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meralco-my.sharepoint.com/personal/rbcanaria_meralco_com_ph/Documents/Paranaque CA Files/EAM MONITORING/"/>
    </mc:Choice>
  </mc:AlternateContent>
  <xr:revisionPtr revIDLastSave="3104" documentId="8_{323ED737-5BDD-487E-A64E-35A8B0ECA926}" xr6:coauthVersionLast="47" xr6:coauthVersionMax="47" xr10:uidLastSave="{84DE3663-5E6C-4175-B63A-4BABF6B9D939}"/>
  <bookViews>
    <workbookView xWindow="-110" yWindow="-110" windowWidth="19420" windowHeight="10420" xr2:uid="{9B318BC5-CE8D-427B-99CE-9FBA74C03483}"/>
  </bookViews>
  <sheets>
    <sheet name="Monitoring" sheetId="1" r:id="rId1"/>
    <sheet name="Sheet11" sheetId="18" state="hidden" r:id="rId2"/>
    <sheet name="SUMMARY" sheetId="5" state="hidden" r:id="rId3"/>
    <sheet name="WEEKLY ACCOMPLISHMENT" sheetId="12" r:id="rId4"/>
    <sheet name="WEEKLY ACCOMPLISHMENT PIVOT" sheetId="13" r:id="rId5"/>
    <sheet name="MONTHLY ACCOMPLISHMENT" sheetId="16" r:id="rId6"/>
    <sheet name="MONTHLY PIVOT" sheetId="6" r:id="rId7"/>
    <sheet name="OVERALL" sheetId="17" r:id="rId8"/>
    <sheet name="OVERALL PIVOT " sheetId="14" r:id="rId9"/>
    <sheet name="PIVOT" sheetId="3" state="hidden" r:id="rId10"/>
    <sheet name="SUPV" sheetId="2" state="hidden" r:id="rId11"/>
    <sheet name="New" sheetId="7" r:id="rId12"/>
  </sheets>
  <externalReferences>
    <externalReference r:id="rId13"/>
    <externalReference r:id="rId14"/>
    <externalReference r:id="rId15"/>
    <externalReference r:id="rId16"/>
    <externalReference r:id="rId17"/>
    <externalReference r:id="rId18"/>
  </externalReferences>
  <definedNames>
    <definedName name="_xlnm._FilterDatabase" localSheetId="0" hidden="1">Monitoring!$A$1:$T$600</definedName>
  </definedNames>
  <calcPr calcId="191028"/>
  <pivotCaches>
    <pivotCache cacheId="37" r:id="rId19"/>
    <pivotCache cacheId="38" r:id="rId20"/>
    <pivotCache cacheId="39" r:id="rId21"/>
    <pivotCache cacheId="40"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56" i="1" l="1"/>
  <c r="T581" i="1" l="1"/>
  <c r="P581" i="1"/>
  <c r="N581" i="1"/>
  <c r="I581" i="1"/>
  <c r="G581" i="1"/>
  <c r="F581" i="1"/>
  <c r="E581" i="1"/>
  <c r="D581" i="1"/>
  <c r="C581" i="1"/>
  <c r="T580" i="1"/>
  <c r="T579" i="1"/>
  <c r="T578" i="1"/>
  <c r="T577" i="1"/>
  <c r="T576" i="1"/>
  <c r="T575" i="1"/>
  <c r="T574" i="1"/>
  <c r="T573" i="1"/>
  <c r="T572" i="1"/>
  <c r="T571" i="1"/>
  <c r="P580" i="1"/>
  <c r="P579" i="1"/>
  <c r="P578" i="1"/>
  <c r="P577" i="1"/>
  <c r="P576" i="1"/>
  <c r="P575" i="1"/>
  <c r="P574" i="1"/>
  <c r="P573" i="1"/>
  <c r="P572" i="1"/>
  <c r="P571" i="1"/>
  <c r="N580" i="1"/>
  <c r="N579" i="1"/>
  <c r="N578" i="1"/>
  <c r="N577" i="1"/>
  <c r="N576" i="1"/>
  <c r="N575" i="1"/>
  <c r="N574" i="1"/>
  <c r="N573" i="1"/>
  <c r="I580" i="1"/>
  <c r="I579" i="1"/>
  <c r="I578" i="1"/>
  <c r="I577" i="1"/>
  <c r="I576" i="1"/>
  <c r="I575" i="1"/>
  <c r="I574" i="1"/>
  <c r="I573" i="1"/>
  <c r="I572" i="1"/>
  <c r="I571" i="1"/>
  <c r="G580" i="1"/>
  <c r="F580" i="1"/>
  <c r="E580" i="1"/>
  <c r="D580" i="1"/>
  <c r="C580" i="1"/>
  <c r="G579" i="1"/>
  <c r="F579" i="1"/>
  <c r="E579" i="1"/>
  <c r="D579" i="1"/>
  <c r="C579" i="1"/>
  <c r="G578" i="1"/>
  <c r="F578" i="1"/>
  <c r="E578" i="1"/>
  <c r="D578" i="1"/>
  <c r="C578" i="1"/>
  <c r="G577" i="1"/>
  <c r="F577" i="1"/>
  <c r="E577" i="1"/>
  <c r="D577" i="1"/>
  <c r="C577" i="1"/>
  <c r="G576" i="1"/>
  <c r="F576" i="1"/>
  <c r="E576" i="1"/>
  <c r="D576" i="1"/>
  <c r="C576" i="1"/>
  <c r="G575" i="1"/>
  <c r="F575" i="1"/>
  <c r="E575" i="1"/>
  <c r="D575" i="1"/>
  <c r="C575" i="1"/>
  <c r="G574" i="1"/>
  <c r="F574" i="1"/>
  <c r="E574" i="1"/>
  <c r="D574" i="1"/>
  <c r="C574" i="1"/>
  <c r="G573" i="1"/>
  <c r="F573" i="1"/>
  <c r="E573" i="1"/>
  <c r="D573" i="1"/>
  <c r="C573" i="1"/>
  <c r="N572" i="1"/>
  <c r="N571" i="1"/>
  <c r="G572" i="1"/>
  <c r="F572" i="1"/>
  <c r="E572" i="1"/>
  <c r="D572" i="1"/>
  <c r="C572" i="1"/>
  <c r="G571" i="1"/>
  <c r="F571" i="1"/>
  <c r="E571" i="1"/>
  <c r="D571" i="1"/>
  <c r="C571" i="1"/>
  <c r="P460" i="1"/>
  <c r="T570" i="1"/>
  <c r="P570" i="1"/>
  <c r="N570" i="1"/>
  <c r="I2" i="1"/>
  <c r="I570" i="1"/>
  <c r="G570" i="1"/>
  <c r="F570" i="1"/>
  <c r="E570" i="1"/>
  <c r="D570" i="1"/>
  <c r="C570" i="1"/>
  <c r="T569" i="1"/>
  <c r="P569" i="1"/>
  <c r="N569" i="1"/>
  <c r="I569" i="1"/>
  <c r="G569" i="1"/>
  <c r="F569" i="1"/>
  <c r="E569" i="1"/>
  <c r="D569" i="1"/>
  <c r="C569" i="1"/>
  <c r="P568" i="1"/>
  <c r="N568" i="1"/>
  <c r="I568" i="1"/>
  <c r="T568" i="1"/>
  <c r="G568" i="1"/>
  <c r="F568" i="1"/>
  <c r="E568" i="1"/>
  <c r="D568" i="1"/>
  <c r="C568" i="1"/>
  <c r="P567" i="1"/>
  <c r="T567" i="1"/>
  <c r="N567" i="1"/>
  <c r="I567" i="1"/>
  <c r="G567" i="1"/>
  <c r="F567" i="1"/>
  <c r="E567" i="1"/>
  <c r="D567" i="1"/>
  <c r="C567" i="1"/>
  <c r="T566" i="1"/>
  <c r="T565" i="1"/>
  <c r="P566" i="1"/>
  <c r="P565" i="1"/>
  <c r="N566" i="1"/>
  <c r="N565" i="1"/>
  <c r="I566" i="1"/>
  <c r="I565" i="1"/>
  <c r="G566" i="1"/>
  <c r="F566" i="1"/>
  <c r="E566" i="1"/>
  <c r="D566" i="1"/>
  <c r="C566" i="1"/>
  <c r="G565" i="1"/>
  <c r="F565" i="1"/>
  <c r="E565" i="1"/>
  <c r="D565" i="1"/>
  <c r="C565" i="1"/>
  <c r="T564" i="1"/>
  <c r="P564" i="1"/>
  <c r="P563" i="1"/>
  <c r="P562" i="1"/>
  <c r="P561" i="1"/>
  <c r="P560" i="1"/>
  <c r="P559" i="1"/>
  <c r="P558" i="1"/>
  <c r="N564" i="1"/>
  <c r="I564" i="1"/>
  <c r="G564" i="1"/>
  <c r="F564" i="1"/>
  <c r="E564" i="1"/>
  <c r="D564" i="1"/>
  <c r="C564" i="1"/>
  <c r="T563" i="1" l="1"/>
  <c r="T562" i="1"/>
  <c r="T561" i="1"/>
  <c r="T560" i="1"/>
  <c r="T559" i="1"/>
  <c r="T558" i="1"/>
  <c r="N563" i="1"/>
  <c r="N562" i="1"/>
  <c r="N561" i="1"/>
  <c r="N560" i="1"/>
  <c r="N559" i="1"/>
  <c r="I563" i="1"/>
  <c r="G563" i="1"/>
  <c r="F563" i="1"/>
  <c r="E563" i="1"/>
  <c r="D563" i="1"/>
  <c r="I562" i="1"/>
  <c r="G562" i="1"/>
  <c r="F562" i="1"/>
  <c r="E562" i="1"/>
  <c r="D562" i="1"/>
  <c r="I561" i="1"/>
  <c r="G561" i="1"/>
  <c r="F561" i="1"/>
  <c r="E561" i="1"/>
  <c r="D561" i="1"/>
  <c r="I560" i="1"/>
  <c r="G560" i="1"/>
  <c r="F560" i="1"/>
  <c r="E560" i="1"/>
  <c r="D560" i="1"/>
  <c r="I559" i="1"/>
  <c r="G559" i="1"/>
  <c r="F559" i="1"/>
  <c r="E559" i="1"/>
  <c r="D559" i="1"/>
  <c r="C563" i="1"/>
  <c r="C562" i="1"/>
  <c r="C561" i="1"/>
  <c r="C560" i="1"/>
  <c r="C559" i="1"/>
  <c r="P557" i="1" l="1"/>
  <c r="N558" i="1"/>
  <c r="I558" i="1"/>
  <c r="G558" i="1"/>
  <c r="F558" i="1"/>
  <c r="E558" i="1"/>
  <c r="D558" i="1"/>
  <c r="C558" i="1"/>
  <c r="T557" i="1"/>
  <c r="T556" i="1"/>
  <c r="T555" i="1"/>
  <c r="T554" i="1"/>
  <c r="T553" i="1"/>
  <c r="P556" i="1"/>
  <c r="P555" i="1"/>
  <c r="P554" i="1"/>
  <c r="P553" i="1"/>
  <c r="N557" i="1"/>
  <c r="N556" i="1"/>
  <c r="N555" i="1"/>
  <c r="N554" i="1"/>
  <c r="N553" i="1"/>
  <c r="I557" i="1"/>
  <c r="I556" i="1"/>
  <c r="I555" i="1"/>
  <c r="I554" i="1"/>
  <c r="I553" i="1"/>
  <c r="G557" i="1"/>
  <c r="F557" i="1"/>
  <c r="E557" i="1"/>
  <c r="D557" i="1"/>
  <c r="C557" i="1"/>
  <c r="G556" i="1"/>
  <c r="F556" i="1"/>
  <c r="E556" i="1"/>
  <c r="D556" i="1"/>
  <c r="C556" i="1"/>
  <c r="G555" i="1"/>
  <c r="F555" i="1"/>
  <c r="E555" i="1"/>
  <c r="D555" i="1"/>
  <c r="C555" i="1"/>
  <c r="G554" i="1"/>
  <c r="F554" i="1"/>
  <c r="E554" i="1"/>
  <c r="D554" i="1"/>
  <c r="C554" i="1"/>
  <c r="G553" i="1"/>
  <c r="F553" i="1"/>
  <c r="E553" i="1"/>
  <c r="D553" i="1"/>
  <c r="C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P552" i="1"/>
  <c r="P551" i="1"/>
  <c r="P550" i="1"/>
  <c r="P549" i="1"/>
  <c r="P548" i="1"/>
  <c r="P547" i="1"/>
  <c r="P546" i="1"/>
  <c r="P545" i="1"/>
  <c r="P544" i="1"/>
  <c r="P543" i="1"/>
  <c r="P542" i="1"/>
  <c r="P541" i="1"/>
  <c r="I552" i="1"/>
  <c r="I551" i="1"/>
  <c r="I550" i="1"/>
  <c r="I549" i="1"/>
  <c r="I548" i="1"/>
  <c r="I547" i="1"/>
  <c r="I546" i="1"/>
  <c r="I545" i="1"/>
  <c r="I544" i="1"/>
  <c r="I543" i="1"/>
  <c r="I542" i="1"/>
  <c r="I541" i="1"/>
  <c r="G552" i="1"/>
  <c r="F552" i="1"/>
  <c r="E552" i="1"/>
  <c r="D552" i="1"/>
  <c r="C552" i="1"/>
  <c r="G551" i="1"/>
  <c r="F551" i="1"/>
  <c r="E551" i="1"/>
  <c r="D551" i="1"/>
  <c r="C551" i="1"/>
  <c r="G550" i="1"/>
  <c r="F550" i="1"/>
  <c r="E550" i="1"/>
  <c r="D550" i="1"/>
  <c r="C550" i="1"/>
  <c r="G549" i="1"/>
  <c r="F549" i="1"/>
  <c r="E549" i="1"/>
  <c r="D549" i="1"/>
  <c r="C549" i="1"/>
  <c r="G548" i="1"/>
  <c r="F548" i="1"/>
  <c r="E548" i="1"/>
  <c r="D548" i="1"/>
  <c r="C548" i="1"/>
  <c r="G547" i="1"/>
  <c r="F547" i="1"/>
  <c r="E547" i="1"/>
  <c r="D547" i="1"/>
  <c r="C547" i="1"/>
  <c r="G546" i="1"/>
  <c r="F546" i="1"/>
  <c r="E546" i="1"/>
  <c r="D546" i="1"/>
  <c r="C546" i="1"/>
  <c r="G545" i="1"/>
  <c r="F545" i="1"/>
  <c r="E545" i="1"/>
  <c r="D545" i="1"/>
  <c r="C545" i="1"/>
  <c r="G544" i="1"/>
  <c r="F544" i="1"/>
  <c r="E544" i="1"/>
  <c r="D544" i="1"/>
  <c r="C544" i="1"/>
  <c r="G543" i="1"/>
  <c r="F543" i="1"/>
  <c r="E543" i="1"/>
  <c r="D543" i="1"/>
  <c r="C543" i="1"/>
  <c r="G542" i="1"/>
  <c r="F542" i="1"/>
  <c r="E542" i="1"/>
  <c r="D542" i="1"/>
  <c r="C542" i="1"/>
  <c r="G541" i="1"/>
  <c r="F541" i="1"/>
  <c r="E541" i="1"/>
  <c r="D541" i="1"/>
  <c r="C541" i="1"/>
  <c r="N552" i="1"/>
  <c r="N551" i="1"/>
  <c r="N550" i="1"/>
  <c r="N549" i="1"/>
  <c r="N548" i="1"/>
  <c r="N547" i="1"/>
  <c r="N546" i="1"/>
  <c r="N545" i="1"/>
  <c r="N544" i="1"/>
  <c r="N543" i="1"/>
  <c r="N542" i="1"/>
  <c r="N541" i="1"/>
  <c r="P540" i="1" l="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I540" i="1"/>
  <c r="G540" i="1"/>
  <c r="F540" i="1"/>
  <c r="E540" i="1"/>
  <c r="D540" i="1"/>
  <c r="C540" i="1"/>
  <c r="I539" i="1"/>
  <c r="G539" i="1"/>
  <c r="F539" i="1"/>
  <c r="E539" i="1"/>
  <c r="D539" i="1"/>
  <c r="C539" i="1"/>
  <c r="I538" i="1"/>
  <c r="G538" i="1"/>
  <c r="F538" i="1"/>
  <c r="E538" i="1"/>
  <c r="D538" i="1"/>
  <c r="C538" i="1"/>
  <c r="I537" i="1"/>
  <c r="G537" i="1"/>
  <c r="F537" i="1"/>
  <c r="E537" i="1"/>
  <c r="D537" i="1"/>
  <c r="C537" i="1"/>
  <c r="I536" i="1"/>
  <c r="G536" i="1"/>
  <c r="F536" i="1"/>
  <c r="E536" i="1"/>
  <c r="D536" i="1"/>
  <c r="C536" i="1"/>
  <c r="I535" i="1"/>
  <c r="G535" i="1"/>
  <c r="F535" i="1"/>
  <c r="E535" i="1"/>
  <c r="D535" i="1"/>
  <c r="C535" i="1"/>
  <c r="I534" i="1"/>
  <c r="G534" i="1"/>
  <c r="F534" i="1"/>
  <c r="E534" i="1"/>
  <c r="D534" i="1"/>
  <c r="C534" i="1"/>
  <c r="I533" i="1"/>
  <c r="G533" i="1"/>
  <c r="F533" i="1"/>
  <c r="E533" i="1"/>
  <c r="D533" i="1"/>
  <c r="C533" i="1"/>
  <c r="I532" i="1"/>
  <c r="G532" i="1"/>
  <c r="F532" i="1"/>
  <c r="E532" i="1"/>
  <c r="D532" i="1"/>
  <c r="C532" i="1"/>
  <c r="I531" i="1"/>
  <c r="G531" i="1"/>
  <c r="F531" i="1"/>
  <c r="E531" i="1"/>
  <c r="D531" i="1"/>
  <c r="C531" i="1"/>
  <c r="I530" i="1"/>
  <c r="G530" i="1"/>
  <c r="F530" i="1"/>
  <c r="E530" i="1"/>
  <c r="D530" i="1"/>
  <c r="C530" i="1"/>
  <c r="I529" i="1"/>
  <c r="G529" i="1"/>
  <c r="F529" i="1"/>
  <c r="E529" i="1"/>
  <c r="D529" i="1"/>
  <c r="C529" i="1"/>
  <c r="I528" i="1"/>
  <c r="G528" i="1"/>
  <c r="F528" i="1"/>
  <c r="E528" i="1"/>
  <c r="D528" i="1"/>
  <c r="C528" i="1"/>
  <c r="I527" i="1"/>
  <c r="G527" i="1"/>
  <c r="F527" i="1"/>
  <c r="E527" i="1"/>
  <c r="D527" i="1"/>
  <c r="C527" i="1"/>
  <c r="I526" i="1"/>
  <c r="G526" i="1"/>
  <c r="F526" i="1"/>
  <c r="E526" i="1"/>
  <c r="D526" i="1"/>
  <c r="C526" i="1"/>
  <c r="I525" i="1"/>
  <c r="G525" i="1"/>
  <c r="F525" i="1"/>
  <c r="E525" i="1"/>
  <c r="D525" i="1"/>
  <c r="C525" i="1"/>
  <c r="I524" i="1"/>
  <c r="G524" i="1"/>
  <c r="F524" i="1"/>
  <c r="E524" i="1"/>
  <c r="D524" i="1"/>
  <c r="C524" i="1"/>
  <c r="I523" i="1"/>
  <c r="G523" i="1"/>
  <c r="F523" i="1"/>
  <c r="E523" i="1"/>
  <c r="D523" i="1"/>
  <c r="C523" i="1"/>
  <c r="I522" i="1"/>
  <c r="F522" i="1"/>
  <c r="E522" i="1"/>
  <c r="D522" i="1"/>
  <c r="C522" i="1"/>
  <c r="I521" i="1"/>
  <c r="G521" i="1"/>
  <c r="F521" i="1"/>
  <c r="E521" i="1"/>
  <c r="D521" i="1"/>
  <c r="C521" i="1"/>
  <c r="I520" i="1"/>
  <c r="G520" i="1"/>
  <c r="F520" i="1"/>
  <c r="E520" i="1"/>
  <c r="D520" i="1"/>
  <c r="C520" i="1"/>
  <c r="I519" i="1"/>
  <c r="G519" i="1"/>
  <c r="F519" i="1"/>
  <c r="E519" i="1"/>
  <c r="D519" i="1"/>
  <c r="C519" i="1"/>
  <c r="I518" i="1"/>
  <c r="G518" i="1"/>
  <c r="F518" i="1"/>
  <c r="E518" i="1"/>
  <c r="D518" i="1"/>
  <c r="C518" i="1"/>
  <c r="I517" i="1"/>
  <c r="G517" i="1"/>
  <c r="F517" i="1"/>
  <c r="E517" i="1"/>
  <c r="D517" i="1"/>
  <c r="C517" i="1"/>
  <c r="I516" i="1"/>
  <c r="G516" i="1"/>
  <c r="F516" i="1"/>
  <c r="E516" i="1"/>
  <c r="D516" i="1"/>
  <c r="C516" i="1"/>
  <c r="I515" i="1"/>
  <c r="G515" i="1"/>
  <c r="F515" i="1"/>
  <c r="E515" i="1"/>
  <c r="D515" i="1"/>
  <c r="C515" i="1"/>
  <c r="I514" i="1"/>
  <c r="G514" i="1"/>
  <c r="F514" i="1"/>
  <c r="E514" i="1"/>
  <c r="D514" i="1"/>
  <c r="C514" i="1"/>
  <c r="P513" i="1"/>
  <c r="N513" i="1"/>
  <c r="I513" i="1"/>
  <c r="G513" i="1"/>
  <c r="F513" i="1"/>
  <c r="E513" i="1"/>
  <c r="D513" i="1"/>
  <c r="C513" i="1"/>
  <c r="E14" i="17" l="1"/>
  <c r="D14" i="17"/>
  <c r="C14" i="17"/>
  <c r="B14" i="17"/>
  <c r="U76" i="16"/>
  <c r="T76" i="16"/>
  <c r="S76" i="16"/>
  <c r="R76" i="16"/>
  <c r="Q76" i="16"/>
  <c r="P76" i="16"/>
  <c r="O76" i="16"/>
  <c r="N76" i="16"/>
  <c r="M76" i="16"/>
  <c r="L76" i="16"/>
  <c r="K76" i="16"/>
  <c r="J76" i="16"/>
  <c r="I76" i="16"/>
  <c r="H76" i="16"/>
  <c r="G76" i="16"/>
  <c r="F76" i="16"/>
  <c r="U8" i="12"/>
  <c r="T8" i="12"/>
  <c r="S8" i="12"/>
  <c r="R8" i="12"/>
  <c r="Q8" i="12"/>
  <c r="P8" i="12"/>
  <c r="O8" i="12"/>
  <c r="N8" i="12"/>
  <c r="M8" i="12"/>
  <c r="L8" i="12"/>
  <c r="K8" i="12"/>
  <c r="J8" i="12"/>
  <c r="I8" i="12"/>
  <c r="H8" i="12"/>
  <c r="G8" i="12"/>
  <c r="F8" i="12"/>
  <c r="E8" i="12"/>
  <c r="T512" i="1"/>
  <c r="T511" i="1"/>
  <c r="T510" i="1"/>
  <c r="T509" i="1"/>
  <c r="T508" i="1"/>
  <c r="T507" i="1"/>
  <c r="T506" i="1"/>
  <c r="T505" i="1"/>
  <c r="T504" i="1"/>
  <c r="P512" i="1"/>
  <c r="N512" i="1"/>
  <c r="I512" i="1"/>
  <c r="G512" i="1"/>
  <c r="F512" i="1"/>
  <c r="E512" i="1"/>
  <c r="D512" i="1"/>
  <c r="C512" i="1"/>
  <c r="I511" i="1"/>
  <c r="P511" i="1"/>
  <c r="N511" i="1"/>
  <c r="G511" i="1"/>
  <c r="F511" i="1"/>
  <c r="E511" i="1"/>
  <c r="D511" i="1"/>
  <c r="C511" i="1"/>
  <c r="P510" i="1"/>
  <c r="N510" i="1"/>
  <c r="I510" i="1"/>
  <c r="G510" i="1"/>
  <c r="F510" i="1"/>
  <c r="E510" i="1"/>
  <c r="D510" i="1"/>
  <c r="C510" i="1"/>
  <c r="P509" i="1"/>
  <c r="N509" i="1"/>
  <c r="I509" i="1"/>
  <c r="D509" i="1"/>
  <c r="E509" i="1"/>
  <c r="F509" i="1"/>
  <c r="G509" i="1"/>
  <c r="C509" i="1"/>
  <c r="P508" i="1"/>
  <c r="N508" i="1"/>
  <c r="I508" i="1"/>
  <c r="G508" i="1"/>
  <c r="F508" i="1"/>
  <c r="E508" i="1"/>
  <c r="D508" i="1"/>
  <c r="C508" i="1"/>
  <c r="P507" i="1"/>
  <c r="N507" i="1"/>
  <c r="I507" i="1"/>
  <c r="G507" i="1"/>
  <c r="F507" i="1"/>
  <c r="E507" i="1"/>
  <c r="D507" i="1"/>
  <c r="C507" i="1"/>
  <c r="P506" i="1"/>
  <c r="N506" i="1"/>
  <c r="I506" i="1"/>
  <c r="G506" i="1"/>
  <c r="F506" i="1"/>
  <c r="E506" i="1"/>
  <c r="D506" i="1"/>
  <c r="C506" i="1"/>
  <c r="P505" i="1"/>
  <c r="N505" i="1"/>
  <c r="I505" i="1"/>
  <c r="G505" i="1"/>
  <c r="F505" i="1"/>
  <c r="E505" i="1"/>
  <c r="D505" i="1"/>
  <c r="C505" i="1"/>
  <c r="P504" i="1"/>
  <c r="N504" i="1"/>
  <c r="I504" i="1"/>
  <c r="G504" i="1"/>
  <c r="F504" i="1"/>
  <c r="E504" i="1"/>
  <c r="D504" i="1"/>
  <c r="C504" i="1"/>
  <c r="T503" i="1"/>
  <c r="T502" i="1"/>
  <c r="T501" i="1"/>
  <c r="T500" i="1"/>
  <c r="T499" i="1"/>
  <c r="P503" i="1"/>
  <c r="P502" i="1"/>
  <c r="P501" i="1"/>
  <c r="P500" i="1"/>
  <c r="P499" i="1"/>
  <c r="N503" i="1"/>
  <c r="N502" i="1"/>
  <c r="N501" i="1"/>
  <c r="N500" i="1"/>
  <c r="N499" i="1"/>
  <c r="I503" i="1"/>
  <c r="I502" i="1"/>
  <c r="I501" i="1"/>
  <c r="I500" i="1"/>
  <c r="I499" i="1"/>
  <c r="G503" i="1"/>
  <c r="F503" i="1"/>
  <c r="E503" i="1"/>
  <c r="D503" i="1"/>
  <c r="C503" i="1"/>
  <c r="G502" i="1"/>
  <c r="F502" i="1"/>
  <c r="E502" i="1"/>
  <c r="D502" i="1"/>
  <c r="C502" i="1"/>
  <c r="G501" i="1"/>
  <c r="F501" i="1"/>
  <c r="E501" i="1"/>
  <c r="D501" i="1"/>
  <c r="C501" i="1"/>
  <c r="G500" i="1"/>
  <c r="F500" i="1"/>
  <c r="E500" i="1"/>
  <c r="D500" i="1"/>
  <c r="C500" i="1"/>
  <c r="G499" i="1"/>
  <c r="F499" i="1"/>
  <c r="E499" i="1"/>
  <c r="D499" i="1"/>
  <c r="C499" i="1"/>
  <c r="E12" i="17"/>
  <c r="D12" i="17"/>
  <c r="C12" i="17"/>
  <c r="B12" i="17"/>
  <c r="E11" i="17"/>
  <c r="D11" i="17"/>
  <c r="C11" i="17"/>
  <c r="B11" i="17"/>
  <c r="N498" i="1"/>
  <c r="N497" i="1"/>
  <c r="N496" i="1"/>
  <c r="N495" i="1"/>
  <c r="N494" i="1"/>
  <c r="N493" i="1"/>
  <c r="N492" i="1"/>
  <c r="N491" i="1"/>
  <c r="N490" i="1"/>
  <c r="N489" i="1"/>
  <c r="N488" i="1"/>
  <c r="N487"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86" i="1"/>
  <c r="G498" i="1"/>
  <c r="G497" i="1"/>
  <c r="G496" i="1"/>
  <c r="G495" i="1"/>
  <c r="G494" i="1"/>
  <c r="G493"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G491"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421" i="1"/>
  <c r="C8" i="12" l="1"/>
  <c r="B8" i="12"/>
  <c r="D8" i="12"/>
  <c r="T498" i="1"/>
  <c r="T497" i="1"/>
  <c r="T496" i="1"/>
  <c r="T495" i="1"/>
  <c r="T494" i="1"/>
  <c r="T493" i="1"/>
  <c r="P498" i="1"/>
  <c r="P497" i="1"/>
  <c r="P496" i="1"/>
  <c r="P495" i="1"/>
  <c r="P494" i="1"/>
  <c r="P493" i="1"/>
  <c r="F498" i="1"/>
  <c r="F497" i="1"/>
  <c r="F496" i="1"/>
  <c r="F495" i="1"/>
  <c r="F494" i="1"/>
  <c r="F493" i="1"/>
  <c r="E498" i="1"/>
  <c r="D498" i="1"/>
  <c r="C498" i="1"/>
  <c r="E497" i="1"/>
  <c r="D497" i="1"/>
  <c r="C497" i="1"/>
  <c r="E496" i="1"/>
  <c r="C496" i="1"/>
  <c r="E495" i="1"/>
  <c r="D495" i="1"/>
  <c r="C495" i="1"/>
  <c r="E494" i="1"/>
  <c r="D494" i="1"/>
  <c r="C494" i="1"/>
  <c r="E493" i="1"/>
  <c r="D493" i="1"/>
  <c r="C493" i="1"/>
  <c r="P409" i="1" l="1"/>
  <c r="P248" i="1" l="1"/>
  <c r="T492" i="1" l="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59" i="1"/>
  <c r="P458" i="1"/>
  <c r="P457" i="1"/>
  <c r="P455" i="1"/>
  <c r="P454" i="1"/>
  <c r="F492" i="1" l="1"/>
  <c r="E492" i="1"/>
  <c r="D492" i="1"/>
  <c r="C492" i="1"/>
  <c r="F491" i="1"/>
  <c r="E491" i="1"/>
  <c r="D491" i="1"/>
  <c r="C491" i="1"/>
  <c r="F490" i="1"/>
  <c r="E490" i="1"/>
  <c r="D490" i="1"/>
  <c r="C490" i="1"/>
  <c r="F489" i="1"/>
  <c r="E489" i="1"/>
  <c r="D489" i="1"/>
  <c r="C489" i="1"/>
  <c r="F488" i="1"/>
  <c r="E488" i="1"/>
  <c r="D488" i="1"/>
  <c r="F487" i="1"/>
  <c r="E487" i="1"/>
  <c r="D487" i="1"/>
  <c r="F486" i="1"/>
  <c r="E486" i="1"/>
  <c r="D486" i="1"/>
  <c r="F485" i="1"/>
  <c r="E485" i="1"/>
  <c r="D485" i="1"/>
  <c r="F484" i="1"/>
  <c r="E484" i="1"/>
  <c r="D484" i="1"/>
  <c r="F483" i="1"/>
  <c r="E483" i="1"/>
  <c r="D483" i="1"/>
  <c r="F482" i="1"/>
  <c r="E482" i="1"/>
  <c r="D482" i="1"/>
  <c r="F481" i="1"/>
  <c r="E481" i="1"/>
  <c r="D481" i="1"/>
  <c r="F480" i="1"/>
  <c r="E480" i="1"/>
  <c r="D480" i="1"/>
  <c r="C488" i="1"/>
  <c r="C487" i="1"/>
  <c r="C486" i="1"/>
  <c r="C485" i="1"/>
  <c r="C484" i="1"/>
  <c r="C483" i="1"/>
  <c r="C482" i="1"/>
  <c r="C481" i="1"/>
  <c r="C480" i="1"/>
  <c r="F479" i="1"/>
  <c r="E479" i="1"/>
  <c r="D479" i="1"/>
  <c r="C479" i="1"/>
  <c r="F478" i="1"/>
  <c r="E478" i="1"/>
  <c r="D478" i="1"/>
  <c r="C478" i="1"/>
  <c r="F477" i="1"/>
  <c r="E477" i="1"/>
  <c r="D477" i="1"/>
  <c r="C477" i="1"/>
  <c r="F476" i="1"/>
  <c r="E476" i="1"/>
  <c r="D476" i="1"/>
  <c r="C476" i="1"/>
  <c r="F475" i="1"/>
  <c r="E475" i="1"/>
  <c r="D475" i="1"/>
  <c r="C475" i="1"/>
  <c r="F474" i="1"/>
  <c r="E474" i="1"/>
  <c r="D474" i="1"/>
  <c r="C474" i="1"/>
  <c r="F473" i="1"/>
  <c r="E473" i="1"/>
  <c r="D473" i="1"/>
  <c r="C473" i="1"/>
  <c r="F472" i="1"/>
  <c r="E472" i="1"/>
  <c r="D472" i="1"/>
  <c r="C472" i="1"/>
  <c r="F471" i="1"/>
  <c r="E471" i="1"/>
  <c r="D471" i="1"/>
  <c r="C471" i="1"/>
  <c r="F470" i="1"/>
  <c r="E470" i="1"/>
  <c r="D470" i="1"/>
  <c r="C470" i="1"/>
  <c r="F469" i="1"/>
  <c r="E469" i="1"/>
  <c r="D469" i="1"/>
  <c r="C469" i="1"/>
  <c r="F468" i="1"/>
  <c r="E468" i="1"/>
  <c r="D468" i="1"/>
  <c r="C468" i="1"/>
  <c r="F467" i="1"/>
  <c r="E467" i="1"/>
  <c r="D467" i="1"/>
  <c r="C467" i="1"/>
  <c r="F466" i="1"/>
  <c r="E466" i="1"/>
  <c r="D466" i="1"/>
  <c r="C466" i="1"/>
  <c r="F465" i="1"/>
  <c r="E465" i="1"/>
  <c r="D465" i="1"/>
  <c r="C465" i="1"/>
  <c r="F464" i="1"/>
  <c r="E464" i="1"/>
  <c r="D464" i="1"/>
  <c r="C464" i="1"/>
  <c r="F463" i="1"/>
  <c r="E463" i="1"/>
  <c r="D463" i="1"/>
  <c r="C463" i="1"/>
  <c r="F462" i="1"/>
  <c r="E462" i="1"/>
  <c r="D462" i="1"/>
  <c r="C462" i="1"/>
  <c r="F461" i="1"/>
  <c r="E461" i="1"/>
  <c r="D461" i="1"/>
  <c r="C461" i="1"/>
  <c r="F460" i="1"/>
  <c r="E460" i="1"/>
  <c r="D460" i="1"/>
  <c r="C460" i="1"/>
  <c r="F459" i="1"/>
  <c r="E459" i="1"/>
  <c r="D459" i="1"/>
  <c r="C459" i="1"/>
  <c r="F458" i="1"/>
  <c r="E458" i="1"/>
  <c r="D458" i="1"/>
  <c r="C458" i="1"/>
  <c r="F457" i="1"/>
  <c r="E457" i="1"/>
  <c r="D457" i="1"/>
  <c r="C457" i="1"/>
  <c r="F456" i="1"/>
  <c r="E456" i="1"/>
  <c r="D456" i="1"/>
  <c r="C456" i="1"/>
  <c r="F455" i="1"/>
  <c r="E455" i="1"/>
  <c r="D455" i="1"/>
  <c r="C455" i="1"/>
  <c r="F454" i="1"/>
  <c r="E454" i="1"/>
  <c r="D454" i="1"/>
  <c r="C454" i="1"/>
  <c r="T453" i="1" l="1"/>
  <c r="P453" i="1"/>
  <c r="F453" i="1"/>
  <c r="E453" i="1"/>
  <c r="D453" i="1"/>
  <c r="C453" i="1"/>
  <c r="T452" i="1" l="1"/>
  <c r="P452" i="1" l="1"/>
  <c r="F452" i="1"/>
  <c r="E452" i="1"/>
  <c r="D452" i="1"/>
  <c r="C452" i="1"/>
  <c r="P146" i="1" l="1"/>
  <c r="T451" i="1" l="1"/>
  <c r="P451" i="1"/>
  <c r="F451" i="1"/>
  <c r="E451" i="1"/>
  <c r="D451" i="1"/>
  <c r="C451" i="1"/>
  <c r="T450" i="1" l="1"/>
  <c r="P450" i="1" l="1"/>
  <c r="F450" i="1"/>
  <c r="E450" i="1"/>
  <c r="D450" i="1"/>
  <c r="C450" i="1"/>
  <c r="T449" i="1" l="1"/>
  <c r="P449" i="1"/>
  <c r="F449" i="1"/>
  <c r="E449" i="1"/>
  <c r="D449" i="1"/>
  <c r="C449" i="1"/>
  <c r="T448" i="1" l="1"/>
  <c r="P448" i="1"/>
  <c r="F448" i="1"/>
  <c r="E448" i="1"/>
  <c r="D448" i="1"/>
  <c r="C448" i="1"/>
  <c r="T447" i="1" l="1"/>
  <c r="P447" i="1"/>
  <c r="F447" i="1"/>
  <c r="E447" i="1"/>
  <c r="D447" i="1"/>
  <c r="C447" i="1"/>
  <c r="T446" i="1" l="1"/>
  <c r="P446" i="1" l="1"/>
  <c r="F446" i="1"/>
  <c r="E446" i="1"/>
  <c r="D446" i="1"/>
  <c r="C446" i="1"/>
  <c r="T445" i="1" l="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P445" i="1" l="1"/>
  <c r="F445" i="1"/>
  <c r="E445" i="1"/>
  <c r="D445" i="1"/>
  <c r="C445" i="1"/>
  <c r="P444" i="1" l="1"/>
  <c r="P443" i="1"/>
  <c r="P442" i="1"/>
  <c r="F444" i="1"/>
  <c r="E444" i="1"/>
  <c r="D444" i="1"/>
  <c r="C444" i="1"/>
  <c r="F443" i="1"/>
  <c r="E443" i="1"/>
  <c r="D443" i="1"/>
  <c r="C443" i="1"/>
  <c r="F442" i="1"/>
  <c r="E442" i="1"/>
  <c r="D442" i="1"/>
  <c r="C442" i="1"/>
  <c r="P441" i="1" l="1"/>
  <c r="F441" i="1"/>
  <c r="E441" i="1"/>
  <c r="D441" i="1"/>
  <c r="C441" i="1"/>
  <c r="P440" i="1"/>
  <c r="F440" i="1"/>
  <c r="E440" i="1"/>
  <c r="D440" i="1"/>
  <c r="C440" i="1"/>
  <c r="P439" i="1"/>
  <c r="F439" i="1"/>
  <c r="E439" i="1"/>
  <c r="D439" i="1"/>
  <c r="C439" i="1"/>
  <c r="P438" i="1"/>
  <c r="F438" i="1"/>
  <c r="E438" i="1"/>
  <c r="D438" i="1"/>
  <c r="C438" i="1"/>
  <c r="P437" i="1"/>
  <c r="F437" i="1"/>
  <c r="E437" i="1"/>
  <c r="D437" i="1"/>
  <c r="C437" i="1"/>
  <c r="P436" i="1"/>
  <c r="F436" i="1"/>
  <c r="E436" i="1"/>
  <c r="D436" i="1"/>
  <c r="C436" i="1"/>
  <c r="P435" i="1"/>
  <c r="F435" i="1"/>
  <c r="E435" i="1"/>
  <c r="D435" i="1"/>
  <c r="C435" i="1"/>
  <c r="P434" i="1"/>
  <c r="F434" i="1"/>
  <c r="E434" i="1"/>
  <c r="D434" i="1"/>
  <c r="C434" i="1"/>
  <c r="P433" i="1"/>
  <c r="F433" i="1"/>
  <c r="E433" i="1"/>
  <c r="D433" i="1"/>
  <c r="C433" i="1"/>
  <c r="P432" i="1"/>
  <c r="F432" i="1"/>
  <c r="E432" i="1"/>
  <c r="D432" i="1"/>
  <c r="C432" i="1"/>
  <c r="P431" i="1"/>
  <c r="F431" i="1"/>
  <c r="E431" i="1"/>
  <c r="D431" i="1"/>
  <c r="C431" i="1"/>
  <c r="P430" i="1"/>
  <c r="F430" i="1"/>
  <c r="E430" i="1"/>
  <c r="D430" i="1"/>
  <c r="C430" i="1"/>
  <c r="P429" i="1"/>
  <c r="F429" i="1"/>
  <c r="E429" i="1"/>
  <c r="D429" i="1"/>
  <c r="C429" i="1"/>
  <c r="P428" i="1"/>
  <c r="F428" i="1"/>
  <c r="E428" i="1"/>
  <c r="D428" i="1"/>
  <c r="C428" i="1"/>
  <c r="P427" i="1"/>
  <c r="F427" i="1"/>
  <c r="E427" i="1"/>
  <c r="D427" i="1"/>
  <c r="C427" i="1"/>
  <c r="P426" i="1"/>
  <c r="F426" i="1"/>
  <c r="E426" i="1"/>
  <c r="D426" i="1"/>
  <c r="C426" i="1"/>
  <c r="P425" i="1" l="1"/>
  <c r="F425" i="1"/>
  <c r="E425" i="1"/>
  <c r="D425" i="1"/>
  <c r="C425" i="1"/>
  <c r="P424" i="1" l="1"/>
  <c r="F424" i="1"/>
  <c r="E424" i="1"/>
  <c r="D424" i="1"/>
  <c r="C424" i="1"/>
  <c r="P423" i="1"/>
  <c r="P422" i="1"/>
  <c r="F423" i="1"/>
  <c r="E423" i="1"/>
  <c r="D423" i="1"/>
  <c r="C423" i="1"/>
  <c r="F422" i="1"/>
  <c r="E422" i="1"/>
  <c r="D422" i="1"/>
  <c r="C422" i="1"/>
  <c r="P421" i="1" l="1"/>
  <c r="F421" i="1"/>
  <c r="E421" i="1"/>
  <c r="D421" i="1"/>
  <c r="C421" i="1"/>
  <c r="P420" i="1"/>
  <c r="F420" i="1"/>
  <c r="E420" i="1"/>
  <c r="D420" i="1"/>
  <c r="C420" i="1"/>
  <c r="P419" i="1"/>
  <c r="P418" i="1"/>
  <c r="F419" i="1"/>
  <c r="E419" i="1"/>
  <c r="D419" i="1"/>
  <c r="C419" i="1"/>
  <c r="F418" i="1"/>
  <c r="E418" i="1"/>
  <c r="D418" i="1"/>
  <c r="C418" i="1"/>
  <c r="T417" i="1"/>
  <c r="P417" i="1"/>
  <c r="F417" i="1"/>
  <c r="C417" i="1"/>
  <c r="D417" i="1"/>
  <c r="E417" i="1"/>
  <c r="T416" i="1"/>
  <c r="P416" i="1"/>
  <c r="F416" i="1"/>
  <c r="E416" i="1"/>
  <c r="D416" i="1"/>
  <c r="C416" i="1"/>
  <c r="T415" i="1" l="1"/>
  <c r="P415" i="1"/>
  <c r="F415" i="1"/>
  <c r="E415" i="1"/>
  <c r="D415" i="1"/>
  <c r="C415" i="1"/>
  <c r="F414" i="1"/>
  <c r="E414" i="1"/>
  <c r="T414" i="1" l="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 r="E382" i="1"/>
  <c r="E381" i="1"/>
  <c r="E379" i="1"/>
  <c r="E376" i="1"/>
  <c r="E375" i="1"/>
  <c r="E374" i="1"/>
  <c r="E372" i="1"/>
  <c r="E371" i="1"/>
  <c r="E369" i="1"/>
  <c r="E368" i="1"/>
  <c r="E367" i="1"/>
  <c r="E366" i="1"/>
  <c r="E365" i="1"/>
  <c r="E364" i="1"/>
  <c r="E363" i="1"/>
  <c r="E362" i="1"/>
  <c r="E361" i="1"/>
  <c r="E360" i="1"/>
  <c r="E359" i="1"/>
  <c r="E358" i="1"/>
  <c r="E357" i="1"/>
  <c r="E356" i="1"/>
  <c r="E355" i="1"/>
  <c r="E354" i="1"/>
  <c r="E353" i="1"/>
  <c r="E352" i="1"/>
  <c r="E351" i="1"/>
  <c r="E350" i="1"/>
  <c r="E349" i="1"/>
  <c r="E348" i="1"/>
  <c r="E347" i="1"/>
  <c r="E346" i="1"/>
  <c r="E344" i="1"/>
  <c r="E343" i="1"/>
  <c r="E340" i="1"/>
  <c r="E339" i="1"/>
  <c r="E338" i="1"/>
  <c r="E337" i="1"/>
  <c r="E336" i="1"/>
  <c r="E335" i="1"/>
  <c r="E334" i="1"/>
  <c r="E333" i="1"/>
  <c r="E332" i="1"/>
  <c r="E331" i="1"/>
  <c r="E329" i="1"/>
  <c r="E328" i="1"/>
  <c r="E327" i="1"/>
  <c r="E326" i="1"/>
  <c r="E325" i="1"/>
  <c r="E321" i="1"/>
  <c r="E320" i="1"/>
  <c r="E319" i="1"/>
  <c r="E318" i="1"/>
  <c r="E317" i="1"/>
  <c r="E316" i="1"/>
  <c r="E315" i="1"/>
  <c r="E314" i="1"/>
  <c r="E313" i="1"/>
  <c r="E312" i="1"/>
  <c r="E311" i="1"/>
  <c r="E302" i="1"/>
  <c r="E301" i="1"/>
  <c r="E300" i="1"/>
  <c r="E299" i="1"/>
  <c r="E298" i="1"/>
  <c r="E294" i="1"/>
  <c r="E245" i="1"/>
  <c r="E240" i="1"/>
  <c r="E236" i="1"/>
  <c r="E224" i="1"/>
  <c r="E223" i="1"/>
  <c r="E222" i="1"/>
  <c r="E221" i="1"/>
  <c r="E213" i="1"/>
  <c r="E212" i="1"/>
  <c r="E211" i="1"/>
  <c r="E210" i="1"/>
  <c r="E209" i="1"/>
  <c r="E208" i="1"/>
  <c r="E207" i="1"/>
  <c r="E206" i="1"/>
  <c r="E205" i="1"/>
  <c r="E204" i="1"/>
  <c r="E203" i="1"/>
  <c r="E202" i="1"/>
  <c r="E201" i="1"/>
  <c r="E200" i="1"/>
  <c r="E193" i="1"/>
  <c r="E192" i="1"/>
  <c r="E186" i="1"/>
  <c r="E185" i="1"/>
  <c r="E184" i="1"/>
  <c r="E149" i="1"/>
  <c r="E146" i="1"/>
  <c r="E108" i="1"/>
  <c r="E55" i="1"/>
  <c r="E54" i="1"/>
  <c r="E53" i="1"/>
  <c r="E50" i="1"/>
  <c r="E49" i="1"/>
  <c r="E48" i="1"/>
  <c r="E47" i="1"/>
  <c r="E46" i="1"/>
  <c r="E45" i="1"/>
  <c r="E44" i="1"/>
  <c r="E43" i="1"/>
  <c r="E42" i="1"/>
  <c r="E41" i="1"/>
  <c r="E35" i="1"/>
  <c r="E24" i="1"/>
  <c r="E23" i="1"/>
  <c r="E22" i="1"/>
  <c r="E21" i="1"/>
  <c r="E20" i="1"/>
  <c r="E19" i="1"/>
  <c r="E18" i="1"/>
  <c r="E17" i="1"/>
  <c r="P414" i="1" l="1"/>
  <c r="P413" i="1"/>
  <c r="D414" i="1"/>
  <c r="C414" i="1"/>
  <c r="F413" i="1"/>
  <c r="E413" i="1"/>
  <c r="D413" i="1"/>
  <c r="C413" i="1"/>
  <c r="E412" i="1" l="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0" i="1"/>
  <c r="E378" i="1"/>
  <c r="E377" i="1"/>
  <c r="E373" i="1"/>
  <c r="E370" i="1"/>
  <c r="E345" i="1"/>
  <c r="E342" i="1"/>
  <c r="E341" i="1"/>
  <c r="E330" i="1"/>
  <c r="E324" i="1"/>
  <c r="E323" i="1"/>
  <c r="E322" i="1"/>
  <c r="E310" i="1"/>
  <c r="E309" i="1"/>
  <c r="E308" i="1"/>
  <c r="E307" i="1"/>
  <c r="E306" i="1"/>
  <c r="E305" i="1"/>
  <c r="E304" i="1"/>
  <c r="E303" i="1"/>
  <c r="E297" i="1"/>
  <c r="E296" i="1"/>
  <c r="E295"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4" i="1"/>
  <c r="E243" i="1"/>
  <c r="E242" i="1"/>
  <c r="E241" i="1"/>
  <c r="E239" i="1"/>
  <c r="E238" i="1"/>
  <c r="E237" i="1"/>
  <c r="E235" i="1"/>
  <c r="E234" i="1"/>
  <c r="E233" i="1"/>
  <c r="E232" i="1"/>
  <c r="E231" i="1"/>
  <c r="E230" i="1"/>
  <c r="E229" i="1"/>
  <c r="E228" i="1"/>
  <c r="E227" i="1"/>
  <c r="E226" i="1"/>
  <c r="E225" i="1"/>
  <c r="E220" i="1"/>
  <c r="E219" i="1"/>
  <c r="E218" i="1"/>
  <c r="E217" i="1"/>
  <c r="E216" i="1"/>
  <c r="E215" i="1"/>
  <c r="E214" i="1"/>
  <c r="E199" i="1"/>
  <c r="E198" i="1"/>
  <c r="E197" i="1"/>
  <c r="E196" i="1"/>
  <c r="E195" i="1"/>
  <c r="E194" i="1"/>
  <c r="E191" i="1"/>
  <c r="E190" i="1"/>
  <c r="E189" i="1"/>
  <c r="E188" i="1"/>
  <c r="E187"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8" i="1"/>
  <c r="E147"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0" i="1"/>
  <c r="E59" i="1"/>
  <c r="E58" i="1"/>
  <c r="E57" i="1"/>
  <c r="E56" i="1"/>
  <c r="E52" i="1"/>
  <c r="E51" i="1"/>
  <c r="E40" i="1"/>
  <c r="E39" i="1"/>
  <c r="E38" i="1"/>
  <c r="E37" i="1"/>
  <c r="E36" i="1"/>
  <c r="E34" i="1"/>
  <c r="E33" i="1"/>
  <c r="E32" i="1"/>
  <c r="E31" i="1"/>
  <c r="E30" i="1"/>
  <c r="E29" i="1"/>
  <c r="E28" i="1"/>
  <c r="E27" i="1"/>
  <c r="E26" i="1"/>
  <c r="E25" i="1"/>
  <c r="E16" i="1"/>
  <c r="E15" i="1"/>
  <c r="E14" i="1"/>
  <c r="E13" i="1"/>
  <c r="E12" i="1"/>
  <c r="E11" i="1"/>
  <c r="E10" i="1"/>
  <c r="E9" i="1"/>
  <c r="E8" i="1"/>
  <c r="E7" i="1"/>
  <c r="E6" i="1"/>
  <c r="E5" i="1"/>
  <c r="E4" i="1"/>
  <c r="E3" i="1"/>
  <c r="E2" i="1"/>
  <c r="P412" i="1"/>
  <c r="F412" i="1"/>
  <c r="D412" i="1"/>
  <c r="C412" i="1"/>
  <c r="U10" i="12"/>
  <c r="U9" i="12"/>
  <c r="U7" i="12"/>
  <c r="U6" i="12"/>
  <c r="T10" i="12"/>
  <c r="T9" i="12"/>
  <c r="T7" i="12"/>
  <c r="T6" i="12"/>
  <c r="S10" i="12"/>
  <c r="S9" i="12"/>
  <c r="S7" i="12"/>
  <c r="S6" i="12"/>
  <c r="R10" i="12"/>
  <c r="R9" i="12"/>
  <c r="R7" i="12"/>
  <c r="R6" i="12"/>
  <c r="Q10" i="12"/>
  <c r="P10" i="12"/>
  <c r="O10" i="12"/>
  <c r="N10" i="12"/>
  <c r="Q9" i="12"/>
  <c r="P9" i="12"/>
  <c r="O9" i="12"/>
  <c r="N9" i="12"/>
  <c r="Q7" i="12"/>
  <c r="P7" i="12"/>
  <c r="O7" i="12"/>
  <c r="N7" i="12"/>
  <c r="Q6" i="12"/>
  <c r="P6" i="12"/>
  <c r="O6" i="12"/>
  <c r="N6" i="12"/>
  <c r="M10" i="12"/>
  <c r="M9" i="12"/>
  <c r="M7" i="12"/>
  <c r="M6" i="12"/>
  <c r="L10" i="12"/>
  <c r="L9" i="12"/>
  <c r="L7" i="12"/>
  <c r="L6" i="12"/>
  <c r="K10" i="12"/>
  <c r="K9" i="12"/>
  <c r="K7" i="12"/>
  <c r="K6" i="12"/>
  <c r="J10" i="12"/>
  <c r="J9" i="12"/>
  <c r="J7" i="12"/>
  <c r="J6" i="12"/>
  <c r="I10" i="12"/>
  <c r="I9" i="12"/>
  <c r="I7" i="12"/>
  <c r="I6" i="12"/>
  <c r="H10" i="12"/>
  <c r="H9" i="12"/>
  <c r="H7" i="12"/>
  <c r="H6" i="12"/>
  <c r="G10" i="12"/>
  <c r="G9" i="12"/>
  <c r="G7" i="12"/>
  <c r="G6" i="12"/>
  <c r="F10" i="12"/>
  <c r="F9" i="12"/>
  <c r="F7" i="12"/>
  <c r="F6" i="12"/>
  <c r="P235" i="1"/>
  <c r="P411" i="1"/>
  <c r="P410" i="1"/>
  <c r="F411" i="1"/>
  <c r="D411" i="1"/>
  <c r="C411" i="1"/>
  <c r="F410" i="1"/>
  <c r="D410" i="1"/>
  <c r="C410" i="1"/>
  <c r="B6" i="12" l="1"/>
  <c r="E10" i="12"/>
  <c r="D9" i="12"/>
  <c r="C7" i="12"/>
  <c r="E9" i="12"/>
  <c r="E6" i="12"/>
  <c r="E7" i="12"/>
  <c r="C10" i="12"/>
  <c r="D6" i="12"/>
  <c r="B7" i="12"/>
  <c r="B10" i="12"/>
  <c r="D10" i="12"/>
  <c r="B9" i="12"/>
  <c r="C6" i="12"/>
  <c r="C9" i="12"/>
  <c r="D7" i="12"/>
  <c r="P212" i="1"/>
  <c r="P408" i="1" l="1"/>
  <c r="P407" i="1"/>
  <c r="P406" i="1"/>
  <c r="P405" i="1"/>
  <c r="P404" i="1"/>
  <c r="P403" i="1"/>
  <c r="F409" i="1"/>
  <c r="D409" i="1"/>
  <c r="C409" i="1"/>
  <c r="F408" i="1"/>
  <c r="D408" i="1"/>
  <c r="C408" i="1"/>
  <c r="F407" i="1"/>
  <c r="D407" i="1"/>
  <c r="C407" i="1"/>
  <c r="F406" i="1"/>
  <c r="D406" i="1"/>
  <c r="C406" i="1"/>
  <c r="F405" i="1"/>
  <c r="D405" i="1"/>
  <c r="C405" i="1"/>
  <c r="F404" i="1"/>
  <c r="D404" i="1"/>
  <c r="C404" i="1"/>
  <c r="F403" i="1"/>
  <c r="D403" i="1"/>
  <c r="C403" i="1"/>
  <c r="F402" i="1"/>
  <c r="D402" i="1"/>
  <c r="C402" i="1"/>
  <c r="F401" i="1"/>
  <c r="D401" i="1"/>
  <c r="C401" i="1"/>
  <c r="F400" i="1"/>
  <c r="D400" i="1"/>
  <c r="C400" i="1"/>
  <c r="F399" i="1"/>
  <c r="D399" i="1"/>
  <c r="C399" i="1"/>
  <c r="F398" i="1"/>
  <c r="D398" i="1"/>
  <c r="C398" i="1"/>
  <c r="F397" i="1"/>
  <c r="D397" i="1"/>
  <c r="C397" i="1"/>
  <c r="P402" i="1"/>
  <c r="P401" i="1"/>
  <c r="P400" i="1"/>
  <c r="P399" i="1"/>
  <c r="P398" i="1"/>
  <c r="P397" i="1"/>
  <c r="E15" i="17" l="1"/>
  <c r="E13" i="17"/>
  <c r="E10" i="17"/>
  <c r="E9" i="17"/>
  <c r="E8" i="17"/>
  <c r="E7" i="17"/>
  <c r="D15" i="17"/>
  <c r="D13" i="17"/>
  <c r="D10" i="17"/>
  <c r="D9" i="17"/>
  <c r="D8" i="17"/>
  <c r="D7" i="17"/>
  <c r="D6" i="17"/>
  <c r="C15" i="17"/>
  <c r="C13" i="17"/>
  <c r="C10" i="17"/>
  <c r="C9" i="17"/>
  <c r="B13" i="17"/>
  <c r="B10" i="17"/>
  <c r="B9" i="17"/>
  <c r="U5" i="17"/>
  <c r="T5" i="17"/>
  <c r="S5" i="17"/>
  <c r="R5" i="17"/>
  <c r="Q5" i="17"/>
  <c r="P5" i="17"/>
  <c r="O5" i="17"/>
  <c r="N5" i="17"/>
  <c r="M5" i="17"/>
  <c r="L5" i="17"/>
  <c r="U64" i="16"/>
  <c r="T64" i="16"/>
  <c r="S64" i="16"/>
  <c r="R64" i="16"/>
  <c r="Q64" i="16"/>
  <c r="P64" i="16"/>
  <c r="O64" i="16"/>
  <c r="N64" i="16"/>
  <c r="M64" i="16"/>
  <c r="L64" i="16"/>
  <c r="K64" i="16"/>
  <c r="J64" i="16"/>
  <c r="I64" i="16"/>
  <c r="H64" i="16"/>
  <c r="G64" i="16"/>
  <c r="F64" i="16"/>
  <c r="U52" i="16"/>
  <c r="T52" i="16"/>
  <c r="S52" i="16"/>
  <c r="R52" i="16"/>
  <c r="Q52" i="16"/>
  <c r="P52" i="16"/>
  <c r="O52" i="16"/>
  <c r="N52" i="16"/>
  <c r="M52" i="16"/>
  <c r="L52" i="16"/>
  <c r="K52" i="16"/>
  <c r="J52" i="16"/>
  <c r="I52" i="16"/>
  <c r="H52" i="16"/>
  <c r="G52" i="16"/>
  <c r="F52" i="16"/>
  <c r="U41" i="16"/>
  <c r="T41" i="16"/>
  <c r="S41" i="16"/>
  <c r="R41" i="16"/>
  <c r="Q41" i="16"/>
  <c r="P41" i="16"/>
  <c r="O41" i="16"/>
  <c r="N41" i="16"/>
  <c r="M41" i="16"/>
  <c r="L41" i="16"/>
  <c r="K41" i="16"/>
  <c r="J41" i="16"/>
  <c r="I41" i="16"/>
  <c r="H41" i="16"/>
  <c r="G41" i="16"/>
  <c r="F41" i="16"/>
  <c r="U31" i="16"/>
  <c r="T31" i="16"/>
  <c r="S31" i="16"/>
  <c r="R31" i="16"/>
  <c r="Q31" i="16"/>
  <c r="P31" i="16"/>
  <c r="O31" i="16"/>
  <c r="N31" i="16"/>
  <c r="M31" i="16"/>
  <c r="L31" i="16"/>
  <c r="K31" i="16"/>
  <c r="J31" i="16"/>
  <c r="I31" i="16"/>
  <c r="H31" i="16"/>
  <c r="G31" i="16"/>
  <c r="F31" i="16"/>
  <c r="I5" i="12"/>
  <c r="H5" i="12"/>
  <c r="G5" i="12"/>
  <c r="F5" i="12"/>
  <c r="P396" i="1"/>
  <c r="P395" i="1"/>
  <c r="P394" i="1"/>
  <c r="P393" i="1"/>
  <c r="P392" i="1"/>
  <c r="F396" i="1"/>
  <c r="D396" i="1"/>
  <c r="C396" i="1"/>
  <c r="F395" i="1"/>
  <c r="D395" i="1"/>
  <c r="C395" i="1"/>
  <c r="F394" i="1"/>
  <c r="D394" i="1"/>
  <c r="C394" i="1"/>
  <c r="F393" i="1"/>
  <c r="D393" i="1"/>
  <c r="C393" i="1"/>
  <c r="F392" i="1"/>
  <c r="D392" i="1"/>
  <c r="C392" i="1"/>
  <c r="P391" i="1"/>
  <c r="F391" i="1"/>
  <c r="D391" i="1"/>
  <c r="C391" i="1"/>
  <c r="P390" i="1"/>
  <c r="F390" i="1"/>
  <c r="D390" i="1"/>
  <c r="C390" i="1"/>
  <c r="B15" i="17" l="1"/>
  <c r="B7" i="17"/>
  <c r="C8" i="17"/>
  <c r="B8" i="17"/>
  <c r="J5" i="17"/>
  <c r="S5" i="12"/>
  <c r="J5" i="12"/>
  <c r="L5" i="12"/>
  <c r="N5" i="12"/>
  <c r="R5" i="12"/>
  <c r="T5" i="12"/>
  <c r="P5" i="12"/>
  <c r="O5" i="12"/>
  <c r="Q5" i="12"/>
  <c r="U5" i="12"/>
  <c r="K5" i="17"/>
  <c r="C7" i="17"/>
  <c r="C6" i="17"/>
  <c r="B6" i="17"/>
  <c r="I5" i="17"/>
  <c r="E6" i="17"/>
  <c r="E5" i="17" s="1"/>
  <c r="D5" i="17"/>
  <c r="H5" i="17"/>
  <c r="G5" i="17"/>
  <c r="F5" i="17"/>
  <c r="K5" i="12"/>
  <c r="M5" i="12"/>
  <c r="B5" i="17" l="1"/>
  <c r="E5" i="12"/>
  <c r="C5" i="12"/>
  <c r="B5" i="12"/>
  <c r="D5" i="12"/>
  <c r="C5" i="17"/>
  <c r="P389" i="1" l="1"/>
  <c r="P388" i="1"/>
  <c r="F389" i="1"/>
  <c r="D389" i="1"/>
  <c r="C389" i="1"/>
  <c r="F388" i="1" l="1"/>
  <c r="D388" i="1"/>
  <c r="C388" i="1"/>
  <c r="P387" i="1" l="1"/>
  <c r="P386" i="1"/>
  <c r="P385" i="1"/>
  <c r="P384" i="1"/>
  <c r="P383" i="1"/>
  <c r="F387" i="1"/>
  <c r="D387" i="1"/>
  <c r="C387" i="1"/>
  <c r="F386" i="1"/>
  <c r="D386" i="1"/>
  <c r="C386" i="1"/>
  <c r="F385" i="1"/>
  <c r="D385" i="1"/>
  <c r="C385" i="1"/>
  <c r="F384" i="1"/>
  <c r="D384" i="1"/>
  <c r="C384" i="1"/>
  <c r="F383" i="1"/>
  <c r="D383" i="1"/>
  <c r="C383" i="1"/>
  <c r="P382" i="1" l="1"/>
  <c r="P381" i="1"/>
  <c r="P380" i="1"/>
  <c r="F382" i="1"/>
  <c r="D382" i="1"/>
  <c r="C382" i="1"/>
  <c r="F381" i="1"/>
  <c r="D381" i="1"/>
  <c r="C381" i="1"/>
  <c r="F380" i="1"/>
  <c r="D380" i="1"/>
  <c r="C380" i="1"/>
  <c r="P379" i="1" l="1"/>
  <c r="F379" i="1"/>
  <c r="D379" i="1"/>
  <c r="C379" i="1"/>
  <c r="P378" i="1"/>
  <c r="F378" i="1"/>
  <c r="D378" i="1"/>
  <c r="C378" i="1"/>
  <c r="F377" i="1"/>
  <c r="D377" i="1"/>
  <c r="C377" i="1"/>
  <c r="F376" i="1"/>
  <c r="D376" i="1"/>
  <c r="C376" i="1"/>
  <c r="F375" i="1"/>
  <c r="D375" i="1"/>
  <c r="C375" i="1"/>
  <c r="F374" i="1"/>
  <c r="D374" i="1"/>
  <c r="C374" i="1"/>
  <c r="F373" i="1"/>
  <c r="D373" i="1"/>
  <c r="C373" i="1"/>
  <c r="P377" i="1"/>
  <c r="P376" i="1"/>
  <c r="P375" i="1"/>
  <c r="P374" i="1"/>
  <c r="P373" i="1"/>
  <c r="P372" i="1" l="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0" i="1"/>
  <c r="D59" i="1"/>
  <c r="D58" i="1"/>
  <c r="D57" i="1"/>
  <c r="D56" i="1"/>
  <c r="D55" i="1"/>
  <c r="D54" i="1"/>
  <c r="D53" i="1"/>
  <c r="D52"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D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C372" i="1"/>
  <c r="X40" i="7" l="1"/>
  <c r="Y40" i="7"/>
  <c r="Z40" i="7"/>
  <c r="AA40" i="7"/>
  <c r="AB40" i="7"/>
  <c r="AC40" i="7"/>
  <c r="AA46" i="7"/>
  <c r="W40" i="7"/>
  <c r="AC21" i="7"/>
  <c r="AB21" i="7"/>
  <c r="AA21" i="7"/>
  <c r="Z21" i="7"/>
  <c r="Y21" i="7"/>
  <c r="X21" i="7"/>
  <c r="Z4" i="7"/>
  <c r="AA4" i="7"/>
  <c r="AB4" i="7"/>
  <c r="AC4" i="7"/>
  <c r="Z5" i="7"/>
  <c r="AA5" i="7"/>
  <c r="AA44" i="7" s="1"/>
  <c r="AB5" i="7"/>
  <c r="AC5" i="7"/>
  <c r="AC44" i="7" s="1"/>
  <c r="Z6" i="7"/>
  <c r="AA6" i="7"/>
  <c r="AB6" i="7"/>
  <c r="AC6" i="7"/>
  <c r="Z7" i="7"/>
  <c r="AA7" i="7"/>
  <c r="AB7" i="7"/>
  <c r="AC7" i="7"/>
  <c r="Z8" i="7"/>
  <c r="AA8" i="7"/>
  <c r="AB8" i="7"/>
  <c r="AC8" i="7"/>
  <c r="AC3" i="7"/>
  <c r="AB3" i="7"/>
  <c r="AA3" i="7"/>
  <c r="AA42" i="7" s="1"/>
  <c r="Z3" i="7"/>
  <c r="Y3" i="7"/>
  <c r="DT42" i="7"/>
  <c r="DU42" i="7"/>
  <c r="DV42" i="7"/>
  <c r="DW42" i="7"/>
  <c r="DX42" i="7"/>
  <c r="DY42" i="7"/>
  <c r="DZ42" i="7"/>
  <c r="EA42" i="7"/>
  <c r="EB42" i="7"/>
  <c r="EC42" i="7"/>
  <c r="ED42" i="7"/>
  <c r="EE42" i="7"/>
  <c r="EF42" i="7"/>
  <c r="EG42" i="7"/>
  <c r="EH42" i="7"/>
  <c r="EI42" i="7"/>
  <c r="EJ42" i="7"/>
  <c r="EK42" i="7"/>
  <c r="EL42" i="7"/>
  <c r="EM42" i="7"/>
  <c r="EN42" i="7"/>
  <c r="EO42" i="7"/>
  <c r="EP42" i="7"/>
  <c r="EQ42" i="7"/>
  <c r="ER42" i="7"/>
  <c r="ES42" i="7"/>
  <c r="ET42" i="7"/>
  <c r="EU42" i="7"/>
  <c r="EV42" i="7"/>
  <c r="EW42" i="7"/>
  <c r="EX42" i="7"/>
  <c r="DT43" i="7"/>
  <c r="DU43" i="7"/>
  <c r="DV43" i="7"/>
  <c r="DW43" i="7"/>
  <c r="DX43" i="7"/>
  <c r="DY43" i="7"/>
  <c r="DZ43" i="7"/>
  <c r="EA43" i="7"/>
  <c r="EB43" i="7"/>
  <c r="EC43" i="7"/>
  <c r="ED43" i="7"/>
  <c r="EE43" i="7"/>
  <c r="EF43" i="7"/>
  <c r="EG43" i="7"/>
  <c r="EH43" i="7"/>
  <c r="EI43" i="7"/>
  <c r="EJ43" i="7"/>
  <c r="EK43" i="7"/>
  <c r="EL43" i="7"/>
  <c r="EM43" i="7"/>
  <c r="EN43" i="7"/>
  <c r="EO43" i="7"/>
  <c r="EP43" i="7"/>
  <c r="EQ43" i="7"/>
  <c r="ER43" i="7"/>
  <c r="ES43" i="7"/>
  <c r="ET43" i="7"/>
  <c r="EU43" i="7"/>
  <c r="EV43" i="7"/>
  <c r="EW43" i="7"/>
  <c r="EX43" i="7"/>
  <c r="DT44" i="7"/>
  <c r="DU44" i="7"/>
  <c r="DV44" i="7"/>
  <c r="DW44" i="7"/>
  <c r="DX44" i="7"/>
  <c r="DY44" i="7"/>
  <c r="DZ44" i="7"/>
  <c r="EA44" i="7"/>
  <c r="EB44" i="7"/>
  <c r="EC44" i="7"/>
  <c r="ED44" i="7"/>
  <c r="EE44" i="7"/>
  <c r="EF44" i="7"/>
  <c r="EG44" i="7"/>
  <c r="EH44" i="7"/>
  <c r="EI44" i="7"/>
  <c r="EJ44" i="7"/>
  <c r="EK44" i="7"/>
  <c r="EL44" i="7"/>
  <c r="EM44" i="7"/>
  <c r="EN44" i="7"/>
  <c r="EO44" i="7"/>
  <c r="EP44" i="7"/>
  <c r="EQ44" i="7"/>
  <c r="ER44" i="7"/>
  <c r="ES44" i="7"/>
  <c r="ET44" i="7"/>
  <c r="EU44" i="7"/>
  <c r="EV44" i="7"/>
  <c r="EW44" i="7"/>
  <c r="EX44" i="7"/>
  <c r="DT45" i="7"/>
  <c r="DU45" i="7"/>
  <c r="DV45" i="7"/>
  <c r="DW45" i="7"/>
  <c r="DX45" i="7"/>
  <c r="DY45" i="7"/>
  <c r="DZ45" i="7"/>
  <c r="EA45" i="7"/>
  <c r="EB45" i="7"/>
  <c r="EC45" i="7"/>
  <c r="ED45" i="7"/>
  <c r="EE45" i="7"/>
  <c r="EF45" i="7"/>
  <c r="EG45" i="7"/>
  <c r="EH45" i="7"/>
  <c r="EI45" i="7"/>
  <c r="EJ45" i="7"/>
  <c r="EK45" i="7"/>
  <c r="EL45" i="7"/>
  <c r="EM45" i="7"/>
  <c r="EN45" i="7"/>
  <c r="EO45" i="7"/>
  <c r="EP45" i="7"/>
  <c r="EQ45" i="7"/>
  <c r="ER45" i="7"/>
  <c r="ES45" i="7"/>
  <c r="ET45" i="7"/>
  <c r="EU45" i="7"/>
  <c r="EV45" i="7"/>
  <c r="EW45" i="7"/>
  <c r="EX45" i="7"/>
  <c r="DT46" i="7"/>
  <c r="DU46" i="7"/>
  <c r="DV46" i="7"/>
  <c r="DW46" i="7"/>
  <c r="DX46" i="7"/>
  <c r="DY46" i="7"/>
  <c r="DZ46" i="7"/>
  <c r="EA46" i="7"/>
  <c r="EB46" i="7"/>
  <c r="EC46" i="7"/>
  <c r="ED46" i="7"/>
  <c r="EE46" i="7"/>
  <c r="EF46" i="7"/>
  <c r="EG46" i="7"/>
  <c r="EH46" i="7"/>
  <c r="EI46" i="7"/>
  <c r="EJ46" i="7"/>
  <c r="EK46" i="7"/>
  <c r="EL46" i="7"/>
  <c r="EM46" i="7"/>
  <c r="EN46" i="7"/>
  <c r="EO46" i="7"/>
  <c r="EP46" i="7"/>
  <c r="EQ46" i="7"/>
  <c r="ER46" i="7"/>
  <c r="ES46" i="7"/>
  <c r="ET46" i="7"/>
  <c r="EU46" i="7"/>
  <c r="EV46" i="7"/>
  <c r="EW46" i="7"/>
  <c r="EX46" i="7"/>
  <c r="DT47" i="7"/>
  <c r="DU47" i="7"/>
  <c r="DV47" i="7"/>
  <c r="DW47" i="7"/>
  <c r="DX47" i="7"/>
  <c r="DY47" i="7"/>
  <c r="DZ47" i="7"/>
  <c r="EA47" i="7"/>
  <c r="EB47" i="7"/>
  <c r="EC47" i="7"/>
  <c r="ED47" i="7"/>
  <c r="EE47" i="7"/>
  <c r="EF47" i="7"/>
  <c r="EG47" i="7"/>
  <c r="EH47" i="7"/>
  <c r="EI47" i="7"/>
  <c r="EJ47" i="7"/>
  <c r="EK47" i="7"/>
  <c r="EL47" i="7"/>
  <c r="EM47" i="7"/>
  <c r="EN47" i="7"/>
  <c r="EO47" i="7"/>
  <c r="EP47" i="7"/>
  <c r="EQ47" i="7"/>
  <c r="ER47" i="7"/>
  <c r="ES47" i="7"/>
  <c r="ET47" i="7"/>
  <c r="EU47" i="7"/>
  <c r="EV47" i="7"/>
  <c r="EW47" i="7"/>
  <c r="EX47" i="7"/>
  <c r="I21" i="7"/>
  <c r="I4" i="7"/>
  <c r="I5" i="7"/>
  <c r="I6" i="7"/>
  <c r="I7" i="7"/>
  <c r="I8" i="7"/>
  <c r="I3" i="7"/>
  <c r="EX20" i="7"/>
  <c r="EQ20" i="7"/>
  <c r="ER20" i="7"/>
  <c r="ES20" i="7"/>
  <c r="ET20" i="7"/>
  <c r="EU20" i="7"/>
  <c r="EV20" i="7"/>
  <c r="EW20" i="7"/>
  <c r="EA20" i="7"/>
  <c r="EB20" i="7"/>
  <c r="EC20" i="7"/>
  <c r="ED20" i="7"/>
  <c r="EE20" i="7"/>
  <c r="EF20" i="7"/>
  <c r="EG20" i="7"/>
  <c r="EH20" i="7"/>
  <c r="EI20" i="7"/>
  <c r="EJ20" i="7"/>
  <c r="EK20" i="7"/>
  <c r="EL20" i="7"/>
  <c r="EM20" i="7"/>
  <c r="EN20" i="7"/>
  <c r="EO20" i="7"/>
  <c r="EP20" i="7"/>
  <c r="AC20" i="7" s="1"/>
  <c r="DT20" i="7"/>
  <c r="DU20" i="7"/>
  <c r="DV20" i="7"/>
  <c r="DW20" i="7"/>
  <c r="DX20" i="7"/>
  <c r="DY20" i="7"/>
  <c r="DZ20" i="7"/>
  <c r="AA20" i="7" l="1"/>
  <c r="AB20" i="7"/>
  <c r="Z20" i="7"/>
  <c r="Z44" i="7"/>
  <c r="AA43" i="7"/>
  <c r="AB42" i="7"/>
  <c r="AC47" i="7"/>
  <c r="EX49" i="7"/>
  <c r="AC43" i="7"/>
  <c r="AC46" i="7"/>
  <c r="AC42" i="7"/>
  <c r="AC45" i="7"/>
  <c r="AB46" i="7"/>
  <c r="AB43" i="7"/>
  <c r="AB45" i="7"/>
  <c r="AB44" i="7"/>
  <c r="AB47" i="7"/>
  <c r="AA47" i="7"/>
  <c r="AA45" i="7"/>
  <c r="Y42" i="7"/>
  <c r="Z43" i="7"/>
  <c r="Z47" i="7"/>
  <c r="DZ49" i="7"/>
  <c r="Z45" i="7"/>
  <c r="Z46" i="7"/>
  <c r="Z42" i="7"/>
  <c r="I47" i="7"/>
  <c r="I45" i="7"/>
  <c r="DU49" i="7"/>
  <c r="I46" i="7"/>
  <c r="EM49" i="7"/>
  <c r="EO49" i="7"/>
  <c r="DY49" i="7"/>
  <c r="EU49" i="7"/>
  <c r="EW49" i="7"/>
  <c r="EG49" i="7"/>
  <c r="EE49" i="7"/>
  <c r="DW49" i="7"/>
  <c r="I44" i="7"/>
  <c r="EK49" i="7"/>
  <c r="ES49" i="7"/>
  <c r="EC49" i="7"/>
  <c r="I43" i="7"/>
  <c r="I20" i="7"/>
  <c r="EP49" i="7"/>
  <c r="EH49" i="7"/>
  <c r="I42" i="7"/>
  <c r="EV49" i="7"/>
  <c r="EN49" i="7"/>
  <c r="EF49" i="7"/>
  <c r="DX49" i="7"/>
  <c r="ET49" i="7"/>
  <c r="EL49" i="7"/>
  <c r="ED49" i="7"/>
  <c r="DV49" i="7"/>
  <c r="ER49" i="7"/>
  <c r="EJ49" i="7"/>
  <c r="EB49" i="7"/>
  <c r="DT49" i="7"/>
  <c r="EQ49" i="7"/>
  <c r="EI49" i="7"/>
  <c r="EA49" i="7"/>
  <c r="AC49" i="7" l="1"/>
  <c r="AA49" i="7"/>
  <c r="AB49" i="7"/>
  <c r="Z49" i="7"/>
  <c r="I49" i="7"/>
  <c r="P266" i="1" l="1"/>
  <c r="P265" i="1"/>
  <c r="P264" i="1"/>
  <c r="P263" i="1"/>
  <c r="P262" i="1"/>
  <c r="P261" i="1"/>
  <c r="P260" i="1"/>
  <c r="P259" i="1"/>
  <c r="P258" i="1"/>
  <c r="P257" i="1"/>
  <c r="P256" i="1"/>
  <c r="P255" i="1"/>
  <c r="P254" i="1"/>
  <c r="P253" i="1"/>
  <c r="P252" i="1"/>
  <c r="P251" i="1"/>
  <c r="P250" i="1"/>
  <c r="P249" i="1"/>
  <c r="P247" i="1"/>
  <c r="P246" i="1"/>
  <c r="DS47" i="7" l="1"/>
  <c r="DR47" i="7"/>
  <c r="DQ47" i="7"/>
  <c r="DP47" i="7"/>
  <c r="DO47" i="7"/>
  <c r="DN47" i="7"/>
  <c r="DM47" i="7"/>
  <c r="DL47" i="7"/>
  <c r="DK47" i="7"/>
  <c r="DJ47" i="7"/>
  <c r="DI47" i="7"/>
  <c r="DH47" i="7"/>
  <c r="DG47" i="7"/>
  <c r="DF47" i="7"/>
  <c r="DE47" i="7"/>
  <c r="DD47" i="7"/>
  <c r="DC47" i="7"/>
  <c r="DB47" i="7"/>
  <c r="DA47" i="7"/>
  <c r="CZ47" i="7"/>
  <c r="CY47" i="7"/>
  <c r="CX47" i="7"/>
  <c r="CW47" i="7"/>
  <c r="CV47" i="7"/>
  <c r="CU47" i="7"/>
  <c r="CT47" i="7"/>
  <c r="CS47" i="7"/>
  <c r="CR47" i="7"/>
  <c r="CQ47" i="7"/>
  <c r="CP47" i="7"/>
  <c r="DS46" i="7"/>
  <c r="DR46" i="7"/>
  <c r="DQ46" i="7"/>
  <c r="DP46" i="7"/>
  <c r="DO46" i="7"/>
  <c r="DN46" i="7"/>
  <c r="DM46" i="7"/>
  <c r="DL46" i="7"/>
  <c r="DK46" i="7"/>
  <c r="DJ46" i="7"/>
  <c r="DI46" i="7"/>
  <c r="DH46" i="7"/>
  <c r="DG46" i="7"/>
  <c r="DF46" i="7"/>
  <c r="DE46" i="7"/>
  <c r="DD46" i="7"/>
  <c r="DC46" i="7"/>
  <c r="DB46" i="7"/>
  <c r="DA46" i="7"/>
  <c r="CZ46" i="7"/>
  <c r="CY46" i="7"/>
  <c r="CX46" i="7"/>
  <c r="CW46" i="7"/>
  <c r="CV46" i="7"/>
  <c r="CU46" i="7"/>
  <c r="CT46" i="7"/>
  <c r="CS46" i="7"/>
  <c r="CR46" i="7"/>
  <c r="CQ46" i="7"/>
  <c r="CP46" i="7"/>
  <c r="DS45" i="7"/>
  <c r="DR45" i="7"/>
  <c r="DQ45" i="7"/>
  <c r="DP45" i="7"/>
  <c r="DO45" i="7"/>
  <c r="DN45" i="7"/>
  <c r="DM45" i="7"/>
  <c r="DL45" i="7"/>
  <c r="DK45" i="7"/>
  <c r="DJ45" i="7"/>
  <c r="DI45" i="7"/>
  <c r="DH45" i="7"/>
  <c r="DG45" i="7"/>
  <c r="DF45" i="7"/>
  <c r="DE45" i="7"/>
  <c r="DD45" i="7"/>
  <c r="DC45" i="7"/>
  <c r="DB45" i="7"/>
  <c r="DA45" i="7"/>
  <c r="CZ45" i="7"/>
  <c r="CY45" i="7"/>
  <c r="CX45" i="7"/>
  <c r="CW45" i="7"/>
  <c r="CV45" i="7"/>
  <c r="CU45" i="7"/>
  <c r="CT45" i="7"/>
  <c r="CS45" i="7"/>
  <c r="CR45" i="7"/>
  <c r="CQ45" i="7"/>
  <c r="CP45" i="7"/>
  <c r="DS44" i="7"/>
  <c r="DR44" i="7"/>
  <c r="DQ44" i="7"/>
  <c r="DP44" i="7"/>
  <c r="DO44" i="7"/>
  <c r="DN44" i="7"/>
  <c r="DM44" i="7"/>
  <c r="DL44" i="7"/>
  <c r="DK44" i="7"/>
  <c r="DJ44" i="7"/>
  <c r="DI44" i="7"/>
  <c r="DH44" i="7"/>
  <c r="DG44" i="7"/>
  <c r="DF44" i="7"/>
  <c r="DE44" i="7"/>
  <c r="DD44" i="7"/>
  <c r="DC44" i="7"/>
  <c r="DB44" i="7"/>
  <c r="DA44" i="7"/>
  <c r="CZ44" i="7"/>
  <c r="CY44" i="7"/>
  <c r="CX44" i="7"/>
  <c r="CW44" i="7"/>
  <c r="CV44" i="7"/>
  <c r="CU44" i="7"/>
  <c r="CT44" i="7"/>
  <c r="CS44" i="7"/>
  <c r="CR44" i="7"/>
  <c r="CQ44" i="7"/>
  <c r="CP44" i="7"/>
  <c r="DS43" i="7"/>
  <c r="DR43" i="7"/>
  <c r="DQ43" i="7"/>
  <c r="DP43" i="7"/>
  <c r="DO43" i="7"/>
  <c r="DN43" i="7"/>
  <c r="DM43" i="7"/>
  <c r="DL43" i="7"/>
  <c r="DK43" i="7"/>
  <c r="DJ43" i="7"/>
  <c r="DI43" i="7"/>
  <c r="DH43" i="7"/>
  <c r="DG43" i="7"/>
  <c r="DF43" i="7"/>
  <c r="DE43" i="7"/>
  <c r="DD43" i="7"/>
  <c r="DC43" i="7"/>
  <c r="DB43" i="7"/>
  <c r="DA43" i="7"/>
  <c r="CZ43" i="7"/>
  <c r="CY43" i="7"/>
  <c r="CX43" i="7"/>
  <c r="CW43" i="7"/>
  <c r="CV43" i="7"/>
  <c r="CU43" i="7"/>
  <c r="CT43" i="7"/>
  <c r="CS43" i="7"/>
  <c r="CR43" i="7"/>
  <c r="CQ43" i="7"/>
  <c r="CP43" i="7"/>
  <c r="DS42" i="7"/>
  <c r="DR42" i="7"/>
  <c r="DQ42" i="7"/>
  <c r="DP42" i="7"/>
  <c r="DO42" i="7"/>
  <c r="DN42" i="7"/>
  <c r="DM42" i="7"/>
  <c r="DL42" i="7"/>
  <c r="DK42" i="7"/>
  <c r="DJ42" i="7"/>
  <c r="DI42" i="7"/>
  <c r="DH42" i="7"/>
  <c r="DG42" i="7"/>
  <c r="DF42" i="7"/>
  <c r="DE42" i="7"/>
  <c r="DD42" i="7"/>
  <c r="DC42" i="7"/>
  <c r="DB42" i="7"/>
  <c r="DA42" i="7"/>
  <c r="CZ42" i="7"/>
  <c r="CY42" i="7"/>
  <c r="CX42" i="7"/>
  <c r="CW42" i="7"/>
  <c r="CV42" i="7"/>
  <c r="CU42" i="7"/>
  <c r="CT42" i="7"/>
  <c r="CS42" i="7"/>
  <c r="CR42" i="7"/>
  <c r="CQ42" i="7"/>
  <c r="CP42" i="7"/>
  <c r="CO49" i="7"/>
  <c r="CN49" i="7"/>
  <c r="CM49" i="7"/>
  <c r="CL49" i="7"/>
  <c r="CK49" i="7"/>
  <c r="CJ49" i="7"/>
  <c r="CI49" i="7"/>
  <c r="CH49" i="7"/>
  <c r="CG49" i="7"/>
  <c r="CF49" i="7"/>
  <c r="CE49" i="7"/>
  <c r="CD49" i="7"/>
  <c r="CC49" i="7"/>
  <c r="CB49" i="7"/>
  <c r="CA49" i="7"/>
  <c r="BZ49" i="7"/>
  <c r="BY49" i="7"/>
  <c r="BX49" i="7"/>
  <c r="BW49" i="7"/>
  <c r="BV49" i="7"/>
  <c r="BU49" i="7"/>
  <c r="BT49" i="7"/>
  <c r="BS49" i="7"/>
  <c r="BR49" i="7"/>
  <c r="BQ49" i="7"/>
  <c r="BP49" i="7"/>
  <c r="BO49" i="7"/>
  <c r="BN49" i="7"/>
  <c r="BM49" i="7"/>
  <c r="BL49" i="7"/>
  <c r="BK49" i="7"/>
  <c r="BJ49" i="7"/>
  <c r="BI49" i="7"/>
  <c r="BH49" i="7"/>
  <c r="BG49" i="7"/>
  <c r="BF49" i="7"/>
  <c r="BE49" i="7"/>
  <c r="BD49" i="7"/>
  <c r="BC49" i="7"/>
  <c r="BB49" i="7"/>
  <c r="BA49" i="7"/>
  <c r="AZ49" i="7"/>
  <c r="AY49" i="7"/>
  <c r="AX49" i="7"/>
  <c r="AW49" i="7"/>
  <c r="AV49" i="7"/>
  <c r="AU49" i="7"/>
  <c r="AT49" i="7"/>
  <c r="AS49" i="7"/>
  <c r="AR49" i="7"/>
  <c r="AQ49" i="7"/>
  <c r="AP49" i="7"/>
  <c r="AO49" i="7"/>
  <c r="AN49" i="7"/>
  <c r="AM49" i="7"/>
  <c r="AL49" i="7"/>
  <c r="AK49" i="7"/>
  <c r="AJ49" i="7"/>
  <c r="AI49" i="7"/>
  <c r="AH49" i="7"/>
  <c r="AG49" i="7"/>
  <c r="H21" i="7"/>
  <c r="G21" i="7"/>
  <c r="F21" i="7"/>
  <c r="W21" i="7"/>
  <c r="V21" i="7"/>
  <c r="U21" i="7"/>
  <c r="T21" i="7"/>
  <c r="S21" i="7"/>
  <c r="R21" i="7"/>
  <c r="Q21" i="7"/>
  <c r="P21" i="7"/>
  <c r="O21" i="7"/>
  <c r="N21" i="7"/>
  <c r="M21" i="7"/>
  <c r="W8" i="7"/>
  <c r="W3" i="7"/>
  <c r="M4" i="7"/>
  <c r="N4" i="7"/>
  <c r="O4" i="7"/>
  <c r="P4" i="7"/>
  <c r="Q4" i="7"/>
  <c r="R4" i="7"/>
  <c r="S4" i="7"/>
  <c r="T4" i="7"/>
  <c r="U4" i="7"/>
  <c r="V4" i="7"/>
  <c r="W4" i="7"/>
  <c r="M5" i="7"/>
  <c r="N5" i="7"/>
  <c r="N44" i="7" s="1"/>
  <c r="O5" i="7"/>
  <c r="P5" i="7"/>
  <c r="Q5" i="7"/>
  <c r="R5" i="7"/>
  <c r="R44" i="7" s="1"/>
  <c r="S5" i="7"/>
  <c r="T5" i="7"/>
  <c r="U5" i="7"/>
  <c r="V5" i="7"/>
  <c r="W5" i="7"/>
  <c r="M6" i="7"/>
  <c r="N6" i="7"/>
  <c r="O6" i="7"/>
  <c r="P6" i="7"/>
  <c r="Q6" i="7"/>
  <c r="R6" i="7"/>
  <c r="S6" i="7"/>
  <c r="T6" i="7"/>
  <c r="U6" i="7"/>
  <c r="V6" i="7"/>
  <c r="W6" i="7"/>
  <c r="M7" i="7"/>
  <c r="N7" i="7"/>
  <c r="O7" i="7"/>
  <c r="O46" i="7" s="1"/>
  <c r="P7" i="7"/>
  <c r="Q7" i="7"/>
  <c r="R7" i="7"/>
  <c r="S7" i="7"/>
  <c r="S46" i="7" s="1"/>
  <c r="T7" i="7"/>
  <c r="U7" i="7"/>
  <c r="V7" i="7"/>
  <c r="W7" i="7"/>
  <c r="M8" i="7"/>
  <c r="N8" i="7"/>
  <c r="O8" i="7"/>
  <c r="P8" i="7"/>
  <c r="Q8" i="7"/>
  <c r="R8" i="7"/>
  <c r="S8" i="7"/>
  <c r="T8" i="7"/>
  <c r="U8" i="7"/>
  <c r="V8" i="7"/>
  <c r="M9" i="7"/>
  <c r="N9" i="7"/>
  <c r="O9" i="7"/>
  <c r="P9" i="7"/>
  <c r="Q9" i="7"/>
  <c r="R9" i="7"/>
  <c r="S9" i="7"/>
  <c r="T9" i="7"/>
  <c r="U9" i="7"/>
  <c r="V9" i="7"/>
  <c r="W9" i="7"/>
  <c r="M10" i="7"/>
  <c r="N10" i="7"/>
  <c r="O10" i="7"/>
  <c r="P10" i="7"/>
  <c r="Q10" i="7"/>
  <c r="R10" i="7"/>
  <c r="S10" i="7"/>
  <c r="T10" i="7"/>
  <c r="U10" i="7"/>
  <c r="V10" i="7"/>
  <c r="W10" i="7"/>
  <c r="M11" i="7"/>
  <c r="N11" i="7"/>
  <c r="O11" i="7"/>
  <c r="P11" i="7"/>
  <c r="Q11" i="7"/>
  <c r="R11" i="7"/>
  <c r="S11" i="7"/>
  <c r="T11" i="7"/>
  <c r="U11" i="7"/>
  <c r="V11" i="7"/>
  <c r="W11" i="7"/>
  <c r="M12" i="7"/>
  <c r="N12" i="7"/>
  <c r="O12" i="7"/>
  <c r="P12" i="7"/>
  <c r="Q12" i="7"/>
  <c r="R12" i="7"/>
  <c r="S12" i="7"/>
  <c r="T12" i="7"/>
  <c r="U12" i="7"/>
  <c r="V12" i="7"/>
  <c r="W12" i="7"/>
  <c r="M13" i="7"/>
  <c r="N13" i="7"/>
  <c r="O13" i="7"/>
  <c r="P13" i="7"/>
  <c r="Q13" i="7"/>
  <c r="R13" i="7"/>
  <c r="S13" i="7"/>
  <c r="T13" i="7"/>
  <c r="U13" i="7"/>
  <c r="V13" i="7"/>
  <c r="W13" i="7"/>
  <c r="M14" i="7"/>
  <c r="N14" i="7"/>
  <c r="O14" i="7"/>
  <c r="P14" i="7"/>
  <c r="Q14" i="7"/>
  <c r="R14" i="7"/>
  <c r="S14" i="7"/>
  <c r="T14" i="7"/>
  <c r="U14" i="7"/>
  <c r="V14" i="7"/>
  <c r="W14" i="7"/>
  <c r="M15" i="7"/>
  <c r="N15" i="7"/>
  <c r="O15" i="7"/>
  <c r="P15" i="7"/>
  <c r="Q15" i="7"/>
  <c r="R15" i="7"/>
  <c r="S15" i="7"/>
  <c r="T15" i="7"/>
  <c r="U15" i="7"/>
  <c r="V15" i="7"/>
  <c r="W15" i="7"/>
  <c r="M16" i="7"/>
  <c r="N16" i="7"/>
  <c r="O16" i="7"/>
  <c r="P16" i="7"/>
  <c r="Q16" i="7"/>
  <c r="R16" i="7"/>
  <c r="S16" i="7"/>
  <c r="T16" i="7"/>
  <c r="U16" i="7"/>
  <c r="V16" i="7"/>
  <c r="W16" i="7"/>
  <c r="M17" i="7"/>
  <c r="N17" i="7"/>
  <c r="O17" i="7"/>
  <c r="P17" i="7"/>
  <c r="Q17" i="7"/>
  <c r="R17" i="7"/>
  <c r="S17" i="7"/>
  <c r="T17" i="7"/>
  <c r="U17" i="7"/>
  <c r="V17" i="7"/>
  <c r="W17" i="7"/>
  <c r="M18" i="7"/>
  <c r="N18" i="7"/>
  <c r="O18" i="7"/>
  <c r="P18" i="7"/>
  <c r="Q18" i="7"/>
  <c r="R18" i="7"/>
  <c r="S18" i="7"/>
  <c r="T18" i="7"/>
  <c r="U18" i="7"/>
  <c r="V18" i="7"/>
  <c r="W18" i="7"/>
  <c r="V3" i="7"/>
  <c r="V42" i="7" s="1"/>
  <c r="U3" i="7"/>
  <c r="T3" i="7"/>
  <c r="T42" i="7" s="1"/>
  <c r="S3" i="7"/>
  <c r="R3" i="7"/>
  <c r="Q3" i="7"/>
  <c r="P3" i="7"/>
  <c r="P42" i="7" s="1"/>
  <c r="O3" i="7"/>
  <c r="O42" i="7" s="1"/>
  <c r="N3" i="7"/>
  <c r="N42" i="7" s="1"/>
  <c r="M3" i="7"/>
  <c r="K101" i="5"/>
  <c r="L101" i="5"/>
  <c r="M101" i="5"/>
  <c r="E101" i="5"/>
  <c r="F101" i="5"/>
  <c r="G101" i="5"/>
  <c r="H101" i="5"/>
  <c r="I101" i="5"/>
  <c r="J101" i="5"/>
  <c r="N101" i="5"/>
  <c r="O101" i="5"/>
  <c r="P101" i="5"/>
  <c r="B101" i="5"/>
  <c r="C101" i="5"/>
  <c r="D101" i="5"/>
  <c r="D89" i="5"/>
  <c r="D90" i="5"/>
  <c r="D91" i="5"/>
  <c r="C89" i="5"/>
  <c r="C90" i="5"/>
  <c r="C91" i="5"/>
  <c r="B89" i="5"/>
  <c r="B90" i="5"/>
  <c r="B91" i="5"/>
  <c r="D88" i="5"/>
  <c r="C88" i="5"/>
  <c r="B88" i="5"/>
  <c r="K87" i="5"/>
  <c r="L87" i="5"/>
  <c r="M87" i="5"/>
  <c r="E87" i="5"/>
  <c r="F87" i="5"/>
  <c r="G87" i="5"/>
  <c r="H87" i="5"/>
  <c r="I87" i="5"/>
  <c r="J87" i="5"/>
  <c r="E76" i="5"/>
  <c r="F76" i="5"/>
  <c r="G76" i="5"/>
  <c r="B76" i="5"/>
  <c r="C76" i="5"/>
  <c r="D76" i="5"/>
  <c r="DS20" i="7"/>
  <c r="DR20" i="7"/>
  <c r="DQ20" i="7"/>
  <c r="DP20" i="7"/>
  <c r="DO20" i="7"/>
  <c r="DN20" i="7"/>
  <c r="DM20" i="7"/>
  <c r="DL20" i="7"/>
  <c r="DK20" i="7"/>
  <c r="DJ20" i="7"/>
  <c r="DI20" i="7"/>
  <c r="DH20" i="7"/>
  <c r="DG20" i="7"/>
  <c r="DF20" i="7"/>
  <c r="DE20" i="7"/>
  <c r="DD20" i="7"/>
  <c r="DC20" i="7"/>
  <c r="DB20" i="7"/>
  <c r="DA20" i="7"/>
  <c r="CZ20" i="7"/>
  <c r="CY20" i="7"/>
  <c r="CX20" i="7"/>
  <c r="CW20" i="7"/>
  <c r="CV20" i="7"/>
  <c r="CU20" i="7"/>
  <c r="CT20" i="7"/>
  <c r="CS20" i="7"/>
  <c r="CR20" i="7"/>
  <c r="CQ20" i="7"/>
  <c r="CP20" i="7"/>
  <c r="CO20" i="7"/>
  <c r="CN20" i="7"/>
  <c r="CM20" i="7"/>
  <c r="CL20" i="7"/>
  <c r="CK20" i="7"/>
  <c r="CJ20" i="7"/>
  <c r="CI20" i="7"/>
  <c r="CH20"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C20" i="7"/>
  <c r="BB20" i="7"/>
  <c r="BA20" i="7"/>
  <c r="AZ20" i="7"/>
  <c r="AY20" i="7"/>
  <c r="AX20" i="7"/>
  <c r="AW20" i="7"/>
  <c r="AV20" i="7"/>
  <c r="AU20" i="7"/>
  <c r="AT20" i="7"/>
  <c r="AS20" i="7"/>
  <c r="AR20" i="7"/>
  <c r="AQ20" i="7"/>
  <c r="AP20" i="7"/>
  <c r="AO20" i="7"/>
  <c r="AN20" i="7"/>
  <c r="AM20" i="7"/>
  <c r="AL20" i="7"/>
  <c r="AK20" i="7"/>
  <c r="AJ20" i="7"/>
  <c r="AI20" i="7"/>
  <c r="AH20" i="7"/>
  <c r="AG20" i="7"/>
  <c r="F6" i="7"/>
  <c r="G6" i="7"/>
  <c r="H6" i="7"/>
  <c r="X6" i="7"/>
  <c r="X45" i="7" s="1"/>
  <c r="Y6" i="7"/>
  <c r="Y45" i="7" s="1"/>
  <c r="F7" i="7"/>
  <c r="G7" i="7"/>
  <c r="G46" i="7" s="1"/>
  <c r="H7" i="7"/>
  <c r="X7" i="7"/>
  <c r="X46" i="7" s="1"/>
  <c r="Y7" i="7"/>
  <c r="Y46" i="7" s="1"/>
  <c r="F8" i="7"/>
  <c r="G8" i="7"/>
  <c r="H8" i="7"/>
  <c r="X8" i="7"/>
  <c r="X47" i="7" s="1"/>
  <c r="Y8" i="7"/>
  <c r="Y47" i="7" s="1"/>
  <c r="F9" i="7"/>
  <c r="G9" i="7"/>
  <c r="H9" i="7"/>
  <c r="X9" i="7"/>
  <c r="Y9" i="7"/>
  <c r="F10" i="7"/>
  <c r="G10" i="7"/>
  <c r="H10" i="7"/>
  <c r="X10" i="7"/>
  <c r="Y10" i="7"/>
  <c r="F11" i="7"/>
  <c r="G11" i="7"/>
  <c r="H11" i="7"/>
  <c r="X11" i="7"/>
  <c r="Y11" i="7"/>
  <c r="F12" i="7"/>
  <c r="G12" i="7"/>
  <c r="H12" i="7"/>
  <c r="X12" i="7"/>
  <c r="Y12" i="7"/>
  <c r="F13" i="7"/>
  <c r="G13" i="7"/>
  <c r="H13" i="7"/>
  <c r="X13" i="7"/>
  <c r="Y13" i="7"/>
  <c r="F14" i="7"/>
  <c r="G14" i="7"/>
  <c r="H14" i="7"/>
  <c r="X14" i="7"/>
  <c r="Y14" i="7"/>
  <c r="F15" i="7"/>
  <c r="G15" i="7"/>
  <c r="H15" i="7"/>
  <c r="X15" i="7"/>
  <c r="Y15" i="7"/>
  <c r="F16" i="7"/>
  <c r="G16" i="7"/>
  <c r="H16" i="7"/>
  <c r="X16" i="7"/>
  <c r="Y16" i="7"/>
  <c r="F17" i="7"/>
  <c r="G17" i="7"/>
  <c r="H17" i="7"/>
  <c r="X17" i="7"/>
  <c r="Y17" i="7"/>
  <c r="F18" i="7"/>
  <c r="G18" i="7"/>
  <c r="H18" i="7"/>
  <c r="X18" i="7"/>
  <c r="Y18" i="7"/>
  <c r="X4" i="7"/>
  <c r="X43" i="7" s="1"/>
  <c r="Y4" i="7"/>
  <c r="Y43" i="7" s="1"/>
  <c r="X5" i="7"/>
  <c r="X44" i="7" s="1"/>
  <c r="Y5" i="7"/>
  <c r="Y44" i="7" s="1"/>
  <c r="D64" i="5"/>
  <c r="D65" i="5"/>
  <c r="D66" i="5"/>
  <c r="C64" i="5"/>
  <c r="C65" i="5"/>
  <c r="C66" i="5"/>
  <c r="X3" i="7"/>
  <c r="X42" i="7" s="1"/>
  <c r="X49" i="7" s="1"/>
  <c r="B64" i="5"/>
  <c r="B65" i="5"/>
  <c r="B66" i="5"/>
  <c r="F4" i="7"/>
  <c r="G4" i="7"/>
  <c r="H4" i="7"/>
  <c r="F5" i="7"/>
  <c r="G5" i="7"/>
  <c r="H5" i="7"/>
  <c r="H3" i="7"/>
  <c r="H42" i="7" s="1"/>
  <c r="G3" i="7"/>
  <c r="F3" i="7"/>
  <c r="E63" i="5"/>
  <c r="F63" i="5"/>
  <c r="G63" i="5"/>
  <c r="H63" i="5"/>
  <c r="I63" i="5"/>
  <c r="J63" i="5"/>
  <c r="D47" i="5"/>
  <c r="D48" i="5"/>
  <c r="D49" i="5"/>
  <c r="D50" i="5"/>
  <c r="D51" i="5"/>
  <c r="D52" i="5"/>
  <c r="D53" i="5"/>
  <c r="D54" i="5"/>
  <c r="P46" i="5"/>
  <c r="M46" i="5"/>
  <c r="J46" i="5"/>
  <c r="G46" i="5"/>
  <c r="B53" i="5"/>
  <c r="C53" i="5"/>
  <c r="P19" i="5"/>
  <c r="M19" i="5"/>
  <c r="J19" i="5"/>
  <c r="G19" i="5"/>
  <c r="D21" i="5"/>
  <c r="D22" i="5"/>
  <c r="D23" i="5"/>
  <c r="D24" i="5"/>
  <c r="D25" i="5"/>
  <c r="D20" i="5"/>
  <c r="B23" i="5"/>
  <c r="C23" i="5"/>
  <c r="P4" i="5"/>
  <c r="M4" i="5"/>
  <c r="J4" i="5"/>
  <c r="G4" i="5"/>
  <c r="D6" i="5"/>
  <c r="D7" i="5"/>
  <c r="D8" i="5"/>
  <c r="D9" i="5"/>
  <c r="D10" i="5"/>
  <c r="D11" i="5"/>
  <c r="D5" i="5"/>
  <c r="C10" i="5"/>
  <c r="B10" i="5"/>
  <c r="Y49" i="7" l="1"/>
  <c r="R43" i="7"/>
  <c r="G43" i="7"/>
  <c r="S45" i="7"/>
  <c r="S47" i="7"/>
  <c r="T44" i="7"/>
  <c r="H45" i="7"/>
  <c r="H43" i="7"/>
  <c r="H44" i="7"/>
  <c r="O43" i="7"/>
  <c r="S44" i="7"/>
  <c r="F46" i="7"/>
  <c r="O47" i="7"/>
  <c r="F47" i="7"/>
  <c r="Q46" i="7"/>
  <c r="H47" i="7"/>
  <c r="T46" i="7"/>
  <c r="F44" i="7"/>
  <c r="P47" i="7"/>
  <c r="Q44" i="7"/>
  <c r="T43" i="7"/>
  <c r="M44" i="7"/>
  <c r="T45" i="7"/>
  <c r="O44" i="7"/>
  <c r="U44" i="7"/>
  <c r="F42" i="7"/>
  <c r="F43" i="7"/>
  <c r="F45" i="7"/>
  <c r="P46" i="7"/>
  <c r="Q43" i="7"/>
  <c r="V46" i="7"/>
  <c r="T47" i="7"/>
  <c r="P43" i="7"/>
  <c r="P45" i="7"/>
  <c r="O45" i="7"/>
  <c r="DF49" i="7"/>
  <c r="N46" i="7"/>
  <c r="R47" i="7"/>
  <c r="G47" i="7"/>
  <c r="H46" i="7"/>
  <c r="S42" i="7"/>
  <c r="CP49" i="7"/>
  <c r="R46" i="7"/>
  <c r="V47" i="7"/>
  <c r="N47" i="7"/>
  <c r="W45" i="7"/>
  <c r="W46" i="7"/>
  <c r="W42" i="7"/>
  <c r="W47" i="7"/>
  <c r="W44" i="7"/>
  <c r="W43" i="7"/>
  <c r="V45" i="7"/>
  <c r="U45" i="7"/>
  <c r="M45" i="7"/>
  <c r="P44" i="7"/>
  <c r="S43" i="7"/>
  <c r="CR49" i="7"/>
  <c r="CZ49" i="7"/>
  <c r="DP49" i="7"/>
  <c r="DC49" i="7"/>
  <c r="DK49" i="7"/>
  <c r="U47" i="7"/>
  <c r="CV49" i="7"/>
  <c r="DL49" i="7"/>
  <c r="CX49" i="7"/>
  <c r="DG49" i="7"/>
  <c r="V44" i="7"/>
  <c r="G42" i="7"/>
  <c r="M47" i="7"/>
  <c r="U46" i="7"/>
  <c r="N43" i="7"/>
  <c r="Q42" i="7"/>
  <c r="M46" i="7"/>
  <c r="V43" i="7"/>
  <c r="G44" i="7"/>
  <c r="G45" i="7"/>
  <c r="M42" i="7"/>
  <c r="U42" i="7"/>
  <c r="Q47" i="7"/>
  <c r="U43" i="7"/>
  <c r="M43" i="7"/>
  <c r="R42" i="7"/>
  <c r="N45" i="7"/>
  <c r="DQ49" i="7"/>
  <c r="CU49" i="7"/>
  <c r="CW49" i="7"/>
  <c r="DM49" i="7"/>
  <c r="DH49" i="7"/>
  <c r="CS49" i="7"/>
  <c r="DB49" i="7"/>
  <c r="DE49" i="7"/>
  <c r="DD49" i="7"/>
  <c r="Q45" i="7"/>
  <c r="CT49" i="7"/>
  <c r="DS49" i="7"/>
  <c r="R45" i="7"/>
  <c r="DA49" i="7"/>
  <c r="DR49" i="7"/>
  <c r="DN49" i="7"/>
  <c r="CQ49" i="7"/>
  <c r="CY49" i="7"/>
  <c r="DI49" i="7"/>
  <c r="DJ49" i="7"/>
  <c r="DO49" i="7"/>
  <c r="M20" i="7"/>
  <c r="N20" i="7"/>
  <c r="U20" i="7"/>
  <c r="S20" i="7"/>
  <c r="Y20" i="7"/>
  <c r="X20" i="7"/>
  <c r="W20" i="7"/>
  <c r="O20" i="7"/>
  <c r="H20" i="7"/>
  <c r="T20" i="7"/>
  <c r="R20" i="7"/>
  <c r="D87" i="5"/>
  <c r="C87" i="5"/>
  <c r="B87" i="5"/>
  <c r="V20" i="7"/>
  <c r="G20" i="7"/>
  <c r="Q20" i="7"/>
  <c r="F20" i="7"/>
  <c r="P20" i="7"/>
  <c r="B63" i="5"/>
  <c r="D63" i="5"/>
  <c r="D46" i="5"/>
  <c r="C63" i="5"/>
  <c r="D19" i="5"/>
  <c r="D4" i="5"/>
  <c r="P245" i="1"/>
  <c r="P244" i="1"/>
  <c r="S49" i="7" l="1"/>
  <c r="V49" i="7"/>
  <c r="T49" i="7"/>
  <c r="O49" i="7"/>
  <c r="P49" i="7"/>
  <c r="M49" i="7"/>
  <c r="N49" i="7"/>
  <c r="U49" i="7"/>
  <c r="W49" i="7"/>
  <c r="Q49" i="7"/>
  <c r="R49" i="7"/>
  <c r="H49" i="7"/>
  <c r="P243" i="1"/>
  <c r="P242" i="1"/>
  <c r="P241" i="1"/>
  <c r="P240" i="1"/>
  <c r="G49" i="7" l="1"/>
  <c r="F49" i="7"/>
  <c r="P239" i="1"/>
  <c r="P238" i="1"/>
  <c r="P237" i="1"/>
  <c r="P236" i="1"/>
  <c r="P234" i="1"/>
  <c r="P233" i="1"/>
  <c r="P232" i="1"/>
  <c r="P231" i="1"/>
  <c r="P230" i="1"/>
  <c r="P229" i="1"/>
  <c r="P228" i="1"/>
  <c r="P227" i="1"/>
  <c r="P226" i="1"/>
  <c r="P225" i="1"/>
  <c r="P224" i="1"/>
  <c r="P223" i="1"/>
  <c r="P222" i="1"/>
  <c r="P221" i="1"/>
  <c r="P220" i="1"/>
  <c r="P219" i="1"/>
  <c r="P218" i="1"/>
  <c r="P217" i="1"/>
  <c r="P216" i="1"/>
  <c r="P215" i="1"/>
  <c r="P214" i="1"/>
  <c r="P213" i="1"/>
  <c r="P211" i="1"/>
  <c r="P210" i="1"/>
  <c r="P35" i="1" l="1"/>
  <c r="P209" i="1"/>
  <c r="P208" i="1"/>
  <c r="P207" i="1"/>
  <c r="P206" i="1"/>
  <c r="P205" i="1"/>
  <c r="P204" i="1"/>
  <c r="P203" i="1"/>
  <c r="P202" i="1"/>
  <c r="P201" i="1"/>
  <c r="P200" i="1"/>
  <c r="P199" i="1"/>
  <c r="P198" i="1"/>
  <c r="P197" i="1"/>
  <c r="P196" i="1"/>
  <c r="P195" i="1"/>
  <c r="P194" i="1"/>
  <c r="P193" i="1" l="1"/>
  <c r="P192" i="1"/>
  <c r="C25" i="5" l="1"/>
  <c r="B25" i="5"/>
  <c r="C24" i="5"/>
  <c r="B24" i="5"/>
  <c r="C22" i="5"/>
  <c r="B22" i="5"/>
  <c r="C21" i="5"/>
  <c r="B21" i="5"/>
  <c r="C20" i="5"/>
  <c r="B20" i="5"/>
  <c r="O19" i="5"/>
  <c r="N19" i="5"/>
  <c r="L19" i="5"/>
  <c r="K19" i="5"/>
  <c r="I19" i="5"/>
  <c r="H19" i="5"/>
  <c r="F19" i="5"/>
  <c r="E19" i="5"/>
  <c r="C51" i="5"/>
  <c r="B51" i="5"/>
  <c r="C52" i="5"/>
  <c r="B52" i="5"/>
  <c r="C50" i="5"/>
  <c r="B50" i="5"/>
  <c r="C9" i="5"/>
  <c r="B9" i="5"/>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B19" i="5" l="1"/>
  <c r="C19" i="5"/>
  <c r="P151" i="1"/>
  <c r="P150" i="1"/>
  <c r="P149" i="1"/>
  <c r="P148" i="1"/>
  <c r="P147" i="1"/>
  <c r="P145" i="1"/>
  <c r="P144" i="1"/>
  <c r="P143" i="1"/>
  <c r="P142" i="1"/>
  <c r="P61" i="1"/>
  <c r="P141" i="1"/>
  <c r="P140" i="1"/>
  <c r="P139" i="1"/>
  <c r="P138" i="1"/>
  <c r="P137" i="1"/>
  <c r="P136" i="1"/>
  <c r="P135" i="1"/>
  <c r="P134" i="1"/>
  <c r="P133" i="1"/>
  <c r="P132" i="1"/>
  <c r="P131" i="1"/>
  <c r="P130" i="1"/>
  <c r="P129" i="1"/>
  <c r="P128" i="1"/>
  <c r="P127" i="1"/>
  <c r="P126" i="1"/>
  <c r="P125" i="1"/>
  <c r="P124" i="1"/>
  <c r="P123" i="1"/>
  <c r="P122" i="1"/>
  <c r="C54" i="5"/>
  <c r="C49" i="5"/>
  <c r="C48" i="5"/>
  <c r="C47" i="5"/>
  <c r="B54" i="5"/>
  <c r="B49" i="5"/>
  <c r="B48" i="5"/>
  <c r="B47" i="5"/>
  <c r="O46" i="5"/>
  <c r="N46" i="5"/>
  <c r="L46" i="5"/>
  <c r="K46" i="5"/>
  <c r="I46" i="5"/>
  <c r="H46" i="5"/>
  <c r="F46" i="5"/>
  <c r="E46" i="5"/>
  <c r="C11" i="5"/>
  <c r="C8" i="5"/>
  <c r="C7" i="5"/>
  <c r="C6" i="5"/>
  <c r="B11" i="5"/>
  <c r="B8" i="5"/>
  <c r="B7" i="5"/>
  <c r="B6" i="5"/>
  <c r="C5" i="5"/>
  <c r="B5" i="5"/>
  <c r="O4" i="5"/>
  <c r="N4" i="5"/>
  <c r="L4" i="5"/>
  <c r="K4" i="5"/>
  <c r="I4" i="5"/>
  <c r="H4" i="5"/>
  <c r="F4" i="5"/>
  <c r="E4" i="5"/>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0" i="1"/>
  <c r="P59" i="1"/>
  <c r="P58" i="1"/>
  <c r="P57" i="1"/>
  <c r="P56" i="1"/>
  <c r="P55" i="1"/>
  <c r="P54" i="1"/>
  <c r="P53" i="1"/>
  <c r="P52" i="1"/>
  <c r="P51" i="1"/>
  <c r="P50" i="1"/>
  <c r="P49" i="1"/>
  <c r="P48" i="1"/>
  <c r="P47" i="1"/>
  <c r="P46" i="1"/>
  <c r="P45" i="1"/>
  <c r="P44" i="1"/>
  <c r="P43" i="1"/>
  <c r="P42" i="1"/>
  <c r="P41" i="1"/>
  <c r="P40" i="1"/>
  <c r="P39" i="1"/>
  <c r="P38" i="1"/>
  <c r="P37" i="1"/>
  <c r="P36"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C46" i="5" l="1"/>
  <c r="B4" i="5"/>
  <c r="C4" i="5"/>
  <c r="B46" i="5"/>
</calcChain>
</file>

<file path=xl/sharedStrings.xml><?xml version="1.0" encoding="utf-8"?>
<sst xmlns="http://schemas.openxmlformats.org/spreadsheetml/2006/main" count="3264" uniqueCount="1028">
  <si>
    <t>WO</t>
  </si>
  <si>
    <t>EXT</t>
  </si>
  <si>
    <t>DESCRIPTION</t>
  </si>
  <si>
    <t>LOCATION</t>
  </si>
  <si>
    <t>TOTAL PLANNED PROJECT COST</t>
  </si>
  <si>
    <t>TOTAL MANHOURS</t>
  </si>
  <si>
    <t>SUPV</t>
  </si>
  <si>
    <t>SUPV NAME</t>
  </si>
  <si>
    <t>VENDOR</t>
  </si>
  <si>
    <t>Date IR created</t>
  </si>
  <si>
    <t>Date IR given to QI</t>
  </si>
  <si>
    <t>QI</t>
  </si>
  <si>
    <r>
      <t xml:space="preserve">PERSONNEL </t>
    </r>
    <r>
      <rPr>
        <b/>
        <i/>
        <sz val="10"/>
        <color rgb="FFFF0000"/>
        <rFont val="Calibri"/>
        <family val="2"/>
        <scheme val="minor"/>
      </rPr>
      <t>(CSB/NVP)</t>
    </r>
  </si>
  <si>
    <t>YEAR FCOMP</t>
  </si>
  <si>
    <t>Date received from QI (Done Audit)</t>
  </si>
  <si>
    <t>DONE AUDIT?</t>
  </si>
  <si>
    <t>Date created COI</t>
  </si>
  <si>
    <t>STATUS</t>
  </si>
  <si>
    <t>TASK COUNT</t>
  </si>
  <si>
    <t>X23072784795</t>
  </si>
  <si>
    <t>'X23072784795',</t>
  </si>
  <si>
    <t>RONILO JR GANGE</t>
  </si>
  <si>
    <t>RAC</t>
  </si>
  <si>
    <t>NO BACKJOB</t>
  </si>
  <si>
    <t>X24062336064</t>
  </si>
  <si>
    <t>'X24062336064',</t>
  </si>
  <si>
    <t>WITH BACKJOB</t>
  </si>
  <si>
    <t>X23114610946</t>
  </si>
  <si>
    <t>'X23114610946',</t>
  </si>
  <si>
    <t>JENNETH MADRID</t>
  </si>
  <si>
    <t>X24030858589</t>
  </si>
  <si>
    <t>'X24030858589',</t>
  </si>
  <si>
    <t>JUNILO MICHAEL FLORES</t>
  </si>
  <si>
    <t>X23083404027</t>
  </si>
  <si>
    <t>'X23083404027',</t>
  </si>
  <si>
    <t>DEAN CARL BORJAL</t>
  </si>
  <si>
    <t>CMR</t>
  </si>
  <si>
    <t>X24072928648</t>
  </si>
  <si>
    <t>'X24072928648',</t>
  </si>
  <si>
    <t>JEMUEL PERALTA</t>
  </si>
  <si>
    <t>X23072898930</t>
  </si>
  <si>
    <t>'X23072898930',</t>
  </si>
  <si>
    <t>AGD</t>
  </si>
  <si>
    <t>CSB</t>
  </si>
  <si>
    <t>X21041366402</t>
  </si>
  <si>
    <t>'X21041366402',</t>
  </si>
  <si>
    <t>X22093803978</t>
  </si>
  <si>
    <t>'X22093803978',</t>
  </si>
  <si>
    <t>X22083673909</t>
  </si>
  <si>
    <t>'X22083673909',</t>
  </si>
  <si>
    <t>X22125090828</t>
  </si>
  <si>
    <t>'X22125090828',</t>
  </si>
  <si>
    <t>X23051874609</t>
  </si>
  <si>
    <t>'X23051874609',</t>
  </si>
  <si>
    <t>ISAN CARLO LAZARO</t>
  </si>
  <si>
    <t>X22041707487</t>
  </si>
  <si>
    <t>'X22041707487',</t>
  </si>
  <si>
    <t>IAN PATRICK PEREZ</t>
  </si>
  <si>
    <t>X23083147226</t>
  </si>
  <si>
    <t>'X23083147226',</t>
  </si>
  <si>
    <t>X23093500518</t>
  </si>
  <si>
    <t>'X23093500518',</t>
  </si>
  <si>
    <t>ECI</t>
  </si>
  <si>
    <t>X24093865089</t>
  </si>
  <si>
    <t>'X24093865089',</t>
  </si>
  <si>
    <t>X24093492216</t>
  </si>
  <si>
    <t>'X24093492216',</t>
  </si>
  <si>
    <t>X25010119305</t>
  </si>
  <si>
    <t>'X25010119305',</t>
  </si>
  <si>
    <t>X24093707345</t>
  </si>
  <si>
    <t>'X24093707345',</t>
  </si>
  <si>
    <t>X24114622443</t>
  </si>
  <si>
    <t>'X24114622443',</t>
  </si>
  <si>
    <t>X25010059547</t>
  </si>
  <si>
    <t>'X25010059547',</t>
  </si>
  <si>
    <t>X23104201686</t>
  </si>
  <si>
    <t>'X23104201686',</t>
  </si>
  <si>
    <t>X24104141244</t>
  </si>
  <si>
    <t>'X24104141244',</t>
  </si>
  <si>
    <t>X23083142769</t>
  </si>
  <si>
    <t>'X23083142769',</t>
  </si>
  <si>
    <t>X22041849543</t>
  </si>
  <si>
    <t>'X22041849543',</t>
  </si>
  <si>
    <t>X23062242918</t>
  </si>
  <si>
    <t>'X23062242918',</t>
  </si>
  <si>
    <t>R22553542</t>
  </si>
  <si>
    <t>'R22553542',</t>
  </si>
  <si>
    <t>R23067764</t>
  </si>
  <si>
    <t>'R23067764',</t>
  </si>
  <si>
    <t>R21257785</t>
  </si>
  <si>
    <t>'R21257785',</t>
  </si>
  <si>
    <t>X23072902617</t>
  </si>
  <si>
    <t>'X23072902617',</t>
  </si>
  <si>
    <t>R22837793</t>
  </si>
  <si>
    <t>'R22837793',</t>
  </si>
  <si>
    <t>JASPER BASTASA</t>
  </si>
  <si>
    <t>X24072668324</t>
  </si>
  <si>
    <t>'X24072668324',</t>
  </si>
  <si>
    <t>X21115170333</t>
  </si>
  <si>
    <t>'X21115170333',</t>
  </si>
  <si>
    <t>FRANCIS MARC SANTOS</t>
  </si>
  <si>
    <t>X24072541358</t>
  </si>
  <si>
    <t>'X24072541358',</t>
  </si>
  <si>
    <t>X24051934516</t>
  </si>
  <si>
    <t>'X24051934516',</t>
  </si>
  <si>
    <t>NVP</t>
  </si>
  <si>
    <t>X24041088653</t>
  </si>
  <si>
    <t>'X24041088653',</t>
  </si>
  <si>
    <t>X23093726087</t>
  </si>
  <si>
    <t>'X23093726087',</t>
  </si>
  <si>
    <t>X23124803010</t>
  </si>
  <si>
    <t>'X23124803010',</t>
  </si>
  <si>
    <t>X24114405667</t>
  </si>
  <si>
    <t>'X24114405667',</t>
  </si>
  <si>
    <t>X23051529972</t>
  </si>
  <si>
    <t>'X23051529972',</t>
  </si>
  <si>
    <t>X24104022999</t>
  </si>
  <si>
    <t>'X24104022999',</t>
  </si>
  <si>
    <t>X24083434936</t>
  </si>
  <si>
    <t>'X24083434936',</t>
  </si>
  <si>
    <t>X24114634928</t>
  </si>
  <si>
    <t>'X24114634928',</t>
  </si>
  <si>
    <t>X24114634882</t>
  </si>
  <si>
    <t>'X24114634882',</t>
  </si>
  <si>
    <t>X24041165850</t>
  </si>
  <si>
    <t>'X24041165850',</t>
  </si>
  <si>
    <t>X24083108742</t>
  </si>
  <si>
    <t>'X24083108742',</t>
  </si>
  <si>
    <t>X24072854687</t>
  </si>
  <si>
    <t>'X24072854687',</t>
  </si>
  <si>
    <t>X24103955636</t>
  </si>
  <si>
    <t>'X24103955636',</t>
  </si>
  <si>
    <t>X23114603408</t>
  </si>
  <si>
    <t>'X23114603408',</t>
  </si>
  <si>
    <t>X24093720779</t>
  </si>
  <si>
    <t>'X24093720779',</t>
  </si>
  <si>
    <t>X24051839872</t>
  </si>
  <si>
    <t>'X24051839872',</t>
  </si>
  <si>
    <t>X24020533373</t>
  </si>
  <si>
    <t>'X24020533373',</t>
  </si>
  <si>
    <t>X24073016208</t>
  </si>
  <si>
    <t>'X24073016208',</t>
  </si>
  <si>
    <t>X24072803104</t>
  </si>
  <si>
    <t>'X24072803104',</t>
  </si>
  <si>
    <t>X24083395699</t>
  </si>
  <si>
    <t>'X24083395699',</t>
  </si>
  <si>
    <t>X22062802760</t>
  </si>
  <si>
    <t>'X22062802760',</t>
  </si>
  <si>
    <t>X22073241382</t>
  </si>
  <si>
    <t>'X22073241382',</t>
  </si>
  <si>
    <t>REYZON MATIENZO</t>
  </si>
  <si>
    <t>RPR</t>
  </si>
  <si>
    <t>X24010080234</t>
  </si>
  <si>
    <t>'X24010080234',</t>
  </si>
  <si>
    <t>X22094042831</t>
  </si>
  <si>
    <t>'X22094042831',</t>
  </si>
  <si>
    <t>X24072586230</t>
  </si>
  <si>
    <t>'X24072586230',</t>
  </si>
  <si>
    <t>X23031028024</t>
  </si>
  <si>
    <t>'X23031028024',</t>
  </si>
  <si>
    <t>X24051735189</t>
  </si>
  <si>
    <t>'X24051735189',</t>
  </si>
  <si>
    <t>-</t>
  </si>
  <si>
    <t>X22031115703</t>
  </si>
  <si>
    <t>'X22031115703',</t>
  </si>
  <si>
    <t>X23114408727</t>
  </si>
  <si>
    <t>'X23114408727',</t>
  </si>
  <si>
    <t>X24051727142</t>
  </si>
  <si>
    <t>'X24051727142',</t>
  </si>
  <si>
    <t>RM</t>
  </si>
  <si>
    <t>X23104093739</t>
  </si>
  <si>
    <t>'X23104093739',</t>
  </si>
  <si>
    <t>X22083577405</t>
  </si>
  <si>
    <t>'X22083577405',</t>
  </si>
  <si>
    <t>X23030963414</t>
  </si>
  <si>
    <t>'X23030963414',</t>
  </si>
  <si>
    <t>X24114521247</t>
  </si>
  <si>
    <t>'X24114521247',</t>
  </si>
  <si>
    <t>X24072803306</t>
  </si>
  <si>
    <t>'X24072803306',</t>
  </si>
  <si>
    <t>X22094139131</t>
  </si>
  <si>
    <t>'X22094139131',</t>
  </si>
  <si>
    <t>X23114428468</t>
  </si>
  <si>
    <t>'X23114428468',</t>
  </si>
  <si>
    <t>X23104175879</t>
  </si>
  <si>
    <t>'X23104175879',</t>
  </si>
  <si>
    <t>X24020558376</t>
  </si>
  <si>
    <t>'X24020558376',</t>
  </si>
  <si>
    <t>X22062778410</t>
  </si>
  <si>
    <t>'X22062778410',</t>
  </si>
  <si>
    <t>X22072907884</t>
  </si>
  <si>
    <t>'X22072907884',</t>
  </si>
  <si>
    <t>X22114642301</t>
  </si>
  <si>
    <t>'X22114642301',</t>
  </si>
  <si>
    <t>X22062777770</t>
  </si>
  <si>
    <t>'X22062777770',</t>
  </si>
  <si>
    <t>X22083405557</t>
  </si>
  <si>
    <t>'X22083405557',</t>
  </si>
  <si>
    <t>P2205132719</t>
  </si>
  <si>
    <t>'P2205132719',</t>
  </si>
  <si>
    <t>C/O C2</t>
  </si>
  <si>
    <t>P2202125055</t>
  </si>
  <si>
    <t>'P2202125055',</t>
  </si>
  <si>
    <t>X24104284473</t>
  </si>
  <si>
    <t>'X24104284473',</t>
  </si>
  <si>
    <t>X24104284466</t>
  </si>
  <si>
    <t>'X24104284466',</t>
  </si>
  <si>
    <t>X24104284465</t>
  </si>
  <si>
    <t>'X24104284465',</t>
  </si>
  <si>
    <t>X24104284463</t>
  </si>
  <si>
    <t>'X24104284463',</t>
  </si>
  <si>
    <t>X24062487549</t>
  </si>
  <si>
    <t>'X24062487549',</t>
  </si>
  <si>
    <t>X23031039495</t>
  </si>
  <si>
    <t>'X23031039495',</t>
  </si>
  <si>
    <t>X23010189655</t>
  </si>
  <si>
    <t>'X23010189655',</t>
  </si>
  <si>
    <t>X24052001144</t>
  </si>
  <si>
    <t>'X24052001144',</t>
  </si>
  <si>
    <t>X24010179647</t>
  </si>
  <si>
    <t>'X24010179647',</t>
  </si>
  <si>
    <t>X23103901545</t>
  </si>
  <si>
    <t>'X23103901545',</t>
  </si>
  <si>
    <t>X23020602689</t>
  </si>
  <si>
    <t>'X23020602689',</t>
  </si>
  <si>
    <t>X24041460909</t>
  </si>
  <si>
    <t>'X24041460909',</t>
  </si>
  <si>
    <t>X24093563951</t>
  </si>
  <si>
    <t>'X24093563951',</t>
  </si>
  <si>
    <t>X24041298356</t>
  </si>
  <si>
    <t>'X24041298356',</t>
  </si>
  <si>
    <t>X24103906896</t>
  </si>
  <si>
    <t>'X24103906896',</t>
  </si>
  <si>
    <t>X24093627247</t>
  </si>
  <si>
    <t>'X24093627247',</t>
  </si>
  <si>
    <t>X24041316086</t>
  </si>
  <si>
    <t>'X24041316086',</t>
  </si>
  <si>
    <t>X24051727275</t>
  </si>
  <si>
    <t>'X24051727275',</t>
  </si>
  <si>
    <t>X23093684362</t>
  </si>
  <si>
    <t>'X23093684362',</t>
  </si>
  <si>
    <t>X24030907776</t>
  </si>
  <si>
    <t>'X24030907776',</t>
  </si>
  <si>
    <t>X24051593192</t>
  </si>
  <si>
    <t>'X24051593192',</t>
  </si>
  <si>
    <t>X24010034743</t>
  </si>
  <si>
    <t>'X24010034743',</t>
  </si>
  <si>
    <t>X24062373971</t>
  </si>
  <si>
    <t>'X24062373971',</t>
  </si>
  <si>
    <t>X24083472119</t>
  </si>
  <si>
    <t>'X24083472119',</t>
  </si>
  <si>
    <t>R21798720</t>
  </si>
  <si>
    <t>'R21798720',</t>
  </si>
  <si>
    <t>X24093767977</t>
  </si>
  <si>
    <t>'X24093767977',</t>
  </si>
  <si>
    <t>X23030958205</t>
  </si>
  <si>
    <t>'X23030958205',</t>
  </si>
  <si>
    <t>X24104284472</t>
  </si>
  <si>
    <t>'X24104284472',</t>
  </si>
  <si>
    <t>X24104284464</t>
  </si>
  <si>
    <t>'X24104284464',</t>
  </si>
  <si>
    <t>X24072830710</t>
  </si>
  <si>
    <t>'X24072830710',</t>
  </si>
  <si>
    <t>X24072830423</t>
  </si>
  <si>
    <t>'X24072830423',</t>
  </si>
  <si>
    <t>X24072830171</t>
  </si>
  <si>
    <t>'X24072830171',</t>
  </si>
  <si>
    <t>X24062201210</t>
  </si>
  <si>
    <t>'X24062201210',</t>
  </si>
  <si>
    <t>X24030845069</t>
  </si>
  <si>
    <t>'X24030845069',</t>
  </si>
  <si>
    <t>X23072561532</t>
  </si>
  <si>
    <t>'X23072561532',</t>
  </si>
  <si>
    <t>X24010321750</t>
  </si>
  <si>
    <t>'X24010321750',</t>
  </si>
  <si>
    <t>X24020565841</t>
  </si>
  <si>
    <t>'X24020565841',</t>
  </si>
  <si>
    <t>X23072902054</t>
  </si>
  <si>
    <t>'X23072902054',</t>
  </si>
  <si>
    <t>R20493451</t>
  </si>
  <si>
    <t>'R20493451',</t>
  </si>
  <si>
    <t>MARC JOSEPH FERRER</t>
  </si>
  <si>
    <t>X24083232349</t>
  </si>
  <si>
    <t>'X24083232349',</t>
  </si>
  <si>
    <t>X24093597317</t>
  </si>
  <si>
    <t>'X24093597317',</t>
  </si>
  <si>
    <t>X24072724902</t>
  </si>
  <si>
    <t>'X24072724902',</t>
  </si>
  <si>
    <t>X24072824993</t>
  </si>
  <si>
    <t>'X24072824993',</t>
  </si>
  <si>
    <t>X23093519231</t>
  </si>
  <si>
    <t>'X23093519231',</t>
  </si>
  <si>
    <t>X24051599402</t>
  </si>
  <si>
    <t>'X24051599402',</t>
  </si>
  <si>
    <t>X24030775694</t>
  </si>
  <si>
    <t>'X24030775694',</t>
  </si>
  <si>
    <t>R23205687</t>
  </si>
  <si>
    <t>'R23205687',</t>
  </si>
  <si>
    <t>X24083345535</t>
  </si>
  <si>
    <t>'X24083345535',</t>
  </si>
  <si>
    <t>X23114328331</t>
  </si>
  <si>
    <t>'X23114328331',</t>
  </si>
  <si>
    <t>X24083434319</t>
  </si>
  <si>
    <t>'X24083434319',</t>
  </si>
  <si>
    <t>X23083052843</t>
  </si>
  <si>
    <t>'X23083052843',</t>
  </si>
  <si>
    <t>X23072903924</t>
  </si>
  <si>
    <t>'X23072903924',</t>
  </si>
  <si>
    <t>X21073276718</t>
  </si>
  <si>
    <t>'X21073276718',</t>
  </si>
  <si>
    <t>X23030791387</t>
  </si>
  <si>
    <t>'X23030791387',</t>
  </si>
  <si>
    <t>X23104021509</t>
  </si>
  <si>
    <t>'X23104021509',</t>
  </si>
  <si>
    <t>X23104054803</t>
  </si>
  <si>
    <t>'X23104054803',</t>
  </si>
  <si>
    <t>X24030907457</t>
  </si>
  <si>
    <t>'X24030907457',</t>
  </si>
  <si>
    <t>X23062143747</t>
  </si>
  <si>
    <t>'X23062143747',</t>
  </si>
  <si>
    <t>X23104128063</t>
  </si>
  <si>
    <t>'X23104128063',</t>
  </si>
  <si>
    <t>X24041185273</t>
  </si>
  <si>
    <t>'X24041185273'"</t>
  </si>
  <si>
    <t>C/O JGR</t>
  </si>
  <si>
    <t>X24010331790</t>
  </si>
  <si>
    <t>'X24010331790',</t>
  </si>
  <si>
    <t>X24041261200</t>
  </si>
  <si>
    <t>'X24041261200',</t>
  </si>
  <si>
    <t>NCB</t>
  </si>
  <si>
    <t>NO COI</t>
  </si>
  <si>
    <t>X23020431827</t>
  </si>
  <si>
    <t>'X23020431827',</t>
  </si>
  <si>
    <t>X24072577424</t>
  </si>
  <si>
    <t>'X24072577424',</t>
  </si>
  <si>
    <t>X24083257768</t>
  </si>
  <si>
    <t>'X24083257768',</t>
  </si>
  <si>
    <t>R23432609</t>
  </si>
  <si>
    <t>'R23432609',</t>
  </si>
  <si>
    <t>X25010136657</t>
  </si>
  <si>
    <t>'X25010136657',</t>
  </si>
  <si>
    <t>X24010064308</t>
  </si>
  <si>
    <t>'X24010064308',</t>
  </si>
  <si>
    <t>X24051643141</t>
  </si>
  <si>
    <t>'X24051643141',</t>
  </si>
  <si>
    <t>X24072831191</t>
  </si>
  <si>
    <t>'X24072831191',</t>
  </si>
  <si>
    <t>X24020454916</t>
  </si>
  <si>
    <t>'X24020454916',</t>
  </si>
  <si>
    <t>X22072837369</t>
  </si>
  <si>
    <t>'X22072837369',</t>
  </si>
  <si>
    <t>X22073184642</t>
  </si>
  <si>
    <t>'X22073184642',</t>
  </si>
  <si>
    <t>C/O SIR IAN</t>
  </si>
  <si>
    <t>X22104161520</t>
  </si>
  <si>
    <t>'X22104161520',</t>
  </si>
  <si>
    <t>X22073184576</t>
  </si>
  <si>
    <t>'X22073184576',</t>
  </si>
  <si>
    <t>X22030921149</t>
  </si>
  <si>
    <t>'X22030921149',</t>
  </si>
  <si>
    <t>C/O SIR JIM</t>
  </si>
  <si>
    <t>X24041316125</t>
  </si>
  <si>
    <t>'X24041316125',</t>
  </si>
  <si>
    <t>X24051593277</t>
  </si>
  <si>
    <t>'X24051593277',</t>
  </si>
  <si>
    <t>X24041432585</t>
  </si>
  <si>
    <t>'X24041432585',</t>
  </si>
  <si>
    <t>X24030782714</t>
  </si>
  <si>
    <t>'X24030782714',</t>
  </si>
  <si>
    <t>X24030782696</t>
  </si>
  <si>
    <t>'X24030782696',</t>
  </si>
  <si>
    <t>X24104022459</t>
  </si>
  <si>
    <t>'X24104022459',</t>
  </si>
  <si>
    <t>X23104038952</t>
  </si>
  <si>
    <t>'X23104038952',</t>
  </si>
  <si>
    <t>R23026428</t>
  </si>
  <si>
    <t>'R23026428',</t>
  </si>
  <si>
    <t>X24030697159</t>
  </si>
  <si>
    <t>'X24030697159',</t>
  </si>
  <si>
    <t>X23114605512</t>
  </si>
  <si>
    <t>'X23114605512',</t>
  </si>
  <si>
    <t>X24093702472</t>
  </si>
  <si>
    <t>'X24093702472',</t>
  </si>
  <si>
    <t>X24010187346</t>
  </si>
  <si>
    <t>'X24010187346',</t>
  </si>
  <si>
    <t>X24072647438</t>
  </si>
  <si>
    <t>'X24072647438',</t>
  </si>
  <si>
    <t>R23019063</t>
  </si>
  <si>
    <t>'R23019063',</t>
  </si>
  <si>
    <t>X23114409472</t>
  </si>
  <si>
    <t>'X23114409472',</t>
  </si>
  <si>
    <t>X24083048091</t>
  </si>
  <si>
    <t>'X24083048091',</t>
  </si>
  <si>
    <t>X24073016598</t>
  </si>
  <si>
    <t>'X24073016598',</t>
  </si>
  <si>
    <t>X23114534878</t>
  </si>
  <si>
    <t>'X23114534878',</t>
  </si>
  <si>
    <t>X24114451220</t>
  </si>
  <si>
    <t>'X24114451220',</t>
  </si>
  <si>
    <t>X24010070316</t>
  </si>
  <si>
    <t>'X24010070316',</t>
  </si>
  <si>
    <t>X24030870954</t>
  </si>
  <si>
    <t>'X24030870954',</t>
  </si>
  <si>
    <t>X24020606223</t>
  </si>
  <si>
    <t>'X24020606223',</t>
  </si>
  <si>
    <t>X24083093814</t>
  </si>
  <si>
    <t>'X24083093814',</t>
  </si>
  <si>
    <t>X23093728494</t>
  </si>
  <si>
    <t>'X23093728494',</t>
  </si>
  <si>
    <t>X23114500278</t>
  </si>
  <si>
    <t>'X23114500278',</t>
  </si>
  <si>
    <t>X24030695765</t>
  </si>
  <si>
    <t>'X24030695765',</t>
  </si>
  <si>
    <t>X24124701904</t>
  </si>
  <si>
    <t>'X24124701904',</t>
  </si>
  <si>
    <t>X24083392619</t>
  </si>
  <si>
    <t>'X24083392619',</t>
  </si>
  <si>
    <t>X24010267693</t>
  </si>
  <si>
    <t>'X24010267693',</t>
  </si>
  <si>
    <t>X23104103492</t>
  </si>
  <si>
    <t>'X23104103492',</t>
  </si>
  <si>
    <t>X24020387830</t>
  </si>
  <si>
    <t>'X24020387830',</t>
  </si>
  <si>
    <t>X23093790331</t>
  </si>
  <si>
    <t>'X23093790331',</t>
  </si>
  <si>
    <t>X23124805460</t>
  </si>
  <si>
    <t>'X23124805460',</t>
  </si>
  <si>
    <t>X23010262595</t>
  </si>
  <si>
    <t>'X23010262595',</t>
  </si>
  <si>
    <t>X24104341977</t>
  </si>
  <si>
    <t>'X24104341977',</t>
  </si>
  <si>
    <t>X24030697989</t>
  </si>
  <si>
    <t>'X24030697989',</t>
  </si>
  <si>
    <t>X24020423802</t>
  </si>
  <si>
    <t>'X24020423802',</t>
  </si>
  <si>
    <t>X24093538589</t>
  </si>
  <si>
    <t>'X24093538589',</t>
  </si>
  <si>
    <t>X24020630735</t>
  </si>
  <si>
    <t>'X24020630735',</t>
  </si>
  <si>
    <t>X24010075594</t>
  </si>
  <si>
    <t>'X24010075594',</t>
  </si>
  <si>
    <t>X23083195776</t>
  </si>
  <si>
    <t>'X23083195776',</t>
  </si>
  <si>
    <t>X24072720259</t>
  </si>
  <si>
    <t>'X24072720259',</t>
  </si>
  <si>
    <t>X24030736254</t>
  </si>
  <si>
    <t>'X24030736254',</t>
  </si>
  <si>
    <t>X24103888835</t>
  </si>
  <si>
    <t>'X24103888835',</t>
  </si>
  <si>
    <t>X24093502622</t>
  </si>
  <si>
    <t>'X24093502622',</t>
  </si>
  <si>
    <t>X25010119071</t>
  </si>
  <si>
    <t>'X25010119071',</t>
  </si>
  <si>
    <t>X24072590693</t>
  </si>
  <si>
    <t>'X24072590693',</t>
  </si>
  <si>
    <t>X24103973963</t>
  </si>
  <si>
    <t>'X24103973963',</t>
  </si>
  <si>
    <t>X25010209684</t>
  </si>
  <si>
    <t>'X25010209684',</t>
  </si>
  <si>
    <t>X24041261990</t>
  </si>
  <si>
    <t>'X24041261990',</t>
  </si>
  <si>
    <t>X24093725597</t>
  </si>
  <si>
    <t>'X24093725597',</t>
  </si>
  <si>
    <t>X24124856516</t>
  </si>
  <si>
    <t>'X24124856516',</t>
  </si>
  <si>
    <t>X24104112560</t>
  </si>
  <si>
    <t>'X24104112560',</t>
  </si>
  <si>
    <t>X24114379540</t>
  </si>
  <si>
    <t>'X24114379540',</t>
  </si>
  <si>
    <t>X25010133520</t>
  </si>
  <si>
    <t>'X25010133520',</t>
  </si>
  <si>
    <t>X23124718193</t>
  </si>
  <si>
    <t>'X23124718193',</t>
  </si>
  <si>
    <t>GTO</t>
  </si>
  <si>
    <t>X24062079073</t>
  </si>
  <si>
    <t>'X24062079073',</t>
  </si>
  <si>
    <t>X24114394901</t>
  </si>
  <si>
    <t>'X24114394901',</t>
  </si>
  <si>
    <t>X24030804233</t>
  </si>
  <si>
    <t>'X24030804233',</t>
  </si>
  <si>
    <t>X24010070692</t>
  </si>
  <si>
    <t>'X24010070692',</t>
  </si>
  <si>
    <t>X22083415066</t>
  </si>
  <si>
    <t>'X22083415066',</t>
  </si>
  <si>
    <t>X24062094685</t>
  </si>
  <si>
    <t>'X24062094685',</t>
  </si>
  <si>
    <t>X24083444242</t>
  </si>
  <si>
    <t>'X24083444242',</t>
  </si>
  <si>
    <t>X24093693382</t>
  </si>
  <si>
    <t>'X24093693382',</t>
  </si>
  <si>
    <t>X24093698934</t>
  </si>
  <si>
    <t>'X24093698934',</t>
  </si>
  <si>
    <t>R23797682</t>
  </si>
  <si>
    <t>'R23797682',</t>
  </si>
  <si>
    <t>X24093601294</t>
  </si>
  <si>
    <t>'X24093601294',</t>
  </si>
  <si>
    <t>X24072678058</t>
  </si>
  <si>
    <t>'X24072678058',</t>
  </si>
  <si>
    <t>X24093598222</t>
  </si>
  <si>
    <t>'X24093598222',</t>
  </si>
  <si>
    <t>X24062315995</t>
  </si>
  <si>
    <t>'X24062315995',</t>
  </si>
  <si>
    <t>X23114382653</t>
  </si>
  <si>
    <t>'X23114382653',</t>
  </si>
  <si>
    <t>X22125055944</t>
  </si>
  <si>
    <t>'X22125055944',</t>
  </si>
  <si>
    <t>X24020554362</t>
  </si>
  <si>
    <t>'X24020554362',</t>
  </si>
  <si>
    <t>X24104144935</t>
  </si>
  <si>
    <t>'X24104144935',</t>
  </si>
  <si>
    <t>R23094776</t>
  </si>
  <si>
    <t>'R23094776',</t>
  </si>
  <si>
    <t>X24010151897</t>
  </si>
  <si>
    <t>'X24010151897',</t>
  </si>
  <si>
    <t>X23114346770</t>
  </si>
  <si>
    <t>'X23114346770',</t>
  </si>
  <si>
    <t>X24072764755</t>
  </si>
  <si>
    <t>'X24072764755',</t>
  </si>
  <si>
    <t>X24062133128</t>
  </si>
  <si>
    <t>'X24062133128',</t>
  </si>
  <si>
    <t>R23054624</t>
  </si>
  <si>
    <t>'R23054624',</t>
  </si>
  <si>
    <t>X24030941443</t>
  </si>
  <si>
    <t>'X24030941443',</t>
  </si>
  <si>
    <t>X23020656225</t>
  </si>
  <si>
    <t>'X23020656225',</t>
  </si>
  <si>
    <t>X24062100987</t>
  </si>
  <si>
    <t>'X24062100987',</t>
  </si>
  <si>
    <t>X24041427291</t>
  </si>
  <si>
    <t>'X24041427291',</t>
  </si>
  <si>
    <t>X24104052286</t>
  </si>
  <si>
    <t>'X24104052286',</t>
  </si>
  <si>
    <t>X24104118718</t>
  </si>
  <si>
    <t>'X24104118718',</t>
  </si>
  <si>
    <t>X24114362991</t>
  </si>
  <si>
    <t>'X24114362991',</t>
  </si>
  <si>
    <t>R21946565</t>
  </si>
  <si>
    <t>X23072577947</t>
  </si>
  <si>
    <t>X24020406218</t>
  </si>
  <si>
    <t>X24030697130</t>
  </si>
  <si>
    <t>X24051725389</t>
  </si>
  <si>
    <t>X24083106181</t>
  </si>
  <si>
    <t>X24093693618</t>
  </si>
  <si>
    <t>X24072575113</t>
  </si>
  <si>
    <t>X24072605371</t>
  </si>
  <si>
    <t>X24093540862</t>
  </si>
  <si>
    <t>X24062327169</t>
  </si>
  <si>
    <t>X24030696614</t>
  </si>
  <si>
    <t>X24010026319</t>
  </si>
  <si>
    <t>X24010044720</t>
  </si>
  <si>
    <t>X19092044917</t>
  </si>
  <si>
    <t>X22010390586</t>
  </si>
  <si>
    <t>X24020385451</t>
  </si>
  <si>
    <t>X24010310026</t>
  </si>
  <si>
    <t>X24093677826</t>
  </si>
  <si>
    <t>X24072776948</t>
  </si>
  <si>
    <t>X22083320228</t>
  </si>
  <si>
    <t>P2303146847</t>
  </si>
  <si>
    <t>C/O SIR EM</t>
  </si>
  <si>
    <t>X22094056902</t>
  </si>
  <si>
    <t>X23010209993</t>
  </si>
  <si>
    <t>X22030903177</t>
  </si>
  <si>
    <t>X23041298040</t>
  </si>
  <si>
    <t>X24010161761</t>
  </si>
  <si>
    <t>X22114823452</t>
  </si>
  <si>
    <t>X23083248002</t>
  </si>
  <si>
    <t>X22083296106</t>
  </si>
  <si>
    <t>X23114561852</t>
  </si>
  <si>
    <t>X23083412397</t>
  </si>
  <si>
    <t>X23010284719</t>
  </si>
  <si>
    <t>R23157389</t>
  </si>
  <si>
    <t>X24062484988</t>
  </si>
  <si>
    <t>X24051780183</t>
  </si>
  <si>
    <t>X23020597673</t>
  </si>
  <si>
    <t>X24062200225</t>
  </si>
  <si>
    <t>X24041281176</t>
  </si>
  <si>
    <t>X24093488724</t>
  </si>
  <si>
    <t>X24083116995</t>
  </si>
  <si>
    <t>X24072534671</t>
  </si>
  <si>
    <t>X24093686302</t>
  </si>
  <si>
    <t>X23114532013</t>
  </si>
  <si>
    <t>X23124810532</t>
  </si>
  <si>
    <t>R23415622</t>
  </si>
  <si>
    <t>X22104257355</t>
  </si>
  <si>
    <t>X23031059339</t>
  </si>
  <si>
    <t>X24051975891</t>
  </si>
  <si>
    <t>X24020533981</t>
  </si>
  <si>
    <t>X24072829801</t>
  </si>
  <si>
    <t>X24083392891</t>
  </si>
  <si>
    <t>X25020504155</t>
  </si>
  <si>
    <t>X25010222514</t>
  </si>
  <si>
    <t>X24093485695</t>
  </si>
  <si>
    <t>X25020617611</t>
  </si>
  <si>
    <t>X25010249951</t>
  </si>
  <si>
    <t>X22030889525</t>
  </si>
  <si>
    <t>X24041299339</t>
  </si>
  <si>
    <t>X23010331803</t>
  </si>
  <si>
    <t>AVR</t>
  </si>
  <si>
    <t>X23124776607</t>
  </si>
  <si>
    <t>X22093909010</t>
  </si>
  <si>
    <t>X22094052983</t>
  </si>
  <si>
    <t>X23072655685</t>
  </si>
  <si>
    <t>X23093693464</t>
  </si>
  <si>
    <t>X24104024806</t>
  </si>
  <si>
    <t>X25010133145</t>
  </si>
  <si>
    <t>X25010054654</t>
  </si>
  <si>
    <t>X25010341636</t>
  </si>
  <si>
    <t>X25030992144</t>
  </si>
  <si>
    <t>X24010101554</t>
  </si>
  <si>
    <t>R23512370</t>
  </si>
  <si>
    <t>R23563800</t>
  </si>
  <si>
    <t>X25010118641</t>
  </si>
  <si>
    <t>X25010329960</t>
  </si>
  <si>
    <t>X24103967818</t>
  </si>
  <si>
    <t>P2302145301</t>
  </si>
  <si>
    <t>X23010330135</t>
  </si>
  <si>
    <t>X22083673437</t>
  </si>
  <si>
    <t>X25010173661</t>
  </si>
  <si>
    <t>X25051535307</t>
  </si>
  <si>
    <t>X24020423392</t>
  </si>
  <si>
    <t>X24093657207</t>
  </si>
  <si>
    <t>X24010064526</t>
  </si>
  <si>
    <t>X24010012133</t>
  </si>
  <si>
    <t>X24062236601</t>
  </si>
  <si>
    <t>X24010064473</t>
  </si>
  <si>
    <t>X24083238472</t>
  </si>
  <si>
    <t>X24093683073</t>
  </si>
  <si>
    <t>X24103959118</t>
  </si>
  <si>
    <t>X24020448821</t>
  </si>
  <si>
    <t>X25010310664</t>
  </si>
  <si>
    <t>X25030817116</t>
  </si>
  <si>
    <t>X25010134670</t>
  </si>
  <si>
    <t>X24062117779</t>
  </si>
  <si>
    <t>X24020420937</t>
  </si>
  <si>
    <t>X24030771569</t>
  </si>
  <si>
    <t>X24114645553</t>
  </si>
  <si>
    <t>X24124786551</t>
  </si>
  <si>
    <t>X23083155815</t>
  </si>
  <si>
    <t>X24052000319</t>
  </si>
  <si>
    <t>X25010269534</t>
  </si>
  <si>
    <t>X24072786899</t>
  </si>
  <si>
    <t>R23158337</t>
  </si>
  <si>
    <t>X24010234099</t>
  </si>
  <si>
    <t>X25020466847</t>
  </si>
  <si>
    <t>X25030837914</t>
  </si>
  <si>
    <t>X24010310203</t>
  </si>
  <si>
    <t>X24072692499</t>
  </si>
  <si>
    <t>X23114429217</t>
  </si>
  <si>
    <t>X24083423327</t>
  </si>
  <si>
    <t>X24072542131</t>
  </si>
  <si>
    <t>X24104075973</t>
  </si>
  <si>
    <t>X24041187305</t>
  </si>
  <si>
    <t>X24093717402</t>
  </si>
  <si>
    <t>X24093530616</t>
  </si>
  <si>
    <t>X25010007601</t>
  </si>
  <si>
    <t>X25020394464</t>
  </si>
  <si>
    <t>X24020649090</t>
  </si>
  <si>
    <t>X24083317606</t>
  </si>
  <si>
    <t>X25010120302</t>
  </si>
  <si>
    <t>X25010149592</t>
  </si>
  <si>
    <t>X25020632623</t>
  </si>
  <si>
    <t>X24072566400</t>
  </si>
  <si>
    <t>X24072870130</t>
  </si>
  <si>
    <t>X24083316199</t>
  </si>
  <si>
    <t>R22344695</t>
  </si>
  <si>
    <t>X24062419263</t>
  </si>
  <si>
    <t>X24062101038</t>
  </si>
  <si>
    <t>X24030689569</t>
  </si>
  <si>
    <t>X24062084382</t>
  </si>
  <si>
    <t>X23124813649</t>
  </si>
  <si>
    <t>X24041266423</t>
  </si>
  <si>
    <t>X24124714328</t>
  </si>
  <si>
    <t>P2209138859</t>
  </si>
  <si>
    <t>X24104105713</t>
  </si>
  <si>
    <t>X24103906652</t>
  </si>
  <si>
    <t>X22010058303</t>
  </si>
  <si>
    <t>X24072732325</t>
  </si>
  <si>
    <t>X24041057944</t>
  </si>
  <si>
    <t>X24041159047</t>
  </si>
  <si>
    <t>P2403164170</t>
  </si>
  <si>
    <t>X23030797808</t>
  </si>
  <si>
    <t>X24041348468</t>
  </si>
  <si>
    <t>X23103955191</t>
  </si>
  <si>
    <t>X24051819719</t>
  </si>
  <si>
    <t>X23051647119</t>
  </si>
  <si>
    <t>X23104205084</t>
  </si>
  <si>
    <t>X23124774850</t>
  </si>
  <si>
    <t>X23114555343</t>
  </si>
  <si>
    <t>X23093806698</t>
  </si>
  <si>
    <t>X24051568783</t>
  </si>
  <si>
    <t>X24072669062</t>
  </si>
  <si>
    <t>X24051788009</t>
  </si>
  <si>
    <t>X23051833049</t>
  </si>
  <si>
    <t>X23030851936</t>
  </si>
  <si>
    <t>X24062094087</t>
  </si>
  <si>
    <t>X22051997620</t>
  </si>
  <si>
    <t>X23072901471</t>
  </si>
  <si>
    <t>X24062417917</t>
  </si>
  <si>
    <t>X23020468312</t>
  </si>
  <si>
    <t>X22094095280</t>
  </si>
  <si>
    <t>X23051737873</t>
  </si>
  <si>
    <t>X23062415222</t>
  </si>
  <si>
    <t>X24072781187</t>
  </si>
  <si>
    <t>X23093649424</t>
  </si>
  <si>
    <t>DONE AUDIT</t>
  </si>
  <si>
    <t>TOTAL</t>
  </si>
  <si>
    <t>WO COUNT</t>
  </si>
  <si>
    <t>WO COST</t>
  </si>
  <si>
    <t>ECI/AGD</t>
  </si>
  <si>
    <t>AVECO</t>
  </si>
  <si>
    <t>CHALLENGER</t>
  </si>
  <si>
    <t>ECOM</t>
  </si>
  <si>
    <t xml:space="preserve">POWERHOUSE </t>
  </si>
  <si>
    <t>VJC</t>
  </si>
  <si>
    <t>MAINTENANCE</t>
  </si>
  <si>
    <t>ONGOING AUDIT</t>
  </si>
  <si>
    <t>1ST WEEK OF MAY ACCOMPLISHMENT (MAY 5 - 9, 2025)</t>
  </si>
  <si>
    <r>
      <t xml:space="preserve">QI ACCOMPLISHMENT FOR THE MONTH OF </t>
    </r>
    <r>
      <rPr>
        <b/>
        <sz val="22"/>
        <color theme="9" tint="0.39997558519241921"/>
        <rFont val="Calibri"/>
        <family val="2"/>
        <scheme val="minor"/>
      </rPr>
      <t>FEBRUARY</t>
    </r>
    <r>
      <rPr>
        <b/>
        <sz val="22"/>
        <color theme="0"/>
        <rFont val="Calibri"/>
        <family val="2"/>
        <scheme val="minor"/>
      </rPr>
      <t xml:space="preserve"> 2025</t>
    </r>
  </si>
  <si>
    <r>
      <t xml:space="preserve">QI ACCOMPLISHMENT FOR THE MONTH OF </t>
    </r>
    <r>
      <rPr>
        <b/>
        <sz val="28"/>
        <color theme="9" tint="0.39997558519241921"/>
        <rFont val="Calibri"/>
        <family val="2"/>
        <scheme val="minor"/>
      </rPr>
      <t>MARCH</t>
    </r>
    <r>
      <rPr>
        <b/>
        <sz val="28"/>
        <color theme="0"/>
        <rFont val="Calibri"/>
        <family val="2"/>
        <scheme val="minor"/>
      </rPr>
      <t xml:space="preserve"> 2025</t>
    </r>
  </si>
  <si>
    <r>
      <t xml:space="preserve">QI ACCOMPLISHMENT FOR THE MONTH OF </t>
    </r>
    <r>
      <rPr>
        <b/>
        <sz val="28"/>
        <color theme="9" tint="0.39997558519241921"/>
        <rFont val="Calibri"/>
        <family val="2"/>
        <scheme val="minor"/>
      </rPr>
      <t>APRIL</t>
    </r>
    <r>
      <rPr>
        <b/>
        <sz val="28"/>
        <color theme="0"/>
        <rFont val="Calibri"/>
        <family val="2"/>
        <scheme val="minor"/>
      </rPr>
      <t xml:space="preserve"> 2025</t>
    </r>
  </si>
  <si>
    <t>YES</t>
  </si>
  <si>
    <t>(Multiple Items)</t>
  </si>
  <si>
    <t>Column Labels</t>
  </si>
  <si>
    <t>Total Sum of TASK COUNT</t>
  </si>
  <si>
    <t>Total Count of WO</t>
  </si>
  <si>
    <t>Total Sum of TOTAL PLANNED PROJECT COST</t>
  </si>
  <si>
    <t>Total Sum of TOTAL MANHOURS</t>
  </si>
  <si>
    <t>Row Labels</t>
  </si>
  <si>
    <t>Sum of TASK COUNT</t>
  </si>
  <si>
    <t>Count of WO</t>
  </si>
  <si>
    <t>Sum of TOTAL PLANNED PROJECT COST</t>
  </si>
  <si>
    <t>Sum of TOTAL MANHOURS</t>
  </si>
  <si>
    <t>Grand Total</t>
  </si>
  <si>
    <t>MANHOURS</t>
  </si>
  <si>
    <t>Feb</t>
  </si>
  <si>
    <t>Mar</t>
  </si>
  <si>
    <t>Apr</t>
  </si>
  <si>
    <t>May</t>
  </si>
  <si>
    <t>Jun</t>
  </si>
  <si>
    <t>QI ACCOMPLISHMENT FOR THE MONTH OF FEBRUARY 2025</t>
  </si>
  <si>
    <t>FEBRUARY</t>
  </si>
  <si>
    <t>QI ACCOMPLISHMENT FOR THE MONTH OF MARCH 2025</t>
  </si>
  <si>
    <t>MARCH</t>
  </si>
  <si>
    <t>QI ACCOMPLISHMENT FOR THE MONTH OF APRIL 2025</t>
  </si>
  <si>
    <t>APRIL</t>
  </si>
  <si>
    <t>QI ACCOMPLISHMENT FOR THE MONTH OF MAY 2025</t>
  </si>
  <si>
    <t>MAY</t>
  </si>
  <si>
    <r>
      <t xml:space="preserve">QI ACCOMPLISHMENT FOR THE MONTH OF </t>
    </r>
    <r>
      <rPr>
        <b/>
        <sz val="11"/>
        <color theme="9"/>
        <rFont val="Calibri"/>
        <family val="2"/>
        <scheme val="minor"/>
      </rPr>
      <t>JUNE</t>
    </r>
    <r>
      <rPr>
        <b/>
        <sz val="11"/>
        <color theme="0"/>
        <rFont val="Calibri"/>
        <family val="2"/>
        <scheme val="minor"/>
      </rPr>
      <t xml:space="preserve"> 2025</t>
    </r>
  </si>
  <si>
    <t>JUNE</t>
  </si>
  <si>
    <t>FEBRUARY ACCOMPLISHMENT</t>
  </si>
  <si>
    <t>MARCH ACCOMPLISHMENT</t>
  </si>
  <si>
    <t>APRIL ACCOMPLISHMENT</t>
  </si>
  <si>
    <t>MAY ACCOMPLISHMENT</t>
  </si>
  <si>
    <t>JUNE ACCOMPLISHMENT</t>
  </si>
  <si>
    <t>OVERALL</t>
  </si>
  <si>
    <t>DONE AUDIT (PER QI)</t>
  </si>
  <si>
    <t>DONE AUDIT (PER VENDOR)</t>
  </si>
  <si>
    <t>POWERHOUSE</t>
  </si>
  <si>
    <t>NO</t>
  </si>
  <si>
    <t>#N/A</t>
  </si>
  <si>
    <t>(blank)</t>
  </si>
  <si>
    <t>ME185130</t>
  </si>
  <si>
    <t>ME168168</t>
  </si>
  <si>
    <t>CRIS EMMANUEL GUEVARRA</t>
  </si>
  <si>
    <t>ME168443</t>
  </si>
  <si>
    <t>ME194579</t>
  </si>
  <si>
    <t>ME188111</t>
  </si>
  <si>
    <t>JUSTINE RAMOS</t>
  </si>
  <si>
    <t>ME166067</t>
  </si>
  <si>
    <t>ME173899</t>
  </si>
  <si>
    <t>ME189046</t>
  </si>
  <si>
    <t>ME177199</t>
  </si>
  <si>
    <t>ME155242</t>
  </si>
  <si>
    <t>ME185284</t>
  </si>
  <si>
    <t>ME184184</t>
  </si>
  <si>
    <t>ME154981</t>
  </si>
  <si>
    <t>(All)</t>
  </si>
  <si>
    <t>March</t>
  </si>
  <si>
    <t>April</t>
  </si>
  <si>
    <t>June</t>
  </si>
  <si>
    <t>Mar Wk 1</t>
  </si>
  <si>
    <t>Mar Wk 2</t>
  </si>
  <si>
    <t>Mar Wk 3</t>
  </si>
  <si>
    <t>Mar Wk 4</t>
  </si>
  <si>
    <t>Mar Wk 5</t>
  </si>
  <si>
    <t>Apr Wk 1</t>
  </si>
  <si>
    <t>Apr Wk 2</t>
  </si>
  <si>
    <t>Apr Wk 3</t>
  </si>
  <si>
    <t>Apr Wk 4</t>
  </si>
  <si>
    <t>May Wk 1</t>
  </si>
  <si>
    <t>May Wk 2</t>
  </si>
  <si>
    <t>May Wk 3</t>
  </si>
  <si>
    <t>May Wk 4</t>
  </si>
  <si>
    <t>Jun Wk1</t>
  </si>
  <si>
    <t>Jun Wk2</t>
  </si>
  <si>
    <t>Jun Wk3</t>
  </si>
  <si>
    <t>Jun Wk4</t>
  </si>
  <si>
    <t>Sat</t>
  </si>
  <si>
    <t>Sun</t>
  </si>
  <si>
    <t>Mon</t>
  </si>
  <si>
    <t>Tue</t>
  </si>
  <si>
    <t>Wed</t>
  </si>
  <si>
    <t>Thu</t>
  </si>
  <si>
    <t>Fri</t>
  </si>
  <si>
    <t>Daisog</t>
  </si>
  <si>
    <t>Ignacio</t>
  </si>
  <si>
    <t>Moralde</t>
  </si>
  <si>
    <t>Cruz</t>
  </si>
  <si>
    <t>Actual</t>
  </si>
  <si>
    <t>Target</t>
  </si>
  <si>
    <t>Remarks</t>
  </si>
  <si>
    <t>Daisog APE</t>
  </si>
  <si>
    <t>TARGET</t>
  </si>
  <si>
    <t>Ignacio - 15 tasks</t>
  </si>
  <si>
    <t>Daisog - 15 tasks</t>
  </si>
  <si>
    <t>RMM</t>
  </si>
  <si>
    <t>Moralez - 5 tasks</t>
  </si>
  <si>
    <t>Total: 35 Tasks</t>
  </si>
  <si>
    <t>Jul</t>
  </si>
  <si>
    <t>JULY ACCOMPLISHMENT</t>
  </si>
  <si>
    <t>CITY GOVT OF LAS PIÑAS,</t>
  </si>
  <si>
    <t>MACAPUNO, GOLDEN ACRES SUBD, LAS PINAS CITY</t>
  </si>
  <si>
    <t>ACCOMPLISHMENT</t>
  </si>
  <si>
    <t>X24020458335</t>
  </si>
  <si>
    <t>X24020458320</t>
  </si>
  <si>
    <t>X23114345805</t>
  </si>
  <si>
    <t xml:space="preserve">  </t>
  </si>
  <si>
    <t>DATE OF COC</t>
  </si>
  <si>
    <t>X22094041925</t>
  </si>
  <si>
    <t>X23010263658</t>
  </si>
  <si>
    <t>X24030698139</t>
  </si>
  <si>
    <t>X22114860725</t>
  </si>
  <si>
    <t>X24041309755</t>
  </si>
  <si>
    <t>R22366256</t>
  </si>
  <si>
    <t>X24051959665</t>
  </si>
  <si>
    <t>X24073004630</t>
  </si>
  <si>
    <t>P2307153226</t>
  </si>
  <si>
    <t>X25030955124</t>
  </si>
  <si>
    <t>X23041310304</t>
  </si>
  <si>
    <t>X25030752071</t>
  </si>
  <si>
    <t>X25020594777</t>
  </si>
  <si>
    <t>X24104049812</t>
  </si>
  <si>
    <t>X24093762610</t>
  </si>
  <si>
    <t>X24051523753</t>
  </si>
  <si>
    <t>X25010209691</t>
  </si>
  <si>
    <t>X25030992093</t>
  </si>
  <si>
    <t>R23895778</t>
  </si>
  <si>
    <t>X24020656557</t>
  </si>
  <si>
    <t>X24093771340</t>
  </si>
  <si>
    <t>X24072577420</t>
  </si>
  <si>
    <t>X25030835417</t>
  </si>
  <si>
    <t>X25010021411</t>
  </si>
  <si>
    <t>X25020524644</t>
  </si>
  <si>
    <t>X24020411401</t>
  </si>
  <si>
    <t>X23083399830</t>
  </si>
  <si>
    <t>X24010112470</t>
  </si>
  <si>
    <t>RLM</t>
  </si>
  <si>
    <t>X25010271934</t>
  </si>
  <si>
    <t>X25020413672</t>
  </si>
  <si>
    <t>X23051767299</t>
  </si>
  <si>
    <t>R23216876</t>
  </si>
  <si>
    <t>X24072777901</t>
  </si>
  <si>
    <t>X22104290372</t>
  </si>
  <si>
    <t>X23114599150</t>
  </si>
  <si>
    <t>X24072732348</t>
  </si>
  <si>
    <t>RCL</t>
  </si>
  <si>
    <t>X22072970749</t>
  </si>
  <si>
    <t>X24083042231</t>
  </si>
  <si>
    <t>X24030818560</t>
  </si>
  <si>
    <t>X22083677948</t>
  </si>
  <si>
    <t>X24103986359</t>
  </si>
  <si>
    <t>X24020641632</t>
  </si>
  <si>
    <t>X24041002556</t>
  </si>
  <si>
    <t>X25030814571</t>
  </si>
  <si>
    <t>X25020681892</t>
  </si>
  <si>
    <t>X24103963394</t>
  </si>
  <si>
    <t>X24062353615</t>
  </si>
  <si>
    <t>X22062764885</t>
  </si>
  <si>
    <t>R23462615</t>
  </si>
  <si>
    <t>X24051688503</t>
  </si>
  <si>
    <t>X25020498390</t>
  </si>
  <si>
    <t>R23924589</t>
  </si>
  <si>
    <t>X25031039757</t>
  </si>
  <si>
    <t>X24041183168</t>
  </si>
  <si>
    <t>X24093584870</t>
  </si>
  <si>
    <t>X24083428939</t>
  </si>
  <si>
    <t>X24051787930</t>
  </si>
  <si>
    <t>X23072870847</t>
  </si>
  <si>
    <t>X24114545156</t>
  </si>
  <si>
    <t>X25020630582</t>
  </si>
  <si>
    <t>X23083418925</t>
  </si>
  <si>
    <t>R23165916</t>
  </si>
  <si>
    <t>X25030842100</t>
  </si>
  <si>
    <t>X24072855187</t>
  </si>
  <si>
    <t>X25010223485</t>
  </si>
  <si>
    <t>X24104277409</t>
  </si>
  <si>
    <t>X25051639273</t>
  </si>
  <si>
    <t>X24093762742</t>
  </si>
  <si>
    <t>X25020671305</t>
  </si>
  <si>
    <t>X24114479034</t>
  </si>
  <si>
    <t>X25010310103</t>
  </si>
  <si>
    <t>X25030745343</t>
  </si>
  <si>
    <t>X23104151736</t>
  </si>
  <si>
    <t>X21072829678</t>
  </si>
  <si>
    <t>X22093759465</t>
  </si>
  <si>
    <t>X23083305911</t>
  </si>
  <si>
    <t>X25010310283</t>
  </si>
  <si>
    <t>R22727639</t>
  </si>
  <si>
    <t>`</t>
  </si>
  <si>
    <t>X22020770513</t>
  </si>
  <si>
    <t>X22114973643</t>
  </si>
  <si>
    <t>X21030891877</t>
  </si>
  <si>
    <t>X22104222228</t>
  </si>
  <si>
    <t>X22104266242</t>
  </si>
  <si>
    <t>X22104254496</t>
  </si>
  <si>
    <t xml:space="preserve"> </t>
  </si>
  <si>
    <t>c/o SIR JIM</t>
  </si>
  <si>
    <t>/</t>
  </si>
  <si>
    <t>X24103942328</t>
  </si>
  <si>
    <t>X24072851053</t>
  </si>
  <si>
    <t>X25010095532</t>
  </si>
  <si>
    <t>X24041266844</t>
  </si>
  <si>
    <t>X25031083142</t>
  </si>
  <si>
    <t>R22448480</t>
  </si>
  <si>
    <t>R22420165</t>
  </si>
  <si>
    <t>X23083310471</t>
  </si>
  <si>
    <t>X24051573241</t>
  </si>
  <si>
    <t>X23072776751</t>
  </si>
  <si>
    <t>X24020530879</t>
  </si>
  <si>
    <t>X23072846298</t>
  </si>
  <si>
    <t>X23030859674</t>
  </si>
  <si>
    <t>X25031040438</t>
  </si>
  <si>
    <t>Aug</t>
  </si>
  <si>
    <t>AUGUST ACCOMPLISHMENT</t>
  </si>
  <si>
    <r>
      <t xml:space="preserve">WEEKLY ACCOMPLISHMENT </t>
    </r>
    <r>
      <rPr>
        <b/>
        <sz val="20"/>
        <color rgb="FFFF0000"/>
        <rFont val="Calibri"/>
        <family val="2"/>
        <scheme val="minor"/>
      </rPr>
      <t>(JULY 28 - AUGUST 4, 2025)</t>
    </r>
  </si>
  <si>
    <t>CONSTRUCTION 1 QI WEEKLY ACCOMPLISHMENT (JULY 28 - AUGUST 4, 2025)</t>
  </si>
  <si>
    <r>
      <t xml:space="preserve">QI ACCOMPLISHMENT FOR THE MONTH OF </t>
    </r>
    <r>
      <rPr>
        <b/>
        <sz val="11"/>
        <color theme="9" tint="-0.249977111117893"/>
        <rFont val="Calibri"/>
        <family val="2"/>
        <scheme val="minor"/>
      </rPr>
      <t>JULY</t>
    </r>
    <r>
      <rPr>
        <b/>
        <sz val="11"/>
        <color theme="0"/>
        <rFont val="Calibri"/>
        <family val="2"/>
        <scheme val="minor"/>
      </rPr>
      <t xml:space="preserve"> 2025</t>
    </r>
  </si>
  <si>
    <t>X25020417967</t>
  </si>
  <si>
    <t>X24093618242</t>
  </si>
  <si>
    <t>X25030864022</t>
  </si>
  <si>
    <t>X24104068733</t>
  </si>
  <si>
    <t>X25030872408</t>
  </si>
  <si>
    <t>X24072868110</t>
  </si>
  <si>
    <t>X24072759958</t>
  </si>
  <si>
    <t>X24114622519</t>
  </si>
  <si>
    <t>X25041128269</t>
  </si>
  <si>
    <t>X23083155989</t>
  </si>
  <si>
    <t>X23093703275</t>
  </si>
  <si>
    <t>X22125233468</t>
  </si>
  <si>
    <t>X24083093382</t>
  </si>
  <si>
    <t>X25010070942</t>
  </si>
  <si>
    <t>X22125081382</t>
  </si>
  <si>
    <t>X25030745130</t>
  </si>
  <si>
    <t>X24051525908</t>
  </si>
  <si>
    <t>X23093808497</t>
  </si>
  <si>
    <t>X25020421060</t>
  </si>
  <si>
    <t>X24041166209</t>
  </si>
  <si>
    <t>X22093982530</t>
  </si>
  <si>
    <t>X25010310869</t>
  </si>
  <si>
    <t>X24114614743</t>
  </si>
  <si>
    <t>X24041458580</t>
  </si>
  <si>
    <t>X24104129581</t>
  </si>
  <si>
    <t>X24104277254</t>
  </si>
  <si>
    <t>X25010268677</t>
  </si>
  <si>
    <t>X24093630108</t>
  </si>
  <si>
    <t>X25062272902</t>
  </si>
  <si>
    <t>X25020424030</t>
  </si>
  <si>
    <t>X25041425641</t>
  </si>
  <si>
    <t>X25031019727</t>
  </si>
  <si>
    <t>X25041178117</t>
  </si>
  <si>
    <t>X25010133238</t>
  </si>
  <si>
    <t>X24093781077</t>
  </si>
  <si>
    <t>X24020364556</t>
  </si>
  <si>
    <t>X24041323481</t>
  </si>
  <si>
    <t>X25051494715</t>
  </si>
  <si>
    <t>X25031040315</t>
  </si>
  <si>
    <t>X25041378148</t>
  </si>
  <si>
    <t xml:space="preserve">                                                             </t>
  </si>
  <si>
    <t xml:space="preserve">                    </t>
  </si>
  <si>
    <t>EAO</t>
  </si>
  <si>
    <t>X25051645744</t>
  </si>
  <si>
    <t>X25051641881</t>
  </si>
  <si>
    <t>X25051638575</t>
  </si>
  <si>
    <t>X25051643547</t>
  </si>
  <si>
    <t>X24114565283</t>
  </si>
  <si>
    <t>X25061934575</t>
  </si>
  <si>
    <t>X22062802794</t>
  </si>
  <si>
    <t>X22031126869</t>
  </si>
  <si>
    <t>X23051695611</t>
  </si>
  <si>
    <t>X22041420690</t>
  </si>
  <si>
    <t>X23062320734</t>
  </si>
  <si>
    <t>X24062350511</t>
  </si>
  <si>
    <t>X24104284474</t>
  </si>
  <si>
    <t>X24104284476</t>
  </si>
  <si>
    <t>X25041329837</t>
  </si>
  <si>
    <t>X25062163581</t>
  </si>
  <si>
    <t>X24051781334</t>
  </si>
  <si>
    <t>X23072775098</t>
  </si>
  <si>
    <t>X22031070157</t>
  </si>
  <si>
    <t>X23104151755</t>
  </si>
  <si>
    <t>X24104026324</t>
  </si>
  <si>
    <t>X25072438368</t>
  </si>
  <si>
    <t>X25051836146</t>
  </si>
  <si>
    <t>X25061934243</t>
  </si>
  <si>
    <t>X25051571669</t>
  </si>
  <si>
    <t>X25041456660</t>
  </si>
  <si>
    <t>X23031050954</t>
  </si>
  <si>
    <t>R23928639</t>
  </si>
  <si>
    <t>X24083472331</t>
  </si>
  <si>
    <t>X25020700828</t>
  </si>
  <si>
    <t>X23114531585</t>
  </si>
  <si>
    <t>X23072871198</t>
  </si>
  <si>
    <t>X24104044893</t>
  </si>
  <si>
    <t>X25020524328</t>
  </si>
  <si>
    <t>X25010341987</t>
  </si>
  <si>
    <t>X23114515533</t>
  </si>
  <si>
    <t>X24072722048</t>
  </si>
  <si>
    <t>X25030895832</t>
  </si>
  <si>
    <t>X25041379488</t>
  </si>
  <si>
    <t>R23153847</t>
  </si>
  <si>
    <t>X25062122012</t>
  </si>
  <si>
    <t>X25073295380</t>
  </si>
  <si>
    <t>X25031039951</t>
  </si>
  <si>
    <t>X25041378549</t>
  </si>
  <si>
    <t>X25041438275</t>
  </si>
  <si>
    <t>X23020414215</t>
  </si>
  <si>
    <t>R22419641</t>
  </si>
  <si>
    <t>X24051932778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</si>
</sst>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PHP]\ * #,##0.00_);_([$PHP]\ * \(#,##0.00\);_([$PHP]\ * &quot;-&quot;??_);_(@_)"/>
  </numFmts>
  <fonts count="3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i/>
      <sz val="10"/>
      <color rgb="FFFF0000"/>
      <name val="Calibri"/>
      <family val="2"/>
      <scheme val="minor"/>
    </font>
    <font>
      <sz val="11"/>
      <color theme="1"/>
      <name val="Calibri"/>
      <family val="2"/>
      <scheme val="minor"/>
    </font>
    <font>
      <b/>
      <i/>
      <sz val="11"/>
      <color theme="0"/>
      <name val="Calibri"/>
      <family val="2"/>
      <scheme val="minor"/>
    </font>
    <font>
      <i/>
      <sz val="11"/>
      <color theme="0"/>
      <name val="Calibri"/>
      <family val="2"/>
      <scheme val="minor"/>
    </font>
    <font>
      <b/>
      <sz val="12"/>
      <color theme="0"/>
      <name val="Calibri"/>
      <family val="2"/>
      <scheme val="minor"/>
    </font>
    <font>
      <b/>
      <sz val="14"/>
      <color theme="0"/>
      <name val="Calibri"/>
      <family val="2"/>
      <scheme val="minor"/>
    </font>
    <font>
      <b/>
      <sz val="16"/>
      <color theme="0"/>
      <name val="Calibri"/>
      <family val="2"/>
      <scheme val="minor"/>
    </font>
    <font>
      <b/>
      <i/>
      <sz val="14"/>
      <color theme="1"/>
      <name val="Calibri"/>
      <family val="2"/>
      <scheme val="minor"/>
    </font>
    <font>
      <i/>
      <sz val="11"/>
      <color theme="1"/>
      <name val="Calibri"/>
      <family val="2"/>
      <scheme val="minor"/>
    </font>
    <font>
      <sz val="8"/>
      <name val="Calibri"/>
      <family val="2"/>
      <scheme val="minor"/>
    </font>
    <font>
      <sz val="8"/>
      <color theme="1"/>
      <name val="Calibri"/>
      <family val="2"/>
      <scheme val="minor"/>
    </font>
    <font>
      <b/>
      <sz val="28"/>
      <color theme="0"/>
      <name val="Calibri"/>
      <family val="2"/>
      <scheme val="minor"/>
    </font>
    <font>
      <b/>
      <sz val="22"/>
      <color theme="0"/>
      <name val="Calibri"/>
      <family val="2"/>
      <scheme val="minor"/>
    </font>
    <font>
      <b/>
      <sz val="28"/>
      <color theme="9" tint="0.39997558519241921"/>
      <name val="Calibri"/>
      <family val="2"/>
      <scheme val="minor"/>
    </font>
    <font>
      <b/>
      <sz val="22"/>
      <color theme="9" tint="0.39997558519241921"/>
      <name val="Calibri"/>
      <family val="2"/>
      <scheme val="minor"/>
    </font>
    <font>
      <b/>
      <sz val="8"/>
      <color theme="1"/>
      <name val="Calibri"/>
      <family val="2"/>
      <scheme val="minor"/>
    </font>
    <font>
      <i/>
      <sz val="8"/>
      <color theme="1"/>
      <name val="Calibri"/>
      <family val="2"/>
      <scheme val="minor"/>
    </font>
    <font>
      <b/>
      <sz val="20"/>
      <color theme="1"/>
      <name val="Calibri"/>
      <family val="2"/>
      <scheme val="minor"/>
    </font>
    <font>
      <b/>
      <sz val="20"/>
      <color rgb="FFFF0000"/>
      <name val="Calibri"/>
      <family val="2"/>
      <scheme val="minor"/>
    </font>
    <font>
      <b/>
      <i/>
      <sz val="11"/>
      <color theme="1"/>
      <name val="Calibri"/>
      <family val="2"/>
      <scheme val="minor"/>
    </font>
    <font>
      <sz val="14"/>
      <color theme="1"/>
      <name val="Calibri"/>
      <family val="2"/>
      <scheme val="minor"/>
    </font>
    <font>
      <b/>
      <sz val="18"/>
      <color theme="0"/>
      <name val="Calibri"/>
      <family val="2"/>
      <scheme val="minor"/>
    </font>
    <font>
      <b/>
      <sz val="11"/>
      <name val="Calibri"/>
      <family val="2"/>
      <scheme val="minor"/>
    </font>
    <font>
      <b/>
      <sz val="11"/>
      <color theme="9"/>
      <name val="Calibri"/>
      <family val="2"/>
      <scheme val="minor"/>
    </font>
    <font>
      <b/>
      <sz val="11"/>
      <color theme="9" tint="-0.249977111117893"/>
      <name val="Calibri"/>
      <family val="2"/>
      <scheme val="minor"/>
    </font>
  </fonts>
  <fills count="21">
    <fill>
      <patternFill patternType="none"/>
    </fill>
    <fill>
      <patternFill patternType="gray125"/>
    </fill>
    <fill>
      <patternFill patternType="solid">
        <fgColor theme="1"/>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
      <patternFill patternType="solid">
        <fgColor theme="7" tint="-0.499984740745262"/>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1" tint="0.249977111117893"/>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theme="0"/>
      </left>
      <right style="thin">
        <color theme="0"/>
      </right>
      <top style="thin">
        <color indexed="64"/>
      </top>
      <bottom style="thin">
        <color theme="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theme="0"/>
      </left>
      <right/>
      <top style="thin">
        <color indexed="64"/>
      </top>
      <bottom style="thin">
        <color theme="0"/>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306">
    <xf numFmtId="0" fontId="0" fillId="0" borderId="0" xfId="0"/>
    <xf numFmtId="0" fontId="0" fillId="2" borderId="0" xfId="0" applyFill="1"/>
    <xf numFmtId="14" fontId="3" fillId="3" borderId="3" xfId="0" applyNumberFormat="1" applyFont="1" applyFill="1" applyBorder="1" applyAlignment="1">
      <alignment horizontal="center"/>
    </xf>
    <xf numFmtId="0" fontId="2" fillId="4" borderId="4" xfId="0" applyFont="1" applyFill="1" applyBorder="1" applyAlignment="1">
      <alignment horizontal="center" vertical="center"/>
    </xf>
    <xf numFmtId="14" fontId="3" fillId="3" borderId="1" xfId="0" applyNumberFormat="1" applyFont="1" applyFill="1" applyBorder="1" applyAlignment="1">
      <alignment horizontal="center"/>
    </xf>
    <xf numFmtId="0" fontId="3" fillId="3" borderId="1" xfId="0" applyFont="1" applyFill="1" applyBorder="1" applyAlignment="1">
      <alignment horizontal="center"/>
    </xf>
    <xf numFmtId="0" fontId="3" fillId="3" borderId="3" xfId="0" applyFont="1" applyFill="1" applyBorder="1" applyAlignment="1">
      <alignment horizontal="center"/>
    </xf>
    <xf numFmtId="0" fontId="3" fillId="5" borderId="3" xfId="0" applyFont="1" applyFill="1" applyBorder="1"/>
    <xf numFmtId="0" fontId="3" fillId="5" borderId="1" xfId="0" applyFont="1" applyFill="1" applyBorder="1"/>
    <xf numFmtId="0" fontId="3" fillId="3" borderId="2" xfId="0" applyFont="1" applyFill="1" applyBorder="1" applyAlignment="1">
      <alignment horizontal="center"/>
    </xf>
    <xf numFmtId="43" fontId="8" fillId="5" borderId="3" xfId="1" applyFont="1" applyFill="1" applyBorder="1" applyAlignment="1">
      <alignment horizontal="center"/>
    </xf>
    <xf numFmtId="43" fontId="8" fillId="5" borderId="3" xfId="1" applyFont="1" applyFill="1" applyBorder="1"/>
    <xf numFmtId="0" fontId="1" fillId="2" borderId="4" xfId="0" applyFont="1" applyFill="1" applyBorder="1" applyAlignment="1">
      <alignment horizontal="center" vertical="center"/>
    </xf>
    <xf numFmtId="43" fontId="1" fillId="2" borderId="4" xfId="1" applyFont="1" applyFill="1" applyBorder="1" applyAlignment="1">
      <alignment horizontal="center" vertical="center" wrapText="1"/>
    </xf>
    <xf numFmtId="0" fontId="4" fillId="4"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2" borderId="0" xfId="0" applyFont="1" applyFill="1" applyAlignment="1">
      <alignment vertical="center"/>
    </xf>
    <xf numFmtId="0" fontId="0" fillId="0" borderId="0" xfId="0" pivotButton="1"/>
    <xf numFmtId="0" fontId="0" fillId="0" borderId="0" xfId="0" applyAlignment="1">
      <alignment horizontal="left"/>
    </xf>
    <xf numFmtId="43" fontId="0" fillId="0" borderId="0" xfId="1" applyFont="1"/>
    <xf numFmtId="0" fontId="7" fillId="5" borderId="0" xfId="0" applyFont="1" applyFill="1" applyAlignment="1">
      <alignment horizontal="left"/>
    </xf>
    <xf numFmtId="0" fontId="7" fillId="6" borderId="0" xfId="0" applyFont="1" applyFill="1"/>
    <xf numFmtId="0" fontId="0" fillId="0" borderId="0" xfId="0" applyAlignment="1">
      <alignment vertical="center"/>
    </xf>
    <xf numFmtId="0" fontId="13" fillId="9" borderId="5" xfId="0" applyFont="1" applyFill="1" applyBorder="1" applyAlignment="1">
      <alignment horizontal="center" vertical="center"/>
    </xf>
    <xf numFmtId="43" fontId="13" fillId="9" borderId="6" xfId="1" applyFont="1" applyFill="1" applyBorder="1" applyAlignment="1">
      <alignment horizontal="center" vertical="center"/>
    </xf>
    <xf numFmtId="0" fontId="13" fillId="9" borderId="7" xfId="0" applyFont="1" applyFill="1" applyBorder="1" applyAlignment="1">
      <alignment horizontal="center" vertical="center"/>
    </xf>
    <xf numFmtId="43" fontId="13" fillId="9" borderId="8" xfId="1" applyFont="1" applyFill="1" applyBorder="1" applyAlignment="1">
      <alignment horizontal="center" vertical="center"/>
    </xf>
    <xf numFmtId="0" fontId="2" fillId="11" borderId="18" xfId="0" applyFont="1" applyFill="1" applyBorder="1" applyAlignment="1">
      <alignment horizontal="center" vertical="center"/>
    </xf>
    <xf numFmtId="0" fontId="0" fillId="10" borderId="5" xfId="0" applyFill="1" applyBorder="1" applyAlignment="1">
      <alignment horizontal="center" vertical="center"/>
    </xf>
    <xf numFmtId="0" fontId="0" fillId="10" borderId="7" xfId="0" applyFill="1" applyBorder="1" applyAlignment="1">
      <alignment horizontal="center" vertical="center"/>
    </xf>
    <xf numFmtId="0" fontId="1" fillId="8" borderId="14" xfId="0" applyFont="1" applyFill="1" applyBorder="1" applyAlignment="1">
      <alignment horizontal="center" vertical="center"/>
    </xf>
    <xf numFmtId="0" fontId="10" fillId="6" borderId="24" xfId="0" applyFont="1" applyFill="1" applyBorder="1" applyAlignment="1">
      <alignment horizontal="center" vertical="center"/>
    </xf>
    <xf numFmtId="0" fontId="2" fillId="13" borderId="18" xfId="0" applyFont="1" applyFill="1" applyBorder="1" applyAlignment="1">
      <alignment horizontal="center" vertical="center"/>
    </xf>
    <xf numFmtId="164" fontId="0" fillId="0" borderId="0" xfId="1" applyNumberFormat="1" applyFont="1"/>
    <xf numFmtId="164" fontId="0" fillId="0" borderId="0" xfId="0" applyNumberFormat="1"/>
    <xf numFmtId="0" fontId="2" fillId="0" borderId="0" xfId="0" applyFont="1"/>
    <xf numFmtId="14" fontId="0" fillId="0" borderId="0" xfId="0" applyNumberFormat="1" applyAlignment="1">
      <alignment horizontal="left"/>
    </xf>
    <xf numFmtId="43" fontId="2" fillId="12" borderId="19" xfId="1" applyFont="1" applyFill="1" applyBorder="1" applyAlignment="1">
      <alignment horizontal="center" vertical="center" wrapText="1"/>
    </xf>
    <xf numFmtId="0" fontId="13" fillId="9" borderId="32" xfId="0" applyFont="1" applyFill="1" applyBorder="1" applyAlignment="1">
      <alignment horizontal="center" vertical="center"/>
    </xf>
    <xf numFmtId="0" fontId="13" fillId="9" borderId="33" xfId="0" applyFont="1" applyFill="1" applyBorder="1" applyAlignment="1">
      <alignment horizontal="center" vertical="center"/>
    </xf>
    <xf numFmtId="0" fontId="13" fillId="9" borderId="1" xfId="0" applyFont="1" applyFill="1" applyBorder="1" applyAlignment="1">
      <alignment horizontal="center" vertical="center"/>
    </xf>
    <xf numFmtId="43" fontId="13" fillId="9" borderId="1" xfId="1" applyFont="1" applyFill="1" applyBorder="1" applyAlignment="1">
      <alignment horizontal="center" vertical="center"/>
    </xf>
    <xf numFmtId="43" fontId="13" fillId="9" borderId="37" xfId="1" applyFont="1" applyFill="1" applyBorder="1" applyAlignment="1">
      <alignment horizontal="center" vertical="center"/>
    </xf>
    <xf numFmtId="43" fontId="13" fillId="9" borderId="39" xfId="1" applyFont="1" applyFill="1" applyBorder="1" applyAlignment="1">
      <alignment horizontal="center" vertical="center"/>
    </xf>
    <xf numFmtId="0" fontId="13" fillId="9" borderId="39" xfId="0" applyFont="1" applyFill="1" applyBorder="1" applyAlignment="1">
      <alignment horizontal="center" vertical="center"/>
    </xf>
    <xf numFmtId="43" fontId="13" fillId="9" borderId="38" xfId="1" applyFont="1" applyFill="1" applyBorder="1" applyAlignment="1">
      <alignment horizontal="center" vertical="center"/>
    </xf>
    <xf numFmtId="0" fontId="13" fillId="9" borderId="41" xfId="0" applyFont="1" applyFill="1" applyBorder="1" applyAlignment="1">
      <alignment horizontal="center" vertical="center"/>
    </xf>
    <xf numFmtId="0" fontId="13" fillId="9" borderId="43" xfId="0" applyFont="1" applyFill="1" applyBorder="1" applyAlignment="1">
      <alignment horizontal="center" vertical="center"/>
    </xf>
    <xf numFmtId="0" fontId="13" fillId="9" borderId="3" xfId="0" applyFont="1" applyFill="1" applyBorder="1" applyAlignment="1">
      <alignment horizontal="center" vertical="center"/>
    </xf>
    <xf numFmtId="43" fontId="13" fillId="9" borderId="3" xfId="1" applyFont="1" applyFill="1" applyBorder="1" applyAlignment="1">
      <alignment horizontal="center" vertical="center"/>
    </xf>
    <xf numFmtId="43" fontId="13" fillId="9" borderId="44" xfId="1" applyFont="1" applyFill="1" applyBorder="1" applyAlignment="1">
      <alignment horizontal="center" vertical="center"/>
    </xf>
    <xf numFmtId="43" fontId="13" fillId="9" borderId="42" xfId="1" applyFont="1" applyFill="1" applyBorder="1" applyAlignment="1">
      <alignment horizontal="center" vertical="center"/>
    </xf>
    <xf numFmtId="0" fontId="2" fillId="13" borderId="45" xfId="0" applyFont="1" applyFill="1" applyBorder="1" applyAlignment="1">
      <alignment horizontal="center" vertical="center"/>
    </xf>
    <xf numFmtId="43" fontId="2" fillId="13" borderId="46" xfId="1" applyFont="1" applyFill="1" applyBorder="1" applyAlignment="1">
      <alignment horizontal="center" vertical="center"/>
    </xf>
    <xf numFmtId="0" fontId="2" fillId="13" borderId="14" xfId="0" applyFont="1" applyFill="1" applyBorder="1" applyAlignment="1">
      <alignment horizontal="center" vertical="center"/>
    </xf>
    <xf numFmtId="0" fontId="2" fillId="13" borderId="46" xfId="0" applyFont="1" applyFill="1" applyBorder="1" applyAlignment="1">
      <alignment horizontal="center" vertical="center"/>
    </xf>
    <xf numFmtId="43" fontId="2" fillId="12" borderId="40" xfId="1" applyFont="1" applyFill="1" applyBorder="1" applyAlignment="1">
      <alignment horizontal="center" vertical="center" wrapText="1"/>
    </xf>
    <xf numFmtId="43" fontId="2" fillId="12" borderId="21" xfId="1" applyFont="1" applyFill="1" applyBorder="1" applyAlignment="1">
      <alignment horizontal="center" vertical="center" wrapText="1"/>
    </xf>
    <xf numFmtId="43" fontId="0" fillId="10" borderId="47" xfId="1" applyFont="1" applyFill="1" applyBorder="1" applyAlignment="1">
      <alignment horizontal="center" vertical="center"/>
    </xf>
    <xf numFmtId="43" fontId="1" fillId="8" borderId="11" xfId="1" applyFont="1" applyFill="1" applyBorder="1" applyAlignment="1">
      <alignment horizontal="center" vertical="center" wrapText="1"/>
    </xf>
    <xf numFmtId="0" fontId="2" fillId="11" borderId="10" xfId="0" applyFont="1" applyFill="1" applyBorder="1" applyAlignment="1">
      <alignment horizontal="center" vertical="center"/>
    </xf>
    <xf numFmtId="0" fontId="0" fillId="10" borderId="48" xfId="0" applyFill="1" applyBorder="1" applyAlignment="1">
      <alignment horizontal="center" vertical="center"/>
    </xf>
    <xf numFmtId="0" fontId="0" fillId="10" borderId="49" xfId="0" applyFill="1" applyBorder="1" applyAlignment="1">
      <alignment horizontal="center" vertical="center"/>
    </xf>
    <xf numFmtId="0" fontId="0" fillId="10" borderId="50" xfId="0" applyFill="1" applyBorder="1" applyAlignment="1">
      <alignment horizontal="center" vertical="center"/>
    </xf>
    <xf numFmtId="43" fontId="0" fillId="10" borderId="34" xfId="1" applyFont="1" applyFill="1" applyBorder="1" applyAlignment="1">
      <alignment horizontal="center" vertical="center"/>
    </xf>
    <xf numFmtId="43" fontId="0" fillId="10" borderId="35" xfId="1" applyFont="1" applyFill="1" applyBorder="1" applyAlignment="1">
      <alignment horizontal="center" vertical="center"/>
    </xf>
    <xf numFmtId="43" fontId="0" fillId="10" borderId="36" xfId="1" applyFont="1" applyFill="1" applyBorder="1" applyAlignment="1">
      <alignment horizontal="center" vertical="center"/>
    </xf>
    <xf numFmtId="0" fontId="12" fillId="7" borderId="48" xfId="0" applyFont="1" applyFill="1" applyBorder="1" applyAlignment="1">
      <alignment horizontal="center" vertical="center"/>
    </xf>
    <xf numFmtId="0" fontId="12" fillId="7" borderId="49" xfId="0" applyFont="1" applyFill="1" applyBorder="1" applyAlignment="1">
      <alignment horizontal="center" vertical="center"/>
    </xf>
    <xf numFmtId="0" fontId="12" fillId="7" borderId="50" xfId="0" applyFont="1" applyFill="1" applyBorder="1" applyAlignment="1">
      <alignment horizontal="center" vertical="center"/>
    </xf>
    <xf numFmtId="165" fontId="0" fillId="0" borderId="0" xfId="1" applyNumberFormat="1" applyFont="1"/>
    <xf numFmtId="165" fontId="2" fillId="12" borderId="40" xfId="1" applyNumberFormat="1" applyFont="1" applyFill="1" applyBorder="1" applyAlignment="1">
      <alignment horizontal="center" vertical="center" wrapText="1"/>
    </xf>
    <xf numFmtId="165" fontId="2" fillId="13" borderId="46" xfId="1" applyNumberFormat="1" applyFont="1" applyFill="1" applyBorder="1" applyAlignment="1">
      <alignment horizontal="center" vertical="center"/>
    </xf>
    <xf numFmtId="165" fontId="13" fillId="9" borderId="3" xfId="1" applyNumberFormat="1" applyFont="1" applyFill="1" applyBorder="1" applyAlignment="1">
      <alignment horizontal="center" vertical="center"/>
    </xf>
    <xf numFmtId="165" fontId="13" fillId="9" borderId="1" xfId="1" applyNumberFormat="1" applyFont="1" applyFill="1" applyBorder="1" applyAlignment="1">
      <alignment horizontal="center" vertical="center"/>
    </xf>
    <xf numFmtId="165" fontId="13" fillId="9" borderId="39" xfId="1" applyNumberFormat="1" applyFont="1" applyFill="1" applyBorder="1" applyAlignment="1">
      <alignment horizontal="center" vertical="center"/>
    </xf>
    <xf numFmtId="165" fontId="2" fillId="13" borderId="19" xfId="1" applyNumberFormat="1" applyFont="1" applyFill="1" applyBorder="1" applyAlignment="1">
      <alignment horizontal="center" vertical="center"/>
    </xf>
    <xf numFmtId="0" fontId="2" fillId="12" borderId="18" xfId="0" applyFont="1" applyFill="1" applyBorder="1" applyAlignment="1">
      <alignment horizontal="center" vertical="center" wrapText="1"/>
    </xf>
    <xf numFmtId="0" fontId="2" fillId="12" borderId="20" xfId="0" applyFont="1" applyFill="1" applyBorder="1" applyAlignment="1">
      <alignment horizontal="center" vertical="center" wrapText="1"/>
    </xf>
    <xf numFmtId="0" fontId="2" fillId="12" borderId="40"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2" fillId="12" borderId="45" xfId="0" applyFont="1" applyFill="1" applyBorder="1" applyAlignment="1">
      <alignment horizontal="center" vertical="center" wrapText="1"/>
    </xf>
    <xf numFmtId="165" fontId="2" fillId="12" borderId="46" xfId="1" applyNumberFormat="1" applyFont="1" applyFill="1" applyBorder="1" applyAlignment="1">
      <alignment horizontal="center" vertical="center" wrapText="1"/>
    </xf>
    <xf numFmtId="43" fontId="2" fillId="12" borderId="13" xfId="1" applyFont="1" applyFill="1" applyBorder="1" applyAlignment="1">
      <alignment horizontal="center" vertical="center" wrapText="1"/>
    </xf>
    <xf numFmtId="43" fontId="0" fillId="10" borderId="57" xfId="1" applyFont="1" applyFill="1" applyBorder="1" applyAlignment="1">
      <alignment horizontal="center" vertical="center"/>
    </xf>
    <xf numFmtId="0" fontId="1" fillId="8" borderId="18" xfId="0" applyFont="1" applyFill="1" applyBorder="1" applyAlignment="1">
      <alignment horizontal="center" vertical="center"/>
    </xf>
    <xf numFmtId="0" fontId="2" fillId="12" borderId="58" xfId="0" applyFont="1" applyFill="1" applyBorder="1" applyAlignment="1">
      <alignment horizontal="center" vertical="center" wrapText="1"/>
    </xf>
    <xf numFmtId="165" fontId="2" fillId="12" borderId="59" xfId="1" applyNumberFormat="1" applyFont="1" applyFill="1" applyBorder="1" applyAlignment="1">
      <alignment horizontal="center" vertical="center" wrapText="1"/>
    </xf>
    <xf numFmtId="43" fontId="2" fillId="12" borderId="60" xfId="1" applyFont="1" applyFill="1" applyBorder="1" applyAlignment="1">
      <alignment horizontal="center" vertical="center" wrapText="1"/>
    </xf>
    <xf numFmtId="0" fontId="2" fillId="12" borderId="61" xfId="0" applyFont="1" applyFill="1" applyBorder="1" applyAlignment="1">
      <alignment horizontal="center" vertical="center" wrapText="1"/>
    </xf>
    <xf numFmtId="43" fontId="2" fillId="12" borderId="62" xfId="1" applyFont="1" applyFill="1" applyBorder="1" applyAlignment="1">
      <alignment horizontal="center" vertical="center" wrapText="1"/>
    </xf>
    <xf numFmtId="0" fontId="0" fillId="10" borderId="41" xfId="0" applyFill="1" applyBorder="1" applyAlignment="1">
      <alignment horizontal="center" vertical="center"/>
    </xf>
    <xf numFmtId="0" fontId="2" fillId="11" borderId="45" xfId="0" applyFont="1" applyFill="1" applyBorder="1" applyAlignment="1">
      <alignment horizontal="center" vertical="center"/>
    </xf>
    <xf numFmtId="43" fontId="2" fillId="11" borderId="15" xfId="1" applyFont="1" applyFill="1" applyBorder="1" applyAlignment="1">
      <alignment horizontal="center" vertical="center"/>
    </xf>
    <xf numFmtId="43" fontId="2" fillId="13" borderId="13" xfId="1" applyFont="1" applyFill="1" applyBorder="1" applyAlignment="1">
      <alignment horizontal="center" vertical="center"/>
    </xf>
    <xf numFmtId="43" fontId="2" fillId="11" borderId="11" xfId="1" applyFont="1" applyFill="1" applyBorder="1" applyAlignment="1">
      <alignment horizontal="center" vertical="center"/>
    </xf>
    <xf numFmtId="43" fontId="0" fillId="10" borderId="25" xfId="1" applyFont="1" applyFill="1" applyBorder="1" applyAlignment="1">
      <alignment horizontal="center" vertical="center"/>
    </xf>
    <xf numFmtId="43" fontId="0" fillId="10" borderId="64" xfId="1" applyFont="1" applyFill="1" applyBorder="1" applyAlignment="1">
      <alignment horizontal="center" vertical="center"/>
    </xf>
    <xf numFmtId="43" fontId="0" fillId="10" borderId="23" xfId="1" applyFont="1" applyFill="1" applyBorder="1" applyAlignment="1">
      <alignment horizontal="center" vertical="center"/>
    </xf>
    <xf numFmtId="0" fontId="13" fillId="9" borderId="55" xfId="0" applyFont="1" applyFill="1" applyBorder="1" applyAlignment="1">
      <alignment horizontal="center" vertical="center"/>
    </xf>
    <xf numFmtId="165" fontId="13" fillId="9" borderId="53" xfId="1" applyNumberFormat="1" applyFont="1" applyFill="1" applyBorder="1" applyAlignment="1">
      <alignment horizontal="center" vertical="center"/>
    </xf>
    <xf numFmtId="43" fontId="13" fillId="9" borderId="56" xfId="1" applyFont="1" applyFill="1" applyBorder="1" applyAlignment="1">
      <alignment horizontal="center" vertical="center"/>
    </xf>
    <xf numFmtId="0" fontId="2" fillId="13" borderId="51" xfId="0" applyFont="1" applyFill="1" applyBorder="1" applyAlignment="1">
      <alignment horizontal="center" vertical="center"/>
    </xf>
    <xf numFmtId="0" fontId="0" fillId="0" borderId="1" xfId="0" applyBorder="1"/>
    <xf numFmtId="0" fontId="15" fillId="0" borderId="0" xfId="0" applyFont="1"/>
    <xf numFmtId="165" fontId="1" fillId="8" borderId="51" xfId="1" applyNumberFormat="1" applyFont="1" applyFill="1" applyBorder="1" applyAlignment="1">
      <alignment horizontal="center" vertical="center" wrapText="1"/>
    </xf>
    <xf numFmtId="165" fontId="2" fillId="11" borderId="52" xfId="1" applyNumberFormat="1" applyFont="1" applyFill="1" applyBorder="1" applyAlignment="1">
      <alignment horizontal="center" vertical="center"/>
    </xf>
    <xf numFmtId="165" fontId="0" fillId="10" borderId="29" xfId="1" applyNumberFormat="1" applyFont="1" applyFill="1" applyBorder="1" applyAlignment="1">
      <alignment horizontal="center" vertical="center"/>
    </xf>
    <xf numFmtId="165" fontId="0" fillId="10" borderId="30" xfId="1" applyNumberFormat="1" applyFont="1" applyFill="1" applyBorder="1" applyAlignment="1">
      <alignment horizontal="center" vertical="center"/>
    </xf>
    <xf numFmtId="165" fontId="0" fillId="10" borderId="31" xfId="1" applyNumberFormat="1" applyFont="1" applyFill="1" applyBorder="1" applyAlignment="1">
      <alignment horizontal="center" vertical="center"/>
    </xf>
    <xf numFmtId="165" fontId="1" fillId="8" borderId="19" xfId="1" applyNumberFormat="1" applyFont="1" applyFill="1" applyBorder="1" applyAlignment="1">
      <alignment horizontal="center" vertical="center"/>
    </xf>
    <xf numFmtId="165" fontId="2" fillId="11" borderId="15" xfId="1" applyNumberFormat="1" applyFont="1" applyFill="1" applyBorder="1" applyAlignment="1">
      <alignment horizontal="center" vertical="center"/>
    </xf>
    <xf numFmtId="165" fontId="0" fillId="10" borderId="42" xfId="1" applyNumberFormat="1" applyFont="1" applyFill="1" applyBorder="1" applyAlignment="1">
      <alignment horizontal="center" vertical="center"/>
    </xf>
    <xf numFmtId="165" fontId="0" fillId="10" borderId="6" xfId="1" applyNumberFormat="1" applyFont="1" applyFill="1" applyBorder="1" applyAlignment="1">
      <alignment horizontal="center" vertical="center"/>
    </xf>
    <xf numFmtId="165" fontId="0" fillId="10" borderId="8" xfId="1" applyNumberFormat="1" applyFont="1" applyFill="1" applyBorder="1" applyAlignment="1">
      <alignment horizontal="center" vertical="center"/>
    </xf>
    <xf numFmtId="165" fontId="1" fillId="8" borderId="13" xfId="1" applyNumberFormat="1" applyFont="1" applyFill="1" applyBorder="1" applyAlignment="1">
      <alignment horizontal="center" vertical="center"/>
    </xf>
    <xf numFmtId="165" fontId="2" fillId="11" borderId="10" xfId="1" applyNumberFormat="1" applyFont="1" applyFill="1" applyBorder="1" applyAlignment="1">
      <alignment horizontal="center" vertical="center"/>
    </xf>
    <xf numFmtId="165" fontId="0" fillId="10" borderId="53" xfId="1" applyNumberFormat="1" applyFont="1" applyFill="1" applyBorder="1" applyAlignment="1">
      <alignment horizontal="center" vertical="center"/>
    </xf>
    <xf numFmtId="165" fontId="0" fillId="10" borderId="1" xfId="1" applyNumberFormat="1" applyFont="1" applyFill="1" applyBorder="1" applyAlignment="1">
      <alignment horizontal="center" vertical="center"/>
    </xf>
    <xf numFmtId="165" fontId="0" fillId="10" borderId="39" xfId="1" applyNumberFormat="1" applyFont="1" applyFill="1" applyBorder="1" applyAlignment="1">
      <alignment horizontal="center" vertical="center"/>
    </xf>
    <xf numFmtId="0" fontId="1" fillId="8" borderId="17" xfId="0" applyFont="1" applyFill="1" applyBorder="1" applyAlignment="1">
      <alignment horizontal="center" vertical="center" wrapText="1"/>
    </xf>
    <xf numFmtId="43" fontId="1" fillId="8" borderId="17" xfId="1" applyFont="1" applyFill="1" applyBorder="1" applyAlignment="1">
      <alignment horizontal="center" vertical="center" wrapText="1"/>
    </xf>
    <xf numFmtId="165" fontId="2" fillId="11" borderId="22" xfId="1" applyNumberFormat="1" applyFont="1" applyFill="1" applyBorder="1" applyAlignment="1">
      <alignment horizontal="center" vertical="center"/>
    </xf>
    <xf numFmtId="0" fontId="0" fillId="10" borderId="25" xfId="0" applyFill="1" applyBorder="1" applyAlignment="1">
      <alignment horizontal="center" vertical="center"/>
    </xf>
    <xf numFmtId="165" fontId="0" fillId="10" borderId="25" xfId="1" applyNumberFormat="1" applyFont="1" applyFill="1" applyBorder="1" applyAlignment="1">
      <alignment horizontal="center" vertical="center"/>
    </xf>
    <xf numFmtId="0" fontId="0" fillId="10" borderId="26" xfId="0" applyFill="1" applyBorder="1" applyAlignment="1">
      <alignment horizontal="center" vertical="center"/>
    </xf>
    <xf numFmtId="165" fontId="0" fillId="10" borderId="26" xfId="1" applyNumberFormat="1" applyFont="1" applyFill="1" applyBorder="1" applyAlignment="1">
      <alignment horizontal="center" vertical="center"/>
    </xf>
    <xf numFmtId="0" fontId="0" fillId="10" borderId="27" xfId="0" applyFill="1" applyBorder="1" applyAlignment="1">
      <alignment horizontal="center" vertical="center"/>
    </xf>
    <xf numFmtId="165" fontId="0" fillId="10" borderId="27" xfId="1" applyNumberFormat="1" applyFont="1" applyFill="1" applyBorder="1" applyAlignment="1">
      <alignment horizontal="center" vertical="center"/>
    </xf>
    <xf numFmtId="0" fontId="0" fillId="2" borderId="1" xfId="0" applyFill="1" applyBorder="1"/>
    <xf numFmtId="0" fontId="15" fillId="0" borderId="9" xfId="0" applyFont="1" applyBorder="1"/>
    <xf numFmtId="0" fontId="0" fillId="0" borderId="5" xfId="0" applyBorder="1"/>
    <xf numFmtId="0" fontId="0" fillId="0" borderId="7" xfId="0" applyBorder="1"/>
    <xf numFmtId="0" fontId="0" fillId="0" borderId="39" xfId="0" applyBorder="1"/>
    <xf numFmtId="0" fontId="0" fillId="2" borderId="39" xfId="0" applyFill="1" applyBorder="1"/>
    <xf numFmtId="0" fontId="0" fillId="15" borderId="5" xfId="0" applyFill="1" applyBorder="1"/>
    <xf numFmtId="0" fontId="0" fillId="15" borderId="1" xfId="0" applyFill="1" applyBorder="1"/>
    <xf numFmtId="165" fontId="0" fillId="10" borderId="48" xfId="1" applyNumberFormat="1" applyFont="1" applyFill="1" applyBorder="1" applyAlignment="1">
      <alignment horizontal="center" vertical="center"/>
    </xf>
    <xf numFmtId="165" fontId="0" fillId="10" borderId="49" xfId="1" applyNumberFormat="1" applyFont="1" applyFill="1" applyBorder="1" applyAlignment="1">
      <alignment horizontal="center" vertical="center"/>
    </xf>
    <xf numFmtId="165" fontId="0" fillId="10" borderId="50" xfId="1" applyNumberFormat="1" applyFont="1" applyFill="1" applyBorder="1" applyAlignment="1">
      <alignment horizontal="center" vertical="center"/>
    </xf>
    <xf numFmtId="43" fontId="2" fillId="13" borderId="65" xfId="1" applyFont="1" applyFill="1" applyBorder="1" applyAlignment="1">
      <alignment horizontal="center" vertical="center"/>
    </xf>
    <xf numFmtId="43" fontId="0" fillId="10" borderId="26" xfId="1" applyFont="1" applyFill="1" applyBorder="1" applyAlignment="1">
      <alignment horizontal="center" vertical="center"/>
    </xf>
    <xf numFmtId="43" fontId="0" fillId="10" borderId="27" xfId="1" applyFont="1" applyFill="1" applyBorder="1" applyAlignment="1">
      <alignment horizontal="center" vertical="center"/>
    </xf>
    <xf numFmtId="165" fontId="1" fillId="8" borderId="22" xfId="1" applyNumberFormat="1" applyFont="1" applyFill="1" applyBorder="1" applyAlignment="1">
      <alignment horizontal="center" vertical="center" wrapText="1"/>
    </xf>
    <xf numFmtId="43" fontId="2" fillId="11" borderId="12" xfId="1" applyFont="1" applyFill="1" applyBorder="1" applyAlignment="1">
      <alignment horizontal="center" vertical="center"/>
    </xf>
    <xf numFmtId="0" fontId="13" fillId="9" borderId="45" xfId="0" applyFont="1" applyFill="1" applyBorder="1" applyAlignment="1">
      <alignment horizontal="center" vertical="center"/>
    </xf>
    <xf numFmtId="165" fontId="13" fillId="9" borderId="46" xfId="1" applyNumberFormat="1" applyFont="1" applyFill="1" applyBorder="1" applyAlignment="1">
      <alignment horizontal="center" vertical="center"/>
    </xf>
    <xf numFmtId="43" fontId="13" fillId="9" borderId="13" xfId="1" applyFont="1" applyFill="1" applyBorder="1" applyAlignment="1">
      <alignment horizontal="center" vertical="center"/>
    </xf>
    <xf numFmtId="0" fontId="13" fillId="9" borderId="14" xfId="0" applyFont="1" applyFill="1" applyBorder="1" applyAlignment="1">
      <alignment horizontal="center" vertical="center"/>
    </xf>
    <xf numFmtId="0" fontId="12" fillId="7" borderId="51" xfId="0" applyFont="1" applyFill="1" applyBorder="1" applyAlignment="1">
      <alignment horizontal="center" vertical="center"/>
    </xf>
    <xf numFmtId="43" fontId="13" fillId="9" borderId="65" xfId="1" applyFont="1" applyFill="1" applyBorder="1" applyAlignment="1">
      <alignment horizontal="center" vertical="center"/>
    </xf>
    <xf numFmtId="165" fontId="2" fillId="13" borderId="40" xfId="1" applyNumberFormat="1" applyFont="1" applyFill="1" applyBorder="1" applyAlignment="1">
      <alignment horizontal="center" vertical="center"/>
    </xf>
    <xf numFmtId="43" fontId="2" fillId="13" borderId="40" xfId="1" applyFont="1" applyFill="1" applyBorder="1" applyAlignment="1">
      <alignment horizontal="center" vertical="center"/>
    </xf>
    <xf numFmtId="0" fontId="20" fillId="0" borderId="53" xfId="0" applyFont="1" applyBorder="1"/>
    <xf numFmtId="0" fontId="20" fillId="2" borderId="53" xfId="0" applyFont="1" applyFill="1" applyBorder="1"/>
    <xf numFmtId="16" fontId="20" fillId="0" borderId="53" xfId="0" applyNumberFormat="1" applyFont="1" applyBorder="1"/>
    <xf numFmtId="0" fontId="15" fillId="0" borderId="41" xfId="0" applyFont="1" applyBorder="1"/>
    <xf numFmtId="0" fontId="20" fillId="0" borderId="3" xfId="0" applyFont="1" applyBorder="1"/>
    <xf numFmtId="0" fontId="20" fillId="2" borderId="3" xfId="0" applyFont="1" applyFill="1" applyBorder="1"/>
    <xf numFmtId="16" fontId="21" fillId="0" borderId="3" xfId="0" applyNumberFormat="1" applyFont="1" applyBorder="1" applyAlignment="1">
      <alignment horizontal="center" vertical="top"/>
    </xf>
    <xf numFmtId="9" fontId="0" fillId="0" borderId="1" xfId="2" applyFont="1" applyBorder="1"/>
    <xf numFmtId="9" fontId="0" fillId="15" borderId="1" xfId="2" applyFont="1" applyFill="1" applyBorder="1"/>
    <xf numFmtId="9" fontId="0" fillId="2" borderId="1" xfId="2" applyFont="1" applyFill="1" applyBorder="1"/>
    <xf numFmtId="9" fontId="0" fillId="0" borderId="39" xfId="2" applyFont="1" applyBorder="1"/>
    <xf numFmtId="0" fontId="3" fillId="5" borderId="3" xfId="0" quotePrefix="1" applyFont="1" applyFill="1" applyBorder="1"/>
    <xf numFmtId="43" fontId="2" fillId="11" borderId="51" xfId="1" applyFont="1" applyFill="1" applyBorder="1" applyAlignment="1">
      <alignment horizontal="center" vertical="center"/>
    </xf>
    <xf numFmtId="0" fontId="13" fillId="9" borderId="9" xfId="0" applyFont="1" applyFill="1" applyBorder="1" applyAlignment="1">
      <alignment horizontal="center" vertical="center"/>
    </xf>
    <xf numFmtId="43" fontId="13" fillId="9" borderId="28" xfId="1" applyFont="1" applyFill="1" applyBorder="1" applyAlignment="1">
      <alignment horizontal="center" vertical="center"/>
    </xf>
    <xf numFmtId="0" fontId="2" fillId="13" borderId="22" xfId="0" applyFont="1" applyFill="1" applyBorder="1" applyAlignment="1">
      <alignment horizontal="center" vertical="center"/>
    </xf>
    <xf numFmtId="0" fontId="0" fillId="10" borderId="9" xfId="0" applyFill="1" applyBorder="1" applyAlignment="1">
      <alignment horizontal="center" vertical="center"/>
    </xf>
    <xf numFmtId="43" fontId="0" fillId="10" borderId="66" xfId="1" applyFont="1" applyFill="1" applyBorder="1" applyAlignment="1">
      <alignment horizontal="center" vertical="center"/>
    </xf>
    <xf numFmtId="43" fontId="0" fillId="10" borderId="63" xfId="1" applyFont="1" applyFill="1" applyBorder="1" applyAlignment="1">
      <alignment horizontal="center" vertical="center"/>
    </xf>
    <xf numFmtId="14" fontId="1" fillId="2" borderId="4" xfId="0" applyNumberFormat="1" applyFont="1" applyFill="1" applyBorder="1" applyAlignment="1">
      <alignment horizontal="center" vertical="center" wrapText="1"/>
    </xf>
    <xf numFmtId="0" fontId="22" fillId="0" borderId="0" xfId="0" applyFont="1" applyAlignment="1">
      <alignment vertical="center"/>
    </xf>
    <xf numFmtId="0" fontId="0" fillId="0" borderId="0" xfId="0" applyAlignment="1">
      <alignment horizontal="center" vertical="center"/>
    </xf>
    <xf numFmtId="0" fontId="13" fillId="9" borderId="53" xfId="0" applyFont="1" applyFill="1" applyBorder="1" applyAlignment="1">
      <alignment horizontal="center" vertical="center"/>
    </xf>
    <xf numFmtId="0" fontId="24" fillId="17" borderId="67" xfId="0" applyFont="1" applyFill="1" applyBorder="1" applyAlignment="1">
      <alignment horizontal="center" vertical="center"/>
    </xf>
    <xf numFmtId="0" fontId="24" fillId="17" borderId="49" xfId="0" applyFont="1" applyFill="1" applyBorder="1" applyAlignment="1">
      <alignment horizontal="center" vertical="center"/>
    </xf>
    <xf numFmtId="0" fontId="24" fillId="17" borderId="50" xfId="0" applyFont="1" applyFill="1" applyBorder="1" applyAlignment="1">
      <alignment horizontal="center" vertical="center"/>
    </xf>
    <xf numFmtId="0" fontId="2" fillId="18" borderId="45" xfId="0" applyFont="1" applyFill="1" applyBorder="1" applyAlignment="1">
      <alignment horizontal="center" vertical="center" wrapText="1"/>
    </xf>
    <xf numFmtId="43" fontId="2" fillId="18" borderId="45" xfId="1" applyFont="1" applyFill="1" applyBorder="1" applyAlignment="1">
      <alignment horizontal="center" vertical="center" wrapText="1"/>
    </xf>
    <xf numFmtId="0" fontId="2" fillId="13" borderId="46" xfId="0" applyFont="1" applyFill="1" applyBorder="1" applyAlignment="1">
      <alignment horizontal="center" vertical="center" wrapText="1"/>
    </xf>
    <xf numFmtId="0" fontId="2" fillId="13" borderId="45" xfId="0" applyFont="1" applyFill="1" applyBorder="1" applyAlignment="1">
      <alignment horizontal="center" vertical="center" wrapText="1"/>
    </xf>
    <xf numFmtId="43" fontId="2" fillId="13" borderId="13" xfId="1" applyFont="1" applyFill="1" applyBorder="1" applyAlignment="1">
      <alignment horizontal="center" vertical="center" wrapText="1"/>
    </xf>
    <xf numFmtId="0" fontId="13" fillId="18" borderId="9" xfId="0" applyFont="1" applyFill="1" applyBorder="1" applyAlignment="1">
      <alignment horizontal="center" vertical="center"/>
    </xf>
    <xf numFmtId="0" fontId="13" fillId="18" borderId="53" xfId="0" applyFont="1" applyFill="1" applyBorder="1" applyAlignment="1">
      <alignment horizontal="center" vertical="center"/>
    </xf>
    <xf numFmtId="43" fontId="13" fillId="18" borderId="28" xfId="1" applyFont="1" applyFill="1" applyBorder="1" applyAlignment="1">
      <alignment horizontal="center" vertical="center"/>
    </xf>
    <xf numFmtId="0" fontId="13" fillId="18" borderId="5" xfId="0" applyFont="1" applyFill="1" applyBorder="1" applyAlignment="1">
      <alignment horizontal="center" vertical="center"/>
    </xf>
    <xf numFmtId="0" fontId="13" fillId="18" borderId="1" xfId="0" applyFont="1" applyFill="1" applyBorder="1" applyAlignment="1">
      <alignment horizontal="center" vertical="center"/>
    </xf>
    <xf numFmtId="43" fontId="13" fillId="18" borderId="6" xfId="1" applyFont="1" applyFill="1" applyBorder="1" applyAlignment="1">
      <alignment horizontal="center" vertical="center"/>
    </xf>
    <xf numFmtId="0" fontId="13" fillId="18" borderId="7" xfId="0" applyFont="1" applyFill="1" applyBorder="1" applyAlignment="1">
      <alignment horizontal="center" vertical="center"/>
    </xf>
    <xf numFmtId="0" fontId="13" fillId="18" borderId="39" xfId="0" applyFont="1" applyFill="1" applyBorder="1" applyAlignment="1">
      <alignment horizontal="center" vertical="center"/>
    </xf>
    <xf numFmtId="43" fontId="13" fillId="18" borderId="8" xfId="1" applyFont="1" applyFill="1" applyBorder="1" applyAlignment="1">
      <alignment horizontal="center" vertical="center"/>
    </xf>
    <xf numFmtId="0" fontId="1" fillId="19" borderId="45" xfId="0" applyFont="1" applyFill="1" applyBorder="1" applyAlignment="1">
      <alignment horizontal="center" vertical="center" wrapText="1"/>
    </xf>
    <xf numFmtId="0" fontId="1" fillId="19" borderId="46" xfId="0" applyFont="1" applyFill="1" applyBorder="1" applyAlignment="1">
      <alignment horizontal="center" vertical="center" wrapText="1"/>
    </xf>
    <xf numFmtId="43" fontId="1" fillId="19" borderId="13" xfId="1" applyFont="1" applyFill="1" applyBorder="1" applyAlignment="1">
      <alignment horizontal="center" vertical="center" wrapText="1"/>
    </xf>
    <xf numFmtId="0" fontId="10" fillId="14" borderId="46" xfId="0" applyFont="1" applyFill="1" applyBorder="1" applyAlignment="1">
      <alignment horizontal="center" vertical="center" wrapText="1"/>
    </xf>
    <xf numFmtId="0" fontId="25" fillId="0" borderId="0" xfId="0" applyFont="1"/>
    <xf numFmtId="43" fontId="25" fillId="0" borderId="0" xfId="1" applyFont="1"/>
    <xf numFmtId="0" fontId="10" fillId="6" borderId="0" xfId="0" applyFont="1" applyFill="1" applyAlignment="1">
      <alignment horizontal="center" vertical="center"/>
    </xf>
    <xf numFmtId="0" fontId="27" fillId="0" borderId="0" xfId="0" applyFont="1" applyAlignment="1">
      <alignment vertical="center"/>
    </xf>
    <xf numFmtId="0" fontId="27" fillId="0" borderId="57" xfId="0" applyFont="1" applyBorder="1" applyAlignment="1">
      <alignment vertical="center"/>
    </xf>
    <xf numFmtId="0" fontId="2" fillId="18" borderId="14" xfId="0" applyFont="1" applyFill="1" applyBorder="1" applyAlignment="1">
      <alignment horizontal="center" vertical="center" wrapText="1"/>
    </xf>
    <xf numFmtId="0" fontId="2" fillId="13" borderId="40" xfId="0" applyFont="1" applyFill="1" applyBorder="1" applyAlignment="1">
      <alignment horizontal="center" vertical="center" wrapText="1"/>
    </xf>
    <xf numFmtId="43" fontId="2" fillId="13" borderId="21" xfId="1" applyFont="1" applyFill="1" applyBorder="1" applyAlignment="1">
      <alignment horizontal="center" vertical="center" wrapText="1"/>
    </xf>
    <xf numFmtId="0" fontId="2" fillId="18" borderId="46" xfId="0" applyFont="1" applyFill="1" applyBorder="1" applyAlignment="1">
      <alignment horizontal="center" vertical="center" wrapText="1"/>
    </xf>
    <xf numFmtId="43" fontId="2" fillId="18" borderId="13" xfId="1" applyFont="1" applyFill="1" applyBorder="1" applyAlignment="1">
      <alignment horizontal="center" vertical="center" wrapText="1"/>
    </xf>
    <xf numFmtId="43" fontId="2" fillId="18" borderId="65" xfId="1" applyFont="1" applyFill="1" applyBorder="1" applyAlignment="1">
      <alignment horizontal="center" vertical="center" wrapText="1"/>
    </xf>
    <xf numFmtId="43" fontId="2" fillId="18" borderId="15" xfId="1" applyFont="1" applyFill="1" applyBorder="1" applyAlignment="1">
      <alignment horizontal="center" vertical="center" wrapText="1"/>
    </xf>
    <xf numFmtId="0" fontId="2" fillId="13" borderId="18" xfId="0" applyFont="1" applyFill="1" applyBorder="1" applyAlignment="1">
      <alignment horizontal="center" vertical="center" wrapText="1"/>
    </xf>
    <xf numFmtId="43" fontId="2" fillId="13" borderId="19" xfId="1" applyFont="1" applyFill="1" applyBorder="1" applyAlignment="1">
      <alignment horizontal="center" vertical="center" wrapText="1"/>
    </xf>
    <xf numFmtId="0" fontId="2" fillId="13" borderId="20" xfId="0" applyFont="1" applyFill="1" applyBorder="1" applyAlignment="1">
      <alignment horizontal="center" vertical="center" wrapText="1"/>
    </xf>
    <xf numFmtId="0" fontId="10" fillId="14" borderId="65" xfId="0" applyFont="1" applyFill="1" applyBorder="1" applyAlignment="1">
      <alignment horizontal="center" vertical="center" wrapText="1"/>
    </xf>
    <xf numFmtId="0" fontId="1" fillId="19" borderId="18" xfId="0" applyFont="1" applyFill="1" applyBorder="1" applyAlignment="1">
      <alignment horizontal="center" vertical="center" wrapText="1"/>
    </xf>
    <xf numFmtId="0" fontId="1" fillId="19" borderId="40" xfId="0" applyFont="1" applyFill="1" applyBorder="1" applyAlignment="1">
      <alignment horizontal="center" vertical="center" wrapText="1"/>
    </xf>
    <xf numFmtId="43" fontId="1" fillId="19" borderId="19" xfId="1" applyFont="1" applyFill="1" applyBorder="1" applyAlignment="1">
      <alignment horizontal="center" vertical="center" wrapText="1"/>
    </xf>
    <xf numFmtId="0" fontId="13" fillId="18" borderId="41" xfId="0" applyFont="1" applyFill="1" applyBorder="1" applyAlignment="1">
      <alignment horizontal="center" vertical="center"/>
    </xf>
    <xf numFmtId="0" fontId="13" fillId="18" borderId="3" xfId="0" applyFont="1" applyFill="1" applyBorder="1" applyAlignment="1">
      <alignment horizontal="center" vertical="center"/>
    </xf>
    <xf numFmtId="43" fontId="13" fillId="18" borderId="42" xfId="1" applyFont="1" applyFill="1" applyBorder="1" applyAlignment="1">
      <alignment horizontal="center" vertical="center"/>
    </xf>
    <xf numFmtId="0" fontId="10" fillId="14" borderId="21" xfId="0" applyFont="1" applyFill="1" applyBorder="1" applyAlignment="1">
      <alignment horizontal="center" vertical="center" wrapText="1"/>
    </xf>
    <xf numFmtId="0" fontId="2" fillId="18" borderId="18" xfId="0" applyFont="1" applyFill="1" applyBorder="1" applyAlignment="1">
      <alignment horizontal="center" vertical="center" wrapText="1"/>
    </xf>
    <xf numFmtId="0" fontId="2" fillId="18" borderId="40" xfId="0" applyFont="1" applyFill="1" applyBorder="1" applyAlignment="1">
      <alignment horizontal="center" vertical="center" wrapText="1"/>
    </xf>
    <xf numFmtId="43" fontId="2" fillId="18" borderId="19" xfId="1" applyFont="1" applyFill="1" applyBorder="1" applyAlignment="1">
      <alignment horizontal="center" vertical="center" wrapText="1"/>
    </xf>
    <xf numFmtId="43" fontId="2" fillId="18" borderId="40" xfId="1" applyFont="1" applyFill="1" applyBorder="1" applyAlignment="1">
      <alignment horizontal="center" vertical="center" wrapText="1"/>
    </xf>
    <xf numFmtId="0" fontId="24" fillId="17" borderId="15" xfId="0" applyFont="1" applyFill="1" applyBorder="1" applyAlignment="1">
      <alignment horizontal="center" vertical="center"/>
    </xf>
    <xf numFmtId="0" fontId="13" fillId="18" borderId="45" xfId="0" applyFont="1" applyFill="1" applyBorder="1" applyAlignment="1">
      <alignment horizontal="center" vertical="center"/>
    </xf>
    <xf numFmtId="0" fontId="13" fillId="18" borderId="46" xfId="0" applyFont="1" applyFill="1" applyBorder="1" applyAlignment="1">
      <alignment horizontal="center" vertical="center"/>
    </xf>
    <xf numFmtId="43" fontId="13" fillId="18" borderId="13" xfId="1" applyFont="1" applyFill="1" applyBorder="1" applyAlignment="1">
      <alignment horizontal="center" vertical="center"/>
    </xf>
    <xf numFmtId="0" fontId="13" fillId="9" borderId="46" xfId="0" applyFont="1" applyFill="1" applyBorder="1" applyAlignment="1">
      <alignment horizontal="center" vertical="center"/>
    </xf>
    <xf numFmtId="0" fontId="2" fillId="18" borderId="13" xfId="0" applyFont="1" applyFill="1" applyBorder="1" applyAlignment="1">
      <alignment horizontal="center" vertical="center" wrapText="1"/>
    </xf>
    <xf numFmtId="43" fontId="13" fillId="18" borderId="44" xfId="1" applyFont="1" applyFill="1" applyBorder="1" applyAlignment="1">
      <alignment horizontal="center" vertical="center"/>
    </xf>
    <xf numFmtId="43" fontId="13" fillId="18" borderId="37" xfId="1" applyFont="1" applyFill="1" applyBorder="1" applyAlignment="1">
      <alignment horizontal="center" vertical="center"/>
    </xf>
    <xf numFmtId="43" fontId="13" fillId="18" borderId="38" xfId="1" applyFont="1" applyFill="1" applyBorder="1" applyAlignment="1">
      <alignment horizontal="center" vertical="center"/>
    </xf>
    <xf numFmtId="43" fontId="27" fillId="0" borderId="57" xfId="1" applyFont="1" applyFill="1" applyBorder="1" applyAlignment="1">
      <alignment vertical="center"/>
    </xf>
    <xf numFmtId="0" fontId="15" fillId="0" borderId="0" xfId="0" pivotButton="1" applyFont="1"/>
    <xf numFmtId="43" fontId="15" fillId="0" borderId="0" xfId="1" applyFont="1"/>
    <xf numFmtId="0" fontId="15" fillId="0" borderId="0" xfId="0" applyFont="1" applyAlignment="1">
      <alignment horizontal="left"/>
    </xf>
    <xf numFmtId="0" fontId="24" fillId="17" borderId="48" xfId="0" applyFont="1" applyFill="1" applyBorder="1" applyAlignment="1">
      <alignment horizontal="center" vertical="center"/>
    </xf>
    <xf numFmtId="0" fontId="10" fillId="14" borderId="51" xfId="0" applyFont="1" applyFill="1" applyBorder="1" applyAlignment="1">
      <alignment horizontal="center" vertical="center" wrapText="1"/>
    </xf>
    <xf numFmtId="14" fontId="2" fillId="4" borderId="4" xfId="0" applyNumberFormat="1" applyFont="1" applyFill="1" applyBorder="1" applyAlignment="1">
      <alignment horizontal="center" vertical="center"/>
    </xf>
    <xf numFmtId="0" fontId="0" fillId="0" borderId="0" xfId="0" applyNumberFormat="1"/>
    <xf numFmtId="0" fontId="15" fillId="0" borderId="0" xfId="0" applyNumberFormat="1" applyFont="1"/>
    <xf numFmtId="0" fontId="24" fillId="17" borderId="68" xfId="0" applyFont="1" applyFill="1" applyBorder="1" applyAlignment="1">
      <alignment horizontal="center" vertical="center"/>
    </xf>
    <xf numFmtId="0" fontId="2" fillId="18" borderId="10" xfId="0" applyFont="1" applyFill="1" applyBorder="1" applyAlignment="1">
      <alignment horizontal="center" vertical="center" wrapText="1"/>
    </xf>
    <xf numFmtId="43" fontId="2" fillId="18" borderId="21" xfId="1" applyFont="1" applyFill="1" applyBorder="1" applyAlignment="1">
      <alignment horizontal="center" vertical="center" wrapText="1"/>
    </xf>
    <xf numFmtId="43" fontId="2" fillId="18" borderId="18" xfId="1" applyFont="1" applyFill="1" applyBorder="1" applyAlignment="1">
      <alignment horizontal="center" vertical="center" wrapText="1"/>
    </xf>
    <xf numFmtId="0" fontId="13" fillId="18" borderId="28" xfId="0" applyFont="1" applyFill="1" applyBorder="1" applyAlignment="1">
      <alignment horizontal="center" vertical="center"/>
    </xf>
    <xf numFmtId="0" fontId="13" fillId="18" borderId="6" xfId="0" applyFont="1" applyFill="1" applyBorder="1" applyAlignment="1">
      <alignment horizontal="center" vertical="center"/>
    </xf>
    <xf numFmtId="0" fontId="13" fillId="18" borderId="8" xfId="0" applyFont="1" applyFill="1" applyBorder="1" applyAlignment="1">
      <alignment horizontal="center" vertical="center"/>
    </xf>
    <xf numFmtId="0" fontId="1" fillId="2" borderId="69" xfId="0" applyFont="1" applyFill="1" applyBorder="1" applyAlignment="1">
      <alignment horizontal="center" vertical="center"/>
    </xf>
    <xf numFmtId="0" fontId="3" fillId="5" borderId="44" xfId="0" applyFont="1" applyFill="1" applyBorder="1"/>
    <xf numFmtId="0" fontId="3" fillId="5" borderId="37" xfId="0" applyFont="1" applyFill="1" applyBorder="1"/>
    <xf numFmtId="14" fontId="1" fillId="2" borderId="69" xfId="0" applyNumberFormat="1" applyFont="1" applyFill="1" applyBorder="1" applyAlignment="1">
      <alignment horizontal="center" vertical="center"/>
    </xf>
    <xf numFmtId="14" fontId="3" fillId="20" borderId="1" xfId="0" applyNumberFormat="1" applyFont="1" applyFill="1" applyBorder="1"/>
    <xf numFmtId="0" fontId="16" fillId="16" borderId="10" xfId="0" applyFont="1" applyFill="1" applyBorder="1" applyAlignment="1">
      <alignment horizontal="center" vertical="center"/>
    </xf>
    <xf numFmtId="0" fontId="16" fillId="16" borderId="11" xfId="0" applyFont="1" applyFill="1" applyBorder="1" applyAlignment="1">
      <alignment horizontal="center" vertical="center"/>
    </xf>
    <xf numFmtId="0" fontId="16" fillId="16" borderId="12" xfId="0" applyFont="1" applyFill="1" applyBorder="1" applyAlignment="1">
      <alignment horizontal="center" vertical="center"/>
    </xf>
    <xf numFmtId="0" fontId="16" fillId="16" borderId="54" xfId="0" applyFont="1" applyFill="1" applyBorder="1" applyAlignment="1">
      <alignment horizontal="center" vertical="center"/>
    </xf>
    <xf numFmtId="0" fontId="16" fillId="16" borderId="57" xfId="0" applyFont="1" applyFill="1" applyBorder="1" applyAlignment="1">
      <alignment horizontal="center" vertical="center"/>
    </xf>
    <xf numFmtId="0" fontId="16" fillId="16" borderId="63" xfId="0" applyFont="1" applyFill="1" applyBorder="1" applyAlignment="1">
      <alignment horizontal="center" vertical="center"/>
    </xf>
    <xf numFmtId="0" fontId="11" fillId="14" borderId="22" xfId="0" applyFont="1" applyFill="1" applyBorder="1" applyAlignment="1">
      <alignment horizontal="center" vertical="center" wrapText="1"/>
    </xf>
    <xf numFmtId="0" fontId="11" fillId="14" borderId="23" xfId="0" applyFont="1" applyFill="1" applyBorder="1" applyAlignment="1">
      <alignment horizontal="center" vertical="center" wrapText="1"/>
    </xf>
    <xf numFmtId="0" fontId="9" fillId="5" borderId="15" xfId="0" applyFont="1" applyFill="1" applyBorder="1" applyAlignment="1">
      <alignment horizontal="center" vertical="center"/>
    </xf>
    <xf numFmtId="0" fontId="9" fillId="5" borderId="17" xfId="0" applyFont="1" applyFill="1" applyBorder="1" applyAlignment="1">
      <alignment horizontal="center" vertical="center"/>
    </xf>
    <xf numFmtId="0" fontId="9" fillId="5" borderId="16" xfId="0" applyFont="1" applyFill="1" applyBorder="1" applyAlignment="1">
      <alignment horizontal="center" vertical="center"/>
    </xf>
    <xf numFmtId="0" fontId="11" fillId="6" borderId="18" xfId="0" applyFont="1" applyFill="1" applyBorder="1" applyAlignment="1">
      <alignment horizontal="center" vertical="center"/>
    </xf>
    <xf numFmtId="0" fontId="11" fillId="6" borderId="40" xfId="0" applyFont="1" applyFill="1" applyBorder="1" applyAlignment="1">
      <alignment horizontal="center" vertical="center"/>
    </xf>
    <xf numFmtId="0" fontId="11" fillId="6" borderId="19" xfId="0" applyFont="1" applyFill="1" applyBorder="1" applyAlignment="1">
      <alignment horizontal="center" vertical="center"/>
    </xf>
    <xf numFmtId="0" fontId="11" fillId="6" borderId="15" xfId="0" applyFont="1" applyFill="1" applyBorder="1" applyAlignment="1">
      <alignment horizontal="center" vertical="center"/>
    </xf>
    <xf numFmtId="0" fontId="11" fillId="6" borderId="17" xfId="0" applyFont="1" applyFill="1" applyBorder="1" applyAlignment="1">
      <alignment horizontal="center" vertical="center"/>
    </xf>
    <xf numFmtId="0" fontId="11" fillId="6" borderId="16" xfId="0" applyFont="1" applyFill="1" applyBorder="1" applyAlignment="1">
      <alignment horizontal="center" vertical="center"/>
    </xf>
    <xf numFmtId="0" fontId="11" fillId="6" borderId="9" xfId="0" applyFont="1" applyFill="1" applyBorder="1" applyAlignment="1">
      <alignment horizontal="center" vertical="center"/>
    </xf>
    <xf numFmtId="0" fontId="11" fillId="6" borderId="53" xfId="0" applyFont="1" applyFill="1" applyBorder="1" applyAlignment="1">
      <alignment horizontal="center" vertical="center"/>
    </xf>
    <xf numFmtId="0" fontId="11" fillId="6" borderId="28" xfId="0" applyFont="1" applyFill="1" applyBorder="1" applyAlignment="1">
      <alignment horizontal="center" vertical="center"/>
    </xf>
    <xf numFmtId="0" fontId="11" fillId="6" borderId="55" xfId="0" applyFont="1" applyFill="1" applyBorder="1" applyAlignment="1">
      <alignment horizontal="center" vertical="center"/>
    </xf>
    <xf numFmtId="0" fontId="11" fillId="6" borderId="56" xfId="0" applyFont="1" applyFill="1" applyBorder="1" applyAlignment="1">
      <alignment horizontal="center" vertical="center"/>
    </xf>
    <xf numFmtId="0" fontId="16" fillId="14" borderId="10" xfId="0" applyFont="1" applyFill="1" applyBorder="1" applyAlignment="1">
      <alignment horizontal="center" vertical="center"/>
    </xf>
    <xf numFmtId="0" fontId="16" fillId="14" borderId="11" xfId="0" applyFont="1" applyFill="1" applyBorder="1" applyAlignment="1">
      <alignment horizontal="center" vertical="center"/>
    </xf>
    <xf numFmtId="0" fontId="16" fillId="14" borderId="12" xfId="0" applyFont="1" applyFill="1" applyBorder="1" applyAlignment="1">
      <alignment horizontal="center" vertical="center"/>
    </xf>
    <xf numFmtId="0" fontId="16" fillId="14" borderId="54" xfId="0" applyFont="1" applyFill="1" applyBorder="1" applyAlignment="1">
      <alignment horizontal="center" vertical="center"/>
    </xf>
    <xf numFmtId="0" fontId="16" fillId="14" borderId="57" xfId="0" applyFont="1" applyFill="1" applyBorder="1" applyAlignment="1">
      <alignment horizontal="center" vertical="center"/>
    </xf>
    <xf numFmtId="0" fontId="16" fillId="14" borderId="63" xfId="0" applyFont="1" applyFill="1" applyBorder="1" applyAlignment="1">
      <alignment horizontal="center" vertical="center"/>
    </xf>
    <xf numFmtId="0" fontId="17" fillId="16" borderId="10" xfId="0" applyFont="1" applyFill="1" applyBorder="1" applyAlignment="1">
      <alignment horizontal="center" vertical="center"/>
    </xf>
    <xf numFmtId="0" fontId="17" fillId="16" borderId="11" xfId="0" applyFont="1" applyFill="1" applyBorder="1" applyAlignment="1">
      <alignment horizontal="center" vertical="center"/>
    </xf>
    <xf numFmtId="0" fontId="17" fillId="16" borderId="12" xfId="0" applyFont="1" applyFill="1" applyBorder="1" applyAlignment="1">
      <alignment horizontal="center" vertical="center"/>
    </xf>
    <xf numFmtId="0" fontId="17" fillId="16" borderId="54" xfId="0" applyFont="1" applyFill="1" applyBorder="1" applyAlignment="1">
      <alignment horizontal="center" vertical="center"/>
    </xf>
    <xf numFmtId="0" fontId="17" fillId="16" borderId="57" xfId="0" applyFont="1" applyFill="1" applyBorder="1" applyAlignment="1">
      <alignment horizontal="center" vertical="center"/>
    </xf>
    <xf numFmtId="0" fontId="17" fillId="16" borderId="63" xfId="0" applyFont="1" applyFill="1" applyBorder="1" applyAlignment="1">
      <alignment horizontal="center" vertical="center"/>
    </xf>
    <xf numFmtId="0" fontId="11" fillId="14" borderId="10" xfId="0" applyFont="1" applyFill="1" applyBorder="1" applyAlignment="1">
      <alignment horizontal="center" vertical="center" wrapText="1"/>
    </xf>
    <xf numFmtId="0" fontId="11" fillId="14" borderId="54"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9" fillId="5" borderId="11" xfId="0" applyFont="1" applyFill="1" applyBorder="1" applyAlignment="1">
      <alignment horizontal="center" vertical="center"/>
    </xf>
    <xf numFmtId="0" fontId="11" fillId="6" borderId="20" xfId="0" applyFont="1" applyFill="1" applyBorder="1" applyAlignment="1">
      <alignment horizontal="center" vertical="center"/>
    </xf>
    <xf numFmtId="0" fontId="11" fillId="6" borderId="21" xfId="0" applyFont="1" applyFill="1" applyBorder="1" applyAlignment="1">
      <alignment horizontal="center" vertical="center"/>
    </xf>
    <xf numFmtId="0" fontId="17" fillId="2" borderId="0" xfId="0" applyFont="1" applyFill="1" applyAlignment="1">
      <alignment horizontal="center" vertical="center"/>
    </xf>
    <xf numFmtId="0" fontId="17" fillId="2" borderId="57" xfId="0" applyFont="1" applyFill="1" applyBorder="1" applyAlignment="1">
      <alignment horizontal="center" vertical="center"/>
    </xf>
    <xf numFmtId="0" fontId="26" fillId="5" borderId="45" xfId="0" applyFont="1" applyFill="1" applyBorder="1" applyAlignment="1">
      <alignment horizontal="center" vertical="center"/>
    </xf>
    <xf numFmtId="0" fontId="26" fillId="5" borderId="46" xfId="0" applyFont="1" applyFill="1" applyBorder="1" applyAlignment="1">
      <alignment horizontal="center" vertical="center"/>
    </xf>
    <xf numFmtId="0" fontId="26" fillId="5" borderId="13" xfId="0" applyFont="1" applyFill="1" applyBorder="1" applyAlignment="1">
      <alignment horizontal="center" vertical="center"/>
    </xf>
    <xf numFmtId="0" fontId="11" fillId="6" borderId="65" xfId="0" applyFont="1" applyFill="1" applyBorder="1" applyAlignment="1">
      <alignment horizontal="center" vertical="center"/>
    </xf>
    <xf numFmtId="0" fontId="9" fillId="6" borderId="22" xfId="0" applyFont="1" applyFill="1" applyBorder="1" applyAlignment="1">
      <alignment horizontal="center" vertical="center" wrapText="1"/>
    </xf>
    <xf numFmtId="0" fontId="9" fillId="6" borderId="54" xfId="0" applyFont="1" applyFill="1" applyBorder="1" applyAlignment="1">
      <alignment horizontal="center" vertical="center" wrapText="1"/>
    </xf>
    <xf numFmtId="0" fontId="1" fillId="2" borderId="57" xfId="0" applyFont="1" applyFill="1" applyBorder="1" applyAlignment="1">
      <alignment horizontal="left" vertical="center"/>
    </xf>
    <xf numFmtId="0" fontId="9" fillId="6" borderId="23" xfId="0" applyFont="1" applyFill="1" applyBorder="1" applyAlignment="1">
      <alignment horizontal="center" vertical="center" wrapText="1"/>
    </xf>
    <xf numFmtId="14" fontId="3" fillId="3" borderId="2" xfId="0" applyNumberFormat="1" applyFont="1" applyFill="1" applyBorder="1" applyAlignment="1">
      <alignment horizontal="center"/>
    </xf>
  </cellXfs>
  <cellStyles count="3">
    <cellStyle name="Comma" xfId="1" builtinId="3"/>
    <cellStyle name="Normal" xfId="0" builtinId="0"/>
    <cellStyle name="Percent" xfId="2" builtinId="5"/>
  </cellStyles>
  <dxfs count="16">
    <dxf>
      <font>
        <color rgb="FF006100"/>
      </font>
      <fill>
        <patternFill>
          <bgColor rgb="FFC6EFCE"/>
        </patternFill>
      </fill>
    </dxf>
    <dxf>
      <font>
        <color rgb="FF006100"/>
      </font>
      <fill>
        <patternFill>
          <bgColor rgb="FFC6EFCE"/>
        </patternFill>
      </fill>
    </dxf>
    <dxf>
      <fill>
        <patternFill>
          <bgColor theme="9" tint="-0.24994659260841701"/>
        </patternFill>
      </fill>
    </dxf>
    <dxf>
      <fill>
        <patternFill>
          <bgColor rgb="FFC00000"/>
        </patternFill>
      </fill>
    </dxf>
    <dxf>
      <fill>
        <patternFill>
          <bgColor rgb="FFFF0000"/>
        </patternFill>
      </fill>
    </dxf>
    <dxf>
      <numFmt numFmtId="164" formatCode="&quot;$&quot;#,##0.00"/>
    </dxf>
    <dxf>
      <font>
        <sz val="8"/>
      </font>
    </dxf>
    <dxf>
      <font>
        <sz val="8"/>
      </font>
    </dxf>
    <dxf>
      <font>
        <sz val="8"/>
      </font>
    </dxf>
    <dxf>
      <font>
        <sz val="8"/>
      </font>
    </dxf>
    <dxf>
      <font>
        <sz val="8"/>
      </font>
    </dxf>
    <dxf>
      <font>
        <sz val="8"/>
      </font>
    </dxf>
    <dxf>
      <font>
        <sz val="8"/>
      </font>
    </dxf>
    <dxf>
      <font>
        <sz val="8"/>
      </font>
    </dxf>
    <dxf>
      <font>
        <sz val="8"/>
      </font>
    </dxf>
    <dxf>
      <font>
        <sz val="8"/>
      </font>
    </dxf>
  </dxfs>
  <tableStyles count="0" defaultTableStyle="TableStyleMedium2" defaultPivotStyle="PivotStyleLight16"/>
  <colors>
    <mruColors>
      <color rgb="FF660033"/>
      <color rgb="FF1C80E4"/>
      <color rgb="FFFF33CC"/>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t>QI WEEKLY ACCOMPLISHMENT</a:t>
            </a:r>
          </a:p>
          <a:p>
            <a:pPr>
              <a:defRPr b="0"/>
            </a:pPr>
            <a:r>
              <a:rPr lang="en-US" b="0">
                <a:solidFill>
                  <a:srgbClr val="00B050"/>
                </a:solidFill>
              </a:rPr>
              <a:t> (JULY 28 - AUGUST 4, 2025)</a:t>
            </a:r>
          </a:p>
        </c:rich>
      </c:tx>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'WEEKLY ACCOMPLISHMENT PIVOT'!$B$27</c:f>
              <c:strCache>
                <c:ptCount val="1"/>
                <c:pt idx="0">
                  <c:v>ACCOMPLISHMENT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3D-44BE-92CE-01AD6B8560B9}"/>
              </c:ext>
            </c:extLst>
          </c:dPt>
          <c:dPt>
            <c:idx val="1"/>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3D-44BE-92CE-01AD6B8560B9}"/>
              </c:ext>
            </c:extLst>
          </c:dPt>
          <c:dPt>
            <c:idx val="2"/>
            <c:invertIfNegative val="0"/>
            <c:bubble3D val="0"/>
            <c:spPr>
              <a:solidFill>
                <a:schemeClr val="tx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3D-44BE-92CE-01AD6B8560B9}"/>
              </c:ext>
            </c:extLst>
          </c:dPt>
          <c:dPt>
            <c:idx val="3"/>
            <c:invertIfNegative val="0"/>
            <c:bubble3D val="0"/>
            <c:spPr>
              <a:solidFill>
                <a:schemeClr val="tx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3D-44BE-92CE-01AD6B8560B9}"/>
              </c:ext>
            </c:extLst>
          </c:dPt>
          <c:dLbls>
            <c:dLbl>
              <c:idx val="0"/>
              <c:layout>
                <c:manualLayout>
                  <c:x val="-2.3696682464454978E-3"/>
                  <c:y val="9.57505511811023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3D-44BE-92CE-01AD6B8560B9}"/>
                </c:ext>
              </c:extLst>
            </c:dLbl>
            <c:dLbl>
              <c:idx val="2"/>
              <c:layout>
                <c:manualLayout>
                  <c:x val="0"/>
                  <c:y val="7.1750550479234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3D-44BE-92CE-01AD6B8560B9}"/>
                </c:ext>
              </c:extLst>
            </c:dLbl>
            <c:dLbl>
              <c:idx val="3"/>
              <c:layout>
                <c:manualLayout>
                  <c:x val="2.3684657619624772E-3"/>
                  <c:y val="8.18761243142597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3D-44BE-92CE-01AD6B8560B9}"/>
                </c:ext>
              </c:extLst>
            </c:dLbl>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'WEEKLY ACCOMPLISHMENT PIVOT'!$A$28:$A$32</c:f>
              <c:strCache>
                <c:ptCount val="5"/>
                <c:pt idx="0">
                  <c:v>AGD</c:v>
                </c:pt>
                <c:pt idx="1">
                  <c:v>ECI</c:v>
                </c:pt>
                <c:pt idx="2">
                  <c:v>RAC</c:v>
                </c:pt>
                <c:pt idx="3">
                  <c:v>RLM</c:v>
                </c:pt>
                <c:pt idx="4">
                  <c:v>RCL</c:v>
                </c:pt>
              </c:strCache>
            </c:strRef>
          </c:cat>
          <c:val>
            <c:numRef>
              <c:f>'WEEKLY ACCOMPLISHMENT PIVOT'!$B$28:$B$32</c:f>
              <c:numCache>
                <c:formatCode>General</c:formatCode>
                <c:ptCount val="5"/>
                <c:pt idx="0">
                  <c:v>19</c:v>
                </c:pt>
                <c:pt idx="1">
                  <c:v>8</c:v>
                </c:pt>
                <c:pt idx="2">
                  <c:v>13</c:v>
                </c:pt>
                <c:pt idx="3">
                  <c:v>9</c:v>
                </c:pt>
                <c:pt idx="4">
                  <c:v>1</c:v>
                </c:pt>
              </c:numCache>
            </c:numRef>
          </c:val>
          <c:extLst>
            <c:ext xmlns:c16="http://schemas.microsoft.com/office/drawing/2014/chart" uri="{C3380CC4-5D6E-409C-BE32-E72D297353CC}">
              <c16:uniqueId val="{00000008-053D-44BE-92CE-01AD6B8560B9}"/>
            </c:ext>
          </c:extLst>
        </c:ser>
        <c:dLbls>
          <c:showLegendKey val="0"/>
          <c:showVal val="0"/>
          <c:showCatName val="0"/>
          <c:showSerName val="0"/>
          <c:showPercent val="0"/>
          <c:showBubbleSize val="0"/>
        </c:dLbls>
        <c:gapWidth val="0"/>
        <c:axId val="187076304"/>
        <c:axId val="187054704"/>
      </c:barChart>
      <c:lineChart>
        <c:grouping val="standard"/>
        <c:varyColors val="0"/>
        <c:ser>
          <c:idx val="1"/>
          <c:order val="1"/>
          <c:tx>
            <c:strRef>
              <c:f>'WEEKLY ACCOMPLISHMENT PIVOT'!$C$27</c:f>
              <c:strCache>
                <c:ptCount val="1"/>
                <c:pt idx="0">
                  <c:v>TARGET</c:v>
                </c:pt>
              </c:strCache>
            </c:strRef>
          </c:tx>
          <c:spPr>
            <a:ln w="9525" cap="sq">
              <a:solidFill>
                <a:schemeClr val="bg1"/>
              </a:solidFill>
              <a:miter lim="800000"/>
            </a:ln>
            <a:effectLst>
              <a:glow>
                <a:srgbClr val="00B050">
                  <a:alpha val="40000"/>
                </a:srgbClr>
              </a:glow>
              <a:outerShdw blurRad="50800" dist="25400" dir="5400000" algn="ctr" rotWithShape="0">
                <a:srgbClr val="000000">
                  <a:alpha val="43137"/>
                </a:srgbClr>
              </a:outerShdw>
            </a:effectLst>
          </c:spPr>
          <c:marker>
            <c:symbol val="none"/>
          </c:marker>
          <c:cat>
            <c:strRef>
              <c:f>'WEEKLY ACCOMPLISHMENT PIVOT'!$A$28:$A$32</c:f>
              <c:strCache>
                <c:ptCount val="5"/>
                <c:pt idx="0">
                  <c:v>AGD</c:v>
                </c:pt>
                <c:pt idx="1">
                  <c:v>ECI</c:v>
                </c:pt>
                <c:pt idx="2">
                  <c:v>RAC</c:v>
                </c:pt>
                <c:pt idx="3">
                  <c:v>RLM</c:v>
                </c:pt>
                <c:pt idx="4">
                  <c:v>RCL</c:v>
                </c:pt>
              </c:strCache>
            </c:strRef>
          </c:cat>
          <c:val>
            <c:numRef>
              <c:f>'WEEKLY ACCOMPLISHMENT PIVOT'!$C$28:$C$32</c:f>
              <c:numCache>
                <c:formatCode>General</c:formatCode>
                <c:ptCount val="5"/>
                <c:pt idx="0">
                  <c:v>75</c:v>
                </c:pt>
                <c:pt idx="1">
                  <c:v>75</c:v>
                </c:pt>
                <c:pt idx="2">
                  <c:v>75</c:v>
                </c:pt>
                <c:pt idx="3">
                  <c:v>75</c:v>
                </c:pt>
                <c:pt idx="4">
                  <c:v>75</c:v>
                </c:pt>
              </c:numCache>
            </c:numRef>
          </c:val>
          <c:smooth val="0"/>
          <c:extLst>
            <c:ext xmlns:c16="http://schemas.microsoft.com/office/drawing/2014/chart" uri="{C3380CC4-5D6E-409C-BE32-E72D297353CC}">
              <c16:uniqueId val="{00000009-053D-44BE-92CE-01AD6B8560B9}"/>
            </c:ext>
          </c:extLst>
        </c:ser>
        <c:dLbls>
          <c:showLegendKey val="0"/>
          <c:showVal val="0"/>
          <c:showCatName val="0"/>
          <c:showSerName val="0"/>
          <c:showPercent val="0"/>
          <c:showBubbleSize val="0"/>
        </c:dLbls>
        <c:marker val="1"/>
        <c:smooth val="0"/>
        <c:axId val="187076304"/>
        <c:axId val="187054704"/>
      </c:lineChart>
      <c:catAx>
        <c:axId val="187076304"/>
        <c:scaling>
          <c:orientation val="minMax"/>
        </c:scaling>
        <c:delete val="0"/>
        <c:axPos val="b"/>
        <c:numFmt formatCode="General" sourceLinked="1"/>
        <c:majorTickMark val="none"/>
        <c:minorTickMark val="none"/>
        <c:tickLblPos val="nextTo"/>
        <c:spPr>
          <a:noFill/>
          <a:ln w="12700" cap="flat" cmpd="sng" algn="ctr">
            <a:solidFill>
              <a:schemeClr val="accent1">
                <a:alpha val="53000"/>
              </a:schemeClr>
            </a:solidFill>
            <a:round/>
          </a:ln>
          <a:effectLst/>
        </c:spPr>
        <c:txPr>
          <a:bodyPr rot="-60000000" spcFirstLastPara="1" vertOverflow="ellipsis" vert="horz" wrap="square" anchor="ctr" anchorCtr="1"/>
          <a:lstStyle/>
          <a:p>
            <a:pPr>
              <a:defRPr sz="700" b="0" i="0" u="none" strike="noStrike" kern="1200" baseline="0">
                <a:ln>
                  <a:solidFill>
                    <a:schemeClr val="bg1">
                      <a:lumMod val="95000"/>
                    </a:schemeClr>
                  </a:solidFill>
                </a:ln>
                <a:solidFill>
                  <a:schemeClr val="bg1"/>
                </a:solidFill>
                <a:latin typeface="72 Light" panose="020B0303030000000003" pitchFamily="34" charset="0"/>
                <a:ea typeface="+mn-ea"/>
                <a:cs typeface="72 Light" panose="020B0303030000000003" pitchFamily="34" charset="0"/>
              </a:defRPr>
            </a:pPr>
            <a:endParaRPr lang="en-US"/>
          </a:p>
        </c:txPr>
        <c:crossAx val="187054704"/>
        <c:crosses val="autoZero"/>
        <c:auto val="1"/>
        <c:lblAlgn val="ctr"/>
        <c:lblOffset val="100"/>
        <c:noMultiLvlLbl val="0"/>
      </c:catAx>
      <c:valAx>
        <c:axId val="187054704"/>
        <c:scaling>
          <c:orientation val="minMax"/>
        </c:scaling>
        <c:delete val="0"/>
        <c:axPos val="l"/>
        <c:majorGridlines>
          <c:spPr>
            <a:ln w="9525" cap="flat" cmpd="sng" algn="ctr">
              <a:solidFill>
                <a:schemeClr val="tx1">
                  <a:lumMod val="50000"/>
                  <a:lumOff val="50000"/>
                  <a:alpha val="3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7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QI WEEKLY ACCOMPLISHMENT</a:t>
            </a:r>
          </a:p>
          <a:p>
            <a:pPr>
              <a:defRPr/>
            </a:pPr>
            <a:r>
              <a:rPr lang="en-US">
                <a:solidFill>
                  <a:schemeClr val="accent6">
                    <a:lumMod val="60000"/>
                    <a:lumOff val="40000"/>
                  </a:schemeClr>
                </a:solidFill>
              </a:rPr>
              <a:t> (JULY 1 -7, 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'WEEKLY ACCOMPLISHMENT PIVOT'!$B$27</c:f>
              <c:strCache>
                <c:ptCount val="1"/>
                <c:pt idx="0">
                  <c:v>ACCOMPLISHMENT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1C80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7DB-4797-A5BF-232364DC14BE}"/>
              </c:ext>
            </c:extLst>
          </c:dPt>
          <c:dPt>
            <c:idx val="1"/>
            <c:invertIfNegative val="0"/>
            <c:bubble3D val="0"/>
            <c:spPr>
              <a:solidFill>
                <a:srgbClr val="1C80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DB-4797-A5BF-232364DC14BE}"/>
              </c:ext>
            </c:extLst>
          </c:dPt>
          <c:dPt>
            <c:idx val="2"/>
            <c:invertIfNegative val="0"/>
            <c:bubble3D val="0"/>
            <c:spPr>
              <a:solidFill>
                <a:schemeClr val="tx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7DB-4797-A5BF-232364DC14BE}"/>
              </c:ext>
            </c:extLst>
          </c:dPt>
          <c:dPt>
            <c:idx val="3"/>
            <c:invertIfNegative val="0"/>
            <c:bubble3D val="0"/>
            <c:spPr>
              <a:solidFill>
                <a:schemeClr val="tx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DB-4797-A5BF-232364DC14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'WEEKLY ACCOMPLISHMENT PIVOT'!$A$28:$A$31</c:f>
              <c:strCache>
                <c:ptCount val="4"/>
                <c:pt idx="0">
                  <c:v>AGD</c:v>
                </c:pt>
                <c:pt idx="1">
                  <c:v>ECI</c:v>
                </c:pt>
                <c:pt idx="2">
                  <c:v>RAC</c:v>
                </c:pt>
                <c:pt idx="3">
                  <c:v>RLM</c:v>
                </c:pt>
              </c:strCache>
            </c:strRef>
          </c:cat>
          <c:val>
            <c:numRef>
              <c:f>'WEEKLY ACCOMPLISHMENT PIVOT'!$B$28:$B$31</c:f>
              <c:numCache>
                <c:formatCode>General</c:formatCode>
                <c:ptCount val="4"/>
                <c:pt idx="0">
                  <c:v>19</c:v>
                </c:pt>
                <c:pt idx="1">
                  <c:v>8</c:v>
                </c:pt>
                <c:pt idx="2">
                  <c:v>13</c:v>
                </c:pt>
                <c:pt idx="3">
                  <c:v>9</c:v>
                </c:pt>
              </c:numCache>
            </c:numRef>
          </c:val>
          <c:extLst>
            <c:ext xmlns:c16="http://schemas.microsoft.com/office/drawing/2014/chart" uri="{C3380CC4-5D6E-409C-BE32-E72D297353CC}">
              <c16:uniqueId val="{00000000-27DB-4797-A5BF-232364DC14BE}"/>
            </c:ext>
          </c:extLst>
        </c:ser>
        <c:dLbls>
          <c:showLegendKey val="0"/>
          <c:showVal val="0"/>
          <c:showCatName val="0"/>
          <c:showSerName val="0"/>
          <c:showPercent val="0"/>
          <c:showBubbleSize val="0"/>
        </c:dLbls>
        <c:gapWidth val="0"/>
        <c:axId val="187076304"/>
        <c:axId val="187054704"/>
      </c:barChart>
      <c:lineChart>
        <c:grouping val="standard"/>
        <c:varyColors val="0"/>
        <c:ser>
          <c:idx val="1"/>
          <c:order val="1"/>
          <c:tx>
            <c:strRef>
              <c:f>'WEEKLY ACCOMPLISHMENT PIVOT'!$C$27</c:f>
              <c:strCache>
                <c:ptCount val="1"/>
                <c:pt idx="0">
                  <c:v>TARGET</c:v>
                </c:pt>
              </c:strCache>
            </c:strRef>
          </c:tx>
          <c:spPr>
            <a:ln w="9525" cap="sq">
              <a:solidFill>
                <a:schemeClr val="bg1"/>
              </a:solidFill>
              <a:miter lim="800000"/>
            </a:ln>
            <a:effectLst>
              <a:glow>
                <a:srgbClr val="00B050">
                  <a:alpha val="40000"/>
                </a:srgbClr>
              </a:glow>
              <a:outerShdw blurRad="50800" dist="25400" dir="5400000" algn="ctr" rotWithShape="0">
                <a:srgbClr val="000000">
                  <a:alpha val="43137"/>
                </a:srgbClr>
              </a:outerShdw>
            </a:effectLst>
          </c:spPr>
          <c:marker>
            <c:symbol val="none"/>
          </c:marker>
          <c:cat>
            <c:strRef>
              <c:f>'WEEKLY ACCOMPLISHMENT PIVOT'!$A$28:$A$31</c:f>
              <c:strCache>
                <c:ptCount val="4"/>
                <c:pt idx="0">
                  <c:v>AGD</c:v>
                </c:pt>
                <c:pt idx="1">
                  <c:v>ECI</c:v>
                </c:pt>
                <c:pt idx="2">
                  <c:v>RAC</c:v>
                </c:pt>
                <c:pt idx="3">
                  <c:v>RLM</c:v>
                </c:pt>
              </c:strCache>
            </c:strRef>
          </c:cat>
          <c:val>
            <c:numRef>
              <c:f>'WEEKLY ACCOMPLISHMENT PIVOT'!$C$28:$C$31</c:f>
              <c:numCache>
                <c:formatCode>General</c:formatCode>
                <c:ptCount val="4"/>
                <c:pt idx="0">
                  <c:v>75</c:v>
                </c:pt>
                <c:pt idx="1">
                  <c:v>75</c:v>
                </c:pt>
                <c:pt idx="2">
                  <c:v>75</c:v>
                </c:pt>
                <c:pt idx="3">
                  <c:v>75</c:v>
                </c:pt>
              </c:numCache>
            </c:numRef>
          </c:val>
          <c:smooth val="0"/>
          <c:extLst>
            <c:ext xmlns:c16="http://schemas.microsoft.com/office/drawing/2014/chart" uri="{C3380CC4-5D6E-409C-BE32-E72D297353CC}">
              <c16:uniqueId val="{00000001-27DB-4797-A5BF-232364DC14BE}"/>
            </c:ext>
          </c:extLst>
        </c:ser>
        <c:dLbls>
          <c:showLegendKey val="0"/>
          <c:showVal val="0"/>
          <c:showCatName val="0"/>
          <c:showSerName val="0"/>
          <c:showPercent val="0"/>
          <c:showBubbleSize val="0"/>
        </c:dLbls>
        <c:marker val="1"/>
        <c:smooth val="0"/>
        <c:axId val="187076304"/>
        <c:axId val="187054704"/>
      </c:lineChart>
      <c:catAx>
        <c:axId val="187076304"/>
        <c:scaling>
          <c:orientation val="minMax"/>
        </c:scaling>
        <c:delete val="0"/>
        <c:axPos val="b"/>
        <c:numFmt formatCode="General" sourceLinked="1"/>
        <c:majorTickMark val="none"/>
        <c:minorTickMark val="none"/>
        <c:tickLblPos val="nextTo"/>
        <c:spPr>
          <a:noFill/>
          <a:ln w="12700" cap="flat" cmpd="sng" algn="ctr">
            <a:solidFill>
              <a:schemeClr val="accent1">
                <a:alpha val="53000"/>
              </a:schemeClr>
            </a:solidFill>
            <a:round/>
          </a:ln>
          <a:effectLst/>
        </c:spPr>
        <c:txPr>
          <a:bodyPr rot="-60000000" spcFirstLastPara="1" vertOverflow="ellipsis" vert="horz" wrap="square" anchor="ctr" anchorCtr="1"/>
          <a:lstStyle/>
          <a:p>
            <a:pPr>
              <a:defRPr sz="700" b="0" i="0" u="none" strike="noStrike" kern="1200" baseline="0">
                <a:ln>
                  <a:solidFill>
                    <a:schemeClr val="bg1">
                      <a:lumMod val="95000"/>
                    </a:schemeClr>
                  </a:solidFill>
                </a:ln>
                <a:solidFill>
                  <a:schemeClr val="bg1"/>
                </a:solidFill>
                <a:latin typeface="72" panose="020B0503030000000003" pitchFamily="34" charset="0"/>
                <a:ea typeface="+mn-ea"/>
                <a:cs typeface="72" panose="020B0503030000000003" pitchFamily="34" charset="0"/>
              </a:defRPr>
            </a:pPr>
            <a:endParaRPr lang="en-US"/>
          </a:p>
        </c:txPr>
        <c:crossAx val="187054704"/>
        <c:crosses val="autoZero"/>
        <c:auto val="1"/>
        <c:lblAlgn val="ctr"/>
        <c:lblOffset val="100"/>
        <c:noMultiLvlLbl val="0"/>
      </c:catAx>
      <c:valAx>
        <c:axId val="187054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7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[QI MONITORING.xlsx]MONTHLY PIVOT!PivotTable10</c:name>
    <c:fmtId val="66"/>
  </c:pivotSource>
  <c:chart>
    <c:title>
      <c:tx>
        <c:rich>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r>
              <a:rPr lang="en-US" sz="1400" b="1"/>
              <a:t>CONSTRUCTION</a:t>
            </a:r>
            <a:r>
              <a:rPr lang="en-US" sz="1400" b="1" baseline="0"/>
              <a:t> 1 QI ACCOMPLISHMENT</a:t>
            </a:r>
            <a:endParaRPr lang="en-US" sz="1400" b="1"/>
          </a:p>
        </c:rich>
      </c:tx>
      <c:layout>
        <c:manualLayout>
          <c:xMode val="edge"/>
          <c:yMode val="edge"/>
          <c:x val="0.25729128147286218"/>
          <c:y val="0.90869215232854261"/>
        </c:manualLayout>
      </c:layout>
      <c:overlay val="1"/>
      <c:spPr>
        <a:noFill/>
        <a:ln>
          <a:noFill/>
        </a:ln>
        <a:effectLst/>
      </c:spPr>
      <c:txPr>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00B050"/>
          </a:solidFill>
          <a:ln w="9525" cap="flat" cmpd="sng" algn="ctr">
            <a:solidFill>
              <a:srgbClr val="7030A0"/>
            </a:solidFill>
            <a:miter lim="800000"/>
          </a:ln>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a:outerShdw blurRad="50800" dist="50800" dir="5400000" sx="2000" sy="2000" algn="ctr" rotWithShape="0">
                <a:schemeClr val="bg1"/>
              </a:outerShd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9525" cap="flat" cmpd="sng" algn="ctr">
            <a:solidFill>
              <a:srgbClr val="7030A0"/>
            </a:solidFill>
            <a:miter lim="800000"/>
          </a:ln>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cmpd="sng" algn="ctr">
            <a:solidFill>
              <a:schemeClr val="accent1"/>
            </a:solidFill>
            <a:miter lim="800000"/>
          </a:ln>
          <a:effectLst>
            <a:outerShdw blurRad="50800" dist="50800" dir="5400000" algn="ctr" rotWithShape="0">
              <a:srgbClr val="00B050"/>
            </a:outerShd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solidFill>
            <a:miter lim="800000"/>
          </a:ln>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w="9525" cap="flat" cmpd="sng" algn="ctr">
            <a:solidFill>
              <a:schemeClr val="accent1"/>
            </a:solidFill>
            <a:miter lim="800000"/>
          </a:ln>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9525" cap="flat" cmpd="sng" algn="ctr">
            <a:solidFill>
              <a:schemeClr val="accent1">
                <a:lumMod val="50000"/>
              </a:schemeClr>
            </a:solidFill>
            <a:miter lim="800000"/>
          </a:ln>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9525" cap="flat" cmpd="sng" algn="ctr">
            <a:solidFill>
              <a:schemeClr val="accent1"/>
            </a:solidFill>
            <a:miter lim="800000"/>
          </a:ln>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9525" cap="flat" cmpd="sng" algn="ctr">
            <a:solidFill>
              <a:schemeClr val="accent6">
                <a:lumMod val="50000"/>
              </a:schemeClr>
            </a:solidFill>
            <a:miter lim="800000"/>
          </a:ln>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9525" cap="flat" cmpd="sng" algn="ctr">
            <a:solidFill>
              <a:srgbClr val="7030A0"/>
            </a:solidFill>
            <a:miter lim="800000"/>
          </a:ln>
          <a:effectLst/>
        </c:spPr>
        <c:dLbl>
          <c:idx val="0"/>
          <c:spPr>
            <a:noFill/>
            <a:ln>
              <a:noFill/>
            </a:ln>
            <a:effectLst>
              <a:outerShdw blurRad="50800" dist="50800" dir="5400000" sx="2000" sy="2000" algn="ctr" rotWithShape="0">
                <a:schemeClr val="bg1"/>
              </a:outerShd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w="9525" cap="flat" cmpd="sng" algn="ctr">
            <a:solidFill>
              <a:srgbClr val="7030A0"/>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w="9525" cap="flat" cmpd="sng" algn="ctr">
            <a:solidFill>
              <a:schemeClr val="accent3"/>
            </a:solidFill>
            <a:miter lim="800000"/>
          </a:ln>
          <a:effectLst>
            <a:outerShdw blurRad="50800" dist="50800" dir="5400000" algn="ctr" rotWithShape="0">
              <a:srgbClr val="00B050"/>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9525" cap="flat" cmpd="sng" algn="ctr">
            <a:solidFill>
              <a:schemeClr val="accent4"/>
            </a:solidFill>
            <a:miter lim="800000"/>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w="9525" cap="flat" cmpd="sng" algn="ctr">
            <a:solidFill>
              <a:srgbClr val="7030A0"/>
            </a:solidFill>
            <a:miter lim="800000"/>
          </a:ln>
          <a:effectLst/>
        </c:spPr>
        <c:marker>
          <c:symbol val="none"/>
        </c:marker>
        <c:dLbl>
          <c:idx val="0"/>
          <c:spPr>
            <a:noFill/>
            <a:ln>
              <a:noFill/>
            </a:ln>
            <a:effectLst>
              <a:outerShdw blurRad="50800" dist="50800" dir="5400000" sx="2000" sy="2000" algn="ctr" rotWithShape="0">
                <a:schemeClr val="bg1"/>
              </a:outerShd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solidFill>
          <a:ln w="9525" cap="flat" cmpd="sng" algn="ctr">
            <a:solidFill>
              <a:srgbClr val="7030A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w="9525" cap="flat" cmpd="sng" algn="ctr">
            <a:solidFill>
              <a:schemeClr val="accent1"/>
            </a:solidFill>
            <a:miter lim="800000"/>
          </a:ln>
          <a:effectLst>
            <a:outerShdw blurRad="50800" dist="50800" dir="5400000" algn="ctr" rotWithShape="0">
              <a:srgbClr val="00B05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w="9525" cap="flat" cmpd="sng" algn="ctr">
            <a:solidFill>
              <a:schemeClr val="accent1">
                <a:lumMod val="5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FF00"/>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50000"/>
            </a:schemeClr>
          </a:solidFill>
          <a:ln w="9525" cap="flat" cmpd="sng" algn="ctr">
            <a:solidFill>
              <a:schemeClr val="accent6">
                <a:lumMod val="5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B050"/>
          </a:solidFill>
          <a:ln w="9525" cap="flat" cmpd="sng" algn="ctr">
            <a:solidFill>
              <a:srgbClr val="00B050"/>
            </a:solidFill>
            <a:miter lim="800000"/>
          </a:ln>
          <a:effectLst/>
        </c:spPr>
        <c:marker>
          <c:symbol val="none"/>
        </c:marker>
        <c:dLbl>
          <c:idx val="0"/>
          <c:spPr>
            <a:noFill/>
            <a:ln>
              <a:noFill/>
            </a:ln>
            <a:effectLst>
              <a:outerShdw blurRad="50800" dist="50800" dir="5400000" sx="2000" sy="2000" algn="ctr" rotWithShape="0">
                <a:schemeClr val="bg1"/>
              </a:outerShd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7030A0"/>
          </a:solidFill>
          <a:ln w="9525" cap="flat" cmpd="sng" algn="ctr">
            <a:solidFill>
              <a:srgbClr val="7030A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0000"/>
          </a:solidFill>
          <a:ln w="9525" cap="flat" cmpd="sng" algn="ctr">
            <a:solidFill>
              <a:srgbClr val="FF0000"/>
            </a:solidFill>
            <a:miter lim="800000"/>
          </a:ln>
          <a:effectLst>
            <a:outerShdw blurRad="50800" dist="50800" dir="5400000" algn="ctr" rotWithShape="0">
              <a:srgbClr val="00B05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w="9525"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60000"/>
              <a:lumOff val="40000"/>
            </a:schemeClr>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50000"/>
            </a:schemeClr>
          </a:solidFill>
          <a:ln w="9525" cap="flat" cmpd="sng" algn="ctr">
            <a:solidFill>
              <a:schemeClr val="accent1">
                <a:lumMod val="5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FF00"/>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w="9525" cap="flat" cmpd="sng" algn="ctr">
            <a:solidFill>
              <a:schemeClr val="accent6">
                <a:lumMod val="5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33CC"/>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5"/>
        <c:spPr>
          <a:solidFill>
            <a:srgbClr val="FFFF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660033"/>
          </a:solidFill>
          <a:ln w="9525" cap="flat" cmpd="sng" algn="ctr">
            <a:solidFill>
              <a:srgbClr val="660033"/>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77738793734525E-2"/>
          <c:y val="8.65242623207748E-2"/>
          <c:w val="0.82282388586037691"/>
          <c:h val="0.75883686380204096"/>
        </c:manualLayout>
      </c:layout>
      <c:barChart>
        <c:barDir val="col"/>
        <c:grouping val="clustered"/>
        <c:varyColors val="0"/>
        <c:ser>
          <c:idx val="0"/>
          <c:order val="0"/>
          <c:tx>
            <c:strRef>
              <c:f>'MONTHLY PIVOT'!$B$190:$B$191</c:f>
              <c:strCache>
                <c:ptCount val="1"/>
                <c:pt idx="0">
                  <c:v>AGD</c:v>
                </c:pt>
              </c:strCache>
            </c:strRef>
          </c:tx>
          <c:spPr>
            <a:solidFill>
              <a:srgbClr val="00B050"/>
            </a:solidFill>
            <a:ln w="9525" cap="flat" cmpd="sng" algn="ctr">
              <a:solidFill>
                <a:srgbClr val="00B050"/>
              </a:solidFill>
              <a:miter lim="800000"/>
            </a:ln>
            <a:effectLst/>
          </c:spPr>
          <c:invertIfNegative val="0"/>
          <c:dLbls>
            <c:spPr>
              <a:noFill/>
              <a:ln>
                <a:noFill/>
              </a:ln>
              <a:effectLst>
                <a:outerShdw blurRad="50800" dist="50800" dir="5400000" sx="2000" sy="2000" algn="ctr" rotWithShape="0">
                  <a:schemeClr val="bg1"/>
                </a:outerShd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PIVOT'!$B$192:$B$199</c:f>
              <c:numCache>
                <c:formatCode>General</c:formatCode>
                <c:ptCount val="7"/>
                <c:pt idx="1">
                  <c:v>42</c:v>
                </c:pt>
                <c:pt idx="2">
                  <c:v>92</c:v>
                </c:pt>
                <c:pt idx="3">
                  <c:v>54</c:v>
                </c:pt>
                <c:pt idx="4">
                  <c:v>123</c:v>
                </c:pt>
                <c:pt idx="5">
                  <c:v>128</c:v>
                </c:pt>
                <c:pt idx="6">
                  <c:v>57</c:v>
                </c:pt>
              </c:numCache>
            </c:numRef>
          </c:val>
          <c:extLst>
            <c:ext xmlns:c16="http://schemas.microsoft.com/office/drawing/2014/chart" uri="{C3380CC4-5D6E-409C-BE32-E72D297353CC}">
              <c16:uniqueId val="{00000000-E833-4E60-90CA-88E15DB3DF78}"/>
            </c:ext>
          </c:extLst>
        </c:ser>
        <c:ser>
          <c:idx val="1"/>
          <c:order val="1"/>
          <c:tx>
            <c:strRef>
              <c:f>'MONTHLY PIVOT'!$C$190:$C$191</c:f>
              <c:strCache>
                <c:ptCount val="1"/>
                <c:pt idx="0">
                  <c:v>CMR</c:v>
                </c:pt>
              </c:strCache>
            </c:strRef>
          </c:tx>
          <c:spPr>
            <a:solidFill>
              <a:srgbClr val="7030A0"/>
            </a:solidFill>
            <a:ln w="9525" cap="flat" cmpd="sng" algn="ctr">
              <a:solidFill>
                <a:srgbClr val="7030A0"/>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PIVOT'!$C$192:$C$199</c:f>
              <c:numCache>
                <c:formatCode>General</c:formatCode>
                <c:ptCount val="7"/>
                <c:pt idx="0">
                  <c:v>10</c:v>
                </c:pt>
                <c:pt idx="1">
                  <c:v>23</c:v>
                </c:pt>
              </c:numCache>
            </c:numRef>
          </c:val>
          <c:extLst>
            <c:ext xmlns:c16="http://schemas.microsoft.com/office/drawing/2014/chart" uri="{C3380CC4-5D6E-409C-BE32-E72D297353CC}">
              <c16:uniqueId val="{00000001-E833-4E60-90CA-88E15DB3DF78}"/>
            </c:ext>
          </c:extLst>
        </c:ser>
        <c:ser>
          <c:idx val="2"/>
          <c:order val="2"/>
          <c:tx>
            <c:strRef>
              <c:f>'MONTHLY PIVOT'!$D$190:$D$191</c:f>
              <c:strCache>
                <c:ptCount val="1"/>
                <c:pt idx="0">
                  <c:v>ECI</c:v>
                </c:pt>
              </c:strCache>
            </c:strRef>
          </c:tx>
          <c:spPr>
            <a:solidFill>
              <a:srgbClr val="FF0000"/>
            </a:solidFill>
            <a:ln w="9525" cap="flat" cmpd="sng" algn="ctr">
              <a:solidFill>
                <a:srgbClr val="FF0000"/>
              </a:solidFill>
              <a:miter lim="800000"/>
            </a:ln>
            <a:effectLst>
              <a:outerShdw blurRad="50800" dist="50800" dir="5400000" algn="ctr" rotWithShape="0">
                <a:srgbClr val="00B050"/>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PIVOT'!$D$192:$D$199</c:f>
              <c:numCache>
                <c:formatCode>General</c:formatCode>
                <c:ptCount val="7"/>
                <c:pt idx="2">
                  <c:v>161</c:v>
                </c:pt>
                <c:pt idx="3">
                  <c:v>104</c:v>
                </c:pt>
                <c:pt idx="4">
                  <c:v>113</c:v>
                </c:pt>
                <c:pt idx="5">
                  <c:v>88</c:v>
                </c:pt>
              </c:numCache>
            </c:numRef>
          </c:val>
          <c:extLst>
            <c:ext xmlns:c16="http://schemas.microsoft.com/office/drawing/2014/chart" uri="{C3380CC4-5D6E-409C-BE32-E72D297353CC}">
              <c16:uniqueId val="{00000002-E833-4E60-90CA-88E15DB3DF78}"/>
            </c:ext>
          </c:extLst>
        </c:ser>
        <c:ser>
          <c:idx val="3"/>
          <c:order val="3"/>
          <c:tx>
            <c:strRef>
              <c:f>'MONTHLY PIVOT'!$E$190:$E$191</c:f>
              <c:strCache>
                <c:ptCount val="1"/>
                <c:pt idx="0">
                  <c:v>RAC</c:v>
                </c:pt>
              </c:strCache>
            </c:strRef>
          </c:tx>
          <c:spPr>
            <a:solidFill>
              <a:schemeClr val="accent2"/>
            </a:solidFill>
            <a:ln w="9525" cap="flat" cmpd="sng" algn="ctr">
              <a:solidFill>
                <a:schemeClr val="accent2"/>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PIVOT'!$E$192:$E$199</c:f>
              <c:numCache>
                <c:formatCode>General</c:formatCode>
                <c:ptCount val="7"/>
                <c:pt idx="1">
                  <c:v>117</c:v>
                </c:pt>
                <c:pt idx="2">
                  <c:v>78</c:v>
                </c:pt>
                <c:pt idx="3">
                  <c:v>81</c:v>
                </c:pt>
                <c:pt idx="4">
                  <c:v>87</c:v>
                </c:pt>
                <c:pt idx="5">
                  <c:v>72</c:v>
                </c:pt>
                <c:pt idx="6">
                  <c:v>22</c:v>
                </c:pt>
              </c:numCache>
            </c:numRef>
          </c:val>
          <c:extLst>
            <c:ext xmlns:c16="http://schemas.microsoft.com/office/drawing/2014/chart" uri="{C3380CC4-5D6E-409C-BE32-E72D297353CC}">
              <c16:uniqueId val="{00000003-E833-4E60-90CA-88E15DB3DF78}"/>
            </c:ext>
          </c:extLst>
        </c:ser>
        <c:ser>
          <c:idx val="4"/>
          <c:order val="4"/>
          <c:tx>
            <c:strRef>
              <c:f>'MONTHLY PIVOT'!$F$190:$F$191</c:f>
              <c:strCache>
                <c:ptCount val="1"/>
                <c:pt idx="0">
                  <c:v>RPR</c:v>
                </c:pt>
              </c:strCache>
            </c:strRef>
          </c:tx>
          <c:spPr>
            <a:solidFill>
              <a:schemeClr val="accent1">
                <a:lumMod val="60000"/>
                <a:lumOff val="40000"/>
              </a:schemeClr>
            </a:solidFill>
            <a:ln w="9525"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PIVOT'!$F$192:$F$199</c:f>
              <c:numCache>
                <c:formatCode>General</c:formatCode>
                <c:ptCount val="7"/>
                <c:pt idx="1">
                  <c:v>35</c:v>
                </c:pt>
                <c:pt idx="3">
                  <c:v>60</c:v>
                </c:pt>
                <c:pt idx="4">
                  <c:v>28</c:v>
                </c:pt>
              </c:numCache>
            </c:numRef>
          </c:val>
          <c:extLst>
            <c:ext xmlns:c16="http://schemas.microsoft.com/office/drawing/2014/chart" uri="{C3380CC4-5D6E-409C-BE32-E72D297353CC}">
              <c16:uniqueId val="{00000004-E833-4E60-90CA-88E15DB3DF78}"/>
            </c:ext>
          </c:extLst>
        </c:ser>
        <c:ser>
          <c:idx val="5"/>
          <c:order val="5"/>
          <c:tx>
            <c:strRef>
              <c:f>'MONTHLY PIVOT'!$G$190:$G$191</c:f>
              <c:strCache>
                <c:ptCount val="1"/>
                <c:pt idx="0">
                  <c:v>NCB</c:v>
                </c:pt>
              </c:strCache>
            </c:strRef>
          </c:tx>
          <c:spPr>
            <a:solidFill>
              <a:schemeClr val="accent1">
                <a:lumMod val="50000"/>
              </a:schemeClr>
            </a:solidFill>
            <a:ln w="9525" cap="flat" cmpd="sng" algn="ctr">
              <a:solidFill>
                <a:schemeClr val="accent1">
                  <a:lumMod val="50000"/>
                </a:schemeClr>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PIVOT'!$G$192:$G$199</c:f>
              <c:numCache>
                <c:formatCode>General</c:formatCode>
                <c:ptCount val="7"/>
                <c:pt idx="2">
                  <c:v>7</c:v>
                </c:pt>
              </c:numCache>
            </c:numRef>
          </c:val>
          <c:extLst>
            <c:ext xmlns:c16="http://schemas.microsoft.com/office/drawing/2014/chart" uri="{C3380CC4-5D6E-409C-BE32-E72D297353CC}">
              <c16:uniqueId val="{00000005-E833-4E60-90CA-88E15DB3DF78}"/>
            </c:ext>
          </c:extLst>
        </c:ser>
        <c:ser>
          <c:idx val="6"/>
          <c:order val="6"/>
          <c:tx>
            <c:strRef>
              <c:f>'MONTHLY PIVOT'!$H$190:$H$191</c:f>
              <c:strCache>
                <c:ptCount val="1"/>
                <c:pt idx="0">
                  <c:v>GTO</c:v>
                </c:pt>
              </c:strCache>
            </c:strRef>
          </c:tx>
          <c:spPr>
            <a:solidFill>
              <a:schemeClr val="accent6">
                <a:lumMod val="50000"/>
              </a:schemeClr>
            </a:solidFill>
            <a:ln w="9525" cap="flat" cmpd="sng" algn="ctr">
              <a:solidFill>
                <a:schemeClr val="accent6">
                  <a:lumMod val="50000"/>
                </a:schemeClr>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PIVOT'!$H$192:$H$199</c:f>
              <c:numCache>
                <c:formatCode>General</c:formatCode>
                <c:ptCount val="7"/>
                <c:pt idx="3">
                  <c:v>7</c:v>
                </c:pt>
                <c:pt idx="4">
                  <c:v>19</c:v>
                </c:pt>
              </c:numCache>
            </c:numRef>
          </c:val>
          <c:extLst>
            <c:ext xmlns:c16="http://schemas.microsoft.com/office/drawing/2014/chart" uri="{C3380CC4-5D6E-409C-BE32-E72D297353CC}">
              <c16:uniqueId val="{00000006-E833-4E60-90CA-88E15DB3DF78}"/>
            </c:ext>
          </c:extLst>
        </c:ser>
        <c:ser>
          <c:idx val="7"/>
          <c:order val="7"/>
          <c:tx>
            <c:strRef>
              <c:f>'MONTHLY PIVOT'!$I$190:$I$191</c:f>
              <c:strCache>
                <c:ptCount val="1"/>
                <c:pt idx="0">
                  <c:v>AVR</c:v>
                </c:pt>
              </c:strCache>
            </c:strRef>
          </c:tx>
          <c:spPr>
            <a:solidFill>
              <a:srgbClr val="FF33CC"/>
            </a:solid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PIVOT'!$I$192:$I$199</c:f>
              <c:numCache>
                <c:formatCode>General</c:formatCode>
                <c:ptCount val="7"/>
                <c:pt idx="5">
                  <c:v>12</c:v>
                </c:pt>
              </c:numCache>
            </c:numRef>
          </c:val>
          <c:extLst>
            <c:ext xmlns:c16="http://schemas.microsoft.com/office/drawing/2014/chart" uri="{C3380CC4-5D6E-409C-BE32-E72D297353CC}">
              <c16:uniqueId val="{00000007-E833-4E60-90CA-88E15DB3DF78}"/>
            </c:ext>
          </c:extLst>
        </c:ser>
        <c:ser>
          <c:idx val="8"/>
          <c:order val="8"/>
          <c:tx>
            <c:strRef>
              <c:f>'MONTHLY PIVOT'!$J$190:$J$191</c:f>
              <c:strCache>
                <c:ptCount val="1"/>
                <c:pt idx="0">
                  <c:v>RLM</c:v>
                </c:pt>
              </c:strCache>
            </c:strRef>
          </c:tx>
          <c:spPr>
            <a:solidFill>
              <a:srgbClr val="FFFF00"/>
            </a:solid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PIVOT'!$J$192:$J$199</c:f>
              <c:numCache>
                <c:formatCode>General</c:formatCode>
                <c:ptCount val="7"/>
                <c:pt idx="2">
                  <c:v>5</c:v>
                </c:pt>
                <c:pt idx="5">
                  <c:v>10</c:v>
                </c:pt>
                <c:pt idx="6">
                  <c:v>15</c:v>
                </c:pt>
              </c:numCache>
            </c:numRef>
          </c:val>
          <c:extLst>
            <c:ext xmlns:c16="http://schemas.microsoft.com/office/drawing/2014/chart" uri="{C3380CC4-5D6E-409C-BE32-E72D297353CC}">
              <c16:uniqueId val="{00000000-9D67-4D37-91F4-F2BC59F664D7}"/>
            </c:ext>
          </c:extLst>
        </c:ser>
        <c:ser>
          <c:idx val="9"/>
          <c:order val="9"/>
          <c:tx>
            <c:strRef>
              <c:f>'MONTHLY PIVOT'!$K$190:$K$191</c:f>
              <c:strCache>
                <c:ptCount val="1"/>
                <c:pt idx="0">
                  <c:v>RCL</c:v>
                </c:pt>
              </c:strCache>
            </c:strRef>
          </c:tx>
          <c:spPr>
            <a:solidFill>
              <a:srgbClr val="660033"/>
            </a:solidFill>
            <a:ln w="9525" cap="flat" cmpd="sng" algn="ctr">
              <a:solidFill>
                <a:srgbClr val="660033"/>
              </a:solidFill>
              <a:miter lim="800000"/>
            </a:ln>
            <a:effectLst>
              <a:glow rad="63500">
                <a:schemeClr val="accent4">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PIVOT'!$K$192:$K$199</c:f>
              <c:numCache>
                <c:formatCode>General</c:formatCode>
                <c:ptCount val="7"/>
                <c:pt idx="5">
                  <c:v>87</c:v>
                </c:pt>
                <c:pt idx="6">
                  <c:v>34</c:v>
                </c:pt>
              </c:numCache>
            </c:numRef>
          </c:val>
          <c:extLst>
            <c:ext xmlns:c16="http://schemas.microsoft.com/office/drawing/2014/chart" uri="{C3380CC4-5D6E-409C-BE32-E72D297353CC}">
              <c16:uniqueId val="{00000000-E104-45FE-A316-90F08900BA01}"/>
            </c:ext>
          </c:extLst>
        </c:ser>
        <c:dLbls>
          <c:showLegendKey val="0"/>
          <c:showVal val="1"/>
          <c:showCatName val="0"/>
          <c:showSerName val="0"/>
          <c:showPercent val="0"/>
          <c:showBubbleSize val="0"/>
        </c:dLbls>
        <c:gapWidth val="150"/>
        <c:axId val="789764847"/>
        <c:axId val="789763407"/>
      </c:barChart>
      <c:catAx>
        <c:axId val="7897648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900"/>
                  <a:t>*</a:t>
                </a:r>
                <a:r>
                  <a:rPr lang="en-US" sz="900" baseline="0"/>
                  <a:t> </a:t>
                </a:r>
                <a:r>
                  <a:rPr lang="en-US" sz="900"/>
                  <a:t>count of tasks</a:t>
                </a:r>
              </a:p>
            </c:rich>
          </c:tx>
          <c:layout>
            <c:manualLayout>
              <c:xMode val="edge"/>
              <c:yMode val="edge"/>
              <c:x val="0.87671904112620558"/>
              <c:y val="0.916730088107016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w="25400" cmpd="sng">
            <a:solidFill>
              <a:schemeClr val="bg1">
                <a:alpha val="54000"/>
              </a:schemeClr>
            </a:solidFill>
          </a:ln>
          <a:effectLst/>
        </c:spPr>
        <c:txPr>
          <a:bodyPr rot="0" spcFirstLastPara="1" vertOverflow="ellipsis" wrap="square" anchor="t" anchorCtr="1"/>
          <a:lstStyle/>
          <a:p>
            <a:pPr>
              <a:defRPr sz="900" b="0" i="0" u="none" strike="noStrike" kern="1200" baseline="0">
                <a:solidFill>
                  <a:schemeClr val="lt1">
                    <a:lumMod val="75000"/>
                  </a:schemeClr>
                </a:solidFill>
                <a:latin typeface="+mn-lt"/>
                <a:ea typeface="+mn-ea"/>
                <a:cs typeface="+mn-cs"/>
              </a:defRPr>
            </a:pPr>
            <a:endParaRPr lang="en-US"/>
          </a:p>
        </c:txPr>
        <c:crossAx val="789763407"/>
        <c:crosses val="autoZero"/>
        <c:auto val="1"/>
        <c:lblAlgn val="ctr"/>
        <c:lblOffset val="100"/>
        <c:noMultiLvlLbl val="0"/>
      </c:catAx>
      <c:valAx>
        <c:axId val="789763407"/>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crossAx val="789764847"/>
        <c:crosses val="autoZero"/>
        <c:crossBetween val="between"/>
      </c:valAx>
      <c:spPr>
        <a:noFill/>
        <a:ln>
          <a:noFill/>
        </a:ln>
        <a:effectLst>
          <a:glow rad="190500">
            <a:schemeClr val="accent4">
              <a:satMod val="175000"/>
              <a:alpha val="40000"/>
            </a:schemeClr>
          </a:glow>
          <a:outerShdw blurRad="50800" dist="38100" dir="15600000" sx="71000" sy="71000" rotWithShape="0">
            <a:prstClr val="black">
              <a:alpha val="40000"/>
            </a:prstClr>
          </a:outerShdw>
          <a:softEdge rad="647700"/>
        </a:effectLst>
      </c:spPr>
    </c:plotArea>
    <c:legend>
      <c:legendPos val="r"/>
      <c:layout>
        <c:manualLayout>
          <c:xMode val="edge"/>
          <c:yMode val="edge"/>
          <c:x val="0.90832618270857557"/>
          <c:y val="2.0763106284576883E-2"/>
          <c:w val="7.0704812270410949E-2"/>
          <c:h val="0.69006059186839563"/>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900" b="0" i="0" u="none" strike="noStrike" kern="1200" baseline="0">
              <a:ln w="9525" cap="rnd">
                <a:solidFill>
                  <a:schemeClr val="bg1"/>
                </a:solidFill>
              </a:ln>
              <a:solidFill>
                <a:schemeClr val="lt1">
                  <a:lumMod val="75000"/>
                </a:schemeClr>
              </a:solidFill>
              <a:effectLst>
                <a:glow rad="469900">
                  <a:schemeClr val="accent5">
                    <a:lumMod val="60000"/>
                    <a:lumOff val="40000"/>
                    <a:alpha val="40000"/>
                  </a:schemeClr>
                </a:glow>
                <a:outerShdw blurRad="50800" dist="50800" dir="5400000" sx="91000" sy="91000" algn="ctr" rotWithShape="0">
                  <a:srgbClr val="000000">
                    <a:alpha val="43137"/>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[QI MONITORING.xlsx]MONTHLY PIVOT!PivotTable10</c:name>
    <c:fmtId val="49"/>
  </c:pivotSource>
  <c:chart>
    <c:title>
      <c:tx>
        <c:rich>
          <a:bodyPr rot="0" spcFirstLastPara="1" vertOverflow="ellipsis" vert="horz" wrap="square" anchor="ctr" anchorCtr="1"/>
          <a:lstStyle/>
          <a:p>
            <a:pPr>
              <a:defRPr sz="1800" b="0" i="0" u="none" strike="noStrike" kern="1200" cap="none" baseline="0">
                <a:solidFill>
                  <a:schemeClr val="lt1">
                    <a:lumMod val="85000"/>
                  </a:schemeClr>
                </a:solidFill>
                <a:latin typeface="+mn-lt"/>
                <a:ea typeface="+mn-ea"/>
                <a:cs typeface="+mn-cs"/>
              </a:defRPr>
            </a:pPr>
            <a:r>
              <a:rPr lang="en-US" sz="1800" b="0"/>
              <a:t>CONSTRUCTION</a:t>
            </a:r>
            <a:r>
              <a:rPr lang="en-US" sz="1800" b="0" baseline="0"/>
              <a:t> 1 QI ACCOMPLISHMENT</a:t>
            </a:r>
            <a:endParaRPr lang="en-US" sz="1800" b="0"/>
          </a:p>
        </c:rich>
      </c:tx>
      <c:layout>
        <c:manualLayout>
          <c:xMode val="edge"/>
          <c:yMode val="edge"/>
          <c:x val="0.3322195064534062"/>
          <c:y val="0.90125718007237832"/>
        </c:manualLayout>
      </c:layout>
      <c:overlay val="1"/>
      <c:spPr>
        <a:noFill/>
        <a:ln>
          <a:noFill/>
        </a:ln>
        <a:effectLst/>
      </c:spPr>
      <c:txPr>
        <a:bodyPr rot="0" spcFirstLastPara="1" vertOverflow="ellipsis" vert="horz" wrap="square" anchor="ctr" anchorCtr="1"/>
        <a:lstStyle/>
        <a:p>
          <a:pPr>
            <a:defRPr sz="1800" b="0"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00B050"/>
          </a:solidFill>
          <a:ln w="9525" cap="flat" cmpd="sng" algn="ctr">
            <a:solidFill>
              <a:srgbClr val="7030A0"/>
            </a:solidFill>
            <a:miter lim="800000"/>
          </a:ln>
          <a:effectLst/>
        </c:spPr>
        <c:marker>
          <c:symbol val="none"/>
        </c:marker>
        <c:dLbl>
          <c:idx val="0"/>
          <c:spPr>
            <a:noFill/>
            <a:ln>
              <a:noFill/>
            </a:ln>
            <a:effectLst>
              <a:outerShdw blurRad="50800" dist="50800" dir="5400000" sx="2000" sy="2000" algn="ctr" rotWithShape="0">
                <a:schemeClr val="bg1"/>
              </a:outerShd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9525" cap="flat" cmpd="sng" algn="ctr">
            <a:solidFill>
              <a:srgbClr val="7030A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cmpd="sng" algn="ctr">
            <a:solidFill>
              <a:schemeClr val="accent1"/>
            </a:solidFill>
            <a:miter lim="800000"/>
          </a:ln>
          <a:effectLst>
            <a:outerShdw blurRad="50800" dist="50800" dir="5400000" algn="ctr" rotWithShape="0">
              <a:srgbClr val="00B05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9525" cap="flat" cmpd="sng" algn="ctr">
            <a:solidFill>
              <a:schemeClr val="accent1">
                <a:lumMod val="5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9525" cap="flat" cmpd="sng" algn="ctr">
            <a:solidFill>
              <a:schemeClr val="accent6">
                <a:lumMod val="5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9525" cap="flat" cmpd="sng" algn="ctr">
            <a:solidFill>
              <a:srgbClr val="7030A0"/>
            </a:solidFill>
            <a:miter lim="800000"/>
          </a:ln>
          <a:effectLst/>
        </c:spPr>
      </c:pivotFmt>
      <c:pivotFmt>
        <c:idx val="14"/>
        <c:spPr>
          <a:solidFill>
            <a:srgbClr val="7030A0"/>
          </a:solidFill>
          <a:ln w="9525" cap="flat" cmpd="sng" algn="ctr">
            <a:solidFill>
              <a:srgbClr val="7030A0"/>
            </a:solidFill>
            <a:miter lim="800000"/>
          </a:ln>
          <a:effectLst/>
        </c:spPr>
      </c:pivotFmt>
      <c:pivotFmt>
        <c:idx val="15"/>
        <c:spPr>
          <a:solidFill>
            <a:srgbClr val="FF0000"/>
          </a:solidFill>
          <a:ln w="9525" cap="flat" cmpd="sng" algn="ctr">
            <a:solidFill>
              <a:schemeClr val="accent3"/>
            </a:solidFill>
            <a:miter lim="800000"/>
          </a:ln>
          <a:effectLst>
            <a:outerShdw blurRad="50800" dist="50800" dir="5400000" algn="ctr" rotWithShape="0">
              <a:srgbClr val="00B050"/>
            </a:outerShdw>
          </a:effectLst>
        </c:spPr>
      </c:pivotFmt>
      <c:pivotFmt>
        <c:idx val="16"/>
        <c:spPr>
          <a:solidFill>
            <a:schemeClr val="accent2"/>
          </a:solidFill>
          <a:ln w="9525" cap="flat" cmpd="sng" algn="ctr">
            <a:solidFill>
              <a:schemeClr val="accent4"/>
            </a:solidFill>
            <a:miter lim="800000"/>
          </a:ln>
          <a:effectLst/>
        </c:spPr>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77738793734525E-2"/>
          <c:y val="8.65242623207748E-2"/>
          <c:w val="0.82282388586037691"/>
          <c:h val="0.75883686380204096"/>
        </c:manualLayout>
      </c:layout>
      <c:barChart>
        <c:barDir val="col"/>
        <c:grouping val="clustered"/>
        <c:varyColors val="0"/>
        <c:ser>
          <c:idx val="0"/>
          <c:order val="0"/>
          <c:tx>
            <c:strRef>
              <c:f>'MONTHLY PIVOT'!$B$190:$B$191</c:f>
              <c:strCache>
                <c:ptCount val="1"/>
                <c:pt idx="0">
                  <c:v>AGD</c:v>
                </c:pt>
              </c:strCache>
            </c:strRef>
          </c:tx>
          <c:spPr>
            <a:solidFill>
              <a:srgbClr val="00B050"/>
            </a:solidFill>
            <a:ln w="9525" cap="flat" cmpd="sng" algn="ctr">
              <a:solidFill>
                <a:srgbClr val="7030A0"/>
              </a:solidFill>
              <a:miter lim="800000"/>
            </a:ln>
            <a:effectLst/>
          </c:spPr>
          <c:invertIfNegative val="0"/>
          <c:dLbls>
            <c:spPr>
              <a:noFill/>
              <a:ln>
                <a:noFill/>
              </a:ln>
              <a:effectLst>
                <a:outerShdw blurRad="50800" dist="50800" dir="5400000" sx="2000" sy="2000" algn="ctr" rotWithShape="0">
                  <a:schemeClr val="bg1"/>
                </a:outerShdw>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PIVOT'!$B$192:$B$199</c:f>
              <c:numCache>
                <c:formatCode>General</c:formatCode>
                <c:ptCount val="7"/>
                <c:pt idx="1">
                  <c:v>42</c:v>
                </c:pt>
                <c:pt idx="2">
                  <c:v>92</c:v>
                </c:pt>
                <c:pt idx="3">
                  <c:v>54</c:v>
                </c:pt>
                <c:pt idx="4">
                  <c:v>123</c:v>
                </c:pt>
                <c:pt idx="5">
                  <c:v>128</c:v>
                </c:pt>
                <c:pt idx="6">
                  <c:v>57</c:v>
                </c:pt>
              </c:numCache>
            </c:numRef>
          </c:val>
          <c:extLst>
            <c:ext xmlns:c16="http://schemas.microsoft.com/office/drawing/2014/chart" uri="{C3380CC4-5D6E-409C-BE32-E72D297353CC}">
              <c16:uniqueId val="{00000000-0B8C-4DFE-B565-3C5F9A865F34}"/>
            </c:ext>
          </c:extLst>
        </c:ser>
        <c:ser>
          <c:idx val="1"/>
          <c:order val="1"/>
          <c:tx>
            <c:strRef>
              <c:f>'MONTHLY PIVOT'!$C$190:$C$191</c:f>
              <c:strCache>
                <c:ptCount val="1"/>
                <c:pt idx="0">
                  <c:v>CMR</c:v>
                </c:pt>
              </c:strCache>
            </c:strRef>
          </c:tx>
          <c:spPr>
            <a:solidFill>
              <a:srgbClr val="7030A0"/>
            </a:solidFill>
            <a:ln w="9525" cap="flat" cmpd="sng" algn="ctr">
              <a:solidFill>
                <a:srgbClr val="7030A0"/>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PIVOT'!$C$192:$C$199</c:f>
              <c:numCache>
                <c:formatCode>General</c:formatCode>
                <c:ptCount val="7"/>
                <c:pt idx="0">
                  <c:v>10</c:v>
                </c:pt>
                <c:pt idx="1">
                  <c:v>23</c:v>
                </c:pt>
              </c:numCache>
            </c:numRef>
          </c:val>
          <c:extLst>
            <c:ext xmlns:c16="http://schemas.microsoft.com/office/drawing/2014/chart" uri="{C3380CC4-5D6E-409C-BE32-E72D297353CC}">
              <c16:uniqueId val="{00000001-0B8C-4DFE-B565-3C5F9A865F34}"/>
            </c:ext>
          </c:extLst>
        </c:ser>
        <c:ser>
          <c:idx val="2"/>
          <c:order val="2"/>
          <c:tx>
            <c:strRef>
              <c:f>'MONTHLY PIVOT'!$D$190:$D$191</c:f>
              <c:strCache>
                <c:ptCount val="1"/>
                <c:pt idx="0">
                  <c:v>ECI</c:v>
                </c:pt>
              </c:strCache>
            </c:strRef>
          </c:tx>
          <c:spPr>
            <a:solidFill>
              <a:srgbClr val="FF0000"/>
            </a:solidFill>
            <a:ln w="9525" cap="flat" cmpd="sng" algn="ctr">
              <a:solidFill>
                <a:schemeClr val="accent3"/>
              </a:solidFill>
              <a:miter lim="800000"/>
            </a:ln>
            <a:effectLst>
              <a:outerShdw blurRad="50800" dist="50800" dir="5400000" algn="ctr" rotWithShape="0">
                <a:srgbClr val="00B050"/>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PIVOT'!$D$192:$D$199</c:f>
              <c:numCache>
                <c:formatCode>General</c:formatCode>
                <c:ptCount val="7"/>
                <c:pt idx="2">
                  <c:v>161</c:v>
                </c:pt>
                <c:pt idx="3">
                  <c:v>104</c:v>
                </c:pt>
                <c:pt idx="4">
                  <c:v>113</c:v>
                </c:pt>
                <c:pt idx="5">
                  <c:v>88</c:v>
                </c:pt>
              </c:numCache>
            </c:numRef>
          </c:val>
          <c:extLst>
            <c:ext xmlns:c16="http://schemas.microsoft.com/office/drawing/2014/chart" uri="{C3380CC4-5D6E-409C-BE32-E72D297353CC}">
              <c16:uniqueId val="{00000002-0B8C-4DFE-B565-3C5F9A865F34}"/>
            </c:ext>
          </c:extLst>
        </c:ser>
        <c:ser>
          <c:idx val="3"/>
          <c:order val="3"/>
          <c:tx>
            <c:strRef>
              <c:f>'MONTHLY PIVOT'!$E$190:$E$191</c:f>
              <c:strCache>
                <c:ptCount val="1"/>
                <c:pt idx="0">
                  <c:v>RAC</c:v>
                </c:pt>
              </c:strCache>
            </c:strRef>
          </c:tx>
          <c:spPr>
            <a:solidFill>
              <a:schemeClr val="accent2"/>
            </a:solidFill>
            <a:ln w="9525" cap="flat" cmpd="sng" algn="ctr">
              <a:solidFill>
                <a:schemeClr val="accent4"/>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PIVOT'!$E$192:$E$199</c:f>
              <c:numCache>
                <c:formatCode>General</c:formatCode>
                <c:ptCount val="7"/>
                <c:pt idx="1">
                  <c:v>117</c:v>
                </c:pt>
                <c:pt idx="2">
                  <c:v>78</c:v>
                </c:pt>
                <c:pt idx="3">
                  <c:v>81</c:v>
                </c:pt>
                <c:pt idx="4">
                  <c:v>87</c:v>
                </c:pt>
                <c:pt idx="5">
                  <c:v>72</c:v>
                </c:pt>
                <c:pt idx="6">
                  <c:v>22</c:v>
                </c:pt>
              </c:numCache>
            </c:numRef>
          </c:val>
          <c:extLst>
            <c:ext xmlns:c16="http://schemas.microsoft.com/office/drawing/2014/chart" uri="{C3380CC4-5D6E-409C-BE32-E72D297353CC}">
              <c16:uniqueId val="{00000003-0B8C-4DFE-B565-3C5F9A865F34}"/>
            </c:ext>
          </c:extLst>
        </c:ser>
        <c:ser>
          <c:idx val="4"/>
          <c:order val="4"/>
          <c:tx>
            <c:strRef>
              <c:f>'MONTHLY PIVOT'!$F$190:$F$191</c:f>
              <c:strCache>
                <c:ptCount val="1"/>
                <c:pt idx="0">
                  <c:v>RPR</c:v>
                </c:pt>
              </c:strCache>
            </c:strRef>
          </c:tx>
          <c:spPr>
            <a:solidFill>
              <a:schemeClr val="accent1">
                <a:lumMod val="60000"/>
                <a:lumOff val="40000"/>
              </a:schemeClr>
            </a:solidFill>
            <a:ln w="9525"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PIVOT'!$F$192:$F$199</c:f>
              <c:numCache>
                <c:formatCode>General</c:formatCode>
                <c:ptCount val="7"/>
                <c:pt idx="1">
                  <c:v>35</c:v>
                </c:pt>
                <c:pt idx="3">
                  <c:v>60</c:v>
                </c:pt>
                <c:pt idx="4">
                  <c:v>28</c:v>
                </c:pt>
              </c:numCache>
            </c:numRef>
          </c:val>
          <c:extLst>
            <c:ext xmlns:c16="http://schemas.microsoft.com/office/drawing/2014/chart" uri="{C3380CC4-5D6E-409C-BE32-E72D297353CC}">
              <c16:uniqueId val="{00000004-0B8C-4DFE-B565-3C5F9A865F34}"/>
            </c:ext>
          </c:extLst>
        </c:ser>
        <c:ser>
          <c:idx val="5"/>
          <c:order val="5"/>
          <c:tx>
            <c:strRef>
              <c:f>'MONTHLY PIVOT'!$G$190:$G$191</c:f>
              <c:strCache>
                <c:ptCount val="1"/>
                <c:pt idx="0">
                  <c:v>NCB</c:v>
                </c:pt>
              </c:strCache>
            </c:strRef>
          </c:tx>
          <c:spPr>
            <a:solidFill>
              <a:schemeClr val="accent1">
                <a:lumMod val="50000"/>
              </a:schemeClr>
            </a:solidFill>
            <a:ln w="9525" cap="flat" cmpd="sng" algn="ctr">
              <a:solidFill>
                <a:schemeClr val="accent1">
                  <a:lumMod val="50000"/>
                </a:schemeClr>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PIVOT'!$G$192:$G$199</c:f>
              <c:numCache>
                <c:formatCode>General</c:formatCode>
                <c:ptCount val="7"/>
                <c:pt idx="2">
                  <c:v>7</c:v>
                </c:pt>
              </c:numCache>
            </c:numRef>
          </c:val>
          <c:extLst>
            <c:ext xmlns:c16="http://schemas.microsoft.com/office/drawing/2014/chart" uri="{C3380CC4-5D6E-409C-BE32-E72D297353CC}">
              <c16:uniqueId val="{00000009-0B8C-4DFE-B565-3C5F9A865F34}"/>
            </c:ext>
          </c:extLst>
        </c:ser>
        <c:ser>
          <c:idx val="6"/>
          <c:order val="6"/>
          <c:tx>
            <c:strRef>
              <c:f>'MONTHLY PIVOT'!$H$190:$H$191</c:f>
              <c:strCache>
                <c:ptCount val="1"/>
                <c:pt idx="0">
                  <c:v>GTO</c:v>
                </c:pt>
              </c:strCache>
            </c:strRef>
          </c:tx>
          <c:spPr>
            <a:solidFill>
              <a:schemeClr val="accent6">
                <a:lumMod val="50000"/>
              </a:schemeClr>
            </a:solidFill>
            <a:ln w="9525" cap="flat" cmpd="sng" algn="ctr">
              <a:solidFill>
                <a:schemeClr val="accent6">
                  <a:lumMod val="50000"/>
                </a:schemeClr>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PIVOT'!$H$192:$H$199</c:f>
              <c:numCache>
                <c:formatCode>General</c:formatCode>
                <c:ptCount val="7"/>
                <c:pt idx="3">
                  <c:v>7</c:v>
                </c:pt>
                <c:pt idx="4">
                  <c:v>19</c:v>
                </c:pt>
              </c:numCache>
            </c:numRef>
          </c:val>
          <c:extLst>
            <c:ext xmlns:c16="http://schemas.microsoft.com/office/drawing/2014/chart" uri="{C3380CC4-5D6E-409C-BE32-E72D297353CC}">
              <c16:uniqueId val="{0000000A-0B8C-4DFE-B565-3C5F9A865F34}"/>
            </c:ext>
          </c:extLst>
        </c:ser>
        <c:ser>
          <c:idx val="7"/>
          <c:order val="7"/>
          <c:tx>
            <c:strRef>
              <c:f>'MONTHLY PIVOT'!$I$190:$I$191</c:f>
              <c:strCache>
                <c:ptCount val="1"/>
                <c:pt idx="0">
                  <c:v>AVR</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PIVOT'!$I$192:$I$199</c:f>
              <c:numCache>
                <c:formatCode>General</c:formatCode>
                <c:ptCount val="7"/>
                <c:pt idx="5">
                  <c:v>12</c:v>
                </c:pt>
              </c:numCache>
            </c:numRef>
          </c:val>
          <c:extLst>
            <c:ext xmlns:c16="http://schemas.microsoft.com/office/drawing/2014/chart" uri="{C3380CC4-5D6E-409C-BE32-E72D297353CC}">
              <c16:uniqueId val="{0000000B-0B8C-4DFE-B565-3C5F9A865F34}"/>
            </c:ext>
          </c:extLst>
        </c:ser>
        <c:ser>
          <c:idx val="8"/>
          <c:order val="8"/>
          <c:tx>
            <c:strRef>
              <c:f>'MONTHLY PIVOT'!$J$190:$J$191</c:f>
              <c:strCache>
                <c:ptCount val="1"/>
                <c:pt idx="0">
                  <c:v>RLM</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PIVOT'!$J$192:$J$199</c:f>
              <c:numCache>
                <c:formatCode>General</c:formatCode>
                <c:ptCount val="7"/>
                <c:pt idx="2">
                  <c:v>5</c:v>
                </c:pt>
                <c:pt idx="5">
                  <c:v>10</c:v>
                </c:pt>
                <c:pt idx="6">
                  <c:v>15</c:v>
                </c:pt>
              </c:numCache>
            </c:numRef>
          </c:val>
          <c:extLst>
            <c:ext xmlns:c16="http://schemas.microsoft.com/office/drawing/2014/chart" uri="{C3380CC4-5D6E-409C-BE32-E72D297353CC}">
              <c16:uniqueId val="{00000000-6486-4898-9786-FD2EE46DC031}"/>
            </c:ext>
          </c:extLst>
        </c:ser>
        <c:ser>
          <c:idx val="9"/>
          <c:order val="9"/>
          <c:tx>
            <c:strRef>
              <c:f>'MONTHLY PIVOT'!$K$190:$K$191</c:f>
              <c:strCache>
                <c:ptCount val="1"/>
                <c:pt idx="0">
                  <c:v>RCL</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PIVOT'!$A$192:$A$199</c:f>
              <c:strCache>
                <c:ptCount val="7"/>
                <c:pt idx="0">
                  <c:v>Feb</c:v>
                </c:pt>
                <c:pt idx="1">
                  <c:v>Mar</c:v>
                </c:pt>
                <c:pt idx="2">
                  <c:v>Apr</c:v>
                </c:pt>
                <c:pt idx="3">
                  <c:v>May</c:v>
                </c:pt>
                <c:pt idx="4">
                  <c:v>Jun</c:v>
                </c:pt>
                <c:pt idx="5">
                  <c:v>Jul</c:v>
                </c:pt>
                <c:pt idx="6">
                  <c:v>Aug</c:v>
                </c:pt>
              </c:strCache>
            </c:strRef>
          </c:cat>
          <c:val>
            <c:numRef>
              <c:f>'MONTHLY PIVOT'!$K$192:$K$199</c:f>
              <c:numCache>
                <c:formatCode>General</c:formatCode>
                <c:ptCount val="7"/>
                <c:pt idx="5">
                  <c:v>87</c:v>
                </c:pt>
                <c:pt idx="6">
                  <c:v>34</c:v>
                </c:pt>
              </c:numCache>
            </c:numRef>
          </c:val>
          <c:extLst>
            <c:ext xmlns:c16="http://schemas.microsoft.com/office/drawing/2014/chart" uri="{C3380CC4-5D6E-409C-BE32-E72D297353CC}">
              <c16:uniqueId val="{00000000-2CAE-4C52-BED4-2F7FC3A5795D}"/>
            </c:ext>
          </c:extLst>
        </c:ser>
        <c:dLbls>
          <c:showLegendKey val="0"/>
          <c:showVal val="1"/>
          <c:showCatName val="0"/>
          <c:showSerName val="0"/>
          <c:showPercent val="0"/>
          <c:showBubbleSize val="0"/>
        </c:dLbls>
        <c:gapWidth val="150"/>
        <c:axId val="789764847"/>
        <c:axId val="789763407"/>
      </c:barChart>
      <c:catAx>
        <c:axId val="789764847"/>
        <c:scaling>
          <c:orientation val="minMax"/>
        </c:scaling>
        <c:delete val="0"/>
        <c:axPos val="b"/>
        <c:numFmt formatCode="General" sourceLinked="1"/>
        <c:majorTickMark val="out"/>
        <c:minorTickMark val="none"/>
        <c:tickLblPos val="nextTo"/>
        <c:spPr>
          <a:noFill/>
          <a:ln w="25400" cmpd="sng">
            <a:solidFill>
              <a:schemeClr val="bg1">
                <a:alpha val="54000"/>
              </a:schemeClr>
            </a:solidFill>
          </a:ln>
          <a:effectLst/>
        </c:spPr>
        <c:txPr>
          <a:bodyPr rot="0" spcFirstLastPara="1" vertOverflow="ellipsis" wrap="square" anchor="t" anchorCtr="1"/>
          <a:lstStyle/>
          <a:p>
            <a:pPr>
              <a:defRPr sz="900" b="0" i="0" u="none" strike="noStrike" kern="1200" baseline="0">
                <a:solidFill>
                  <a:schemeClr val="lt1">
                    <a:lumMod val="75000"/>
                  </a:schemeClr>
                </a:solidFill>
                <a:latin typeface="+mn-lt"/>
                <a:ea typeface="+mn-ea"/>
                <a:cs typeface="+mn-cs"/>
              </a:defRPr>
            </a:pPr>
            <a:endParaRPr lang="en-US"/>
          </a:p>
        </c:txPr>
        <c:crossAx val="789763407"/>
        <c:crosses val="autoZero"/>
        <c:auto val="1"/>
        <c:lblAlgn val="ctr"/>
        <c:lblOffset val="100"/>
        <c:noMultiLvlLbl val="0"/>
      </c:catAx>
      <c:valAx>
        <c:axId val="789763407"/>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crossAx val="789764847"/>
        <c:crosses val="autoZero"/>
        <c:crossBetween val="between"/>
      </c:valAx>
      <c:spPr>
        <a:noFill/>
        <a:ln>
          <a:noFill/>
        </a:ln>
        <a:effectLst>
          <a:glow rad="190500">
            <a:schemeClr val="accent4">
              <a:satMod val="175000"/>
              <a:alpha val="40000"/>
            </a:schemeClr>
          </a:glow>
          <a:outerShdw blurRad="50800" dist="38100" dir="15600000" sx="71000" sy="71000" rotWithShape="0">
            <a:prstClr val="black">
              <a:alpha val="40000"/>
            </a:prstClr>
          </a:outerShdw>
          <a:softEdge rad="647700"/>
        </a:effectLst>
      </c:spPr>
    </c:plotArea>
    <c:legend>
      <c:legendPos val="r"/>
      <c:layout>
        <c:manualLayout>
          <c:xMode val="edge"/>
          <c:yMode val="edge"/>
          <c:x val="0.89019384515826938"/>
          <c:y val="2.0762980770987614E-2"/>
          <c:w val="2.3959271582491285E-2"/>
          <c:h val="0.42903833012640014"/>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900" b="0" i="0" u="none" strike="noStrike" kern="1200" baseline="0">
              <a:ln w="9525" cap="rnd">
                <a:solidFill>
                  <a:schemeClr val="bg1"/>
                </a:solidFill>
              </a:ln>
              <a:solidFill>
                <a:schemeClr val="lt1">
                  <a:lumMod val="75000"/>
                </a:schemeClr>
              </a:solidFill>
              <a:effectLst>
                <a:glow rad="469900">
                  <a:schemeClr val="accent5">
                    <a:lumMod val="60000"/>
                    <a:lumOff val="40000"/>
                    <a:alpha val="40000"/>
                  </a:schemeClr>
                </a:glow>
                <a:outerShdw blurRad="50800" dist="50800" dir="5400000" sx="91000" sy="91000" algn="ctr" rotWithShape="0">
                  <a:srgbClr val="000000">
                    <a:alpha val="43137"/>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QI Weekly Accomplishment</a:t>
            </a:r>
          </a:p>
        </c:rich>
      </c:tx>
      <c:layout>
        <c:manualLayout>
          <c:xMode val="edge"/>
          <c:yMode val="edge"/>
          <c:x val="2.6268256969968391E-2"/>
          <c:y val="1.8903781612202318E-2"/>
        </c:manualLayout>
      </c:layout>
      <c:overlay val="0"/>
      <c:spPr>
        <a:noFill/>
        <a:ln>
          <a:noFill/>
        </a:ln>
        <a:effectLst/>
      </c:spPr>
    </c:title>
    <c:autoTitleDeleted val="0"/>
    <c:plotArea>
      <c:layout>
        <c:manualLayout>
          <c:layoutTarget val="inner"/>
          <c:xMode val="edge"/>
          <c:yMode val="edge"/>
          <c:x val="8.7989267976287325E-2"/>
          <c:y val="0.17528538138928243"/>
          <c:w val="0.90288577771324507"/>
          <c:h val="0.76500255089415259"/>
        </c:manualLayout>
      </c:layout>
      <c:barChart>
        <c:barDir val="col"/>
        <c:grouping val="clustered"/>
        <c:varyColors val="0"/>
        <c:ser>
          <c:idx val="7"/>
          <c:order val="7"/>
          <c:spPr>
            <a:solidFill>
              <a:schemeClr val="accent2">
                <a:lumMod val="6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New!$M$9:$W$9</c:f>
            </c:numRef>
          </c:val>
          <c:extLst>
            <c:ext xmlns:c16="http://schemas.microsoft.com/office/drawing/2014/chart" uri="{C3380CC4-5D6E-409C-BE32-E72D297353CC}">
              <c16:uniqueId val="{00000007-2A00-448D-911B-9BAD700AE020}"/>
            </c:ext>
          </c:extLst>
        </c:ser>
        <c:ser>
          <c:idx val="8"/>
          <c:order val="8"/>
          <c:spPr>
            <a:solidFill>
              <a:schemeClr val="accent3">
                <a:lumMod val="6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New!$M$10:$W$10</c:f>
            </c:numRef>
          </c:val>
          <c:extLst>
            <c:ext xmlns:c16="http://schemas.microsoft.com/office/drawing/2014/chart" uri="{C3380CC4-5D6E-409C-BE32-E72D297353CC}">
              <c16:uniqueId val="{00000008-2A00-448D-911B-9BAD700AE020}"/>
            </c:ext>
          </c:extLst>
        </c:ser>
        <c:ser>
          <c:idx val="9"/>
          <c:order val="9"/>
          <c:spPr>
            <a:solidFill>
              <a:schemeClr val="accent4">
                <a:lumMod val="6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New!$M$11:$W$11</c:f>
            </c:numRef>
          </c:val>
          <c:extLst>
            <c:ext xmlns:c16="http://schemas.microsoft.com/office/drawing/2014/chart" uri="{C3380CC4-5D6E-409C-BE32-E72D297353CC}">
              <c16:uniqueId val="{00000009-2A00-448D-911B-9BAD700AE020}"/>
            </c:ext>
          </c:extLst>
        </c:ser>
        <c:ser>
          <c:idx val="10"/>
          <c:order val="10"/>
          <c:spPr>
            <a:solidFill>
              <a:schemeClr val="accent5">
                <a:lumMod val="6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New!$M$12:$W$12</c:f>
            </c:numRef>
          </c:val>
          <c:extLst>
            <c:ext xmlns:c16="http://schemas.microsoft.com/office/drawing/2014/chart" uri="{C3380CC4-5D6E-409C-BE32-E72D297353CC}">
              <c16:uniqueId val="{0000000A-2A00-448D-911B-9BAD700AE020}"/>
            </c:ext>
          </c:extLst>
        </c:ser>
        <c:ser>
          <c:idx val="11"/>
          <c:order val="11"/>
          <c:spPr>
            <a:solidFill>
              <a:schemeClr val="accent6">
                <a:lumMod val="6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New!$M$13:$W$13</c:f>
            </c:numRef>
          </c:val>
          <c:extLst>
            <c:ext xmlns:c16="http://schemas.microsoft.com/office/drawing/2014/chart" uri="{C3380CC4-5D6E-409C-BE32-E72D297353CC}">
              <c16:uniqueId val="{0000000B-2A00-448D-911B-9BAD700AE020}"/>
            </c:ext>
          </c:extLst>
        </c:ser>
        <c:ser>
          <c:idx val="12"/>
          <c:order val="12"/>
          <c:spPr>
            <a:solidFill>
              <a:schemeClr val="accent1">
                <a:lumMod val="80000"/>
                <a:lumOff val="2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New!$M$14:$W$14</c:f>
            </c:numRef>
          </c:val>
          <c:extLst>
            <c:ext xmlns:c16="http://schemas.microsoft.com/office/drawing/2014/chart" uri="{C3380CC4-5D6E-409C-BE32-E72D297353CC}">
              <c16:uniqueId val="{0000000C-2A00-448D-911B-9BAD700AE020}"/>
            </c:ext>
          </c:extLst>
        </c:ser>
        <c:ser>
          <c:idx val="13"/>
          <c:order val="13"/>
          <c:spPr>
            <a:solidFill>
              <a:schemeClr val="accent2">
                <a:lumMod val="80000"/>
                <a:lumOff val="2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New!$M$15:$W$15</c:f>
            </c:numRef>
          </c:val>
          <c:extLst>
            <c:ext xmlns:c16="http://schemas.microsoft.com/office/drawing/2014/chart" uri="{C3380CC4-5D6E-409C-BE32-E72D297353CC}">
              <c16:uniqueId val="{0000000D-2A00-448D-911B-9BAD700AE020}"/>
            </c:ext>
          </c:extLst>
        </c:ser>
        <c:ser>
          <c:idx val="14"/>
          <c:order val="14"/>
          <c:spPr>
            <a:solidFill>
              <a:schemeClr val="accent3">
                <a:lumMod val="80000"/>
                <a:lumOff val="2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New!$M$16:$W$16</c:f>
            </c:numRef>
          </c:val>
          <c:extLst>
            <c:ext xmlns:c16="http://schemas.microsoft.com/office/drawing/2014/chart" uri="{C3380CC4-5D6E-409C-BE32-E72D297353CC}">
              <c16:uniqueId val="{0000000E-2A00-448D-911B-9BAD700AE020}"/>
            </c:ext>
          </c:extLst>
        </c:ser>
        <c:ser>
          <c:idx val="15"/>
          <c:order val="15"/>
          <c:spPr>
            <a:solidFill>
              <a:schemeClr val="accent4">
                <a:lumMod val="80000"/>
                <a:lumOff val="2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New!$M$17:$W$17</c:f>
            </c:numRef>
          </c:val>
          <c:extLst>
            <c:ext xmlns:c16="http://schemas.microsoft.com/office/drawing/2014/chart" uri="{C3380CC4-5D6E-409C-BE32-E72D297353CC}">
              <c16:uniqueId val="{0000000F-2A00-448D-911B-9BAD700AE020}"/>
            </c:ext>
          </c:extLst>
        </c:ser>
        <c:ser>
          <c:idx val="16"/>
          <c:order val="16"/>
          <c:spPr>
            <a:solidFill>
              <a:schemeClr val="accent5">
                <a:lumMod val="80000"/>
                <a:lumOff val="2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New!$M$18:$W$18</c:f>
            </c:numRef>
          </c:val>
          <c:extLst>
            <c:ext xmlns:c16="http://schemas.microsoft.com/office/drawing/2014/chart" uri="{C3380CC4-5D6E-409C-BE32-E72D297353CC}">
              <c16:uniqueId val="{00000010-2A00-448D-911B-9BAD700AE020}"/>
            </c:ext>
          </c:extLst>
        </c:ser>
        <c:dLbls>
          <c:showLegendKey val="0"/>
          <c:showVal val="0"/>
          <c:showCatName val="0"/>
          <c:showSerName val="0"/>
          <c:showPercent val="0"/>
          <c:showBubbleSize val="0"/>
        </c:dLbls>
        <c:gapWidth val="150"/>
        <c:axId val="381443344"/>
        <c:axId val="381467824"/>
      </c:barChart>
      <c:barChart>
        <c:barDir val="col"/>
        <c:grouping val="stacked"/>
        <c:varyColors val="0"/>
        <c:ser>
          <c:idx val="0"/>
          <c:order val="0"/>
          <c:spPr>
            <a:solidFill>
              <a:schemeClr val="accent1"/>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New!$M$2:$W$2</c:f>
              <c:numCache>
                <c:formatCode>General</c:formatCode>
                <c:ptCount val="11"/>
              </c:numCache>
            </c:numRef>
          </c:val>
          <c:extLst>
            <c:ext xmlns:c16="http://schemas.microsoft.com/office/drawing/2014/chart" uri="{C3380CC4-5D6E-409C-BE32-E72D297353CC}">
              <c16:uniqueId val="{00000000-2A00-448D-911B-9BAD700AE020}"/>
            </c:ext>
          </c:extLst>
        </c:ser>
        <c:ser>
          <c:idx val="1"/>
          <c:order val="1"/>
          <c:tx>
            <c:strRef>
              <c:f>New!$E$3</c:f>
              <c:strCache>
                <c:ptCount val="1"/>
                <c:pt idx="0">
                  <c:v>Daisog</c:v>
                </c:pt>
              </c:strCache>
            </c:strRef>
          </c:tx>
          <c:spPr>
            <a:solidFill>
              <a:schemeClr val="accent2"/>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New!$M$3:$W$3</c:f>
              <c:numCache>
                <c:formatCode>General</c:formatCode>
                <c:ptCount val="11"/>
                <c:pt idx="0">
                  <c:v>0</c:v>
                </c:pt>
                <c:pt idx="1">
                  <c:v>0</c:v>
                </c:pt>
                <c:pt idx="2">
                  <c:v>1</c:v>
                </c:pt>
                <c:pt idx="3">
                  <c:v>9</c:v>
                </c:pt>
                <c:pt idx="4">
                  <c:v>7</c:v>
                </c:pt>
                <c:pt idx="5">
                  <c:v>3</c:v>
                </c:pt>
                <c:pt idx="6">
                  <c:v>3</c:v>
                </c:pt>
                <c:pt idx="7">
                  <c:v>7</c:v>
                </c:pt>
                <c:pt idx="8">
                  <c:v>9</c:v>
                </c:pt>
                <c:pt idx="9">
                  <c:v>2</c:v>
                </c:pt>
                <c:pt idx="10">
                  <c:v>0</c:v>
                </c:pt>
              </c:numCache>
            </c:numRef>
          </c:val>
          <c:extLst>
            <c:ext xmlns:c16="http://schemas.microsoft.com/office/drawing/2014/chart" uri="{C3380CC4-5D6E-409C-BE32-E72D297353CC}">
              <c16:uniqueId val="{00000001-2A00-448D-911B-9BAD700AE020}"/>
            </c:ext>
          </c:extLst>
        </c:ser>
        <c:ser>
          <c:idx val="2"/>
          <c:order val="2"/>
          <c:tx>
            <c:strRef>
              <c:f>New!$E$4</c:f>
              <c:strCache>
                <c:ptCount val="1"/>
                <c:pt idx="0">
                  <c:v>Ignacio</c:v>
                </c:pt>
              </c:strCache>
            </c:strRef>
          </c:tx>
          <c:spPr>
            <a:solidFill>
              <a:schemeClr val="accent3"/>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New!$M$4:$W$4</c:f>
              <c:numCache>
                <c:formatCode>General</c:formatCode>
                <c:ptCount val="11"/>
                <c:pt idx="0">
                  <c:v>0</c:v>
                </c:pt>
                <c:pt idx="1">
                  <c:v>0</c:v>
                </c:pt>
                <c:pt idx="2">
                  <c:v>0</c:v>
                </c:pt>
                <c:pt idx="3">
                  <c:v>0</c:v>
                </c:pt>
                <c:pt idx="4">
                  <c:v>6</c:v>
                </c:pt>
                <c:pt idx="5">
                  <c:v>13</c:v>
                </c:pt>
                <c:pt idx="6">
                  <c:v>3</c:v>
                </c:pt>
                <c:pt idx="7">
                  <c:v>15</c:v>
                </c:pt>
                <c:pt idx="8">
                  <c:v>0</c:v>
                </c:pt>
                <c:pt idx="9">
                  <c:v>0</c:v>
                </c:pt>
                <c:pt idx="10">
                  <c:v>0</c:v>
                </c:pt>
              </c:numCache>
            </c:numRef>
          </c:val>
          <c:extLst>
            <c:ext xmlns:c16="http://schemas.microsoft.com/office/drawing/2014/chart" uri="{C3380CC4-5D6E-409C-BE32-E72D297353CC}">
              <c16:uniqueId val="{00000002-2A00-448D-911B-9BAD700AE020}"/>
            </c:ext>
          </c:extLst>
        </c:ser>
        <c:ser>
          <c:idx val="3"/>
          <c:order val="3"/>
          <c:tx>
            <c:strRef>
              <c:f>New!$E$5</c:f>
              <c:strCache>
                <c:ptCount val="1"/>
                <c:pt idx="0">
                  <c:v>Moralde</c:v>
                </c:pt>
              </c:strCache>
            </c:strRef>
          </c:tx>
          <c:spPr>
            <a:solidFill>
              <a:schemeClr val="accent4"/>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New!$M$5:$W$5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2A00-448D-911B-9BAD700AE020}"/>
            </c:ext>
          </c:extLst>
        </c:ser>
        <c:ser>
          <c:idx val="4"/>
          <c:order val="4"/>
          <c:tx>
            <c:strRef>
              <c:f>New!$E$6</c:f>
              <c:strCache>
                <c:ptCount val="1"/>
                <c:pt idx="0">
                  <c:v>CMR</c:v>
                </c:pt>
              </c:strCache>
            </c:strRef>
          </c:tx>
          <c:spPr>
            <a:solidFill>
              <a:schemeClr val="accent5"/>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New!$M$6:$W$6</c:f>
              <c:numCache>
                <c:formatCode>General</c:formatCode>
                <c:ptCount val="11"/>
                <c:pt idx="0">
                  <c:v>3</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2A00-448D-911B-9BAD700AE020}"/>
            </c:ext>
          </c:extLst>
        </c:ser>
        <c:ser>
          <c:idx val="5"/>
          <c:order val="5"/>
          <c:tx>
            <c:strRef>
              <c:f>New!$E$7</c:f>
              <c:strCache>
                <c:ptCount val="1"/>
                <c:pt idx="0">
                  <c:v>Cruz</c:v>
                </c:pt>
              </c:strCache>
            </c:strRef>
          </c:tx>
          <c:spPr>
            <a:solidFill>
              <a:schemeClr val="accent6"/>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New!$M$7:$W$7</c:f>
              <c:numCache>
                <c:formatCode>General</c:formatCode>
                <c:ptCount val="11"/>
                <c:pt idx="0">
                  <c:v>4</c:v>
                </c:pt>
                <c:pt idx="1">
                  <c:v>4</c:v>
                </c:pt>
                <c:pt idx="2">
                  <c:v>6</c:v>
                </c:pt>
                <c:pt idx="3">
                  <c:v>4</c:v>
                </c:pt>
                <c:pt idx="4">
                  <c:v>5</c:v>
                </c:pt>
                <c:pt idx="5">
                  <c:v>2</c:v>
                </c:pt>
                <c:pt idx="6">
                  <c:v>0</c:v>
                </c:pt>
                <c:pt idx="7">
                  <c:v>2</c:v>
                </c:pt>
                <c:pt idx="8">
                  <c:v>3</c:v>
                </c:pt>
                <c:pt idx="9">
                  <c:v>1</c:v>
                </c:pt>
                <c:pt idx="10">
                  <c:v>0</c:v>
                </c:pt>
              </c:numCache>
            </c:numRef>
          </c:val>
          <c:extLst>
            <c:ext xmlns:c16="http://schemas.microsoft.com/office/drawing/2014/chart" uri="{C3380CC4-5D6E-409C-BE32-E72D297353CC}">
              <c16:uniqueId val="{00000005-2A00-448D-911B-9BAD700AE020}"/>
            </c:ext>
          </c:extLst>
        </c:ser>
        <c:dLbls>
          <c:showLegendKey val="0"/>
          <c:showVal val="0"/>
          <c:showCatName val="0"/>
          <c:showSerName val="0"/>
          <c:showPercent val="0"/>
          <c:showBubbleSize val="0"/>
        </c:dLbls>
        <c:gapWidth val="150"/>
        <c:overlap val="100"/>
        <c:axId val="381443344"/>
        <c:axId val="381467824"/>
      </c:barChart>
      <c:barChart>
        <c:barDir val="col"/>
        <c:grouping val="stacked"/>
        <c:varyColors val="0"/>
        <c:ser>
          <c:idx val="6"/>
          <c:order val="6"/>
          <c:tx>
            <c:strRef>
              <c:f>New!$E$8</c:f>
              <c:strCache>
                <c:ptCount val="1"/>
                <c:pt idx="0">
                  <c:v>RPR</c:v>
                </c:pt>
              </c:strCache>
            </c:strRef>
          </c:tx>
          <c:spPr>
            <a:solidFill>
              <a:schemeClr val="accent1">
                <a:lumMod val="6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New!$M$8:$W$8</c:f>
              <c:numCache>
                <c:formatCode>General</c:formatCode>
                <c:ptCount val="11"/>
                <c:pt idx="0">
                  <c:v>0</c:v>
                </c:pt>
                <c:pt idx="1">
                  <c:v>0</c:v>
                </c:pt>
                <c:pt idx="2">
                  <c:v>0</c:v>
                </c:pt>
                <c:pt idx="3">
                  <c:v>5</c:v>
                </c:pt>
                <c:pt idx="4">
                  <c:v>0</c:v>
                </c:pt>
                <c:pt idx="5">
                  <c:v>0</c:v>
                </c:pt>
                <c:pt idx="6">
                  <c:v>0</c:v>
                </c:pt>
                <c:pt idx="7">
                  <c:v>2</c:v>
                </c:pt>
                <c:pt idx="8">
                  <c:v>0</c:v>
                </c:pt>
                <c:pt idx="9">
                  <c:v>1</c:v>
                </c:pt>
                <c:pt idx="10">
                  <c:v>0</c:v>
                </c:pt>
              </c:numCache>
            </c:numRef>
          </c:val>
          <c:extLst>
            <c:ext xmlns:c16="http://schemas.microsoft.com/office/drawing/2014/chart" uri="{C3380CC4-5D6E-409C-BE32-E72D297353CC}">
              <c16:uniqueId val="{00000006-2A00-448D-911B-9BAD700AE020}"/>
            </c:ext>
          </c:extLst>
        </c:ser>
        <c:dLbls>
          <c:showLegendKey val="0"/>
          <c:showVal val="0"/>
          <c:showCatName val="0"/>
          <c:showSerName val="0"/>
          <c:showPercent val="0"/>
          <c:showBubbleSize val="0"/>
        </c:dLbls>
        <c:gapWidth val="150"/>
        <c:overlap val="100"/>
        <c:axId val="381443344"/>
        <c:axId val="381467824"/>
      </c:barChart>
      <c:barChart>
        <c:barDir val="col"/>
        <c:grouping val="stacked"/>
        <c:varyColors val="0"/>
        <c:ser>
          <c:idx val="17"/>
          <c:order val="17"/>
          <c:spPr>
            <a:solidFill>
              <a:schemeClr val="accent6">
                <a:lumMod val="80000"/>
                <a:lumOff val="20000"/>
              </a:schemeClr>
            </a:solidFill>
            <a:ln>
              <a:noFill/>
            </a:ln>
            <a:effectLst/>
          </c:spPr>
          <c:invertIfNegative val="0"/>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New!$M$19:$W$19</c:f>
              <c:numCache>
                <c:formatCode>General</c:formatCode>
                <c:ptCount val="11"/>
              </c:numCache>
            </c:numRef>
          </c:val>
          <c:extLst>
            <c:ext xmlns:c16="http://schemas.microsoft.com/office/drawing/2014/chart" uri="{C3380CC4-5D6E-409C-BE32-E72D297353CC}">
              <c16:uniqueId val="{00000011-2A00-448D-911B-9BAD700AE020}"/>
            </c:ext>
          </c:extLst>
        </c:ser>
        <c:dLbls>
          <c:showLegendKey val="0"/>
          <c:showVal val="0"/>
          <c:showCatName val="0"/>
          <c:showSerName val="0"/>
          <c:showPercent val="0"/>
          <c:showBubbleSize val="0"/>
        </c:dLbls>
        <c:gapWidth val="150"/>
        <c:overlap val="100"/>
        <c:axId val="381443344"/>
        <c:axId val="381467824"/>
      </c:barChart>
      <c:lineChart>
        <c:grouping val="standard"/>
        <c:varyColors val="0"/>
        <c:ser>
          <c:idx val="18"/>
          <c:order val="18"/>
          <c:tx>
            <c:strRef>
              <c:f>New!$E$20</c:f>
              <c:strCache>
                <c:ptCount val="1"/>
                <c:pt idx="0">
                  <c:v>Actual</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dLbls>
            <c:spPr>
              <a:solidFill>
                <a:schemeClr val="accent5">
                  <a:lumMod val="20000"/>
                  <a:lumOff val="80000"/>
                </a:schemeClr>
              </a:solid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New!$M$20:$W$20</c:f>
              <c:numCache>
                <c:formatCode>General</c:formatCode>
                <c:ptCount val="11"/>
                <c:pt idx="0">
                  <c:v>7</c:v>
                </c:pt>
                <c:pt idx="1">
                  <c:v>4</c:v>
                </c:pt>
                <c:pt idx="2">
                  <c:v>7</c:v>
                </c:pt>
                <c:pt idx="3">
                  <c:v>18</c:v>
                </c:pt>
                <c:pt idx="4">
                  <c:v>18</c:v>
                </c:pt>
                <c:pt idx="5">
                  <c:v>18</c:v>
                </c:pt>
                <c:pt idx="6">
                  <c:v>6</c:v>
                </c:pt>
                <c:pt idx="7">
                  <c:v>26</c:v>
                </c:pt>
                <c:pt idx="8">
                  <c:v>12</c:v>
                </c:pt>
                <c:pt idx="9">
                  <c:v>4</c:v>
                </c:pt>
                <c:pt idx="10">
                  <c:v>0</c:v>
                </c:pt>
              </c:numCache>
            </c:numRef>
          </c:val>
          <c:smooth val="0"/>
          <c:extLst>
            <c:ext xmlns:c16="http://schemas.microsoft.com/office/drawing/2014/chart" uri="{C3380CC4-5D6E-409C-BE32-E72D297353CC}">
              <c16:uniqueId val="{00000012-2A00-448D-911B-9BAD700AE020}"/>
            </c:ext>
          </c:extLst>
        </c:ser>
        <c:ser>
          <c:idx val="19"/>
          <c:order val="19"/>
          <c:tx>
            <c:strRef>
              <c:f>New!$E$21</c:f>
              <c:strCache>
                <c:ptCount val="1"/>
                <c:pt idx="0">
                  <c:v>Target</c:v>
                </c:pt>
              </c:strCache>
            </c:strRef>
          </c:tx>
          <c:spPr>
            <a:ln w="28575" cap="rnd">
              <a:solidFill>
                <a:schemeClr val="accent2">
                  <a:lumMod val="80000"/>
                </a:schemeClr>
              </a:solidFill>
              <a:round/>
            </a:ln>
            <a:effectLst/>
          </c:spPr>
          <c:marker>
            <c:symbol val="none"/>
          </c:marker>
          <c:cat>
            <c:strRef>
              <c:f>New!$M$1:$W$1</c:f>
              <c:strCache>
                <c:ptCount val="11"/>
                <c:pt idx="0">
                  <c:v>Mar Wk 1</c:v>
                </c:pt>
                <c:pt idx="1">
                  <c:v>Mar Wk 2</c:v>
                </c:pt>
                <c:pt idx="2">
                  <c:v>Mar Wk 3</c:v>
                </c:pt>
                <c:pt idx="3">
                  <c:v>Mar Wk 4</c:v>
                </c:pt>
                <c:pt idx="4">
                  <c:v>Mar Wk 5</c:v>
                </c:pt>
                <c:pt idx="5">
                  <c:v>Apr Wk 1</c:v>
                </c:pt>
                <c:pt idx="6">
                  <c:v>Apr Wk 2</c:v>
                </c:pt>
                <c:pt idx="7">
                  <c:v>Apr Wk 3</c:v>
                </c:pt>
                <c:pt idx="8">
                  <c:v>Apr Wk 4</c:v>
                </c:pt>
                <c:pt idx="9">
                  <c:v>May Wk 1</c:v>
                </c:pt>
                <c:pt idx="10">
                  <c:v>May Wk 2</c:v>
                </c:pt>
              </c:strCache>
            </c:strRef>
          </c:cat>
          <c:val>
            <c:numRef>
              <c:f>New!$M$21:$W$21</c:f>
              <c:numCache>
                <c:formatCode>General</c:formatCode>
                <c:ptCount val="11"/>
                <c:pt idx="0">
                  <c:v>35</c:v>
                </c:pt>
                <c:pt idx="1">
                  <c:v>35</c:v>
                </c:pt>
                <c:pt idx="2">
                  <c:v>35</c:v>
                </c:pt>
                <c:pt idx="3">
                  <c:v>35</c:v>
                </c:pt>
                <c:pt idx="4">
                  <c:v>35</c:v>
                </c:pt>
                <c:pt idx="5">
                  <c:v>35</c:v>
                </c:pt>
                <c:pt idx="6">
                  <c:v>35</c:v>
                </c:pt>
                <c:pt idx="7">
                  <c:v>35</c:v>
                </c:pt>
                <c:pt idx="8">
                  <c:v>35</c:v>
                </c:pt>
                <c:pt idx="9">
                  <c:v>35</c:v>
                </c:pt>
                <c:pt idx="10">
                  <c:v>35</c:v>
                </c:pt>
              </c:numCache>
            </c:numRef>
          </c:val>
          <c:smooth val="0"/>
          <c:extLst>
            <c:ext xmlns:c16="http://schemas.microsoft.com/office/drawing/2014/chart" uri="{C3380CC4-5D6E-409C-BE32-E72D297353CC}">
              <c16:uniqueId val="{00000013-2A00-448D-911B-9BAD700AE020}"/>
            </c:ext>
          </c:extLst>
        </c:ser>
        <c:dLbls>
          <c:showLegendKey val="0"/>
          <c:showVal val="0"/>
          <c:showCatName val="0"/>
          <c:showSerName val="0"/>
          <c:showPercent val="0"/>
          <c:showBubbleSize val="0"/>
        </c:dLbls>
        <c:marker val="1"/>
        <c:smooth val="0"/>
        <c:axId val="381443344"/>
        <c:axId val="381467824"/>
      </c:lineChart>
      <c:catAx>
        <c:axId val="38144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81467824"/>
        <c:crosses val="autoZero"/>
        <c:auto val="1"/>
        <c:lblAlgn val="ctr"/>
        <c:lblOffset val="100"/>
        <c:noMultiLvlLbl val="0"/>
      </c:catAx>
      <c:valAx>
        <c:axId val="38146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43344"/>
        <c:crosses val="autoZero"/>
        <c:crossBetween val="between"/>
      </c:valAx>
      <c:spPr>
        <a:noFill/>
        <a:ln>
          <a:noFill/>
        </a:ln>
        <a:effectLst/>
      </c:spPr>
    </c:plotArea>
    <c:legend>
      <c:legendPos val="b"/>
      <c:legendEntry>
        <c:idx val="0"/>
        <c:delete val="1"/>
      </c:legendEntry>
      <c:legendEntry>
        <c:idx val="7"/>
        <c:delete val="1"/>
      </c:legendEntry>
      <c:layout>
        <c:manualLayout>
          <c:xMode val="edge"/>
          <c:yMode val="edge"/>
          <c:x val="0.54873817200256814"/>
          <c:y val="1.642917240509372E-3"/>
          <c:w val="0.44962047194781257"/>
          <c:h val="0.152412855613436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QI Monthly</a:t>
            </a:r>
            <a:r>
              <a:rPr lang="en-US" b="1" baseline="0"/>
              <a:t> Accomplishment</a:t>
            </a:r>
          </a:p>
        </c:rich>
      </c:tx>
      <c:layout>
        <c:manualLayout>
          <c:xMode val="edge"/>
          <c:yMode val="edge"/>
          <c:x val="2.8067897315899547E-2"/>
          <c:y val="1.8518518518518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New!$E$3</c:f>
              <c:strCache>
                <c:ptCount val="1"/>
                <c:pt idx="0">
                  <c:v>Daisog</c:v>
                </c:pt>
              </c:strCache>
            </c:strRef>
          </c:tx>
          <c:spPr>
            <a:solidFill>
              <a:srgbClr val="FF9933"/>
            </a:solidFill>
            <a:ln>
              <a:noFill/>
            </a:ln>
            <a:effectLst/>
          </c:spPr>
          <c:invertIfNegative val="0"/>
          <c:cat>
            <c:strRef>
              <c:f>New!$F$1:$I$2</c:f>
              <c:strCache>
                <c:ptCount val="4"/>
                <c:pt idx="0">
                  <c:v>March</c:v>
                </c:pt>
                <c:pt idx="1">
                  <c:v>April</c:v>
                </c:pt>
                <c:pt idx="2">
                  <c:v>May</c:v>
                </c:pt>
                <c:pt idx="3">
                  <c:v>June</c:v>
                </c:pt>
              </c:strCache>
            </c:strRef>
          </c:cat>
          <c:val>
            <c:numRef>
              <c:f>New!$F$3:$I$3</c:f>
              <c:numCache>
                <c:formatCode>General</c:formatCode>
                <c:ptCount val="4"/>
                <c:pt idx="0">
                  <c:v>13</c:v>
                </c:pt>
                <c:pt idx="1">
                  <c:v>26</c:v>
                </c:pt>
                <c:pt idx="2">
                  <c:v>2</c:v>
                </c:pt>
                <c:pt idx="3">
                  <c:v>7</c:v>
                </c:pt>
              </c:numCache>
            </c:numRef>
          </c:val>
          <c:extLst>
            <c:ext xmlns:c16="http://schemas.microsoft.com/office/drawing/2014/chart" uri="{C3380CC4-5D6E-409C-BE32-E72D297353CC}">
              <c16:uniqueId val="{00000000-F4C2-46D6-8AF7-A2C2BB3A4899}"/>
            </c:ext>
          </c:extLst>
        </c:ser>
        <c:ser>
          <c:idx val="1"/>
          <c:order val="1"/>
          <c:tx>
            <c:strRef>
              <c:f>New!$E$4</c:f>
              <c:strCache>
                <c:ptCount val="1"/>
                <c:pt idx="0">
                  <c:v>Ignacio</c:v>
                </c:pt>
              </c:strCache>
            </c:strRef>
          </c:tx>
          <c:spPr>
            <a:solidFill>
              <a:schemeClr val="accent3"/>
            </a:solidFill>
            <a:ln>
              <a:noFill/>
            </a:ln>
            <a:effectLst/>
          </c:spPr>
          <c:invertIfNegative val="0"/>
          <c:cat>
            <c:strRef>
              <c:f>New!$F$1:$I$2</c:f>
              <c:strCache>
                <c:ptCount val="4"/>
                <c:pt idx="0">
                  <c:v>March</c:v>
                </c:pt>
                <c:pt idx="1">
                  <c:v>April</c:v>
                </c:pt>
                <c:pt idx="2">
                  <c:v>May</c:v>
                </c:pt>
                <c:pt idx="3">
                  <c:v>June</c:v>
                </c:pt>
              </c:strCache>
            </c:strRef>
          </c:cat>
          <c:val>
            <c:numRef>
              <c:f>New!$F$4:$I$4</c:f>
              <c:numCache>
                <c:formatCode>General</c:formatCode>
                <c:ptCount val="4"/>
                <c:pt idx="0">
                  <c:v>0</c:v>
                </c:pt>
                <c:pt idx="1">
                  <c:v>37</c:v>
                </c:pt>
                <c:pt idx="2">
                  <c:v>0</c:v>
                </c:pt>
                <c:pt idx="3">
                  <c:v>17</c:v>
                </c:pt>
              </c:numCache>
            </c:numRef>
          </c:val>
          <c:extLst>
            <c:ext xmlns:c16="http://schemas.microsoft.com/office/drawing/2014/chart" uri="{C3380CC4-5D6E-409C-BE32-E72D297353CC}">
              <c16:uniqueId val="{00000001-F4C2-46D6-8AF7-A2C2BB3A4899}"/>
            </c:ext>
          </c:extLst>
        </c:ser>
        <c:ser>
          <c:idx val="2"/>
          <c:order val="2"/>
          <c:tx>
            <c:strRef>
              <c:f>New!$E$5</c:f>
              <c:strCache>
                <c:ptCount val="1"/>
                <c:pt idx="0">
                  <c:v>Moralde</c:v>
                </c:pt>
              </c:strCache>
            </c:strRef>
          </c:tx>
          <c:spPr>
            <a:solidFill>
              <a:schemeClr val="accent3"/>
            </a:solidFill>
            <a:ln>
              <a:noFill/>
            </a:ln>
            <a:effectLst/>
          </c:spPr>
          <c:invertIfNegative val="0"/>
          <c:cat>
            <c:strRef>
              <c:f>New!$F$1:$I$2</c:f>
              <c:strCache>
                <c:ptCount val="4"/>
                <c:pt idx="0">
                  <c:v>March</c:v>
                </c:pt>
                <c:pt idx="1">
                  <c:v>April</c:v>
                </c:pt>
                <c:pt idx="2">
                  <c:v>May</c:v>
                </c:pt>
                <c:pt idx="3">
                  <c:v>June</c:v>
                </c:pt>
              </c:strCache>
            </c:strRef>
          </c:cat>
          <c:val>
            <c:numRef>
              <c:f>New!$F$5:$I$5</c:f>
              <c:numCache>
                <c:formatCode>General</c:formatCode>
                <c:ptCount val="4"/>
                <c:pt idx="0">
                  <c:v>0</c:v>
                </c:pt>
                <c:pt idx="1">
                  <c:v>0</c:v>
                </c:pt>
                <c:pt idx="2">
                  <c:v>0</c:v>
                </c:pt>
                <c:pt idx="3">
                  <c:v>7</c:v>
                </c:pt>
              </c:numCache>
            </c:numRef>
          </c:val>
          <c:extLst>
            <c:ext xmlns:c16="http://schemas.microsoft.com/office/drawing/2014/chart" uri="{C3380CC4-5D6E-409C-BE32-E72D297353CC}">
              <c16:uniqueId val="{00000002-F4C2-46D6-8AF7-A2C2BB3A4899}"/>
            </c:ext>
          </c:extLst>
        </c:ser>
        <c:ser>
          <c:idx val="3"/>
          <c:order val="3"/>
          <c:tx>
            <c:strRef>
              <c:f>New!$E$6</c:f>
              <c:strCache>
                <c:ptCount val="1"/>
                <c:pt idx="0">
                  <c:v>CMR</c:v>
                </c:pt>
              </c:strCache>
            </c:strRef>
          </c:tx>
          <c:spPr>
            <a:solidFill>
              <a:schemeClr val="accent5"/>
            </a:solidFill>
            <a:ln>
              <a:noFill/>
            </a:ln>
            <a:effectLst/>
          </c:spPr>
          <c:invertIfNegative val="0"/>
          <c:cat>
            <c:strRef>
              <c:f>New!$F$1:$I$2</c:f>
              <c:strCache>
                <c:ptCount val="4"/>
                <c:pt idx="0">
                  <c:v>March</c:v>
                </c:pt>
                <c:pt idx="1">
                  <c:v>April</c:v>
                </c:pt>
                <c:pt idx="2">
                  <c:v>May</c:v>
                </c:pt>
                <c:pt idx="3">
                  <c:v>June</c:v>
                </c:pt>
              </c:strCache>
            </c:strRef>
          </c:cat>
          <c:val>
            <c:numRef>
              <c:f>New!$F$6:$I$6</c:f>
              <c:numCache>
                <c:formatCode>General</c:formatCode>
                <c:ptCount val="4"/>
                <c:pt idx="0">
                  <c:v>3</c:v>
                </c:pt>
                <c:pt idx="1">
                  <c:v>0</c:v>
                </c:pt>
                <c:pt idx="2">
                  <c:v>0</c:v>
                </c:pt>
                <c:pt idx="3">
                  <c:v>0</c:v>
                </c:pt>
              </c:numCache>
            </c:numRef>
          </c:val>
          <c:extLst>
            <c:ext xmlns:c16="http://schemas.microsoft.com/office/drawing/2014/chart" uri="{C3380CC4-5D6E-409C-BE32-E72D297353CC}">
              <c16:uniqueId val="{00000003-F4C2-46D6-8AF7-A2C2BB3A4899}"/>
            </c:ext>
          </c:extLst>
        </c:ser>
        <c:ser>
          <c:idx val="4"/>
          <c:order val="4"/>
          <c:tx>
            <c:strRef>
              <c:f>New!$E$7</c:f>
              <c:strCache>
                <c:ptCount val="1"/>
                <c:pt idx="0">
                  <c:v>Cruz</c:v>
                </c:pt>
              </c:strCache>
            </c:strRef>
          </c:tx>
          <c:spPr>
            <a:solidFill>
              <a:schemeClr val="accent6"/>
            </a:solidFill>
            <a:ln>
              <a:noFill/>
            </a:ln>
            <a:effectLst/>
          </c:spPr>
          <c:invertIfNegative val="0"/>
          <c:cat>
            <c:strRef>
              <c:f>New!$F$1:$I$2</c:f>
              <c:strCache>
                <c:ptCount val="4"/>
                <c:pt idx="0">
                  <c:v>March</c:v>
                </c:pt>
                <c:pt idx="1">
                  <c:v>April</c:v>
                </c:pt>
                <c:pt idx="2">
                  <c:v>May</c:v>
                </c:pt>
                <c:pt idx="3">
                  <c:v>June</c:v>
                </c:pt>
              </c:strCache>
            </c:strRef>
          </c:cat>
          <c:val>
            <c:numRef>
              <c:f>New!$F$7:$I$7</c:f>
              <c:numCache>
                <c:formatCode>General</c:formatCode>
                <c:ptCount val="4"/>
                <c:pt idx="0">
                  <c:v>23</c:v>
                </c:pt>
                <c:pt idx="1">
                  <c:v>7</c:v>
                </c:pt>
                <c:pt idx="2">
                  <c:v>1</c:v>
                </c:pt>
                <c:pt idx="3">
                  <c:v>0</c:v>
                </c:pt>
              </c:numCache>
            </c:numRef>
          </c:val>
          <c:extLst>
            <c:ext xmlns:c16="http://schemas.microsoft.com/office/drawing/2014/chart" uri="{C3380CC4-5D6E-409C-BE32-E72D297353CC}">
              <c16:uniqueId val="{00000004-F4C2-46D6-8AF7-A2C2BB3A4899}"/>
            </c:ext>
          </c:extLst>
        </c:ser>
        <c:dLbls>
          <c:showLegendKey val="0"/>
          <c:showVal val="0"/>
          <c:showCatName val="0"/>
          <c:showSerName val="0"/>
          <c:showPercent val="0"/>
          <c:showBubbleSize val="0"/>
        </c:dLbls>
        <c:gapWidth val="150"/>
        <c:overlap val="100"/>
        <c:axId val="98228992"/>
        <c:axId val="98252032"/>
      </c:barChart>
      <c:barChart>
        <c:barDir val="col"/>
        <c:grouping val="stacked"/>
        <c:varyColors val="0"/>
        <c:ser>
          <c:idx val="5"/>
          <c:order val="5"/>
          <c:tx>
            <c:strRef>
              <c:f>New!$E$8</c:f>
              <c:strCache>
                <c:ptCount val="1"/>
                <c:pt idx="0">
                  <c:v>RPR</c:v>
                </c:pt>
              </c:strCache>
            </c:strRef>
          </c:tx>
          <c:spPr>
            <a:solidFill>
              <a:srgbClr val="0070C0"/>
            </a:solidFill>
            <a:ln>
              <a:noFill/>
            </a:ln>
            <a:effectLst/>
          </c:spPr>
          <c:invertIfNegative val="0"/>
          <c:cat>
            <c:strRef>
              <c:f>New!$F$1:$I$2</c:f>
              <c:strCache>
                <c:ptCount val="4"/>
                <c:pt idx="0">
                  <c:v>March</c:v>
                </c:pt>
                <c:pt idx="1">
                  <c:v>April</c:v>
                </c:pt>
                <c:pt idx="2">
                  <c:v>May</c:v>
                </c:pt>
                <c:pt idx="3">
                  <c:v>June</c:v>
                </c:pt>
              </c:strCache>
            </c:strRef>
          </c:cat>
          <c:val>
            <c:numRef>
              <c:f>New!$F$8:$I$8</c:f>
              <c:numCache>
                <c:formatCode>General</c:formatCode>
                <c:ptCount val="4"/>
                <c:pt idx="0">
                  <c:v>5</c:v>
                </c:pt>
                <c:pt idx="1">
                  <c:v>2</c:v>
                </c:pt>
                <c:pt idx="2">
                  <c:v>1</c:v>
                </c:pt>
                <c:pt idx="3">
                  <c:v>0</c:v>
                </c:pt>
              </c:numCache>
            </c:numRef>
          </c:val>
          <c:extLst>
            <c:ext xmlns:c16="http://schemas.microsoft.com/office/drawing/2014/chart" uri="{C3380CC4-5D6E-409C-BE32-E72D297353CC}">
              <c16:uniqueId val="{00000005-F4C2-46D6-8AF7-A2C2BB3A4899}"/>
            </c:ext>
          </c:extLst>
        </c:ser>
        <c:dLbls>
          <c:showLegendKey val="0"/>
          <c:showVal val="0"/>
          <c:showCatName val="0"/>
          <c:showSerName val="0"/>
          <c:showPercent val="0"/>
          <c:showBubbleSize val="0"/>
        </c:dLbls>
        <c:gapWidth val="150"/>
        <c:overlap val="100"/>
        <c:axId val="98228992"/>
        <c:axId val="98252032"/>
      </c:barChart>
      <c:lineChart>
        <c:grouping val="standard"/>
        <c:varyColors val="0"/>
        <c:ser>
          <c:idx val="6"/>
          <c:order val="6"/>
          <c:tx>
            <c:strRef>
              <c:f>New!$E$20:$E$21</c:f>
              <c:strCache>
                <c:ptCount val="1"/>
                <c:pt idx="0">
                  <c:v>Actual Target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New!$F$20:$I$20</c:f>
              <c:numCache>
                <c:formatCode>General</c:formatCode>
                <c:ptCount val="4"/>
                <c:pt idx="0">
                  <c:v>44</c:v>
                </c:pt>
                <c:pt idx="1">
                  <c:v>72</c:v>
                </c:pt>
                <c:pt idx="2">
                  <c:v>4</c:v>
                </c:pt>
                <c:pt idx="3">
                  <c:v>31</c:v>
                </c:pt>
              </c:numCache>
            </c:numRef>
          </c:val>
          <c:smooth val="0"/>
          <c:extLst>
            <c:ext xmlns:c16="http://schemas.microsoft.com/office/drawing/2014/chart" uri="{C3380CC4-5D6E-409C-BE32-E72D297353CC}">
              <c16:uniqueId val="{00000000-1BC6-49F3-9AAC-17273AC36D50}"/>
            </c:ext>
          </c:extLst>
        </c:ser>
        <c:ser>
          <c:idx val="7"/>
          <c:order val="7"/>
          <c:tx>
            <c:strRef>
              <c:f>New!$E$21</c:f>
              <c:strCache>
                <c:ptCount val="1"/>
                <c:pt idx="0">
                  <c:v>Target</c:v>
                </c:pt>
              </c:strCache>
            </c:strRef>
          </c:tx>
          <c:spPr>
            <a:ln w="28575" cap="rnd">
              <a:solidFill>
                <a:schemeClr val="accent2">
                  <a:lumMod val="60000"/>
                </a:schemeClr>
              </a:solidFill>
              <a:round/>
            </a:ln>
            <a:effectLst/>
          </c:spPr>
          <c:marker>
            <c:symbol val="none"/>
          </c:marker>
          <c:val>
            <c:numRef>
              <c:f>New!$F$21:$I$21</c:f>
              <c:numCache>
                <c:formatCode>General</c:formatCode>
                <c:ptCount val="4"/>
                <c:pt idx="0">
                  <c:v>147</c:v>
                </c:pt>
                <c:pt idx="1">
                  <c:v>154</c:v>
                </c:pt>
                <c:pt idx="2">
                  <c:v>154</c:v>
                </c:pt>
                <c:pt idx="3">
                  <c:v>735</c:v>
                </c:pt>
              </c:numCache>
            </c:numRef>
          </c:val>
          <c:smooth val="0"/>
          <c:extLst>
            <c:ext xmlns:c16="http://schemas.microsoft.com/office/drawing/2014/chart" uri="{C3380CC4-5D6E-409C-BE32-E72D297353CC}">
              <c16:uniqueId val="{00000001-1BC6-49F3-9AAC-17273AC36D50}"/>
            </c:ext>
          </c:extLst>
        </c:ser>
        <c:dLbls>
          <c:showLegendKey val="0"/>
          <c:showVal val="0"/>
          <c:showCatName val="0"/>
          <c:showSerName val="0"/>
          <c:showPercent val="0"/>
          <c:showBubbleSize val="0"/>
        </c:dLbls>
        <c:marker val="1"/>
        <c:smooth val="0"/>
        <c:axId val="98228992"/>
        <c:axId val="98252032"/>
      </c:lineChart>
      <c:catAx>
        <c:axId val="9822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52032"/>
        <c:crosses val="autoZero"/>
        <c:auto val="1"/>
        <c:lblAlgn val="ctr"/>
        <c:lblOffset val="100"/>
        <c:noMultiLvlLbl val="0"/>
      </c:catAx>
      <c:valAx>
        <c:axId val="9825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spPr>
            <a:solidFill>
              <a:schemeClr val="accent1">
                <a:lumMod val="6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New!$CP$9:$EX$9</c:f>
            </c:numRef>
          </c:val>
          <c:extLst>
            <c:ext xmlns:c16="http://schemas.microsoft.com/office/drawing/2014/chart" uri="{C3380CC4-5D6E-409C-BE32-E72D297353CC}">
              <c16:uniqueId val="{00000006-EB99-44F0-B0CD-1597B33D0F3E}"/>
            </c:ext>
          </c:extLst>
        </c:ser>
        <c:ser>
          <c:idx val="7"/>
          <c:order val="7"/>
          <c:spPr>
            <a:solidFill>
              <a:schemeClr val="accent2">
                <a:lumMod val="6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New!$CP$10:$EX$10</c:f>
            </c:numRef>
          </c:val>
          <c:extLst>
            <c:ext xmlns:c16="http://schemas.microsoft.com/office/drawing/2014/chart" uri="{C3380CC4-5D6E-409C-BE32-E72D297353CC}">
              <c16:uniqueId val="{00000007-EB99-44F0-B0CD-1597B33D0F3E}"/>
            </c:ext>
          </c:extLst>
        </c:ser>
        <c:ser>
          <c:idx val="8"/>
          <c:order val="8"/>
          <c:spPr>
            <a:solidFill>
              <a:schemeClr val="accent3">
                <a:lumMod val="6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New!$CP$11:$EX$11</c:f>
            </c:numRef>
          </c:val>
          <c:extLst>
            <c:ext xmlns:c16="http://schemas.microsoft.com/office/drawing/2014/chart" uri="{C3380CC4-5D6E-409C-BE32-E72D297353CC}">
              <c16:uniqueId val="{00000008-EB99-44F0-B0CD-1597B33D0F3E}"/>
            </c:ext>
          </c:extLst>
        </c:ser>
        <c:ser>
          <c:idx val="9"/>
          <c:order val="9"/>
          <c:spPr>
            <a:solidFill>
              <a:schemeClr val="accent4">
                <a:lumMod val="6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New!$CP$12:$EX$12</c:f>
            </c:numRef>
          </c:val>
          <c:extLst>
            <c:ext xmlns:c16="http://schemas.microsoft.com/office/drawing/2014/chart" uri="{C3380CC4-5D6E-409C-BE32-E72D297353CC}">
              <c16:uniqueId val="{00000009-EB99-44F0-B0CD-1597B33D0F3E}"/>
            </c:ext>
          </c:extLst>
        </c:ser>
        <c:ser>
          <c:idx val="10"/>
          <c:order val="10"/>
          <c:spPr>
            <a:solidFill>
              <a:schemeClr val="accent5">
                <a:lumMod val="6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New!$CP$13:$EX$13</c:f>
            </c:numRef>
          </c:val>
          <c:extLst>
            <c:ext xmlns:c16="http://schemas.microsoft.com/office/drawing/2014/chart" uri="{C3380CC4-5D6E-409C-BE32-E72D297353CC}">
              <c16:uniqueId val="{0000000A-EB99-44F0-B0CD-1597B33D0F3E}"/>
            </c:ext>
          </c:extLst>
        </c:ser>
        <c:ser>
          <c:idx val="11"/>
          <c:order val="11"/>
          <c:spPr>
            <a:solidFill>
              <a:schemeClr val="accent6">
                <a:lumMod val="6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New!$CP$14:$EX$14</c:f>
            </c:numRef>
          </c:val>
          <c:extLst>
            <c:ext xmlns:c16="http://schemas.microsoft.com/office/drawing/2014/chart" uri="{C3380CC4-5D6E-409C-BE32-E72D297353CC}">
              <c16:uniqueId val="{0000000B-EB99-44F0-B0CD-1597B33D0F3E}"/>
            </c:ext>
          </c:extLst>
        </c:ser>
        <c:ser>
          <c:idx val="12"/>
          <c:order val="12"/>
          <c:spPr>
            <a:solidFill>
              <a:schemeClr val="accent1">
                <a:lumMod val="80000"/>
                <a:lumOff val="2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New!$CP$15:$EX$15</c:f>
            </c:numRef>
          </c:val>
          <c:extLst>
            <c:ext xmlns:c16="http://schemas.microsoft.com/office/drawing/2014/chart" uri="{C3380CC4-5D6E-409C-BE32-E72D297353CC}">
              <c16:uniqueId val="{0000000C-EB99-44F0-B0CD-1597B33D0F3E}"/>
            </c:ext>
          </c:extLst>
        </c:ser>
        <c:ser>
          <c:idx val="13"/>
          <c:order val="13"/>
          <c:spPr>
            <a:solidFill>
              <a:schemeClr val="accent2">
                <a:lumMod val="80000"/>
                <a:lumOff val="2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New!$CP$16:$EX$16</c:f>
            </c:numRef>
          </c:val>
          <c:extLst>
            <c:ext xmlns:c16="http://schemas.microsoft.com/office/drawing/2014/chart" uri="{C3380CC4-5D6E-409C-BE32-E72D297353CC}">
              <c16:uniqueId val="{0000000D-EB99-44F0-B0CD-1597B33D0F3E}"/>
            </c:ext>
          </c:extLst>
        </c:ser>
        <c:ser>
          <c:idx val="14"/>
          <c:order val="14"/>
          <c:spPr>
            <a:solidFill>
              <a:schemeClr val="accent3">
                <a:lumMod val="80000"/>
                <a:lumOff val="2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New!$CP$17:$EX$17</c:f>
            </c:numRef>
          </c:val>
          <c:extLst>
            <c:ext xmlns:c16="http://schemas.microsoft.com/office/drawing/2014/chart" uri="{C3380CC4-5D6E-409C-BE32-E72D297353CC}">
              <c16:uniqueId val="{0000000E-EB99-44F0-B0CD-1597B33D0F3E}"/>
            </c:ext>
          </c:extLst>
        </c:ser>
        <c:ser>
          <c:idx val="15"/>
          <c:order val="15"/>
          <c:spPr>
            <a:solidFill>
              <a:schemeClr val="accent4">
                <a:lumMod val="80000"/>
                <a:lumOff val="2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New!$CP$18:$EX$18</c:f>
            </c:numRef>
          </c:val>
          <c:extLst>
            <c:ext xmlns:c16="http://schemas.microsoft.com/office/drawing/2014/chart" uri="{C3380CC4-5D6E-409C-BE32-E72D297353CC}">
              <c16:uniqueId val="{0000000F-EB99-44F0-B0CD-1597B33D0F3E}"/>
            </c:ext>
          </c:extLst>
        </c:ser>
        <c:dLbls>
          <c:showLegendKey val="0"/>
          <c:showVal val="0"/>
          <c:showCatName val="0"/>
          <c:showSerName val="0"/>
          <c:showPercent val="0"/>
          <c:showBubbleSize val="0"/>
        </c:dLbls>
        <c:gapWidth val="150"/>
        <c:axId val="196585664"/>
        <c:axId val="196575584"/>
      </c:barChart>
      <c:barChart>
        <c:barDir val="col"/>
        <c:grouping val="stacked"/>
        <c:varyColors val="0"/>
        <c:ser>
          <c:idx val="0"/>
          <c:order val="0"/>
          <c:spPr>
            <a:solidFill>
              <a:schemeClr val="accent1"/>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New!$CP$3:$EX$3</c:f>
              <c:numCache>
                <c:formatCode>General</c:formatCode>
                <c:ptCount val="61"/>
                <c:pt idx="4">
                  <c:v>2</c:v>
                </c:pt>
                <c:pt idx="32">
                  <c:v>7</c:v>
                </c:pt>
                <c:pt idx="33">
                  <c:v>0</c:v>
                </c:pt>
              </c:numCache>
            </c:numRef>
          </c:val>
          <c:extLst>
            <c:ext xmlns:c16="http://schemas.microsoft.com/office/drawing/2014/chart" uri="{C3380CC4-5D6E-409C-BE32-E72D297353CC}">
              <c16:uniqueId val="{00000000-EB99-44F0-B0CD-1597B33D0F3E}"/>
            </c:ext>
          </c:extLst>
        </c:ser>
        <c:ser>
          <c:idx val="1"/>
          <c:order val="1"/>
          <c:spPr>
            <a:solidFill>
              <a:schemeClr val="accent2"/>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New!$CP$4:$EX$4</c:f>
              <c:numCache>
                <c:formatCode>General</c:formatCode>
                <c:ptCount val="61"/>
                <c:pt idx="33">
                  <c:v>17</c:v>
                </c:pt>
              </c:numCache>
            </c:numRef>
          </c:val>
          <c:extLst>
            <c:ext xmlns:c16="http://schemas.microsoft.com/office/drawing/2014/chart" uri="{C3380CC4-5D6E-409C-BE32-E72D297353CC}">
              <c16:uniqueId val="{00000001-EB99-44F0-B0CD-1597B33D0F3E}"/>
            </c:ext>
          </c:extLst>
        </c:ser>
        <c:ser>
          <c:idx val="2"/>
          <c:order val="2"/>
          <c:spPr>
            <a:solidFill>
              <a:schemeClr val="accent3"/>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New!$CP$5:$EX$5</c:f>
              <c:numCache>
                <c:formatCode>General</c:formatCode>
                <c:ptCount val="61"/>
                <c:pt idx="33">
                  <c:v>7</c:v>
                </c:pt>
              </c:numCache>
            </c:numRef>
          </c:val>
          <c:extLst>
            <c:ext xmlns:c16="http://schemas.microsoft.com/office/drawing/2014/chart" uri="{C3380CC4-5D6E-409C-BE32-E72D297353CC}">
              <c16:uniqueId val="{00000002-EB99-44F0-B0CD-1597B33D0F3E}"/>
            </c:ext>
          </c:extLst>
        </c:ser>
        <c:ser>
          <c:idx val="3"/>
          <c:order val="3"/>
          <c:spPr>
            <a:solidFill>
              <a:schemeClr val="accent4"/>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New!$CP$6:$EX$6</c:f>
              <c:numCache>
                <c:formatCode>General</c:formatCode>
                <c:ptCount val="61"/>
              </c:numCache>
            </c:numRef>
          </c:val>
          <c:extLst>
            <c:ext xmlns:c16="http://schemas.microsoft.com/office/drawing/2014/chart" uri="{C3380CC4-5D6E-409C-BE32-E72D297353CC}">
              <c16:uniqueId val="{00000003-EB99-44F0-B0CD-1597B33D0F3E}"/>
            </c:ext>
          </c:extLst>
        </c:ser>
        <c:ser>
          <c:idx val="4"/>
          <c:order val="4"/>
          <c:spPr>
            <a:solidFill>
              <a:schemeClr val="accent5"/>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New!$CP$7:$EX$7</c:f>
              <c:numCache>
                <c:formatCode>General</c:formatCode>
                <c:ptCount val="61"/>
                <c:pt idx="5">
                  <c:v>1</c:v>
                </c:pt>
              </c:numCache>
            </c:numRef>
          </c:val>
          <c:extLst>
            <c:ext xmlns:c16="http://schemas.microsoft.com/office/drawing/2014/chart" uri="{C3380CC4-5D6E-409C-BE32-E72D297353CC}">
              <c16:uniqueId val="{00000004-EB99-44F0-B0CD-1597B33D0F3E}"/>
            </c:ext>
          </c:extLst>
        </c:ser>
        <c:ser>
          <c:idx val="5"/>
          <c:order val="5"/>
          <c:spPr>
            <a:solidFill>
              <a:schemeClr val="accent6"/>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New!$CP$8:$EX$8</c:f>
              <c:numCache>
                <c:formatCode>General</c:formatCode>
                <c:ptCount val="61"/>
                <c:pt idx="4">
                  <c:v>1</c:v>
                </c:pt>
              </c:numCache>
            </c:numRef>
          </c:val>
          <c:extLst>
            <c:ext xmlns:c16="http://schemas.microsoft.com/office/drawing/2014/chart" uri="{C3380CC4-5D6E-409C-BE32-E72D297353CC}">
              <c16:uniqueId val="{00000005-EB99-44F0-B0CD-1597B33D0F3E}"/>
            </c:ext>
          </c:extLst>
        </c:ser>
        <c:dLbls>
          <c:showLegendKey val="0"/>
          <c:showVal val="0"/>
          <c:showCatName val="0"/>
          <c:showSerName val="0"/>
          <c:showPercent val="0"/>
          <c:showBubbleSize val="0"/>
        </c:dLbls>
        <c:gapWidth val="150"/>
        <c:overlap val="100"/>
        <c:axId val="196585664"/>
        <c:axId val="196575584"/>
      </c:barChart>
      <c:barChart>
        <c:barDir val="col"/>
        <c:grouping val="stacked"/>
        <c:varyColors val="0"/>
        <c:ser>
          <c:idx val="16"/>
          <c:order val="16"/>
          <c:spPr>
            <a:solidFill>
              <a:schemeClr val="accent5">
                <a:lumMod val="80000"/>
                <a:lumOff val="20000"/>
              </a:schemeClr>
            </a:solidFill>
            <a:ln>
              <a:noFill/>
            </a:ln>
            <a:effectLst/>
          </c:spPr>
          <c:invertIfNegative val="0"/>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New!$CP$19:$EX$19</c:f>
              <c:numCache>
                <c:formatCode>General</c:formatCode>
                <c:ptCount val="61"/>
              </c:numCache>
            </c:numRef>
          </c:val>
          <c:extLst>
            <c:ext xmlns:c16="http://schemas.microsoft.com/office/drawing/2014/chart" uri="{C3380CC4-5D6E-409C-BE32-E72D297353CC}">
              <c16:uniqueId val="{00000010-EB99-44F0-B0CD-1597B33D0F3E}"/>
            </c:ext>
          </c:extLst>
        </c:ser>
        <c:dLbls>
          <c:showLegendKey val="0"/>
          <c:showVal val="0"/>
          <c:showCatName val="0"/>
          <c:showSerName val="0"/>
          <c:showPercent val="0"/>
          <c:showBubbleSize val="0"/>
        </c:dLbls>
        <c:gapWidth val="150"/>
        <c:overlap val="100"/>
        <c:axId val="196585664"/>
        <c:axId val="196575584"/>
      </c:barChart>
      <c:lineChart>
        <c:grouping val="standard"/>
        <c:varyColors val="0"/>
        <c:ser>
          <c:idx val="18"/>
          <c:order val="17"/>
          <c:spPr>
            <a:ln w="28575" cap="rnd">
              <a:solidFill>
                <a:schemeClr val="accent1">
                  <a:lumMod val="80000"/>
                </a:schemeClr>
              </a:solidFill>
              <a:round/>
            </a:ln>
            <a:effectLst/>
          </c:spPr>
          <c:marker>
            <c:symbol val="none"/>
          </c:marker>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New!$CP$20:$EX$20</c:f>
              <c:numCache>
                <c:formatCode>General</c:formatCode>
                <c:ptCount val="61"/>
                <c:pt idx="0">
                  <c:v>0</c:v>
                </c:pt>
                <c:pt idx="1">
                  <c:v>0</c:v>
                </c:pt>
                <c:pt idx="2">
                  <c:v>0</c:v>
                </c:pt>
                <c:pt idx="3">
                  <c:v>0</c:v>
                </c:pt>
                <c:pt idx="4">
                  <c:v>3</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7</c:v>
                </c:pt>
                <c:pt idx="33">
                  <c:v>24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val>
          <c:smooth val="0"/>
          <c:extLst>
            <c:ext xmlns:c16="http://schemas.microsoft.com/office/drawing/2014/chart" uri="{C3380CC4-5D6E-409C-BE32-E72D297353CC}">
              <c16:uniqueId val="{00000012-EB99-44F0-B0CD-1597B33D0F3E}"/>
            </c:ext>
          </c:extLst>
        </c:ser>
        <c:ser>
          <c:idx val="17"/>
          <c:order val="18"/>
          <c:spPr>
            <a:ln w="28575" cap="rnd">
              <a:solidFill>
                <a:schemeClr val="accent6">
                  <a:lumMod val="80000"/>
                  <a:lumOff val="20000"/>
                </a:schemeClr>
              </a:solidFill>
              <a:round/>
            </a:ln>
            <a:effectLst/>
          </c:spPr>
          <c:marker>
            <c:symbol val="none"/>
          </c:marker>
          <c:cat>
            <c:multiLvlStrRef>
              <c:f>New!$CP$1:$EX$2</c:f>
              <c:multiLvlStrCache>
                <c:ptCount val="61"/>
                <c:lvl>
                  <c:pt idx="0">
                    <c:v>Thu</c:v>
                  </c:pt>
                  <c:pt idx="1">
                    <c:v>Fri</c:v>
                  </c:pt>
                  <c:pt idx="2">
                    <c:v>Sat</c:v>
                  </c:pt>
                  <c:pt idx="3">
                    <c:v>Sun</c:v>
                  </c:pt>
                  <c:pt idx="4">
                    <c:v>Mon</c:v>
                  </c:pt>
                  <c:pt idx="5">
                    <c:v>Tue</c:v>
                  </c:pt>
                  <c:pt idx="6">
                    <c:v>Wed</c:v>
                  </c:pt>
                  <c:pt idx="7">
                    <c:v>Thu</c:v>
                  </c:pt>
                  <c:pt idx="8">
                    <c:v>Fri</c:v>
                  </c:pt>
                  <c:pt idx="9">
                    <c:v>Sat</c:v>
                  </c:pt>
                  <c:pt idx="10">
                    <c:v>Sun</c:v>
                  </c:pt>
                  <c:pt idx="11">
                    <c:v>Mon</c:v>
                  </c:pt>
                  <c:pt idx="12">
                    <c:v>Tue</c:v>
                  </c:pt>
                  <c:pt idx="13">
                    <c:v>Wed</c:v>
                  </c:pt>
                  <c:pt idx="14">
                    <c:v>Thu</c:v>
                  </c:pt>
                  <c:pt idx="15">
                    <c:v>Fri</c:v>
                  </c:pt>
                  <c:pt idx="16">
                    <c:v>Sat</c:v>
                  </c:pt>
                  <c:pt idx="17">
                    <c:v>Sun</c:v>
                  </c:pt>
                  <c:pt idx="18">
                    <c:v>Mon</c:v>
                  </c:pt>
                  <c:pt idx="19">
                    <c:v>Tue</c:v>
                  </c:pt>
                  <c:pt idx="20">
                    <c:v>Wed</c:v>
                  </c:pt>
                  <c:pt idx="21">
                    <c:v>Thu</c:v>
                  </c:pt>
                  <c:pt idx="22">
                    <c:v>Fri</c:v>
                  </c:pt>
                  <c:pt idx="23">
                    <c:v>Sat</c:v>
                  </c:pt>
                  <c:pt idx="24">
                    <c:v>Sun</c:v>
                  </c:pt>
                  <c:pt idx="25">
                    <c:v>Mon</c:v>
                  </c:pt>
                  <c:pt idx="26">
                    <c:v>Tue</c:v>
                  </c:pt>
                  <c:pt idx="27">
                    <c:v>Wed</c:v>
                  </c:pt>
                  <c:pt idx="28">
                    <c:v>Thu</c:v>
                  </c:pt>
                  <c:pt idx="29">
                    <c:v>Fri</c:v>
                  </c:pt>
                  <c:pt idx="30">
                    <c:v>Sat</c:v>
                  </c:pt>
                  <c:pt idx="31">
                    <c:v>Sun</c:v>
                  </c:pt>
                  <c:pt idx="32">
                    <c:v>Mon</c:v>
                  </c:pt>
                  <c:pt idx="33">
                    <c:v>Tue</c:v>
                  </c:pt>
                  <c:pt idx="34">
                    <c:v>Wed</c:v>
                  </c:pt>
                  <c:pt idx="35">
                    <c:v>Thu</c:v>
                  </c:pt>
                  <c:pt idx="36">
                    <c:v>Fri</c:v>
                  </c:pt>
                  <c:pt idx="37">
                    <c:v>Sat</c:v>
                  </c:pt>
                  <c:pt idx="38">
                    <c:v>Sun</c:v>
                  </c:pt>
                  <c:pt idx="39">
                    <c:v>Mon</c:v>
                  </c:pt>
                  <c:pt idx="40">
                    <c:v>Tue</c:v>
                  </c:pt>
                  <c:pt idx="41">
                    <c:v>Wed</c:v>
                  </c:pt>
                  <c:pt idx="42">
                    <c:v>Thu</c:v>
                  </c:pt>
                  <c:pt idx="43">
                    <c:v>Fri</c:v>
                  </c:pt>
                  <c:pt idx="44">
                    <c:v>Sat</c:v>
                  </c:pt>
                  <c:pt idx="45">
                    <c:v>Sun</c:v>
                  </c:pt>
                  <c:pt idx="46">
                    <c:v>Mon</c:v>
                  </c:pt>
                  <c:pt idx="47">
                    <c:v>Tue</c:v>
                  </c:pt>
                  <c:pt idx="48">
                    <c:v>Wed</c:v>
                  </c:pt>
                  <c:pt idx="49">
                    <c:v>Thu</c:v>
                  </c:pt>
                  <c:pt idx="50">
                    <c:v>Fri</c:v>
                  </c:pt>
                  <c:pt idx="51">
                    <c:v>Sat</c:v>
                  </c:pt>
                  <c:pt idx="52">
                    <c:v>Sun</c:v>
                  </c:pt>
                  <c:pt idx="53">
                    <c:v>Mon</c:v>
                  </c:pt>
                  <c:pt idx="54">
                    <c:v>Tue</c:v>
                  </c:pt>
                  <c:pt idx="55">
                    <c:v>Wed</c:v>
                  </c:pt>
                  <c:pt idx="56">
                    <c:v>Thu</c:v>
                  </c:pt>
                  <c:pt idx="57">
                    <c:v>Fri</c:v>
                  </c:pt>
                  <c:pt idx="58">
                    <c:v>Sat</c:v>
                  </c:pt>
                  <c:pt idx="59">
                    <c:v>Sun</c:v>
                  </c:pt>
                  <c:pt idx="60">
                    <c:v>Mon</c:v>
                  </c:pt>
                </c:lvl>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pt idx="31">
                    <c:v>1-Jun</c:v>
                  </c:pt>
                  <c:pt idx="32">
                    <c:v>2-Jun</c:v>
                  </c:pt>
                  <c:pt idx="33">
                    <c:v>3-Jun</c:v>
                  </c:pt>
                  <c:pt idx="34">
                    <c:v>4-Jun</c:v>
                  </c:pt>
                  <c:pt idx="35">
                    <c:v>5-Jun</c:v>
                  </c:pt>
                  <c:pt idx="36">
                    <c:v>6-Jun</c:v>
                  </c:pt>
                  <c:pt idx="37">
                    <c:v>7-Jun</c:v>
                  </c:pt>
                  <c:pt idx="38">
                    <c:v>8-Jun</c:v>
                  </c:pt>
                  <c:pt idx="39">
                    <c:v>9-Jun</c:v>
                  </c:pt>
                  <c:pt idx="40">
                    <c:v>10-Jun</c:v>
                  </c:pt>
                  <c:pt idx="41">
                    <c:v>11-Jun</c:v>
                  </c:pt>
                  <c:pt idx="42">
                    <c:v>12-Jun</c:v>
                  </c:pt>
                  <c:pt idx="43">
                    <c:v>13-Jun</c:v>
                  </c:pt>
                  <c:pt idx="44">
                    <c:v>14-Jun</c:v>
                  </c:pt>
                  <c:pt idx="45">
                    <c:v>15-Jun</c:v>
                  </c:pt>
                  <c:pt idx="46">
                    <c:v>16-Jun</c:v>
                  </c:pt>
                  <c:pt idx="47">
                    <c:v>17-Jun</c:v>
                  </c:pt>
                  <c:pt idx="48">
                    <c:v>18-Jun</c:v>
                  </c:pt>
                  <c:pt idx="49">
                    <c:v>19-Jun</c:v>
                  </c:pt>
                  <c:pt idx="50">
                    <c:v>20-Jun</c:v>
                  </c:pt>
                  <c:pt idx="51">
                    <c:v>21-Jun</c:v>
                  </c:pt>
                  <c:pt idx="52">
                    <c:v>22-Jun</c:v>
                  </c:pt>
                  <c:pt idx="53">
                    <c:v>23-Jun</c:v>
                  </c:pt>
                  <c:pt idx="54">
                    <c:v>24-Jun</c:v>
                  </c:pt>
                  <c:pt idx="55">
                    <c:v>25-Jun</c:v>
                  </c:pt>
                  <c:pt idx="56">
                    <c:v>26-Jun</c:v>
                  </c:pt>
                  <c:pt idx="57">
                    <c:v>27-Jun</c:v>
                  </c:pt>
                  <c:pt idx="58">
                    <c:v>28-Jun</c:v>
                  </c:pt>
                  <c:pt idx="59">
                    <c:v>29-Jun</c:v>
                  </c:pt>
                  <c:pt idx="60">
                    <c:v>30-Jun</c:v>
                  </c:pt>
                </c:lvl>
              </c:multiLvlStrCache>
            </c:multiLvlStrRef>
          </c:cat>
          <c:val>
            <c:numRef>
              <c:f>New!$CP$21:$EX$21</c:f>
              <c:numCache>
                <c:formatCode>General</c:formatCode>
                <c:ptCount val="61"/>
                <c:pt idx="0">
                  <c:v>7</c:v>
                </c:pt>
                <c:pt idx="1">
                  <c:v>7</c:v>
                </c:pt>
                <c:pt idx="4">
                  <c:v>7</c:v>
                </c:pt>
                <c:pt idx="5">
                  <c:v>7</c:v>
                </c:pt>
                <c:pt idx="6">
                  <c:v>7</c:v>
                </c:pt>
                <c:pt idx="7">
                  <c:v>7</c:v>
                </c:pt>
                <c:pt idx="8">
                  <c:v>7</c:v>
                </c:pt>
                <c:pt idx="11">
                  <c:v>7</c:v>
                </c:pt>
                <c:pt idx="12">
                  <c:v>7</c:v>
                </c:pt>
                <c:pt idx="13">
                  <c:v>7</c:v>
                </c:pt>
                <c:pt idx="14">
                  <c:v>7</c:v>
                </c:pt>
                <c:pt idx="15">
                  <c:v>7</c:v>
                </c:pt>
                <c:pt idx="18">
                  <c:v>7</c:v>
                </c:pt>
                <c:pt idx="19">
                  <c:v>7</c:v>
                </c:pt>
                <c:pt idx="20">
                  <c:v>7</c:v>
                </c:pt>
                <c:pt idx="21">
                  <c:v>7</c:v>
                </c:pt>
                <c:pt idx="22">
                  <c:v>7</c:v>
                </c:pt>
                <c:pt idx="25">
                  <c:v>7</c:v>
                </c:pt>
                <c:pt idx="26">
                  <c:v>7</c:v>
                </c:pt>
                <c:pt idx="27">
                  <c:v>7</c:v>
                </c:pt>
                <c:pt idx="28">
                  <c:v>7</c:v>
                </c:pt>
                <c:pt idx="29">
                  <c:v>7</c:v>
                </c:pt>
                <c:pt idx="32">
                  <c:v>35</c:v>
                </c:pt>
                <c:pt idx="33">
                  <c:v>35</c:v>
                </c:pt>
                <c:pt idx="34">
                  <c:v>35</c:v>
                </c:pt>
                <c:pt idx="35">
                  <c:v>35</c:v>
                </c:pt>
                <c:pt idx="36">
                  <c:v>35</c:v>
                </c:pt>
                <c:pt idx="39">
                  <c:v>35</c:v>
                </c:pt>
                <c:pt idx="40">
                  <c:v>35</c:v>
                </c:pt>
                <c:pt idx="41">
                  <c:v>35</c:v>
                </c:pt>
                <c:pt idx="42">
                  <c:v>35</c:v>
                </c:pt>
                <c:pt idx="43">
                  <c:v>35</c:v>
                </c:pt>
                <c:pt idx="46">
                  <c:v>35</c:v>
                </c:pt>
                <c:pt idx="47">
                  <c:v>35</c:v>
                </c:pt>
                <c:pt idx="48">
                  <c:v>35</c:v>
                </c:pt>
                <c:pt idx="49">
                  <c:v>35</c:v>
                </c:pt>
                <c:pt idx="50">
                  <c:v>35</c:v>
                </c:pt>
                <c:pt idx="53">
                  <c:v>35</c:v>
                </c:pt>
                <c:pt idx="54">
                  <c:v>35</c:v>
                </c:pt>
                <c:pt idx="55">
                  <c:v>35</c:v>
                </c:pt>
                <c:pt idx="56">
                  <c:v>35</c:v>
                </c:pt>
                <c:pt idx="57">
                  <c:v>35</c:v>
                </c:pt>
                <c:pt idx="60">
                  <c:v>35</c:v>
                </c:pt>
              </c:numCache>
            </c:numRef>
          </c:val>
          <c:smooth val="0"/>
          <c:extLst>
            <c:ext xmlns:c16="http://schemas.microsoft.com/office/drawing/2014/chart" uri="{C3380CC4-5D6E-409C-BE32-E72D297353CC}">
              <c16:uniqueId val="{00000000-7236-4327-BE61-D2646CBA145B}"/>
            </c:ext>
          </c:extLst>
        </c:ser>
        <c:dLbls>
          <c:showLegendKey val="0"/>
          <c:showVal val="0"/>
          <c:showCatName val="0"/>
          <c:showSerName val="0"/>
          <c:showPercent val="0"/>
          <c:showBubbleSize val="0"/>
        </c:dLbls>
        <c:marker val="1"/>
        <c:smooth val="0"/>
        <c:axId val="196585664"/>
        <c:axId val="196575584"/>
      </c:lineChart>
      <c:catAx>
        <c:axId val="1965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5584"/>
        <c:crosses val="autoZero"/>
        <c:auto val="1"/>
        <c:lblAlgn val="ctr"/>
        <c:lblOffset val="100"/>
        <c:noMultiLvlLbl val="0"/>
      </c:catAx>
      <c:valAx>
        <c:axId val="19657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C1 QI</a:t>
            </a:r>
            <a:r>
              <a:rPr lang="en-US" b="1" baseline="0"/>
              <a:t> Accomplishment</a:t>
            </a:r>
            <a:endParaRPr lang="en-US" b="1"/>
          </a:p>
        </c:rich>
      </c:tx>
      <c:layout>
        <c:manualLayout>
          <c:xMode val="edge"/>
          <c:yMode val="edge"/>
          <c:x val="8.5433070866142002E-3"/>
          <c:y val="9.2592592592592587E-3"/>
        </c:manualLayout>
      </c:layout>
      <c:overlay val="0"/>
      <c:spPr>
        <a:noFill/>
        <a:ln>
          <a:noFill/>
        </a:ln>
        <a:effectLst/>
      </c:spPr>
    </c:title>
    <c:autoTitleDeleted val="0"/>
    <c:plotArea>
      <c:layout>
        <c:manualLayout>
          <c:layoutTarget val="inner"/>
          <c:xMode val="edge"/>
          <c:yMode val="edge"/>
          <c:x val="1.2562144256174987E-2"/>
          <c:y val="0.17171296296296296"/>
          <c:w val="0.97277120660418281"/>
          <c:h val="0.66817840478273549"/>
        </c:manualLayout>
      </c:layout>
      <c:barChart>
        <c:barDir val="col"/>
        <c:grouping val="stacked"/>
        <c:varyColors val="0"/>
        <c:ser>
          <c:idx val="0"/>
          <c:order val="0"/>
          <c:tx>
            <c:strRef>
              <c:f>New!$E$42</c:f>
              <c:strCache>
                <c:ptCount val="1"/>
                <c:pt idx="0">
                  <c:v>AGD</c:v>
                </c:pt>
              </c:strCache>
            </c:strRef>
          </c:tx>
          <c:spPr>
            <a:solidFill>
              <a:schemeClr val="accent1"/>
            </a:solidFill>
            <a:ln>
              <a:noFill/>
            </a:ln>
            <a:effectLst/>
          </c:spPr>
          <c:invertIfNegative val="0"/>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New!$F$42:$EX$42</c:f>
              <c:numCache>
                <c:formatCode>0%</c:formatCode>
                <c:ptCount val="88"/>
                <c:pt idx="0">
                  <c:v>8.8435374149659865E-2</c:v>
                </c:pt>
                <c:pt idx="1">
                  <c:v>0.16883116883116883</c:v>
                </c:pt>
                <c:pt idx="2">
                  <c:v>1.2987012987012988E-2</c:v>
                </c:pt>
                <c:pt idx="3">
                  <c:v>9.5238095238095247E-3</c:v>
                </c:pt>
                <c:pt idx="7">
                  <c:v>0</c:v>
                </c:pt>
                <c:pt idx="8">
                  <c:v>0</c:v>
                </c:pt>
                <c:pt idx="9">
                  <c:v>2.8571428571428571E-2</c:v>
                </c:pt>
                <c:pt idx="10">
                  <c:v>0.25714285714285712</c:v>
                </c:pt>
                <c:pt idx="11">
                  <c:v>0.2</c:v>
                </c:pt>
                <c:pt idx="12">
                  <c:v>8.5714285714285715E-2</c:v>
                </c:pt>
                <c:pt idx="13">
                  <c:v>8.5714285714285715E-2</c:v>
                </c:pt>
                <c:pt idx="14">
                  <c:v>0.2</c:v>
                </c:pt>
                <c:pt idx="15">
                  <c:v>0.25714285714285712</c:v>
                </c:pt>
                <c:pt idx="16">
                  <c:v>5.7142857142857141E-2</c:v>
                </c:pt>
                <c:pt idx="17">
                  <c:v>0</c:v>
                </c:pt>
                <c:pt idx="18">
                  <c:v>0</c:v>
                </c:pt>
                <c:pt idx="19">
                  <c:v>0</c:v>
                </c:pt>
                <c:pt idx="20">
                  <c:v>0.04</c:v>
                </c:pt>
                <c:pt idx="21">
                  <c:v>0</c:v>
                </c:pt>
                <c:pt idx="22">
                  <c:v>0</c:v>
                </c:pt>
                <c:pt idx="23">
                  <c:v>0</c:v>
                </c:pt>
                <c:pt idx="27">
                  <c:v>0</c:v>
                </c:pt>
                <c:pt idx="28">
                  <c:v>0</c:v>
                </c:pt>
                <c:pt idx="29">
                  <c:v>0</c:v>
                </c:pt>
                <c:pt idx="30">
                  <c:v>0</c:v>
                </c:pt>
                <c:pt idx="31">
                  <c:v>0.2857142857142857</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0.2</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0-7811-4F74-8B76-D05157F28F9E}"/>
            </c:ext>
          </c:extLst>
        </c:ser>
        <c:ser>
          <c:idx val="1"/>
          <c:order val="1"/>
          <c:tx>
            <c:strRef>
              <c:f>New!$E$43</c:f>
              <c:strCache>
                <c:ptCount val="1"/>
                <c:pt idx="0">
                  <c:v>ECI</c:v>
                </c:pt>
              </c:strCache>
            </c:strRef>
          </c:tx>
          <c:spPr>
            <a:solidFill>
              <a:schemeClr val="accent2"/>
            </a:solidFill>
            <a:ln>
              <a:noFill/>
            </a:ln>
            <a:effectLst/>
          </c:spPr>
          <c:invertIfNegative val="0"/>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New!$F$43:$EX$43</c:f>
              <c:numCache>
                <c:formatCode>0%</c:formatCode>
                <c:ptCount val="88"/>
                <c:pt idx="0">
                  <c:v>0</c:v>
                </c:pt>
                <c:pt idx="1">
                  <c:v>0.24025974025974026</c:v>
                </c:pt>
                <c:pt idx="2">
                  <c:v>0</c:v>
                </c:pt>
                <c:pt idx="3">
                  <c:v>2.3129251700680271E-2</c:v>
                </c:pt>
                <c:pt idx="7">
                  <c:v>0</c:v>
                </c:pt>
                <c:pt idx="8">
                  <c:v>0</c:v>
                </c:pt>
                <c:pt idx="9">
                  <c:v>0</c:v>
                </c:pt>
                <c:pt idx="10">
                  <c:v>0</c:v>
                </c:pt>
                <c:pt idx="11">
                  <c:v>0.17142857142857143</c:v>
                </c:pt>
                <c:pt idx="12">
                  <c:v>0.37142857142857144</c:v>
                </c:pt>
                <c:pt idx="13">
                  <c:v>8.5714285714285715E-2</c:v>
                </c:pt>
                <c:pt idx="14">
                  <c:v>0.42857142857142855</c:v>
                </c:pt>
                <c:pt idx="15">
                  <c:v>0</c:v>
                </c:pt>
                <c:pt idx="16">
                  <c:v>0</c:v>
                </c:pt>
                <c:pt idx="17">
                  <c:v>0</c:v>
                </c:pt>
                <c:pt idx="18">
                  <c:v>0</c:v>
                </c:pt>
                <c:pt idx="19">
                  <c:v>0</c:v>
                </c:pt>
                <c:pt idx="20">
                  <c:v>9.7142857142857142E-2</c:v>
                </c:pt>
                <c:pt idx="21">
                  <c:v>0</c:v>
                </c:pt>
                <c:pt idx="22">
                  <c:v>0</c:v>
                </c:pt>
                <c:pt idx="23">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0.48571428571428571</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1-7811-4F74-8B76-D05157F28F9E}"/>
            </c:ext>
          </c:extLst>
        </c:ser>
        <c:ser>
          <c:idx val="2"/>
          <c:order val="2"/>
          <c:tx>
            <c:strRef>
              <c:f>New!$E$44</c:f>
              <c:strCache>
                <c:ptCount val="1"/>
                <c:pt idx="0">
                  <c:v>RMM</c:v>
                </c:pt>
              </c:strCache>
            </c:strRef>
          </c:tx>
          <c:spPr>
            <a:solidFill>
              <a:schemeClr val="accent3"/>
            </a:solidFill>
            <a:ln>
              <a:noFill/>
            </a:ln>
            <a:effectLst/>
          </c:spPr>
          <c:invertIfNegative val="0"/>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New!$F$44:$EX$44</c:f>
              <c:numCache>
                <c:formatCode>0%</c:formatCode>
                <c:ptCount val="88"/>
                <c:pt idx="0">
                  <c:v>0</c:v>
                </c:pt>
                <c:pt idx="1">
                  <c:v>0</c:v>
                </c:pt>
                <c:pt idx="2">
                  <c:v>0</c:v>
                </c:pt>
                <c:pt idx="3">
                  <c:v>9.5238095238095247E-3</c:v>
                </c:pt>
                <c:pt idx="7">
                  <c:v>0</c:v>
                </c:pt>
                <c:pt idx="8">
                  <c:v>0</c:v>
                </c:pt>
                <c:pt idx="9">
                  <c:v>0</c:v>
                </c:pt>
                <c:pt idx="10">
                  <c:v>0</c:v>
                </c:pt>
                <c:pt idx="11">
                  <c:v>0</c:v>
                </c:pt>
                <c:pt idx="12">
                  <c:v>0</c:v>
                </c:pt>
                <c:pt idx="13">
                  <c:v>0</c:v>
                </c:pt>
                <c:pt idx="14">
                  <c:v>0</c:v>
                </c:pt>
                <c:pt idx="15">
                  <c:v>0</c:v>
                </c:pt>
                <c:pt idx="16">
                  <c:v>0</c:v>
                </c:pt>
                <c:pt idx="17">
                  <c:v>0</c:v>
                </c:pt>
                <c:pt idx="18">
                  <c:v>0</c:v>
                </c:pt>
                <c:pt idx="19">
                  <c:v>0</c:v>
                </c:pt>
                <c:pt idx="20">
                  <c:v>0.04</c:v>
                </c:pt>
                <c:pt idx="21">
                  <c:v>0</c:v>
                </c:pt>
                <c:pt idx="22">
                  <c:v>0</c:v>
                </c:pt>
                <c:pt idx="23">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0.2</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2-7811-4F74-8B76-D05157F28F9E}"/>
            </c:ext>
          </c:extLst>
        </c:ser>
        <c:ser>
          <c:idx val="3"/>
          <c:order val="3"/>
          <c:tx>
            <c:strRef>
              <c:f>New!$E$45</c:f>
              <c:strCache>
                <c:ptCount val="1"/>
                <c:pt idx="0">
                  <c:v>CMR</c:v>
                </c:pt>
              </c:strCache>
            </c:strRef>
          </c:tx>
          <c:spPr>
            <a:solidFill>
              <a:schemeClr val="accent4"/>
            </a:solidFill>
            <a:ln>
              <a:noFill/>
            </a:ln>
            <a:effectLst/>
          </c:spPr>
          <c:invertIfNegative val="0"/>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New!$F$45:$EX$45</c:f>
              <c:numCache>
                <c:formatCode>0%</c:formatCode>
                <c:ptCount val="88"/>
                <c:pt idx="0">
                  <c:v>2.0408163265306121E-2</c:v>
                </c:pt>
                <c:pt idx="1">
                  <c:v>0</c:v>
                </c:pt>
                <c:pt idx="2">
                  <c:v>0</c:v>
                </c:pt>
                <c:pt idx="3">
                  <c:v>0</c:v>
                </c:pt>
                <c:pt idx="7">
                  <c:v>8.5714285714285715E-2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3-7811-4F74-8B76-D05157F28F9E}"/>
            </c:ext>
          </c:extLst>
        </c:ser>
        <c:ser>
          <c:idx val="4"/>
          <c:order val="4"/>
          <c:tx>
            <c:strRef>
              <c:f>New!$E$46</c:f>
              <c:strCache>
                <c:ptCount val="1"/>
                <c:pt idx="0">
                  <c:v>RAC</c:v>
                </c:pt>
              </c:strCache>
            </c:strRef>
          </c:tx>
          <c:spPr>
            <a:solidFill>
              <a:schemeClr val="accent5"/>
            </a:solidFill>
            <a:ln>
              <a:noFill/>
            </a:ln>
            <a:effectLst/>
          </c:spPr>
          <c:invertIfNegative val="0"/>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New!$F$46:$EX$46</c:f>
              <c:numCache>
                <c:formatCode>0%</c:formatCode>
                <c:ptCount val="88"/>
                <c:pt idx="0">
                  <c:v>0.15646258503401361</c:v>
                </c:pt>
                <c:pt idx="1">
                  <c:v>4.5454545454545456E-2</c:v>
                </c:pt>
                <c:pt idx="2">
                  <c:v>6.4935064935064939E-3</c:v>
                </c:pt>
                <c:pt idx="3">
                  <c:v>0</c:v>
                </c:pt>
                <c:pt idx="7">
                  <c:v>0.11428571428571428</c:v>
                </c:pt>
                <c:pt idx="8">
                  <c:v>0.11428571428571428</c:v>
                </c:pt>
                <c:pt idx="9">
                  <c:v>0.17142857142857143</c:v>
                </c:pt>
                <c:pt idx="10">
                  <c:v>0.11428571428571428</c:v>
                </c:pt>
                <c:pt idx="11">
                  <c:v>0.14285714285714285</c:v>
                </c:pt>
                <c:pt idx="12">
                  <c:v>5.7142857142857141E-2</c:v>
                </c:pt>
                <c:pt idx="13">
                  <c:v>0</c:v>
                </c:pt>
                <c:pt idx="14">
                  <c:v>5.7142857142857141E-2</c:v>
                </c:pt>
                <c:pt idx="15">
                  <c:v>8.5714285714285715E-2</c:v>
                </c:pt>
                <c:pt idx="16">
                  <c:v>2.8571428571428571E-2</c:v>
                </c:pt>
                <c:pt idx="17">
                  <c:v>0</c:v>
                </c:pt>
                <c:pt idx="18">
                  <c:v>0</c:v>
                </c:pt>
                <c:pt idx="19">
                  <c:v>0</c:v>
                </c:pt>
                <c:pt idx="20">
                  <c:v>0</c:v>
                </c:pt>
                <c:pt idx="21">
                  <c:v>0</c:v>
                </c:pt>
                <c:pt idx="22">
                  <c:v>0</c:v>
                </c:pt>
                <c:pt idx="23">
                  <c:v>0</c:v>
                </c:pt>
                <c:pt idx="27">
                  <c:v>0</c:v>
                </c:pt>
                <c:pt idx="28">
                  <c:v>0</c:v>
                </c:pt>
                <c:pt idx="29">
                  <c:v>0</c:v>
                </c:pt>
                <c:pt idx="30">
                  <c:v>0</c:v>
                </c:pt>
                <c:pt idx="31">
                  <c:v>0</c:v>
                </c:pt>
                <c:pt idx="32">
                  <c:v>0.14285714285714285</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7811-4F74-8B76-D05157F28F9E}"/>
            </c:ext>
          </c:extLst>
        </c:ser>
        <c:ser>
          <c:idx val="5"/>
          <c:order val="5"/>
          <c:tx>
            <c:strRef>
              <c:f>New!$E$47</c:f>
              <c:strCache>
                <c:ptCount val="1"/>
                <c:pt idx="0">
                  <c:v>RPR</c:v>
                </c:pt>
              </c:strCache>
            </c:strRef>
          </c:tx>
          <c:spPr>
            <a:solidFill>
              <a:schemeClr val="accent6"/>
            </a:solidFill>
            <a:ln>
              <a:noFill/>
            </a:ln>
            <a:effectLst/>
          </c:spPr>
          <c:invertIfNegative val="0"/>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New!$F$47:$EX$47</c:f>
              <c:numCache>
                <c:formatCode>0%</c:formatCode>
                <c:ptCount val="88"/>
                <c:pt idx="0">
                  <c:v>3.4013605442176874E-2</c:v>
                </c:pt>
                <c:pt idx="1">
                  <c:v>1.2987012987012988E-2</c:v>
                </c:pt>
                <c:pt idx="2">
                  <c:v>6.4935064935064939E-3</c:v>
                </c:pt>
                <c:pt idx="3">
                  <c:v>0</c:v>
                </c:pt>
                <c:pt idx="7">
                  <c:v>0</c:v>
                </c:pt>
                <c:pt idx="8">
                  <c:v>0</c:v>
                </c:pt>
                <c:pt idx="9">
                  <c:v>0</c:v>
                </c:pt>
                <c:pt idx="10">
                  <c:v>0.14285714285714285</c:v>
                </c:pt>
                <c:pt idx="11">
                  <c:v>0</c:v>
                </c:pt>
                <c:pt idx="12">
                  <c:v>0</c:v>
                </c:pt>
                <c:pt idx="13">
                  <c:v>0</c:v>
                </c:pt>
                <c:pt idx="14">
                  <c:v>5.7142857142857141E-2</c:v>
                </c:pt>
                <c:pt idx="15">
                  <c:v>0</c:v>
                </c:pt>
                <c:pt idx="16">
                  <c:v>2.8571428571428571E-2</c:v>
                </c:pt>
                <c:pt idx="17">
                  <c:v>0</c:v>
                </c:pt>
                <c:pt idx="18">
                  <c:v>0</c:v>
                </c:pt>
                <c:pt idx="19">
                  <c:v>0</c:v>
                </c:pt>
                <c:pt idx="20">
                  <c:v>0</c:v>
                </c:pt>
                <c:pt idx="21">
                  <c:v>0</c:v>
                </c:pt>
                <c:pt idx="22">
                  <c:v>0</c:v>
                </c:pt>
                <c:pt idx="23">
                  <c:v>0</c:v>
                </c:pt>
                <c:pt idx="27">
                  <c:v>0</c:v>
                </c:pt>
                <c:pt idx="28">
                  <c:v>0</c:v>
                </c:pt>
                <c:pt idx="29">
                  <c:v>0</c:v>
                </c:pt>
                <c:pt idx="30">
                  <c:v>0</c:v>
                </c:pt>
                <c:pt idx="31">
                  <c:v>0.14285714285714285</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5-7811-4F74-8B76-D05157F28F9E}"/>
            </c:ext>
          </c:extLst>
        </c:ser>
        <c:ser>
          <c:idx val="6"/>
          <c:order val="6"/>
          <c:tx>
            <c:strRef>
              <c:f>New!$E$48</c:f>
              <c:strCache>
                <c:ptCount val="1"/>
              </c:strCache>
            </c:strRef>
          </c:tx>
          <c:spPr>
            <a:solidFill>
              <a:schemeClr val="accent1">
                <a:lumMod val="60000"/>
              </a:schemeClr>
            </a:solidFill>
            <a:ln>
              <a:noFill/>
            </a:ln>
            <a:effectLst/>
          </c:spPr>
          <c:invertIfNegative val="0"/>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New!$F$48:$EX$48</c:f>
              <c:numCache>
                <c:formatCode>General</c:formatCode>
                <c:ptCount val="88"/>
              </c:numCache>
            </c:numRef>
          </c:val>
          <c:extLst>
            <c:ext xmlns:c16="http://schemas.microsoft.com/office/drawing/2014/chart" uri="{C3380CC4-5D6E-409C-BE32-E72D297353CC}">
              <c16:uniqueId val="{00000006-7811-4F74-8B76-D05157F28F9E}"/>
            </c:ext>
          </c:extLst>
        </c:ser>
        <c:dLbls>
          <c:showLegendKey val="0"/>
          <c:showVal val="0"/>
          <c:showCatName val="0"/>
          <c:showSerName val="0"/>
          <c:showPercent val="0"/>
          <c:showBubbleSize val="0"/>
        </c:dLbls>
        <c:gapWidth val="10"/>
        <c:overlap val="100"/>
        <c:axId val="155944512"/>
        <c:axId val="155953152"/>
      </c:barChart>
      <c:lineChart>
        <c:grouping val="standard"/>
        <c:varyColors val="0"/>
        <c:ser>
          <c:idx val="7"/>
          <c:order val="7"/>
          <c:tx>
            <c:strRef>
              <c:f>New!$E$49</c:f>
              <c:strCache>
                <c:ptCount val="1"/>
                <c:pt idx="0">
                  <c:v>TOTAL</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solidFill>
                <a:schemeClr val="accent2">
                  <a:lumMod val="20000"/>
                  <a:lumOff val="80000"/>
                </a:schemeClr>
              </a:solid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New!$F$49:$EX$49</c:f>
              <c:numCache>
                <c:formatCode>0%</c:formatCode>
                <c:ptCount val="88"/>
                <c:pt idx="0">
                  <c:v>0.29931972789115646</c:v>
                </c:pt>
                <c:pt idx="1">
                  <c:v>0.46753246753246752</c:v>
                </c:pt>
                <c:pt idx="2">
                  <c:v>2.5974025974025976E-2</c:v>
                </c:pt>
                <c:pt idx="3">
                  <c:v>4.2176870748299324E-2</c:v>
                </c:pt>
                <c:pt idx="7">
                  <c:v>0.2</c:v>
                </c:pt>
                <c:pt idx="8">
                  <c:v>0.11428571428571428</c:v>
                </c:pt>
                <c:pt idx="9">
                  <c:v>0.2</c:v>
                </c:pt>
                <c:pt idx="10">
                  <c:v>0.51428571428571423</c:v>
                </c:pt>
                <c:pt idx="11">
                  <c:v>0.51428571428571423</c:v>
                </c:pt>
                <c:pt idx="12">
                  <c:v>0.51428571428571435</c:v>
                </c:pt>
                <c:pt idx="13">
                  <c:v>0.17142857142857143</c:v>
                </c:pt>
                <c:pt idx="14">
                  <c:v>0.74285714285714288</c:v>
                </c:pt>
                <c:pt idx="15">
                  <c:v>0.34285714285714286</c:v>
                </c:pt>
                <c:pt idx="16">
                  <c:v>0.11428571428571428</c:v>
                </c:pt>
                <c:pt idx="17">
                  <c:v>0</c:v>
                </c:pt>
                <c:pt idx="18">
                  <c:v>0</c:v>
                </c:pt>
                <c:pt idx="19">
                  <c:v>0</c:v>
                </c:pt>
                <c:pt idx="20">
                  <c:v>0.17714285714285716</c:v>
                </c:pt>
                <c:pt idx="21">
                  <c:v>0</c:v>
                </c:pt>
                <c:pt idx="22">
                  <c:v>0</c:v>
                </c:pt>
                <c:pt idx="23">
                  <c:v>0</c:v>
                </c:pt>
                <c:pt idx="27">
                  <c:v>0</c:v>
                </c:pt>
                <c:pt idx="28">
                  <c:v>0</c:v>
                </c:pt>
                <c:pt idx="29">
                  <c:v>0</c:v>
                </c:pt>
                <c:pt idx="30">
                  <c:v>0</c:v>
                </c:pt>
                <c:pt idx="31">
                  <c:v>0.42857142857142855</c:v>
                </c:pt>
                <c:pt idx="32">
                  <c:v>0.14285714285714285</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0.2</c:v>
                </c:pt>
                <c:pt idx="60">
                  <c:v>0.68571428571428572</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smooth val="0"/>
          <c:extLst>
            <c:ext xmlns:c16="http://schemas.microsoft.com/office/drawing/2014/chart" uri="{C3380CC4-5D6E-409C-BE32-E72D297353CC}">
              <c16:uniqueId val="{00000007-7811-4F74-8B76-D05157F28F9E}"/>
            </c:ext>
          </c:extLst>
        </c:ser>
        <c:ser>
          <c:idx val="8"/>
          <c:order val="8"/>
          <c:tx>
            <c:strRef>
              <c:f>New!$E$50</c:f>
              <c:strCache>
                <c:ptCount val="1"/>
                <c:pt idx="0">
                  <c:v>Target</c:v>
                </c:pt>
              </c:strCache>
            </c:strRef>
          </c:tx>
          <c:spPr>
            <a:ln w="28575" cap="rnd">
              <a:solidFill>
                <a:schemeClr val="accent3">
                  <a:lumMod val="60000"/>
                </a:schemeClr>
              </a:solidFill>
              <a:round/>
            </a:ln>
            <a:effectLst/>
          </c:spPr>
          <c:marker>
            <c:symbol val="none"/>
          </c:marker>
          <c:cat>
            <c:strRef>
              <c:f>New!$F$40:$EX$41</c:f>
              <c:strCache>
                <c:ptCount val="88"/>
                <c:pt idx="0">
                  <c:v>March</c:v>
                </c:pt>
                <c:pt idx="1">
                  <c:v>April</c:v>
                </c:pt>
                <c:pt idx="2">
                  <c:v>May</c:v>
                </c:pt>
                <c:pt idx="3">
                  <c:v>June</c:v>
                </c:pt>
                <c:pt idx="7">
                  <c:v>Mar Wk 1</c:v>
                </c:pt>
                <c:pt idx="8">
                  <c:v>Mar Wk 2</c:v>
                </c:pt>
                <c:pt idx="9">
                  <c:v>Mar Wk 3</c:v>
                </c:pt>
                <c:pt idx="10">
                  <c:v>Mar Wk 4</c:v>
                </c:pt>
                <c:pt idx="11">
                  <c:v>Mar Wk 5</c:v>
                </c:pt>
                <c:pt idx="12">
                  <c:v>Apr Wk 1</c:v>
                </c:pt>
                <c:pt idx="13">
                  <c:v>Apr Wk 2</c:v>
                </c:pt>
                <c:pt idx="14">
                  <c:v>Apr Wk 3</c:v>
                </c:pt>
                <c:pt idx="15">
                  <c:v>Apr Wk 4</c:v>
                </c:pt>
                <c:pt idx="16">
                  <c:v>May Wk 1</c:v>
                </c:pt>
                <c:pt idx="17">
                  <c:v>May Wk 2</c:v>
                </c:pt>
                <c:pt idx="18">
                  <c:v>May Wk 3</c:v>
                </c:pt>
                <c:pt idx="19">
                  <c:v>May Wk 4</c:v>
                </c:pt>
                <c:pt idx="20">
                  <c:v>Jun Wk1</c:v>
                </c:pt>
                <c:pt idx="21">
                  <c:v>Jun Wk2</c:v>
                </c:pt>
                <c:pt idx="22">
                  <c:v>Jun Wk3</c:v>
                </c:pt>
                <c:pt idx="23">
                  <c:v>Jun Wk4</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strCache>
            </c:strRef>
          </c:cat>
          <c:val>
            <c:numRef>
              <c:f>New!$F$50:$EX$50</c:f>
              <c:numCache>
                <c:formatCode>0%</c:formatCode>
                <c:ptCount val="88"/>
                <c:pt idx="0">
                  <c:v>1</c:v>
                </c:pt>
                <c:pt idx="1">
                  <c:v>1</c:v>
                </c:pt>
                <c:pt idx="2">
                  <c:v>1</c:v>
                </c:pt>
                <c:pt idx="3">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numCache>
            </c:numRef>
          </c:val>
          <c:smooth val="0"/>
          <c:extLst>
            <c:ext xmlns:c16="http://schemas.microsoft.com/office/drawing/2014/chart" uri="{C3380CC4-5D6E-409C-BE32-E72D297353CC}">
              <c16:uniqueId val="{00000008-7811-4F74-8B76-D05157F28F9E}"/>
            </c:ext>
          </c:extLst>
        </c:ser>
        <c:dLbls>
          <c:showLegendKey val="0"/>
          <c:showVal val="0"/>
          <c:showCatName val="0"/>
          <c:showSerName val="0"/>
          <c:showPercent val="0"/>
          <c:showBubbleSize val="0"/>
        </c:dLbls>
        <c:marker val="1"/>
        <c:smooth val="0"/>
        <c:axId val="155944512"/>
        <c:axId val="155953152"/>
      </c:lineChart>
      <c:catAx>
        <c:axId val="1559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5953152"/>
        <c:crosses val="autoZero"/>
        <c:auto val="1"/>
        <c:lblAlgn val="ctr"/>
        <c:lblOffset val="100"/>
        <c:noMultiLvlLbl val="0"/>
      </c:catAx>
      <c:valAx>
        <c:axId val="155953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4512"/>
        <c:crosses val="autoZero"/>
        <c:crossBetween val="between"/>
      </c:valAx>
      <c:spPr>
        <a:noFill/>
        <a:ln>
          <a:noFill/>
        </a:ln>
        <a:effectLst/>
      </c:spPr>
    </c:plotArea>
    <c:legend>
      <c:legendPos val="b"/>
      <c:layout>
        <c:manualLayout>
          <c:xMode val="edge"/>
          <c:yMode val="edge"/>
          <c:x val="0.35214614173228348"/>
          <c:y val="1.909667541557301E-2"/>
          <c:w val="0.28814352973534124"/>
          <c:h val="7.89464378069427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6350</xdr:rowOff>
    </xdr:from>
    <xdr:to>
      <xdr:col>7</xdr:col>
      <xdr:colOff>622300</xdr:colOff>
      <xdr:row>29</xdr:row>
      <xdr:rowOff>50800</xdr:rowOff>
    </xdr:to>
    <xdr:graphicFrame macro="">
      <xdr:nvGraphicFramePr>
        <xdr:cNvPr id="3" name="Chart 2">
          <a:extLst>
            <a:ext uri="{FF2B5EF4-FFF2-40B4-BE49-F238E27FC236}">
              <a16:creationId xmlns:a16="http://schemas.microsoft.com/office/drawing/2014/main" id="{84D49529-C9ED-4C4C-BD4D-FAC81BBF0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0.85501</cdr:x>
      <cdr:y>0.28813</cdr:y>
    </cdr:from>
    <cdr:to>
      <cdr:x>0.87041</cdr:x>
      <cdr:y>0.37613</cdr:y>
    </cdr:to>
    <cdr:cxnSp macro="">
      <cdr:nvCxnSpPr>
        <cdr:cNvPr id="3" name="Connector: Elbow 2">
          <a:extLst xmlns:a="http://schemas.openxmlformats.org/drawingml/2006/main">
            <a:ext uri="{FF2B5EF4-FFF2-40B4-BE49-F238E27FC236}">
              <a16:creationId xmlns:a16="http://schemas.microsoft.com/office/drawing/2014/main" id="{E3692278-2BEE-0F15-85B6-64B59652989C}"/>
            </a:ext>
          </a:extLst>
        </cdr:cNvPr>
        <cdr:cNvCxnSpPr/>
      </cdr:nvCxnSpPr>
      <cdr:spPr>
        <a:xfrm xmlns:a="http://schemas.openxmlformats.org/drawingml/2006/main" rot="16200000" flipV="1">
          <a:off x="4483059" y="1004301"/>
          <a:ext cx="277023" cy="82513"/>
        </a:xfrm>
        <a:prstGeom xmlns:a="http://schemas.openxmlformats.org/drawingml/2006/main" prst="bentConnector3">
          <a:avLst/>
        </a:prstGeom>
        <a:ln xmlns:a="http://schemas.openxmlformats.org/drawingml/2006/main">
          <a:solidFill>
            <a:srgbClr val="0070C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0.81159</cdr:x>
      <cdr:y>0.45946</cdr:y>
    </cdr:from>
    <cdr:to>
      <cdr:x>0.94145</cdr:x>
      <cdr:y>0.57406</cdr:y>
    </cdr:to>
    <cdr:sp macro="" textlink="">
      <cdr:nvSpPr>
        <cdr:cNvPr id="7" name="TextBox 6">
          <a:extLst xmlns:a="http://schemas.openxmlformats.org/drawingml/2006/main">
            <a:ext uri="{FF2B5EF4-FFF2-40B4-BE49-F238E27FC236}">
              <a16:creationId xmlns:a16="http://schemas.microsoft.com/office/drawing/2014/main" id="{1999278E-833E-077A-0EAA-721A06B9C3C6}"/>
            </a:ext>
          </a:extLst>
        </cdr:cNvPr>
        <cdr:cNvSpPr txBox="1"/>
      </cdr:nvSpPr>
      <cdr:spPr>
        <a:xfrm xmlns:a="http://schemas.openxmlformats.org/drawingml/2006/main">
          <a:off x="3713556" y="1272889"/>
          <a:ext cx="594179"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0.77741</cdr:x>
      <cdr:y>0.3618</cdr:y>
    </cdr:from>
    <cdr:to>
      <cdr:x>0.96681</cdr:x>
      <cdr:y>0.55663</cdr:y>
    </cdr:to>
    <cdr:sp macro="" textlink="">
      <cdr:nvSpPr>
        <cdr:cNvPr id="8" name="TextBox 7">
          <a:extLst xmlns:a="http://schemas.openxmlformats.org/drawingml/2006/main">
            <a:ext uri="{FF2B5EF4-FFF2-40B4-BE49-F238E27FC236}">
              <a16:creationId xmlns:a16="http://schemas.microsoft.com/office/drawing/2014/main" id="{017F7145-2B33-5647-371C-E9C541031DF8}"/>
            </a:ext>
          </a:extLst>
        </cdr:cNvPr>
        <cdr:cNvSpPr txBox="1"/>
      </cdr:nvSpPr>
      <cdr:spPr>
        <a:xfrm xmlns:a="http://schemas.openxmlformats.org/drawingml/2006/main">
          <a:off x="4164586" y="1138950"/>
          <a:ext cx="1014619" cy="61332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600" b="0" i="1">
              <a:solidFill>
                <a:schemeClr val="bg1"/>
              </a:solidFill>
              <a:effectLst/>
              <a:latin typeface="+mn-lt"/>
              <a:ea typeface="+mn-ea"/>
              <a:cs typeface="+mn-cs"/>
            </a:rPr>
            <a:t>QI'S</a:t>
          </a:r>
          <a:r>
            <a:rPr lang="en-US" sz="600" b="0" i="1" baseline="0">
              <a:solidFill>
                <a:schemeClr val="bg1"/>
              </a:solidFill>
              <a:effectLst/>
              <a:latin typeface="+mn-lt"/>
              <a:ea typeface="+mn-ea"/>
              <a:cs typeface="+mn-cs"/>
            </a:rPr>
            <a:t> TARGET PER DAY IS 15 TASKS ;</a:t>
          </a: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600" b="0" i="1" baseline="0">
              <a:solidFill>
                <a:schemeClr val="bg1"/>
              </a:solidFill>
              <a:effectLst/>
              <a:latin typeface="+mn-lt"/>
              <a:ea typeface="+mn-ea"/>
              <a:cs typeface="+mn-cs"/>
            </a:rPr>
            <a:t> WEEKLY TARGET: </a:t>
          </a:r>
          <a:r>
            <a:rPr lang="en-US" sz="600" b="1" i="1" baseline="0">
              <a:solidFill>
                <a:srgbClr val="FF0000"/>
              </a:solidFill>
              <a:effectLst/>
              <a:latin typeface="+mn-lt"/>
              <a:ea typeface="+mn-ea"/>
              <a:cs typeface="+mn-cs"/>
            </a:rPr>
            <a:t>75 TASKS </a:t>
          </a:r>
          <a:r>
            <a:rPr lang="en-US" sz="600" b="0" i="1" baseline="0">
              <a:solidFill>
                <a:schemeClr val="bg1"/>
              </a:solidFill>
              <a:effectLst/>
              <a:latin typeface="+mn-lt"/>
              <a:ea typeface="+mn-ea"/>
              <a:cs typeface="+mn-cs"/>
            </a:rPr>
            <a:t>PER QI</a:t>
          </a:r>
          <a:endParaRPr lang="en-US" sz="600" b="0">
            <a:solidFill>
              <a:schemeClr val="bg1"/>
            </a:solidFill>
            <a:effectLst/>
          </a:endParaRPr>
        </a:p>
        <a:p xmlns:a="http://schemas.openxmlformats.org/drawingml/2006/main">
          <a:pPr algn="ctr"/>
          <a:endParaRPr lang="en-US" sz="6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1711158</xdr:colOff>
      <xdr:row>33</xdr:row>
      <xdr:rowOff>133183</xdr:rowOff>
    </xdr:from>
    <xdr:to>
      <xdr:col>3</xdr:col>
      <xdr:colOff>2073108</xdr:colOff>
      <xdr:row>48</xdr:row>
      <xdr:rowOff>114133</xdr:rowOff>
    </xdr:to>
    <xdr:graphicFrame macro="">
      <xdr:nvGraphicFramePr>
        <xdr:cNvPr id="3" name="Chart 2">
          <a:extLst>
            <a:ext uri="{FF2B5EF4-FFF2-40B4-BE49-F238E27FC236}">
              <a16:creationId xmlns:a16="http://schemas.microsoft.com/office/drawing/2014/main" id="{925D15AA-E959-D8FA-D0FB-5A0914B1B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0.85491</cdr:x>
      <cdr:y>0.59379</cdr:y>
    </cdr:from>
    <cdr:to>
      <cdr:x>0.87523</cdr:x>
      <cdr:y>0.68468</cdr:y>
    </cdr:to>
    <cdr:cxnSp macro="">
      <cdr:nvCxnSpPr>
        <cdr:cNvPr id="3" name="Connector: Elbow 2">
          <a:extLst xmlns:a="http://schemas.openxmlformats.org/drawingml/2006/main">
            <a:ext uri="{FF2B5EF4-FFF2-40B4-BE49-F238E27FC236}">
              <a16:creationId xmlns:a16="http://schemas.microsoft.com/office/drawing/2014/main" id="{E3692278-2BEE-0F15-85B6-64B59652989C}"/>
            </a:ext>
          </a:extLst>
        </cdr:cNvPr>
        <cdr:cNvCxnSpPr/>
      </cdr:nvCxnSpPr>
      <cdr:spPr>
        <a:xfrm xmlns:a="http://schemas.openxmlformats.org/drawingml/2006/main" rot="5400000">
          <a:off x="3831541" y="1723420"/>
          <a:ext cx="251676" cy="92928"/>
        </a:xfrm>
        <a:prstGeom xmlns:a="http://schemas.openxmlformats.org/drawingml/2006/main" prst="bentConnector3">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0.81159</cdr:x>
      <cdr:y>0.45946</cdr:y>
    </cdr:from>
    <cdr:to>
      <cdr:x>0.94145</cdr:x>
      <cdr:y>0.57406</cdr:y>
    </cdr:to>
    <cdr:sp macro="" textlink="">
      <cdr:nvSpPr>
        <cdr:cNvPr id="7" name="TextBox 6">
          <a:extLst xmlns:a="http://schemas.openxmlformats.org/drawingml/2006/main">
            <a:ext uri="{FF2B5EF4-FFF2-40B4-BE49-F238E27FC236}">
              <a16:creationId xmlns:a16="http://schemas.microsoft.com/office/drawing/2014/main" id="{1999278E-833E-077A-0EAA-721A06B9C3C6}"/>
            </a:ext>
          </a:extLst>
        </cdr:cNvPr>
        <cdr:cNvSpPr txBox="1"/>
      </cdr:nvSpPr>
      <cdr:spPr>
        <a:xfrm xmlns:a="http://schemas.openxmlformats.org/drawingml/2006/main">
          <a:off x="3713556" y="1272889"/>
          <a:ext cx="594179"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0.78599</cdr:x>
      <cdr:y>0.47706</cdr:y>
    </cdr:from>
    <cdr:to>
      <cdr:x>0.97539</cdr:x>
      <cdr:y>0.67189</cdr:y>
    </cdr:to>
    <cdr:sp macro="" textlink="">
      <cdr:nvSpPr>
        <cdr:cNvPr id="8" name="TextBox 7">
          <a:extLst xmlns:a="http://schemas.openxmlformats.org/drawingml/2006/main">
            <a:ext uri="{FF2B5EF4-FFF2-40B4-BE49-F238E27FC236}">
              <a16:creationId xmlns:a16="http://schemas.microsoft.com/office/drawing/2014/main" id="{017F7145-2B33-5647-371C-E9C541031DF8}"/>
            </a:ext>
          </a:extLst>
        </cdr:cNvPr>
        <cdr:cNvSpPr txBox="1"/>
      </cdr:nvSpPr>
      <cdr:spPr>
        <a:xfrm xmlns:a="http://schemas.openxmlformats.org/drawingml/2006/main">
          <a:off x="3591058" y="1316256"/>
          <a:ext cx="865319" cy="53754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600" i="1">
              <a:solidFill>
                <a:schemeClr val="bg1"/>
              </a:solidFill>
              <a:effectLst/>
              <a:latin typeface="+mn-lt"/>
              <a:ea typeface="+mn-ea"/>
              <a:cs typeface="+mn-cs"/>
            </a:rPr>
            <a:t>QI'S</a:t>
          </a:r>
          <a:r>
            <a:rPr lang="en-US" sz="600" i="1" baseline="0">
              <a:solidFill>
                <a:schemeClr val="bg1"/>
              </a:solidFill>
              <a:effectLst/>
              <a:latin typeface="+mn-lt"/>
              <a:ea typeface="+mn-ea"/>
              <a:cs typeface="+mn-cs"/>
            </a:rPr>
            <a:t> TARGET PER WEEK IS </a:t>
          </a:r>
          <a:r>
            <a:rPr lang="en-US" sz="600" b="1" i="1" baseline="0">
              <a:solidFill>
                <a:srgbClr val="FF0000"/>
              </a:solidFill>
              <a:effectLst/>
              <a:latin typeface="+mn-lt"/>
              <a:ea typeface="+mn-ea"/>
              <a:cs typeface="+mn-cs"/>
            </a:rPr>
            <a:t>15 TASKS</a:t>
          </a:r>
          <a:endParaRPr lang="en-US" sz="600">
            <a:solidFill>
              <a:srgbClr val="FF0000"/>
            </a:solidFill>
            <a:effectLst/>
          </a:endParaRPr>
        </a:p>
        <a:p xmlns:a="http://schemas.openxmlformats.org/drawingml/2006/main">
          <a:pPr algn="ctr"/>
          <a:endParaRPr lang="en-US" sz="600">
            <a:solidFill>
              <a:schemeClr val="bg1"/>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107950</xdr:colOff>
      <xdr:row>0</xdr:row>
      <xdr:rowOff>57150</xdr:rowOff>
    </xdr:from>
    <xdr:to>
      <xdr:col>9</xdr:col>
      <xdr:colOff>279400</xdr:colOff>
      <xdr:row>19</xdr:row>
      <xdr:rowOff>88900</xdr:rowOff>
    </xdr:to>
    <xdr:graphicFrame macro="">
      <xdr:nvGraphicFramePr>
        <xdr:cNvPr id="3" name="Chart 2">
          <a:extLst>
            <a:ext uri="{FF2B5EF4-FFF2-40B4-BE49-F238E27FC236}">
              <a16:creationId xmlns:a16="http://schemas.microsoft.com/office/drawing/2014/main" id="{B7CBE639-A63A-49FB-9CB4-E82CB730F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312963</xdr:colOff>
      <xdr:row>205</xdr:row>
      <xdr:rowOff>36285</xdr:rowOff>
    </xdr:from>
    <xdr:to>
      <xdr:col>13</xdr:col>
      <xdr:colOff>562427</xdr:colOff>
      <xdr:row>232</xdr:row>
      <xdr:rowOff>63500</xdr:rowOff>
    </xdr:to>
    <xdr:graphicFrame macro="">
      <xdr:nvGraphicFramePr>
        <xdr:cNvPr id="7" name="Chart 6">
          <a:extLst>
            <a:ext uri="{FF2B5EF4-FFF2-40B4-BE49-F238E27FC236}">
              <a16:creationId xmlns:a16="http://schemas.microsoft.com/office/drawing/2014/main" id="{F7F8CF73-940F-3404-1137-EA34EAC30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33171</xdr:colOff>
      <xdr:row>22</xdr:row>
      <xdr:rowOff>37234</xdr:rowOff>
    </xdr:from>
    <xdr:to>
      <xdr:col>28</xdr:col>
      <xdr:colOff>462643</xdr:colOff>
      <xdr:row>37</xdr:row>
      <xdr:rowOff>74309</xdr:rowOff>
    </xdr:to>
    <xdr:graphicFrame macro="">
      <xdr:nvGraphicFramePr>
        <xdr:cNvPr id="7" name="Chart 6">
          <a:extLst>
            <a:ext uri="{FF2B5EF4-FFF2-40B4-BE49-F238E27FC236}">
              <a16:creationId xmlns:a16="http://schemas.microsoft.com/office/drawing/2014/main" id="{A2C55CFE-8F15-FE3C-FCE1-1D3112EDF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1187824</xdr:colOff>
      <xdr:row>22</xdr:row>
      <xdr:rowOff>49438</xdr:rowOff>
    </xdr:from>
    <xdr:to>
      <xdr:col>8</xdr:col>
      <xdr:colOff>344289</xdr:colOff>
      <xdr:row>37</xdr:row>
      <xdr:rowOff>56734</xdr:rowOff>
    </xdr:to>
    <xdr:graphicFrame macro="">
      <xdr:nvGraphicFramePr>
        <xdr:cNvPr id="8" name="Chart 7">
          <a:extLst>
            <a:ext uri="{FF2B5EF4-FFF2-40B4-BE49-F238E27FC236}">
              <a16:creationId xmlns:a16="http://schemas.microsoft.com/office/drawing/2014/main" id="{D13CEE09-A718-2CEF-DC2D-7033CD335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93</xdr:col>
      <xdr:colOff>160021</xdr:colOff>
      <xdr:row>22</xdr:row>
      <xdr:rowOff>63906</xdr:rowOff>
    </xdr:from>
    <xdr:to>
      <xdr:col>153</xdr:col>
      <xdr:colOff>369454</xdr:colOff>
      <xdr:row>37</xdr:row>
      <xdr:rowOff>71202</xdr:rowOff>
    </xdr:to>
    <xdr:graphicFrame macro="">
      <xdr:nvGraphicFramePr>
        <xdr:cNvPr id="9" name="Chart 8">
          <a:extLst>
            <a:ext uri="{FF2B5EF4-FFF2-40B4-BE49-F238E27FC236}">
              <a16:creationId xmlns:a16="http://schemas.microsoft.com/office/drawing/2014/main" id="{9F96897C-A4E1-3C99-3323-A02CBC33B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263071</xdr:colOff>
      <xdr:row>50</xdr:row>
      <xdr:rowOff>25398</xdr:rowOff>
    </xdr:from>
    <xdr:to>
      <xdr:col>153</xdr:col>
      <xdr:colOff>453570</xdr:colOff>
      <xdr:row>64</xdr:row>
      <xdr:rowOff>153892</xdr:rowOff>
    </xdr:to>
    <xdr:graphicFrame macro="">
      <xdr:nvGraphicFramePr>
        <xdr:cNvPr id="16" name="Chart 9">
          <a:extLst>
            <a:ext uri="{FF2B5EF4-FFF2-40B4-BE49-F238E27FC236}">
              <a16:creationId xmlns:a16="http://schemas.microsoft.com/office/drawing/2014/main" id="{EED422DC-22F8-46B7-9218-239DCAB6F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W00051\OneDrive%20-%20Meralco\Robertito%20B.%20Canaria's%20files%20-%20Paranaque%20CA%20Files\EAM%20MONITORING\Project%20Monitoring%2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W00051\OneDrive%20-%20Meralco\Robertito%20B.%20Canaria's%20files%20-%20Paranaque%20CA%20Files\EAM%20MONITORING\Work%20Order%20Monitoring%20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IW00051\OneDrive%20-%20Meralco\Robertito%20B.%20Canaria's%20files%20-%20Paranaque%20CA%20Files\EAM%20MONITORING\Work%20Order%20Monitoring%20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meralco-my.sharepoint.com/personal/rbcanaria_meralco_com_ph/Documents/Paranaque%20CA%20Files/EAM%20MONITORING/Project%20Monitoring%202023.xlsx" TargetMode="External"/><Relationship Id="rId1" Type="http://schemas.openxmlformats.org/officeDocument/2006/relationships/externalLinkPath" Target="Project%20Monitoring%2020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meralco-my.sharepoint.com/personal/rbcanaria_meralco_com_ph/Documents/Paranaque%20CA%20Files/EAM%20MONITORING/Work%20Order%20Monitoring%202024.xlsx" TargetMode="External"/><Relationship Id="rId1" Type="http://schemas.openxmlformats.org/officeDocument/2006/relationships/externalLinkPath" Target="Work%20Order%20Monitoring%202024.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meralco-my.sharepoint.com/personal/rbcanaria_meralco_com_ph/Documents/Paranaque%20CA%20Files/EAM%20MONITORING/Work%20Order%20Monitoring%202025.xlsx" TargetMode="External"/><Relationship Id="rId1" Type="http://schemas.openxmlformats.org/officeDocument/2006/relationships/externalLinkPath" Target="Work%20Order%20Monitoring%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3"/>
      <sheetName val="Sheet1"/>
      <sheetName val="Sheet2"/>
      <sheetName val="C1"/>
      <sheetName val="UG"/>
    </sheetNames>
    <sheetDataSet>
      <sheetData sheetId="0" refreshError="1"/>
      <sheetData sheetId="1" refreshError="1"/>
      <sheetData sheetId="2" refreshError="1"/>
      <sheetData sheetId="3" refreshError="1">
        <row r="1">
          <cell r="E1"/>
          <cell r="F1"/>
          <cell r="G1"/>
          <cell r="H1"/>
          <cell r="I1"/>
          <cell r="J1"/>
          <cell r="K1" t="str">
            <v>F</v>
          </cell>
          <cell r="L1">
            <v>45883</v>
          </cell>
          <cell r="M1"/>
          <cell r="N1"/>
          <cell r="O1"/>
          <cell r="P1"/>
          <cell r="Q1"/>
        </row>
        <row r="2">
          <cell r="E2" t="str">
            <v>WO NO</v>
          </cell>
          <cell r="F2" t="str">
            <v>DESCRIPTION</v>
          </cell>
          <cell r="G2" t="str">
            <v>LOCATION</v>
          </cell>
          <cell r="H2" t="str">
            <v>MUNICIPALITY</v>
          </cell>
          <cell r="I2" t="str">
            <v>AREA OF RESPONSIBILITY</v>
          </cell>
          <cell r="J2" t="str">
            <v>VENDOR REMARKS</v>
          </cell>
          <cell r="K2" t="str">
            <v>C1 REMARKS</v>
          </cell>
          <cell r="L2" t="str">
            <v>ASSIGNED</v>
          </cell>
          <cell r="M2" t="str">
            <v>STATUS</v>
          </cell>
          <cell r="N2" t="str">
            <v>SUPERVISOR</v>
          </cell>
          <cell r="O2" t="str">
            <v>CONTRACTOR MANHOUR</v>
          </cell>
          <cell r="P2" t="str">
            <v>C1 CONTRACTOR TOTAL MANHOURS</v>
          </cell>
          <cell r="Q2" t="str">
            <v>TOTAL MANHOURS</v>
          </cell>
        </row>
        <row r="3">
          <cell r="E3" t="str">
            <v>R18933070</v>
          </cell>
          <cell r="F3" t="str">
            <v>ALLAN ONG</v>
          </cell>
          <cell r="G3" t="str">
            <v>QUIRINO, SAN DIONISIO, PARANAQUE</v>
          </cell>
          <cell r="H3" t="str">
            <v>PARAÑAQUE CITY</v>
          </cell>
          <cell r="I3" t="str">
            <v>PARAÑAQUE</v>
          </cell>
          <cell r="J3"/>
          <cell r="K3"/>
          <cell r="L3" t="str">
            <v>VJC</v>
          </cell>
          <cell r="M3" t="str">
            <v>CLOSED-CAN</v>
          </cell>
          <cell r="N3" t="str">
            <v>MBF</v>
          </cell>
          <cell r="O3">
            <v>0</v>
          </cell>
          <cell r="P3"/>
          <cell r="Q3">
            <v>145.15</v>
          </cell>
        </row>
        <row r="4">
          <cell r="E4" t="str">
            <v>R15758185</v>
          </cell>
          <cell r="F4" t="str">
            <v>SM DEVELOPMENT CORPORATION</v>
          </cell>
          <cell r="G4" t="str">
            <v>DR. A. SANTOS, SAN DIONISIO PARAÑAQUE CITY</v>
          </cell>
          <cell r="H4" t="str">
            <v>PARAÑAQUE CITY</v>
          </cell>
          <cell r="I4" t="str">
            <v>PARAÑAQUE</v>
          </cell>
          <cell r="J4"/>
          <cell r="K4"/>
          <cell r="L4" t="str">
            <v>AVECO</v>
          </cell>
          <cell r="M4" t="str">
            <v>FCOMP</v>
          </cell>
          <cell r="N4" t="str">
            <v>AED</v>
          </cell>
          <cell r="O4">
            <v>116.4</v>
          </cell>
          <cell r="P4"/>
          <cell r="Q4">
            <v>274.27</v>
          </cell>
        </row>
        <row r="5">
          <cell r="E5" t="str">
            <v>R20367243</v>
          </cell>
          <cell r="F5" t="str">
            <v>VILLA MA. IRMINA PANTOJA</v>
          </cell>
          <cell r="G5" t="str">
            <v>CONSTANTINO BAUTISTA, BF RESORT VILL, LAS PINAS CITY</v>
          </cell>
          <cell r="H5" t="str">
            <v>LAS PIÑAS CITY</v>
          </cell>
          <cell r="I5" t="str">
            <v>PARAÑAQUE</v>
          </cell>
          <cell r="J5"/>
          <cell r="K5"/>
          <cell r="L5" t="str">
            <v>AVECO</v>
          </cell>
          <cell r="M5" t="str">
            <v>CLOSED-CAN</v>
          </cell>
          <cell r="N5" t="str">
            <v>MBF</v>
          </cell>
          <cell r="O5">
            <v>0</v>
          </cell>
          <cell r="P5"/>
          <cell r="Q5">
            <v>17.77</v>
          </cell>
        </row>
        <row r="6">
          <cell r="E6" t="str">
            <v>X21041346366</v>
          </cell>
          <cell r="F6" t="str">
            <v>KENNETH KHOE KEH</v>
          </cell>
          <cell r="G6" t="str">
            <v>STREET, PHASE 2 ACCESS ROAD, AMVEL COMMERCIAL COMPLEX, PARANAQUE</v>
          </cell>
          <cell r="H6" t="str">
            <v>PARAÑAQUE CITY</v>
          </cell>
          <cell r="I6" t="str">
            <v>PARAÑAQUE</v>
          </cell>
          <cell r="J6"/>
          <cell r="K6"/>
          <cell r="L6" t="str">
            <v>AVECO</v>
          </cell>
          <cell r="M6" t="str">
            <v>CLOSED-CAN</v>
          </cell>
          <cell r="N6" t="str">
            <v>MBF</v>
          </cell>
          <cell r="O6"/>
          <cell r="P6"/>
          <cell r="Q6">
            <v>612.58000000000004</v>
          </cell>
        </row>
        <row r="7">
          <cell r="E7" t="str">
            <v>C1804006290</v>
          </cell>
          <cell r="F7" t="str">
            <v>AYALA LAND, INC.,</v>
          </cell>
          <cell r="G7" t="str">
            <v>NEXUS, ARCA SOUTH, TAGUIG CITY</v>
          </cell>
          <cell r="H7" t="str">
            <v>TAGUIG CITY</v>
          </cell>
          <cell r="I7" t="str">
            <v>PARAÑAQUE</v>
          </cell>
          <cell r="J7"/>
          <cell r="K7"/>
          <cell r="L7" t="str">
            <v>VJC</v>
          </cell>
          <cell r="M7" t="str">
            <v>FCOMP</v>
          </cell>
          <cell r="N7" t="str">
            <v>AED</v>
          </cell>
          <cell r="O7">
            <v>2127.48</v>
          </cell>
          <cell r="P7"/>
          <cell r="Q7">
            <v>5321.2</v>
          </cell>
        </row>
        <row r="8">
          <cell r="E8" t="str">
            <v>C1804006290</v>
          </cell>
          <cell r="F8" t="str">
            <v>AYALA LAND, INC.,</v>
          </cell>
          <cell r="G8" t="str">
            <v>NEXUS, ARCA SOUTH, TAGUIG CITY</v>
          </cell>
          <cell r="H8" t="str">
            <v>TAGUIG CITY</v>
          </cell>
          <cell r="I8" t="str">
            <v>PARAÑAQUE</v>
          </cell>
          <cell r="J8"/>
          <cell r="K8"/>
          <cell r="L8" t="str">
            <v>ECOM</v>
          </cell>
          <cell r="M8" t="str">
            <v>FCOMP</v>
          </cell>
          <cell r="N8" t="str">
            <v>AED</v>
          </cell>
          <cell r="O8">
            <v>2127.48</v>
          </cell>
          <cell r="P8"/>
          <cell r="Q8">
            <v>5321.2</v>
          </cell>
        </row>
        <row r="9">
          <cell r="E9" t="str">
            <v>X21020820346</v>
          </cell>
          <cell r="F9" t="str">
            <v>SMART COMMUNICATIONS, INC.</v>
          </cell>
          <cell r="G9" t="str">
            <v>PUROK 2, PUROK 2, MUNTINLUPA</v>
          </cell>
          <cell r="H9" t="str">
            <v>MUNTINLUPA CITY</v>
          </cell>
          <cell r="I9" t="str">
            <v>PARAÑAQUE</v>
          </cell>
          <cell r="J9"/>
          <cell r="K9"/>
          <cell r="L9" t="str">
            <v>POWERHOUSE</v>
          </cell>
          <cell r="M9" t="str">
            <v>CAN</v>
          </cell>
          <cell r="N9" t="str">
            <v>MBF</v>
          </cell>
          <cell r="O9">
            <v>92.03</v>
          </cell>
          <cell r="P9"/>
          <cell r="Q9">
            <v>151.27000000000001</v>
          </cell>
        </row>
        <row r="10">
          <cell r="E10" t="str">
            <v>X21072898201</v>
          </cell>
          <cell r="F10" t="str">
            <v>MAYNILAD WATER SERVICES, INC.,</v>
          </cell>
          <cell r="G10" t="str">
            <v>STO. NIÑO, POBLACION, MUNTINLUPA</v>
          </cell>
          <cell r="H10" t="str">
            <v>MUNTINLUPA CITY</v>
          </cell>
          <cell r="I10" t="str">
            <v>PARAÑAQUE</v>
          </cell>
          <cell r="J10"/>
          <cell r="K10"/>
          <cell r="L10" t="str">
            <v>POWERHOUSE</v>
          </cell>
          <cell r="M10" t="str">
            <v>CAN</v>
          </cell>
          <cell r="N10" t="str">
            <v>JSP</v>
          </cell>
          <cell r="O10">
            <v>1054.3599999999999</v>
          </cell>
          <cell r="P10"/>
          <cell r="Q10">
            <v>854.53</v>
          </cell>
        </row>
        <row r="11">
          <cell r="E11" t="str">
            <v>R18832163</v>
          </cell>
          <cell r="F11" t="str">
            <v>GAMBOA, CARLITOS U</v>
          </cell>
          <cell r="G11" t="str">
            <v>TOLEDO, ALABANG HILLS SUBD PH 1, MUNTINLUPA</v>
          </cell>
          <cell r="H11" t="str">
            <v>MUNTINLUPA CITY</v>
          </cell>
          <cell r="I11" t="str">
            <v>PARAÑAQUE</v>
          </cell>
          <cell r="J11"/>
          <cell r="K11"/>
          <cell r="L11" t="str">
            <v>POWERHOUSE</v>
          </cell>
          <cell r="M11" t="str">
            <v>FCOMP</v>
          </cell>
          <cell r="N11" t="str">
            <v>MBF</v>
          </cell>
          <cell r="O11">
            <v>26.36</v>
          </cell>
          <cell r="P11"/>
          <cell r="Q11">
            <v>34.92</v>
          </cell>
        </row>
        <row r="12">
          <cell r="E12" t="str">
            <v>X21094079103</v>
          </cell>
          <cell r="F12" t="str">
            <v>DITO TELECOMMUNITY CORPORATION</v>
          </cell>
          <cell r="G12" t="str">
            <v>COL. E. DE LEON, STO. NINO, PARANAQUE</v>
          </cell>
          <cell r="H12" t="str">
            <v>PARAÑAQUE CITY</v>
          </cell>
          <cell r="I12" t="str">
            <v>PARAÑAQUE</v>
          </cell>
          <cell r="J12" t="str">
            <v>for cancellation- with new WO X22041849543  - follow up new WO</v>
          </cell>
          <cell r="K12"/>
          <cell r="L12" t="str">
            <v>ECOM</v>
          </cell>
          <cell r="M12" t="str">
            <v>CLOSED-CAN</v>
          </cell>
          <cell r="N12" t="str">
            <v>MBF</v>
          </cell>
          <cell r="O12">
            <v>0</v>
          </cell>
          <cell r="P12"/>
          <cell r="Q12">
            <v>202.32</v>
          </cell>
        </row>
        <row r="13">
          <cell r="E13" t="str">
            <v>X21062581415</v>
          </cell>
          <cell r="F13" t="str">
            <v>GLOBE TELECOM, INC.</v>
          </cell>
          <cell r="G13" t="str">
            <v>MA. PAZ, SANVESCO I - SAV 7, LAS PINAS CITY</v>
          </cell>
          <cell r="H13" t="str">
            <v>LAS PIÑAS CITY</v>
          </cell>
          <cell r="I13" t="str">
            <v>PARAÑAQUE</v>
          </cell>
          <cell r="J13" t="str">
            <v>with issue on HOA (unpaid dues by Globe) - 1/10-applicant with existing fees with HOA, for cancellation of WO? 2/17</v>
          </cell>
          <cell r="K13" t="str">
            <v>W/ ISSUE</v>
          </cell>
          <cell r="L13" t="str">
            <v>POWERHOUSE</v>
          </cell>
          <cell r="M13" t="str">
            <v>CAN</v>
          </cell>
          <cell r="N13" t="str">
            <v>JSP</v>
          </cell>
          <cell r="O13">
            <v>21.75</v>
          </cell>
          <cell r="P13"/>
          <cell r="Q13">
            <v>29.73</v>
          </cell>
        </row>
        <row r="14">
          <cell r="E14" t="str">
            <v>X22104349671</v>
          </cell>
          <cell r="F14" t="str">
            <v>`</v>
          </cell>
          <cell r="G14" t="str">
            <v>NEXUS, ARCA SOUTH, TAGUIG CITY</v>
          </cell>
          <cell r="H14" t="str">
            <v>TAGUIG CITY</v>
          </cell>
          <cell r="I14" t="str">
            <v>PARAÑAQUE</v>
          </cell>
          <cell r="J14" t="str">
            <v>new contact resigned, coordinate with BC, Ruster Asuncion</v>
          </cell>
          <cell r="K14" t="str">
            <v>W/ ISSUE</v>
          </cell>
          <cell r="L14" t="str">
            <v>VJC</v>
          </cell>
          <cell r="M14" t="str">
            <v>CAN</v>
          </cell>
          <cell r="N14" t="str">
            <v>JSP</v>
          </cell>
          <cell r="O14">
            <v>15.66</v>
          </cell>
          <cell r="P14"/>
          <cell r="Q14">
            <v>28.95</v>
          </cell>
        </row>
        <row r="15">
          <cell r="E15" t="str">
            <v>X18110755367</v>
          </cell>
          <cell r="F15" t="str">
            <v>C E CONSTRUCTION CORPORATION,</v>
          </cell>
          <cell r="G15" t="str">
            <v>ASEAN DR, FILINVEST CORPORATE CITY, MUNTINLUPA</v>
          </cell>
          <cell r="H15" t="str">
            <v>MUNTINLUPA CITY</v>
          </cell>
          <cell r="I15" t="str">
            <v>PARAÑAQUE</v>
          </cell>
          <cell r="J15"/>
          <cell r="K15"/>
          <cell r="L15" t="str">
            <v>POWERHOUSE</v>
          </cell>
          <cell r="M15" t="str">
            <v>FCOMP</v>
          </cell>
          <cell r="N15" t="str">
            <v>UG</v>
          </cell>
          <cell r="O15">
            <v>3.24</v>
          </cell>
          <cell r="P15"/>
          <cell r="Q15">
            <v>179.22</v>
          </cell>
        </row>
        <row r="16">
          <cell r="E16" t="str">
            <v>R17514899</v>
          </cell>
          <cell r="F16" t="str">
            <v>ARMANDO HONRADE</v>
          </cell>
          <cell r="G16" t="str">
            <v>0026 MEDEL EXTENSION ST. ZONE 3, SIGNAL VILLAGE, TAGUIG CITY</v>
          </cell>
          <cell r="H16" t="str">
            <v>TAGUIG CITY</v>
          </cell>
          <cell r="I16" t="str">
            <v>PARAÑAQUE</v>
          </cell>
          <cell r="J16"/>
          <cell r="K16"/>
          <cell r="L16" t="str">
            <v>POWERHOUSE</v>
          </cell>
          <cell r="M16" t="str">
            <v>FCOMP</v>
          </cell>
          <cell r="N16" t="str">
            <v>MBF</v>
          </cell>
          <cell r="O16">
            <v>52.69</v>
          </cell>
          <cell r="P16"/>
          <cell r="Q16">
            <v>71.94</v>
          </cell>
        </row>
        <row r="17">
          <cell r="E17" t="str">
            <v>X23020503604</v>
          </cell>
          <cell r="F17" t="str">
            <v>JENNY A. REYES</v>
          </cell>
          <cell r="G17" t="str">
            <v>KAKAWATI, PUROK 4, TAGUIG CITY</v>
          </cell>
          <cell r="H17" t="str">
            <v>TAGUIG CITY</v>
          </cell>
          <cell r="I17" t="str">
            <v>PARAÑAQUE</v>
          </cell>
          <cell r="J17" t="str">
            <v>0.5 dig to be transferred as SI to X23031053327</v>
          </cell>
          <cell r="K17" t="str">
            <v>W ISSUE</v>
          </cell>
          <cell r="L17" t="str">
            <v>VJC</v>
          </cell>
          <cell r="M17" t="str">
            <v>CAN</v>
          </cell>
          <cell r="N17" t="str">
            <v>JSP</v>
          </cell>
          <cell r="O17">
            <v>39.72</v>
          </cell>
          <cell r="P17"/>
          <cell r="Q17">
            <v>61.4</v>
          </cell>
        </row>
        <row r="18">
          <cell r="E18" t="str">
            <v>P2007000364</v>
          </cell>
          <cell r="F18" t="str">
            <v>MN_Load-Split 352609/WA184603/75KVA; Inst Addl KVA on DU1-0741 (), Q</v>
          </cell>
          <cell r="G18" t="str">
            <v xml:space="preserve">MENDIOLA EXT PUROK 1 ALABANG MUNTINLUPA </v>
          </cell>
          <cell r="H18" t="str">
            <v>MUNTINLUPA CITY</v>
          </cell>
          <cell r="I18" t="str">
            <v>PARAÑAQUE</v>
          </cell>
          <cell r="J18" t="str">
            <v>Waiting PAI, tentative 3rd week Feb 2023</v>
          </cell>
          <cell r="K18"/>
          <cell r="L18" t="str">
            <v>CHALLENGER</v>
          </cell>
          <cell r="M18" t="str">
            <v>FCOMP</v>
          </cell>
          <cell r="N18" t="str">
            <v>RRG</v>
          </cell>
          <cell r="O18">
            <v>151.8775</v>
          </cell>
          <cell r="P18">
            <v>151.8775</v>
          </cell>
          <cell r="Q18">
            <v>5.67</v>
          </cell>
        </row>
        <row r="19">
          <cell r="E19" t="str">
            <v>X23072549544</v>
          </cell>
          <cell r="F19" t="str">
            <v>BPI FAMILY SAVINGS BANK, INC.,</v>
          </cell>
          <cell r="G19" t="str">
            <v>NAGA, PULANGLUPA II, LAS PINAS CITY</v>
          </cell>
          <cell r="H19" t="str">
            <v>LAS PINAS CITY</v>
          </cell>
          <cell r="I19" t="str">
            <v>PARAÑAQUE</v>
          </cell>
          <cell r="J19" t="str">
            <v>done on site</v>
          </cell>
          <cell r="K19"/>
          <cell r="L19" t="str">
            <v>POWERHOUSE</v>
          </cell>
          <cell r="M19" t="str">
            <v>CLOSED-CAN</v>
          </cell>
          <cell r="N19" t="str">
            <v>JSP</v>
          </cell>
          <cell r="O19">
            <v>6.44</v>
          </cell>
          <cell r="P19"/>
          <cell r="Q19">
            <v>8.82</v>
          </cell>
        </row>
        <row r="20">
          <cell r="E20" t="str">
            <v>X20030555342</v>
          </cell>
          <cell r="F20" t="str">
            <v>QUALITY ROCK CONCRETE PRODUCTS, INC.</v>
          </cell>
          <cell r="G20" t="str">
            <v>ROAD 1, PAGCOR ENTERTAINMENT CITY, BACLARAN PARAÑAQUE CITY</v>
          </cell>
          <cell r="H20" t="str">
            <v>PARAÑAQUE CITY</v>
          </cell>
          <cell r="I20" t="str">
            <v>PARAÑAQUE</v>
          </cell>
          <cell r="J20"/>
          <cell r="K20"/>
          <cell r="L20" t="str">
            <v>AVECO</v>
          </cell>
          <cell r="M20" t="str">
            <v>FCOMP</v>
          </cell>
          <cell r="N20" t="str">
            <v>MBF</v>
          </cell>
          <cell r="O20">
            <v>810.94</v>
          </cell>
          <cell r="P20"/>
          <cell r="Q20">
            <v>961.97</v>
          </cell>
        </row>
        <row r="21">
          <cell r="E21" t="str">
            <v>X21115415974</v>
          </cell>
          <cell r="F21" t="str">
            <v>JOLLIBEE FOODS CORPORATION</v>
          </cell>
          <cell r="G21" t="str">
            <v>PRES. M. ROXAS, BACLARAN, PARANAQUE</v>
          </cell>
          <cell r="H21" t="str">
            <v>PARAÑAQUE CITY</v>
          </cell>
          <cell r="I21" t="str">
            <v>PARAÑAQUE</v>
          </cell>
          <cell r="J21"/>
          <cell r="K21"/>
          <cell r="L21" t="str">
            <v>VJC</v>
          </cell>
          <cell r="M21" t="str">
            <v>FCOMP</v>
          </cell>
          <cell r="N21" t="str">
            <v>MBF</v>
          </cell>
          <cell r="O21">
            <v>80.63</v>
          </cell>
          <cell r="P21">
            <v>6.09</v>
          </cell>
          <cell r="Q21">
            <v>80.63</v>
          </cell>
        </row>
        <row r="22">
          <cell r="E22" t="str">
            <v>X20114850904</v>
          </cell>
          <cell r="F22" t="str">
            <v>21TH CONSTRUCTION DEVELOPMENT CORPORATION,</v>
          </cell>
          <cell r="G22" t="str">
            <v>BUILDING 5, FIELD RESIDENCES, LAS PINAS CITY</v>
          </cell>
          <cell r="H22" t="str">
            <v>LAS PINAS CITY</v>
          </cell>
          <cell r="I22" t="str">
            <v>PARAÑAQUE</v>
          </cell>
          <cell r="J22"/>
          <cell r="K22"/>
          <cell r="L22" t="str">
            <v>POWERHOUSE</v>
          </cell>
          <cell r="M22" t="str">
            <v>FCOMP</v>
          </cell>
          <cell r="N22" t="str">
            <v>MBF</v>
          </cell>
          <cell r="O22">
            <v>31.26</v>
          </cell>
          <cell r="P22">
            <v>20.8</v>
          </cell>
          <cell r="Q22">
            <v>31.73</v>
          </cell>
        </row>
        <row r="23">
          <cell r="E23" t="str">
            <v>P2006000918</v>
          </cell>
          <cell r="F23" t="str">
            <v>MAINT 42WU Load-Split 036237//75KVA; Inst Addl 50KVA on B5-0639</v>
          </cell>
          <cell r="G23" t="str">
            <v>JUAN GABRIEL DON GALO DON GALO PARANAQUE</v>
          </cell>
          <cell r="H23" t="str">
            <v>PARAÑAQUE CITY</v>
          </cell>
          <cell r="I23" t="str">
            <v>PARAÑAQUE</v>
          </cell>
          <cell r="J23"/>
          <cell r="K23"/>
          <cell r="L23" t="str">
            <v>POWERHOUSE</v>
          </cell>
          <cell r="M23" t="str">
            <v>FCOMP</v>
          </cell>
          <cell r="N23" t="str">
            <v>MBF</v>
          </cell>
          <cell r="O23">
            <v>73.34</v>
          </cell>
          <cell r="P23"/>
          <cell r="Q23">
            <v>5.55</v>
          </cell>
        </row>
        <row r="24">
          <cell r="E24" t="str">
            <v>X20104337751</v>
          </cell>
          <cell r="F24" t="str">
            <v>FREY-FIL CORPORATION,</v>
          </cell>
          <cell r="G24" t="str">
            <v>NIA, PUTATAN, MUNTINLUPA</v>
          </cell>
          <cell r="H24" t="str">
            <v>MUNTINLUPA CITY</v>
          </cell>
          <cell r="I24" t="str">
            <v>PARAÑAQUE</v>
          </cell>
          <cell r="J24"/>
          <cell r="K24"/>
          <cell r="L24" t="str">
            <v>VJC</v>
          </cell>
          <cell r="M24" t="str">
            <v>FCOMP</v>
          </cell>
          <cell r="N24" t="str">
            <v>MBF</v>
          </cell>
          <cell r="O24">
            <v>109.26</v>
          </cell>
          <cell r="P24">
            <v>11.840000000000002</v>
          </cell>
          <cell r="Q24">
            <v>42.82</v>
          </cell>
        </row>
        <row r="25">
          <cell r="E25" t="str">
            <v>X20125352909</v>
          </cell>
          <cell r="F25" t="str">
            <v>MA. CARMEN DELA CRUZ RAMOS</v>
          </cell>
          <cell r="G25" t="str">
            <v>BLK 8, PALM COAST MARINA, PARANAQUE</v>
          </cell>
          <cell r="H25" t="str">
            <v>PARAÑAQUE CITY</v>
          </cell>
          <cell r="I25" t="str">
            <v>PARAÑAQUE</v>
          </cell>
          <cell r="J25" t="str">
            <v>for cancellation waiting for BC remarks, 2-22 same remarks</v>
          </cell>
          <cell r="K25" t="str">
            <v>W/ ISSUE</v>
          </cell>
          <cell r="L25" t="str">
            <v>VJC</v>
          </cell>
          <cell r="M25" t="str">
            <v>PCAN</v>
          </cell>
          <cell r="N25" t="str">
            <v>JSP</v>
          </cell>
          <cell r="O25">
            <v>103.92</v>
          </cell>
          <cell r="P25"/>
          <cell r="Q25">
            <v>120.88</v>
          </cell>
        </row>
        <row r="26">
          <cell r="E26" t="str">
            <v>P2101102684</v>
          </cell>
          <cell r="F26" t="str">
            <v>MN_MAJOR, Loadsplit from 75kVA : [086278|WA386626|CR9-0537|412WR|]</v>
          </cell>
          <cell r="G26" t="str">
            <v>M. GATMAITAN KATARUNGAN VILLAGE POBLACION MUNTINLUPA</v>
          </cell>
          <cell r="H26" t="str">
            <v>MUNTINLUPA CITY</v>
          </cell>
          <cell r="I26" t="str">
            <v>PARAÑAQUE</v>
          </cell>
          <cell r="J26" t="str">
            <v>for scheduling (prio); ongoing execution (03-16-23)</v>
          </cell>
          <cell r="K26"/>
          <cell r="L26" t="str">
            <v>AVECO</v>
          </cell>
          <cell r="M26" t="str">
            <v>FCOMP</v>
          </cell>
          <cell r="N26" t="str">
            <v>RRG</v>
          </cell>
          <cell r="O26">
            <v>10.48</v>
          </cell>
          <cell r="P26">
            <v>10.481999999999999</v>
          </cell>
          <cell r="Q26">
            <v>0.93</v>
          </cell>
        </row>
        <row r="27">
          <cell r="E27" t="str">
            <v>X20104703939</v>
          </cell>
          <cell r="F27" t="str">
            <v>PRESTIGE BAY REALTY DEVELOPMENT CORP.</v>
          </cell>
          <cell r="G27" t="str">
            <v>BRADCO, ASEANA BUSINESS PARK, PARANAQUE</v>
          </cell>
          <cell r="H27" t="str">
            <v>PARAÑAQUE CITY</v>
          </cell>
          <cell r="I27" t="str">
            <v>PARAÑAQUE</v>
          </cell>
          <cell r="J27"/>
          <cell r="K27"/>
          <cell r="L27" t="str">
            <v>AVECO</v>
          </cell>
          <cell r="M27" t="str">
            <v>FCOMP</v>
          </cell>
          <cell r="N27" t="str">
            <v>MBF</v>
          </cell>
          <cell r="O27">
            <v>52.84</v>
          </cell>
          <cell r="P27">
            <v>42.403399999999991</v>
          </cell>
          <cell r="Q27">
            <v>80.58</v>
          </cell>
        </row>
        <row r="28">
          <cell r="E28" t="str">
            <v>X20010164798</v>
          </cell>
          <cell r="F28" t="str">
            <v>MAYNILAD WATER SERVICES, INC.</v>
          </cell>
          <cell r="G28" t="str">
            <v>ALABASTRO, MARCELO GREEN VILL 5, PARANAQUE</v>
          </cell>
          <cell r="H28" t="str">
            <v>PARAÑAQUE CITY</v>
          </cell>
          <cell r="I28" t="str">
            <v>PARAÑAQUE</v>
          </cell>
          <cell r="J28"/>
          <cell r="K28"/>
          <cell r="L28" t="str">
            <v>VJC</v>
          </cell>
          <cell r="M28" t="str">
            <v>FCOMP</v>
          </cell>
          <cell r="N28" t="str">
            <v>MBF</v>
          </cell>
          <cell r="O28">
            <v>252.34</v>
          </cell>
          <cell r="P28"/>
          <cell r="Q28">
            <v>260.8</v>
          </cell>
        </row>
        <row r="29">
          <cell r="E29" t="str">
            <v>R20404978</v>
          </cell>
          <cell r="F29" t="str">
            <v>CAVITEX INFRASTRUCTURE CORP.</v>
          </cell>
          <cell r="G29" t="str">
            <v>TRAMO, SAN DIONISIO, PARANAQUE</v>
          </cell>
          <cell r="H29" t="str">
            <v>PARAÑAQUE CITY</v>
          </cell>
          <cell r="I29" t="str">
            <v>PARAÑAQUE</v>
          </cell>
          <cell r="J29"/>
          <cell r="K29"/>
          <cell r="L29" t="str">
            <v>AVECO</v>
          </cell>
          <cell r="M29" t="str">
            <v>FCOMP</v>
          </cell>
          <cell r="N29" t="str">
            <v>MBF</v>
          </cell>
          <cell r="O29">
            <v>377.12</v>
          </cell>
          <cell r="P29"/>
          <cell r="Q29">
            <v>711</v>
          </cell>
        </row>
        <row r="30">
          <cell r="E30" t="str">
            <v>R18869973</v>
          </cell>
          <cell r="F30" t="str">
            <v>IMAI ROSANNA DAVID</v>
          </cell>
          <cell r="G30" t="str">
            <v>ST. FRANCIS, DON BOSCO VILLAGE, PARANAQUE</v>
          </cell>
          <cell r="H30" t="str">
            <v>PARAÑAQUE CITY</v>
          </cell>
          <cell r="I30" t="str">
            <v>PARAÑAQUE</v>
          </cell>
          <cell r="J30"/>
          <cell r="K30"/>
          <cell r="L30" t="str">
            <v>ECOM</v>
          </cell>
          <cell r="M30" t="str">
            <v>FCOMP</v>
          </cell>
          <cell r="N30" t="str">
            <v>MBF</v>
          </cell>
          <cell r="O30">
            <v>25.81</v>
          </cell>
          <cell r="P30"/>
          <cell r="Q30">
            <v>32.68</v>
          </cell>
        </row>
        <row r="31">
          <cell r="E31" t="str">
            <v>X21041362570</v>
          </cell>
          <cell r="F31" t="str">
            <v>CENTURY LIMITLESS CORPORATION,</v>
          </cell>
          <cell r="G31" t="str">
            <v>BAHAMAS BLDG, AZURE URBAN RESORT RESIDENCES, PARANAQUE</v>
          </cell>
          <cell r="H31" t="str">
            <v>PARAÑAQUE CITY</v>
          </cell>
          <cell r="I31" t="str">
            <v>PARAÑAQUE</v>
          </cell>
          <cell r="J31"/>
          <cell r="K31"/>
          <cell r="L31" t="str">
            <v>AVECO</v>
          </cell>
          <cell r="M31" t="str">
            <v>FCOMP</v>
          </cell>
          <cell r="N31" t="str">
            <v>MBF</v>
          </cell>
          <cell r="O31">
            <v>126.34</v>
          </cell>
          <cell r="P31">
            <v>106.67740000000002</v>
          </cell>
          <cell r="Q31">
            <v>174.58</v>
          </cell>
        </row>
        <row r="32">
          <cell r="E32" t="str">
            <v>X21010380848</v>
          </cell>
          <cell r="F32" t="str">
            <v>UNITED MAGDIWANG AND VILLAGE HOMES ASSOCIATION</v>
          </cell>
          <cell r="G32" t="str">
            <v>BLOCK 10, VILLAGE HOMES, BACOOR</v>
          </cell>
          <cell r="H32" t="str">
            <v>BACOOR CITY</v>
          </cell>
          <cell r="I32" t="str">
            <v>DASMA</v>
          </cell>
          <cell r="J32"/>
          <cell r="K32"/>
          <cell r="L32" t="str">
            <v>VJC</v>
          </cell>
          <cell r="M32" t="str">
            <v>FCOMP</v>
          </cell>
          <cell r="N32" t="str">
            <v>MBF</v>
          </cell>
          <cell r="O32">
            <v>1991.48</v>
          </cell>
          <cell r="P32"/>
          <cell r="Q32">
            <v>3276.47</v>
          </cell>
        </row>
        <row r="33">
          <cell r="E33" t="str">
            <v>X21010381063</v>
          </cell>
          <cell r="F33" t="str">
            <v>UNITED MAGDIWANG AND VILLAGE HOMES ASSOCIATION</v>
          </cell>
          <cell r="G33" t="str">
            <v>BLOCK 5, VILLAGE HOMES, BACOOR</v>
          </cell>
          <cell r="H33" t="str">
            <v>BACOOR CITY</v>
          </cell>
          <cell r="I33" t="str">
            <v>DASMA</v>
          </cell>
          <cell r="J33"/>
          <cell r="K33"/>
          <cell r="L33" t="str">
            <v>VJC</v>
          </cell>
          <cell r="M33" t="str">
            <v>FCOMP</v>
          </cell>
          <cell r="N33" t="str">
            <v>MBF</v>
          </cell>
          <cell r="O33">
            <v>1193.51</v>
          </cell>
          <cell r="P33"/>
          <cell r="Q33">
            <v>2295.92</v>
          </cell>
        </row>
        <row r="34">
          <cell r="E34" t="str">
            <v>X20094188880</v>
          </cell>
          <cell r="F34" t="str">
            <v xml:space="preserve">SITIO PUGADLAWIN </v>
          </cell>
          <cell r="G34" t="str">
            <v>137 ZONE 1 SITIO PUGADLAWIN, ALMANZA II, LAS PIÑAS CITY</v>
          </cell>
          <cell r="H34" t="str">
            <v>LAS PIÑAS CITY</v>
          </cell>
          <cell r="I34" t="str">
            <v>PARAÑAQUE</v>
          </cell>
          <cell r="J34"/>
          <cell r="K34"/>
          <cell r="L34" t="str">
            <v>POWERHOUSE</v>
          </cell>
          <cell r="M34" t="str">
            <v>FCOMP</v>
          </cell>
          <cell r="N34" t="str">
            <v>MBF</v>
          </cell>
          <cell r="O34">
            <v>554.73</v>
          </cell>
          <cell r="P34"/>
          <cell r="Q34">
            <v>826.82</v>
          </cell>
        </row>
        <row r="35">
          <cell r="E35" t="str">
            <v>P2105111178</v>
          </cell>
          <cell r="F35" t="str">
            <v xml:space="preserve">C2 51XD Uprate from 50kVA to 75kVA : [032982|WA087872|CW8-1193] </v>
          </cell>
          <cell r="G35" t="str">
            <v>TULIP CAMELLA TOWNHOMES CLASSIC TALON III LAS PINAS CITY</v>
          </cell>
          <cell r="H35" t="str">
            <v>LAS PIÑAS CITY</v>
          </cell>
          <cell r="I35" t="str">
            <v>PARAÑAQUE</v>
          </cell>
          <cell r="J35"/>
          <cell r="K35"/>
          <cell r="L35" t="str">
            <v>AVECO</v>
          </cell>
          <cell r="M35" t="str">
            <v>FCOMP</v>
          </cell>
          <cell r="N35" t="str">
            <v>MBF</v>
          </cell>
          <cell r="O35">
            <v>15.92</v>
          </cell>
          <cell r="P35"/>
          <cell r="Q35">
            <v>5.2</v>
          </cell>
        </row>
        <row r="36">
          <cell r="E36" t="str">
            <v>P2105111199</v>
          </cell>
          <cell r="F36" t="str">
            <v xml:space="preserve">C2 44WU Uprate from 25kVA to 50kVA : [003099|WA203748|CY7-0005] </v>
          </cell>
          <cell r="G36" t="str">
            <v>SUNKIST GREEN VALLEY CPD MANUYO II LAS PINAS CITY</v>
          </cell>
          <cell r="H36" t="str">
            <v>LAS PIÑAS CITY</v>
          </cell>
          <cell r="I36" t="str">
            <v>PARAÑAQUE</v>
          </cell>
          <cell r="J36"/>
          <cell r="K36"/>
          <cell r="L36" t="str">
            <v>POWERHOUSE</v>
          </cell>
          <cell r="M36" t="str">
            <v>FCOMP</v>
          </cell>
          <cell r="N36" t="str">
            <v>MBF</v>
          </cell>
          <cell r="O36">
            <v>14.73</v>
          </cell>
          <cell r="P36"/>
          <cell r="Q36">
            <v>4.07</v>
          </cell>
        </row>
        <row r="37">
          <cell r="E37" t="str">
            <v>X21051889266</v>
          </cell>
          <cell r="F37" t="str">
            <v>DYNAMIC GROUP GAMING AND AMUSEMENT CORP.,</v>
          </cell>
          <cell r="G37" t="str">
            <v>BRADCO, ASEANA BUSINESS PARK, PARANAQUE</v>
          </cell>
          <cell r="H37" t="str">
            <v>PARAÑAQUE CITY</v>
          </cell>
          <cell r="I37" t="str">
            <v>PARAÑAQUE</v>
          </cell>
          <cell r="J37"/>
          <cell r="K37"/>
          <cell r="L37" t="str">
            <v>VJC</v>
          </cell>
          <cell r="M37" t="str">
            <v>FCOMP</v>
          </cell>
          <cell r="N37" t="str">
            <v>MBF</v>
          </cell>
          <cell r="O37">
            <v>137.12</v>
          </cell>
          <cell r="P37">
            <v>117.98670000000001</v>
          </cell>
          <cell r="Q37">
            <v>207.35</v>
          </cell>
        </row>
        <row r="38">
          <cell r="E38" t="str">
            <v>R19970672</v>
          </cell>
          <cell r="F38" t="str">
            <v>FILINVEST LAND, INC.,</v>
          </cell>
          <cell r="G38" t="str">
            <v>BLOCK 1, THE ENCLAVE ALABANG 2, LAS PINAS CITY</v>
          </cell>
          <cell r="H38" t="str">
            <v>LAS PIÑAS CITY</v>
          </cell>
          <cell r="I38" t="str">
            <v>PARAÑAQUE</v>
          </cell>
          <cell r="J38"/>
          <cell r="K38"/>
          <cell r="L38" t="str">
            <v>POWERHOUSE</v>
          </cell>
          <cell r="M38" t="str">
            <v>FCOMP</v>
          </cell>
          <cell r="N38" t="str">
            <v>MBF</v>
          </cell>
          <cell r="O38">
            <v>1179.8699999999999</v>
          </cell>
          <cell r="P38"/>
          <cell r="Q38">
            <v>1943.85</v>
          </cell>
        </row>
        <row r="39">
          <cell r="E39" t="str">
            <v>R20456077</v>
          </cell>
          <cell r="F39" t="str">
            <v>LAUREL, LUIS MARCOS P</v>
          </cell>
          <cell r="G39" t="str">
            <v>DINGALAN, AYALA-ALABANG VILL, MUNTINLUPA</v>
          </cell>
          <cell r="H39" t="str">
            <v>MUNTINLUPA CITY</v>
          </cell>
          <cell r="I39" t="str">
            <v>PARAÑAQUE</v>
          </cell>
          <cell r="J39"/>
          <cell r="K39"/>
          <cell r="L39" t="str">
            <v>POWERHOUSE</v>
          </cell>
          <cell r="M39" t="str">
            <v>FCOMP</v>
          </cell>
          <cell r="N39" t="str">
            <v>MBF</v>
          </cell>
          <cell r="O39">
            <v>57.25</v>
          </cell>
          <cell r="P39"/>
          <cell r="Q39">
            <v>85.17</v>
          </cell>
        </row>
        <row r="40">
          <cell r="E40" t="str">
            <v>X21031056068</v>
          </cell>
          <cell r="F40" t="str">
            <v>DULCINEA BALCE SANTOS</v>
          </cell>
          <cell r="G40" t="str">
            <v>HAITI, BETTER LIVING SUBD, PARANAQUE</v>
          </cell>
          <cell r="H40" t="str">
            <v>PARAÑAQUE CITY</v>
          </cell>
          <cell r="I40" t="str">
            <v>PARAÑAQUE</v>
          </cell>
          <cell r="J40"/>
          <cell r="K40"/>
          <cell r="L40" t="str">
            <v>VJC</v>
          </cell>
          <cell r="M40" t="str">
            <v>CAN</v>
          </cell>
          <cell r="N40" t="str">
            <v>MBF</v>
          </cell>
          <cell r="O40">
            <v>290.91000000000003</v>
          </cell>
          <cell r="P40"/>
          <cell r="Q40">
            <v>455.03</v>
          </cell>
        </row>
        <row r="41">
          <cell r="E41">
            <v>100338058024</v>
          </cell>
          <cell r="F41" t="str">
            <v>MAINT - 414FIL - Retirement of Idle poles and other facilities pole DT1-2193 and reconst facilities</v>
          </cell>
          <cell r="G41" t="str">
            <v>FILINVEST ALABANG ALABANG MUNTINLUPA</v>
          </cell>
          <cell r="H41" t="str">
            <v>MUNTINLUPA CITY</v>
          </cell>
          <cell r="I41" t="str">
            <v>PARAÑAQUE</v>
          </cell>
          <cell r="J41" t="str">
            <v>Cancelled due to existing application (see W.O. X21030985453)</v>
          </cell>
          <cell r="K41"/>
          <cell r="L41" t="str">
            <v>ECOM</v>
          </cell>
          <cell r="M41" t="str">
            <v>PCAN3</v>
          </cell>
          <cell r="N41" t="str">
            <v>MBF</v>
          </cell>
          <cell r="O41">
            <v>27.27</v>
          </cell>
          <cell r="P41"/>
          <cell r="Q41">
            <v>3.9</v>
          </cell>
        </row>
        <row r="42">
          <cell r="E42" t="str">
            <v>X21051889248</v>
          </cell>
          <cell r="F42" t="str">
            <v>DMCI PROJECT DEVELOPERS, INC.,</v>
          </cell>
          <cell r="G42" t="str">
            <v>SAN PEDRO, SAN ANTONIO VALLEY 2, PARANAQUE</v>
          </cell>
          <cell r="H42" t="str">
            <v>PARAÑAQUE CITY</v>
          </cell>
          <cell r="I42" t="str">
            <v>PARAÑAQUE</v>
          </cell>
          <cell r="J42"/>
          <cell r="K42"/>
          <cell r="L42" t="str">
            <v>VJC</v>
          </cell>
          <cell r="M42" t="str">
            <v>FCOMP</v>
          </cell>
          <cell r="N42" t="str">
            <v>MBF</v>
          </cell>
          <cell r="O42">
            <v>45.02</v>
          </cell>
          <cell r="P42">
            <v>21.69</v>
          </cell>
          <cell r="Q42">
            <v>61.5</v>
          </cell>
        </row>
        <row r="43">
          <cell r="E43" t="str">
            <v>X21020739729</v>
          </cell>
          <cell r="F43" t="str">
            <v>UNI- ASIA INTERNATIONAL PRIME HOLDINGS INC.</v>
          </cell>
          <cell r="G43" t="str">
            <v>PRES. DIOSDADO MACAPAGAL, ASIAWORLD CITY, PARANAQUE</v>
          </cell>
          <cell r="H43" t="str">
            <v>PARAÑAQUE CITY</v>
          </cell>
          <cell r="I43" t="str">
            <v>PARAÑAQUE</v>
          </cell>
          <cell r="J43"/>
          <cell r="K43"/>
          <cell r="L43" t="str">
            <v>AVECO</v>
          </cell>
          <cell r="M43" t="str">
            <v>FCOMP</v>
          </cell>
          <cell r="N43" t="str">
            <v>MBF</v>
          </cell>
          <cell r="O43">
            <v>109.26</v>
          </cell>
          <cell r="P43">
            <v>94.336700000000008</v>
          </cell>
          <cell r="Q43">
            <v>149.66999999999999</v>
          </cell>
        </row>
        <row r="44">
          <cell r="E44" t="str">
            <v>X21010388730</v>
          </cell>
          <cell r="F44" t="str">
            <v>ALFAMETRO MARKETING, INC.</v>
          </cell>
          <cell r="G44" t="str">
            <v>BLUE, CAMELLA SPRINGVILLE NORTH, BACOOR</v>
          </cell>
          <cell r="H44" t="str">
            <v>BACOOR CITY</v>
          </cell>
          <cell r="I44" t="str">
            <v>DASMA</v>
          </cell>
          <cell r="J44"/>
          <cell r="K44"/>
          <cell r="L44" t="str">
            <v>CHALLENGER</v>
          </cell>
          <cell r="M44" t="str">
            <v>FCOMP</v>
          </cell>
          <cell r="N44" t="str">
            <v>MBF</v>
          </cell>
          <cell r="O44">
            <v>181.91</v>
          </cell>
          <cell r="P44"/>
          <cell r="Q44">
            <v>189.35</v>
          </cell>
        </row>
        <row r="45">
          <cell r="E45">
            <v>100338056534</v>
          </cell>
          <cell r="F45" t="str">
            <v>MAINT 45WG Retirement of Idle Facilities - FLI CONCRETE BATCHING PLANT</v>
          </cell>
          <cell r="G45" t="str">
            <v>SUN VALLEY SUN VALLEY SUBD SUN VALLEY PARANAQUE</v>
          </cell>
          <cell r="H45" t="str">
            <v>PARAÑAQUE CITY</v>
          </cell>
          <cell r="I45" t="str">
            <v>PARAÑAQUE</v>
          </cell>
          <cell r="J45"/>
          <cell r="K45"/>
          <cell r="L45" t="str">
            <v>VJC</v>
          </cell>
          <cell r="M45" t="str">
            <v>FCOMP</v>
          </cell>
          <cell r="N45" t="str">
            <v>MBF</v>
          </cell>
          <cell r="O45">
            <v>55.08</v>
          </cell>
          <cell r="P45"/>
          <cell r="Q45">
            <v>7.5</v>
          </cell>
        </row>
        <row r="46">
          <cell r="E46" t="str">
            <v>X21010358694</v>
          </cell>
          <cell r="F46" t="str">
            <v>DMCI-PROJECT DEVELOPERS, INC.</v>
          </cell>
          <cell r="G46" t="str">
            <v>COASTAL, LONGOS, BACOOR</v>
          </cell>
          <cell r="H46" t="str">
            <v>BACOOR CITY</v>
          </cell>
          <cell r="I46" t="str">
            <v>DASMA</v>
          </cell>
          <cell r="J46"/>
          <cell r="K46"/>
          <cell r="L46" t="str">
            <v>AVECO</v>
          </cell>
          <cell r="M46" t="str">
            <v>FCOMP</v>
          </cell>
          <cell r="N46" t="str">
            <v>MBF</v>
          </cell>
          <cell r="O46">
            <v>31.55</v>
          </cell>
          <cell r="P46">
            <v>21.540000000000003</v>
          </cell>
          <cell r="Q46">
            <v>43.27</v>
          </cell>
        </row>
        <row r="47">
          <cell r="E47" t="str">
            <v>X22031172386</v>
          </cell>
          <cell r="F47" t="str">
            <v>PASAY CITY GOVERNMENT</v>
          </cell>
          <cell r="G47" t="str">
            <v>TEACHER'S BLISS, KALAYAAN VILL/BALAGBAG, PASAY CITY</v>
          </cell>
          <cell r="H47" t="str">
            <v>PASAY CITY</v>
          </cell>
          <cell r="I47" t="str">
            <v>PARAÑAQUE</v>
          </cell>
          <cell r="J47" t="str">
            <v>for completion May 2022</v>
          </cell>
          <cell r="K47"/>
          <cell r="L47" t="str">
            <v>VJC</v>
          </cell>
          <cell r="M47" t="str">
            <v>TECO</v>
          </cell>
          <cell r="N47" t="str">
            <v>MBF</v>
          </cell>
          <cell r="O47">
            <v>28.83</v>
          </cell>
          <cell r="P47"/>
          <cell r="Q47">
            <v>39.549999999999997</v>
          </cell>
        </row>
        <row r="48">
          <cell r="E48" t="str">
            <v>X21051911967</v>
          </cell>
          <cell r="F48" t="str">
            <v>SIMOTSARAP CORP.</v>
          </cell>
          <cell r="G48" t="str">
            <v>AGUIRRE, BF HOMES, PARANAQUE</v>
          </cell>
          <cell r="H48" t="str">
            <v>PARAÑAQUE CITY</v>
          </cell>
          <cell r="I48" t="str">
            <v>PARAÑAQUE</v>
          </cell>
          <cell r="J48"/>
          <cell r="K48"/>
          <cell r="L48" t="str">
            <v>VJC</v>
          </cell>
          <cell r="M48" t="str">
            <v>FCOMP</v>
          </cell>
          <cell r="N48" t="str">
            <v>MBF</v>
          </cell>
          <cell r="O48">
            <v>12.61</v>
          </cell>
          <cell r="P48">
            <v>10.940000000000001</v>
          </cell>
          <cell r="Q48">
            <v>17.100000000000001</v>
          </cell>
        </row>
        <row r="49">
          <cell r="E49" t="str">
            <v>X22041520455</v>
          </cell>
          <cell r="F49" t="str">
            <v>PHIL GRAND IMPERIAL GROUP INC.</v>
          </cell>
          <cell r="G49" t="str">
            <v>DOÑA SOLEDAD, BETTER LIVING SUBD, PARANAQUE</v>
          </cell>
          <cell r="H49" t="str">
            <v>PARAÑAQUE CITY</v>
          </cell>
          <cell r="I49" t="str">
            <v>PARAÑAQUE</v>
          </cell>
          <cell r="J49"/>
          <cell r="K49"/>
          <cell r="L49" t="str">
            <v>VJC</v>
          </cell>
          <cell r="M49" t="str">
            <v>TECO</v>
          </cell>
          <cell r="N49" t="str">
            <v>MBF</v>
          </cell>
          <cell r="O49">
            <v>22.37</v>
          </cell>
          <cell r="P49"/>
          <cell r="Q49">
            <v>30.68</v>
          </cell>
        </row>
        <row r="50">
          <cell r="E50" t="str">
            <v>X21052141561</v>
          </cell>
          <cell r="F50" t="str">
            <v>PERFORMANCE BUILDERS &amp; DEVELOPERS CORPORATION,</v>
          </cell>
          <cell r="G50" t="str">
            <v>MOLINO I, MOLINO I, BACOOR</v>
          </cell>
          <cell r="H50" t="str">
            <v>BACOOR CITY</v>
          </cell>
          <cell r="I50" t="str">
            <v>DASMA</v>
          </cell>
          <cell r="J50"/>
          <cell r="K50"/>
          <cell r="L50" t="str">
            <v>AVECO</v>
          </cell>
          <cell r="M50" t="str">
            <v>FCOMP</v>
          </cell>
          <cell r="N50" t="str">
            <v>MBF</v>
          </cell>
          <cell r="O50">
            <v>27.57</v>
          </cell>
          <cell r="P50">
            <v>10.79</v>
          </cell>
          <cell r="Q50">
            <v>37.770000000000003</v>
          </cell>
        </row>
        <row r="51">
          <cell r="E51" t="str">
            <v>X19061232089</v>
          </cell>
          <cell r="F51" t="str">
            <v>MAYNILAD WATER SERVICES, INC. (Task 1-20)</v>
          </cell>
          <cell r="G51" t="str">
            <v>PRES. M.L. QUEZON, CUPANG, MUNTINLUPA (Tasks 1-20)</v>
          </cell>
          <cell r="H51" t="str">
            <v>MUNTINLUPA CITY</v>
          </cell>
          <cell r="I51" t="str">
            <v>PARAÑAQUE</v>
          </cell>
          <cell r="J51" t="str">
            <v>for passing of COC 2/15</v>
          </cell>
          <cell r="K51" t="str">
            <v>W/ ISSUE</v>
          </cell>
          <cell r="L51" t="str">
            <v>CHALLENGER</v>
          </cell>
          <cell r="M51" t="str">
            <v>FCOMP</v>
          </cell>
          <cell r="N51" t="str">
            <v>MBF</v>
          </cell>
          <cell r="O51">
            <v>930.21509999999978</v>
          </cell>
          <cell r="P51">
            <v>568.09749999999997</v>
          </cell>
          <cell r="Q51">
            <v>313</v>
          </cell>
        </row>
        <row r="52">
          <cell r="E52" t="str">
            <v>X19061232089</v>
          </cell>
          <cell r="F52" t="str">
            <v>MAYNILAD WATER SERVICES, INC. (Tasks 37-56)</v>
          </cell>
          <cell r="G52" t="str">
            <v>PRES. M.L. QUEZON, CUPANG, MUNTINLUPA (Tasks 37-55)</v>
          </cell>
          <cell r="H52" t="str">
            <v>MUNTINLUPA CITY</v>
          </cell>
          <cell r="I52" t="str">
            <v>PARAÑAQUE</v>
          </cell>
          <cell r="J52" t="str">
            <v>done</v>
          </cell>
          <cell r="K52" t="str">
            <v>W/ ISSUE</v>
          </cell>
          <cell r="L52" t="str">
            <v>ECOM</v>
          </cell>
          <cell r="M52" t="str">
            <v>FCOMP</v>
          </cell>
          <cell r="N52" t="str">
            <v>MBF</v>
          </cell>
          <cell r="O52">
            <v>608.04159999999968</v>
          </cell>
          <cell r="P52">
            <v>428.56939999999997</v>
          </cell>
          <cell r="Q52">
            <v>277</v>
          </cell>
        </row>
        <row r="53">
          <cell r="E53" t="str">
            <v>X19061232089</v>
          </cell>
          <cell r="F53" t="str">
            <v>MAYNILAD WATER SERVICES, INC. (Tasks 21-36)</v>
          </cell>
          <cell r="G53" t="str">
            <v>PRES. M.L. QUEZON, CUPANG, MUNTINLUPA (Tasks 21-36)</v>
          </cell>
          <cell r="H53" t="str">
            <v>MUNTINLUPA CITY</v>
          </cell>
          <cell r="I53" t="str">
            <v>PARAÑAQUE</v>
          </cell>
          <cell r="J53" t="str">
            <v>with PAI to be schedules May 2022, 2 phases to be energized c/o MN 1025, task 21-33, DE on task 20 and 33, for passing of indiv COC</v>
          </cell>
          <cell r="K53" t="str">
            <v>W/ ISSUE</v>
          </cell>
          <cell r="L53" t="str">
            <v>POWERHOUSE</v>
          </cell>
          <cell r="M53" t="str">
            <v>FCOMP</v>
          </cell>
          <cell r="N53" t="str">
            <v>MBF</v>
          </cell>
          <cell r="O53">
            <v>654.29519999999991</v>
          </cell>
          <cell r="P53">
            <v>443.29629999999997</v>
          </cell>
          <cell r="Q53">
            <v>277</v>
          </cell>
        </row>
        <row r="54">
          <cell r="E54" t="str">
            <v>P2106111866</v>
          </cell>
          <cell r="F54" t="str">
            <v>MAINT Loadsplit [033301|WA152426|CU8-0119|424WR|]
Install additional 1-75kVA DT on pole CU8-0120</v>
          </cell>
          <cell r="G54" t="str">
            <v>P. LOVINA DBP VILL 2 ALMANZA II LAS PINAS CITY</v>
          </cell>
          <cell r="H54" t="str">
            <v>LAS PIÑAS CITY</v>
          </cell>
          <cell r="I54" t="str">
            <v>PARAÑAQUE</v>
          </cell>
          <cell r="J54"/>
          <cell r="K54"/>
          <cell r="L54" t="str">
            <v>AVECO</v>
          </cell>
          <cell r="M54" t="str">
            <v>FCOMP</v>
          </cell>
          <cell r="N54" t="str">
            <v>MBF</v>
          </cell>
          <cell r="O54">
            <v>9.3800000000000008</v>
          </cell>
          <cell r="P54"/>
          <cell r="Q54">
            <v>1.67</v>
          </cell>
        </row>
        <row r="55">
          <cell r="E55" t="str">
            <v>X19092044917</v>
          </cell>
          <cell r="F55" t="str">
            <v>EL REYNO HOMES, INCORPORATED</v>
          </cell>
          <cell r="G55" t="str">
            <v>MORNING GLORY, SOUTH GREENHEIGHTS VILL, MUNTINLUPA</v>
          </cell>
          <cell r="H55" t="str">
            <v>MUNTINLUPA CITY</v>
          </cell>
          <cell r="I55" t="str">
            <v>PARAÑAQUE</v>
          </cell>
          <cell r="J55"/>
          <cell r="K55"/>
          <cell r="L55" t="str">
            <v>POWERHOUSE</v>
          </cell>
          <cell r="M55" t="str">
            <v>FCOMP</v>
          </cell>
          <cell r="N55" t="str">
            <v>JSP</v>
          </cell>
          <cell r="O55">
            <v>389.62</v>
          </cell>
          <cell r="P55"/>
          <cell r="Q55">
            <v>359.65</v>
          </cell>
        </row>
        <row r="56">
          <cell r="E56" t="str">
            <v>X21031289945</v>
          </cell>
          <cell r="F56" t="str">
            <v>FODC-FIRST ORIENT DEVELOPMENT AND CONSTRUCTION COR</v>
          </cell>
          <cell r="G56" t="str">
            <v>PRES. M. ROXAS, TAMBO, PARANAQUE</v>
          </cell>
          <cell r="H56" t="str">
            <v>PARAÑAQUE CITY</v>
          </cell>
          <cell r="I56" t="str">
            <v>PARAÑAQUE</v>
          </cell>
          <cell r="J56"/>
          <cell r="K56"/>
          <cell r="L56" t="str">
            <v>AVECO</v>
          </cell>
          <cell r="M56" t="str">
            <v>FCOMP</v>
          </cell>
          <cell r="N56" t="str">
            <v>MBF</v>
          </cell>
          <cell r="O56">
            <v>95.09</v>
          </cell>
          <cell r="P56">
            <v>23.03</v>
          </cell>
          <cell r="Q56">
            <v>130.22999999999999</v>
          </cell>
        </row>
        <row r="57">
          <cell r="E57" t="str">
            <v>X21083617935</v>
          </cell>
          <cell r="F57" t="str">
            <v>ROBINSONS CONVENIENCE, STORES, INC.</v>
          </cell>
          <cell r="G57" t="str">
            <v>SEVERINA DIAMOND, SEVERINA DIAMOND SUBD, PARANAQUE</v>
          </cell>
          <cell r="H57" t="str">
            <v>PARAÑAQUE CITY</v>
          </cell>
          <cell r="I57" t="str">
            <v>PARAÑAQUE</v>
          </cell>
          <cell r="J57"/>
          <cell r="K57"/>
          <cell r="L57" t="str">
            <v>VJC</v>
          </cell>
          <cell r="M57" t="str">
            <v>FCOMP</v>
          </cell>
          <cell r="N57" t="str">
            <v>MBF</v>
          </cell>
          <cell r="O57">
            <v>13.49</v>
          </cell>
          <cell r="P57">
            <v>11.63</v>
          </cell>
          <cell r="Q57">
            <v>36.1</v>
          </cell>
        </row>
        <row r="58">
          <cell r="E58" t="str">
            <v>X21083727306</v>
          </cell>
          <cell r="F58" t="str">
            <v>HENRY DEN TEE CHUA</v>
          </cell>
          <cell r="G58" t="str">
            <v>MOLINO BLVD., MAMBOG IV, BACOOR</v>
          </cell>
          <cell r="H58" t="str">
            <v>BACOOR CITY</v>
          </cell>
          <cell r="I58" t="str">
            <v>DASMA</v>
          </cell>
          <cell r="J58"/>
          <cell r="K58"/>
          <cell r="L58" t="str">
            <v>AVECO</v>
          </cell>
          <cell r="M58" t="str">
            <v>FCOMP</v>
          </cell>
          <cell r="N58" t="str">
            <v>MBF</v>
          </cell>
          <cell r="O58">
            <v>77.349999999999994</v>
          </cell>
          <cell r="P58">
            <v>46.706699999999984</v>
          </cell>
          <cell r="Q58">
            <v>108.55</v>
          </cell>
        </row>
        <row r="59">
          <cell r="E59" t="str">
            <v>X21031300670</v>
          </cell>
          <cell r="F59" t="str">
            <v>DDT KONSTRACT, INC.,</v>
          </cell>
          <cell r="G59" t="str">
            <v>ASEANA, ASEANA BUSINESS PARK, PARANAQUE</v>
          </cell>
          <cell r="H59" t="str">
            <v>PARAÑAQUE CITY</v>
          </cell>
          <cell r="I59" t="str">
            <v>PARAÑAQUE</v>
          </cell>
          <cell r="J59"/>
          <cell r="K59"/>
          <cell r="L59" t="str">
            <v>ECOM</v>
          </cell>
          <cell r="M59" t="str">
            <v>FCOMP</v>
          </cell>
          <cell r="N59" t="str">
            <v>AED</v>
          </cell>
          <cell r="O59">
            <v>161.08000000000001</v>
          </cell>
          <cell r="P59">
            <v>118.93339999999999</v>
          </cell>
          <cell r="Q59">
            <v>220.37</v>
          </cell>
        </row>
        <row r="60">
          <cell r="E60" t="str">
            <v>X21083653057</v>
          </cell>
          <cell r="F60" t="str">
            <v>METRO DRUG, INC.,</v>
          </cell>
          <cell r="G60" t="str">
            <v>MANALAC, TAGUIG BAGUMBAYAN INDL ASS INC, TAGUIG CITY</v>
          </cell>
          <cell r="H60" t="str">
            <v>TAGUIG CITY</v>
          </cell>
          <cell r="I60" t="str">
            <v>PARAÑAQUE</v>
          </cell>
          <cell r="J60"/>
          <cell r="K60"/>
          <cell r="L60" t="str">
            <v>POWERHOUSE</v>
          </cell>
          <cell r="M60" t="str">
            <v>FCOMP</v>
          </cell>
          <cell r="N60" t="str">
            <v>MBF</v>
          </cell>
          <cell r="O60">
            <v>176.3</v>
          </cell>
          <cell r="P60">
            <v>102.38000000000001</v>
          </cell>
          <cell r="Q60">
            <v>241.37</v>
          </cell>
        </row>
        <row r="61">
          <cell r="E61" t="str">
            <v>X20030615991</v>
          </cell>
          <cell r="F61" t="str">
            <v>MAYNILAD WATER SERVICES, INC.,</v>
          </cell>
          <cell r="G61" t="str">
            <v>B.S. CALINISAN, VILLA MENDOZA SUBD, PARANAQUE</v>
          </cell>
          <cell r="H61" t="str">
            <v>PARAÑAQUE CITY</v>
          </cell>
          <cell r="I61" t="str">
            <v>PARAÑAQUE</v>
          </cell>
          <cell r="J61"/>
          <cell r="K61"/>
          <cell r="L61" t="str">
            <v>VJC</v>
          </cell>
          <cell r="M61" t="str">
            <v>FCOMP</v>
          </cell>
          <cell r="N61" t="str">
            <v>MBF</v>
          </cell>
          <cell r="O61">
            <v>450.93</v>
          </cell>
          <cell r="P61"/>
          <cell r="Q61">
            <v>15.6</v>
          </cell>
        </row>
        <row r="62">
          <cell r="E62" t="str">
            <v>X21093899565</v>
          </cell>
          <cell r="F62" t="str">
            <v>SOLAR INNOVATION ADS CORP.</v>
          </cell>
          <cell r="G62" t="str">
            <v>GEN. EMILIO AGUINALDO, PANAPAAN IV, BACOOR</v>
          </cell>
          <cell r="H62" t="str">
            <v>BACOOR CITY</v>
          </cell>
          <cell r="I62" t="str">
            <v>DASMA</v>
          </cell>
          <cell r="J62"/>
          <cell r="K62"/>
          <cell r="L62" t="str">
            <v>AVECO</v>
          </cell>
          <cell r="M62" t="str">
            <v>FCOMP</v>
          </cell>
          <cell r="N62" t="str">
            <v>MBF</v>
          </cell>
          <cell r="O62">
            <v>8.32</v>
          </cell>
          <cell r="P62">
            <v>9.8800000000000026</v>
          </cell>
          <cell r="Q62">
            <v>34.119999999999997</v>
          </cell>
        </row>
        <row r="63">
          <cell r="E63" t="str">
            <v>R20562442</v>
          </cell>
          <cell r="F63" t="str">
            <v>AYALA LAND, INC.,</v>
          </cell>
          <cell r="G63" t="str">
            <v>DBP, FTI CPD, TAGUIG CITY</v>
          </cell>
          <cell r="H63" t="str">
            <v>TAGUIG CITY</v>
          </cell>
          <cell r="I63" t="str">
            <v>PARAÑAQUE</v>
          </cell>
          <cell r="J63"/>
          <cell r="K63"/>
          <cell r="L63" t="str">
            <v>VJC</v>
          </cell>
          <cell r="M63" t="str">
            <v>FCOMP</v>
          </cell>
          <cell r="N63" t="str">
            <v>MBF</v>
          </cell>
          <cell r="O63">
            <v>654.77</v>
          </cell>
          <cell r="P63"/>
          <cell r="Q63">
            <v>1024.52</v>
          </cell>
        </row>
        <row r="64">
          <cell r="E64" t="str">
            <v>X21083657398</v>
          </cell>
          <cell r="F64" t="str">
            <v>LAZADA E-SERVICES PHILIPPINES, INC.,</v>
          </cell>
          <cell r="G64" t="str">
            <v>STA. MARIA, TAGUIG BAGUMBAYAN INDL ASS INC, TAGUIG CITY</v>
          </cell>
          <cell r="H64" t="str">
            <v>TAGUIG CITY</v>
          </cell>
          <cell r="I64" t="str">
            <v>PARAÑAQUE</v>
          </cell>
          <cell r="J64"/>
          <cell r="K64"/>
          <cell r="L64" t="str">
            <v>POWERHOUSE</v>
          </cell>
          <cell r="M64" t="str">
            <v>FCOMP</v>
          </cell>
          <cell r="N64" t="str">
            <v>MBF</v>
          </cell>
          <cell r="O64">
            <v>97.77</v>
          </cell>
          <cell r="P64">
            <v>81.640000000000015</v>
          </cell>
          <cell r="Q64">
            <v>133.69999999999999</v>
          </cell>
        </row>
        <row r="65">
          <cell r="E65" t="str">
            <v>X21051765051</v>
          </cell>
          <cell r="F65" t="str">
            <v>DITO TELECOMMUNITY CORPORATION</v>
          </cell>
          <cell r="G65" t="str">
            <v>KAUNLARAN II SUBD, KAUNLARAN II SUBD, BACOOR</v>
          </cell>
          <cell r="H65" t="str">
            <v>BACOOR CITY</v>
          </cell>
          <cell r="I65" t="str">
            <v>DASMA</v>
          </cell>
          <cell r="J65"/>
          <cell r="K65"/>
          <cell r="L65" t="str">
            <v>CHALLENGER</v>
          </cell>
          <cell r="M65" t="str">
            <v>TECO</v>
          </cell>
          <cell r="N65" t="str">
            <v>MBF</v>
          </cell>
          <cell r="O65">
            <v>701.19</v>
          </cell>
          <cell r="P65"/>
          <cell r="Q65">
            <v>398.88</v>
          </cell>
        </row>
        <row r="66">
          <cell r="E66" t="str">
            <v>X21094212642</v>
          </cell>
          <cell r="F66" t="str">
            <v>NEXTRADE PHILIPPINES, INC.</v>
          </cell>
          <cell r="G66" t="str">
            <v>CCMC, VETERANS CENTER, TAGUIG CITY</v>
          </cell>
          <cell r="H66" t="str">
            <v>TAGUIG CITY</v>
          </cell>
          <cell r="I66" t="str">
            <v>PARAÑAQUE</v>
          </cell>
          <cell r="J66"/>
          <cell r="K66"/>
          <cell r="L66" t="str">
            <v>POWERHOUSE</v>
          </cell>
          <cell r="M66" t="str">
            <v>FCOMP</v>
          </cell>
          <cell r="N66" t="str">
            <v>MBF</v>
          </cell>
          <cell r="O66">
            <v>99.31</v>
          </cell>
          <cell r="P66">
            <v>6.85</v>
          </cell>
          <cell r="Q66">
            <v>135.97</v>
          </cell>
        </row>
        <row r="67">
          <cell r="E67" t="str">
            <v>R20879975</v>
          </cell>
          <cell r="F67" t="str">
            <v>SANTOS, ALLAN LAMIT</v>
          </cell>
          <cell r="G67" t="str">
            <v>ST. PAUL, DON BOSCO VILLAGE, PARANAQUE</v>
          </cell>
          <cell r="H67" t="str">
            <v>PARAÑAQUE CITY</v>
          </cell>
          <cell r="I67" t="str">
            <v>PARAÑAQUE</v>
          </cell>
          <cell r="J67"/>
          <cell r="K67"/>
          <cell r="L67" t="str">
            <v>ECOM</v>
          </cell>
          <cell r="M67" t="str">
            <v>FCOMP</v>
          </cell>
          <cell r="N67" t="str">
            <v>MBF</v>
          </cell>
          <cell r="O67">
            <v>27.64</v>
          </cell>
          <cell r="P67"/>
          <cell r="Q67">
            <v>47.18</v>
          </cell>
        </row>
        <row r="68">
          <cell r="E68" t="str">
            <v>X21062686134</v>
          </cell>
          <cell r="F68" t="str">
            <v>OFELIA NOLASCO GLORIA</v>
          </cell>
          <cell r="G68" t="str">
            <v>HEMLOCK, MGV PHASE 8, PARANAQUE</v>
          </cell>
          <cell r="H68" t="str">
            <v>PARAÑAQUE CITY</v>
          </cell>
          <cell r="I68" t="str">
            <v>PARAÑAQUE</v>
          </cell>
          <cell r="J68"/>
          <cell r="K68"/>
          <cell r="L68" t="str">
            <v>POWERHOUSE</v>
          </cell>
          <cell r="M68" t="str">
            <v>FCOMP</v>
          </cell>
          <cell r="N68" t="str">
            <v>MBF</v>
          </cell>
          <cell r="O68">
            <v>35.53</v>
          </cell>
          <cell r="P68"/>
          <cell r="Q68">
            <v>62.6</v>
          </cell>
        </row>
        <row r="69">
          <cell r="E69" t="str">
            <v>R21154940</v>
          </cell>
          <cell r="F69" t="str">
            <v>ANG, DAVID FRANCISCO</v>
          </cell>
          <cell r="G69" t="str">
            <v>J. ABAD SANTOS, BAYVIEW VILL, PARANAQUE</v>
          </cell>
          <cell r="H69" t="str">
            <v>PARAÑAQUE CITY</v>
          </cell>
          <cell r="I69" t="str">
            <v>PARAÑAQUE</v>
          </cell>
          <cell r="J69"/>
          <cell r="K69"/>
          <cell r="L69" t="str">
            <v>VJC</v>
          </cell>
          <cell r="M69" t="str">
            <v>FCOMP</v>
          </cell>
          <cell r="N69" t="str">
            <v>MBF</v>
          </cell>
          <cell r="O69">
            <v>82.56</v>
          </cell>
          <cell r="P69"/>
          <cell r="Q69">
            <v>157.91999999999999</v>
          </cell>
        </row>
        <row r="70">
          <cell r="E70" t="str">
            <v>R19483300</v>
          </cell>
          <cell r="F70" t="str">
            <v>MARIA J. ALVAREZ</v>
          </cell>
          <cell r="G70" t="str">
            <v>CORDOVA, INTERCITY HOMES, MUNTINLUPA</v>
          </cell>
          <cell r="H70" t="str">
            <v>MUNTINLUPA CITY</v>
          </cell>
          <cell r="I70" t="str">
            <v>PARAÑAQUE</v>
          </cell>
          <cell r="J70"/>
          <cell r="K70"/>
          <cell r="L70" t="str">
            <v>CHALLENGER</v>
          </cell>
          <cell r="M70" t="str">
            <v>FCOMP</v>
          </cell>
          <cell r="N70" t="str">
            <v>MBF</v>
          </cell>
          <cell r="O70">
            <v>47.78</v>
          </cell>
          <cell r="P70"/>
          <cell r="Q70">
            <v>62.31</v>
          </cell>
        </row>
        <row r="71">
          <cell r="E71" t="str">
            <v>X21073232882</v>
          </cell>
          <cell r="F71" t="str">
            <v>SOLIMAN ESPINOSA CRUZ</v>
          </cell>
          <cell r="G71" t="str">
            <v>SUNRISE, CONCORDE SUBD, PARANAQUE</v>
          </cell>
          <cell r="H71" t="str">
            <v>PARAÑAQUE CITY</v>
          </cell>
          <cell r="I71" t="str">
            <v>PARAÑAQUE</v>
          </cell>
          <cell r="J71"/>
          <cell r="K71"/>
          <cell r="L71" t="str">
            <v>POWERHOUSE</v>
          </cell>
          <cell r="M71" t="str">
            <v>FCOMP</v>
          </cell>
          <cell r="N71" t="str">
            <v>MBF</v>
          </cell>
          <cell r="O71">
            <v>154.84</v>
          </cell>
          <cell r="P71"/>
          <cell r="Q71">
            <v>263.14999999999998</v>
          </cell>
        </row>
        <row r="72">
          <cell r="E72" t="str">
            <v>X21104571632</v>
          </cell>
          <cell r="F72" t="str">
            <v>MERCURY DRUG CORPORATION</v>
          </cell>
          <cell r="G72" t="str">
            <v>NINOY AQUINO, STO. NINO, PARANAQUE</v>
          </cell>
          <cell r="H72" t="str">
            <v>PARAÑAQUE CITY</v>
          </cell>
          <cell r="I72" t="str">
            <v>PARAÑAQUE</v>
          </cell>
          <cell r="J72" t="str">
            <v>for WO cancellation?</v>
          </cell>
          <cell r="K72" t="str">
            <v>W/ ISSUE</v>
          </cell>
          <cell r="L72" t="str">
            <v>CHALLENGER</v>
          </cell>
          <cell r="M72" t="str">
            <v>PCAN</v>
          </cell>
          <cell r="N72" t="str">
            <v>JSP</v>
          </cell>
          <cell r="O72">
            <v>5.5</v>
          </cell>
          <cell r="P72"/>
          <cell r="Q72">
            <v>5.5</v>
          </cell>
        </row>
        <row r="73">
          <cell r="E73" t="str">
            <v>X20072988384</v>
          </cell>
          <cell r="F73" t="str">
            <v>REIGNWOOD DEVELOPMENT CORPORATION</v>
          </cell>
          <cell r="G73" t="str">
            <v>BLOCK 2B, BENEDETTO RESIDENCES, LAS PINAS CITY</v>
          </cell>
          <cell r="H73" t="str">
            <v>LAS PIÑAS CITY</v>
          </cell>
          <cell r="I73" t="str">
            <v>PARAÑAQUE</v>
          </cell>
          <cell r="J73"/>
          <cell r="K73"/>
          <cell r="L73" t="str">
            <v>POWERHOUSE</v>
          </cell>
          <cell r="M73" t="str">
            <v>FCOMP</v>
          </cell>
          <cell r="N73" t="str">
            <v>MBF</v>
          </cell>
          <cell r="O73">
            <v>249.64</v>
          </cell>
          <cell r="P73"/>
          <cell r="Q73">
            <v>326.52</v>
          </cell>
        </row>
        <row r="74">
          <cell r="E74" t="str">
            <v>X22062582560</v>
          </cell>
          <cell r="F74" t="str">
            <v>RONILO LANSANG DAVID</v>
          </cell>
          <cell r="G74" t="str">
            <v>UNIDA, BACLARAN, PARANAQUE</v>
          </cell>
          <cell r="H74" t="str">
            <v>PARAÑAQUE CITY</v>
          </cell>
          <cell r="I74" t="str">
            <v>PARAÑAQUE</v>
          </cell>
          <cell r="J74"/>
          <cell r="K74"/>
          <cell r="L74" t="str">
            <v>VJC</v>
          </cell>
          <cell r="M74" t="str">
            <v>TECO</v>
          </cell>
          <cell r="N74" t="str">
            <v>MBF</v>
          </cell>
          <cell r="O74">
            <v>4.0999999999999996</v>
          </cell>
          <cell r="P74"/>
          <cell r="Q74">
            <v>5.03</v>
          </cell>
        </row>
        <row r="75">
          <cell r="E75" t="str">
            <v>X21083668324</v>
          </cell>
          <cell r="F75" t="str">
            <v>SING SE KAH REALTY INC.</v>
          </cell>
          <cell r="G75" t="str">
            <v>PRES. DIOSDADO MACAPAGAL, ASIAWORLD CITY, PARANAQUE</v>
          </cell>
          <cell r="H75" t="str">
            <v>PARAÑAQUE CITY</v>
          </cell>
          <cell r="I75" t="str">
            <v>PARAÑAQUE</v>
          </cell>
          <cell r="J75"/>
          <cell r="K75"/>
          <cell r="L75" t="str">
            <v>POWERHOUSE</v>
          </cell>
          <cell r="M75" t="str">
            <v>FCOMP</v>
          </cell>
          <cell r="N75" t="str">
            <v>MBF</v>
          </cell>
          <cell r="O75">
            <v>78.73</v>
          </cell>
          <cell r="P75">
            <v>48.179999999999993</v>
          </cell>
          <cell r="Q75">
            <v>116.38</v>
          </cell>
        </row>
        <row r="76">
          <cell r="E76" t="str">
            <v>X22031397222</v>
          </cell>
          <cell r="F76" t="str">
            <v>ALICIA LEGUIN TEVES</v>
          </cell>
          <cell r="G76" t="str">
            <v>BLOCK 3, PUROK 1, MUNTINLUPA</v>
          </cell>
          <cell r="H76" t="str">
            <v>MUNTINLUPA CITY</v>
          </cell>
          <cell r="I76" t="str">
            <v>PARAÑAQUE</v>
          </cell>
          <cell r="J76" t="str">
            <v>1st week of august</v>
          </cell>
          <cell r="K76"/>
          <cell r="L76" t="str">
            <v>POWERHOUSE</v>
          </cell>
          <cell r="M76" t="str">
            <v>TECO</v>
          </cell>
          <cell r="N76" t="str">
            <v>MBF</v>
          </cell>
          <cell r="O76">
            <v>5.31</v>
          </cell>
          <cell r="P76"/>
          <cell r="Q76">
            <v>4.57</v>
          </cell>
        </row>
        <row r="77">
          <cell r="E77" t="str">
            <v>X21094189010</v>
          </cell>
          <cell r="F77" t="str">
            <v>DAYAN ZARATE CASTILLO</v>
          </cell>
          <cell r="G77" t="str">
            <v>STA. CLARA, SAN AGUSTIN VILL, PARANAQUE</v>
          </cell>
          <cell r="H77" t="str">
            <v>PARAÑAQUE CITY</v>
          </cell>
          <cell r="I77" t="str">
            <v>PARAÑAQUE</v>
          </cell>
          <cell r="J77"/>
          <cell r="K77"/>
          <cell r="L77" t="str">
            <v>POWERHOUSE</v>
          </cell>
          <cell r="M77" t="str">
            <v>FCOMP</v>
          </cell>
          <cell r="N77" t="str">
            <v>MBF</v>
          </cell>
          <cell r="O77">
            <v>204.06</v>
          </cell>
          <cell r="P77"/>
          <cell r="Q77">
            <v>346.75</v>
          </cell>
        </row>
        <row r="78">
          <cell r="E78" t="str">
            <v>X22010376567</v>
          </cell>
          <cell r="F78" t="str">
            <v>FEM REALTY DEVT. CORP</v>
          </cell>
          <cell r="G78" t="str">
            <v>NATIONAL, POBLACION, MUNTINLUPA</v>
          </cell>
          <cell r="H78" t="str">
            <v>MUNTINLUPA CITY</v>
          </cell>
          <cell r="I78" t="str">
            <v>PARAÑAQUE</v>
          </cell>
          <cell r="J78" t="str">
            <v>for completion May 2022</v>
          </cell>
          <cell r="K78"/>
          <cell r="L78" t="str">
            <v>CHALLENGER</v>
          </cell>
          <cell r="M78" t="str">
            <v>TECO</v>
          </cell>
          <cell r="N78" t="str">
            <v>MBF</v>
          </cell>
          <cell r="O78">
            <v>21.12</v>
          </cell>
          <cell r="P78"/>
          <cell r="Q78">
            <v>28.92</v>
          </cell>
        </row>
        <row r="79">
          <cell r="E79" t="str">
            <v>X21073005528</v>
          </cell>
          <cell r="F79" t="str">
            <v>QUEENSROW WEST</v>
          </cell>
          <cell r="G79" t="str">
            <v>SANTAN, QUEENS ROW AREA B SUBD, BACOOR</v>
          </cell>
          <cell r="H79" t="str">
            <v>BACOOR CITY</v>
          </cell>
          <cell r="I79" t="str">
            <v>DASMA</v>
          </cell>
          <cell r="J79"/>
          <cell r="K79"/>
          <cell r="L79" t="str">
            <v>AVECO</v>
          </cell>
          <cell r="M79" t="str">
            <v>FCOMP</v>
          </cell>
          <cell r="N79" t="str">
            <v>MBF</v>
          </cell>
          <cell r="O79">
            <v>229.19</v>
          </cell>
          <cell r="P79"/>
          <cell r="Q79">
            <v>356.38</v>
          </cell>
        </row>
        <row r="80">
          <cell r="E80" t="str">
            <v>X20020440142</v>
          </cell>
          <cell r="F80" t="str">
            <v>BAGONG SILANG HOA</v>
          </cell>
          <cell r="G80" t="str">
            <v>P.D.A., SITIO BAGONG SILANG, MUNTINLUPA</v>
          </cell>
          <cell r="H80" t="str">
            <v>MUNTINLUPA CITY</v>
          </cell>
          <cell r="I80" t="str">
            <v>PARAÑAQUE</v>
          </cell>
          <cell r="J80"/>
          <cell r="K80"/>
          <cell r="L80" t="str">
            <v>VJC</v>
          </cell>
          <cell r="M80" t="str">
            <v>FCOMP</v>
          </cell>
          <cell r="N80" t="str">
            <v>MBF</v>
          </cell>
          <cell r="O80">
            <v>1289.1099999999999</v>
          </cell>
          <cell r="P80"/>
          <cell r="Q80">
            <v>1963.17</v>
          </cell>
        </row>
        <row r="81">
          <cell r="E81" t="str">
            <v>X21094016641</v>
          </cell>
          <cell r="F81" t="str">
            <v>MONOLITH CONSTRUCTION AND DEVT CORP</v>
          </cell>
          <cell r="G81" t="str">
            <v>PRES. DIOSDADO MACAPAGAL, ASEANA BUSINESS PARK, PARANAQUE</v>
          </cell>
          <cell r="H81" t="str">
            <v>PARAÑAQUE CITY</v>
          </cell>
          <cell r="I81" t="str">
            <v>PARAÑAQUE</v>
          </cell>
          <cell r="J81"/>
          <cell r="K81"/>
          <cell r="L81" t="str">
            <v>POWERHOUSE</v>
          </cell>
          <cell r="M81" t="str">
            <v>FCOMP</v>
          </cell>
          <cell r="N81" t="str">
            <v>MBF</v>
          </cell>
          <cell r="O81">
            <v>80.56</v>
          </cell>
          <cell r="P81">
            <v>23.01</v>
          </cell>
          <cell r="Q81">
            <v>110.03</v>
          </cell>
        </row>
        <row r="82">
          <cell r="E82" t="str">
            <v>X21104562618</v>
          </cell>
          <cell r="F82" t="str">
            <v>ALICE PARAISO SOCORRO</v>
          </cell>
          <cell r="G82" t="str">
            <v>STA. MONICA, DON GALO, PARANAQUE</v>
          </cell>
          <cell r="H82" t="str">
            <v>PARAÑAQUE CITY</v>
          </cell>
          <cell r="I82" t="str">
            <v>PARAÑAQUE</v>
          </cell>
          <cell r="J82"/>
          <cell r="K82"/>
          <cell r="L82" t="str">
            <v>VJC</v>
          </cell>
          <cell r="M82" t="str">
            <v>FCOMP</v>
          </cell>
          <cell r="N82" t="str">
            <v>MBF</v>
          </cell>
          <cell r="O82">
            <v>134.13999999999999</v>
          </cell>
          <cell r="P82"/>
          <cell r="Q82">
            <v>197.07</v>
          </cell>
        </row>
        <row r="83">
          <cell r="E83" t="str">
            <v>X21115097984</v>
          </cell>
          <cell r="F83" t="str">
            <v>JAKA FOOD PROCESSING CORP</v>
          </cell>
          <cell r="G83" t="str">
            <v>VRCC, VETERANS CENTER, TAGUIG CITY</v>
          </cell>
          <cell r="H83" t="str">
            <v>TAGUIG CITY</v>
          </cell>
          <cell r="I83" t="str">
            <v>PARAÑAQUE</v>
          </cell>
          <cell r="J83"/>
          <cell r="K83"/>
          <cell r="L83" t="str">
            <v>VJC</v>
          </cell>
          <cell r="M83" t="str">
            <v>FCOMP</v>
          </cell>
          <cell r="N83" t="str">
            <v>MBF</v>
          </cell>
          <cell r="O83">
            <v>4.07</v>
          </cell>
          <cell r="P83">
            <v>2.71</v>
          </cell>
          <cell r="Q83">
            <v>118.55</v>
          </cell>
        </row>
        <row r="84">
          <cell r="E84" t="str">
            <v>R19291389</v>
          </cell>
          <cell r="F84" t="str">
            <v>CITY GOVERNMENT OF BACOOR</v>
          </cell>
          <cell r="G84" t="str">
            <v>GEN. TIRONA, HABAY I, BACOOR</v>
          </cell>
          <cell r="H84" t="str">
            <v>BACOOR CITY</v>
          </cell>
          <cell r="I84" t="str">
            <v>DASMA</v>
          </cell>
          <cell r="J84" t="str">
            <v>ongoing digging (02-15-23);</v>
          </cell>
          <cell r="K84" t="str">
            <v>W/ ISSUE</v>
          </cell>
          <cell r="L84" t="str">
            <v>AVECO</v>
          </cell>
          <cell r="M84" t="str">
            <v>FCOMP</v>
          </cell>
          <cell r="N84" t="str">
            <v>IJP</v>
          </cell>
          <cell r="O84">
            <v>318.33999999999997</v>
          </cell>
          <cell r="P84">
            <v>295.40870000000001</v>
          </cell>
          <cell r="Q84">
            <v>776.5</v>
          </cell>
        </row>
        <row r="85">
          <cell r="E85" t="str">
            <v>X21073086986</v>
          </cell>
          <cell r="F85" t="str">
            <v>HENRIETTA ENCISO CENTINO</v>
          </cell>
          <cell r="G85" t="str">
            <v>MARIANO CPD, MARIANO CPD, BACOOR</v>
          </cell>
          <cell r="H85" t="str">
            <v>BACOOR CITY</v>
          </cell>
          <cell r="I85" t="str">
            <v>DASMA</v>
          </cell>
          <cell r="J85"/>
          <cell r="K85"/>
          <cell r="L85" t="str">
            <v>POWERHOUSE</v>
          </cell>
          <cell r="M85" t="str">
            <v>FCOMP</v>
          </cell>
          <cell r="N85" t="str">
            <v>MBF</v>
          </cell>
          <cell r="O85">
            <v>45.95</v>
          </cell>
          <cell r="P85"/>
          <cell r="Q85">
            <v>63.07</v>
          </cell>
        </row>
        <row r="86">
          <cell r="E86" t="str">
            <v>X21115045034</v>
          </cell>
          <cell r="F86" t="str">
            <v>EPICUREAN PARTNERS EXCHANGE INC.,</v>
          </cell>
          <cell r="G86" t="str">
            <v>PRES. DIOSDADO MACAPAGAL, ASEANA BUSINESS PARK, PARANAQUE</v>
          </cell>
          <cell r="H86" t="str">
            <v>PARAÑAQUE CITY</v>
          </cell>
          <cell r="I86" t="str">
            <v>PARAÑAQUE</v>
          </cell>
          <cell r="J86"/>
          <cell r="K86"/>
          <cell r="L86" t="str">
            <v>AVECO</v>
          </cell>
          <cell r="M86" t="str">
            <v>FCOMP</v>
          </cell>
          <cell r="N86" t="str">
            <v>MBF</v>
          </cell>
          <cell r="O86">
            <v>15.2</v>
          </cell>
          <cell r="P86"/>
          <cell r="Q86">
            <v>20.83</v>
          </cell>
        </row>
        <row r="87">
          <cell r="E87" t="str">
            <v>X21115468148</v>
          </cell>
          <cell r="F87" t="str">
            <v>UNILEVER PHILIPPINES, INC.</v>
          </cell>
          <cell r="G87" t="str">
            <v>ALABANG-ZAPOTE, TALON I, LAS PINAS CITY</v>
          </cell>
          <cell r="H87" t="str">
            <v>LAS PIÑAS CITY</v>
          </cell>
          <cell r="I87" t="str">
            <v>PARAÑAQUE</v>
          </cell>
          <cell r="J87"/>
          <cell r="K87"/>
          <cell r="L87" t="str">
            <v>POWERHOUSE</v>
          </cell>
          <cell r="M87" t="str">
            <v>FCOMP</v>
          </cell>
          <cell r="N87" t="str">
            <v>MBF</v>
          </cell>
          <cell r="O87">
            <v>132.30000000000001</v>
          </cell>
          <cell r="P87"/>
          <cell r="Q87">
            <v>516.92999999999995</v>
          </cell>
        </row>
        <row r="88">
          <cell r="E88" t="str">
            <v>X21073067719</v>
          </cell>
          <cell r="F88" t="str">
            <v>EMMANUEL NAVARRO ESTACION</v>
          </cell>
          <cell r="G88" t="str">
            <v>NATIONAL, BAYANAN, MUNTINLUPA</v>
          </cell>
          <cell r="H88" t="str">
            <v>MUNTINLUPA CITY</v>
          </cell>
          <cell r="I88" t="str">
            <v>PARAÑAQUE</v>
          </cell>
          <cell r="J88"/>
          <cell r="K88"/>
          <cell r="L88" t="str">
            <v>POWERHOUSE</v>
          </cell>
          <cell r="M88" t="str">
            <v>FCOMP</v>
          </cell>
          <cell r="N88" t="str">
            <v>MBF</v>
          </cell>
          <cell r="O88">
            <v>44.51</v>
          </cell>
          <cell r="P88"/>
          <cell r="Q88">
            <v>62.35</v>
          </cell>
        </row>
        <row r="89">
          <cell r="E89" t="str">
            <v>R20564360</v>
          </cell>
          <cell r="F89" t="str">
            <v>CARIDAD DIONSIO DE LEON</v>
          </cell>
          <cell r="G89" t="str">
            <v>QUARTZ, LAS PIÑAS ROYALE ESTATE, LAS PINAS CITY</v>
          </cell>
          <cell r="H89" t="str">
            <v>LAS PIÑAS CITY</v>
          </cell>
          <cell r="I89" t="str">
            <v>PARAÑAQUE</v>
          </cell>
          <cell r="J89"/>
          <cell r="K89"/>
          <cell r="L89" t="str">
            <v>POWERHOUSE</v>
          </cell>
          <cell r="M89" t="str">
            <v>FCOMP</v>
          </cell>
          <cell r="N89" t="str">
            <v>MBF</v>
          </cell>
          <cell r="O89">
            <v>39.520000000000003</v>
          </cell>
          <cell r="P89"/>
          <cell r="Q89">
            <v>51.35</v>
          </cell>
        </row>
        <row r="90">
          <cell r="E90" t="str">
            <v>X21115170333</v>
          </cell>
          <cell r="F90" t="str">
            <v>JOSE AGUSTO GUSTILO QUIMPO</v>
          </cell>
          <cell r="G90" t="str">
            <v>ST. JOSEPH, SAN JOSE SUBD, MUNTINLUPA</v>
          </cell>
          <cell r="H90" t="str">
            <v>MUNTINLUPA CITY</v>
          </cell>
          <cell r="I90" t="str">
            <v>PARAÑAQUE</v>
          </cell>
          <cell r="J90"/>
          <cell r="K90"/>
          <cell r="L90" t="str">
            <v>POWERHOUSE</v>
          </cell>
          <cell r="M90" t="str">
            <v>FCOMP</v>
          </cell>
          <cell r="N90" t="str">
            <v>FMS</v>
          </cell>
          <cell r="O90">
            <v>155.25</v>
          </cell>
          <cell r="P90"/>
          <cell r="Q90">
            <v>238.85</v>
          </cell>
        </row>
        <row r="91">
          <cell r="E91" t="str">
            <v>X21115311527</v>
          </cell>
          <cell r="F91" t="str">
            <v>MONOLITH CONSTRUCTION &amp; DEVELOPMENT CORPORATION,</v>
          </cell>
          <cell r="G91" t="str">
            <v>PRES. DIOSDADO MACAPAGAL, ASEANA BUSINESS PARK, PARANAQUE</v>
          </cell>
          <cell r="H91" t="str">
            <v>PARAÑAQUE CITY</v>
          </cell>
          <cell r="I91" t="str">
            <v>PARAÑAQUE</v>
          </cell>
          <cell r="J91" t="str">
            <v>awaiting permit</v>
          </cell>
          <cell r="K91"/>
          <cell r="L91" t="str">
            <v>ECOM</v>
          </cell>
          <cell r="M91" t="str">
            <v>FCOMP</v>
          </cell>
          <cell r="N91" t="str">
            <v>MBF</v>
          </cell>
          <cell r="O91">
            <v>39.81</v>
          </cell>
          <cell r="P91"/>
          <cell r="Q91">
            <v>54.57</v>
          </cell>
        </row>
        <row r="92">
          <cell r="E92" t="str">
            <v>X21125890704</v>
          </cell>
          <cell r="F92" t="str">
            <v>NONPAREIL INTERNATIONAL FREIGHT &amp; CARGO SERVICES I</v>
          </cell>
          <cell r="G92" t="str">
            <v>STA. ANA, SUN VALLEY SUBD, PARANAQUE</v>
          </cell>
          <cell r="H92" t="str">
            <v>PARAÑAQUE CITY</v>
          </cell>
          <cell r="I92" t="str">
            <v>PARAÑAQUE</v>
          </cell>
          <cell r="J92"/>
          <cell r="K92"/>
          <cell r="L92" t="str">
            <v>ECOM</v>
          </cell>
          <cell r="M92" t="str">
            <v>FCOMP</v>
          </cell>
          <cell r="N92" t="str">
            <v>MBF</v>
          </cell>
          <cell r="O92">
            <v>147.25</v>
          </cell>
          <cell r="P92"/>
          <cell r="Q92">
            <v>220.58</v>
          </cell>
        </row>
        <row r="93">
          <cell r="E93" t="str">
            <v>R19289130</v>
          </cell>
          <cell r="F93" t="str">
            <v>CITY GOVERNMENT OF BACOOR</v>
          </cell>
          <cell r="G93" t="str">
            <v>GEN. EMILIO AGUINALDO, PANAPAAN VII, BACOOR</v>
          </cell>
          <cell r="H93" t="str">
            <v>BACOOR CITY</v>
          </cell>
          <cell r="I93" t="str">
            <v>DASMA</v>
          </cell>
          <cell r="J93"/>
          <cell r="K93"/>
          <cell r="L93" t="str">
            <v>AVECO</v>
          </cell>
          <cell r="M93" t="str">
            <v>TECO</v>
          </cell>
          <cell r="N93" t="str">
            <v>MBF</v>
          </cell>
          <cell r="O93">
            <v>140.80000000000001</v>
          </cell>
          <cell r="P93"/>
          <cell r="Q93">
            <v>219.1</v>
          </cell>
        </row>
        <row r="94">
          <cell r="E94" t="str">
            <v>X21094107980</v>
          </cell>
          <cell r="F94" t="str">
            <v>TEAM SIX FUEL DISTRIBUTION INC.</v>
          </cell>
          <cell r="G94" t="str">
            <v>ALABANG-ZAPOTE, TALON II, LAS PINAS CITY</v>
          </cell>
          <cell r="H94" t="str">
            <v>LAS PIÑAS CITY</v>
          </cell>
          <cell r="I94" t="str">
            <v>PARAÑAQUE</v>
          </cell>
          <cell r="J94"/>
          <cell r="K94"/>
          <cell r="L94" t="str">
            <v>CHALLENGER</v>
          </cell>
          <cell r="M94" t="str">
            <v>FCOMP</v>
          </cell>
          <cell r="N94" t="str">
            <v>MBF</v>
          </cell>
          <cell r="O94">
            <v>10.1</v>
          </cell>
          <cell r="P94"/>
          <cell r="Q94">
            <v>13.83</v>
          </cell>
        </row>
        <row r="95">
          <cell r="E95" t="str">
            <v>X20020371423</v>
          </cell>
          <cell r="F95" t="str">
            <v>EVA D ABEJERO</v>
          </cell>
          <cell r="G95" t="str">
            <v>BLOCK 1, MANGGAHAN KAWAYANAN GK VILLAGE PH 1, PARANAQUE</v>
          </cell>
          <cell r="H95" t="str">
            <v>PARAÑAQUE CITY</v>
          </cell>
          <cell r="I95" t="str">
            <v>PARAÑAQUE</v>
          </cell>
          <cell r="J95"/>
          <cell r="K95"/>
          <cell r="L95" t="str">
            <v>AVECO</v>
          </cell>
          <cell r="M95" t="str">
            <v>FCOMP</v>
          </cell>
          <cell r="N95" t="str">
            <v>FMS</v>
          </cell>
          <cell r="O95">
            <v>1187.17</v>
          </cell>
          <cell r="P95"/>
          <cell r="Q95">
            <v>2035.77</v>
          </cell>
        </row>
        <row r="96">
          <cell r="E96" t="str">
            <v>R20597562</v>
          </cell>
          <cell r="F96" t="str">
            <v>BUMANLAG, AGNES M</v>
          </cell>
          <cell r="G96" t="str">
            <v>PITONG GATANG, SAN DIONISIO, PARANAQUE</v>
          </cell>
          <cell r="H96" t="str">
            <v>PARAÑAQUE CITY</v>
          </cell>
          <cell r="I96" t="str">
            <v>PARAÑAQUE</v>
          </cell>
          <cell r="J96" t="str">
            <v>for retirement of wood pole</v>
          </cell>
          <cell r="K96"/>
          <cell r="L96" t="str">
            <v>VJC</v>
          </cell>
          <cell r="M96" t="str">
            <v>TECO</v>
          </cell>
          <cell r="N96" t="str">
            <v>MBF</v>
          </cell>
          <cell r="O96">
            <v>18.920000000000002</v>
          </cell>
          <cell r="P96"/>
          <cell r="Q96">
            <v>34.22</v>
          </cell>
        </row>
        <row r="97">
          <cell r="E97" t="str">
            <v>X22010058303</v>
          </cell>
          <cell r="F97" t="str">
            <v>VIRGILIO MELGAR MONREAL</v>
          </cell>
          <cell r="G97" t="str">
            <v>6TH, SALINAS I, BACOOR</v>
          </cell>
          <cell r="H97" t="str">
            <v>BACOOR CITY</v>
          </cell>
          <cell r="I97" t="str">
            <v>DASMA</v>
          </cell>
          <cell r="J97"/>
          <cell r="K97"/>
          <cell r="L97" t="str">
            <v>AVECO</v>
          </cell>
          <cell r="M97" t="str">
            <v>FCOMP</v>
          </cell>
          <cell r="N97" t="str">
            <v>FMS</v>
          </cell>
          <cell r="O97">
            <v>21.74</v>
          </cell>
          <cell r="P97"/>
          <cell r="Q97">
            <v>29.78</v>
          </cell>
        </row>
        <row r="98">
          <cell r="E98" t="str">
            <v>X22083349019</v>
          </cell>
          <cell r="F98" t="str">
            <v>FAIR VIEW REALTY, INC.</v>
          </cell>
          <cell r="G98" t="str">
            <v>ACSIE, SEVERINA INDL ESTATE, PARANAQUE</v>
          </cell>
          <cell r="H98" t="str">
            <v>PARAÑAQUE CITY</v>
          </cell>
          <cell r="I98" t="str">
            <v>PARAÑAQUE</v>
          </cell>
          <cell r="J98" t="str">
            <v>done</v>
          </cell>
          <cell r="K98" t="str">
            <v>W/O ISSUE</v>
          </cell>
          <cell r="L98" t="str">
            <v>ECOM</v>
          </cell>
          <cell r="M98" t="str">
            <v>TECO</v>
          </cell>
          <cell r="N98" t="str">
            <v>RRG</v>
          </cell>
          <cell r="O98">
            <v>44.71</v>
          </cell>
          <cell r="P98">
            <v>6.05</v>
          </cell>
          <cell r="Q98">
            <v>61.22</v>
          </cell>
        </row>
        <row r="99">
          <cell r="E99" t="str">
            <v>X21125980437</v>
          </cell>
          <cell r="F99" t="str">
            <v>EDWARD REMULLA ALLANIGUE</v>
          </cell>
          <cell r="G99" t="str">
            <v>QUIRINO, SAN DIONISIO, PARANAQUE</v>
          </cell>
          <cell r="H99" t="str">
            <v>PARAÑAQUE CITY</v>
          </cell>
          <cell r="I99" t="str">
            <v>PARAÑAQUE</v>
          </cell>
          <cell r="J99"/>
          <cell r="K99"/>
          <cell r="L99" t="str">
            <v>POWERHOUSE</v>
          </cell>
          <cell r="M99" t="str">
            <v>FCOMP</v>
          </cell>
          <cell r="N99" t="str">
            <v>FMS</v>
          </cell>
          <cell r="O99">
            <v>9.66</v>
          </cell>
          <cell r="P99"/>
          <cell r="Q99">
            <v>13.25</v>
          </cell>
        </row>
        <row r="100">
          <cell r="E100" t="str">
            <v>X21104628004</v>
          </cell>
          <cell r="F100" t="str">
            <v>CHARLES BERNARD H. REYES</v>
          </cell>
          <cell r="G100" t="str">
            <v>NOTTINGHAM, HILLSBOROUGH SUBD, MUNTINLUPA</v>
          </cell>
          <cell r="H100" t="str">
            <v>MUNTINLUPA CITY</v>
          </cell>
          <cell r="I100" t="str">
            <v>PARAÑAQUE</v>
          </cell>
          <cell r="J100" t="str">
            <v>Follow up tree trimming clearance from HOA</v>
          </cell>
          <cell r="K100"/>
          <cell r="L100" t="str">
            <v>ECOM</v>
          </cell>
          <cell r="M100" t="str">
            <v>FCOMP</v>
          </cell>
          <cell r="N100" t="str">
            <v>MBF</v>
          </cell>
          <cell r="O100">
            <v>53.14</v>
          </cell>
          <cell r="P100"/>
          <cell r="Q100">
            <v>153.44999999999999</v>
          </cell>
        </row>
        <row r="101">
          <cell r="E101" t="str">
            <v>R20493439</v>
          </cell>
          <cell r="F101" t="str">
            <v>CAVITEX INFRASTRUCTURE CORP.</v>
          </cell>
          <cell r="G101" t="str">
            <v>TRAMO, SAN DIONISIO, PARANAQUE</v>
          </cell>
          <cell r="H101" t="str">
            <v>PARAÑAQUE CITY</v>
          </cell>
          <cell r="I101" t="str">
            <v>PARAÑAQUE</v>
          </cell>
          <cell r="J101" t="str">
            <v>For execution 1st week of August</v>
          </cell>
          <cell r="K101"/>
          <cell r="L101" t="str">
            <v>AVECO</v>
          </cell>
          <cell r="M101" t="str">
            <v>FCOMP</v>
          </cell>
          <cell r="N101" t="str">
            <v>FMS</v>
          </cell>
          <cell r="O101">
            <v>23.75</v>
          </cell>
          <cell r="P101"/>
          <cell r="Q101">
            <v>32.619999999999997</v>
          </cell>
        </row>
        <row r="102">
          <cell r="E102" t="str">
            <v>X21072934323</v>
          </cell>
          <cell r="F102" t="str">
            <v>DITO TELECOMMUNITY CORPORATION</v>
          </cell>
          <cell r="G102" t="str">
            <v>PUROK 7-MULTINATIONAL, MULTINATIONAL VILL, PARANAQUE</v>
          </cell>
          <cell r="H102" t="str">
            <v>PARAÑAQUE CITY</v>
          </cell>
          <cell r="I102" t="str">
            <v>PARAÑAQUE</v>
          </cell>
          <cell r="J102" t="str">
            <v>pole erection and dressing 1028</v>
          </cell>
          <cell r="K102"/>
          <cell r="L102" t="str">
            <v>ECOM</v>
          </cell>
          <cell r="M102" t="str">
            <v>FCOMP</v>
          </cell>
          <cell r="N102" t="str">
            <v>IJP</v>
          </cell>
          <cell r="O102">
            <v>358.12</v>
          </cell>
          <cell r="P102"/>
          <cell r="Q102">
            <v>567.87</v>
          </cell>
        </row>
        <row r="103">
          <cell r="E103" t="str">
            <v>X23083244868</v>
          </cell>
          <cell r="F103" t="str">
            <v>DAVID JONATHAN CHUA WONG</v>
          </cell>
          <cell r="G103" t="str">
            <v>SULU, MARINA SUBD, PARANAQUE</v>
          </cell>
          <cell r="H103" t="str">
            <v>PARAÑAQUE CITY</v>
          </cell>
          <cell r="I103" t="str">
            <v>PARAÑAQUE</v>
          </cell>
          <cell r="J103"/>
          <cell r="K103" t="str">
            <v>W/ ISSUE</v>
          </cell>
          <cell r="L103" t="str">
            <v>ECOM</v>
          </cell>
          <cell r="M103" t="str">
            <v>TECO</v>
          </cell>
          <cell r="N103" t="str">
            <v>RRG</v>
          </cell>
          <cell r="O103">
            <v>17.13</v>
          </cell>
          <cell r="P103">
            <v>12.5128</v>
          </cell>
          <cell r="Q103">
            <v>22.85</v>
          </cell>
        </row>
        <row r="104">
          <cell r="E104" t="str">
            <v>X21126133836</v>
          </cell>
          <cell r="F104" t="str">
            <v>ST THERESA DE AVILA SCHOOL OF PARANAQUE INC.</v>
          </cell>
          <cell r="G104" t="str">
            <v>EMELIA, SAN ISIDRO, PARANAQUE</v>
          </cell>
          <cell r="H104" t="str">
            <v>PARAÑAQUE CITY</v>
          </cell>
          <cell r="I104" t="str">
            <v>PARAÑAQUE</v>
          </cell>
          <cell r="J104"/>
          <cell r="K104"/>
          <cell r="L104" t="str">
            <v>VJC</v>
          </cell>
          <cell r="M104" t="str">
            <v>FCOMP</v>
          </cell>
          <cell r="N104" t="str">
            <v>MBF</v>
          </cell>
          <cell r="O104">
            <v>22.7</v>
          </cell>
          <cell r="P104"/>
          <cell r="Q104">
            <v>30.88</v>
          </cell>
        </row>
        <row r="105">
          <cell r="E105" t="str">
            <v>X22010035735</v>
          </cell>
          <cell r="F105" t="str">
            <v>PRINCESS JOLLIANT CORP.</v>
          </cell>
          <cell r="G105" t="str">
            <v>DO?A SOLEDAD, BETTER LIVING SUBD, PARANAQUE</v>
          </cell>
          <cell r="H105" t="str">
            <v>PARAÑAQUE CITY</v>
          </cell>
          <cell r="I105" t="str">
            <v>PARAÑAQUE</v>
          </cell>
          <cell r="J105"/>
          <cell r="K105"/>
          <cell r="L105" t="str">
            <v>POWERHOUSE</v>
          </cell>
          <cell r="M105" t="str">
            <v>FCOMP</v>
          </cell>
          <cell r="N105" t="str">
            <v>FMS</v>
          </cell>
          <cell r="O105">
            <v>33.840000000000003</v>
          </cell>
          <cell r="P105"/>
          <cell r="Q105">
            <v>46.33</v>
          </cell>
        </row>
        <row r="106">
          <cell r="E106" t="str">
            <v>X22010341080</v>
          </cell>
          <cell r="F106" t="str">
            <v>UYBOCO, FERDINAND CASTILLO</v>
          </cell>
          <cell r="G106" t="str">
            <v>ALABANG-ZAPOTE, ALMANZA I, LAS PINAS CITY</v>
          </cell>
          <cell r="H106" t="str">
            <v>LAS PIÑAS CITY</v>
          </cell>
          <cell r="I106" t="str">
            <v>PARAÑAQUE</v>
          </cell>
          <cell r="J106"/>
          <cell r="K106"/>
          <cell r="L106" t="str">
            <v>ECOM</v>
          </cell>
          <cell r="M106" t="str">
            <v>FCOMP</v>
          </cell>
          <cell r="N106" t="str">
            <v>MBF</v>
          </cell>
          <cell r="O106">
            <v>12.9</v>
          </cell>
          <cell r="P106"/>
          <cell r="Q106">
            <v>17.47</v>
          </cell>
        </row>
        <row r="107">
          <cell r="E107" t="str">
            <v>X22010244400</v>
          </cell>
          <cell r="F107" t="str">
            <v>R K M I PILIPINAS INC.,</v>
          </cell>
          <cell r="G107" t="str">
            <v>NINOY AQUINO, SAN DIONISIO, PARANAQUE</v>
          </cell>
          <cell r="H107" t="str">
            <v>PARAÑAQUE CITY</v>
          </cell>
          <cell r="I107" t="str">
            <v>PARAÑAQUE</v>
          </cell>
          <cell r="J107"/>
          <cell r="K107"/>
          <cell r="L107" t="str">
            <v>ECOM</v>
          </cell>
          <cell r="M107" t="str">
            <v>FCOMP</v>
          </cell>
          <cell r="N107" t="str">
            <v>MBF</v>
          </cell>
          <cell r="O107">
            <v>27.09</v>
          </cell>
          <cell r="P107"/>
          <cell r="Q107">
            <v>37.119999999999997</v>
          </cell>
        </row>
        <row r="108">
          <cell r="E108" t="str">
            <v>X21104571124</v>
          </cell>
          <cell r="F108" t="str">
            <v>HARD DISCOUNT PHILIPPINES, INC.</v>
          </cell>
          <cell r="G108" t="str">
            <v>SAN NICOLAS III BGY, SAN NICOLAS III, BACOOR</v>
          </cell>
          <cell r="H108" t="str">
            <v>BACOOR CITY</v>
          </cell>
          <cell r="I108" t="str">
            <v>DASMA</v>
          </cell>
          <cell r="J108"/>
          <cell r="K108"/>
          <cell r="L108" t="str">
            <v>POWERHOUSE</v>
          </cell>
          <cell r="M108" t="str">
            <v>FCOMP</v>
          </cell>
          <cell r="N108" t="str">
            <v>FMS</v>
          </cell>
          <cell r="O108">
            <v>18.18</v>
          </cell>
          <cell r="P108"/>
          <cell r="Q108">
            <v>24.88</v>
          </cell>
        </row>
        <row r="109">
          <cell r="E109" t="str">
            <v>X22010367181</v>
          </cell>
          <cell r="F109" t="str">
            <v>PLDT INC.</v>
          </cell>
          <cell r="G109" t="str">
            <v>GEN. EMILIO AGUINALDO, PANAPAAN II, BACOOR</v>
          </cell>
          <cell r="H109" t="str">
            <v>BACOOR CITY</v>
          </cell>
          <cell r="I109" t="str">
            <v>DASMA</v>
          </cell>
          <cell r="J109" t="str">
            <v>May 3 - for FCOMP</v>
          </cell>
          <cell r="K109"/>
          <cell r="L109" t="str">
            <v>AVECO</v>
          </cell>
          <cell r="M109" t="str">
            <v>FCOMP</v>
          </cell>
          <cell r="N109" t="str">
            <v>FMS</v>
          </cell>
          <cell r="O109">
            <v>40.049999999999997</v>
          </cell>
          <cell r="P109"/>
          <cell r="Q109">
            <v>54.7</v>
          </cell>
        </row>
        <row r="110">
          <cell r="E110" t="str">
            <v>X21083850800</v>
          </cell>
          <cell r="F110" t="str">
            <v>AGA AND SONS CONSTRUCTION DEV. CORP.</v>
          </cell>
          <cell r="G110" t="str">
            <v>CERVANTES CPD, CERVANTES CPD, PARANAQUE</v>
          </cell>
          <cell r="H110" t="str">
            <v>PARAÑAQUE CITY</v>
          </cell>
          <cell r="I110" t="str">
            <v>PARAÑAQUE</v>
          </cell>
          <cell r="J110"/>
          <cell r="K110"/>
          <cell r="L110" t="str">
            <v>VJC</v>
          </cell>
          <cell r="M110" t="str">
            <v>FCOMP</v>
          </cell>
          <cell r="N110" t="str">
            <v>MBF</v>
          </cell>
          <cell r="O110">
            <v>36.799999999999997</v>
          </cell>
          <cell r="P110"/>
          <cell r="Q110">
            <v>50.43</v>
          </cell>
        </row>
        <row r="111">
          <cell r="E111" t="str">
            <v>X22010269547</v>
          </cell>
          <cell r="F111" t="str">
            <v>P.A. METRO RESIDENCE BUILDERS, INC.,</v>
          </cell>
          <cell r="G111" t="str">
            <v>EAST SERVICE, SN MARTIN DE PORRES, PARANAQUE</v>
          </cell>
          <cell r="H111" t="str">
            <v>PARAÑAQUE CITY</v>
          </cell>
          <cell r="I111" t="str">
            <v>PARAÑAQUE</v>
          </cell>
          <cell r="J111"/>
          <cell r="K111"/>
          <cell r="L111" t="str">
            <v>VJC</v>
          </cell>
          <cell r="M111" t="str">
            <v>FCOMP</v>
          </cell>
          <cell r="N111" t="str">
            <v>MBF</v>
          </cell>
          <cell r="O111">
            <v>38.369999999999997</v>
          </cell>
          <cell r="P111"/>
          <cell r="Q111">
            <v>52.38</v>
          </cell>
        </row>
        <row r="112">
          <cell r="E112" t="str">
            <v>X21125849330</v>
          </cell>
          <cell r="F112" t="str">
            <v>DOMINIC CONSTRUCTION, INC.</v>
          </cell>
          <cell r="G112" t="str">
            <v>FINLAND, BETTER LIVING SUBD, PARANAQUE</v>
          </cell>
          <cell r="H112" t="str">
            <v>PARAÑAQUE CITY</v>
          </cell>
          <cell r="I112" t="str">
            <v>PARAÑAQUE</v>
          </cell>
          <cell r="J112"/>
          <cell r="K112"/>
          <cell r="L112" t="str">
            <v>VJC</v>
          </cell>
          <cell r="M112" t="str">
            <v>FCOMP</v>
          </cell>
          <cell r="N112" t="str">
            <v>MBF</v>
          </cell>
          <cell r="O112">
            <v>9.06</v>
          </cell>
          <cell r="P112"/>
          <cell r="Q112">
            <v>12.2</v>
          </cell>
        </row>
        <row r="113">
          <cell r="E113" t="str">
            <v>R21632776</v>
          </cell>
          <cell r="F113" t="str">
            <v>TIAN YING TAI HOLDINGS PHILS., INC.</v>
          </cell>
          <cell r="G113" t="str">
            <v>MOLINO BLVD., MAMBOG IV, BACOOR</v>
          </cell>
          <cell r="H113" t="str">
            <v>BACOOR CITY</v>
          </cell>
          <cell r="I113" t="str">
            <v>DASMA</v>
          </cell>
          <cell r="J113"/>
          <cell r="K113"/>
          <cell r="L113" t="str">
            <v>CHALLENGER</v>
          </cell>
          <cell r="M113" t="str">
            <v>FCOMP</v>
          </cell>
          <cell r="N113" t="str">
            <v>MBF</v>
          </cell>
          <cell r="O113">
            <v>21.63</v>
          </cell>
          <cell r="P113"/>
          <cell r="Q113">
            <v>29.97</v>
          </cell>
        </row>
        <row r="114">
          <cell r="E114" t="str">
            <v>X21062161830</v>
          </cell>
          <cell r="F114" t="str">
            <v>FOOD TERMINAL, INC.</v>
          </cell>
          <cell r="G114" t="str">
            <v>FTI CPD, FTI CPD, TAGUIG CITY</v>
          </cell>
          <cell r="H114" t="str">
            <v>TAGUIG CITY</v>
          </cell>
          <cell r="I114" t="str">
            <v>PARAÑAQUE</v>
          </cell>
          <cell r="J114" t="str">
            <v>for schedule</v>
          </cell>
          <cell r="K114"/>
          <cell r="L114" t="str">
            <v>ECOM</v>
          </cell>
          <cell r="M114" t="str">
            <v>FCOMP</v>
          </cell>
          <cell r="N114" t="str">
            <v>MBF</v>
          </cell>
          <cell r="O114">
            <v>139.6</v>
          </cell>
          <cell r="P114"/>
          <cell r="Q114">
            <v>299.92</v>
          </cell>
        </row>
        <row r="115">
          <cell r="E115" t="str">
            <v>X21104796443</v>
          </cell>
          <cell r="F115" t="str">
            <v>GRH LAND, INC.</v>
          </cell>
          <cell r="G115" t="str">
            <v>NSRA. DELA PAZ, SAN ANTONIO VALLEY  1, PARANAQUE</v>
          </cell>
          <cell r="H115" t="str">
            <v>PARAÑAQUE CITY</v>
          </cell>
          <cell r="I115" t="str">
            <v>PARAÑAQUE</v>
          </cell>
          <cell r="J115"/>
          <cell r="K115"/>
          <cell r="L115" t="str">
            <v>VJC</v>
          </cell>
          <cell r="M115" t="str">
            <v>FCOMP</v>
          </cell>
          <cell r="N115" t="str">
            <v>MBF</v>
          </cell>
          <cell r="O115">
            <v>38.72</v>
          </cell>
          <cell r="P115"/>
          <cell r="Q115">
            <v>52.67</v>
          </cell>
        </row>
        <row r="116">
          <cell r="E116" t="str">
            <v>X22020706175</v>
          </cell>
          <cell r="F116" t="str">
            <v>TOP COASTAL BAY REALTY CORPORATION</v>
          </cell>
          <cell r="G116" t="str">
            <v>PRES. DIOSDADO MACAPAGAL, ASIAWORLD CITY, PARANAQUE</v>
          </cell>
          <cell r="H116" t="str">
            <v>PARAÑAQUE CITY</v>
          </cell>
          <cell r="I116" t="str">
            <v>PARAÑAQUE</v>
          </cell>
          <cell r="J116"/>
          <cell r="K116"/>
          <cell r="L116" t="str">
            <v>VJC</v>
          </cell>
          <cell r="M116" t="str">
            <v>FCOMP</v>
          </cell>
          <cell r="N116" t="str">
            <v>MBF</v>
          </cell>
          <cell r="O116">
            <v>112.43</v>
          </cell>
          <cell r="P116"/>
          <cell r="Q116">
            <v>159.15</v>
          </cell>
        </row>
        <row r="117">
          <cell r="E117" t="str">
            <v>X21125900946</v>
          </cell>
          <cell r="F117" t="str">
            <v>CITY GOVERNMENT OF PARANAQUE</v>
          </cell>
          <cell r="G117" t="str">
            <v>BULUNGAN, LA HUERTA, PARANAQUE</v>
          </cell>
          <cell r="H117" t="str">
            <v>PARAÑAQUE CITY</v>
          </cell>
          <cell r="I117" t="str">
            <v>PARAÑAQUE</v>
          </cell>
          <cell r="J117"/>
          <cell r="K117"/>
          <cell r="L117" t="str">
            <v>AVECO</v>
          </cell>
          <cell r="M117" t="str">
            <v>FCOMP</v>
          </cell>
          <cell r="N117" t="str">
            <v>MBF</v>
          </cell>
          <cell r="O117">
            <v>675.32</v>
          </cell>
          <cell r="P117"/>
          <cell r="Q117">
            <v>1234.05</v>
          </cell>
        </row>
        <row r="118">
          <cell r="E118" t="str">
            <v>X22020468229</v>
          </cell>
          <cell r="F118" t="str">
            <v>ASIA STRUCTURAL DEVELOPER CORP</v>
          </cell>
          <cell r="G118" t="str">
            <v>QUIRINO, TAMBO, PARANAQUE</v>
          </cell>
          <cell r="H118" t="str">
            <v>PARAÑAQUE CITY</v>
          </cell>
          <cell r="I118" t="str">
            <v>PARAÑAQUE</v>
          </cell>
          <cell r="J118"/>
          <cell r="K118"/>
          <cell r="L118" t="str">
            <v>VJC</v>
          </cell>
          <cell r="M118" t="str">
            <v>FCOMP</v>
          </cell>
          <cell r="N118" t="str">
            <v>MBF</v>
          </cell>
          <cell r="O118">
            <v>149.05000000000001</v>
          </cell>
          <cell r="P118"/>
          <cell r="Q118">
            <v>221.53</v>
          </cell>
        </row>
        <row r="119">
          <cell r="E119" t="str">
            <v>X21051914113</v>
          </cell>
          <cell r="F119" t="str">
            <v>OFFICE, SCHOOL SUPPLIES SUPERSTORE, INC.,</v>
          </cell>
          <cell r="G119" t="str">
            <v>PRESIDENT, TAHANAN VILL, PARANAQUE</v>
          </cell>
          <cell r="H119" t="str">
            <v>PARAÑAQUE CITY</v>
          </cell>
          <cell r="I119" t="str">
            <v>PARAÑAQUE</v>
          </cell>
          <cell r="J119"/>
          <cell r="K119"/>
          <cell r="L119" t="str">
            <v>ECOM</v>
          </cell>
          <cell r="M119" t="str">
            <v>FCOMP</v>
          </cell>
          <cell r="N119" t="str">
            <v>MBF</v>
          </cell>
          <cell r="O119">
            <v>10.14</v>
          </cell>
          <cell r="P119"/>
          <cell r="Q119">
            <v>13.9</v>
          </cell>
        </row>
        <row r="120">
          <cell r="E120" t="str">
            <v>X22010051071</v>
          </cell>
          <cell r="F120" t="str">
            <v>GLOBE TELECOM, INC.</v>
          </cell>
          <cell r="G120" t="str">
            <v>CAMELLA, CAMELLA HOMES PH II-G, BACOOR</v>
          </cell>
          <cell r="H120" t="str">
            <v>BACOOR CITY</v>
          </cell>
          <cell r="I120" t="str">
            <v>DASMA</v>
          </cell>
          <cell r="J120"/>
          <cell r="K120"/>
          <cell r="L120" t="str">
            <v>AVECO</v>
          </cell>
          <cell r="M120" t="str">
            <v>FCOMP</v>
          </cell>
          <cell r="N120" t="str">
            <v>MBF</v>
          </cell>
          <cell r="O120">
            <v>17.36</v>
          </cell>
          <cell r="P120"/>
          <cell r="Q120">
            <v>23.67</v>
          </cell>
        </row>
        <row r="121">
          <cell r="E121" t="str">
            <v>X22031245138</v>
          </cell>
          <cell r="F121" t="str">
            <v>DMCI PROJECT DEVELOPERS, INC.,</v>
          </cell>
          <cell r="G121" t="str">
            <v>JACKSON, PALM COAST MARINA, PARANAQUE</v>
          </cell>
          <cell r="H121" t="str">
            <v>PARAÑAQUE CITY</v>
          </cell>
          <cell r="I121" t="str">
            <v>PARAÑAQUE</v>
          </cell>
          <cell r="J121"/>
          <cell r="K121"/>
          <cell r="L121" t="str">
            <v>POWERHOUSE</v>
          </cell>
          <cell r="M121" t="str">
            <v>FCOMP</v>
          </cell>
          <cell r="N121" t="str">
            <v>MBF</v>
          </cell>
          <cell r="O121">
            <v>68.8</v>
          </cell>
          <cell r="P121"/>
          <cell r="Q121">
            <v>93.97</v>
          </cell>
        </row>
        <row r="122">
          <cell r="E122" t="str">
            <v>R20956044</v>
          </cell>
          <cell r="F122" t="str">
            <v>GM HOMES HOMEOWNERS ASSOCIATION INC.</v>
          </cell>
          <cell r="G122" t="str">
            <v>SAMPAGUITA, B. HALL CPD, LAS PINAS CITY</v>
          </cell>
          <cell r="H122" t="str">
            <v>LAS PIÑAS CITY</v>
          </cell>
          <cell r="I122" t="str">
            <v>PARAÑAQUE</v>
          </cell>
          <cell r="J122" t="str">
            <v>for schedule of PAI June 9, 2022</v>
          </cell>
          <cell r="K122"/>
          <cell r="L122" t="str">
            <v>POWERHOUSE</v>
          </cell>
          <cell r="M122" t="str">
            <v>FCOMP</v>
          </cell>
          <cell r="N122" t="str">
            <v>MBF</v>
          </cell>
          <cell r="O122">
            <v>110.58</v>
          </cell>
          <cell r="P122"/>
          <cell r="Q122">
            <v>167.03</v>
          </cell>
        </row>
        <row r="123">
          <cell r="E123" t="str">
            <v>X22020822328</v>
          </cell>
          <cell r="F123" t="str">
            <v>HILMARC'S CONSTRUCTION CORPORATION</v>
          </cell>
          <cell r="G123" t="str">
            <v>ATLANTIC, MARINA SUBD, PARANAQUE</v>
          </cell>
          <cell r="H123" t="str">
            <v>PARAÑAQUE CITY</v>
          </cell>
          <cell r="I123" t="str">
            <v>PARAÑAQUE</v>
          </cell>
          <cell r="J123"/>
          <cell r="K123"/>
          <cell r="L123" t="str">
            <v>VJC</v>
          </cell>
          <cell r="M123" t="str">
            <v>FCOMP</v>
          </cell>
          <cell r="N123" t="str">
            <v>MBF</v>
          </cell>
          <cell r="O123">
            <v>60.48</v>
          </cell>
          <cell r="P123"/>
          <cell r="Q123">
            <v>82.62</v>
          </cell>
        </row>
        <row r="124">
          <cell r="E124" t="str">
            <v>R21485408</v>
          </cell>
          <cell r="F124" t="str">
            <v>NGG PROPERTIES, INC.</v>
          </cell>
          <cell r="G124" t="str">
            <v>MEDINA, GREENBREEZE SUBD., BACOOR</v>
          </cell>
          <cell r="H124" t="str">
            <v>BACOOR CITY</v>
          </cell>
          <cell r="I124" t="str">
            <v>DASMA</v>
          </cell>
          <cell r="J124" t="str">
            <v>tentative completion May 2022</v>
          </cell>
          <cell r="K124"/>
          <cell r="L124" t="str">
            <v>AVECO</v>
          </cell>
          <cell r="M124" t="str">
            <v>FCOMP</v>
          </cell>
          <cell r="N124" t="str">
            <v>MBF</v>
          </cell>
          <cell r="O124">
            <v>53.34</v>
          </cell>
          <cell r="P124"/>
          <cell r="Q124">
            <v>73.400000000000006</v>
          </cell>
        </row>
        <row r="125">
          <cell r="E125" t="str">
            <v>R21257785</v>
          </cell>
          <cell r="F125" t="str">
            <v>GO JEREMY LESTER TEE TEN</v>
          </cell>
          <cell r="G125" t="str">
            <v>BAYANAN, BAYANAN, BACOOR</v>
          </cell>
          <cell r="H125" t="str">
            <v>BACOOR CITY</v>
          </cell>
          <cell r="I125" t="str">
            <v>DASMA</v>
          </cell>
          <cell r="J125" t="str">
            <v>PAI 1104</v>
          </cell>
          <cell r="K125"/>
          <cell r="L125" t="str">
            <v>AVECO</v>
          </cell>
          <cell r="M125" t="str">
            <v>FCOMP</v>
          </cell>
          <cell r="N125" t="str">
            <v>IJP</v>
          </cell>
          <cell r="O125">
            <v>142.62</v>
          </cell>
          <cell r="P125"/>
          <cell r="Q125">
            <v>225.67</v>
          </cell>
        </row>
        <row r="126">
          <cell r="E126" t="str">
            <v>X22041479575</v>
          </cell>
          <cell r="F126" t="str">
            <v>JAY AR RUBRICA SOLIS</v>
          </cell>
          <cell r="G126" t="str">
            <v>LIGAS III, LIGAS III, BACOOR</v>
          </cell>
          <cell r="H126" t="str">
            <v>BACOOR CITY</v>
          </cell>
          <cell r="I126" t="str">
            <v>DASMA</v>
          </cell>
          <cell r="J126"/>
          <cell r="K126"/>
          <cell r="L126" t="str">
            <v>AVECO</v>
          </cell>
          <cell r="M126" t="str">
            <v>FCOMP</v>
          </cell>
          <cell r="N126" t="str">
            <v>MBF</v>
          </cell>
          <cell r="O126">
            <v>38.979999999999997</v>
          </cell>
          <cell r="P126"/>
          <cell r="Q126">
            <v>53.4</v>
          </cell>
        </row>
        <row r="127">
          <cell r="E127" t="str">
            <v>X22031130660</v>
          </cell>
          <cell r="F127" t="str">
            <v>GILBERT DE CASTRO BATHAN</v>
          </cell>
          <cell r="G127" t="str">
            <v>V.P. CRUZ, PUROK 5, TAGUIG CITY</v>
          </cell>
          <cell r="H127" t="str">
            <v>TAGUIG CITY</v>
          </cell>
          <cell r="I127" t="str">
            <v>PARAÑAQUE</v>
          </cell>
          <cell r="J127" t="str">
            <v>for schedule/ completion May 2022</v>
          </cell>
          <cell r="K127"/>
          <cell r="L127" t="str">
            <v>VJC</v>
          </cell>
          <cell r="M127" t="str">
            <v>FCOMP</v>
          </cell>
          <cell r="N127" t="str">
            <v>MBF</v>
          </cell>
          <cell r="O127">
            <v>234.71</v>
          </cell>
          <cell r="P127"/>
          <cell r="Q127">
            <v>299.27999999999997</v>
          </cell>
        </row>
        <row r="128">
          <cell r="E128" t="str">
            <v>X22031128400</v>
          </cell>
          <cell r="F128" t="str">
            <v>ISABELITA SORBITA JAPITANA</v>
          </cell>
          <cell r="G128" t="str">
            <v>LUZON, ZONE 5, TAGUIG CITY</v>
          </cell>
          <cell r="H128" t="str">
            <v>TAGUIG CITY</v>
          </cell>
          <cell r="I128" t="str">
            <v>PARAÑAQUE</v>
          </cell>
          <cell r="J128" t="str">
            <v>for energization Apr 29</v>
          </cell>
          <cell r="K128"/>
          <cell r="L128" t="str">
            <v>VJC</v>
          </cell>
          <cell r="M128" t="str">
            <v>FCOMP</v>
          </cell>
          <cell r="N128" t="str">
            <v>MBF</v>
          </cell>
          <cell r="O128">
            <v>74.239999999999995</v>
          </cell>
          <cell r="P128"/>
          <cell r="Q128">
            <v>110.58</v>
          </cell>
        </row>
        <row r="129">
          <cell r="E129" t="str">
            <v>P2112121091</v>
          </cell>
          <cell r="F129" t="str">
            <v>MN_MA, MN - 425WR - Relocation of overhead facilities at pole CT9-5733/TLN037994 and CT9-5734</v>
          </cell>
          <cell r="G129" t="str">
            <v>PRIME ST. MADRIGAL BUSINESS PARK BGY AYALA-ALABANG MUNTINLUPA</v>
          </cell>
          <cell r="H129" t="str">
            <v>MUNTINLUPA CITY</v>
          </cell>
          <cell r="I129" t="str">
            <v>PARAÑAQUE</v>
          </cell>
          <cell r="J129"/>
          <cell r="K129"/>
          <cell r="L129" t="str">
            <v>POWERHOUSE</v>
          </cell>
          <cell r="M129" t="str">
            <v>FCOMP</v>
          </cell>
          <cell r="N129" t="str">
            <v>MBF</v>
          </cell>
          <cell r="O129">
            <v>393.45</v>
          </cell>
          <cell r="P129"/>
          <cell r="Q129">
            <v>504.12</v>
          </cell>
        </row>
        <row r="130">
          <cell r="E130" t="str">
            <v>X21104643205</v>
          </cell>
          <cell r="F130" t="str">
            <v>MAYNILAD WATER SERVICES, INC.</v>
          </cell>
          <cell r="G130" t="str">
            <v>VENTURE ST, MADRIGAL BUSINESS PARK, MUNTINLUPA</v>
          </cell>
          <cell r="H130" t="str">
            <v>MUNTINLUPA CITY</v>
          </cell>
          <cell r="I130" t="str">
            <v>PARAÑAQUE</v>
          </cell>
          <cell r="J130" t="str">
            <v>for execution target May 2022</v>
          </cell>
          <cell r="K130"/>
          <cell r="L130" t="str">
            <v>POWERHOUSE</v>
          </cell>
          <cell r="M130" t="str">
            <v>FCOMP</v>
          </cell>
          <cell r="N130" t="str">
            <v>MBF</v>
          </cell>
          <cell r="O130">
            <v>20.09</v>
          </cell>
          <cell r="P130"/>
          <cell r="Q130">
            <v>23.38</v>
          </cell>
        </row>
        <row r="131">
          <cell r="E131" t="str">
            <v>X22041517980</v>
          </cell>
          <cell r="F131" t="str">
            <v>JUSTINO Y YU</v>
          </cell>
          <cell r="G131" t="str">
            <v>SAMPAGUITA, UNITED PQUE 4 SUBD, PARANAQUE</v>
          </cell>
          <cell r="H131" t="str">
            <v>PARAÑAQUE CITY</v>
          </cell>
          <cell r="I131" t="str">
            <v>PARAÑAQUE</v>
          </cell>
          <cell r="J131" t="str">
            <v>for completion May 2022</v>
          </cell>
          <cell r="K131"/>
          <cell r="L131" t="str">
            <v>VJC</v>
          </cell>
          <cell r="M131" t="str">
            <v>FCOMP</v>
          </cell>
          <cell r="N131" t="str">
            <v>MBF</v>
          </cell>
          <cell r="O131">
            <v>10.66</v>
          </cell>
          <cell r="P131"/>
          <cell r="Q131">
            <v>55.3</v>
          </cell>
        </row>
        <row r="132">
          <cell r="E132" t="str">
            <v>X22030995725</v>
          </cell>
          <cell r="F132" t="str">
            <v>CITY GOVERNMENT OF MUNTINLUPA</v>
          </cell>
          <cell r="G132" t="str">
            <v>EAST ASIA DRIVE, FILINVEST CORPORATE CITY, MUNTINLUPA</v>
          </cell>
          <cell r="H132" t="str">
            <v>MUNTINLUPA CITY</v>
          </cell>
          <cell r="I132" t="str">
            <v>PARAÑAQUE</v>
          </cell>
          <cell r="J132" t="str">
            <v>for execution target May 2022</v>
          </cell>
          <cell r="K132"/>
          <cell r="L132" t="str">
            <v>POWERHOUSE</v>
          </cell>
          <cell r="M132" t="str">
            <v>FCOMP</v>
          </cell>
          <cell r="N132" t="str">
            <v>MBF</v>
          </cell>
          <cell r="O132">
            <v>50.91</v>
          </cell>
          <cell r="P132"/>
          <cell r="Q132">
            <v>71.3</v>
          </cell>
        </row>
        <row r="133">
          <cell r="E133" t="str">
            <v>X22041602493</v>
          </cell>
          <cell r="F133" t="str">
            <v>FILINVEST ALABANG INC</v>
          </cell>
          <cell r="G133" t="str">
            <v>ROAD 11, FILINVEST CORPORATE CITY, MUNTINLUPA</v>
          </cell>
          <cell r="H133" t="str">
            <v>MUNTINLUPA CITY</v>
          </cell>
          <cell r="I133" t="str">
            <v>PARAÑAQUE</v>
          </cell>
          <cell r="J133" t="str">
            <v>for execution target May 2022</v>
          </cell>
          <cell r="K133"/>
          <cell r="L133" t="str">
            <v>POWERHOUSE</v>
          </cell>
          <cell r="M133" t="str">
            <v>FCOMP</v>
          </cell>
          <cell r="N133" t="str">
            <v>MBF</v>
          </cell>
          <cell r="O133">
            <v>30.74</v>
          </cell>
          <cell r="P133"/>
          <cell r="Q133">
            <v>41.83</v>
          </cell>
        </row>
        <row r="134">
          <cell r="E134" t="str">
            <v>X22041452298</v>
          </cell>
          <cell r="F134" t="str">
            <v>EEI CORPORATION</v>
          </cell>
          <cell r="G134" t="str">
            <v>EAST SERVICE, ALABANG, MUNTINLUPA</v>
          </cell>
          <cell r="H134" t="str">
            <v>MUNTINLUPA CITY</v>
          </cell>
          <cell r="I134" t="str">
            <v>PARAÑAQUE</v>
          </cell>
          <cell r="J134" t="str">
            <v>for completion May 2022</v>
          </cell>
          <cell r="K134"/>
          <cell r="L134" t="str">
            <v>CHALLENGER</v>
          </cell>
          <cell r="M134" t="str">
            <v>FCOMP</v>
          </cell>
          <cell r="N134" t="str">
            <v>MBF</v>
          </cell>
          <cell r="O134">
            <v>64.849999999999994</v>
          </cell>
          <cell r="P134"/>
          <cell r="Q134">
            <v>97.43</v>
          </cell>
        </row>
        <row r="135">
          <cell r="E135" t="str">
            <v>X22031341525</v>
          </cell>
          <cell r="F135" t="str">
            <v>ROBINSONS CONVENIENCE STORES,</v>
          </cell>
          <cell r="G135" t="str">
            <v>DR. A SANTOS, SAN DIONISIO, PARANAQUE</v>
          </cell>
          <cell r="H135" t="str">
            <v>PARAÑAQUE CITY</v>
          </cell>
          <cell r="I135" t="str">
            <v>PARAÑAQUE</v>
          </cell>
          <cell r="J135" t="str">
            <v>for completion May 2022</v>
          </cell>
          <cell r="K135"/>
          <cell r="L135" t="str">
            <v>VJC</v>
          </cell>
          <cell r="M135" t="str">
            <v>FCOMP</v>
          </cell>
          <cell r="N135" t="str">
            <v>MBF</v>
          </cell>
          <cell r="O135">
            <v>0.94</v>
          </cell>
          <cell r="P135"/>
          <cell r="Q135">
            <v>1.3</v>
          </cell>
        </row>
        <row r="136">
          <cell r="E136" t="str">
            <v>R20493451</v>
          </cell>
          <cell r="F136" t="str">
            <v>CAVITEX INFRASTRUCTURE CORP.</v>
          </cell>
          <cell r="G136" t="str">
            <v>TRAMO, SAN DIONISIO, PARANAQUE</v>
          </cell>
          <cell r="H136" t="str">
            <v>PARAÑAQUE CITY</v>
          </cell>
          <cell r="I136" t="str">
            <v>PARAÑAQUE</v>
          </cell>
          <cell r="J136" t="str">
            <v>Target until July 31, 2022</v>
          </cell>
          <cell r="K136"/>
          <cell r="L136" t="str">
            <v>AVECO</v>
          </cell>
          <cell r="M136" t="str">
            <v>FCOMP</v>
          </cell>
          <cell r="N136" t="str">
            <v>MBF</v>
          </cell>
          <cell r="O136">
            <v>32.409999999999997</v>
          </cell>
          <cell r="P136"/>
          <cell r="Q136">
            <v>43.47</v>
          </cell>
        </row>
        <row r="137">
          <cell r="E137" t="str">
            <v>X22010056385</v>
          </cell>
          <cell r="F137" t="str">
            <v>BARKLANE REALTY CORPORATION</v>
          </cell>
          <cell r="G137" t="str">
            <v>BLOCK 11, THE LEGIAN IMUS 2E SUBDIVISION, IMUS</v>
          </cell>
          <cell r="H137" t="str">
            <v>IMUS CITY</v>
          </cell>
          <cell r="I137" t="str">
            <v>DASMA</v>
          </cell>
          <cell r="J137"/>
          <cell r="K137"/>
          <cell r="L137" t="str">
            <v>CHALLENGER</v>
          </cell>
          <cell r="M137" t="str">
            <v>FCOMP</v>
          </cell>
          <cell r="N137" t="str">
            <v>MBF</v>
          </cell>
          <cell r="O137">
            <v>707.55</v>
          </cell>
          <cell r="P137"/>
          <cell r="Q137">
            <v>982.77</v>
          </cell>
        </row>
        <row r="138">
          <cell r="E138" t="str">
            <v>R21718958</v>
          </cell>
          <cell r="F138" t="str">
            <v>SIMON JOSEPH MENDOZA</v>
          </cell>
          <cell r="G138" t="str">
            <v>BOTICELLI, ITALIA 500-BF HOMES, LAS PINAS CITY</v>
          </cell>
          <cell r="H138" t="str">
            <v>LAS PIÑAS CITY</v>
          </cell>
          <cell r="I138" t="str">
            <v>PARAÑAQUE</v>
          </cell>
          <cell r="J138" t="str">
            <v>completed digging</v>
          </cell>
          <cell r="K138"/>
          <cell r="L138" t="str">
            <v>POWERHOUSE</v>
          </cell>
          <cell r="M138" t="str">
            <v>FCOMP</v>
          </cell>
          <cell r="N138" t="str">
            <v>JSP</v>
          </cell>
          <cell r="O138">
            <v>35.89</v>
          </cell>
          <cell r="P138"/>
          <cell r="Q138">
            <v>56.32</v>
          </cell>
        </row>
        <row r="139">
          <cell r="E139" t="str">
            <v>X22031063280</v>
          </cell>
          <cell r="F139" t="str">
            <v>GLENN CHUA</v>
          </cell>
          <cell r="G139" t="str">
            <v>JOHN PAUL, MULTINATIONAL VILL, PARANAQUE</v>
          </cell>
          <cell r="H139" t="str">
            <v>PARAÑAQUE CITY</v>
          </cell>
          <cell r="I139" t="str">
            <v>PARAÑAQUE</v>
          </cell>
          <cell r="J139"/>
          <cell r="K139"/>
          <cell r="L139" t="str">
            <v>VJC</v>
          </cell>
          <cell r="M139" t="str">
            <v>FCOMP</v>
          </cell>
          <cell r="N139" t="str">
            <v>MBF</v>
          </cell>
          <cell r="O139">
            <v>123.76</v>
          </cell>
          <cell r="P139"/>
          <cell r="Q139">
            <v>209.43</v>
          </cell>
        </row>
        <row r="140">
          <cell r="E140" t="str">
            <v>X21083830057</v>
          </cell>
          <cell r="F140" t="str">
            <v>DITO TELECOMMUNITY CORPORATION</v>
          </cell>
          <cell r="G140" t="str">
            <v>FRANCE, BETTER LIVING SUBD, PARANAQUE</v>
          </cell>
          <cell r="H140" t="str">
            <v>PARAÑAQUE CITY</v>
          </cell>
          <cell r="I140" t="str">
            <v>PARAÑAQUE</v>
          </cell>
          <cell r="J140"/>
          <cell r="K140"/>
          <cell r="L140" t="str">
            <v>VJC</v>
          </cell>
          <cell r="M140" t="str">
            <v>FCOMP</v>
          </cell>
          <cell r="N140" t="str">
            <v>MBF</v>
          </cell>
          <cell r="O140">
            <v>97.96</v>
          </cell>
          <cell r="P140"/>
          <cell r="Q140">
            <v>183.85</v>
          </cell>
        </row>
        <row r="141">
          <cell r="E141" t="str">
            <v>X21115562507</v>
          </cell>
          <cell r="F141" t="str">
            <v>ROMANO PATANAO DE LEON</v>
          </cell>
          <cell r="G141" t="str">
            <v>OSMENA, ANIBAN SUBD, BACOOR</v>
          </cell>
          <cell r="H141" t="str">
            <v>BACOOR CITY</v>
          </cell>
          <cell r="I141" t="str">
            <v>DASMA</v>
          </cell>
          <cell r="J141"/>
          <cell r="K141"/>
          <cell r="L141" t="str">
            <v>AVECO</v>
          </cell>
          <cell r="M141" t="str">
            <v>FCOMP</v>
          </cell>
          <cell r="N141" t="str">
            <v>MBF</v>
          </cell>
          <cell r="O141">
            <v>21.43</v>
          </cell>
          <cell r="P141"/>
          <cell r="Q141">
            <v>29.35</v>
          </cell>
        </row>
        <row r="142">
          <cell r="E142" t="str">
            <v>X22031231390</v>
          </cell>
          <cell r="F142" t="str">
            <v>BRITTANY CORPORATION,</v>
          </cell>
          <cell r="G142" t="str">
            <v>DAANG HARI, PORTOFINO HEIGHTS, LAS PINAS CITY</v>
          </cell>
          <cell r="H142" t="str">
            <v>LAS PIÑAS CITY</v>
          </cell>
          <cell r="I142" t="str">
            <v>PARAÑAQUE</v>
          </cell>
          <cell r="J142" t="str">
            <v>retirement</v>
          </cell>
          <cell r="K142"/>
          <cell r="L142" t="str">
            <v>AVECO</v>
          </cell>
          <cell r="M142" t="str">
            <v>FCOMP</v>
          </cell>
          <cell r="N142" t="str">
            <v>MBF</v>
          </cell>
          <cell r="O142">
            <v>20.97</v>
          </cell>
          <cell r="P142"/>
          <cell r="Q142">
            <v>28.5</v>
          </cell>
        </row>
        <row r="143">
          <cell r="E143" t="str">
            <v>R21585849</v>
          </cell>
          <cell r="F143" t="str">
            <v>BUGAYONG, EDGARDO</v>
          </cell>
          <cell r="G143" t="str">
            <v>SAN MARCELINO, SAN ANTONIO VALLEY 10, PARANAQUE</v>
          </cell>
          <cell r="H143" t="str">
            <v>PARAÑAQUE CITY</v>
          </cell>
          <cell r="I143" t="str">
            <v>PARAÑAQUE</v>
          </cell>
          <cell r="J143"/>
          <cell r="K143"/>
          <cell r="L143" t="str">
            <v>VJC</v>
          </cell>
          <cell r="M143" t="str">
            <v>FCOMP</v>
          </cell>
          <cell r="N143" t="str">
            <v>MBF</v>
          </cell>
          <cell r="O143">
            <v>38.049999999999997</v>
          </cell>
          <cell r="P143"/>
          <cell r="Q143">
            <v>34.67</v>
          </cell>
        </row>
        <row r="144">
          <cell r="E144" t="str">
            <v>X22041800261</v>
          </cell>
          <cell r="F144" t="str">
            <v>ZOI'S MEATOWN INC.</v>
          </cell>
          <cell r="G144" t="str">
            <v>BAYABAS, GOLDEN ACRES SUBD, LAS PINAS CITY</v>
          </cell>
          <cell r="H144" t="str">
            <v>LAS PIÑAS CITY</v>
          </cell>
          <cell r="I144" t="str">
            <v>PARAÑAQUE</v>
          </cell>
          <cell r="J144" t="str">
            <v>for PAI</v>
          </cell>
          <cell r="K144"/>
          <cell r="L144" t="str">
            <v>ECOM</v>
          </cell>
          <cell r="M144" t="str">
            <v>FCOMP</v>
          </cell>
          <cell r="N144" t="str">
            <v>MBF</v>
          </cell>
          <cell r="O144">
            <v>50.15</v>
          </cell>
          <cell r="P144"/>
          <cell r="Q144">
            <v>175.3</v>
          </cell>
        </row>
        <row r="145">
          <cell r="E145" t="str">
            <v>X22041591860</v>
          </cell>
          <cell r="F145" t="str">
            <v>MARIA TAN TSAI</v>
          </cell>
          <cell r="G145" t="str">
            <v>MOLINO, NIOG III, BACOOR</v>
          </cell>
          <cell r="H145" t="str">
            <v>BACOOR CITY</v>
          </cell>
          <cell r="I145" t="str">
            <v>DASMA</v>
          </cell>
          <cell r="J145" t="str">
            <v>retirement</v>
          </cell>
          <cell r="K145"/>
          <cell r="L145" t="str">
            <v>AVECO</v>
          </cell>
          <cell r="M145" t="str">
            <v>FCOMP</v>
          </cell>
          <cell r="N145" t="str">
            <v>MBF</v>
          </cell>
          <cell r="O145">
            <v>11.35</v>
          </cell>
          <cell r="P145"/>
          <cell r="Q145">
            <v>15.55</v>
          </cell>
        </row>
        <row r="146">
          <cell r="E146" t="str">
            <v>R21170484</v>
          </cell>
          <cell r="F146" t="str">
            <v>HOUSEHOLD DEVELOPMENT CORPORATION</v>
          </cell>
          <cell r="G146" t="str">
            <v>BLOCK 7, VILLA LESSANDRA 6, BACOOR</v>
          </cell>
          <cell r="H146" t="str">
            <v>BACOOR CITY</v>
          </cell>
          <cell r="I146" t="str">
            <v>DASMA</v>
          </cell>
          <cell r="J146" t="str">
            <v>for execution</v>
          </cell>
          <cell r="K146"/>
          <cell r="L146" t="str">
            <v>AVECO</v>
          </cell>
          <cell r="M146" t="str">
            <v>FCOMP</v>
          </cell>
          <cell r="N146" t="str">
            <v>MBF</v>
          </cell>
          <cell r="O146">
            <v>57.4</v>
          </cell>
          <cell r="P146"/>
          <cell r="Q146">
            <v>78.7</v>
          </cell>
        </row>
        <row r="147">
          <cell r="E147" t="str">
            <v>X22041773417</v>
          </cell>
          <cell r="F147" t="str">
            <v>BRICOLAGE PHILIPPINES INC</v>
          </cell>
          <cell r="G147" t="str">
            <v>BF RESORT, BF RESORT VILL, LAS PINAS CITY</v>
          </cell>
          <cell r="H147" t="str">
            <v>LAS PIÑAS CITY</v>
          </cell>
          <cell r="I147" t="str">
            <v>PARAÑAQUE</v>
          </cell>
          <cell r="J147"/>
          <cell r="K147"/>
          <cell r="L147" t="str">
            <v>POWERHOUSE</v>
          </cell>
          <cell r="M147" t="str">
            <v>FCOMP</v>
          </cell>
          <cell r="N147" t="str">
            <v>MBF</v>
          </cell>
          <cell r="O147">
            <v>44.58</v>
          </cell>
          <cell r="P147"/>
          <cell r="Q147">
            <v>61.13</v>
          </cell>
        </row>
        <row r="148">
          <cell r="E148">
            <v>100378542342</v>
          </cell>
          <cell r="F148" t="str">
            <v>C1_423WU_Retirement of Idle Meralco facilities from CX9-2220 to CX9-0101</v>
          </cell>
          <cell r="G148" t="str">
            <v>DR. A. SANTOS SAN ISIDRO SAN ISIDRO PARANAQUE</v>
          </cell>
          <cell r="H148" t="str">
            <v>PARAÑAQUE CITY</v>
          </cell>
          <cell r="I148" t="str">
            <v>PARAÑAQUE</v>
          </cell>
          <cell r="J148" t="str">
            <v>Completed August 31, 2022</v>
          </cell>
          <cell r="K148"/>
          <cell r="L148" t="str">
            <v>AVECO</v>
          </cell>
          <cell r="M148" t="str">
            <v>FCOMP</v>
          </cell>
          <cell r="N148" t="str">
            <v>MBF</v>
          </cell>
          <cell r="O148">
            <v>86.73</v>
          </cell>
          <cell r="P148"/>
          <cell r="Q148">
            <v>0.8</v>
          </cell>
        </row>
        <row r="149">
          <cell r="E149" t="str">
            <v>X21115112901</v>
          </cell>
          <cell r="F149" t="str">
            <v>DITO TELECOMMUNITY CORPORATION</v>
          </cell>
          <cell r="G149" t="str">
            <v>PINAGTIPUNAN, PINAGTIPUNAN, GENERAL TRIAS</v>
          </cell>
          <cell r="H149" t="str">
            <v>GENERAL TRIAS CITY</v>
          </cell>
          <cell r="I149" t="str">
            <v>DASMA</v>
          </cell>
          <cell r="J149"/>
          <cell r="K149"/>
          <cell r="L149" t="str">
            <v>POWERHOUSE</v>
          </cell>
          <cell r="M149" t="str">
            <v>FCOMP</v>
          </cell>
          <cell r="N149" t="str">
            <v>MBF</v>
          </cell>
          <cell r="O149">
            <v>197.5</v>
          </cell>
          <cell r="P149"/>
          <cell r="Q149">
            <v>281.08</v>
          </cell>
        </row>
        <row r="150">
          <cell r="E150" t="str">
            <v>X21020588342</v>
          </cell>
          <cell r="F150" t="str">
            <v>DITO TELECOMMUNITY CORPORATION</v>
          </cell>
          <cell r="G150" t="str">
            <v>LEONCIA NARIO, BERMUDA CLASSIC PH II SUBD, BACOOR</v>
          </cell>
          <cell r="H150" t="str">
            <v>BACOOR CITY</v>
          </cell>
          <cell r="I150" t="str">
            <v>DASMA</v>
          </cell>
          <cell r="J150"/>
          <cell r="K150"/>
          <cell r="L150" t="str">
            <v>AVECO</v>
          </cell>
          <cell r="M150" t="str">
            <v>FCOMP</v>
          </cell>
          <cell r="N150" t="str">
            <v>MBF</v>
          </cell>
          <cell r="O150">
            <v>55.07</v>
          </cell>
          <cell r="P150"/>
          <cell r="Q150">
            <v>69.27</v>
          </cell>
        </row>
        <row r="151">
          <cell r="E151" t="str">
            <v>X22031002142</v>
          </cell>
          <cell r="F151" t="str">
            <v>MICHAEL A TIBAYAN</v>
          </cell>
          <cell r="G151" t="str">
            <v>LUZON, AYALA-ALABANG VILL, MUNTINLUPA</v>
          </cell>
          <cell r="H151" t="str">
            <v>MUNTINLUPA CITY</v>
          </cell>
          <cell r="I151" t="str">
            <v>PARAÑAQUE</v>
          </cell>
          <cell r="J151"/>
          <cell r="K151"/>
          <cell r="L151" t="str">
            <v>POWERHOUSE</v>
          </cell>
          <cell r="M151" t="str">
            <v>FCOMP</v>
          </cell>
          <cell r="N151" t="str">
            <v>MBF</v>
          </cell>
          <cell r="O151">
            <v>4.66</v>
          </cell>
          <cell r="P151"/>
          <cell r="Q151">
            <v>6.38</v>
          </cell>
        </row>
        <row r="152">
          <cell r="E152" t="str">
            <v>X22041454192</v>
          </cell>
          <cell r="F152" t="str">
            <v>MAKATI DEVELOPMENT CORPORATION,</v>
          </cell>
          <cell r="G152" t="str">
            <v>BAGSAKAN, FTI CPD, TAGUIG CITY</v>
          </cell>
          <cell r="H152" t="str">
            <v>TAGUIG CITY</v>
          </cell>
          <cell r="I152" t="str">
            <v>PARAÑAQUE</v>
          </cell>
          <cell r="J152"/>
          <cell r="K152"/>
          <cell r="L152" t="str">
            <v>VJC</v>
          </cell>
          <cell r="M152" t="str">
            <v>FCOMP</v>
          </cell>
          <cell r="N152" t="str">
            <v>MBF</v>
          </cell>
          <cell r="O152">
            <v>188.24</v>
          </cell>
          <cell r="P152"/>
          <cell r="Q152">
            <v>273.8</v>
          </cell>
        </row>
        <row r="153">
          <cell r="E153" t="str">
            <v>X22020584355</v>
          </cell>
          <cell r="F153" t="str">
            <v>ALEXANDER JOSEPH VALIENTES LUANG</v>
          </cell>
          <cell r="G153" t="str">
            <v>CHARLEMAGNE, ITALIA 500-BF HOMES, LAS PINAS CITY</v>
          </cell>
          <cell r="H153" t="str">
            <v>LAS PIÑAS CITY</v>
          </cell>
          <cell r="I153" t="str">
            <v>PARAÑAQUE</v>
          </cell>
          <cell r="J153"/>
          <cell r="K153"/>
          <cell r="L153" t="str">
            <v>POWERHOUSE</v>
          </cell>
          <cell r="M153" t="str">
            <v>FCOMP</v>
          </cell>
          <cell r="N153" t="str">
            <v>MBF</v>
          </cell>
          <cell r="O153">
            <v>177.22</v>
          </cell>
          <cell r="P153"/>
          <cell r="Q153">
            <v>289.92</v>
          </cell>
        </row>
        <row r="154">
          <cell r="E154" t="str">
            <v>X21083486771</v>
          </cell>
          <cell r="F154" t="str">
            <v>STO. CRISTO PROPERTIES AND HOLDINGS CORP.</v>
          </cell>
          <cell r="G154" t="str">
            <v>PASCUAL, PARANAQUE GREEN HEIGHTS, PARANAQUE</v>
          </cell>
          <cell r="H154" t="str">
            <v>PARAÑAQUE CITY</v>
          </cell>
          <cell r="I154" t="str">
            <v>PARAÑAQUE</v>
          </cell>
          <cell r="J154" t="str">
            <v>stock unavailability ball clevis</v>
          </cell>
          <cell r="K154"/>
          <cell r="L154" t="str">
            <v>VJC</v>
          </cell>
          <cell r="M154" t="str">
            <v>FCOMP</v>
          </cell>
          <cell r="N154" t="str">
            <v>MBF</v>
          </cell>
          <cell r="O154">
            <v>89.19</v>
          </cell>
          <cell r="P154"/>
          <cell r="Q154">
            <v>136.47999999999999</v>
          </cell>
        </row>
        <row r="155">
          <cell r="E155" t="str">
            <v>X22052253899</v>
          </cell>
          <cell r="F155" t="str">
            <v>BRIA HOMES, INC.,</v>
          </cell>
          <cell r="G155" t="str">
            <v>PLUTO, MAPAYAPA VILL, LAS PINAS CITY</v>
          </cell>
          <cell r="H155" t="str">
            <v>LAS PIÑAS CITY</v>
          </cell>
          <cell r="I155" t="str">
            <v>PARAÑAQUE</v>
          </cell>
          <cell r="J155" t="str">
            <v>completed</v>
          </cell>
          <cell r="K155"/>
          <cell r="L155" t="str">
            <v>POWERHOUSE</v>
          </cell>
          <cell r="M155" t="str">
            <v>FCOMP</v>
          </cell>
          <cell r="N155" t="str">
            <v>MBF</v>
          </cell>
          <cell r="O155">
            <v>13.54</v>
          </cell>
          <cell r="P155"/>
          <cell r="Q155">
            <v>18.329999999999998</v>
          </cell>
        </row>
        <row r="156">
          <cell r="E156" t="str">
            <v>X22020767431</v>
          </cell>
          <cell r="F156" t="str">
            <v>DANILO TEVES</v>
          </cell>
          <cell r="G156" t="str">
            <v>BRUGER, BRUGER SUBD, MUNTINLUPA</v>
          </cell>
          <cell r="H156" t="str">
            <v>MUNTINLUPA CITY</v>
          </cell>
          <cell r="I156" t="str">
            <v>PARAÑAQUE</v>
          </cell>
          <cell r="J156"/>
          <cell r="K156"/>
          <cell r="L156" t="str">
            <v>POWERHOUSE</v>
          </cell>
          <cell r="M156" t="str">
            <v>FCOMP</v>
          </cell>
          <cell r="N156" t="str">
            <v>MBF</v>
          </cell>
          <cell r="O156">
            <v>58.93</v>
          </cell>
          <cell r="P156"/>
          <cell r="Q156">
            <v>89.97</v>
          </cell>
        </row>
        <row r="157">
          <cell r="E157" t="str">
            <v>X22031351638</v>
          </cell>
          <cell r="F157" t="str">
            <v>CROWN ASIA PROPERTIES, INC.</v>
          </cell>
          <cell r="G157" t="str">
            <v>BLOCK 08, PONTICELLI GARDENS 2, BACOOR</v>
          </cell>
          <cell r="H157" t="str">
            <v>BACOOR CITY</v>
          </cell>
          <cell r="I157" t="str">
            <v>DASMA</v>
          </cell>
          <cell r="J157"/>
          <cell r="K157"/>
          <cell r="L157" t="str">
            <v>AVECO</v>
          </cell>
          <cell r="M157" t="str">
            <v>FCOMP</v>
          </cell>
          <cell r="N157" t="str">
            <v>MBF</v>
          </cell>
          <cell r="O157">
            <v>52.09</v>
          </cell>
          <cell r="P157"/>
          <cell r="Q157">
            <v>85.2</v>
          </cell>
        </row>
        <row r="158">
          <cell r="E158" t="str">
            <v>X22030889525</v>
          </cell>
          <cell r="F158" t="str">
            <v>RICKY B. TUMBALE</v>
          </cell>
          <cell r="G158" t="str">
            <v>REYES-SORIANO COMPOUND, VILLA PARAISO, PARANAQUE</v>
          </cell>
          <cell r="H158" t="str">
            <v>PARAÑAQUE CITY</v>
          </cell>
          <cell r="I158" t="str">
            <v>PARAÑAQUE</v>
          </cell>
          <cell r="J158" t="str">
            <v>joint survey 12/12</v>
          </cell>
          <cell r="K158" t="str">
            <v>W/ ISSUE</v>
          </cell>
          <cell r="L158" t="str">
            <v>POWERHOUSE</v>
          </cell>
          <cell r="M158" t="str">
            <v>FCOMP</v>
          </cell>
          <cell r="N158" t="str">
            <v>JSP</v>
          </cell>
          <cell r="O158">
            <v>144.19</v>
          </cell>
          <cell r="P158">
            <v>113.3087</v>
          </cell>
          <cell r="Q158">
            <v>232.88</v>
          </cell>
        </row>
        <row r="159">
          <cell r="E159" t="str">
            <v>R21869341</v>
          </cell>
          <cell r="F159" t="str">
            <v>ARANA, LEONIDA L,</v>
          </cell>
          <cell r="G159" t="str">
            <v>STREET, 3RD, GHQ VILL, TAGUIG CITY</v>
          </cell>
          <cell r="H159" t="str">
            <v>TAGUIG CITY</v>
          </cell>
          <cell r="I159" t="str">
            <v>PARAÑAQUE</v>
          </cell>
          <cell r="J159" t="str">
            <v>completed</v>
          </cell>
          <cell r="K159"/>
          <cell r="L159" t="str">
            <v>VJC</v>
          </cell>
          <cell r="M159" t="str">
            <v>FCOMP</v>
          </cell>
          <cell r="N159" t="str">
            <v>MBF</v>
          </cell>
          <cell r="O159">
            <v>47.99</v>
          </cell>
          <cell r="P159"/>
          <cell r="Q159">
            <v>70.73</v>
          </cell>
        </row>
        <row r="160">
          <cell r="E160" t="str">
            <v>X22041520595</v>
          </cell>
          <cell r="F160" t="str">
            <v>ROYAL GOLDCRAFT, INCORPORATED</v>
          </cell>
          <cell r="G160" t="str">
            <v>LEPANTO, SUN VALLEY, PARANAQUE</v>
          </cell>
          <cell r="H160" t="str">
            <v>PARAÑAQUE CITY</v>
          </cell>
          <cell r="I160" t="str">
            <v>PARAÑAQUE</v>
          </cell>
          <cell r="J160"/>
          <cell r="K160"/>
          <cell r="L160" t="str">
            <v>POWERHOUSE</v>
          </cell>
          <cell r="M160" t="str">
            <v>FCOMP</v>
          </cell>
          <cell r="N160" t="str">
            <v>MBF</v>
          </cell>
          <cell r="O160">
            <v>70.260000000000005</v>
          </cell>
          <cell r="P160"/>
          <cell r="Q160">
            <v>96.15</v>
          </cell>
        </row>
        <row r="161">
          <cell r="E161" t="str">
            <v>X22031079993</v>
          </cell>
          <cell r="F161" t="str">
            <v>RACQUEL TIMBOL ENILDA</v>
          </cell>
          <cell r="G161" t="str">
            <v>QUIRINO, TAMBO, PARANAQUE</v>
          </cell>
          <cell r="H161" t="str">
            <v>PARAÑAQUE CITY</v>
          </cell>
          <cell r="I161" t="str">
            <v>PARAÑAQUE</v>
          </cell>
          <cell r="J161"/>
          <cell r="K161"/>
          <cell r="L161" t="str">
            <v>POWERHOUSE</v>
          </cell>
          <cell r="M161" t="str">
            <v>FCOMP</v>
          </cell>
          <cell r="N161" t="str">
            <v>MBF</v>
          </cell>
          <cell r="O161">
            <v>119.78</v>
          </cell>
          <cell r="P161"/>
          <cell r="Q161">
            <v>163.72</v>
          </cell>
        </row>
        <row r="162">
          <cell r="E162" t="str">
            <v>R21929881</v>
          </cell>
          <cell r="F162" t="str">
            <v>CAMBAYA, ROMEO N</v>
          </cell>
          <cell r="G162" t="str">
            <v>BONIFACIO, PUROK 6, TAGUIG CITY</v>
          </cell>
          <cell r="H162" t="str">
            <v>TAGUIG CITY</v>
          </cell>
          <cell r="I162" t="str">
            <v>PARAÑAQUE</v>
          </cell>
          <cell r="J162" t="str">
            <v>for FCOMP</v>
          </cell>
          <cell r="K162"/>
          <cell r="L162" t="str">
            <v>VJC</v>
          </cell>
          <cell r="M162" t="str">
            <v>FCOMP</v>
          </cell>
          <cell r="N162" t="str">
            <v>MBF</v>
          </cell>
          <cell r="O162">
            <v>19.690000000000001</v>
          </cell>
          <cell r="P162"/>
          <cell r="Q162">
            <v>28.62</v>
          </cell>
        </row>
        <row r="163">
          <cell r="E163" t="str">
            <v>X22062664136</v>
          </cell>
          <cell r="F163" t="str">
            <v>MEGAWORLD CORPORATION,</v>
          </cell>
          <cell r="G163" t="str">
            <v>ROAD 2, PAGCOR ENTERTAINMENT CITY, PARANAQUE</v>
          </cell>
          <cell r="H163" t="str">
            <v>PARAÑAQUE CITY</v>
          </cell>
          <cell r="I163" t="str">
            <v>PARAÑAQUE</v>
          </cell>
          <cell r="J163" t="str">
            <v>for work permit acquisition/application, sched c/o contractor</v>
          </cell>
          <cell r="K163"/>
          <cell r="L163" t="str">
            <v>AVECO</v>
          </cell>
          <cell r="M163" t="str">
            <v>FCOMP</v>
          </cell>
          <cell r="N163" t="str">
            <v>JSP</v>
          </cell>
          <cell r="O163">
            <v>173.55</v>
          </cell>
          <cell r="P163">
            <v>120.69670000000001</v>
          </cell>
          <cell r="Q163">
            <v>248.02</v>
          </cell>
        </row>
        <row r="164">
          <cell r="E164" t="str">
            <v>X22031342236</v>
          </cell>
          <cell r="F164" t="str">
            <v>AMAIA LAND CORP.,,</v>
          </cell>
          <cell r="G164" t="str">
            <v>AMAIA SERIES VERMOSA, AMAIA SERIES VERMOSA, IMUS</v>
          </cell>
          <cell r="H164" t="str">
            <v>IMUS CITY</v>
          </cell>
          <cell r="I164" t="str">
            <v>DASMA</v>
          </cell>
          <cell r="J164" t="str">
            <v>Ongoing execution - wire stringing. Target within August 2022</v>
          </cell>
          <cell r="K164"/>
          <cell r="L164" t="str">
            <v>ECOM</v>
          </cell>
          <cell r="M164" t="str">
            <v>FCOMP</v>
          </cell>
          <cell r="N164" t="str">
            <v>MBF</v>
          </cell>
          <cell r="O164">
            <v>1448.16</v>
          </cell>
          <cell r="P164"/>
          <cell r="Q164">
            <v>2032.13</v>
          </cell>
        </row>
        <row r="165">
          <cell r="E165" t="str">
            <v>X22041655656</v>
          </cell>
          <cell r="F165" t="str">
            <v>EDGAR VENTURA</v>
          </cell>
          <cell r="G165" t="str">
            <v>MABOLO, VERDANT ACRES SUBD, LAS PINAS CITY</v>
          </cell>
          <cell r="H165" t="str">
            <v>LAS PIÑAS CITY</v>
          </cell>
          <cell r="I165" t="str">
            <v>PARAÑAQUE</v>
          </cell>
          <cell r="J165" t="str">
            <v>for meter install 0909</v>
          </cell>
          <cell r="K165"/>
          <cell r="L165" t="str">
            <v>POWERHOUSE</v>
          </cell>
          <cell r="M165" t="str">
            <v>FCOMP</v>
          </cell>
          <cell r="N165" t="str">
            <v>MBF</v>
          </cell>
          <cell r="O165">
            <v>157.47</v>
          </cell>
          <cell r="P165"/>
          <cell r="Q165">
            <v>273.7</v>
          </cell>
        </row>
        <row r="166">
          <cell r="E166" t="str">
            <v>X21041451234</v>
          </cell>
          <cell r="F166" t="str">
            <v>DITO TELECOMMUNITY CORPORATION</v>
          </cell>
          <cell r="G166" t="str">
            <v>GEN. EMILIO AGUINALDO, BIGA II, SILANG</v>
          </cell>
          <cell r="H166" t="str">
            <v>SILANG CITY</v>
          </cell>
          <cell r="I166" t="str">
            <v>DASMA</v>
          </cell>
          <cell r="J166"/>
          <cell r="K166"/>
          <cell r="L166" t="str">
            <v>POWERHOUSE</v>
          </cell>
          <cell r="M166" t="str">
            <v>TECO</v>
          </cell>
          <cell r="N166" t="str">
            <v>MBF</v>
          </cell>
          <cell r="O166">
            <v>39.21</v>
          </cell>
          <cell r="P166"/>
          <cell r="Q166">
            <v>45.07</v>
          </cell>
        </row>
        <row r="167">
          <cell r="E167" t="str">
            <v>X21010412133</v>
          </cell>
          <cell r="F167" t="str">
            <v>DITO TELECOMMUNITY CORPORATION</v>
          </cell>
          <cell r="G167" t="str">
            <v>PASONG KAWAYAN 2, PASONG KAWAYAN 2, GENERAL TRIAS</v>
          </cell>
          <cell r="H167" t="str">
            <v>GENERAL TRIAS CITY</v>
          </cell>
          <cell r="I167" t="str">
            <v>DASMA</v>
          </cell>
          <cell r="J167"/>
          <cell r="K167"/>
          <cell r="L167" t="str">
            <v>POWERHOUSE</v>
          </cell>
          <cell r="M167" t="str">
            <v>FCOMP</v>
          </cell>
          <cell r="N167" t="str">
            <v>MBF</v>
          </cell>
          <cell r="O167">
            <v>46.58</v>
          </cell>
          <cell r="P167"/>
          <cell r="Q167">
            <v>63.87</v>
          </cell>
        </row>
        <row r="168">
          <cell r="E168" t="str">
            <v>X21031107075</v>
          </cell>
          <cell r="F168" t="str">
            <v>DITO TELECOMMUNITY CORPORATION</v>
          </cell>
          <cell r="G168" t="str">
            <v>F. MANALO, NAVARRO, GENERAL TRIAS</v>
          </cell>
          <cell r="H168" t="str">
            <v>GENERAL TRIAS CITY</v>
          </cell>
          <cell r="I168" t="str">
            <v>DASMA</v>
          </cell>
          <cell r="J168"/>
          <cell r="K168"/>
          <cell r="L168" t="str">
            <v>POWERHOUSE</v>
          </cell>
          <cell r="M168" t="str">
            <v>FCOMP</v>
          </cell>
          <cell r="N168" t="str">
            <v>MBF</v>
          </cell>
          <cell r="O168">
            <v>42.09</v>
          </cell>
          <cell r="P168"/>
          <cell r="Q168">
            <v>67.63</v>
          </cell>
        </row>
        <row r="169">
          <cell r="E169" t="str">
            <v>X21083609536</v>
          </cell>
          <cell r="F169" t="str">
            <v>DITO TELECOMMUNITY CORPORATION</v>
          </cell>
          <cell r="G169" t="str">
            <v>CABUCO, CABUCO, TRECE MARTIREZ CITY</v>
          </cell>
          <cell r="H169" t="str">
            <v>TRECE MARTIREZ CITY</v>
          </cell>
          <cell r="I169" t="str">
            <v>DASMA</v>
          </cell>
          <cell r="J169"/>
          <cell r="K169"/>
          <cell r="L169" t="str">
            <v>POWERHOUSE</v>
          </cell>
          <cell r="M169" t="str">
            <v>FCOMP</v>
          </cell>
          <cell r="N169" t="str">
            <v>MBF</v>
          </cell>
          <cell r="O169">
            <v>116.37</v>
          </cell>
          <cell r="P169"/>
          <cell r="Q169">
            <v>159.83000000000001</v>
          </cell>
        </row>
        <row r="170">
          <cell r="E170" t="str">
            <v>X21020522080</v>
          </cell>
          <cell r="F170" t="str">
            <v>DITO TELECOMMUNITY CORPORATION</v>
          </cell>
          <cell r="G170" t="str">
            <v>ANTERO SORIANO, SAHUD ULAN, TANZA</v>
          </cell>
          <cell r="H170" t="str">
            <v>TANZA CITY</v>
          </cell>
          <cell r="I170" t="str">
            <v>DASMA</v>
          </cell>
          <cell r="J170"/>
          <cell r="K170"/>
          <cell r="L170" t="str">
            <v>POWERHOUSE</v>
          </cell>
          <cell r="M170" t="str">
            <v>FCOMP</v>
          </cell>
          <cell r="N170" t="str">
            <v>MBF</v>
          </cell>
          <cell r="O170">
            <v>121.33</v>
          </cell>
          <cell r="P170"/>
          <cell r="Q170">
            <v>165.6</v>
          </cell>
        </row>
        <row r="171">
          <cell r="E171" t="str">
            <v>X21041472113</v>
          </cell>
          <cell r="F171" t="str">
            <v>DITO TELECOMMUNITY CORPORATION</v>
          </cell>
          <cell r="G171" t="str">
            <v>LANGKAAN I, LANGKAAN I, DASMARINAS CITY</v>
          </cell>
          <cell r="H171" t="str">
            <v>DASMARIÑAS CITY</v>
          </cell>
          <cell r="I171" t="str">
            <v>DASMA</v>
          </cell>
          <cell r="J171" t="str">
            <v>stringing primary lines and static target 0909</v>
          </cell>
          <cell r="K171"/>
          <cell r="L171" t="str">
            <v>POWERHOUSE</v>
          </cell>
          <cell r="M171" t="str">
            <v>FCOMP</v>
          </cell>
          <cell r="N171" t="str">
            <v>MBF</v>
          </cell>
          <cell r="O171">
            <v>781.07</v>
          </cell>
          <cell r="P171"/>
          <cell r="Q171">
            <v>1057.58</v>
          </cell>
        </row>
        <row r="172">
          <cell r="E172" t="str">
            <v>X21041500524</v>
          </cell>
          <cell r="F172" t="str">
            <v>DITO TELECOMMUNITY CORPORATION</v>
          </cell>
          <cell r="G172" t="str">
            <v>ZONE I-A, ZONE I-A, DASMARINAS CITY</v>
          </cell>
          <cell r="H172" t="str">
            <v>DASMARIÑAS CITY</v>
          </cell>
          <cell r="I172" t="str">
            <v>DASMA</v>
          </cell>
          <cell r="J172"/>
          <cell r="K172"/>
          <cell r="L172" t="str">
            <v>POWERHOUSE</v>
          </cell>
          <cell r="M172" t="str">
            <v>FCOMP</v>
          </cell>
          <cell r="N172" t="str">
            <v>MBF</v>
          </cell>
          <cell r="O172">
            <v>456.65</v>
          </cell>
          <cell r="P172"/>
          <cell r="Q172">
            <v>615.85</v>
          </cell>
        </row>
        <row r="173">
          <cell r="E173" t="str">
            <v>X21051661814</v>
          </cell>
          <cell r="F173" t="str">
            <v>DITO TELECOMMUNITY CORPORATION</v>
          </cell>
          <cell r="G173" t="str">
            <v>LAPIDARIO, LAPIDARIO, TRECE MARTIREZ CITY</v>
          </cell>
          <cell r="H173" t="str">
            <v>TRECE MARTIREZ CITY</v>
          </cell>
          <cell r="I173" t="str">
            <v>DASMA</v>
          </cell>
          <cell r="J173"/>
          <cell r="K173"/>
          <cell r="L173" t="str">
            <v>POWERHOUSE</v>
          </cell>
          <cell r="M173" t="str">
            <v>FCOMP</v>
          </cell>
          <cell r="N173" t="str">
            <v>MBF</v>
          </cell>
          <cell r="O173">
            <v>58.45</v>
          </cell>
          <cell r="P173"/>
          <cell r="Q173">
            <v>72.72</v>
          </cell>
        </row>
        <row r="174">
          <cell r="E174" t="str">
            <v>X21062500552</v>
          </cell>
          <cell r="F174" t="str">
            <v>DITO TELECOMMUNITY CORPORATION</v>
          </cell>
          <cell r="G174" t="str">
            <v>GUYABANO, GREENFIELD SUBD, DASMARINAS CITY</v>
          </cell>
          <cell r="H174" t="str">
            <v>DASMARIÑAS CITY</v>
          </cell>
          <cell r="I174" t="str">
            <v>DASMA</v>
          </cell>
          <cell r="J174" t="str">
            <v>tentative completion/energization Aug 20, 2022</v>
          </cell>
          <cell r="K174"/>
          <cell r="L174" t="str">
            <v>POWERHOUSE</v>
          </cell>
          <cell r="M174" t="str">
            <v>FCOMP</v>
          </cell>
          <cell r="N174" t="str">
            <v>IJP</v>
          </cell>
          <cell r="O174">
            <v>425.99</v>
          </cell>
          <cell r="P174"/>
          <cell r="Q174">
            <v>590.13</v>
          </cell>
        </row>
        <row r="175">
          <cell r="E175" t="str">
            <v>X21126006196</v>
          </cell>
          <cell r="F175" t="str">
            <v>SPRINGTOWN DEVELOPMENT CORPORATION</v>
          </cell>
          <cell r="G175" t="str">
            <v>SUSANA, TUNASAN, MUNTINLUPA</v>
          </cell>
          <cell r="H175" t="str">
            <v>MUNTINLUPA CITY</v>
          </cell>
          <cell r="I175" t="str">
            <v>PARAÑAQUE</v>
          </cell>
          <cell r="J175"/>
          <cell r="K175"/>
          <cell r="L175" t="str">
            <v>POWERHOUSE</v>
          </cell>
          <cell r="M175" t="str">
            <v>FCOMP</v>
          </cell>
          <cell r="N175" t="str">
            <v>MBF</v>
          </cell>
          <cell r="O175">
            <v>52</v>
          </cell>
          <cell r="P175"/>
          <cell r="Q175">
            <v>71.180000000000007</v>
          </cell>
        </row>
        <row r="176">
          <cell r="E176" t="str">
            <v>X22041469750</v>
          </cell>
          <cell r="F176" t="str">
            <v>DITO TELECOMMUNITY CORPORATION</v>
          </cell>
          <cell r="G176" t="str">
            <v>BLOCK 1, ST. CHARBEL SOUTH PHASE 3, DASMARINAS CITY</v>
          </cell>
          <cell r="H176" t="str">
            <v>DASMARIÑAS CITY</v>
          </cell>
          <cell r="I176" t="str">
            <v>DASMA</v>
          </cell>
          <cell r="J176"/>
          <cell r="K176"/>
          <cell r="L176" t="str">
            <v>POWERHOUSE</v>
          </cell>
          <cell r="M176" t="str">
            <v>FCOMP</v>
          </cell>
          <cell r="N176" t="str">
            <v>MBF</v>
          </cell>
          <cell r="O176">
            <v>18.77</v>
          </cell>
          <cell r="P176"/>
          <cell r="Q176">
            <v>25.7</v>
          </cell>
        </row>
        <row r="177">
          <cell r="E177" t="str">
            <v>X22062486081</v>
          </cell>
          <cell r="F177" t="str">
            <v>TAMBO REALTY CORPORATION,</v>
          </cell>
          <cell r="G177" t="str">
            <v>MIA, TAMBO, PARANAQUE</v>
          </cell>
          <cell r="H177" t="str">
            <v>PARAÑAQUE CITY</v>
          </cell>
          <cell r="I177" t="str">
            <v>PARAÑAQUE</v>
          </cell>
          <cell r="J177" t="str">
            <v>with TX PAI - tentative completion/energization Aug 17, 2022</v>
          </cell>
          <cell r="K177"/>
          <cell r="L177" t="str">
            <v>ECOM</v>
          </cell>
          <cell r="M177" t="str">
            <v>FCOMP</v>
          </cell>
          <cell r="N177" t="str">
            <v>MBF</v>
          </cell>
          <cell r="O177">
            <v>39.950000000000003</v>
          </cell>
          <cell r="P177"/>
          <cell r="Q177">
            <v>54.53</v>
          </cell>
        </row>
        <row r="178">
          <cell r="E178" t="str">
            <v>X22062693469</v>
          </cell>
          <cell r="F178" t="str">
            <v>CHRISTOPHER JOHN YUSAM CHUA</v>
          </cell>
          <cell r="G178" t="str">
            <v>SAN DIEGO, METROCOR HMS AREA B, LAS PINAS CITY</v>
          </cell>
          <cell r="H178" t="str">
            <v>LAS PIÑAS CITY</v>
          </cell>
          <cell r="I178" t="str">
            <v>PARAÑAQUE</v>
          </cell>
          <cell r="J178"/>
          <cell r="K178"/>
          <cell r="L178" t="str">
            <v>POWERHOUSE</v>
          </cell>
          <cell r="M178" t="str">
            <v>FCOMP</v>
          </cell>
          <cell r="N178" t="str">
            <v>MBF</v>
          </cell>
          <cell r="O178">
            <v>151.47</v>
          </cell>
          <cell r="P178"/>
          <cell r="Q178">
            <v>229.85</v>
          </cell>
        </row>
        <row r="179">
          <cell r="E179" t="str">
            <v>X22052012492</v>
          </cell>
          <cell r="F179" t="str">
            <v>DITO TELECOMMUNITY CORPORATION</v>
          </cell>
          <cell r="G179" t="str">
            <v>BALITE I, BALITE I, SILANG</v>
          </cell>
          <cell r="H179" t="str">
            <v>SILANG CITY</v>
          </cell>
          <cell r="I179" t="str">
            <v>DASMA</v>
          </cell>
          <cell r="J179" t="str">
            <v>tentative completion/energization Aug 10, 2022</v>
          </cell>
          <cell r="K179"/>
          <cell r="L179" t="str">
            <v>POWERHOUSE</v>
          </cell>
          <cell r="M179" t="str">
            <v>FCOMP</v>
          </cell>
          <cell r="N179" t="str">
            <v>MBF</v>
          </cell>
          <cell r="O179">
            <v>11.98</v>
          </cell>
          <cell r="P179"/>
          <cell r="Q179">
            <v>16.22</v>
          </cell>
        </row>
        <row r="180">
          <cell r="E180" t="str">
            <v>X22052220516</v>
          </cell>
          <cell r="F180" t="str">
            <v>MARK ANTHONY RAVELO SAYAROT</v>
          </cell>
          <cell r="G180" t="str">
            <v>MA. CRISTINA, AYALA-ALABANG VILL, MUNTINLUPA</v>
          </cell>
          <cell r="H180" t="str">
            <v>MUNTINLUPA CITY</v>
          </cell>
          <cell r="I180" t="str">
            <v>PARAÑAQUE</v>
          </cell>
          <cell r="J180" t="str">
            <v>applicant holds execution will notify if cleared</v>
          </cell>
          <cell r="K180"/>
          <cell r="L180" t="str">
            <v>POWERHOUSE</v>
          </cell>
          <cell r="M180" t="str">
            <v>FCOMP</v>
          </cell>
          <cell r="N180" t="str">
            <v>JCF</v>
          </cell>
          <cell r="O180">
            <v>49.82</v>
          </cell>
          <cell r="P180"/>
          <cell r="Q180">
            <v>73.900000000000006</v>
          </cell>
        </row>
        <row r="181">
          <cell r="E181" t="str">
            <v>X22062580033</v>
          </cell>
          <cell r="F181" t="str">
            <v>S.S.I. RUBBER RESEARCH CORP.</v>
          </cell>
          <cell r="G181" t="str">
            <v>PALANYAG, SAN DIONISIO, PARANAQUE</v>
          </cell>
          <cell r="H181" t="str">
            <v>PARAÑAQUE CITY</v>
          </cell>
          <cell r="I181" t="str">
            <v>PARAÑAQUE</v>
          </cell>
          <cell r="J181" t="str">
            <v>completed</v>
          </cell>
          <cell r="K181"/>
          <cell r="L181" t="str">
            <v>VJC</v>
          </cell>
          <cell r="M181" t="str">
            <v>FCOMP</v>
          </cell>
          <cell r="N181" t="str">
            <v>MBF</v>
          </cell>
          <cell r="O181">
            <v>14.89</v>
          </cell>
          <cell r="P181"/>
          <cell r="Q181">
            <v>20.399999999999999</v>
          </cell>
        </row>
        <row r="182">
          <cell r="E182" t="str">
            <v>X22062672607</v>
          </cell>
          <cell r="F182" t="str">
            <v>ALEX JUSTINIANO CLAVERIA</v>
          </cell>
          <cell r="G182" t="str">
            <v>SAN BERNARDINO, AYALA-ALABANG VILL, MUNTINLUPA</v>
          </cell>
          <cell r="H182" t="str">
            <v>MUNTINLUPA CITY</v>
          </cell>
          <cell r="I182" t="str">
            <v>PARAÑAQUE</v>
          </cell>
          <cell r="J182"/>
          <cell r="K182"/>
          <cell r="L182" t="str">
            <v>POWERHOUSE</v>
          </cell>
          <cell r="M182" t="str">
            <v>FCOMP</v>
          </cell>
          <cell r="N182" t="str">
            <v>MBF</v>
          </cell>
          <cell r="O182">
            <v>46.35</v>
          </cell>
          <cell r="P182"/>
          <cell r="Q182">
            <v>63.23</v>
          </cell>
        </row>
        <row r="183">
          <cell r="E183" t="str">
            <v>X21104695762</v>
          </cell>
          <cell r="F183" t="str">
            <v>GOTOBOX RESTAURANT CORP.</v>
          </cell>
          <cell r="G183" t="str">
            <v>PRESIDENT, TEOVILLE SUBD EAST, PARANAQUE</v>
          </cell>
          <cell r="H183" t="str">
            <v>PARAÑAQUE CITY</v>
          </cell>
          <cell r="I183" t="str">
            <v>PARAÑAQUE</v>
          </cell>
          <cell r="J183" t="str">
            <v>for scheduling/execution</v>
          </cell>
          <cell r="K183"/>
          <cell r="L183" t="str">
            <v>ECOM</v>
          </cell>
          <cell r="M183" t="str">
            <v>FCOMP</v>
          </cell>
          <cell r="N183" t="str">
            <v>MBF</v>
          </cell>
          <cell r="O183">
            <v>62.24</v>
          </cell>
          <cell r="P183"/>
          <cell r="Q183">
            <v>86.78</v>
          </cell>
        </row>
        <row r="184">
          <cell r="E184" t="str">
            <v>X22052092282</v>
          </cell>
          <cell r="F184" t="str">
            <v>BARANGAY DAANG BUKID</v>
          </cell>
          <cell r="G184" t="str">
            <v>F. GAUDIER, DAANG BUKID, BACOOR</v>
          </cell>
          <cell r="H184" t="str">
            <v>BACOOR CITY</v>
          </cell>
          <cell r="I184" t="str">
            <v>DASMA</v>
          </cell>
          <cell r="J184" t="str">
            <v>tentative completion/energization Aug 20, 2022</v>
          </cell>
          <cell r="K184"/>
          <cell r="L184" t="str">
            <v>AVECO</v>
          </cell>
          <cell r="M184" t="str">
            <v>FCOMP</v>
          </cell>
          <cell r="N184" t="str">
            <v>MBF</v>
          </cell>
          <cell r="O184">
            <v>98.64</v>
          </cell>
          <cell r="P184"/>
          <cell r="Q184">
            <v>143.53</v>
          </cell>
        </row>
        <row r="185">
          <cell r="E185" t="str">
            <v>X18100419553</v>
          </cell>
          <cell r="F185" t="str">
            <v>DOMINGO TAN TAY</v>
          </cell>
          <cell r="G185" t="str">
            <v>0127 L1 &amp; 3 UNNO DR. SANTOS SAN DIONISIO PARAÑAQUE CITY</v>
          </cell>
          <cell r="H185" t="str">
            <v>PARAÑAQUE CITY</v>
          </cell>
          <cell r="I185" t="str">
            <v>PARAÑAQUE</v>
          </cell>
          <cell r="J185" t="str">
            <v>for scheduling/execution</v>
          </cell>
          <cell r="K185"/>
          <cell r="L185" t="str">
            <v>ECOM</v>
          </cell>
          <cell r="M185" t="str">
            <v>FCOMP</v>
          </cell>
          <cell r="N185" t="str">
            <v>MBF</v>
          </cell>
          <cell r="O185">
            <v>7.25</v>
          </cell>
          <cell r="P185"/>
          <cell r="Q185">
            <v>9.93</v>
          </cell>
        </row>
        <row r="186">
          <cell r="E186" t="str">
            <v>X22062551097</v>
          </cell>
          <cell r="F186" t="str">
            <v>HILMARC'S CONSTRUCTION CORPORATION,</v>
          </cell>
          <cell r="G186" t="str">
            <v>ATLANTIC, MARINA SUBD, PARANAQUE</v>
          </cell>
          <cell r="H186" t="str">
            <v>PARAÑAQUE CITY</v>
          </cell>
          <cell r="I186" t="str">
            <v>PARAÑAQUE</v>
          </cell>
          <cell r="J186" t="str">
            <v>4 poles for retirement, road access issue,1/11-for coordination again with Hilmarc's on equipment assist</v>
          </cell>
          <cell r="K186"/>
          <cell r="L186" t="str">
            <v>VJC</v>
          </cell>
          <cell r="M186" t="str">
            <v>FCOMP</v>
          </cell>
          <cell r="N186" t="str">
            <v>JSP</v>
          </cell>
          <cell r="O186">
            <v>570.77</v>
          </cell>
          <cell r="P186">
            <v>322.82089999999999</v>
          </cell>
          <cell r="Q186">
            <v>857.27</v>
          </cell>
        </row>
        <row r="187">
          <cell r="E187" t="str">
            <v>X22062714061</v>
          </cell>
          <cell r="F187" t="str">
            <v>RYAN SARIGNAYA VERGARA</v>
          </cell>
          <cell r="G187" t="str">
            <v>NICANOR ABELARDO, BF HOMES, PARANAQUE</v>
          </cell>
          <cell r="H187" t="str">
            <v>PARAÑAQUE CITY</v>
          </cell>
          <cell r="I187" t="str">
            <v>PARAÑAQUE</v>
          </cell>
          <cell r="J187"/>
          <cell r="K187"/>
          <cell r="L187" t="str">
            <v>VJC</v>
          </cell>
          <cell r="M187" t="str">
            <v>FCOMP</v>
          </cell>
          <cell r="N187" t="str">
            <v>MBF</v>
          </cell>
          <cell r="O187">
            <v>18.22</v>
          </cell>
          <cell r="P187"/>
          <cell r="Q187">
            <v>24.97</v>
          </cell>
        </row>
        <row r="188">
          <cell r="E188" t="str">
            <v>X21051687607</v>
          </cell>
          <cell r="F188" t="str">
            <v>DITO TELECOMMUNITY CORPORATION</v>
          </cell>
          <cell r="G188" t="str">
            <v>PAUS, BUHAY NA TUBIG, IMUS</v>
          </cell>
          <cell r="H188" t="str">
            <v>IMUS CITY</v>
          </cell>
          <cell r="I188" t="str">
            <v>DASMA</v>
          </cell>
          <cell r="J188" t="str">
            <v>completed</v>
          </cell>
          <cell r="K188"/>
          <cell r="L188" t="str">
            <v>POWERHOUSE</v>
          </cell>
          <cell r="M188" t="str">
            <v>FCOMP</v>
          </cell>
          <cell r="N188" t="str">
            <v>MBF</v>
          </cell>
          <cell r="O188">
            <v>32.79</v>
          </cell>
          <cell r="P188"/>
          <cell r="Q188">
            <v>44.85</v>
          </cell>
        </row>
        <row r="189">
          <cell r="E189" t="str">
            <v>X20083312420</v>
          </cell>
          <cell r="F189" t="str">
            <v>DITO TELECOMMUNITY CORPORATION</v>
          </cell>
          <cell r="G189" t="str">
            <v>A. MABINI, BARANGAY 5, AMADEO</v>
          </cell>
          <cell r="H189" t="str">
            <v>AMADEO CITY</v>
          </cell>
          <cell r="I189" t="str">
            <v>DASMA</v>
          </cell>
          <cell r="J189" t="str">
            <v>completed</v>
          </cell>
          <cell r="K189"/>
          <cell r="L189" t="str">
            <v>POWERHOUSE</v>
          </cell>
          <cell r="M189" t="str">
            <v>FCOMP</v>
          </cell>
          <cell r="N189" t="str">
            <v>MBF</v>
          </cell>
          <cell r="O189">
            <v>17.79</v>
          </cell>
          <cell r="P189"/>
          <cell r="Q189">
            <v>24.5</v>
          </cell>
        </row>
        <row r="190">
          <cell r="E190" t="str">
            <v>X22020763072</v>
          </cell>
          <cell r="F190" t="str">
            <v>DITO TELECOMMUNITY CORPORATION</v>
          </cell>
          <cell r="G190" t="str">
            <v>R. BASA, PECHAY A, SAN ROQUE, CAVITE CITY</v>
          </cell>
          <cell r="H190" t="str">
            <v>CAVITE CITY</v>
          </cell>
          <cell r="I190" t="str">
            <v>DASMA</v>
          </cell>
          <cell r="J190" t="str">
            <v>PAI Aug 6 11pm-4am</v>
          </cell>
          <cell r="K190"/>
          <cell r="L190" t="str">
            <v>POWERHOUSE</v>
          </cell>
          <cell r="M190" t="str">
            <v>FCOMP</v>
          </cell>
          <cell r="N190" t="str">
            <v>MBF</v>
          </cell>
          <cell r="O190">
            <v>52.02</v>
          </cell>
          <cell r="P190"/>
          <cell r="Q190">
            <v>72.52</v>
          </cell>
        </row>
        <row r="191">
          <cell r="E191" t="str">
            <v>X22020803809</v>
          </cell>
          <cell r="F191" t="str">
            <v>DITO TELECOMMUNITY CORPORATION</v>
          </cell>
          <cell r="G191" t="str">
            <v>JULIE ANN VILLAGE, JULIE ANN VILLAGE, KAWIT</v>
          </cell>
          <cell r="H191" t="str">
            <v>KAWIT CITY</v>
          </cell>
          <cell r="I191" t="str">
            <v>DASMA</v>
          </cell>
          <cell r="J191"/>
          <cell r="K191"/>
          <cell r="L191" t="str">
            <v>POWERHOUSE</v>
          </cell>
          <cell r="M191" t="str">
            <v>FCOMP</v>
          </cell>
          <cell r="N191" t="str">
            <v>MBF</v>
          </cell>
          <cell r="O191">
            <v>94.08</v>
          </cell>
          <cell r="P191"/>
          <cell r="Q191">
            <v>129.5</v>
          </cell>
        </row>
        <row r="192">
          <cell r="E192" t="str">
            <v>X21051762090</v>
          </cell>
          <cell r="F192" t="str">
            <v>DITO TELECOMMUNITY CORPORATION</v>
          </cell>
          <cell r="G192" t="str">
            <v>PILI, GREENFIELD SUBD, DASMARINAS CITY</v>
          </cell>
          <cell r="H192" t="str">
            <v>DASMARIÑAS CITY</v>
          </cell>
          <cell r="I192" t="str">
            <v>DASMA</v>
          </cell>
          <cell r="J192" t="str">
            <v>tentative completion/energization Aug 15, 2022</v>
          </cell>
          <cell r="K192"/>
          <cell r="L192" t="str">
            <v>POWERHOUSE</v>
          </cell>
          <cell r="M192" t="str">
            <v>FCOMP</v>
          </cell>
          <cell r="N192" t="str">
            <v>MBF</v>
          </cell>
          <cell r="O192">
            <v>50.88</v>
          </cell>
          <cell r="P192"/>
          <cell r="Q192">
            <v>74.25</v>
          </cell>
        </row>
        <row r="193">
          <cell r="E193" t="str">
            <v>X21051660960</v>
          </cell>
          <cell r="F193" t="str">
            <v>DITO TELECOMMUNITY CORPORATION</v>
          </cell>
          <cell r="G193" t="str">
            <v>GREGORIO, GREGORIO, TRECE MARTIREZ CITY</v>
          </cell>
          <cell r="H193" t="str">
            <v>TRECE MARTIREZ CITY</v>
          </cell>
          <cell r="I193" t="str">
            <v>DASMA</v>
          </cell>
          <cell r="J193"/>
          <cell r="K193"/>
          <cell r="L193" t="str">
            <v>POWERHOUSE</v>
          </cell>
          <cell r="M193" t="str">
            <v>FCOMP</v>
          </cell>
          <cell r="N193" t="str">
            <v>MBF</v>
          </cell>
          <cell r="O193">
            <v>12.94</v>
          </cell>
          <cell r="P193"/>
          <cell r="Q193">
            <v>17.62</v>
          </cell>
        </row>
        <row r="194">
          <cell r="E194" t="str">
            <v>X21020485878</v>
          </cell>
          <cell r="F194" t="str">
            <v>DITO TELECOMMUNITY CORPORATION</v>
          </cell>
          <cell r="G194" t="str">
            <v>BLOCK 22, CAMELLA SPV SOUTH PH 2, BACOOR</v>
          </cell>
          <cell r="H194" t="str">
            <v>BACOOR CITY</v>
          </cell>
          <cell r="I194" t="str">
            <v>DASMA</v>
          </cell>
          <cell r="J194" t="str">
            <v>tentative completion/energization Aug 22, 2022</v>
          </cell>
          <cell r="K194"/>
          <cell r="L194" t="str">
            <v>POWERHOUSE</v>
          </cell>
          <cell r="M194" t="str">
            <v>FCOMP</v>
          </cell>
          <cell r="N194" t="str">
            <v>MBF</v>
          </cell>
          <cell r="O194">
            <v>192.39</v>
          </cell>
          <cell r="P194"/>
          <cell r="Q194">
            <v>268.48</v>
          </cell>
        </row>
        <row r="195">
          <cell r="E195" t="str">
            <v>R21899258</v>
          </cell>
          <cell r="F195" t="str">
            <v>THE SKOTY TOPSTAR MARKETING CORP.,</v>
          </cell>
          <cell r="G195" t="str">
            <v>FOKKER, CONCORDE SUBD, PARANAQUE</v>
          </cell>
          <cell r="H195" t="str">
            <v>PARAÑAQUE CITY</v>
          </cell>
          <cell r="I195" t="str">
            <v>PARAÑAQUE</v>
          </cell>
          <cell r="J195" t="str">
            <v xml:space="preserve">completion </v>
          </cell>
          <cell r="K195"/>
          <cell r="L195" t="str">
            <v>VJC</v>
          </cell>
          <cell r="M195" t="str">
            <v>TECO</v>
          </cell>
          <cell r="N195" t="str">
            <v>IJP</v>
          </cell>
          <cell r="O195">
            <v>124.52</v>
          </cell>
          <cell r="P195"/>
          <cell r="Q195">
            <v>190.23</v>
          </cell>
        </row>
        <row r="196">
          <cell r="E196" t="str">
            <v>X22072979092</v>
          </cell>
          <cell r="F196" t="str">
            <v>JOSE VELASQUEZ CARILLO</v>
          </cell>
          <cell r="G196" t="str">
            <v>EL GRANDE, BF HOMES, PARANAQUE</v>
          </cell>
          <cell r="H196" t="str">
            <v>PARAÑAQUE CITY</v>
          </cell>
          <cell r="I196" t="str">
            <v>PARAÑAQUE</v>
          </cell>
          <cell r="J196" t="str">
            <v>Energization September 9, 2022</v>
          </cell>
          <cell r="K196"/>
          <cell r="L196" t="str">
            <v>AVECO</v>
          </cell>
          <cell r="M196" t="str">
            <v>FCOMP</v>
          </cell>
          <cell r="N196" t="str">
            <v>MBF</v>
          </cell>
          <cell r="O196">
            <v>2.93</v>
          </cell>
          <cell r="P196"/>
          <cell r="Q196">
            <v>18.37</v>
          </cell>
        </row>
        <row r="197">
          <cell r="E197" t="str">
            <v>X22010360256</v>
          </cell>
          <cell r="F197" t="str">
            <v>AYALA LAND, INC.,</v>
          </cell>
          <cell r="G197" t="str">
            <v>BLOCK 7A, AVIDA VERRA SETTINGS VERMOSA, IMUS</v>
          </cell>
          <cell r="H197" t="str">
            <v>IMUS CITY</v>
          </cell>
          <cell r="I197" t="str">
            <v>DASMA</v>
          </cell>
          <cell r="J197" t="str">
            <v>permits acquired 1018, waiting for the other 2 Ayala WOs issue</v>
          </cell>
          <cell r="K197" t="str">
            <v>W/ ISSUE</v>
          </cell>
          <cell r="L197" t="str">
            <v>CHALLENGER</v>
          </cell>
          <cell r="M197" t="str">
            <v>FCOMP</v>
          </cell>
          <cell r="N197" t="str">
            <v>IJP</v>
          </cell>
          <cell r="O197">
            <v>841.53</v>
          </cell>
          <cell r="P197">
            <v>663.81110000000001</v>
          </cell>
          <cell r="Q197">
            <v>1188.48</v>
          </cell>
        </row>
        <row r="198">
          <cell r="E198" t="str">
            <v>X22041731633</v>
          </cell>
          <cell r="F198" t="str">
            <v>MUNICIPALITY OF KAWIT</v>
          </cell>
          <cell r="G198" t="str">
            <v>MAIN ROAD, PLAZA MARIA, KAWIT</v>
          </cell>
          <cell r="H198" t="str">
            <v>KAWIT CITY</v>
          </cell>
          <cell r="I198" t="str">
            <v>DASMA</v>
          </cell>
          <cell r="J198"/>
          <cell r="K198"/>
          <cell r="L198" t="str">
            <v>AVECO</v>
          </cell>
          <cell r="M198" t="str">
            <v>FCOMP</v>
          </cell>
          <cell r="N198" t="str">
            <v>MBF</v>
          </cell>
          <cell r="O198">
            <v>1092.32</v>
          </cell>
          <cell r="P198"/>
          <cell r="Q198">
            <v>2164.2800000000002</v>
          </cell>
        </row>
        <row r="199">
          <cell r="E199" t="str">
            <v>X22062802776</v>
          </cell>
          <cell r="F199" t="str">
            <v>FILHOME BUILDERS CENTER INC</v>
          </cell>
          <cell r="G199" t="str">
            <v>SCOTLAND, BETTER LIVING SUBD, PARANAQUE</v>
          </cell>
          <cell r="H199" t="str">
            <v>PARAÑAQUE CITY</v>
          </cell>
          <cell r="I199" t="str">
            <v>PARAÑAQUE</v>
          </cell>
          <cell r="J199"/>
          <cell r="K199"/>
          <cell r="L199" t="str">
            <v>CHALLENGER</v>
          </cell>
          <cell r="M199" t="str">
            <v>FCOMP</v>
          </cell>
          <cell r="N199" t="str">
            <v>MBF</v>
          </cell>
          <cell r="O199">
            <v>26.93</v>
          </cell>
          <cell r="P199"/>
          <cell r="Q199">
            <v>36.700000000000003</v>
          </cell>
        </row>
        <row r="200">
          <cell r="E200" t="str">
            <v>X22041707487</v>
          </cell>
          <cell r="F200" t="str">
            <v>NOEMI BORROMEO DOMINGUEZ</v>
          </cell>
          <cell r="G200" t="str">
            <v>ALDRIN, MOONWALK, PARANAQUE</v>
          </cell>
          <cell r="H200" t="str">
            <v>PARAÑAQUE CITY</v>
          </cell>
          <cell r="I200" t="str">
            <v>PARAÑAQUE</v>
          </cell>
          <cell r="J200"/>
          <cell r="K200"/>
          <cell r="L200" t="str">
            <v>POWERHOUSE</v>
          </cell>
          <cell r="M200" t="str">
            <v>FCOMP</v>
          </cell>
          <cell r="N200" t="str">
            <v>IJP</v>
          </cell>
          <cell r="O200">
            <v>620.84</v>
          </cell>
          <cell r="P200"/>
          <cell r="Q200">
            <v>1011.12</v>
          </cell>
        </row>
        <row r="201">
          <cell r="E201" t="str">
            <v>X22062465023</v>
          </cell>
          <cell r="F201" t="str">
            <v>DITO TELECOMMUNITY CORPORATION</v>
          </cell>
          <cell r="G201" t="str">
            <v>MAMBOG I, MAMBOG I, BACOOR</v>
          </cell>
          <cell r="H201" t="str">
            <v>BACOOR CITY</v>
          </cell>
          <cell r="I201" t="str">
            <v>DASMA</v>
          </cell>
          <cell r="J201" t="str">
            <v>tentative completion/energization Aug 26, 2022</v>
          </cell>
          <cell r="K201"/>
          <cell r="L201" t="str">
            <v>ECOM</v>
          </cell>
          <cell r="M201" t="str">
            <v>FCOMP</v>
          </cell>
          <cell r="N201" t="str">
            <v>MBF</v>
          </cell>
          <cell r="O201">
            <v>61</v>
          </cell>
          <cell r="P201"/>
          <cell r="Q201">
            <v>88.67</v>
          </cell>
        </row>
        <row r="202">
          <cell r="E202" t="str">
            <v>X22062463643</v>
          </cell>
          <cell r="F202" t="str">
            <v>PAUL SY</v>
          </cell>
          <cell r="G202" t="str">
            <v>FLORA VILLAGE, FLORA VILLAGE, BACOOR</v>
          </cell>
          <cell r="H202" t="str">
            <v>BACOOR CITY</v>
          </cell>
          <cell r="I202" t="str">
            <v>DASMA</v>
          </cell>
          <cell r="J202"/>
          <cell r="K202"/>
          <cell r="L202" t="str">
            <v>AVECO</v>
          </cell>
          <cell r="M202" t="str">
            <v>FCOMP</v>
          </cell>
          <cell r="N202" t="str">
            <v>MBF</v>
          </cell>
          <cell r="O202">
            <v>182.95</v>
          </cell>
          <cell r="P202"/>
          <cell r="Q202">
            <v>261.23</v>
          </cell>
        </row>
        <row r="203">
          <cell r="E203" t="str">
            <v>X22073016273</v>
          </cell>
          <cell r="F203" t="str">
            <v>RAEMULAN LANDS, INC.</v>
          </cell>
          <cell r="G203" t="str">
            <v>TRADIZO ENCLAVE, TRADIZO ENCLAVE, IMUS</v>
          </cell>
          <cell r="H203" t="str">
            <v>IMUS CITY</v>
          </cell>
          <cell r="I203" t="str">
            <v>DASMA</v>
          </cell>
          <cell r="J203" t="str">
            <v>Execution September 10, 2022</v>
          </cell>
          <cell r="K203"/>
          <cell r="L203" t="str">
            <v>AVECO</v>
          </cell>
          <cell r="M203" t="str">
            <v>FCOMP</v>
          </cell>
          <cell r="N203" t="str">
            <v>MBF</v>
          </cell>
          <cell r="O203">
            <v>15.24</v>
          </cell>
          <cell r="P203"/>
          <cell r="Q203">
            <v>20.85</v>
          </cell>
        </row>
        <row r="204">
          <cell r="E204" t="str">
            <v>X22073152489</v>
          </cell>
          <cell r="F204" t="str">
            <v>LANDCO PACIFIC CORPORATION</v>
          </cell>
          <cell r="G204" t="str">
            <v>EAST SERVICE, SUCAT, MUNTINLUPA</v>
          </cell>
          <cell r="H204" t="str">
            <v>MUNTINLUPA CITY</v>
          </cell>
          <cell r="I204" t="str">
            <v>PARAÑAQUE</v>
          </cell>
          <cell r="J204"/>
          <cell r="K204"/>
          <cell r="L204" t="str">
            <v>CHALLENGER</v>
          </cell>
          <cell r="M204" t="str">
            <v>FCOMP</v>
          </cell>
          <cell r="N204" t="str">
            <v>MBF</v>
          </cell>
          <cell r="O204">
            <v>39.090000000000003</v>
          </cell>
          <cell r="P204"/>
          <cell r="Q204">
            <v>53.38</v>
          </cell>
        </row>
        <row r="205">
          <cell r="E205" t="str">
            <v>R21934366</v>
          </cell>
          <cell r="F205" t="str">
            <v>ALVEO LAND CORPORATION,</v>
          </cell>
          <cell r="G205" t="str">
            <v>CENTENNIAL, THE RESIDENCES AT EVO CITY, KAWIT</v>
          </cell>
          <cell r="H205" t="str">
            <v>KAWIT CITY</v>
          </cell>
          <cell r="I205" t="str">
            <v>DASMA</v>
          </cell>
          <cell r="J205"/>
          <cell r="K205"/>
          <cell r="L205" t="str">
            <v>AVECO</v>
          </cell>
          <cell r="M205" t="str">
            <v>FCOMP</v>
          </cell>
          <cell r="N205" t="str">
            <v>MBF</v>
          </cell>
          <cell r="O205">
            <v>141.07</v>
          </cell>
          <cell r="P205"/>
          <cell r="Q205">
            <v>204.82</v>
          </cell>
        </row>
        <row r="206">
          <cell r="E206" t="str">
            <v>X21115267531</v>
          </cell>
          <cell r="F206" t="str">
            <v>DITO TELECOMMUNITY CORPORATION</v>
          </cell>
          <cell r="G206" t="str">
            <v>OPAL, CAA CPD SAN ANTONIO, LAS PINAS CITY</v>
          </cell>
          <cell r="H206" t="str">
            <v>LAS PIÑAS CITY</v>
          </cell>
          <cell r="I206" t="str">
            <v>PARAÑAQUE</v>
          </cell>
          <cell r="J206" t="str">
            <v>issue may tubo ng tubig task 2 - 1/10 - target before 1/15</v>
          </cell>
          <cell r="K206" t="str">
            <v>W/ ISSUE</v>
          </cell>
          <cell r="L206" t="str">
            <v>POWERHOUSE</v>
          </cell>
          <cell r="M206" t="str">
            <v>FCOMP</v>
          </cell>
          <cell r="N206" t="str">
            <v>JSP</v>
          </cell>
          <cell r="O206">
            <v>105.69</v>
          </cell>
          <cell r="P206">
            <v>58.656500000000001</v>
          </cell>
          <cell r="Q206">
            <v>152.9</v>
          </cell>
        </row>
        <row r="207">
          <cell r="E207" t="str">
            <v>X21094338766</v>
          </cell>
          <cell r="F207" t="str">
            <v>PRIMEWATER INFRASTRUCTURE CORP</v>
          </cell>
          <cell r="G207" t="str">
            <v>BLOCK 14, SANTA FE, DASMARINAS CITY</v>
          </cell>
          <cell r="H207" t="str">
            <v>DASMARIÑAS CITY</v>
          </cell>
          <cell r="I207" t="str">
            <v>DASMA</v>
          </cell>
          <cell r="J207"/>
          <cell r="K207"/>
          <cell r="L207" t="str">
            <v>POWERHOUSE</v>
          </cell>
          <cell r="M207" t="str">
            <v>FCOMP</v>
          </cell>
          <cell r="N207" t="str">
            <v>JCF</v>
          </cell>
          <cell r="O207">
            <v>210.29</v>
          </cell>
          <cell r="P207"/>
          <cell r="Q207">
            <v>303.39999999999998</v>
          </cell>
        </row>
        <row r="208">
          <cell r="E208" t="str">
            <v>X22052236660</v>
          </cell>
          <cell r="F208" t="str">
            <v>SPEDI CONSTRUCTION INC.</v>
          </cell>
          <cell r="G208" t="str">
            <v>MAMBOG IV, MAMBOG IV, BACOOR</v>
          </cell>
          <cell r="H208" t="str">
            <v>BACOOR CITY</v>
          </cell>
          <cell r="I208" t="str">
            <v>DASMA</v>
          </cell>
          <cell r="J208" t="str">
            <v>SSP - September 19, 2022</v>
          </cell>
          <cell r="K208"/>
          <cell r="L208" t="str">
            <v>AVECO</v>
          </cell>
          <cell r="M208" t="str">
            <v>FCOMP</v>
          </cell>
          <cell r="N208" t="str">
            <v>MBF</v>
          </cell>
          <cell r="O208">
            <v>21.59</v>
          </cell>
          <cell r="P208"/>
          <cell r="Q208">
            <v>29.38</v>
          </cell>
        </row>
        <row r="209">
          <cell r="E209" t="str">
            <v>X22083530483</v>
          </cell>
          <cell r="F209" t="str">
            <v>D.L. CERVANTES CONSTRUCTION CORPORATION</v>
          </cell>
          <cell r="G209" t="str">
            <v>ALABANG-ZAPOTE, PAMPLONA I, LAS PINAS CITY</v>
          </cell>
          <cell r="H209" t="str">
            <v>LAS PIÑAS CITY</v>
          </cell>
          <cell r="I209" t="str">
            <v>PARAÑAQUE</v>
          </cell>
          <cell r="J209" t="str">
            <v>for execution</v>
          </cell>
          <cell r="K209"/>
          <cell r="L209" t="str">
            <v>CHALLENGER</v>
          </cell>
          <cell r="M209" t="str">
            <v>FCOMP</v>
          </cell>
          <cell r="N209" t="str">
            <v>MBF</v>
          </cell>
          <cell r="O209">
            <v>9.42</v>
          </cell>
          <cell r="P209"/>
          <cell r="Q209">
            <v>12.9</v>
          </cell>
        </row>
        <row r="210">
          <cell r="E210" t="str">
            <v>X22031284595</v>
          </cell>
          <cell r="F210" t="str">
            <v>TRANSWORLD MEDIA CORPORATION</v>
          </cell>
          <cell r="G210" t="str">
            <v>EAST SERVICE, BAGONG TANYAG, TAGUIG CITY</v>
          </cell>
          <cell r="H210" t="str">
            <v>TAGUIG CITY</v>
          </cell>
          <cell r="I210" t="str">
            <v>PARAÑAQUE</v>
          </cell>
          <cell r="J210" t="str">
            <v>for follow up to meter</v>
          </cell>
          <cell r="K210"/>
          <cell r="L210" t="str">
            <v>ECOM</v>
          </cell>
          <cell r="M210" t="str">
            <v>FCOMP</v>
          </cell>
          <cell r="N210" t="str">
            <v>MBF</v>
          </cell>
          <cell r="O210">
            <v>7.43</v>
          </cell>
          <cell r="P210"/>
          <cell r="Q210">
            <v>11.27</v>
          </cell>
        </row>
        <row r="211">
          <cell r="E211" t="str">
            <v>X22083296106</v>
          </cell>
          <cell r="F211" t="str">
            <v>METRO STONERICH CORPORATION</v>
          </cell>
          <cell r="G211" t="str">
            <v>CORPORATE WOODS AVENUE, FILINVEST CORPORATE CITY, MUNTINLUPA</v>
          </cell>
          <cell r="H211" t="str">
            <v>MUNTINLUPA CITY</v>
          </cell>
          <cell r="I211" t="str">
            <v>PARAÑAQUE</v>
          </cell>
          <cell r="J211" t="str">
            <v>on going permit acquisition may bayad</v>
          </cell>
          <cell r="K211"/>
          <cell r="L211" t="str">
            <v>POWERHOUSE</v>
          </cell>
          <cell r="M211" t="str">
            <v>TECO</v>
          </cell>
          <cell r="N211" t="str">
            <v>JSP</v>
          </cell>
          <cell r="O211">
            <v>58.68</v>
          </cell>
          <cell r="P211"/>
          <cell r="Q211">
            <v>80.03</v>
          </cell>
        </row>
        <row r="212">
          <cell r="E212" t="str">
            <v>X22073241382</v>
          </cell>
          <cell r="F212" t="str">
            <v>AYALA LAND, INC.,</v>
          </cell>
          <cell r="G212" t="str">
            <v>BLOCK 2A, AVIDA VERRA SETTINGS VERMOSA, IMUS</v>
          </cell>
          <cell r="H212" t="str">
            <v>IMUS CITY</v>
          </cell>
          <cell r="I212" t="str">
            <v>DASMA</v>
          </cell>
          <cell r="J212" t="str">
            <v>for FCOMP</v>
          </cell>
          <cell r="K212"/>
          <cell r="L212" t="str">
            <v>CHALLENGER</v>
          </cell>
          <cell r="M212" t="str">
            <v>FCOMP</v>
          </cell>
          <cell r="N212" t="str">
            <v>RHM</v>
          </cell>
          <cell r="O212">
            <v>30.7</v>
          </cell>
          <cell r="P212"/>
          <cell r="Q212">
            <v>42.07</v>
          </cell>
        </row>
        <row r="213">
          <cell r="E213" t="str">
            <v>X22030921149</v>
          </cell>
          <cell r="F213" t="str">
            <v>AYALA LAND INC.,</v>
          </cell>
          <cell r="G213" t="str">
            <v>BLOCK 28, WESTFIELD SUBD., IMUS</v>
          </cell>
          <cell r="H213" t="str">
            <v>IMUS CITY</v>
          </cell>
          <cell r="I213" t="str">
            <v>DASMA</v>
          </cell>
          <cell r="J213" t="str">
            <v>target completion 1017; waiting for comp of road constrution to proceed with the execution; TASK 6, 7, 13, 14 SWAMP AREA; not yet completed DT installation (03-16-23); for completion on the 3rd week of April; confirm to BC if we will continue to delete the un-executed tasks from T18-T22; for deletion of T18-T22 (04/27/23)</v>
          </cell>
          <cell r="K213" t="str">
            <v>W/ ISSUE</v>
          </cell>
          <cell r="L213" t="str">
            <v>ECOM</v>
          </cell>
          <cell r="M213" t="str">
            <v>FCOMP</v>
          </cell>
          <cell r="N213" t="str">
            <v>IJP</v>
          </cell>
          <cell r="O213">
            <v>488.46</v>
          </cell>
          <cell r="P213">
            <v>387.48410000000001</v>
          </cell>
          <cell r="Q213">
            <v>676.62</v>
          </cell>
        </row>
        <row r="214">
          <cell r="E214" t="str">
            <v>X22073246637</v>
          </cell>
          <cell r="F214" t="str">
            <v>HILMARC'S CONSTRUCTION CORPORATION</v>
          </cell>
          <cell r="G214" t="str">
            <v>ARCA, ARCA SOUTH, TAGUIG CITY</v>
          </cell>
          <cell r="H214" t="str">
            <v>TAGUIG CITY</v>
          </cell>
          <cell r="I214" t="str">
            <v>PARAÑAQUE</v>
          </cell>
          <cell r="J214"/>
          <cell r="K214"/>
          <cell r="L214" t="str">
            <v>VJC</v>
          </cell>
          <cell r="M214" t="str">
            <v>FCOMP</v>
          </cell>
          <cell r="N214" t="str">
            <v>IJP</v>
          </cell>
          <cell r="O214">
            <v>134.54</v>
          </cell>
          <cell r="P214"/>
          <cell r="Q214">
            <v>271.39999999999998</v>
          </cell>
        </row>
        <row r="215">
          <cell r="E215" t="str">
            <v>X22062738160</v>
          </cell>
          <cell r="F215" t="str">
            <v>STEWART FENIX</v>
          </cell>
          <cell r="G215" t="str">
            <v>LANAO, MARINA SUBD, PARANAQUE</v>
          </cell>
          <cell r="H215" t="str">
            <v>PARAÑAQUE CITY</v>
          </cell>
          <cell r="I215" t="str">
            <v>PARAÑAQUE</v>
          </cell>
          <cell r="J215" t="str">
            <v>resurvey of design, prow, hoa, branch 1005</v>
          </cell>
          <cell r="K215" t="str">
            <v>W/ ISSUE</v>
          </cell>
          <cell r="L215" t="str">
            <v>POWERHOUSE</v>
          </cell>
          <cell r="M215" t="str">
            <v>FCOMP</v>
          </cell>
          <cell r="N215" t="str">
            <v>JSP</v>
          </cell>
          <cell r="O215">
            <v>12.12</v>
          </cell>
          <cell r="P215">
            <v>10.312799999999999</v>
          </cell>
          <cell r="Q215">
            <v>16.5</v>
          </cell>
        </row>
        <row r="216">
          <cell r="E216" t="str">
            <v>X22083285514</v>
          </cell>
          <cell r="F216" t="str">
            <v>MARIA ELENA YULO LORENZO</v>
          </cell>
          <cell r="G216" t="str">
            <v>APITONG, AYALA-ALABANG VILL, MUNTINLUPA</v>
          </cell>
          <cell r="H216" t="str">
            <v>MUNTINLUPA CITY</v>
          </cell>
          <cell r="I216" t="str">
            <v>PARAÑAQUE</v>
          </cell>
          <cell r="J216" t="str">
            <v>coordination with customer on parked vehicle issue</v>
          </cell>
          <cell r="K216"/>
          <cell r="L216" t="str">
            <v>POWERHOUSE</v>
          </cell>
          <cell r="M216" t="str">
            <v>FCOMP</v>
          </cell>
          <cell r="N216" t="str">
            <v>JSP</v>
          </cell>
          <cell r="O216">
            <v>42.52</v>
          </cell>
          <cell r="P216"/>
          <cell r="Q216">
            <v>65.77</v>
          </cell>
        </row>
        <row r="217">
          <cell r="E217" t="str">
            <v>X21083825824</v>
          </cell>
          <cell r="F217" t="str">
            <v>AMVEL LAND DEVELOPMENT CORPORATION</v>
          </cell>
          <cell r="G217" t="str">
            <v>C5 EXTENSION, MOONWALK, PARANAQUE</v>
          </cell>
          <cell r="H217" t="str">
            <v>PARAÑAQUE CITY</v>
          </cell>
          <cell r="I217" t="str">
            <v>PARAÑAQUE</v>
          </cell>
          <cell r="J217" t="str">
            <v>meter 1205 9 am</v>
          </cell>
          <cell r="K217"/>
          <cell r="L217" t="str">
            <v>ECOM</v>
          </cell>
          <cell r="M217" t="str">
            <v>FCOMP</v>
          </cell>
          <cell r="N217" t="str">
            <v>RRG</v>
          </cell>
          <cell r="O217">
            <v>193.67</v>
          </cell>
          <cell r="P217"/>
          <cell r="Q217">
            <v>294.08</v>
          </cell>
        </row>
        <row r="218">
          <cell r="E218" t="str">
            <v>R22098347</v>
          </cell>
          <cell r="F218" t="str">
            <v>ACRO DISTRIBUTION AND LOGISTICS,</v>
          </cell>
          <cell r="G218" t="str">
            <v>EAST SERVICE, AMKOR ANAM COMPOUND 1, MUNTINLUPA</v>
          </cell>
          <cell r="H218" t="str">
            <v>MUNTINLUPA CITY</v>
          </cell>
          <cell r="I218" t="str">
            <v>PARAÑAQUE</v>
          </cell>
          <cell r="J218" t="str">
            <v>for FCOMP 1/10</v>
          </cell>
          <cell r="K218"/>
          <cell r="L218" t="str">
            <v>POWERHOUSE</v>
          </cell>
          <cell r="M218" t="str">
            <v>FCOMP</v>
          </cell>
          <cell r="N218" t="str">
            <v>JSP</v>
          </cell>
          <cell r="O218">
            <v>90.03</v>
          </cell>
          <cell r="P218">
            <v>65.140799999999999</v>
          </cell>
          <cell r="Q218">
            <v>131.28</v>
          </cell>
        </row>
        <row r="219">
          <cell r="E219" t="str">
            <v>X22083574341</v>
          </cell>
          <cell r="F219" t="str">
            <v>CARLOS SANTIAGO BERNAL TABORA</v>
          </cell>
          <cell r="G219" t="str">
            <v>ESMERALDA, MARCELO GREEN VILL 5, PARANAQUE</v>
          </cell>
          <cell r="H219" t="str">
            <v>PARAÑAQUE CITY</v>
          </cell>
          <cell r="I219" t="str">
            <v>PARAÑAQUE</v>
          </cell>
          <cell r="J219"/>
          <cell r="K219"/>
          <cell r="L219" t="str">
            <v>CHALLENGER</v>
          </cell>
          <cell r="M219" t="str">
            <v>TECO</v>
          </cell>
          <cell r="N219" t="str">
            <v>MBF</v>
          </cell>
          <cell r="O219">
            <v>215.75</v>
          </cell>
          <cell r="P219"/>
          <cell r="Q219">
            <v>345.53</v>
          </cell>
        </row>
        <row r="220">
          <cell r="E220" t="str">
            <v>X22093803978</v>
          </cell>
          <cell r="F220" t="str">
            <v>HOUSEHOLD DEVELOPMENT CORPORATION,</v>
          </cell>
          <cell r="G220" t="str">
            <v>BLOCK 3, VILLA LESSANDRA 6, BACOOR</v>
          </cell>
          <cell r="H220" t="str">
            <v>BACOOR CITY</v>
          </cell>
          <cell r="I220" t="str">
            <v>DASMA</v>
          </cell>
          <cell r="J220" t="str">
            <v>for FCOMP, comp 1022</v>
          </cell>
          <cell r="K220"/>
          <cell r="L220" t="str">
            <v>AVECO</v>
          </cell>
          <cell r="M220" t="str">
            <v>FCOMP</v>
          </cell>
          <cell r="N220" t="str">
            <v>RRG</v>
          </cell>
          <cell r="O220">
            <v>12.59</v>
          </cell>
          <cell r="P220"/>
          <cell r="Q220">
            <v>17.05</v>
          </cell>
        </row>
        <row r="221">
          <cell r="E221" t="str">
            <v>X22041821631</v>
          </cell>
          <cell r="F221" t="str">
            <v>NOC SPECIALTY FOODS, INC.</v>
          </cell>
          <cell r="G221" t="str">
            <v>MOLINO ROAD, MOLINO III, BACOOR</v>
          </cell>
          <cell r="H221" t="str">
            <v>BACOOR CITY</v>
          </cell>
          <cell r="I221" t="str">
            <v>DASMA</v>
          </cell>
          <cell r="J221"/>
          <cell r="K221"/>
          <cell r="L221" t="str">
            <v>AVECO</v>
          </cell>
          <cell r="M221" t="str">
            <v>FCOMP</v>
          </cell>
          <cell r="N221" t="str">
            <v>MBF</v>
          </cell>
          <cell r="O221">
            <v>8.6</v>
          </cell>
          <cell r="P221"/>
          <cell r="Q221">
            <v>11.78</v>
          </cell>
        </row>
        <row r="222">
          <cell r="E222" t="str">
            <v>R21946565</v>
          </cell>
          <cell r="F222" t="str">
            <v>PENULIAR, MARCELO</v>
          </cell>
          <cell r="G222" t="str">
            <v>HERBS, ZONE 6, TAGUIG CITY</v>
          </cell>
          <cell r="H222" t="str">
            <v>TAGUIG CITY</v>
          </cell>
          <cell r="I222" t="str">
            <v>PARAÑAQUE</v>
          </cell>
          <cell r="J222"/>
          <cell r="K222"/>
          <cell r="L222" t="str">
            <v>POWERHOUSE</v>
          </cell>
          <cell r="M222" t="str">
            <v>FCOMP</v>
          </cell>
          <cell r="N222" t="str">
            <v>JGR</v>
          </cell>
          <cell r="O222">
            <v>12.02</v>
          </cell>
          <cell r="P222"/>
          <cell r="Q222">
            <v>16.5</v>
          </cell>
        </row>
        <row r="223">
          <cell r="E223" t="str">
            <v>X22010381830</v>
          </cell>
          <cell r="F223" t="str">
            <v>CATHERINE GEORGIA TANG CHAUN</v>
          </cell>
          <cell r="G223" t="str">
            <v>BOUGAINVILLA, AYALA-ALABANG VILL, MUNTINLUPA</v>
          </cell>
          <cell r="H223" t="str">
            <v>MUNTINLUPA CITY</v>
          </cell>
          <cell r="I223" t="str">
            <v>PARAÑAQUE</v>
          </cell>
          <cell r="J223"/>
          <cell r="K223"/>
          <cell r="L223" t="str">
            <v>POWERHOUSE</v>
          </cell>
          <cell r="M223" t="str">
            <v>FCOMP</v>
          </cell>
          <cell r="N223" t="str">
            <v>JSP</v>
          </cell>
          <cell r="O223">
            <v>10.23</v>
          </cell>
          <cell r="P223"/>
          <cell r="Q223">
            <v>14.03</v>
          </cell>
        </row>
        <row r="224">
          <cell r="E224" t="str">
            <v>X22062764885</v>
          </cell>
          <cell r="F224" t="str">
            <v>MAYNILAD WATER SERVICES, INC.</v>
          </cell>
          <cell r="G224" t="str">
            <v>ALABANG-ZAPOTE, PAMPLONA I, LAS PINAS CITY</v>
          </cell>
          <cell r="H224" t="str">
            <v>LAS PIÑAS CITY</v>
          </cell>
          <cell r="I224" t="str">
            <v>PARAÑAQUE</v>
          </cell>
          <cell r="J224" t="str">
            <v>RTPI 1005</v>
          </cell>
          <cell r="K224"/>
          <cell r="L224" t="str">
            <v>POWERHOUSE</v>
          </cell>
          <cell r="M224" t="str">
            <v>FCOMP</v>
          </cell>
          <cell r="N224" t="str">
            <v>JSP</v>
          </cell>
          <cell r="O224">
            <v>226.55</v>
          </cell>
          <cell r="P224"/>
          <cell r="Q224">
            <v>321.17</v>
          </cell>
        </row>
        <row r="225">
          <cell r="E225" t="str">
            <v>X22093982880</v>
          </cell>
          <cell r="F225" t="str">
            <v>MARISSA LIM AGUIRRE</v>
          </cell>
          <cell r="G225" t="str">
            <v>VICTOR BUENCAMINO, BF HOMES, PARANAQUE</v>
          </cell>
          <cell r="H225" t="str">
            <v>PARAÑAQUE CITY</v>
          </cell>
          <cell r="I225" t="str">
            <v>PARAÑAQUE</v>
          </cell>
          <cell r="J225" t="str">
            <v>For execution until 1009</v>
          </cell>
          <cell r="K225"/>
          <cell r="L225" t="str">
            <v>POWERHOUSE</v>
          </cell>
          <cell r="M225" t="str">
            <v>TECO</v>
          </cell>
          <cell r="N225" t="str">
            <v>IJP</v>
          </cell>
          <cell r="O225">
            <v>68.92</v>
          </cell>
          <cell r="P225"/>
          <cell r="Q225">
            <v>105.67</v>
          </cell>
        </row>
        <row r="226">
          <cell r="E226" t="str">
            <v>X22062716881</v>
          </cell>
          <cell r="F226" t="str">
            <v>MARTINIANA BAUTISTA BISCARO</v>
          </cell>
          <cell r="G226" t="str">
            <v>ARGAME EXTN, PUROK 1A, TAGUIG CITY</v>
          </cell>
          <cell r="H226" t="str">
            <v>TAGUIG CITY</v>
          </cell>
          <cell r="I226" t="str">
            <v>PARAÑAQUE</v>
          </cell>
          <cell r="J226" t="str">
            <v>assist ezekiel samonte 09258750609; with digging issue @ T4 &amp; T6; for digging on Mar. 3, 2023; email FA regarding their attachments; ongoing digging (03/27/23); conduct meeting with BC C/O supervisor; for completeion on 1st week of June</v>
          </cell>
          <cell r="K226" t="str">
            <v>W/ ISSUE</v>
          </cell>
          <cell r="L226" t="str">
            <v>ECOM</v>
          </cell>
          <cell r="M226" t="str">
            <v>FCOMP</v>
          </cell>
          <cell r="N226" t="str">
            <v>IJP</v>
          </cell>
          <cell r="O226">
            <v>817.06</v>
          </cell>
          <cell r="P226">
            <v>740.99369999999999</v>
          </cell>
          <cell r="Q226">
            <v>446.22</v>
          </cell>
        </row>
        <row r="227">
          <cell r="E227" t="str">
            <v>P2209139314</v>
          </cell>
          <cell r="F227" t="str">
            <v>MN_MAJOR (WDESIGN), DPWH Reloc of Poles along Marcos Alvarez Talon 1 Las Piñas</v>
          </cell>
          <cell r="G227" t="str">
            <v>MARCOS ALVAREZ, TALON I, LAS PINAS CITY</v>
          </cell>
          <cell r="H227" t="str">
            <v>LAS PIÑAS CITY</v>
          </cell>
          <cell r="I227" t="str">
            <v>PARAÑAQUE</v>
          </cell>
          <cell r="J227"/>
          <cell r="K227"/>
          <cell r="L227" t="str">
            <v>POWERHOUSE</v>
          </cell>
          <cell r="M227" t="str">
            <v>FCOMP</v>
          </cell>
          <cell r="N227" t="str">
            <v>JSP</v>
          </cell>
          <cell r="O227">
            <v>44.71</v>
          </cell>
          <cell r="P227"/>
          <cell r="Q227">
            <v>61.28</v>
          </cell>
        </row>
        <row r="228">
          <cell r="E228" t="str">
            <v>X22083673437</v>
          </cell>
          <cell r="F228" t="str">
            <v>HOMEOWNERS OF SUMMERHILL TOWNHOMES SUBDIVISION, IN</v>
          </cell>
          <cell r="G228" t="str">
            <v>BLOCK 9, SUMMERHILLS SUBD. PHASE 1, BACOOR</v>
          </cell>
          <cell r="H228" t="str">
            <v>BACOOR CITY</v>
          </cell>
          <cell r="I228" t="str">
            <v>DASMA</v>
          </cell>
          <cell r="J228" t="str">
            <v>for pole erection 1211. 1/12-target completion January 2023</v>
          </cell>
          <cell r="K228" t="str">
            <v>W/ ISSUE</v>
          </cell>
          <cell r="L228" t="str">
            <v>AVECO</v>
          </cell>
          <cell r="M228" t="str">
            <v>FCOMP</v>
          </cell>
          <cell r="N228" t="str">
            <v>IPJ</v>
          </cell>
          <cell r="O228">
            <v>67.63</v>
          </cell>
          <cell r="P228">
            <v>58.653599999999997</v>
          </cell>
          <cell r="Q228">
            <v>101.42</v>
          </cell>
        </row>
        <row r="229">
          <cell r="E229" t="str">
            <v>X21072829678</v>
          </cell>
          <cell r="F229" t="str">
            <v>KEIKO FOODS CORP.</v>
          </cell>
          <cell r="G229" t="str">
            <v>ARTHUR, TAGUIG BAGUMBAYAN INDL ASS INC, TAGUIG CITY</v>
          </cell>
          <cell r="H229" t="str">
            <v>TAGUIG CITY</v>
          </cell>
          <cell r="I229" t="str">
            <v>PARAÑAQUE</v>
          </cell>
          <cell r="J229" t="str">
            <v>cash bond issue with tbcai admin - 1/10 - concern to be raised on council meeting</v>
          </cell>
          <cell r="K229" t="str">
            <v>W/ ISSUE</v>
          </cell>
          <cell r="L229" t="str">
            <v>POWERHOUSE</v>
          </cell>
          <cell r="M229" t="str">
            <v>FCOMP</v>
          </cell>
          <cell r="N229" t="str">
            <v>JSP</v>
          </cell>
          <cell r="O229">
            <v>193.37</v>
          </cell>
          <cell r="P229">
            <v>127.9435</v>
          </cell>
          <cell r="Q229">
            <v>281.42</v>
          </cell>
        </row>
        <row r="230">
          <cell r="E230" t="str">
            <v>X22051983336</v>
          </cell>
          <cell r="F230" t="str">
            <v>SMART COMMUNICATIONS, INC.</v>
          </cell>
          <cell r="G230" t="str">
            <v>SPINE, AYALA SOUTH VALE, BACOOR</v>
          </cell>
          <cell r="H230" t="str">
            <v>BACOOR CITY</v>
          </cell>
          <cell r="I230" t="str">
            <v>DASMA</v>
          </cell>
          <cell r="J230" t="str">
            <v>target execution until 1029, SSP or RTPI?</v>
          </cell>
          <cell r="K230"/>
          <cell r="L230" t="str">
            <v>AVECO</v>
          </cell>
          <cell r="M230" t="str">
            <v>TECO</v>
          </cell>
          <cell r="N230" t="str">
            <v>RRG</v>
          </cell>
          <cell r="O230">
            <v>26.01</v>
          </cell>
          <cell r="P230"/>
          <cell r="Q230">
            <v>35.520000000000003</v>
          </cell>
        </row>
        <row r="231">
          <cell r="E231" t="str">
            <v>X22031126869</v>
          </cell>
          <cell r="F231" t="str">
            <v>MANDARIN COOPVILLE HOMEOWNERS ASSOCIATION INC.,</v>
          </cell>
          <cell r="G231" t="str">
            <v>BLOCK 6, MANDARIN COOP. VILLE SUBD., BACOOR</v>
          </cell>
          <cell r="H231" t="str">
            <v>BACOOR CITY</v>
          </cell>
          <cell r="I231" t="str">
            <v>DASMA</v>
          </cell>
          <cell r="J231" t="str">
            <v>ongoing pole erection</v>
          </cell>
          <cell r="K231"/>
          <cell r="L231" t="str">
            <v>POWERHOUSE</v>
          </cell>
          <cell r="M231" t="str">
            <v>FCOMP</v>
          </cell>
          <cell r="N231" t="str">
            <v>JSP</v>
          </cell>
          <cell r="O231">
            <v>515.73</v>
          </cell>
          <cell r="P231"/>
          <cell r="Q231">
            <v>712.9</v>
          </cell>
        </row>
        <row r="232">
          <cell r="E232" t="str">
            <v>P2204131858</v>
          </cell>
          <cell r="F232" t="str">
            <v>MN_MAJOR (WDESIGN), DPWH Reloc of Poles Along Molino-Paliparan Rd. due to Molino Flyover (Job 2)</v>
          </cell>
          <cell r="G232" t="str">
            <v>MOLINO IV MOLINO IV BACOOR CAVITE</v>
          </cell>
          <cell r="H232" t="str">
            <v>BACOOR CITY</v>
          </cell>
          <cell r="I232" t="str">
            <v>DASMA</v>
          </cell>
          <cell r="J232" t="str">
            <v>with issue: task 20-32 (ALLDAY); installation of 27.5m; ongoing negotiation w/ PMO</v>
          </cell>
          <cell r="K232" t="str">
            <v>W/ ISSUE</v>
          </cell>
          <cell r="L232" t="str">
            <v>AVECO</v>
          </cell>
          <cell r="M232" t="str">
            <v>FCOMP</v>
          </cell>
          <cell r="N232" t="str">
            <v>RHM</v>
          </cell>
          <cell r="O232">
            <v>1923.98</v>
          </cell>
          <cell r="P232">
            <v>1116.7696000000001</v>
          </cell>
          <cell r="Q232">
            <v>3349.12</v>
          </cell>
        </row>
        <row r="233">
          <cell r="E233" t="str">
            <v>X22031365725</v>
          </cell>
          <cell r="F233" t="str">
            <v>CJA ELECTRICAL CONTRACTORS CO.</v>
          </cell>
          <cell r="G233" t="str">
            <v>JADE HEIGHTS, VICTORIAHOMES-JADEHEIGHTS SUBD, MUNTINLUPA</v>
          </cell>
          <cell r="H233" t="str">
            <v>MUNTINLUPA CITY</v>
          </cell>
          <cell r="I233" t="str">
            <v>PARAÑAQUE</v>
          </cell>
          <cell r="J233" t="str">
            <v>for sched 1209</v>
          </cell>
          <cell r="K233"/>
          <cell r="L233" t="str">
            <v>POWERHOUSE</v>
          </cell>
          <cell r="M233" t="str">
            <v>FCOMP</v>
          </cell>
          <cell r="N233" t="str">
            <v>JSP</v>
          </cell>
          <cell r="O233">
            <v>94.52</v>
          </cell>
          <cell r="P233"/>
          <cell r="Q233">
            <v>142.15</v>
          </cell>
        </row>
        <row r="234">
          <cell r="E234" t="str">
            <v>X22104220689</v>
          </cell>
          <cell r="F234" t="str">
            <v>MANILA WATER COMPANY, INC.</v>
          </cell>
          <cell r="G234" t="str">
            <v>PRES. M.L. QUEZON, BAGUMBAYAN, TAGUIG CITY</v>
          </cell>
          <cell r="H234" t="str">
            <v>TAGUIG CITY</v>
          </cell>
          <cell r="I234" t="str">
            <v>PARAÑAQUE</v>
          </cell>
          <cell r="J234"/>
          <cell r="K234"/>
          <cell r="L234" t="str">
            <v>POWERHOUSE</v>
          </cell>
          <cell r="M234" t="str">
            <v>FCOMP</v>
          </cell>
          <cell r="N234" t="str">
            <v>JSP</v>
          </cell>
          <cell r="O234">
            <v>31.49</v>
          </cell>
          <cell r="P234">
            <v>16.809999999999999</v>
          </cell>
          <cell r="Q234">
            <v>42.85</v>
          </cell>
        </row>
        <row r="235">
          <cell r="E235" t="str">
            <v>X22062784458</v>
          </cell>
          <cell r="F235" t="str">
            <v>TRANS-MILLENNIUM DAIRY CORPORATION</v>
          </cell>
          <cell r="G235" t="str">
            <v>4TH, BAGUMBAYAN, TAGUIG CITY</v>
          </cell>
          <cell r="H235" t="str">
            <v>TAGUIG CITY</v>
          </cell>
          <cell r="I235" t="str">
            <v>PARAÑAQUE</v>
          </cell>
          <cell r="J235" t="str">
            <v>cash bond issue with tbcai admin - 1/10 - concern to be raised on council meeting</v>
          </cell>
          <cell r="K235" t="str">
            <v>W/ ISSUE</v>
          </cell>
          <cell r="L235" t="str">
            <v>POWERHOUSE</v>
          </cell>
          <cell r="M235" t="str">
            <v>FCOMP</v>
          </cell>
          <cell r="N235" t="str">
            <v>JSP</v>
          </cell>
          <cell r="O235">
            <v>38.72</v>
          </cell>
          <cell r="P235">
            <v>34.906599999999997</v>
          </cell>
          <cell r="Q235">
            <v>58.82</v>
          </cell>
        </row>
        <row r="236">
          <cell r="E236" t="str">
            <v>X22083577136</v>
          </cell>
          <cell r="F236" t="str">
            <v>CONCORDIA GREGORIO OCAMPO</v>
          </cell>
          <cell r="G236" t="str">
            <v>ALABANG-ZAPOTE, ALMANZA I, LAS PINAS CITY</v>
          </cell>
          <cell r="H236" t="str">
            <v>LAS PIÑAS CITY</v>
          </cell>
          <cell r="I236" t="str">
            <v>PARAÑAQUE</v>
          </cell>
          <cell r="J236"/>
          <cell r="K236"/>
          <cell r="L236" t="str">
            <v>POWERHOUSE</v>
          </cell>
          <cell r="M236" t="str">
            <v>FCOMP</v>
          </cell>
          <cell r="N236" t="str">
            <v>JSP</v>
          </cell>
          <cell r="O236">
            <v>39.659999999999997</v>
          </cell>
          <cell r="P236"/>
          <cell r="Q236">
            <v>54.38</v>
          </cell>
        </row>
        <row r="237">
          <cell r="E237" t="str">
            <v>X22052026160</v>
          </cell>
          <cell r="F237" t="str">
            <v>DITO TELECOMMUNITY CORPORATION</v>
          </cell>
          <cell r="G237" t="str">
            <v>QUIRINO, SAN DIONISIO, PARANAQUE</v>
          </cell>
          <cell r="H237" t="str">
            <v>PARAÑAQUE CITY</v>
          </cell>
          <cell r="I237" t="str">
            <v>PARAÑAQUE</v>
          </cell>
          <cell r="J237" t="str">
            <v>meter 1022</v>
          </cell>
          <cell r="K237"/>
          <cell r="L237" t="str">
            <v>POWERHOUSE</v>
          </cell>
          <cell r="M237" t="str">
            <v>FCOMP</v>
          </cell>
          <cell r="N237" t="str">
            <v>JSP</v>
          </cell>
          <cell r="O237">
            <v>3.28</v>
          </cell>
          <cell r="P237"/>
          <cell r="Q237">
            <v>4.5</v>
          </cell>
        </row>
        <row r="238">
          <cell r="E238" t="str">
            <v>X22083291501</v>
          </cell>
          <cell r="F238" t="str">
            <v>AIR LIQUIDE PIPELINE UTILITIES SERVICES (ALPLUS),</v>
          </cell>
          <cell r="G238" t="str">
            <v>ELECTRONICS, FTI CPD, TAGUIG CITY</v>
          </cell>
          <cell r="H238" t="str">
            <v>TAGUIG CITY</v>
          </cell>
          <cell r="I238" t="str">
            <v>PARAÑAQUE</v>
          </cell>
          <cell r="J238" t="str">
            <v>execution on 1110</v>
          </cell>
          <cell r="K238"/>
          <cell r="L238" t="str">
            <v>VJC</v>
          </cell>
          <cell r="M238" t="str">
            <v>FCOMP</v>
          </cell>
          <cell r="N238" t="str">
            <v>JSP</v>
          </cell>
          <cell r="O238">
            <v>186.5</v>
          </cell>
          <cell r="P238"/>
          <cell r="Q238">
            <v>255.25</v>
          </cell>
        </row>
        <row r="239">
          <cell r="E239" t="str">
            <v>X22073091923</v>
          </cell>
          <cell r="F239" t="str">
            <v>ANTONIO JR DEL ROSARIO FLOIRENDO</v>
          </cell>
          <cell r="G239" t="str">
            <v>AERIDES, PACIFIC VILL, MUNTINLUPA</v>
          </cell>
          <cell r="H239" t="str">
            <v>MUNTINLUPA CITY</v>
          </cell>
          <cell r="I239" t="str">
            <v>PARAÑAQUE</v>
          </cell>
          <cell r="J239" t="str">
            <v>digging 1021</v>
          </cell>
          <cell r="K239"/>
          <cell r="L239" t="str">
            <v>POWERHOUSE</v>
          </cell>
          <cell r="M239" t="str">
            <v>FCOMP</v>
          </cell>
          <cell r="N239" t="str">
            <v>JSP</v>
          </cell>
          <cell r="O239">
            <v>54.01</v>
          </cell>
          <cell r="P239"/>
          <cell r="Q239">
            <v>81.52</v>
          </cell>
        </row>
        <row r="240">
          <cell r="E240" t="str">
            <v>X22094126521</v>
          </cell>
          <cell r="F240" t="str">
            <v>BOROUGH MEDICAL CARE INSTITUTE INCORPORATED</v>
          </cell>
          <cell r="G240" t="str">
            <v>SAN ANTONIO, SAN ANTONIO VALLEY 1, PARANAQUE</v>
          </cell>
          <cell r="H240" t="str">
            <v>PARAÑAQUE CITY</v>
          </cell>
          <cell r="I240" t="str">
            <v>PARAÑAQUE</v>
          </cell>
          <cell r="J240"/>
          <cell r="K240"/>
          <cell r="L240" t="str">
            <v>POWERHOUSE</v>
          </cell>
          <cell r="M240" t="str">
            <v>FCOMP</v>
          </cell>
          <cell r="N240" t="str">
            <v>JSP</v>
          </cell>
          <cell r="O240">
            <v>19.73</v>
          </cell>
          <cell r="P240"/>
          <cell r="Q240">
            <v>26.97</v>
          </cell>
        </row>
        <row r="241">
          <cell r="E241" t="str">
            <v>P2205132719</v>
          </cell>
          <cell r="F241" t="str">
            <v>C1_MAJOR (WDESIGN), DPWH RELOC OF POLES ALONG TAGAYTAY-BATANGAS RD MAITIM 2 WEST TAGAYTAY (JOB2)</v>
          </cell>
          <cell r="G241" t="str">
            <v>RICHMORELAND RICHMORELAND MAITIM 2ND WEST TAGAYTAY CITY CAVITE</v>
          </cell>
          <cell r="H241" t="str">
            <v>TAGAYTAY CITY</v>
          </cell>
          <cell r="I241" t="str">
            <v>DASMA</v>
          </cell>
          <cell r="J241"/>
          <cell r="K241"/>
          <cell r="L241" t="str">
            <v>POWERHOUSE</v>
          </cell>
          <cell r="M241" t="str">
            <v>COMP</v>
          </cell>
          <cell r="N241" t="str">
            <v>IJP</v>
          </cell>
          <cell r="O241">
            <v>1581.31</v>
          </cell>
          <cell r="P241">
            <v>1116.1559999999999</v>
          </cell>
          <cell r="Q241">
            <v>2860.77</v>
          </cell>
        </row>
        <row r="242">
          <cell r="E242" t="str">
            <v>X21031132613</v>
          </cell>
          <cell r="F242" t="str">
            <v>GLOBE TELECOM, INC.</v>
          </cell>
          <cell r="G242" t="str">
            <v>ST. TERESA, SAN AGUSTIN VILL, PARANAQUE</v>
          </cell>
          <cell r="H242" t="str">
            <v>PARAÑAQUE CITY</v>
          </cell>
          <cell r="I242" t="str">
            <v>PARAÑAQUE</v>
          </cell>
          <cell r="J242" t="str">
            <v>for referral to TWE for drainage diversion; for metering</v>
          </cell>
          <cell r="K242"/>
          <cell r="L242" t="str">
            <v>VJC</v>
          </cell>
          <cell r="M242" t="str">
            <v>COMP</v>
          </cell>
          <cell r="N242" t="str">
            <v>RHM</v>
          </cell>
          <cell r="O242">
            <v>245.72</v>
          </cell>
          <cell r="P242">
            <v>316.95909999999998</v>
          </cell>
          <cell r="Q242">
            <v>401.87</v>
          </cell>
        </row>
        <row r="243">
          <cell r="E243" t="str">
            <v>X22093968218</v>
          </cell>
          <cell r="F243" t="str">
            <v>MARCUENCO REALTY &amp; DEVT CORP,</v>
          </cell>
          <cell r="G243" t="str">
            <v>EAST SERVICE, SUCAT, MUNTINLUPA</v>
          </cell>
          <cell r="H243" t="str">
            <v>MUNTINLUPA CITY</v>
          </cell>
          <cell r="I243" t="str">
            <v>PARAÑAQUE</v>
          </cell>
          <cell r="J243" t="str">
            <v>for forfeit of WO</v>
          </cell>
          <cell r="K243"/>
          <cell r="L243" t="str">
            <v>POWERHOUSE</v>
          </cell>
          <cell r="M243" t="str">
            <v>FCOMP</v>
          </cell>
          <cell r="N243" t="str">
            <v>UG</v>
          </cell>
          <cell r="O243">
            <v>5.62</v>
          </cell>
          <cell r="P243">
            <v>5.6165000000000003</v>
          </cell>
          <cell r="Q243">
            <v>77.95</v>
          </cell>
        </row>
        <row r="244">
          <cell r="E244" t="str">
            <v>X21041366402</v>
          </cell>
          <cell r="F244" t="str">
            <v>GLOBE TELECOM, INC.</v>
          </cell>
          <cell r="G244" t="str">
            <v>MALINIS CPD, MALINIS CPD, BACOOR</v>
          </cell>
          <cell r="H244" t="str">
            <v>BACOOR CITY</v>
          </cell>
          <cell r="I244" t="str">
            <v>DASMA</v>
          </cell>
          <cell r="J244"/>
          <cell r="K244"/>
          <cell r="L244" t="str">
            <v>AVECO</v>
          </cell>
          <cell r="M244" t="str">
            <v>FCOMP</v>
          </cell>
          <cell r="N244" t="str">
            <v>RRG</v>
          </cell>
          <cell r="O244">
            <v>3.47</v>
          </cell>
          <cell r="P244"/>
          <cell r="Q244">
            <v>4.75</v>
          </cell>
        </row>
        <row r="245">
          <cell r="E245" t="str">
            <v>X22031070157</v>
          </cell>
          <cell r="F245" t="str">
            <v>STA. LUCIA REALTY &amp; DEVELOPMENT, INC.</v>
          </cell>
          <cell r="G245" t="str">
            <v>BLOCK 5, VISTA VERDE PH III, BACOOR</v>
          </cell>
          <cell r="H245" t="str">
            <v>BACOOR CITY</v>
          </cell>
          <cell r="I245" t="str">
            <v>DASMA</v>
          </cell>
          <cell r="J245" t="str">
            <v>for metering 1/24</v>
          </cell>
          <cell r="K245"/>
          <cell r="L245" t="str">
            <v>AVECO</v>
          </cell>
          <cell r="M245" t="str">
            <v>FCOMP</v>
          </cell>
          <cell r="N245" t="str">
            <v>RRG</v>
          </cell>
          <cell r="O245">
            <v>311.2</v>
          </cell>
          <cell r="P245">
            <v>261.24130000000002</v>
          </cell>
          <cell r="Q245">
            <v>433.98</v>
          </cell>
        </row>
        <row r="246">
          <cell r="E246" t="str">
            <v>X22093968817</v>
          </cell>
          <cell r="F246" t="str">
            <v>TRANS-MILLENNIUM DAIRY CORPORATION</v>
          </cell>
          <cell r="G246" t="str">
            <v>4TH, BAGUMBAYAN, TAGUIG CITY</v>
          </cell>
          <cell r="H246" t="str">
            <v>TAGUIG CITY</v>
          </cell>
          <cell r="I246" t="str">
            <v>PARAÑAQUE</v>
          </cell>
          <cell r="J246" t="str">
            <v>cash bond issue with tbcai admin - 1/10 - concern to be raised on council meeting</v>
          </cell>
          <cell r="K246"/>
          <cell r="L246" t="str">
            <v>POWERHOUSE</v>
          </cell>
          <cell r="M246" t="str">
            <v>FCOMP</v>
          </cell>
          <cell r="N246" t="str">
            <v>JSP</v>
          </cell>
          <cell r="O246">
            <v>6.41</v>
          </cell>
          <cell r="P246">
            <v>4.62</v>
          </cell>
          <cell r="Q246">
            <v>8.8000000000000007</v>
          </cell>
        </row>
        <row r="247">
          <cell r="E247" t="str">
            <v>X22104373117</v>
          </cell>
          <cell r="F247" t="str">
            <v>JOHN MICHAEL TAN BARBASA</v>
          </cell>
          <cell r="G247" t="str">
            <v>ROAD 4, PILDERA II, PASAY CITY</v>
          </cell>
          <cell r="H247" t="str">
            <v>PASAY CITY</v>
          </cell>
          <cell r="I247" t="str">
            <v>PARAÑAQUE</v>
          </cell>
          <cell r="J247"/>
          <cell r="K247"/>
          <cell r="L247" t="str">
            <v>POWERHOUSE</v>
          </cell>
          <cell r="M247" t="str">
            <v>FCOMP</v>
          </cell>
          <cell r="N247" t="str">
            <v>JSP</v>
          </cell>
          <cell r="O247">
            <v>15.36</v>
          </cell>
          <cell r="P247"/>
          <cell r="Q247">
            <v>21.02</v>
          </cell>
        </row>
        <row r="248">
          <cell r="E248" t="str">
            <v>X22072999364</v>
          </cell>
          <cell r="F248" t="str">
            <v>PHILIPPINE SEVEN CORPORATION</v>
          </cell>
          <cell r="G248" t="str">
            <v>EVERLASTING, QUEEN'S ROW AREA B SUBD, BACOOR</v>
          </cell>
          <cell r="H248" t="str">
            <v>BACOOR CITY</v>
          </cell>
          <cell r="I248" t="str">
            <v>DASMA</v>
          </cell>
          <cell r="J248"/>
          <cell r="K248"/>
          <cell r="L248" t="str">
            <v>AVECO</v>
          </cell>
          <cell r="M248" t="str">
            <v>FCOMP</v>
          </cell>
          <cell r="N248" t="str">
            <v>RRG</v>
          </cell>
          <cell r="O248">
            <v>22.99</v>
          </cell>
          <cell r="P248"/>
          <cell r="Q248">
            <v>31.32</v>
          </cell>
        </row>
        <row r="249">
          <cell r="E249" t="str">
            <v>X22093985199</v>
          </cell>
          <cell r="F249" t="str">
            <v>DITO TELECOMMUNITY CORPORATION</v>
          </cell>
          <cell r="G249" t="str">
            <v>PALIPARAN I, PALIPARAN I, DASMARINAS CITY</v>
          </cell>
          <cell r="H249" t="str">
            <v>DASMARIÑAS CITY</v>
          </cell>
          <cell r="I249" t="str">
            <v>PARAÑAQUE</v>
          </cell>
          <cell r="J249"/>
          <cell r="K249"/>
          <cell r="L249" t="str">
            <v>ECOM</v>
          </cell>
          <cell r="M249" t="str">
            <v>FCOMP</v>
          </cell>
          <cell r="N249" t="str">
            <v>RRG</v>
          </cell>
          <cell r="O249">
            <v>78.180000000000007</v>
          </cell>
          <cell r="P249"/>
          <cell r="Q249">
            <v>123.68</v>
          </cell>
        </row>
        <row r="250">
          <cell r="E250" t="str">
            <v>X22072970749</v>
          </cell>
          <cell r="F250" t="str">
            <v>DITO TELECOMMUNITY CORPORATION</v>
          </cell>
          <cell r="G250" t="str">
            <v>SAPA, SAPA, NAIC</v>
          </cell>
          <cell r="H250" t="str">
            <v>NAIC CITY</v>
          </cell>
          <cell r="I250" t="str">
            <v>DASMA</v>
          </cell>
          <cell r="J250" t="str">
            <v>w/ conjuntion WO; w/ ROW issue; waiting for completion conjunct project; for ff to BC c/o supervisor</v>
          </cell>
          <cell r="K250" t="str">
            <v>W/ ISSUE</v>
          </cell>
          <cell r="L250" t="str">
            <v>ECOM</v>
          </cell>
          <cell r="M250" t="str">
            <v>FCOMP</v>
          </cell>
          <cell r="N250" t="str">
            <v>RRG</v>
          </cell>
          <cell r="O250">
            <v>314.07</v>
          </cell>
          <cell r="P250">
            <v>252.88550000000001</v>
          </cell>
          <cell r="Q250">
            <v>439.32</v>
          </cell>
        </row>
        <row r="251">
          <cell r="E251" t="str">
            <v>X22041482399</v>
          </cell>
          <cell r="F251" t="str">
            <v>DITO TELECOMMUNITY CORPORATION</v>
          </cell>
          <cell r="G251" t="str">
            <v>BUHAY NA TUBIG, BUHAY NA TUBIG, IMUS</v>
          </cell>
          <cell r="H251" t="str">
            <v>IMUS CITY</v>
          </cell>
          <cell r="I251" t="str">
            <v>DASMA</v>
          </cell>
          <cell r="J251"/>
          <cell r="K251"/>
          <cell r="L251" t="str">
            <v>CHALLENGER</v>
          </cell>
          <cell r="M251" t="str">
            <v>FCOMP</v>
          </cell>
          <cell r="N251" t="str">
            <v>DCB</v>
          </cell>
          <cell r="O251">
            <v>71.13</v>
          </cell>
          <cell r="P251"/>
          <cell r="Q251">
            <v>100.05</v>
          </cell>
        </row>
        <row r="252">
          <cell r="E252" t="str">
            <v>R21798720</v>
          </cell>
          <cell r="F252" t="str">
            <v>ANG, GLEN</v>
          </cell>
          <cell r="G252" t="str">
            <v>ZAPOTE II, ZAPOTE II, BACOOR</v>
          </cell>
          <cell r="H252" t="str">
            <v>BACOOR CITY</v>
          </cell>
          <cell r="I252" t="str">
            <v>DASMA</v>
          </cell>
          <cell r="J252"/>
          <cell r="K252"/>
          <cell r="L252" t="str">
            <v>AVECO</v>
          </cell>
          <cell r="M252" t="str">
            <v>TECO</v>
          </cell>
          <cell r="N252" t="str">
            <v>EAO</v>
          </cell>
          <cell r="O252">
            <v>503.48</v>
          </cell>
          <cell r="P252">
            <v>65.188860000000005</v>
          </cell>
          <cell r="Q252">
            <v>386.5</v>
          </cell>
        </row>
        <row r="253">
          <cell r="E253" t="str">
            <v>X22062802760</v>
          </cell>
          <cell r="F253" t="str">
            <v>AMELITA LEVISTE DE LEON</v>
          </cell>
          <cell r="G253" t="str">
            <v>MJS, LEVITOWN ESTATE, PARANAQUE</v>
          </cell>
          <cell r="H253" t="str">
            <v>PARAÑAQUE CITY</v>
          </cell>
          <cell r="I253" t="str">
            <v>PARAÑAQUE</v>
          </cell>
          <cell r="J253" t="str">
            <v>1/10-for compeltion on or before 1/22</v>
          </cell>
          <cell r="K253" t="str">
            <v>W/ ISSUE</v>
          </cell>
          <cell r="L253" t="str">
            <v>POWERHOUSE</v>
          </cell>
          <cell r="M253" t="str">
            <v>FCOMP</v>
          </cell>
          <cell r="N253" t="str">
            <v>JSP</v>
          </cell>
          <cell r="O253">
            <v>66.739999999999995</v>
          </cell>
          <cell r="P253">
            <v>59.914200000000001</v>
          </cell>
          <cell r="Q253">
            <v>100.42</v>
          </cell>
        </row>
        <row r="254">
          <cell r="E254" t="str">
            <v>X22093949222</v>
          </cell>
          <cell r="F254" t="str">
            <v>JINXINLONG REALTY CORPORATION</v>
          </cell>
          <cell r="G254" t="str">
            <v>MANILA DOCTOR VILL, ALMANZA I, LAS PINAS CITY</v>
          </cell>
          <cell r="H254" t="str">
            <v>LAS PIÑAS CITY</v>
          </cell>
          <cell r="I254" t="str">
            <v>PARAÑAQUE</v>
          </cell>
          <cell r="J254"/>
          <cell r="K254"/>
          <cell r="L254" t="str">
            <v>AVECO</v>
          </cell>
          <cell r="M254" t="str">
            <v>FCOMP</v>
          </cell>
          <cell r="N254" t="str">
            <v>CLG</v>
          </cell>
          <cell r="O254">
            <v>25.57</v>
          </cell>
          <cell r="P254"/>
          <cell r="Q254">
            <v>207.67</v>
          </cell>
        </row>
        <row r="255">
          <cell r="E255" t="str">
            <v>X22094096582</v>
          </cell>
          <cell r="F255" t="str">
            <v>BARANGAY CENTRAL SIGNAL VILLAGE</v>
          </cell>
          <cell r="G255" t="str">
            <v>VETERANS, ZONE 3, TAGUIG CITY</v>
          </cell>
          <cell r="H255" t="str">
            <v>TAGUIG CITY</v>
          </cell>
          <cell r="I255" t="str">
            <v>PARAÑAQUE</v>
          </cell>
          <cell r="J255" t="str">
            <v>1/11-for joint survey with branch to address pole locations</v>
          </cell>
          <cell r="K255" t="str">
            <v>W/ ISSUE</v>
          </cell>
          <cell r="L255" t="str">
            <v>VJC</v>
          </cell>
          <cell r="M255" t="str">
            <v>TECO</v>
          </cell>
          <cell r="N255" t="str">
            <v>RHM</v>
          </cell>
          <cell r="O255">
            <v>142.55000000000001</v>
          </cell>
          <cell r="P255">
            <v>120.17610000000001</v>
          </cell>
          <cell r="Q255">
            <v>243.77</v>
          </cell>
        </row>
        <row r="256">
          <cell r="E256" t="str">
            <v>X22093852152</v>
          </cell>
          <cell r="F256" t="str">
            <v>SHAKEY'S PIZZA ASIA VENTURES INC.</v>
          </cell>
          <cell r="G256" t="str">
            <v>SAMPAGUITA, CAMP SAMPAGUITA, MUNTINLUPA</v>
          </cell>
          <cell r="H256" t="str">
            <v>MUNTINLUPA CITY</v>
          </cell>
          <cell r="I256" t="str">
            <v>PARAÑAQUE</v>
          </cell>
          <cell r="J256"/>
          <cell r="K256"/>
          <cell r="L256" t="str">
            <v>POWERHOUSE</v>
          </cell>
          <cell r="M256" t="str">
            <v>FCOMP</v>
          </cell>
          <cell r="N256" t="str">
            <v>JSP</v>
          </cell>
          <cell r="O256">
            <v>26.7</v>
          </cell>
          <cell r="P256"/>
          <cell r="Q256">
            <v>33.85</v>
          </cell>
        </row>
        <row r="257">
          <cell r="E257" t="str">
            <v>X22030903177</v>
          </cell>
          <cell r="F257" t="str">
            <v>PHILIPPINE NATIONAL RAILWAYS</v>
          </cell>
          <cell r="G257" t="str">
            <v>MOLINA, PUROK 6B, MUNTINLUPA</v>
          </cell>
          <cell r="H257" t="str">
            <v>MUNTINLUPA CITY</v>
          </cell>
          <cell r="I257" t="str">
            <v>PARAÑAQUE</v>
          </cell>
          <cell r="J257" t="str">
            <v>for hauling and pole erection</v>
          </cell>
          <cell r="K257"/>
          <cell r="L257" t="str">
            <v>AVECO</v>
          </cell>
          <cell r="M257" t="str">
            <v>FCOMP</v>
          </cell>
          <cell r="N257" t="str">
            <v>JCL</v>
          </cell>
          <cell r="O257">
            <v>112.38</v>
          </cell>
          <cell r="P257"/>
          <cell r="Q257">
            <v>182.77</v>
          </cell>
        </row>
        <row r="258">
          <cell r="E258" t="str">
            <v>X22083536380</v>
          </cell>
          <cell r="F258" t="str">
            <v>ISAGANI MAHINAY SALUT JR.</v>
          </cell>
          <cell r="G258" t="str">
            <v>BLOCK 39, GREEN VALLEY SUBD SECT B, BACOOR</v>
          </cell>
          <cell r="H258" t="str">
            <v>BACOOR CITY</v>
          </cell>
          <cell r="I258" t="str">
            <v>DASMA</v>
          </cell>
          <cell r="J258" t="str">
            <v xml:space="preserve">1/12-Jan 3rd week for digging, target Jan 27 night; for energization on May 9, 2023 </v>
          </cell>
          <cell r="K258" t="str">
            <v>W/ ISSUE</v>
          </cell>
          <cell r="L258" t="str">
            <v>AVECO</v>
          </cell>
          <cell r="M258" t="str">
            <v>FCOMP</v>
          </cell>
          <cell r="N258" t="str">
            <v>JSP</v>
          </cell>
          <cell r="O258">
            <v>139.9</v>
          </cell>
          <cell r="P258">
            <v>72.313779999999994</v>
          </cell>
          <cell r="Q258">
            <v>92.32</v>
          </cell>
        </row>
        <row r="259">
          <cell r="E259" t="str">
            <v>X22072970968</v>
          </cell>
          <cell r="F259" t="str">
            <v>VICENTE LOYOLA JARQUE</v>
          </cell>
          <cell r="G259" t="str">
            <v>ALVARO, TOWN AND COUNTRY WEST SUBD, BACOOR</v>
          </cell>
          <cell r="H259" t="str">
            <v>BACOOR CITY</v>
          </cell>
          <cell r="I259" t="str">
            <v>DASMA</v>
          </cell>
          <cell r="J259"/>
          <cell r="K259"/>
          <cell r="L259" t="str">
            <v>ECOM</v>
          </cell>
          <cell r="M259" t="str">
            <v>TECO</v>
          </cell>
          <cell r="N259" t="str">
            <v>RRG</v>
          </cell>
          <cell r="O259">
            <v>113</v>
          </cell>
          <cell r="P259"/>
          <cell r="Q259">
            <v>164.45</v>
          </cell>
        </row>
        <row r="260">
          <cell r="E260" t="str">
            <v>X22052026157</v>
          </cell>
          <cell r="F260" t="str">
            <v>DITO TELECOMMUNITY CORPORATION</v>
          </cell>
          <cell r="G260" t="str">
            <v>WEST SERVICE ROAD, UNITED PQUE 4 SUBD, PARANAQUE</v>
          </cell>
          <cell r="H260" t="str">
            <v>PARAÑAQUE CITY</v>
          </cell>
          <cell r="I260" t="str">
            <v>PARAÑAQUE</v>
          </cell>
          <cell r="J260"/>
          <cell r="K260"/>
          <cell r="L260" t="str">
            <v>POWERHOUSE</v>
          </cell>
          <cell r="M260" t="str">
            <v>FCOMP</v>
          </cell>
          <cell r="N260" t="str">
            <v>JSP</v>
          </cell>
          <cell r="O260">
            <v>4</v>
          </cell>
          <cell r="P260"/>
          <cell r="Q260">
            <v>5.4</v>
          </cell>
        </row>
        <row r="261">
          <cell r="E261" t="str">
            <v>X22093759487</v>
          </cell>
          <cell r="F261" t="str">
            <v>JEIKA PROPERTIES CORPORATION</v>
          </cell>
          <cell r="G261" t="str">
            <v>MOLINO VII, MOLINO VII, BACOOR</v>
          </cell>
          <cell r="H261" t="str">
            <v>BACOOR CITY</v>
          </cell>
          <cell r="I261" t="str">
            <v>DASMA</v>
          </cell>
          <cell r="J261" t="str">
            <v>1/10 - completion on or before 1/15</v>
          </cell>
          <cell r="K261" t="str">
            <v>W/ ISSUE</v>
          </cell>
          <cell r="L261" t="str">
            <v>POWERHOUSE</v>
          </cell>
          <cell r="M261" t="str">
            <v>FCOMP</v>
          </cell>
          <cell r="N261" t="str">
            <v>JSP</v>
          </cell>
          <cell r="O261">
            <v>48.53</v>
          </cell>
          <cell r="P261">
            <v>34.061799999999998</v>
          </cell>
          <cell r="Q261">
            <v>74.72</v>
          </cell>
        </row>
        <row r="262">
          <cell r="E262" t="str">
            <v>X22093759465</v>
          </cell>
          <cell r="F262" t="str">
            <v>JEIKA PROPERTIES CORPORATION</v>
          </cell>
          <cell r="G262" t="str">
            <v>MOLINO VII, MOLINO VII, BACOOR</v>
          </cell>
          <cell r="H262" t="str">
            <v>BACOOR CITY</v>
          </cell>
          <cell r="I262" t="str">
            <v>DASMA</v>
          </cell>
          <cell r="J262" t="str">
            <v>1/10 - completion on or before 1/15</v>
          </cell>
          <cell r="K262" t="str">
            <v>W/ ISSUE</v>
          </cell>
          <cell r="L262" t="str">
            <v>POWERHOUSE</v>
          </cell>
          <cell r="M262" t="str">
            <v>FCOMP</v>
          </cell>
          <cell r="N262" t="str">
            <v>JSP</v>
          </cell>
          <cell r="O262">
            <v>63.89</v>
          </cell>
          <cell r="P262">
            <v>27.962800000000001</v>
          </cell>
          <cell r="Q262">
            <v>87.37</v>
          </cell>
        </row>
        <row r="263">
          <cell r="E263" t="str">
            <v>X22093909010</v>
          </cell>
          <cell r="F263" t="str">
            <v>ZOSIMO GATDULA MERCADO</v>
          </cell>
          <cell r="G263" t="str">
            <v>DUHAT, MON-EL SUBD, PARANAQUE</v>
          </cell>
          <cell r="H263" t="str">
            <v>PARAÑAQUE CITY</v>
          </cell>
          <cell r="I263" t="str">
            <v>PARAÑAQUE</v>
          </cell>
          <cell r="J263" t="str">
            <v>for FCOMP, for meter 0118</v>
          </cell>
          <cell r="K263" t="str">
            <v>W/ ISSUE</v>
          </cell>
          <cell r="L263" t="str">
            <v>POWERHOUSE</v>
          </cell>
          <cell r="M263" t="str">
            <v>FCOMP</v>
          </cell>
          <cell r="N263" t="str">
            <v>JSP</v>
          </cell>
          <cell r="O263">
            <v>77.36</v>
          </cell>
          <cell r="P263">
            <v>57.386899999999997</v>
          </cell>
          <cell r="Q263">
            <v>117.87</v>
          </cell>
        </row>
        <row r="264">
          <cell r="E264" t="str">
            <v>X22094076026</v>
          </cell>
          <cell r="F264" t="str">
            <v>RIMA CORPORATION</v>
          </cell>
          <cell r="G264" t="str">
            <v>BLOCK 6, AFP OVAI PH 1, TAGUIG CITY</v>
          </cell>
          <cell r="H264" t="str">
            <v>TAGUIG CITY</v>
          </cell>
          <cell r="I264" t="str">
            <v>PARAÑAQUE</v>
          </cell>
          <cell r="J264" t="str">
            <v>1/11-ongoing preparatory works with local PAI, target within Janaury 2023</v>
          </cell>
          <cell r="K264" t="str">
            <v>W/ ISSUE</v>
          </cell>
          <cell r="L264" t="str">
            <v>VJC</v>
          </cell>
          <cell r="M264" t="str">
            <v>TECO</v>
          </cell>
          <cell r="N264" t="str">
            <v>IJP</v>
          </cell>
          <cell r="O264">
            <v>219.41</v>
          </cell>
          <cell r="P264">
            <v>146.7396</v>
          </cell>
          <cell r="Q264">
            <v>339.02</v>
          </cell>
        </row>
        <row r="265">
          <cell r="E265" t="str">
            <v>X22094042831</v>
          </cell>
          <cell r="F265" t="str">
            <v>RUSTAN COFFEE CORPORATION</v>
          </cell>
          <cell r="G265" t="str">
            <v>GEN. EMILIO AGUINALDO, HABAY II, BACOOR</v>
          </cell>
          <cell r="H265" t="str">
            <v>BACOOR CITY</v>
          </cell>
          <cell r="I265" t="str">
            <v>DASMA</v>
          </cell>
          <cell r="J265"/>
          <cell r="K265"/>
          <cell r="L265" t="str">
            <v>AVECO</v>
          </cell>
          <cell r="M265" t="str">
            <v>FCOMP</v>
          </cell>
          <cell r="N265" t="str">
            <v>JSP</v>
          </cell>
          <cell r="O265">
            <v>95.8</v>
          </cell>
          <cell r="P265"/>
          <cell r="Q265">
            <v>138.87</v>
          </cell>
        </row>
        <row r="266">
          <cell r="E266" t="str">
            <v>X22114860725</v>
          </cell>
          <cell r="F266" t="str">
            <v>LADY KUEENIE MART, INC.</v>
          </cell>
          <cell r="G266" t="str">
            <v>NATALIA, AIRPORT VILL, PARANAQUE</v>
          </cell>
          <cell r="H266" t="str">
            <v>PARAÑAQUE CITY</v>
          </cell>
          <cell r="I266" t="str">
            <v>PARAÑAQUE</v>
          </cell>
          <cell r="J266"/>
          <cell r="K266"/>
          <cell r="L266" t="str">
            <v>POWERHOUSE</v>
          </cell>
          <cell r="M266" t="str">
            <v>FCOMP</v>
          </cell>
          <cell r="N266" t="str">
            <v>JSP</v>
          </cell>
          <cell r="O266">
            <v>139.63999999999999</v>
          </cell>
          <cell r="P266"/>
          <cell r="Q266">
            <v>209.1</v>
          </cell>
        </row>
        <row r="267">
          <cell r="E267" t="str">
            <v>X22094041925</v>
          </cell>
          <cell r="F267" t="str">
            <v>JASMIN C. BURILA</v>
          </cell>
          <cell r="G267" t="str">
            <v>KAMAGONG, AYALA-ALABANG VILL, MUNTINLUPA</v>
          </cell>
          <cell r="H267" t="str">
            <v>MUNTINLUPA CITY</v>
          </cell>
          <cell r="I267" t="str">
            <v>PARAÑAQUE</v>
          </cell>
          <cell r="J267" t="str">
            <v>for meter with BCT</v>
          </cell>
          <cell r="K267"/>
          <cell r="L267" t="str">
            <v>POWERHOUSE</v>
          </cell>
          <cell r="M267" t="str">
            <v>FCOMP</v>
          </cell>
          <cell r="N267" t="str">
            <v>JSP</v>
          </cell>
          <cell r="O267">
            <v>88.82</v>
          </cell>
          <cell r="P267">
            <v>63.4221</v>
          </cell>
          <cell r="Q267">
            <v>130.97</v>
          </cell>
        </row>
        <row r="268">
          <cell r="E268" t="str">
            <v>X22073250436</v>
          </cell>
          <cell r="F268" t="str">
            <v>EXPRESS CREDITS GLOBAL FUNDS INCORPORATED</v>
          </cell>
          <cell r="G268" t="str">
            <v>QUIRINO, DANIEL FAJARDO, LAS PINAS CITY</v>
          </cell>
          <cell r="H268" t="str">
            <v>LAS PIÑAS CITY</v>
          </cell>
          <cell r="I268" t="str">
            <v>PARAÑAQUE</v>
          </cell>
          <cell r="J268"/>
          <cell r="K268"/>
          <cell r="L268" t="str">
            <v>POWERHOUSE</v>
          </cell>
          <cell r="M268" t="str">
            <v>FCOMP</v>
          </cell>
          <cell r="N268" t="str">
            <v>JSP</v>
          </cell>
          <cell r="O268">
            <v>45.87</v>
          </cell>
          <cell r="P268"/>
          <cell r="Q268">
            <v>62.68</v>
          </cell>
        </row>
        <row r="269">
          <cell r="E269" t="str">
            <v>X22114909687</v>
          </cell>
          <cell r="F269" t="str">
            <v>AIMEE ROSALES UY</v>
          </cell>
          <cell r="G269" t="str">
            <v>PRES. QUEZON, TEOVILLE SUBD WEST, PARANAQUE</v>
          </cell>
          <cell r="H269" t="str">
            <v>PARAÑAQUE CITY</v>
          </cell>
          <cell r="I269" t="str">
            <v>PARAÑAQUE</v>
          </cell>
          <cell r="J269"/>
          <cell r="K269"/>
          <cell r="L269" t="str">
            <v>POWERHOUSE</v>
          </cell>
          <cell r="M269" t="str">
            <v>FCOMP</v>
          </cell>
          <cell r="N269" t="str">
            <v>JSP</v>
          </cell>
          <cell r="O269">
            <v>21.55</v>
          </cell>
          <cell r="P269">
            <v>3.58</v>
          </cell>
          <cell r="Q269">
            <v>29.53</v>
          </cell>
        </row>
        <row r="270">
          <cell r="E270" t="str">
            <v>X22114903145</v>
          </cell>
          <cell r="F270" t="str">
            <v>A.P.CANLAS BUILDERS &amp; DEVELOPMENT CORPORATION,</v>
          </cell>
          <cell r="G270" t="str">
            <v>DR. A. SANTOS, BF HOMES, PARANAQUE</v>
          </cell>
          <cell r="H270" t="str">
            <v>PARAÑAQUE CITY</v>
          </cell>
          <cell r="I270" t="str">
            <v>PARAÑAQUE</v>
          </cell>
          <cell r="J270" t="str">
            <v>done</v>
          </cell>
          <cell r="K270"/>
          <cell r="L270" t="str">
            <v>ECOM</v>
          </cell>
          <cell r="M270" t="str">
            <v>FCOMP</v>
          </cell>
          <cell r="N270" t="str">
            <v>RRG</v>
          </cell>
          <cell r="O270">
            <v>29.79</v>
          </cell>
          <cell r="P270">
            <v>16.48</v>
          </cell>
          <cell r="Q270">
            <v>40.619999999999997</v>
          </cell>
        </row>
        <row r="271">
          <cell r="E271" t="str">
            <v>X22125090828</v>
          </cell>
          <cell r="F271" t="str">
            <v>DITO TELECOMMUNITY CORPORATION</v>
          </cell>
          <cell r="G271" t="str">
            <v>ANIBAN V, ANIBAN V, BACOOR</v>
          </cell>
          <cell r="H271" t="str">
            <v>BACOOR CITY</v>
          </cell>
          <cell r="I271" t="str">
            <v>DASMA</v>
          </cell>
          <cell r="J271"/>
          <cell r="K271" t="str">
            <v>W/O ISSUE</v>
          </cell>
          <cell r="L271" t="str">
            <v>AVECO</v>
          </cell>
          <cell r="M271" t="str">
            <v>FCOMP</v>
          </cell>
          <cell r="N271" t="str">
            <v>RRG</v>
          </cell>
          <cell r="O271">
            <v>16.940000000000001</v>
          </cell>
          <cell r="P271">
            <v>9.6233000000000004</v>
          </cell>
          <cell r="Q271">
            <v>23.18</v>
          </cell>
        </row>
        <row r="272">
          <cell r="E272" t="str">
            <v>R22343025</v>
          </cell>
          <cell r="F272" t="str">
            <v>NIHALANI ROHIT</v>
          </cell>
          <cell r="G272" t="str">
            <v>N. ARMSTRONG, MOONWALK, PARANAQUE</v>
          </cell>
          <cell r="H272" t="str">
            <v>PARAÑAQUE CITY</v>
          </cell>
          <cell r="I272" t="str">
            <v>PARAÑAQUE</v>
          </cell>
          <cell r="J272" t="str">
            <v>1/10-for withdrawl of mats</v>
          </cell>
          <cell r="K272"/>
          <cell r="L272" t="str">
            <v>POWERHOUSE</v>
          </cell>
          <cell r="M272" t="str">
            <v>FCOMP</v>
          </cell>
          <cell r="N272" t="str">
            <v>EAO</v>
          </cell>
          <cell r="O272">
            <v>289.92</v>
          </cell>
          <cell r="P272">
            <v>174.9674</v>
          </cell>
          <cell r="Q272">
            <v>425.63</v>
          </cell>
        </row>
        <row r="273">
          <cell r="E273" t="str">
            <v>X22073024433</v>
          </cell>
          <cell r="F273" t="str">
            <v>SERVEQUEST, INC.</v>
          </cell>
          <cell r="G273" t="str">
            <v>HERSHEY, SUMMIT CIRCLE SUBD, MUNTINLUPA</v>
          </cell>
          <cell r="H273" t="str">
            <v>MUNTINLUPA CITY</v>
          </cell>
          <cell r="I273" t="str">
            <v>PARAÑAQUE</v>
          </cell>
          <cell r="J273" t="str">
            <v>for metering</v>
          </cell>
          <cell r="K273" t="str">
            <v>W/ ISSUE</v>
          </cell>
          <cell r="L273" t="str">
            <v>ECOM</v>
          </cell>
          <cell r="M273" t="str">
            <v>TECO</v>
          </cell>
          <cell r="N273" t="str">
            <v>IJP</v>
          </cell>
          <cell r="O273">
            <v>120.07</v>
          </cell>
          <cell r="P273">
            <v>60.454300000000003</v>
          </cell>
          <cell r="Q273">
            <v>178.53</v>
          </cell>
        </row>
        <row r="274">
          <cell r="E274" t="str">
            <v>R22322527</v>
          </cell>
          <cell r="F274" t="str">
            <v>BHAGIA AAKASH SANJAY</v>
          </cell>
          <cell r="G274" t="str">
            <v>ACACIA, MOLAVE PARK VILL, PARANAQUE</v>
          </cell>
          <cell r="H274" t="str">
            <v>PARAÑAQUE CITY</v>
          </cell>
          <cell r="I274" t="str">
            <v>PARAÑAQUE</v>
          </cell>
          <cell r="J274" t="str">
            <v>needs PAI; inform ECOM if they can perform this hot; for crew survey on Feb. 22, 2023; for execution on 3rd week of March; needs permit for tree trimming; install truss guy</v>
          </cell>
          <cell r="K274" t="str">
            <v>W/O ISSUE</v>
          </cell>
          <cell r="L274" t="str">
            <v>ECOM</v>
          </cell>
          <cell r="M274" t="str">
            <v>FCOMP</v>
          </cell>
          <cell r="N274" t="str">
            <v>RRG</v>
          </cell>
          <cell r="O274">
            <v>59.29</v>
          </cell>
          <cell r="P274">
            <v>57.093800000000002</v>
          </cell>
          <cell r="Q274">
            <v>89.28</v>
          </cell>
        </row>
        <row r="275">
          <cell r="E275" t="str">
            <v>X22083677948</v>
          </cell>
          <cell r="F275" t="str">
            <v>MANUEL JR. CO DIZON</v>
          </cell>
          <cell r="G275" t="str">
            <v>CUENCA, AYALA-ALABANG VILL, MUNTINLUPA</v>
          </cell>
          <cell r="H275" t="str">
            <v>MUNTINLUPA CITY</v>
          </cell>
          <cell r="I275" t="str">
            <v>PARAÑAQUE</v>
          </cell>
          <cell r="J275" t="str">
            <v>waiting for meter BCT 2/17</v>
          </cell>
          <cell r="K275" t="str">
            <v>W/ ISSUE</v>
          </cell>
          <cell r="L275" t="str">
            <v>POWERHOUSE</v>
          </cell>
          <cell r="M275" t="str">
            <v>FCOMP</v>
          </cell>
          <cell r="N275" t="str">
            <v>JSP</v>
          </cell>
          <cell r="O275">
            <v>53.33</v>
          </cell>
          <cell r="P275">
            <v>44.207999999999998</v>
          </cell>
          <cell r="Q275">
            <v>82.05</v>
          </cell>
        </row>
        <row r="276">
          <cell r="E276" t="str">
            <v>X22125061820</v>
          </cell>
          <cell r="F276" t="str">
            <v>NEWT'S CORPORATION</v>
          </cell>
          <cell r="G276" t="str">
            <v>J. ABAD SANTOS, BAYVIEW VILL, PARANAQUE</v>
          </cell>
          <cell r="H276" t="str">
            <v>PARAÑAQUE CITY</v>
          </cell>
          <cell r="I276" t="str">
            <v>PARAÑAQUE</v>
          </cell>
          <cell r="J276"/>
          <cell r="K276"/>
          <cell r="L276" t="str">
            <v>POWERHOUSE</v>
          </cell>
          <cell r="M276" t="str">
            <v>FCOMP</v>
          </cell>
          <cell r="N276" t="str">
            <v>IJP</v>
          </cell>
          <cell r="O276">
            <v>30.86</v>
          </cell>
          <cell r="P276"/>
          <cell r="Q276">
            <v>42.2</v>
          </cell>
        </row>
        <row r="277">
          <cell r="E277" t="str">
            <v>X22072948367</v>
          </cell>
          <cell r="F277" t="str">
            <v>THE HOLY INFANT ACADEMY OF MUNTINLUPA, INC.</v>
          </cell>
          <cell r="G277" t="str">
            <v>DON P. REYES, VICTORIAHOMES-JADEHEIGHTS SUBD, MUNTINLUPA</v>
          </cell>
          <cell r="H277" t="str">
            <v>MUNTINLUPA CITY</v>
          </cell>
          <cell r="I277" t="str">
            <v>PARAÑAQUE</v>
          </cell>
          <cell r="J277" t="str">
            <v>1/10 - for execution 1/13</v>
          </cell>
          <cell r="K277" t="str">
            <v>W/O ISSUE</v>
          </cell>
          <cell r="L277" t="str">
            <v>POWERHOUSE</v>
          </cell>
          <cell r="M277" t="str">
            <v>FCOMP</v>
          </cell>
          <cell r="N277" t="str">
            <v>IJP</v>
          </cell>
          <cell r="O277">
            <v>25.5</v>
          </cell>
          <cell r="P277">
            <v>18.5733</v>
          </cell>
          <cell r="Q277">
            <v>34.83</v>
          </cell>
        </row>
        <row r="278">
          <cell r="E278" t="str">
            <v>X22114884130</v>
          </cell>
          <cell r="F278" t="str">
            <v>DAVID'S FUSION INT'L. FOOD INC. DOING BUSINESS UND</v>
          </cell>
          <cell r="G278" t="str">
            <v>AQUINO CPD, AQUINO CPD, BACOOR</v>
          </cell>
          <cell r="H278" t="str">
            <v>BACOOR CITY</v>
          </cell>
          <cell r="I278" t="str">
            <v>DASMA</v>
          </cell>
          <cell r="J278" t="str">
            <v>committed to finish on Monday 1/16</v>
          </cell>
          <cell r="K278" t="str">
            <v>W/O ISSUE</v>
          </cell>
          <cell r="L278" t="str">
            <v>ECOM</v>
          </cell>
          <cell r="M278" t="str">
            <v>FCOMP</v>
          </cell>
          <cell r="N278" t="str">
            <v>RRG</v>
          </cell>
          <cell r="O278">
            <v>44.99</v>
          </cell>
          <cell r="P278">
            <v>24.107199999999999</v>
          </cell>
          <cell r="Q278">
            <v>63.82</v>
          </cell>
        </row>
        <row r="279">
          <cell r="E279" t="str">
            <v>R22105760</v>
          </cell>
          <cell r="F279" t="str">
            <v>CEBU AIR EMPLOYEES MULTI-PURPOSE COOPERATIVE</v>
          </cell>
          <cell r="G279" t="str">
            <v>NAIA, PILDERA I, PASAY CITY</v>
          </cell>
          <cell r="H279" t="str">
            <v>PASAY CITY</v>
          </cell>
          <cell r="I279" t="str">
            <v>PARAÑAQUE</v>
          </cell>
          <cell r="J279" t="str">
            <v>1/11-for coordination with chairman this week</v>
          </cell>
          <cell r="K279"/>
          <cell r="L279" t="str">
            <v>VJC</v>
          </cell>
          <cell r="M279" t="str">
            <v>FCOMP</v>
          </cell>
          <cell r="N279" t="str">
            <v>CLG</v>
          </cell>
          <cell r="O279">
            <v>160.62</v>
          </cell>
          <cell r="P279">
            <v>93.302300000000002</v>
          </cell>
          <cell r="Q279">
            <v>319.97000000000003</v>
          </cell>
        </row>
        <row r="280">
          <cell r="E280" t="str">
            <v>X21083420507</v>
          </cell>
          <cell r="F280" t="str">
            <v>GLOBE TELECOM, INC.</v>
          </cell>
          <cell r="G280" t="str">
            <v>STA. INES, SAN ANTONIO VALLEY 6, PARANAQUE</v>
          </cell>
          <cell r="H280" t="str">
            <v>PARAÑAQUE CITY</v>
          </cell>
          <cell r="I280" t="str">
            <v>PARAÑAQUE</v>
          </cell>
          <cell r="J280" t="str">
            <v>w/ digging issue (02-21-23); globe rep needs to talk with the HOA regarding the rerouting of drainage; w/ drainage issue, needs rerouting; for C1 survey (email to FA); tagged for redesign (original sketch not feasible onsite)</v>
          </cell>
          <cell r="K280" t="str">
            <v>W/ ISSUE</v>
          </cell>
          <cell r="L280" t="str">
            <v>ECOM</v>
          </cell>
          <cell r="M280" t="str">
            <v>CAN</v>
          </cell>
          <cell r="N280" t="str">
            <v>HSP</v>
          </cell>
          <cell r="O280">
            <v>83.97</v>
          </cell>
          <cell r="P280"/>
          <cell r="Q280">
            <v>126.88</v>
          </cell>
        </row>
        <row r="281">
          <cell r="E281" t="str">
            <v>X22083310565</v>
          </cell>
          <cell r="F281" t="str">
            <v>BGY TUNASAN - MULTI PURPOSE BUILDING</v>
          </cell>
          <cell r="G281" t="str">
            <v>RODRIGUEZ, TUNASAN, MUNTINLUPA</v>
          </cell>
          <cell r="H281" t="str">
            <v>MUNTINLUPA CITY</v>
          </cell>
          <cell r="I281" t="str">
            <v>PARAÑAQUE</v>
          </cell>
          <cell r="J281" t="str">
            <v>w/o service wire; to be resumed and finished once 200:5 BCT is secured; no stock of 200:5</v>
          </cell>
          <cell r="K281" t="str">
            <v>W/ ISSUE</v>
          </cell>
          <cell r="L281" t="str">
            <v>AVECO</v>
          </cell>
          <cell r="M281" t="str">
            <v>FCOMP</v>
          </cell>
          <cell r="N281" t="str">
            <v>DCB</v>
          </cell>
          <cell r="O281">
            <v>95.45</v>
          </cell>
          <cell r="P281">
            <v>54.131999999999998</v>
          </cell>
          <cell r="Q281">
            <v>149.07</v>
          </cell>
        </row>
        <row r="282">
          <cell r="E282" t="str">
            <v>R22424284</v>
          </cell>
          <cell r="F282" t="str">
            <v>Retirement of Wood Pole CZ7-0763 Related WO X22020675684</v>
          </cell>
          <cell r="G282" t="str">
            <v>DR. A SANTOS, SAN DIONISIO, PARANAQUE</v>
          </cell>
          <cell r="H282" t="str">
            <v>PARAÑAQUE CITY</v>
          </cell>
          <cell r="I282" t="str">
            <v>PARAÑAQUE</v>
          </cell>
          <cell r="J282"/>
          <cell r="K282"/>
          <cell r="L282" t="str">
            <v>AVECO</v>
          </cell>
          <cell r="M282" t="str">
            <v>FCOMP</v>
          </cell>
          <cell r="N282" t="str">
            <v>RRG</v>
          </cell>
          <cell r="O282">
            <v>6.51</v>
          </cell>
          <cell r="P282">
            <v>6.5125000000000002</v>
          </cell>
          <cell r="Q282">
            <v>6.51</v>
          </cell>
        </row>
        <row r="283">
          <cell r="E283" t="str">
            <v>X21104435799</v>
          </cell>
          <cell r="F283" t="str">
            <v>DITO TELECOMMUNITY CORPORATION</v>
          </cell>
          <cell r="G283" t="str">
            <v>SAMPAGUITA, VERAVILLE TOWNHOMES ALEGRIA, LAS PINAS CITY</v>
          </cell>
          <cell r="H283" t="str">
            <v>LAS PIÑAS CITY</v>
          </cell>
          <cell r="I283" t="str">
            <v>PARAÑAQUE</v>
          </cell>
          <cell r="J283" t="str">
            <v>Stringing 4/19, energize 4/25</v>
          </cell>
          <cell r="K283" t="str">
            <v>W/ ISSUE</v>
          </cell>
          <cell r="L283" t="str">
            <v>VJC</v>
          </cell>
          <cell r="M283" t="str">
            <v>FCOMP</v>
          </cell>
          <cell r="N283" t="str">
            <v>IJP</v>
          </cell>
          <cell r="O283">
            <v>235.3</v>
          </cell>
          <cell r="P283">
            <v>173.46770000000001</v>
          </cell>
          <cell r="Q283">
            <v>389.42</v>
          </cell>
        </row>
        <row r="284">
          <cell r="E284" t="str">
            <v>X22010385684</v>
          </cell>
          <cell r="F284" t="str">
            <v>CLINIC SYSTEMS INC.</v>
          </cell>
          <cell r="G284" t="str">
            <v>WAWA, PUROK 8, MUNTINLUPA</v>
          </cell>
          <cell r="H284" t="str">
            <v>MUNTINLUPA CITY</v>
          </cell>
          <cell r="I284" t="str">
            <v>PARAÑAQUE</v>
          </cell>
          <cell r="J284"/>
          <cell r="K284" t="str">
            <v>W/ ISSUE</v>
          </cell>
          <cell r="L284" t="str">
            <v>AVECO</v>
          </cell>
          <cell r="M284" t="str">
            <v>FCOMP</v>
          </cell>
          <cell r="N284" t="str">
            <v>EAO</v>
          </cell>
          <cell r="O284">
            <v>327.45</v>
          </cell>
          <cell r="P284">
            <v>170.39779999999999</v>
          </cell>
          <cell r="Q284">
            <v>480.05</v>
          </cell>
        </row>
        <row r="285">
          <cell r="E285" t="str">
            <v>R22378114</v>
          </cell>
          <cell r="F285" t="str">
            <v>MALICDEM JONATHAN D.,</v>
          </cell>
          <cell r="G285" t="str">
            <v>F. HAISE, MOONWALK, PARANAQUE</v>
          </cell>
          <cell r="H285" t="str">
            <v>PARAÑAQUE CITY</v>
          </cell>
          <cell r="I285" t="str">
            <v>PARAÑAQUE</v>
          </cell>
          <cell r="J285" t="str">
            <v>June 10 target completion, for survey</v>
          </cell>
          <cell r="K285" t="str">
            <v>W/ ISSUE</v>
          </cell>
          <cell r="L285" t="str">
            <v>CHALLENGER</v>
          </cell>
          <cell r="M285" t="str">
            <v>TECO</v>
          </cell>
          <cell r="N285" t="str">
            <v>EAO</v>
          </cell>
          <cell r="O285">
            <v>24.61</v>
          </cell>
          <cell r="P285">
            <v>23.997199999999999</v>
          </cell>
          <cell r="Q285">
            <v>46.82</v>
          </cell>
        </row>
        <row r="286">
          <cell r="E286" t="str">
            <v>R22154101</v>
          </cell>
          <cell r="F286" t="str">
            <v>MARTINEZ KAYZIEL PANALIGAN,</v>
          </cell>
          <cell r="G286" t="str">
            <v>BAYABAS, GOLDEN ACRES SUBD, LAS PINAS CITY</v>
          </cell>
          <cell r="H286" t="str">
            <v>LAS PIÑAS CITY</v>
          </cell>
          <cell r="I286" t="str">
            <v>PARAÑAQUE</v>
          </cell>
          <cell r="J286" t="str">
            <v>for FCOMP</v>
          </cell>
          <cell r="K286"/>
          <cell r="L286" t="str">
            <v>POWERHOUSE</v>
          </cell>
          <cell r="M286" t="str">
            <v>FCOMP</v>
          </cell>
          <cell r="N286" t="str">
            <v>IJP</v>
          </cell>
          <cell r="O286">
            <v>38.47</v>
          </cell>
          <cell r="P286">
            <v>37.957299999999996</v>
          </cell>
          <cell r="Q286">
            <v>60.23</v>
          </cell>
        </row>
        <row r="287">
          <cell r="E287" t="str">
            <v>X22093783139</v>
          </cell>
          <cell r="F287" t="str">
            <v>AIZA SALGARINO PINGOY</v>
          </cell>
          <cell r="G287" t="str">
            <v>SAN PABLO, CARMENCITA VILL, LAS PINAS CITY</v>
          </cell>
          <cell r="H287" t="str">
            <v>LAS PIÑAS CITY</v>
          </cell>
          <cell r="I287" t="str">
            <v>PARAÑAQUE</v>
          </cell>
          <cell r="J287" t="str">
            <v>for execution on the 4th week of Feb; for energization on Mar. 2, 2023 @ 11am</v>
          </cell>
          <cell r="K287" t="str">
            <v>W/ ISSUE</v>
          </cell>
          <cell r="L287" t="str">
            <v>AVECO</v>
          </cell>
          <cell r="M287" t="str">
            <v>FCOMP</v>
          </cell>
          <cell r="N287" t="str">
            <v>RRG</v>
          </cell>
          <cell r="O287">
            <v>29.75</v>
          </cell>
          <cell r="P287">
            <v>12.013299999999999</v>
          </cell>
          <cell r="Q287">
            <v>40.75</v>
          </cell>
        </row>
        <row r="288">
          <cell r="E288" t="str">
            <v>X22114925833</v>
          </cell>
          <cell r="F288" t="str">
            <v>GLOBE TELECOM, INC.</v>
          </cell>
          <cell r="G288" t="str">
            <v>BLOCK 2, GREENPLAIN VILLAGE, BACOOR</v>
          </cell>
          <cell r="H288" t="str">
            <v>BACOOR CITY</v>
          </cell>
          <cell r="I288" t="str">
            <v>DASMA</v>
          </cell>
          <cell r="J288"/>
          <cell r="K288" t="str">
            <v>W/O ISSUE</v>
          </cell>
          <cell r="L288" t="str">
            <v>POWERHOUSE</v>
          </cell>
          <cell r="M288" t="str">
            <v>TECO</v>
          </cell>
          <cell r="N288" t="str">
            <v>IJP</v>
          </cell>
          <cell r="O288">
            <v>21.93</v>
          </cell>
          <cell r="P288">
            <v>18.186599999999999</v>
          </cell>
          <cell r="Q288">
            <v>29.82</v>
          </cell>
        </row>
        <row r="289">
          <cell r="E289" t="str">
            <v>X22125105358</v>
          </cell>
          <cell r="F289" t="str">
            <v>ANTONIO G DE LEON</v>
          </cell>
          <cell r="G289" t="str">
            <v>AERIDES, PACIFIC VILL, MUNTINLUPA</v>
          </cell>
          <cell r="H289" t="str">
            <v>MUNTINLUPA CITY</v>
          </cell>
          <cell r="I289" t="str">
            <v>PARAÑAQUE</v>
          </cell>
          <cell r="J289" t="str">
            <v>for meter bukas anytime</v>
          </cell>
          <cell r="K289"/>
          <cell r="L289" t="str">
            <v>ECOM</v>
          </cell>
          <cell r="M289" t="str">
            <v>CLOSE</v>
          </cell>
          <cell r="N289" t="str">
            <v>RRG</v>
          </cell>
          <cell r="O289">
            <v>50.42</v>
          </cell>
          <cell r="P289">
            <v>63.689500000000002</v>
          </cell>
          <cell r="Q289">
            <v>77.8</v>
          </cell>
        </row>
        <row r="290">
          <cell r="E290" t="str">
            <v>X22083284182</v>
          </cell>
          <cell r="F290" t="str">
            <v>J. C. UYECIO CONSTRUCTION AND DEVELOPMENT COMPANY</v>
          </cell>
          <cell r="G290" t="str">
            <v>MERVILLE, PASAY, PASAY CITY</v>
          </cell>
          <cell r="H290" t="str">
            <v>PASAY CITY</v>
          </cell>
          <cell r="I290" t="str">
            <v>PARAÑAQUE</v>
          </cell>
          <cell r="J290" t="str">
            <v>for PAI on March 4, 2023; reconductoring</v>
          </cell>
          <cell r="K290" t="str">
            <v>W/ ISSUE</v>
          </cell>
          <cell r="L290" t="str">
            <v>AVECO</v>
          </cell>
          <cell r="M290" t="str">
            <v>FCOMP</v>
          </cell>
          <cell r="N290" t="str">
            <v>IJP</v>
          </cell>
          <cell r="O290">
            <v>297.68</v>
          </cell>
          <cell r="P290">
            <v>149.26310000000001</v>
          </cell>
          <cell r="Q290">
            <v>591.75</v>
          </cell>
        </row>
        <row r="291">
          <cell r="E291" t="str">
            <v>X22083577405</v>
          </cell>
          <cell r="F291" t="str">
            <v>MEDICAL CENTER MUNTINLUPA, INC.</v>
          </cell>
          <cell r="G291" t="str">
            <v>LARBAF, BRUGER SUBD, MUNTINLUPA</v>
          </cell>
          <cell r="H291" t="str">
            <v>MUNTINLUPA CITY</v>
          </cell>
          <cell r="I291" t="str">
            <v>PARAÑAQUE</v>
          </cell>
          <cell r="J291" t="str">
            <v>for survey; needs interruption</v>
          </cell>
          <cell r="K291"/>
          <cell r="L291" t="str">
            <v>AVECO</v>
          </cell>
          <cell r="M291" t="str">
            <v>TECO</v>
          </cell>
          <cell r="N291" t="str">
            <v>EAO</v>
          </cell>
          <cell r="O291">
            <v>188.04</v>
          </cell>
          <cell r="P291">
            <v>158.0626</v>
          </cell>
          <cell r="Q291">
            <v>251.72</v>
          </cell>
        </row>
        <row r="292">
          <cell r="E292" t="str">
            <v>X22094058341</v>
          </cell>
          <cell r="F292" t="str">
            <v>BACOOR NATIONAL HIGH SCHOOL - TABING DAGAT ANNEX -</v>
          </cell>
          <cell r="G292" t="str">
            <v>GEN. EMILIO AGUINALDO, TALABA IV, BACOOR</v>
          </cell>
          <cell r="H292" t="str">
            <v>BACOOR CITY</v>
          </cell>
          <cell r="I292" t="str">
            <v>DASMA</v>
          </cell>
          <cell r="J292" t="str">
            <v>waiting for meter BCT 2/17, drop not yet installed</v>
          </cell>
          <cell r="K292" t="str">
            <v>W/ ISSUE</v>
          </cell>
          <cell r="L292" t="str">
            <v>POWERHOUSE</v>
          </cell>
          <cell r="M292" t="str">
            <v>FCOMP</v>
          </cell>
          <cell r="N292" t="str">
            <v>JSP</v>
          </cell>
          <cell r="O292">
            <v>103.02</v>
          </cell>
          <cell r="P292">
            <v>25.492799999999999</v>
          </cell>
          <cell r="Q292">
            <v>143.27000000000001</v>
          </cell>
        </row>
        <row r="293">
          <cell r="E293" t="str">
            <v>X22052245215</v>
          </cell>
          <cell r="F293" t="str">
            <v>SHERRE ANN BISAGAS TUBA-ON</v>
          </cell>
          <cell r="G293" t="str">
            <v>CUASAY, ZONE 1, TAGUIG CITY</v>
          </cell>
          <cell r="H293" t="str">
            <v>TAGUIG CITY</v>
          </cell>
          <cell r="I293" t="str">
            <v>PARAÑAQUE</v>
          </cell>
          <cell r="J293" t="str">
            <v>conjunct with X23031053327; for metering; FOR FCOMP</v>
          </cell>
          <cell r="K293" t="str">
            <v>W/ ISSUE</v>
          </cell>
          <cell r="L293" t="str">
            <v>VJC</v>
          </cell>
          <cell r="M293" t="str">
            <v>FCOMP</v>
          </cell>
          <cell r="N293" t="str">
            <v>JSP</v>
          </cell>
          <cell r="O293">
            <v>52.86</v>
          </cell>
          <cell r="P293">
            <v>49.518999999999998</v>
          </cell>
          <cell r="Q293">
            <v>80</v>
          </cell>
        </row>
        <row r="294">
          <cell r="E294" t="str">
            <v>X22072837369</v>
          </cell>
          <cell r="F294" t="str">
            <v>MARITES BAUTISTA NUÑEZ</v>
          </cell>
          <cell r="G294" t="str">
            <v>MOLINO III, MOLINO III, BACOOR</v>
          </cell>
          <cell r="H294" t="str">
            <v>BACOOR CITY</v>
          </cell>
          <cell r="I294" t="str">
            <v>DASMA</v>
          </cell>
          <cell r="J294"/>
          <cell r="K294" t="str">
            <v>W/O ISSUE</v>
          </cell>
          <cell r="L294" t="str">
            <v>POWERHOUSE</v>
          </cell>
          <cell r="M294" t="str">
            <v>COMP</v>
          </cell>
          <cell r="N294" t="str">
            <v>EAO</v>
          </cell>
          <cell r="O294">
            <v>39.270000000000003</v>
          </cell>
          <cell r="P294">
            <v>32.828000000000003</v>
          </cell>
          <cell r="Q294">
            <v>67.63</v>
          </cell>
        </row>
        <row r="295">
          <cell r="E295" t="str">
            <v>X23010094420</v>
          </cell>
          <cell r="F295" t="str">
            <v>SIGNIFICO VISTA VENTURES INC.</v>
          </cell>
          <cell r="G295" t="str">
            <v>MEZCAL, VERDANA HOMES SUBDIVISION, BACOOR</v>
          </cell>
          <cell r="H295" t="str">
            <v>BACOOR CITY</v>
          </cell>
          <cell r="I295" t="str">
            <v>DASMA</v>
          </cell>
          <cell r="J295"/>
          <cell r="K295" t="str">
            <v>W/O ISSUE</v>
          </cell>
          <cell r="L295" t="str">
            <v>POWERHOUSE</v>
          </cell>
          <cell r="M295" t="str">
            <v>FCOMP</v>
          </cell>
          <cell r="N295" t="str">
            <v>JSP</v>
          </cell>
          <cell r="O295">
            <v>18.68</v>
          </cell>
          <cell r="P295">
            <v>12.2928</v>
          </cell>
          <cell r="Q295">
            <v>25.57</v>
          </cell>
        </row>
        <row r="296">
          <cell r="E296" t="str">
            <v>X22114884974</v>
          </cell>
          <cell r="F296" t="str">
            <v>ROSS JOSEPH JIMENEZ ROMANILLOS</v>
          </cell>
          <cell r="G296" t="str">
            <v>ST. JOSEPH, SAN JOSE SUBD, MUNTINLUPA</v>
          </cell>
          <cell r="H296" t="str">
            <v>MUNTINLUPA CITY</v>
          </cell>
          <cell r="I296" t="str">
            <v>PARAÑAQUE</v>
          </cell>
          <cell r="J296" t="str">
            <v>possible energization 2/18, meter 2/20</v>
          </cell>
          <cell r="K296" t="str">
            <v>W/ ISSUE</v>
          </cell>
          <cell r="L296" t="str">
            <v>POWERHOUSE</v>
          </cell>
          <cell r="M296" t="str">
            <v>FCOMP</v>
          </cell>
          <cell r="N296" t="str">
            <v>JSP</v>
          </cell>
          <cell r="O296">
            <v>308.18</v>
          </cell>
          <cell r="P296">
            <v>248.84729999999999</v>
          </cell>
          <cell r="Q296">
            <v>477.53</v>
          </cell>
        </row>
        <row r="297">
          <cell r="E297" t="str">
            <v>R22366376</v>
          </cell>
          <cell r="F297" t="str">
            <v>ESCRITOR HAZELLYN ROGON</v>
          </cell>
          <cell r="G297" t="str">
            <v>BLOCK 32, VISTA VERDE PH III, BACOOR</v>
          </cell>
          <cell r="H297" t="str">
            <v>BACOOR CITY</v>
          </cell>
          <cell r="I297" t="str">
            <v>DASMA</v>
          </cell>
          <cell r="J297" t="str">
            <v>for digging on Feb. 21, 2023</v>
          </cell>
          <cell r="K297"/>
          <cell r="L297" t="str">
            <v>ECOM</v>
          </cell>
          <cell r="M297" t="str">
            <v>TECO</v>
          </cell>
          <cell r="N297" t="str">
            <v>EAO</v>
          </cell>
          <cell r="O297">
            <v>23.04</v>
          </cell>
          <cell r="P297">
            <v>18.813300000000002</v>
          </cell>
          <cell r="Q297">
            <v>31.52</v>
          </cell>
        </row>
        <row r="298">
          <cell r="E298" t="str">
            <v>X22031364374</v>
          </cell>
          <cell r="F298" t="str">
            <v>ROMEO A GILAY</v>
          </cell>
          <cell r="G298" t="str">
            <v>BLOCK 13, GREEN VALLEY SUBD SECT A, BACOOR</v>
          </cell>
          <cell r="H298" t="str">
            <v>BACOOR CITY</v>
          </cell>
          <cell r="I298" t="str">
            <v>DASMA</v>
          </cell>
          <cell r="J298" t="str">
            <v>Metered last 2/2/23, for FCOMP</v>
          </cell>
          <cell r="K298" t="str">
            <v>W/O ISSUE</v>
          </cell>
          <cell r="L298" t="str">
            <v>ECOM</v>
          </cell>
          <cell r="M298" t="str">
            <v>TECO</v>
          </cell>
          <cell r="N298" t="str">
            <v>RRG</v>
          </cell>
          <cell r="O298">
            <v>67.569999999999993</v>
          </cell>
          <cell r="P298">
            <v>61.733600000000003</v>
          </cell>
          <cell r="Q298">
            <v>92.85</v>
          </cell>
        </row>
        <row r="299">
          <cell r="E299" t="str">
            <v>X22114836163</v>
          </cell>
          <cell r="F299" t="str">
            <v>MOTIONTRADE DEVELOPMENT CORPORATION</v>
          </cell>
          <cell r="G299" t="str">
            <v>SAMPAGUITA, VERAVILLE TOWNHOMES ALEGRIA, LAS PINAS CITY</v>
          </cell>
          <cell r="H299" t="str">
            <v>LAS PIÑAS CITY</v>
          </cell>
          <cell r="I299" t="str">
            <v>PARAÑAQUE</v>
          </cell>
          <cell r="J299" t="str">
            <v>Done on site 02/4/2023, for FCOMP, needed BCTs</v>
          </cell>
          <cell r="K299" t="str">
            <v>W/ ISSUE</v>
          </cell>
          <cell r="L299" t="str">
            <v>POWERHOUSE</v>
          </cell>
          <cell r="M299" t="str">
            <v>FCOMP</v>
          </cell>
          <cell r="N299" t="str">
            <v>JSP</v>
          </cell>
          <cell r="O299">
            <v>44.99</v>
          </cell>
          <cell r="P299">
            <v>16.602799999999998</v>
          </cell>
          <cell r="Q299">
            <v>61.37</v>
          </cell>
        </row>
        <row r="300">
          <cell r="E300" t="str">
            <v>X23010053341</v>
          </cell>
          <cell r="F300" t="str">
            <v>MICHAEL JETHRO GOBENCIONG OPELANIO</v>
          </cell>
          <cell r="G300" t="str">
            <v>DELA COSTA, TOWN AND COUNTRY WEST SUBD, BACOOR</v>
          </cell>
          <cell r="H300" t="str">
            <v>BACOOR CITY</v>
          </cell>
          <cell r="I300" t="str">
            <v>DASMA</v>
          </cell>
          <cell r="J300" t="str">
            <v>for site survey 2/21</v>
          </cell>
          <cell r="K300"/>
          <cell r="L300" t="str">
            <v>POWERHOUSE</v>
          </cell>
          <cell r="M300" t="str">
            <v>FCOMP</v>
          </cell>
          <cell r="N300" t="str">
            <v>IJP</v>
          </cell>
          <cell r="O300">
            <v>31.16</v>
          </cell>
          <cell r="P300">
            <v>12.0928</v>
          </cell>
          <cell r="Q300">
            <v>42.63</v>
          </cell>
        </row>
        <row r="301">
          <cell r="E301" t="str">
            <v>X23010209894</v>
          </cell>
          <cell r="F301" t="str">
            <v>EMERSON S. ESPELETA</v>
          </cell>
          <cell r="G301" t="str">
            <v>MOLINO, NIOG III, BACOOR</v>
          </cell>
          <cell r="H301" t="str">
            <v>BACOOR CITY</v>
          </cell>
          <cell r="I301" t="str">
            <v>DASMA</v>
          </cell>
          <cell r="J301" t="str">
            <v>applicant needs to confirm pole location with Villar Group</v>
          </cell>
          <cell r="K301" t="str">
            <v>W/ ISSUE</v>
          </cell>
          <cell r="L301" t="str">
            <v>POWERHOUSE</v>
          </cell>
          <cell r="M301" t="str">
            <v>FCOMP</v>
          </cell>
          <cell r="N301" t="str">
            <v>JSP</v>
          </cell>
          <cell r="O301">
            <v>87.14</v>
          </cell>
          <cell r="P301">
            <v>61.012599999999999</v>
          </cell>
          <cell r="Q301">
            <v>120.47</v>
          </cell>
        </row>
        <row r="302">
          <cell r="E302" t="str">
            <v>X22094069208</v>
          </cell>
          <cell r="F302" t="str">
            <v>MARIA RAYSOL AZARCON YNIGUEZ</v>
          </cell>
          <cell r="G302" t="str">
            <v>LAKANDULA, BARANGAY VILL, PARANAQUE</v>
          </cell>
          <cell r="H302" t="str">
            <v>PARAÑAQUE CITY</v>
          </cell>
          <cell r="I302" t="str">
            <v>PARAÑAQUE</v>
          </cell>
          <cell r="J302" t="str">
            <v>prio c/o boss Rex, 50 ft CP out of stock since Feb 8, may event daw ang HOA, sinabihan crew na Feb 17 pa balik. erection pole dressing Feb 17 3rd shift</v>
          </cell>
          <cell r="K302" t="str">
            <v>W/O ISSUE</v>
          </cell>
          <cell r="L302" t="str">
            <v>POWERHOUSE</v>
          </cell>
          <cell r="M302" t="str">
            <v>FCOMP</v>
          </cell>
          <cell r="N302" t="str">
            <v>JSP</v>
          </cell>
          <cell r="O302">
            <v>110.69</v>
          </cell>
          <cell r="P302">
            <v>90.402600000000007</v>
          </cell>
          <cell r="Q302">
            <v>168.75</v>
          </cell>
        </row>
        <row r="303">
          <cell r="E303" t="str">
            <v>X22062802794</v>
          </cell>
          <cell r="F303" t="str">
            <v>RAUL GERARDO R. MORALES</v>
          </cell>
          <cell r="G303" t="str">
            <v>LAUAN EXT, UNITED PQUE PH 2 SUBD, PARANAQUE</v>
          </cell>
          <cell r="H303" t="str">
            <v>PARAÑAQUE CITY</v>
          </cell>
          <cell r="I303" t="str">
            <v>PARAÑAQUE</v>
          </cell>
          <cell r="J303" t="str">
            <v>on going digging 2/15</v>
          </cell>
          <cell r="K303"/>
          <cell r="L303" t="str">
            <v>POWERHOUSE</v>
          </cell>
          <cell r="M303" t="str">
            <v>FCOMP</v>
          </cell>
          <cell r="N303" t="str">
            <v>JSP</v>
          </cell>
          <cell r="O303">
            <v>430.17</v>
          </cell>
          <cell r="P303">
            <v>326.75889999999998</v>
          </cell>
          <cell r="Q303">
            <v>655.25</v>
          </cell>
        </row>
        <row r="304">
          <cell r="E304" t="str">
            <v>X22104257355</v>
          </cell>
          <cell r="F304" t="str">
            <v>MAYNILAD WATER SERVICES, INC. (JOB 3)</v>
          </cell>
          <cell r="G304" t="str">
            <v>UMALI, POBLACION, MUNTINLUPA</v>
          </cell>
          <cell r="H304" t="str">
            <v>MUNTINLUPA CITY</v>
          </cell>
          <cell r="I304" t="str">
            <v>PARAÑAQUE</v>
          </cell>
          <cell r="J304" t="str">
            <v>waiting for other 2 WOs</v>
          </cell>
          <cell r="K304" t="str">
            <v>W/ ISSUE</v>
          </cell>
          <cell r="L304" t="str">
            <v>POWERHOUSE</v>
          </cell>
          <cell r="M304" t="str">
            <v>FCOMP</v>
          </cell>
          <cell r="N304" t="str">
            <v>IJP</v>
          </cell>
          <cell r="O304">
            <v>528.65279999999996</v>
          </cell>
          <cell r="P304">
            <v>336.28289999999998</v>
          </cell>
          <cell r="Q304">
            <v>896.23</v>
          </cell>
        </row>
        <row r="305">
          <cell r="E305" t="str">
            <v>X22104222228</v>
          </cell>
          <cell r="F305" t="str">
            <v>ANTHONY A. LIM</v>
          </cell>
          <cell r="G305" t="str">
            <v>COUNTRY CLUB, AYALA-ALABANG VILL, MUNTINLUPA</v>
          </cell>
          <cell r="H305" t="str">
            <v>MUNTINLUPA CITY</v>
          </cell>
          <cell r="I305" t="str">
            <v>PARAÑAQUE</v>
          </cell>
          <cell r="J305" t="str">
            <v>withdrawn mats, digging ok, hauling of; NO BCT</v>
          </cell>
          <cell r="K305" t="str">
            <v>W/ ISSUE</v>
          </cell>
          <cell r="L305" t="str">
            <v>POWERHOUSE</v>
          </cell>
          <cell r="M305" t="str">
            <v>FCOMP</v>
          </cell>
          <cell r="N305" t="str">
            <v>JSP</v>
          </cell>
          <cell r="O305">
            <v>150.9134</v>
          </cell>
          <cell r="P305">
            <v>101.96939999999999</v>
          </cell>
          <cell r="Q305">
            <v>223.27</v>
          </cell>
        </row>
        <row r="306">
          <cell r="E306" t="str">
            <v>X22093989020</v>
          </cell>
          <cell r="F306" t="str">
            <v>MAYNILAD WATER SERVICES, INC. (JOB 1)</v>
          </cell>
          <cell r="G306" t="str">
            <v>UMALI, POBLACION, MUNTINLUPA</v>
          </cell>
          <cell r="H306" t="str">
            <v>MUNTINLUPA CITY</v>
          </cell>
          <cell r="I306" t="str">
            <v>PARAÑAQUE</v>
          </cell>
          <cell r="J306" t="str">
            <v>needs interruption; scheduled PAI on (03-28-23)</v>
          </cell>
          <cell r="K306" t="str">
            <v>W/ ISSUE</v>
          </cell>
          <cell r="L306" t="str">
            <v>AVECO</v>
          </cell>
          <cell r="M306" t="str">
            <v>FCOMP</v>
          </cell>
          <cell r="N306" t="str">
            <v>JCF</v>
          </cell>
          <cell r="O306">
            <v>235.52670000000001</v>
          </cell>
          <cell r="P306">
            <v>115.8831</v>
          </cell>
          <cell r="Q306">
            <v>428.53</v>
          </cell>
        </row>
        <row r="307">
          <cell r="E307" t="str">
            <v>X23020446344</v>
          </cell>
          <cell r="F307" t="str">
            <v>ALLDAY RETAIL CONCEPTS, INC.</v>
          </cell>
          <cell r="G307" t="str">
            <v>SAN NICOLAS I, SAN NICOLAS I, BACOOR</v>
          </cell>
          <cell r="H307" t="str">
            <v>BACOOR CITY</v>
          </cell>
          <cell r="I307" t="str">
            <v>DASMA</v>
          </cell>
          <cell r="J307" t="str">
            <v>waiting for BCT availablity with RTPI</v>
          </cell>
          <cell r="K307"/>
          <cell r="L307" t="str">
            <v>POWERHOUSE</v>
          </cell>
          <cell r="M307" t="str">
            <v>FCOMP</v>
          </cell>
          <cell r="N307" t="str">
            <v>JSP</v>
          </cell>
          <cell r="O307">
            <v>42.077300000000001</v>
          </cell>
          <cell r="P307">
            <v>25.492799999999999</v>
          </cell>
          <cell r="Q307">
            <v>57.5</v>
          </cell>
        </row>
        <row r="308">
          <cell r="E308" t="str">
            <v>X22114850254</v>
          </cell>
          <cell r="F308" t="str">
            <v>PERF RESTAURANTS, INC.</v>
          </cell>
          <cell r="G308" t="str">
            <v>DAANG HARI, ALABANG WEST, LAS PINAS CITY</v>
          </cell>
          <cell r="H308" t="str">
            <v>LAS PIÑAS CITY</v>
          </cell>
          <cell r="I308" t="str">
            <v>PARAÑAQUE</v>
          </cell>
          <cell r="J308"/>
          <cell r="K308" t="str">
            <v>W/O ISSUE</v>
          </cell>
          <cell r="L308" t="str">
            <v>POWERHOUSE</v>
          </cell>
          <cell r="M308" t="str">
            <v>FCOMP</v>
          </cell>
          <cell r="N308" t="str">
            <v>JSP</v>
          </cell>
          <cell r="O308">
            <v>41.197299999999998</v>
          </cell>
          <cell r="P308">
            <v>17.9528</v>
          </cell>
          <cell r="Q308">
            <v>56.23</v>
          </cell>
        </row>
        <row r="309">
          <cell r="E309" t="str">
            <v>R22420376</v>
          </cell>
          <cell r="F309" t="str">
            <v>E DE CASTRO CORPORATION</v>
          </cell>
          <cell r="G309" t="str">
            <v>BLOCK 72, ELISA HOMES 4, BACOOR</v>
          </cell>
          <cell r="H309" t="str">
            <v>BACOOR CITY</v>
          </cell>
          <cell r="I309" t="str">
            <v>DASMA</v>
          </cell>
          <cell r="J309" t="str">
            <v>scheduled for site suirvey</v>
          </cell>
          <cell r="K309"/>
          <cell r="L309" t="str">
            <v>POWERHOUSE</v>
          </cell>
          <cell r="M309" t="str">
            <v>FCOMP</v>
          </cell>
          <cell r="N309" t="str">
            <v>IJP</v>
          </cell>
          <cell r="O309">
            <v>46.738700000000001</v>
          </cell>
          <cell r="P309">
            <v>39.648699999999998</v>
          </cell>
          <cell r="Q309">
            <v>70.97</v>
          </cell>
        </row>
        <row r="310">
          <cell r="E310" t="str">
            <v>X23010277006</v>
          </cell>
          <cell r="F310" t="str">
            <v>STA. LUCIA REALTY &amp; DEVELOPMENT, INC.</v>
          </cell>
          <cell r="G310" t="str">
            <v>FLAMINGO, VISTA VERDE SOUTH EXEC PH4, BACOOR</v>
          </cell>
          <cell r="H310" t="str">
            <v>BACOOR CITY</v>
          </cell>
          <cell r="I310" t="str">
            <v>DASMA</v>
          </cell>
          <cell r="J310" t="str">
            <v>with local PAI to be sched on May 2023</v>
          </cell>
          <cell r="K310"/>
          <cell r="L310" t="str">
            <v>POWERHOUSE</v>
          </cell>
          <cell r="M310" t="str">
            <v>FCOMP</v>
          </cell>
          <cell r="N310" t="str">
            <v>JSP</v>
          </cell>
          <cell r="O310">
            <v>70.084000000000003</v>
          </cell>
          <cell r="P310">
            <v>60.814</v>
          </cell>
          <cell r="Q310">
            <v>96.27</v>
          </cell>
        </row>
        <row r="311">
          <cell r="E311" t="str">
            <v>X23010041579</v>
          </cell>
          <cell r="F311" t="str">
            <v>KATARUNGAN VILLAGE HOMEOWNERS ASSOC. INC.</v>
          </cell>
          <cell r="G311" t="str">
            <v>F. NATIVIDAD, KATARUNGAN VILLAGE, MUNTINLUPA</v>
          </cell>
          <cell r="H311" t="str">
            <v>MUNTINLUPA CITY</v>
          </cell>
          <cell r="I311" t="str">
            <v>PARAÑAQUE</v>
          </cell>
          <cell r="J311" t="str">
            <v>for execution on Feb. 25, 2023; for execution on 4th week of March; COMPLETED</v>
          </cell>
          <cell r="K311"/>
          <cell r="L311" t="str">
            <v>ECOM</v>
          </cell>
          <cell r="M311" t="str">
            <v>TECO</v>
          </cell>
          <cell r="N311" t="str">
            <v>EAO</v>
          </cell>
          <cell r="O311">
            <v>28</v>
          </cell>
          <cell r="P311">
            <v>9.69</v>
          </cell>
          <cell r="Q311">
            <v>38.35</v>
          </cell>
        </row>
        <row r="312">
          <cell r="E312" t="str">
            <v>X21051764739</v>
          </cell>
          <cell r="F312" t="str">
            <v>DITO TELECOMMUNITY CORPORATION</v>
          </cell>
          <cell r="G312" t="str">
            <v>ASTRO, ASTROVILLE I SUBD, BACOOR</v>
          </cell>
          <cell r="H312" t="str">
            <v>BACOOR CITY</v>
          </cell>
          <cell r="I312" t="str">
            <v>DASMA</v>
          </cell>
          <cell r="J312" t="str">
            <v>scheduled for site suirvey</v>
          </cell>
          <cell r="K312" t="str">
            <v>W/O ISSUE</v>
          </cell>
          <cell r="L312" t="str">
            <v>POWERHOUSE</v>
          </cell>
          <cell r="M312" t="str">
            <v>FCOMP</v>
          </cell>
          <cell r="N312" t="str">
            <v>JSP</v>
          </cell>
          <cell r="O312">
            <v>45.75</v>
          </cell>
          <cell r="P312">
            <v>39.532499999999999</v>
          </cell>
          <cell r="Q312">
            <v>74.28</v>
          </cell>
        </row>
        <row r="313">
          <cell r="E313" t="str">
            <v>X22114802936</v>
          </cell>
          <cell r="F313" t="str">
            <v>MACHUCA BALDOZAS INC.</v>
          </cell>
          <cell r="G313" t="str">
            <v>MARIAN ROAD 1, SN MARTIN DE PORRES, PARANAQUE</v>
          </cell>
          <cell r="H313" t="str">
            <v>PARAÑAQUE CITY</v>
          </cell>
          <cell r="I313" t="str">
            <v>PARAÑAQUE</v>
          </cell>
          <cell r="J313" t="str">
            <v>digging March 4, 2023</v>
          </cell>
          <cell r="K313" t="str">
            <v>W/ ISSUE</v>
          </cell>
          <cell r="L313" t="str">
            <v>POWERHOUSE</v>
          </cell>
          <cell r="M313" t="str">
            <v>FCOMP</v>
          </cell>
          <cell r="N313" t="str">
            <v>JSP</v>
          </cell>
          <cell r="O313">
            <v>76.39</v>
          </cell>
          <cell r="P313">
            <v>53.342599999999997</v>
          </cell>
          <cell r="Q313">
            <v>112.35</v>
          </cell>
        </row>
        <row r="314">
          <cell r="E314" t="str">
            <v>X23020383335</v>
          </cell>
          <cell r="F314" t="str">
            <v>CELESTE VIDA LORAYES</v>
          </cell>
          <cell r="G314" t="str">
            <v>PICADILLY, HILLSBOROUGH SUBD, MUNTINLUPA</v>
          </cell>
          <cell r="H314" t="str">
            <v>MUNTINLUPA CITY</v>
          </cell>
          <cell r="I314" t="str">
            <v>PARAÑAQUE</v>
          </cell>
          <cell r="J314" t="str">
            <v>scheduled for site suirvey</v>
          </cell>
          <cell r="K314"/>
          <cell r="L314" t="str">
            <v>POWERHOUSE</v>
          </cell>
          <cell r="M314" t="str">
            <v>FCOMP</v>
          </cell>
          <cell r="N314" t="str">
            <v>JSP</v>
          </cell>
          <cell r="O314">
            <v>47.42</v>
          </cell>
          <cell r="P314">
            <v>41.189500000000002</v>
          </cell>
          <cell r="Q314">
            <v>74.98</v>
          </cell>
        </row>
        <row r="315">
          <cell r="E315" t="str">
            <v>X22114883646</v>
          </cell>
          <cell r="F315" t="str">
            <v>MAKO TEKNOMECANIQUES, INC.</v>
          </cell>
          <cell r="G315" t="str">
            <v>BLOCK 5, GREEN VALLEY SUBDIVISION, BACOOR</v>
          </cell>
          <cell r="H315" t="str">
            <v>BACOOR CITY</v>
          </cell>
          <cell r="I315" t="str">
            <v>DASMA</v>
          </cell>
          <cell r="J315" t="str">
            <v>with reg PAI May 2023; prepared (05-09-23)</v>
          </cell>
          <cell r="K315" t="str">
            <v>W/ ISSUE</v>
          </cell>
          <cell r="L315" t="str">
            <v>POWERHOUSE</v>
          </cell>
          <cell r="M315" t="str">
            <v>FCOMP</v>
          </cell>
          <cell r="N315" t="str">
            <v>JSP</v>
          </cell>
          <cell r="O315">
            <v>223.99</v>
          </cell>
          <cell r="P315">
            <v>138.99799999999999</v>
          </cell>
          <cell r="Q315">
            <v>329.62</v>
          </cell>
        </row>
        <row r="316">
          <cell r="E316" t="str">
            <v>X23020436703</v>
          </cell>
          <cell r="F316" t="str">
            <v>ELECTRIC VEHICLE EXPANSION ENTERPRISES, INC.,</v>
          </cell>
          <cell r="G316" t="str">
            <v>WEST SERVICE, ALABANG, MUNTINLUPA</v>
          </cell>
          <cell r="H316" t="str">
            <v>MUNTINLUPA CITY</v>
          </cell>
          <cell r="I316" t="str">
            <v>PARAÑAQUE</v>
          </cell>
          <cell r="J316" t="str">
            <v>applicant holds execution</v>
          </cell>
          <cell r="K316" t="str">
            <v>W/ ISSUE</v>
          </cell>
          <cell r="L316" t="str">
            <v>POWERHOUSE</v>
          </cell>
          <cell r="M316" t="str">
            <v>CAN</v>
          </cell>
          <cell r="N316" t="str">
            <v>JSP</v>
          </cell>
          <cell r="O316">
            <v>5.5</v>
          </cell>
          <cell r="P316"/>
          <cell r="Q316">
            <v>7.52</v>
          </cell>
        </row>
        <row r="317">
          <cell r="E317" t="str">
            <v>X22052134149</v>
          </cell>
          <cell r="F317" t="str">
            <v>CAMELLA SPRINGVILLE CITY MOLINO TRICYCLE OPERATORS</v>
          </cell>
          <cell r="G317" t="str">
            <v>CAMELLA SPV WEST PH III, CAMELLA SPV WEST PH 3, BACOOR</v>
          </cell>
          <cell r="H317" t="str">
            <v>BACOOR CITY</v>
          </cell>
          <cell r="I317" t="str">
            <v>DASMA</v>
          </cell>
          <cell r="J317" t="str">
            <v>for transmittal to meter/for FCOMP</v>
          </cell>
          <cell r="K317" t="str">
            <v>W/ ISSUE</v>
          </cell>
          <cell r="L317" t="str">
            <v>POWERHOUSE</v>
          </cell>
          <cell r="M317" t="str">
            <v>FCOMP</v>
          </cell>
          <cell r="N317" t="str">
            <v>JSP</v>
          </cell>
          <cell r="O317">
            <v>86.74</v>
          </cell>
          <cell r="P317">
            <v>62.1492</v>
          </cell>
          <cell r="Q317">
            <v>137.30000000000001</v>
          </cell>
        </row>
        <row r="318">
          <cell r="E318" t="str">
            <v>X23010012981</v>
          </cell>
          <cell r="F318" t="str">
            <v>MARIAN ALEXEI OLANDRIA ENRIQUEZ</v>
          </cell>
          <cell r="G318" t="str">
            <v>ALABANG-ZAPOTE, PAMPLONA II, LAS PINAS CITY</v>
          </cell>
          <cell r="H318" t="str">
            <v>LAS PIÑAS CITY</v>
          </cell>
          <cell r="I318" t="str">
            <v>PARAÑAQUE</v>
          </cell>
          <cell r="J318"/>
          <cell r="K318" t="str">
            <v>W/O ISSUE</v>
          </cell>
          <cell r="L318" t="str">
            <v>POWERHOUSE</v>
          </cell>
          <cell r="M318" t="str">
            <v>FCOMP</v>
          </cell>
          <cell r="N318" t="str">
            <v>JSP</v>
          </cell>
          <cell r="O318">
            <v>57.58</v>
          </cell>
          <cell r="P318">
            <v>41.886099999999999</v>
          </cell>
          <cell r="Q318">
            <v>106.5</v>
          </cell>
        </row>
        <row r="319">
          <cell r="E319" t="str">
            <v>X23010244623</v>
          </cell>
          <cell r="F319" t="str">
            <v>JENNIFER DELA COSTA ESTRADA</v>
          </cell>
          <cell r="G319" t="str">
            <v>BLOCK 18, CAMELLA SPRINGVILLE HEIGHTS III, BACOOR</v>
          </cell>
          <cell r="H319" t="str">
            <v>BACOOR CITY</v>
          </cell>
          <cell r="I319" t="str">
            <v>DASMA</v>
          </cell>
          <cell r="J319"/>
          <cell r="K319" t="str">
            <v>W/O ISSUE</v>
          </cell>
          <cell r="L319" t="str">
            <v>POWERHOUSE</v>
          </cell>
          <cell r="M319" t="str">
            <v>FCOMP</v>
          </cell>
          <cell r="N319" t="str">
            <v>JSP</v>
          </cell>
          <cell r="O319">
            <v>35.22</v>
          </cell>
          <cell r="P319">
            <v>10.41</v>
          </cell>
          <cell r="Q319">
            <v>48.27</v>
          </cell>
        </row>
        <row r="320">
          <cell r="E320" t="str">
            <v>X23020502498</v>
          </cell>
          <cell r="F320" t="str">
            <v>EMMANUEL LUBAY ARSUA</v>
          </cell>
          <cell r="G320" t="str">
            <v>BLOCK 30, SOLDIER'S HILLS 4 PH II, BACOOR</v>
          </cell>
          <cell r="H320" t="str">
            <v>BACOOR CITY</v>
          </cell>
          <cell r="I320" t="str">
            <v>DASMA</v>
          </cell>
          <cell r="J320" t="str">
            <v>for transmittal to meter/for FCOMP</v>
          </cell>
          <cell r="K320" t="str">
            <v>W/ ISSUE</v>
          </cell>
          <cell r="L320" t="str">
            <v>POWERHOUSE</v>
          </cell>
          <cell r="M320" t="str">
            <v>FCOMP</v>
          </cell>
          <cell r="N320" t="str">
            <v>JSP</v>
          </cell>
          <cell r="O320">
            <v>42.1053</v>
          </cell>
          <cell r="P320">
            <v>27.472300000000001</v>
          </cell>
          <cell r="Q320">
            <v>58.28</v>
          </cell>
        </row>
        <row r="321">
          <cell r="E321" t="str">
            <v>X22093988867</v>
          </cell>
          <cell r="F321" t="str">
            <v>MAYNILAD WATER SERVICES, INC. (JOB 2)</v>
          </cell>
          <cell r="G321" t="str">
            <v>UMALI, POBLACION, MUNTINLUPA</v>
          </cell>
          <cell r="H321" t="str">
            <v>MUNTINLUPA CITY</v>
          </cell>
          <cell r="I321" t="str">
            <v>PARAÑAQUE</v>
          </cell>
          <cell r="J321"/>
          <cell r="K321" t="str">
            <v>W/ ISSUE</v>
          </cell>
          <cell r="L321" t="str">
            <v>CHALLENGER</v>
          </cell>
          <cell r="M321" t="str">
            <v>FCOMP</v>
          </cell>
          <cell r="N321" t="str">
            <v>IGL</v>
          </cell>
          <cell r="O321">
            <v>375.13</v>
          </cell>
          <cell r="P321">
            <v>154.3794</v>
          </cell>
          <cell r="Q321">
            <v>630.75</v>
          </cell>
        </row>
        <row r="322">
          <cell r="E322" t="str">
            <v>X23010303986</v>
          </cell>
          <cell r="F322" t="str">
            <v>GLOBE TELECOM., INC.</v>
          </cell>
          <cell r="G322" t="str">
            <v>ST. TERESA, SAN AGUSTIN VILL, PARANAQUE</v>
          </cell>
          <cell r="H322" t="str">
            <v>PARAÑAQUE CITY</v>
          </cell>
          <cell r="I322" t="str">
            <v>PARAÑAQUE</v>
          </cell>
          <cell r="J322" t="str">
            <v>conjunct with X21031132613</v>
          </cell>
          <cell r="K322"/>
          <cell r="L322" t="str">
            <v>VJC</v>
          </cell>
          <cell r="M322" t="str">
            <v>FCOMP</v>
          </cell>
          <cell r="N322" t="str">
            <v>JSP</v>
          </cell>
          <cell r="O322">
            <v>69.17</v>
          </cell>
          <cell r="P322">
            <v>63.163200000000003</v>
          </cell>
          <cell r="Q322">
            <v>207.88</v>
          </cell>
        </row>
        <row r="323">
          <cell r="E323" t="str">
            <v>X22073112067</v>
          </cell>
          <cell r="F323" t="str">
            <v>BUREAU OF CORRECTIONS EMPLOYEES ASSOCIATION (BUCOR</v>
          </cell>
          <cell r="G323" t="str">
            <v>CAIMITO, NEW BILIBID PRISONS, MUNTINLUPA</v>
          </cell>
          <cell r="H323" t="str">
            <v>MUNTINLUPA CITY</v>
          </cell>
          <cell r="I323" t="str">
            <v>PARAÑAQUE</v>
          </cell>
          <cell r="J323"/>
          <cell r="K323" t="str">
            <v>W/O ISSUE</v>
          </cell>
          <cell r="L323" t="str">
            <v>POWERHOUSE</v>
          </cell>
          <cell r="M323" t="str">
            <v>TECO</v>
          </cell>
          <cell r="N323" t="str">
            <v>EAO</v>
          </cell>
          <cell r="O323">
            <v>60.863599999999998</v>
          </cell>
          <cell r="P323">
            <v>37.146099999999997</v>
          </cell>
          <cell r="Q323">
            <v>90.9</v>
          </cell>
        </row>
        <row r="324">
          <cell r="E324" t="str">
            <v>X22094053302</v>
          </cell>
          <cell r="F324" t="str">
            <v>RAMON A. CARINO</v>
          </cell>
          <cell r="G324" t="str">
            <v>CUENCA, AYALA-ALABANG VILL, MUNTINLUPA</v>
          </cell>
          <cell r="H324" t="str">
            <v>MUNTINLUPA CITY</v>
          </cell>
          <cell r="I324" t="str">
            <v>PARAÑAQUE</v>
          </cell>
          <cell r="J324"/>
          <cell r="K324"/>
          <cell r="L324" t="str">
            <v>POWERHOUSE</v>
          </cell>
          <cell r="M324" t="str">
            <v>FCOMP</v>
          </cell>
          <cell r="N324" t="str">
            <v>JSP</v>
          </cell>
          <cell r="O324">
            <v>22.28</v>
          </cell>
          <cell r="P324">
            <v>13.892799999999999</v>
          </cell>
          <cell r="Q324">
            <v>30.27</v>
          </cell>
        </row>
        <row r="325">
          <cell r="E325" t="str">
            <v>X23010269035</v>
          </cell>
          <cell r="F325" t="str">
            <v>NIXON BONIEL BARDON</v>
          </cell>
          <cell r="G325" t="str">
            <v>MOLINO, NIOG III, BACOOR</v>
          </cell>
          <cell r="H325" t="str">
            <v>BACOOR CITY</v>
          </cell>
          <cell r="I325" t="str">
            <v>DASMA</v>
          </cell>
          <cell r="J325" t="str">
            <v>for execution on last week of March; for execution next week, April 25, 2023; to be updraded to 75kVA DT</v>
          </cell>
          <cell r="K325" t="str">
            <v>W/ ISSUE</v>
          </cell>
          <cell r="L325" t="str">
            <v>ECOM</v>
          </cell>
          <cell r="M325" t="str">
            <v>FCOMP</v>
          </cell>
          <cell r="N325" t="str">
            <v>RRG</v>
          </cell>
          <cell r="O325">
            <v>11.24</v>
          </cell>
          <cell r="P325">
            <v>22.61</v>
          </cell>
          <cell r="Q325">
            <v>15.37</v>
          </cell>
        </row>
        <row r="326">
          <cell r="E326" t="str">
            <v>X23020365658</v>
          </cell>
          <cell r="F326" t="str">
            <v>AVIDA LAND CORP.,</v>
          </cell>
          <cell r="G326" t="str">
            <v>MOLINO IV, MOLINO IV, BACOOR</v>
          </cell>
          <cell r="H326" t="str">
            <v>BACOOR CITY</v>
          </cell>
          <cell r="I326" t="str">
            <v>DASMA</v>
          </cell>
          <cell r="J326" t="str">
            <v>for execution on last week of March; April 14, 2023 (execution date)</v>
          </cell>
          <cell r="K326"/>
          <cell r="L326" t="str">
            <v>ECOM</v>
          </cell>
          <cell r="M326" t="str">
            <v>FCOMP</v>
          </cell>
          <cell r="N326" t="str">
            <v>RRG</v>
          </cell>
          <cell r="O326">
            <v>37.4</v>
          </cell>
          <cell r="P326">
            <v>19.579999999999998</v>
          </cell>
          <cell r="Q326">
            <v>50.85</v>
          </cell>
        </row>
        <row r="327">
          <cell r="E327" t="str">
            <v>X21030891877</v>
          </cell>
          <cell r="F327" t="str">
            <v>MARK BENEDICT OCHOA REALICA</v>
          </cell>
          <cell r="G327" t="str">
            <v>SAN ANTONIO, AYALA-ALABANG VILL, MUNTINLUPA</v>
          </cell>
          <cell r="H327" t="str">
            <v>MUNTINLUPA CITY</v>
          </cell>
          <cell r="I327" t="str">
            <v>PARAÑAQUE</v>
          </cell>
          <cell r="J327" t="str">
            <v>for survey; for execution on May 10, 2023</v>
          </cell>
          <cell r="K327" t="str">
            <v>W/ ISSUE</v>
          </cell>
          <cell r="L327" t="str">
            <v>POWERHOUSE</v>
          </cell>
          <cell r="M327" t="str">
            <v>FCOMP</v>
          </cell>
          <cell r="N327" t="str">
            <v>JSP</v>
          </cell>
          <cell r="O327">
            <v>45.98</v>
          </cell>
          <cell r="P327">
            <v>42.4895</v>
          </cell>
          <cell r="Q327">
            <v>78.17</v>
          </cell>
        </row>
        <row r="328">
          <cell r="E328" t="str">
            <v>X22114932236</v>
          </cell>
          <cell r="F328" t="str">
            <v>DITO TELECOMMUNITY CORPORATION</v>
          </cell>
          <cell r="G328" t="str">
            <v>DAANG BUKID, BACOOR, CAVITE</v>
          </cell>
          <cell r="H328" t="str">
            <v>BACOOR CITY</v>
          </cell>
          <cell r="I328" t="str">
            <v>DASMA</v>
          </cell>
          <cell r="J328"/>
          <cell r="K328" t="str">
            <v>W/ ISSUE</v>
          </cell>
          <cell r="L328" t="str">
            <v>CHALLENGER</v>
          </cell>
          <cell r="M328" t="str">
            <v>FCOMP</v>
          </cell>
          <cell r="N328" t="str">
            <v>JSP</v>
          </cell>
          <cell r="O328">
            <v>123.89190000000001</v>
          </cell>
          <cell r="P328">
            <v>98.443899999999999</v>
          </cell>
          <cell r="Q328">
            <v>180.48</v>
          </cell>
        </row>
        <row r="329">
          <cell r="E329" t="str">
            <v>X21041584079</v>
          </cell>
          <cell r="F329" t="str">
            <v>TOWER 6789 CORPORATION</v>
          </cell>
          <cell r="G329" t="str">
            <v>AUGUSTINE, STA. ANA SUBD, PARANAQUE</v>
          </cell>
          <cell r="H329" t="str">
            <v>PARAÑAQUE CITY</v>
          </cell>
          <cell r="I329" t="str">
            <v>PARAÑAQUE</v>
          </cell>
          <cell r="J329"/>
          <cell r="K329" t="str">
            <v>W/O ISSUE</v>
          </cell>
          <cell r="L329" t="str">
            <v>POWERHOUSE</v>
          </cell>
          <cell r="M329" t="str">
            <v>FCOMP</v>
          </cell>
          <cell r="N329" t="str">
            <v>JSP</v>
          </cell>
          <cell r="O329">
            <v>45.890300000000003</v>
          </cell>
          <cell r="P329">
            <v>11.4428</v>
          </cell>
          <cell r="Q329">
            <v>62.7</v>
          </cell>
        </row>
        <row r="330">
          <cell r="E330" t="str">
            <v>X23020640892</v>
          </cell>
          <cell r="F330" t="str">
            <v>SEMABEL BUILDERS &amp; DEVELOPMENT CORPORATION,</v>
          </cell>
          <cell r="G330" t="str">
            <v>VILLA MATEO-ANNEX, MOLINO VI, BACOOR, CAVITE</v>
          </cell>
          <cell r="H330" t="str">
            <v>BACOOR CITY</v>
          </cell>
          <cell r="I330" t="str">
            <v>DASMA</v>
          </cell>
          <cell r="J330" t="str">
            <v>for transmittal to meter/for FCOMP</v>
          </cell>
          <cell r="K330" t="str">
            <v>W/ ISSUE</v>
          </cell>
          <cell r="L330" t="str">
            <v>POWERHOUSE</v>
          </cell>
          <cell r="M330" t="str">
            <v>FCOMP</v>
          </cell>
          <cell r="N330" t="str">
            <v>JSP</v>
          </cell>
          <cell r="O330">
            <v>12.97</v>
          </cell>
          <cell r="P330">
            <v>7.83</v>
          </cell>
          <cell r="Q330">
            <v>17.829999999999998</v>
          </cell>
        </row>
        <row r="331">
          <cell r="E331" t="str">
            <v>X22114911092</v>
          </cell>
          <cell r="F331" t="str">
            <v>BLOOMINGDALE ENTERPRISES, INC.</v>
          </cell>
          <cell r="G331" t="str">
            <v>ALABANG-ZAPOTE, TALON I, LAS PINAS CITY</v>
          </cell>
          <cell r="H331" t="str">
            <v>LAS PIÑAS CITY</v>
          </cell>
          <cell r="I331" t="str">
            <v>PARAÑAQUE</v>
          </cell>
          <cell r="J331"/>
          <cell r="K331" t="str">
            <v>W/ ISSUE</v>
          </cell>
          <cell r="L331" t="str">
            <v>ECOM</v>
          </cell>
          <cell r="M331" t="str">
            <v>COMP</v>
          </cell>
          <cell r="N331" t="str">
            <v>EAO</v>
          </cell>
          <cell r="O331">
            <v>104.17</v>
          </cell>
          <cell r="P331">
            <v>8.57</v>
          </cell>
          <cell r="Q331">
            <v>142.63</v>
          </cell>
        </row>
        <row r="332">
          <cell r="E332" t="str">
            <v>X22104238690</v>
          </cell>
          <cell r="F332" t="str">
            <v>ALFAMETRO MARKETING, INC.</v>
          </cell>
          <cell r="G332" t="str">
            <v>STREET, VICTOR EMMANUELLE, ITALIA 500-BF HOMES, LAS PINAS CITY</v>
          </cell>
          <cell r="H332" t="str">
            <v>LAS PIÑAS CITY</v>
          </cell>
          <cell r="I332" t="str">
            <v>PARAÑAQUE</v>
          </cell>
          <cell r="J332" t="str">
            <v>ongoing digging og pole, target May 2023; FOR FCOMP</v>
          </cell>
          <cell r="K332" t="str">
            <v>W/ ISSUE</v>
          </cell>
          <cell r="L332" t="str">
            <v>POWERHOUSE</v>
          </cell>
          <cell r="M332" t="str">
            <v>FCOMP</v>
          </cell>
          <cell r="N332" t="str">
            <v>JSP</v>
          </cell>
          <cell r="O332">
            <v>118.74</v>
          </cell>
          <cell r="P332">
            <v>94.448800000000006</v>
          </cell>
          <cell r="Q332">
            <v>186.55</v>
          </cell>
        </row>
        <row r="333">
          <cell r="E333" t="str">
            <v>X21094130596</v>
          </cell>
          <cell r="F333" t="str">
            <v>GLOBE TELECOM., INC.</v>
          </cell>
          <cell r="G333" t="str">
            <v>CRISPINA, LAS PINAS VILL, LAS PINAS CITY</v>
          </cell>
          <cell r="H333" t="str">
            <v>LAS PIÑAS CITY</v>
          </cell>
          <cell r="I333" t="str">
            <v>PARAÑAQUE</v>
          </cell>
          <cell r="J333" t="str">
            <v>for follow-up w/ BC &amp; Globe; waiting for globe to secure the lot for pole location</v>
          </cell>
          <cell r="K333" t="str">
            <v>W/ ISSUE</v>
          </cell>
          <cell r="L333" t="str">
            <v>AVECO</v>
          </cell>
          <cell r="M333" t="str">
            <v>PCAN</v>
          </cell>
          <cell r="N333" t="str">
            <v>HSP</v>
          </cell>
          <cell r="O333">
            <v>57.957000000000001</v>
          </cell>
          <cell r="P333"/>
          <cell r="Q333">
            <v>96.3</v>
          </cell>
        </row>
        <row r="334">
          <cell r="E334" t="str">
            <v>X22041420690</v>
          </cell>
          <cell r="F334" t="str">
            <v>IRIS BAUTISTA RAYMUNDO</v>
          </cell>
          <cell r="G334" t="str">
            <v>AMETHYST, POSADAS SUBD, MUNTINLUPA</v>
          </cell>
          <cell r="H334" t="str">
            <v>MUNTINLUPA CITY</v>
          </cell>
          <cell r="I334" t="str">
            <v>PARAÑAQUE</v>
          </cell>
          <cell r="J334" t="str">
            <v>for survey</v>
          </cell>
          <cell r="K334" t="str">
            <v>W/O ISSUE</v>
          </cell>
          <cell r="L334" t="str">
            <v>POWERHOUSE</v>
          </cell>
          <cell r="M334" t="str">
            <v>FCOMP</v>
          </cell>
          <cell r="N334" t="str">
            <v>JSP</v>
          </cell>
          <cell r="O334">
            <v>56.85</v>
          </cell>
          <cell r="P334">
            <v>38.246899999999997</v>
          </cell>
          <cell r="Q334">
            <v>93</v>
          </cell>
        </row>
        <row r="335">
          <cell r="E335" t="str">
            <v>R22420165</v>
          </cell>
          <cell r="F335" t="str">
            <v>CITY GOVERNMENT OF TAGUIG</v>
          </cell>
          <cell r="G335" t="str">
            <v>STREET, M.L. QUEZON, PUROK 2, TAGUIG CITY</v>
          </cell>
          <cell r="H335" t="str">
            <v>TAGUIG CITY</v>
          </cell>
          <cell r="I335" t="str">
            <v>PARAÑAQUE</v>
          </cell>
          <cell r="J335" t="str">
            <v>for FCOMP</v>
          </cell>
          <cell r="K335"/>
          <cell r="L335" t="str">
            <v>VJC</v>
          </cell>
          <cell r="M335" t="str">
            <v>FCOMP</v>
          </cell>
          <cell r="N335" t="str">
            <v>JSP</v>
          </cell>
          <cell r="O335">
            <v>32.89</v>
          </cell>
          <cell r="P335">
            <v>32.569200000000002</v>
          </cell>
          <cell r="Q335">
            <v>54.43</v>
          </cell>
        </row>
        <row r="336">
          <cell r="E336" t="str">
            <v>X22072986692</v>
          </cell>
          <cell r="F336" t="str">
            <v>ALFONSO VILLARETE OLESCO JR.</v>
          </cell>
          <cell r="G336" t="str">
            <v>REBECCA DULO, SITIO PUGADLAWIN, LAS PINAS CITY</v>
          </cell>
          <cell r="H336" t="str">
            <v>LAS PIÑAS CITY</v>
          </cell>
          <cell r="I336" t="str">
            <v>PARAÑAQUE</v>
          </cell>
          <cell r="J336" t="str">
            <v>start hukay June 1, 2023</v>
          </cell>
          <cell r="K336" t="str">
            <v>W/ ISSUE</v>
          </cell>
          <cell r="L336" t="str">
            <v>POWERHOUSE</v>
          </cell>
          <cell r="M336" t="str">
            <v>FCOMP</v>
          </cell>
          <cell r="N336" t="str">
            <v>JSP</v>
          </cell>
          <cell r="O336">
            <v>38.786999999999999</v>
          </cell>
          <cell r="P336">
            <v>34.288499999999999</v>
          </cell>
          <cell r="Q336">
            <v>60.6</v>
          </cell>
        </row>
        <row r="337">
          <cell r="E337" t="str">
            <v>R22184504</v>
          </cell>
          <cell r="F337" t="str">
            <v>DONDRIANO KARINA GAYOSO</v>
          </cell>
          <cell r="G337" t="str">
            <v>DURIAN, MEADOWOOD EXECUTIVE VILLAGE PH 3B, BACOOR</v>
          </cell>
          <cell r="H337" t="str">
            <v>BACOOR CITY</v>
          </cell>
          <cell r="I337" t="str">
            <v>DASMA</v>
          </cell>
          <cell r="J337" t="str">
            <v>for execution next week, April 25, 2023; for FCOMP</v>
          </cell>
          <cell r="K337" t="str">
            <v>W/O ISSUE</v>
          </cell>
          <cell r="L337" t="str">
            <v>ECOM</v>
          </cell>
          <cell r="M337" t="str">
            <v>TECO</v>
          </cell>
          <cell r="N337" t="str">
            <v>EAO</v>
          </cell>
          <cell r="O337">
            <v>22.193300000000001</v>
          </cell>
          <cell r="P337">
            <v>20.793299999999999</v>
          </cell>
          <cell r="Q337">
            <v>30.62</v>
          </cell>
        </row>
        <row r="338">
          <cell r="E338" t="str">
            <v>X23020670949</v>
          </cell>
          <cell r="F338" t="str">
            <v>JADEBLUE PETROLEUM, INC.</v>
          </cell>
          <cell r="G338" t="str">
            <v>DR. A. SANTOS, SAN ISIDRO, PARANAQUE</v>
          </cell>
          <cell r="H338" t="str">
            <v>PARAÑAQUE CITY</v>
          </cell>
          <cell r="I338" t="str">
            <v>PARAÑAQUE</v>
          </cell>
          <cell r="J338"/>
          <cell r="K338" t="str">
            <v>W/O ISSUE</v>
          </cell>
          <cell r="L338" t="str">
            <v>POWERHOUSE</v>
          </cell>
          <cell r="M338" t="str">
            <v>FCOMP</v>
          </cell>
          <cell r="N338" t="str">
            <v>JSP</v>
          </cell>
          <cell r="O338">
            <v>13.8993</v>
          </cell>
          <cell r="P338">
            <v>11.0428</v>
          </cell>
          <cell r="Q338">
            <v>18.920000000000002</v>
          </cell>
        </row>
        <row r="339">
          <cell r="E339" t="str">
            <v>X23020688912</v>
          </cell>
          <cell r="F339" t="str">
            <v>WILLOWCREEK, INC.</v>
          </cell>
          <cell r="G339" t="str">
            <v>MANALAC, TAGUIG BAGUMBAYAN INDL ASS INC, TAGUIG CITY</v>
          </cell>
          <cell r="H339" t="str">
            <v>TAGUIG CITY</v>
          </cell>
          <cell r="I339" t="str">
            <v>PARAÑAQUE</v>
          </cell>
          <cell r="J339" t="str">
            <v>for coordiantion with BC cash bond</v>
          </cell>
          <cell r="K339" t="str">
            <v>W/ ISSUE</v>
          </cell>
          <cell r="L339" t="str">
            <v>POWERHOUSE</v>
          </cell>
          <cell r="M339" t="str">
            <v>FCOMP</v>
          </cell>
          <cell r="N339" t="str">
            <v>JSP</v>
          </cell>
          <cell r="O339">
            <v>18.6113</v>
          </cell>
          <cell r="P339">
            <v>12.662800000000001</v>
          </cell>
          <cell r="Q339">
            <v>25.1</v>
          </cell>
        </row>
        <row r="340">
          <cell r="E340" t="str">
            <v>X21104692525</v>
          </cell>
          <cell r="F340" t="str">
            <v>CITY GOVT OF LAS PIÑAS,</v>
          </cell>
          <cell r="G340" t="str">
            <v>DOÑA JOSEFA, DOÑA JOSEFA SUBD, LAS PINAS CITY</v>
          </cell>
          <cell r="H340" t="str">
            <v>LAS PIÑAS CITY</v>
          </cell>
          <cell r="I340" t="str">
            <v>PARAÑAQUE</v>
          </cell>
          <cell r="J340" t="str">
            <v>PAI 0426</v>
          </cell>
          <cell r="K340" t="str">
            <v>W/ ISSUE</v>
          </cell>
          <cell r="L340" t="str">
            <v>CHALLENGER</v>
          </cell>
          <cell r="M340" t="str">
            <v>TECO</v>
          </cell>
          <cell r="N340" t="str">
            <v>JSP</v>
          </cell>
          <cell r="O340">
            <v>894.2</v>
          </cell>
          <cell r="P340">
            <v>599.10500000000002</v>
          </cell>
          <cell r="Q340">
            <v>1497.2</v>
          </cell>
        </row>
        <row r="341">
          <cell r="E341" t="str">
            <v>X23010135035</v>
          </cell>
          <cell r="F341" t="str">
            <v>CONSTANTE MANAOIS NABUA</v>
          </cell>
          <cell r="G341" t="str">
            <v>ST. ANTHONY, DON BOSCO VILLAGE, PARANAQUE</v>
          </cell>
          <cell r="H341" t="str">
            <v>PARAÑAQUE CITY</v>
          </cell>
          <cell r="I341" t="str">
            <v>PARAÑAQUE</v>
          </cell>
          <cell r="J341" t="str">
            <v>for survey</v>
          </cell>
          <cell r="K341" t="str">
            <v>W/ ISSUE</v>
          </cell>
          <cell r="L341" t="str">
            <v>POWERHOUSE</v>
          </cell>
          <cell r="M341" t="str">
            <v>FCOMP</v>
          </cell>
          <cell r="N341" t="str">
            <v>JSP</v>
          </cell>
          <cell r="O341">
            <v>5.39</v>
          </cell>
          <cell r="P341">
            <v>2.38</v>
          </cell>
          <cell r="Q341">
            <v>7.38</v>
          </cell>
        </row>
        <row r="342">
          <cell r="E342" t="str">
            <v>X22104390251</v>
          </cell>
          <cell r="F342" t="str">
            <v>CITY GOVERNMENT OF BACOOR,</v>
          </cell>
          <cell r="G342" t="str">
            <v>SALINAS I, SALINAS I, BACOOR</v>
          </cell>
          <cell r="H342" t="str">
            <v>BACOOR CITY</v>
          </cell>
          <cell r="I342" t="str">
            <v>DASMA</v>
          </cell>
          <cell r="J342" t="str">
            <v>done digging for withdraw mats, done until 1st week June</v>
          </cell>
          <cell r="K342" t="str">
            <v>W/O ISSUE</v>
          </cell>
          <cell r="L342" t="str">
            <v>POWERHOUSE</v>
          </cell>
          <cell r="M342" t="str">
            <v>FCOMP</v>
          </cell>
          <cell r="N342" t="str">
            <v>JSP</v>
          </cell>
          <cell r="O342">
            <v>65.05</v>
          </cell>
          <cell r="P342">
            <v>47.130200000000002</v>
          </cell>
          <cell r="Q342">
            <v>91.72</v>
          </cell>
        </row>
        <row r="343">
          <cell r="E343" t="str">
            <v>R22341738</v>
          </cell>
          <cell r="F343" t="str">
            <v>CHAVEZ, LESTER DE LA FUENTE</v>
          </cell>
          <cell r="G343" t="str">
            <v>VELBEDERE, DOÑA MANUELA SUBD, LAS PINAS CITY</v>
          </cell>
          <cell r="H343" t="str">
            <v>LAS PIÑAS CITY</v>
          </cell>
          <cell r="I343" t="str">
            <v>PARAÑAQUE</v>
          </cell>
          <cell r="J343" t="str">
            <v>for execution on the 1st week of May; FOR VERIFICATION FROM BC; contractor will visit site tomorrow morning May 31 for final planning</v>
          </cell>
          <cell r="K343" t="str">
            <v>W/O ISSUE</v>
          </cell>
          <cell r="L343" t="str">
            <v>ECOM</v>
          </cell>
          <cell r="M343" t="str">
            <v>TECO</v>
          </cell>
          <cell r="N343" t="str">
            <v>EAO</v>
          </cell>
          <cell r="O343">
            <v>96.998099999999994</v>
          </cell>
          <cell r="P343">
            <v>77.918099999999995</v>
          </cell>
          <cell r="Q343">
            <v>153.55000000000001</v>
          </cell>
        </row>
        <row r="344">
          <cell r="E344" t="str">
            <v>X22083320228</v>
          </cell>
          <cell r="F344" t="str">
            <v>AYALA LAND, INC.</v>
          </cell>
          <cell r="G344" t="str">
            <v>BLOCK 02, ARDIA VERMOSA, IMUS</v>
          </cell>
          <cell r="H344" t="str">
            <v>IMUS CITY</v>
          </cell>
          <cell r="I344" t="str">
            <v>DASMA</v>
          </cell>
          <cell r="J344" t="str">
            <v>energize on June 15</v>
          </cell>
          <cell r="K344" t="str">
            <v>W/ ISSUE</v>
          </cell>
          <cell r="L344" t="str">
            <v>CHALLENGER</v>
          </cell>
          <cell r="M344" t="str">
            <v>FCOMP</v>
          </cell>
          <cell r="N344" t="str">
            <v>RHM</v>
          </cell>
          <cell r="O344">
            <v>573.84</v>
          </cell>
          <cell r="P344">
            <v>449.71699999999998</v>
          </cell>
          <cell r="Q344">
            <v>810.72</v>
          </cell>
        </row>
        <row r="345">
          <cell r="E345" t="str">
            <v>R22435577</v>
          </cell>
          <cell r="F345" t="str">
            <v>SANTOS AMY LIZASO</v>
          </cell>
          <cell r="G345" t="str">
            <v>ABALONE, JALEVILLE SUBD, PARANAQUE</v>
          </cell>
          <cell r="H345" t="str">
            <v>PARAÑAQUE CITY</v>
          </cell>
          <cell r="I345" t="str">
            <v>PARAÑAQUE</v>
          </cell>
          <cell r="J345" t="str">
            <v>for SSP; for execution on 1st week of June; WR 1219016566</v>
          </cell>
          <cell r="K345" t="str">
            <v>W/O ISSUE</v>
          </cell>
          <cell r="L345" t="str">
            <v>ECOM</v>
          </cell>
          <cell r="M345" t="str">
            <v>TECO</v>
          </cell>
          <cell r="N345" t="str">
            <v>EAO</v>
          </cell>
          <cell r="O345">
            <v>98.21</v>
          </cell>
          <cell r="P345">
            <v>78.871700000000004</v>
          </cell>
          <cell r="Q345">
            <v>161.22999999999999</v>
          </cell>
        </row>
        <row r="346">
          <cell r="E346" t="str">
            <v>X22062777770</v>
          </cell>
          <cell r="F346" t="str">
            <v>ALVEO LAND CORP.</v>
          </cell>
          <cell r="G346" t="str">
            <v>BLOCK 40, ARDIA VERMOSA, IMUS</v>
          </cell>
          <cell r="H346" t="str">
            <v>IMUS CITY</v>
          </cell>
          <cell r="I346" t="str">
            <v>DASMA</v>
          </cell>
          <cell r="J346" t="str">
            <v>energize on June 15; Needs DT specs for FCOMP</v>
          </cell>
          <cell r="K346" t="str">
            <v>W/ ISSUE</v>
          </cell>
          <cell r="L346" t="str">
            <v>CHALLENGER</v>
          </cell>
          <cell r="M346" t="str">
            <v>TECO</v>
          </cell>
          <cell r="N346" t="str">
            <v>RHM</v>
          </cell>
          <cell r="O346">
            <v>126.7</v>
          </cell>
          <cell r="P346">
            <v>100.3531</v>
          </cell>
          <cell r="Q346">
            <v>183.33</v>
          </cell>
        </row>
        <row r="347">
          <cell r="E347" t="str">
            <v>X22062778410</v>
          </cell>
          <cell r="F347" t="str">
            <v>ALVEO LAND CORP.</v>
          </cell>
          <cell r="G347" t="str">
            <v>BLOCK 01, ARDIA VERMOSA, IMUS</v>
          </cell>
          <cell r="H347" t="str">
            <v>IMUS CITY</v>
          </cell>
          <cell r="I347" t="str">
            <v>DASMA</v>
          </cell>
          <cell r="J347" t="str">
            <v>energize on June 15, with metering</v>
          </cell>
          <cell r="K347" t="str">
            <v>W/ ISSUE</v>
          </cell>
          <cell r="L347" t="str">
            <v>CHALLENGER</v>
          </cell>
          <cell r="M347" t="str">
            <v>TECO</v>
          </cell>
          <cell r="N347" t="str">
            <v>RHM</v>
          </cell>
          <cell r="O347">
            <v>182.29</v>
          </cell>
          <cell r="P347">
            <v>142.03569999999999</v>
          </cell>
          <cell r="Q347">
            <v>259.64999999999998</v>
          </cell>
        </row>
        <row r="348">
          <cell r="E348" t="str">
            <v>X22072907884</v>
          </cell>
          <cell r="F348" t="str">
            <v>ALVEO LAND CORP.</v>
          </cell>
          <cell r="G348" t="str">
            <v>BLOCK 35, ARDIA VERMOSA, IMUS</v>
          </cell>
          <cell r="H348" t="str">
            <v>IMUS CITY</v>
          </cell>
          <cell r="I348" t="str">
            <v>DASMA</v>
          </cell>
          <cell r="J348" t="str">
            <v>energize on June 15, issue on guying task 3; FOR FCOMP</v>
          </cell>
          <cell r="K348" t="str">
            <v>W/ ISSUE</v>
          </cell>
          <cell r="L348" t="str">
            <v>CHALLENGER</v>
          </cell>
          <cell r="M348" t="str">
            <v>TECO</v>
          </cell>
          <cell r="N348" t="str">
            <v>RHM</v>
          </cell>
          <cell r="O348">
            <v>230.88</v>
          </cell>
          <cell r="P348">
            <v>165.61080000000001</v>
          </cell>
          <cell r="Q348">
            <v>321.64999999999998</v>
          </cell>
        </row>
        <row r="349">
          <cell r="E349" t="str">
            <v>X22073184576</v>
          </cell>
          <cell r="F349" t="str">
            <v>ALVEO LAND CORP.</v>
          </cell>
          <cell r="G349" t="str">
            <v>BLOCK 25, ARDIA VERMOSA, IMUS</v>
          </cell>
          <cell r="H349" t="str">
            <v>IMUS CITY</v>
          </cell>
          <cell r="I349" t="str">
            <v>DASMA</v>
          </cell>
          <cell r="J349" t="str">
            <v>6,16 ,17; For schedule September 13, 2023</v>
          </cell>
          <cell r="K349" t="str">
            <v>W/ ISSUE</v>
          </cell>
          <cell r="L349" t="str">
            <v>AVECO</v>
          </cell>
          <cell r="M349" t="str">
            <v>TECO</v>
          </cell>
          <cell r="N349" t="str">
            <v>IJP</v>
          </cell>
          <cell r="O349">
            <v>631.46</v>
          </cell>
          <cell r="P349">
            <v>457.42189999999999</v>
          </cell>
          <cell r="Q349">
            <v>884.98</v>
          </cell>
        </row>
        <row r="350">
          <cell r="E350" t="str">
            <v>X22073184642</v>
          </cell>
          <cell r="F350" t="str">
            <v>ALVEO LAND CORP.</v>
          </cell>
          <cell r="G350" t="str">
            <v>BLOCK 16, ARDIA VERMOSA, IMUS</v>
          </cell>
          <cell r="H350" t="str">
            <v>IMUS CITY</v>
          </cell>
          <cell r="I350" t="str">
            <v>DASMA</v>
          </cell>
          <cell r="J350" t="str">
            <v>3,10, 11; For schedule September 13, 2023; task 10 with issue</v>
          </cell>
          <cell r="K350" t="str">
            <v>W/ ISSUE</v>
          </cell>
          <cell r="L350" t="str">
            <v>AVECO</v>
          </cell>
          <cell r="M350" t="str">
            <v>TECO</v>
          </cell>
          <cell r="N350" t="str">
            <v>IJP</v>
          </cell>
          <cell r="O350">
            <v>385.07</v>
          </cell>
          <cell r="P350">
            <v>279.5634</v>
          </cell>
          <cell r="Q350">
            <v>537.95000000000005</v>
          </cell>
        </row>
        <row r="351">
          <cell r="E351" t="str">
            <v>X22094095280</v>
          </cell>
          <cell r="F351" t="str">
            <v>LIGHT RAIL TRANSIT AUTHORITY</v>
          </cell>
          <cell r="G351" t="str">
            <v>SILANGAN, LONGOS, BACOOR</v>
          </cell>
          <cell r="H351" t="str">
            <v>BACOOR CITY</v>
          </cell>
          <cell r="I351" t="str">
            <v>DASMA</v>
          </cell>
          <cell r="J351" t="str">
            <v>for energization until April 21</v>
          </cell>
          <cell r="K351" t="str">
            <v>W/ ISSUE</v>
          </cell>
          <cell r="L351" t="str">
            <v>POWERHOUSE</v>
          </cell>
          <cell r="M351" t="str">
            <v>FCOMP</v>
          </cell>
          <cell r="N351" t="str">
            <v>JSP</v>
          </cell>
          <cell r="O351">
            <v>40.096800000000002</v>
          </cell>
          <cell r="P351">
            <v>691.92399999999998</v>
          </cell>
          <cell r="Q351">
            <v>82.58</v>
          </cell>
        </row>
        <row r="352">
          <cell r="E352" t="str">
            <v>X23010116494</v>
          </cell>
          <cell r="F352" t="str">
            <v>RUSTAN COFFEE CORPORATION</v>
          </cell>
          <cell r="G352" t="str">
            <v>MOLINO BLVD, MOLINO III, BACOOR</v>
          </cell>
          <cell r="H352" t="str">
            <v>BACOOR CITY</v>
          </cell>
          <cell r="I352" t="str">
            <v>DASMA</v>
          </cell>
          <cell r="J352" t="str">
            <v>for energization until April 23</v>
          </cell>
          <cell r="K352" t="str">
            <v>W/ ISSUE</v>
          </cell>
          <cell r="L352" t="str">
            <v>POWERHOUSE</v>
          </cell>
          <cell r="M352" t="str">
            <v>FCOMP</v>
          </cell>
          <cell r="N352" t="str">
            <v>JSP</v>
          </cell>
          <cell r="O352">
            <v>106.98</v>
          </cell>
          <cell r="P352">
            <v>54.38</v>
          </cell>
          <cell r="Q352">
            <v>149.22</v>
          </cell>
        </row>
        <row r="353">
          <cell r="E353" t="str">
            <v>X22073103224</v>
          </cell>
          <cell r="F353" t="str">
            <v>OFFICE OF CIVIL DEFENSE</v>
          </cell>
          <cell r="G353" t="str">
            <v>ROAD 4, PAGCOR ENTERTAINMENT CITY, PARANAQUE</v>
          </cell>
          <cell r="H353" t="str">
            <v>PARAÑAQUE CITY</v>
          </cell>
          <cell r="I353" t="str">
            <v>PARAÑAQUE</v>
          </cell>
          <cell r="J353" t="str">
            <v>for execution on April 26, 2023</v>
          </cell>
          <cell r="K353" t="str">
            <v>W/O ISSUE</v>
          </cell>
          <cell r="L353" t="str">
            <v>AVECO</v>
          </cell>
          <cell r="M353" t="str">
            <v>FCOMP</v>
          </cell>
          <cell r="N353" t="str">
            <v>JSP</v>
          </cell>
          <cell r="O353">
            <v>236.06</v>
          </cell>
          <cell r="P353">
            <v>102.38</v>
          </cell>
          <cell r="Q353">
            <v>323.23</v>
          </cell>
        </row>
        <row r="354">
          <cell r="E354" t="str">
            <v>X22073179183</v>
          </cell>
          <cell r="F354" t="str">
            <v>OFFICE OF CIVIL DEFENSE</v>
          </cell>
          <cell r="G354" t="str">
            <v>ROAD 4, PAGCOR ENTERTAINMENT CITY, PARANAQUE</v>
          </cell>
          <cell r="H354" t="str">
            <v>PARAÑAQUE CITY</v>
          </cell>
          <cell r="I354" t="str">
            <v>PARAÑAQUE</v>
          </cell>
          <cell r="J354" t="str">
            <v>for execution on April 26, 2023</v>
          </cell>
          <cell r="K354" t="str">
            <v>W/O ISSUE</v>
          </cell>
          <cell r="L354" t="str">
            <v>AVECO</v>
          </cell>
          <cell r="M354" t="str">
            <v>FCOMP</v>
          </cell>
          <cell r="N354" t="str">
            <v>JSP</v>
          </cell>
          <cell r="O354">
            <v>89.03</v>
          </cell>
          <cell r="P354">
            <v>8.4700000000000006</v>
          </cell>
          <cell r="Q354">
            <v>121.9</v>
          </cell>
        </row>
        <row r="355">
          <cell r="E355" t="str">
            <v>X22072973619</v>
          </cell>
          <cell r="F355" t="str">
            <v>ALVEO LAND CORP.</v>
          </cell>
          <cell r="G355" t="str">
            <v>BLOCK 18, ARDIA VERMOSA, IMUS</v>
          </cell>
          <cell r="H355" t="str">
            <v>IMUS CITY</v>
          </cell>
          <cell r="I355" t="str">
            <v>DASMA</v>
          </cell>
          <cell r="J355" t="str">
            <v>for re-routing of drainage c/o developer; FOR FCOMP - FOR UPDATE OF CONT
2, 5, 7, 8; For schedule September 13, 2023
Projected completd on site last Oct 13
For FCOMP</v>
          </cell>
          <cell r="K355" t="str">
            <v>W/ ISSUE</v>
          </cell>
          <cell r="L355" t="str">
            <v>AVECO</v>
          </cell>
          <cell r="M355" t="str">
            <v>TECO</v>
          </cell>
          <cell r="N355" t="str">
            <v>IJP</v>
          </cell>
          <cell r="O355">
            <v>401.74</v>
          </cell>
          <cell r="P355">
            <v>305.89490000000001</v>
          </cell>
          <cell r="Q355">
            <v>560.42999999999995</v>
          </cell>
        </row>
        <row r="356">
          <cell r="E356" t="str">
            <v>P2209138859</v>
          </cell>
          <cell r="F356" t="str">
            <v>DPWH Reloc of poles at Panapaan Bridge, Tirona Highway Bacoor Cavite</v>
          </cell>
          <cell r="G356" t="str">
            <v>GEN. F. TIRONA, PANAPAAN VI, BACOOR</v>
          </cell>
          <cell r="H356" t="str">
            <v>BACOOR CITY</v>
          </cell>
          <cell r="I356" t="str">
            <v>DASMA</v>
          </cell>
          <cell r="J356" t="str">
            <v>for survey c/o C1; for PAI</v>
          </cell>
          <cell r="K356" t="str">
            <v>W/O ISSUE</v>
          </cell>
          <cell r="L356" t="str">
            <v>AVECO</v>
          </cell>
          <cell r="M356" t="str">
            <v>FCOMP</v>
          </cell>
          <cell r="N356" t="str">
            <v>RHM</v>
          </cell>
          <cell r="O356">
            <v>1115.7038</v>
          </cell>
          <cell r="P356">
            <v>555.66719999999998</v>
          </cell>
          <cell r="Q356">
            <v>2049.4499999999998</v>
          </cell>
        </row>
        <row r="357">
          <cell r="E357" t="str">
            <v>X22104161520</v>
          </cell>
          <cell r="F357" t="str">
            <v>MAYNILAD WATER SERVICES, INC. (RCLR)</v>
          </cell>
          <cell r="G357" t="str">
            <v>UMALI, POBLACION, MUNTINLUPA</v>
          </cell>
          <cell r="H357" t="str">
            <v>MUNTINLUPA CITY</v>
          </cell>
          <cell r="I357" t="str">
            <v>PARAÑAQUE</v>
          </cell>
          <cell r="J357" t="str">
            <v>for execution on April 25, 2023; for exlusion in connection w/ conjunctive WO</v>
          </cell>
          <cell r="K357" t="str">
            <v>W/ ISSUE</v>
          </cell>
          <cell r="L357" t="str">
            <v>AVECO</v>
          </cell>
          <cell r="M357" t="str">
            <v>TECO</v>
          </cell>
          <cell r="N357" t="str">
            <v>JSP</v>
          </cell>
          <cell r="O357">
            <v>74.621300000000005</v>
          </cell>
          <cell r="P357">
            <v>38.474899999999998</v>
          </cell>
          <cell r="Q357">
            <v>411.37</v>
          </cell>
        </row>
        <row r="358">
          <cell r="E358" t="str">
            <v>X23010079088</v>
          </cell>
          <cell r="F358" t="str">
            <v>SERVEQUEST INC.</v>
          </cell>
          <cell r="G358" t="str">
            <v>MILLE CASE BLDG.2, SUMMIT CIRCLE, BAYANAN, MUNTINLUPA</v>
          </cell>
          <cell r="H358" t="str">
            <v>MUNTINLUPA CITY</v>
          </cell>
          <cell r="I358" t="str">
            <v>PARAÑAQUE</v>
          </cell>
          <cell r="J358" t="str">
            <v>for survey</v>
          </cell>
          <cell r="K358" t="str">
            <v>W/ ISSUE</v>
          </cell>
          <cell r="L358" t="str">
            <v>POWERHOUSE</v>
          </cell>
          <cell r="M358" t="str">
            <v>FCOMP</v>
          </cell>
          <cell r="N358" t="str">
            <v>JSP</v>
          </cell>
          <cell r="O358">
            <v>54.484299999999998</v>
          </cell>
          <cell r="P358">
            <v>25.962800000000001</v>
          </cell>
          <cell r="Q358">
            <v>74.25</v>
          </cell>
        </row>
        <row r="359">
          <cell r="E359" t="str">
            <v>X22114926000</v>
          </cell>
          <cell r="F359" t="str">
            <v>JULIE CHANG MARQUEZ</v>
          </cell>
          <cell r="G359" t="str">
            <v>GUATEMALA, BETTER LIVING SUBD., DON BOSCO, PARANAQUE</v>
          </cell>
          <cell r="H359" t="str">
            <v>PARAÑAQUE CITY</v>
          </cell>
          <cell r="I359" t="str">
            <v>PARAÑAQUE</v>
          </cell>
          <cell r="J359" t="str">
            <v>JUne 2 morning, install DT pole</v>
          </cell>
          <cell r="K359" t="str">
            <v>W/ ISSUE</v>
          </cell>
          <cell r="L359" t="str">
            <v>POWERHOUSE</v>
          </cell>
          <cell r="M359" t="str">
            <v>FCOMP</v>
          </cell>
          <cell r="N359" t="str">
            <v>JSP</v>
          </cell>
          <cell r="O359">
            <v>47.15</v>
          </cell>
          <cell r="P359">
            <v>39.981499999999997</v>
          </cell>
          <cell r="Q359">
            <v>71.7</v>
          </cell>
        </row>
        <row r="360">
          <cell r="E360" t="str">
            <v>X22114973643</v>
          </cell>
          <cell r="F360" t="str">
            <v>EMMANUEL RAMON VER REYES</v>
          </cell>
          <cell r="G360" t="str">
            <v>CADENA DE AMOR ST., AYALA-ALABANG VILL, MUNTINLUPA</v>
          </cell>
          <cell r="H360" t="str">
            <v>MUNTINLUPA CITY</v>
          </cell>
          <cell r="I360" t="str">
            <v>PARAÑAQUE</v>
          </cell>
          <cell r="J360" t="str">
            <v>June 1 pole erection, install DT</v>
          </cell>
          <cell r="K360" t="str">
            <v>W/O ISSUE</v>
          </cell>
          <cell r="L360" t="str">
            <v>POWERHOUSE</v>
          </cell>
          <cell r="M360" t="str">
            <v>FCOMP</v>
          </cell>
          <cell r="N360" t="str">
            <v>JSP</v>
          </cell>
          <cell r="O360">
            <v>63.302700000000002</v>
          </cell>
          <cell r="P360">
            <v>50.119199999999999</v>
          </cell>
          <cell r="Q360">
            <v>92.2</v>
          </cell>
        </row>
        <row r="361">
          <cell r="E361" t="str">
            <v>X22093987917</v>
          </cell>
          <cell r="F361" t="str">
            <v>ROWENA RUIZ OCAOI</v>
          </cell>
          <cell r="G361" t="str">
            <v>T. ALONZO, TAMBO, PARANAQUE</v>
          </cell>
          <cell r="H361" t="str">
            <v>PARAÑAQUE CITY</v>
          </cell>
          <cell r="I361" t="str">
            <v>PARAÑAQUE</v>
          </cell>
          <cell r="J361" t="str">
            <v>0915 schedule</v>
          </cell>
          <cell r="K361" t="str">
            <v>W/ ISSUE</v>
          </cell>
          <cell r="L361" t="str">
            <v>POWERHOUSE</v>
          </cell>
          <cell r="M361" t="str">
            <v>FCOMP</v>
          </cell>
          <cell r="N361" t="str">
            <v>JSP</v>
          </cell>
          <cell r="O361">
            <v>46.796599999999998</v>
          </cell>
          <cell r="P361">
            <v>38.766599999999997</v>
          </cell>
          <cell r="Q361">
            <v>83.07</v>
          </cell>
        </row>
        <row r="362">
          <cell r="E362" t="str">
            <v>X23020671988</v>
          </cell>
          <cell r="F362" t="str">
            <v>EDISON CHAN KE</v>
          </cell>
          <cell r="G362" t="str">
            <v>MINDANAO, MARINA SUBD, PARANAQUE</v>
          </cell>
          <cell r="H362" t="str">
            <v>PARAÑAQUE CITY</v>
          </cell>
          <cell r="I362" t="str">
            <v>PARAÑAQUE</v>
          </cell>
          <cell r="J362" t="str">
            <v>1st week June waiting for BCT</v>
          </cell>
          <cell r="K362" t="str">
            <v>W/O ISSUE</v>
          </cell>
          <cell r="L362" t="str">
            <v>POWERHOUSE</v>
          </cell>
          <cell r="M362" t="str">
            <v>FCOMP</v>
          </cell>
          <cell r="N362" t="str">
            <v>JSP</v>
          </cell>
          <cell r="O362">
            <v>130.149</v>
          </cell>
          <cell r="P362">
            <v>116.56950000000001</v>
          </cell>
          <cell r="Q362">
            <v>88.67</v>
          </cell>
        </row>
        <row r="363">
          <cell r="E363" t="str">
            <v>X23031034524</v>
          </cell>
          <cell r="F363" t="str">
            <v>CITY GOVERNMENT OF TAGUIG</v>
          </cell>
          <cell r="G363" t="str">
            <v>DALUPANG, ZONE 2, TAGUIG CITY</v>
          </cell>
          <cell r="H363" t="str">
            <v>TAGUIG CITY</v>
          </cell>
          <cell r="I363" t="str">
            <v>PARAÑAQUE</v>
          </cell>
          <cell r="J363" t="str">
            <v>scheduled PAI on April 28, 2023</v>
          </cell>
          <cell r="K363" t="str">
            <v>W/ ISSUE</v>
          </cell>
          <cell r="L363" t="str">
            <v>ECOM</v>
          </cell>
          <cell r="M363" t="str">
            <v>FCOMP</v>
          </cell>
          <cell r="N363" t="str">
            <v>IJP</v>
          </cell>
          <cell r="O363">
            <v>681.89689999999996</v>
          </cell>
          <cell r="P363">
            <v>524.19380000000001</v>
          </cell>
          <cell r="Q363">
            <v>1041.7</v>
          </cell>
        </row>
        <row r="364">
          <cell r="E364" t="str">
            <v>X23010353899</v>
          </cell>
          <cell r="F364" t="str">
            <v>LCS HOLDINGS, INC.</v>
          </cell>
          <cell r="G364" t="str">
            <v>YOSEMITE, SOUTH GREEN PARK SUBD, PARANAQUE</v>
          </cell>
          <cell r="H364" t="str">
            <v>PARAÑAQUE CITY</v>
          </cell>
          <cell r="I364" t="str">
            <v>PARAÑAQUE</v>
          </cell>
          <cell r="J364" t="str">
            <v>for survey (April 24, 2023); for digging</v>
          </cell>
          <cell r="K364" t="str">
            <v>W/ ISSUE</v>
          </cell>
          <cell r="L364" t="str">
            <v>AVECO</v>
          </cell>
          <cell r="M364" t="str">
            <v>FCOMP</v>
          </cell>
          <cell r="N364" t="str">
            <v>JSP</v>
          </cell>
          <cell r="O364">
            <v>113.4633</v>
          </cell>
          <cell r="P364">
            <v>95.001099999999994</v>
          </cell>
          <cell r="Q364">
            <v>168.8</v>
          </cell>
        </row>
        <row r="365">
          <cell r="E365" t="str">
            <v>X23020602689</v>
          </cell>
          <cell r="F365" t="str">
            <v>CITY GOV'T OF LAS PIÑAS</v>
          </cell>
          <cell r="G365" t="str">
            <v>MINDANAO, CAA CPD TIMOG, LAS PINAS CITY</v>
          </cell>
          <cell r="H365" t="str">
            <v>LAS PIÑAS CITY</v>
          </cell>
          <cell r="I365" t="str">
            <v>PARAÑAQUE</v>
          </cell>
          <cell r="J365" t="str">
            <v>for survey</v>
          </cell>
          <cell r="K365" t="str">
            <v>W/ ISSUE</v>
          </cell>
          <cell r="L365" t="str">
            <v>VJC</v>
          </cell>
          <cell r="M365" t="str">
            <v>FCOMP</v>
          </cell>
          <cell r="N365" t="str">
            <v>JSP</v>
          </cell>
          <cell r="O365">
            <v>37.933999999999997</v>
          </cell>
          <cell r="P365">
            <v>31.864000000000001</v>
          </cell>
          <cell r="Q365">
            <v>58.92</v>
          </cell>
        </row>
        <row r="366">
          <cell r="E366" t="str">
            <v>X23030958205</v>
          </cell>
          <cell r="F366" t="str">
            <v>PROPERTY PROFESSIONALS, INC.</v>
          </cell>
          <cell r="G366" t="str">
            <v>SAN NICOLAS III, SAN NICOLAS III, BACOOR</v>
          </cell>
          <cell r="H366" t="str">
            <v>BACOOR CITY</v>
          </cell>
          <cell r="I366" t="str">
            <v>DASMA</v>
          </cell>
          <cell r="J366" t="str">
            <v>priority project for energization until last weekn of April</v>
          </cell>
          <cell r="K366" t="str">
            <v>W/O ISSUE</v>
          </cell>
          <cell r="L366" t="str">
            <v>CHALLENGER</v>
          </cell>
          <cell r="M366" t="str">
            <v>TECO</v>
          </cell>
          <cell r="N366" t="str">
            <v>IJP</v>
          </cell>
          <cell r="O366">
            <v>21.048300000000001</v>
          </cell>
          <cell r="P366">
            <v>11.4428</v>
          </cell>
          <cell r="Q366">
            <v>28.68</v>
          </cell>
        </row>
        <row r="367">
          <cell r="E367" t="str">
            <v>X22083534894</v>
          </cell>
          <cell r="F367" t="str">
            <v>BUILDERS 2000 INCORPORATED</v>
          </cell>
          <cell r="G367" t="str">
            <v>PALISADES, PACIFIC COAST RESIDENCES, LAS PINAS CITY</v>
          </cell>
          <cell r="H367" t="str">
            <v>LAS PIÑAS CITY</v>
          </cell>
          <cell r="I367" t="str">
            <v>PARAÑAQUE</v>
          </cell>
          <cell r="J367" t="str">
            <v>for survey</v>
          </cell>
          <cell r="K367" t="str">
            <v>W/O ISSUE</v>
          </cell>
          <cell r="L367" t="str">
            <v>POWERHOUSE</v>
          </cell>
          <cell r="M367" t="str">
            <v>FCOMP</v>
          </cell>
          <cell r="N367" t="str">
            <v>JSP</v>
          </cell>
          <cell r="O367">
            <v>100.59</v>
          </cell>
          <cell r="P367">
            <v>29.852799999999998</v>
          </cell>
          <cell r="Q367">
            <v>137.43</v>
          </cell>
        </row>
        <row r="368">
          <cell r="E368" t="str">
            <v>X22093968602</v>
          </cell>
          <cell r="F368" t="str">
            <v>AYALA LAND INC.,</v>
          </cell>
          <cell r="G368" t="str">
            <v>BLOCK 28, WESTFIELD SUBD., IMUS</v>
          </cell>
          <cell r="H368" t="str">
            <v>IMUS CITY</v>
          </cell>
          <cell r="I368" t="str">
            <v>DASMA</v>
          </cell>
          <cell r="J368" t="str">
            <v>confirm to P&amp;S; for FCOMP</v>
          </cell>
          <cell r="K368" t="str">
            <v>W/ ISSUE</v>
          </cell>
          <cell r="L368" t="str">
            <v>ECOM</v>
          </cell>
          <cell r="M368" t="str">
            <v>FCOMP</v>
          </cell>
          <cell r="N368" t="str">
            <v>RRG</v>
          </cell>
          <cell r="O368">
            <v>88.6</v>
          </cell>
          <cell r="P368">
            <v>78.544700000000006</v>
          </cell>
          <cell r="Q368">
            <v>121.42</v>
          </cell>
        </row>
        <row r="369">
          <cell r="E369" t="str">
            <v>X21052042082</v>
          </cell>
          <cell r="F369" t="str">
            <v>GOV.P.F. ESPIRITU ELEM SCH.,</v>
          </cell>
          <cell r="G369" t="str">
            <v>GOV. P. F. ESPIRITU ELEM SCH, PANAPAAN II, BACOOR</v>
          </cell>
          <cell r="H369" t="str">
            <v>BACOOR CITY</v>
          </cell>
          <cell r="I369" t="str">
            <v>DASMA</v>
          </cell>
          <cell r="J369"/>
          <cell r="K369" t="str">
            <v>W/O ISSUE</v>
          </cell>
          <cell r="L369" t="str">
            <v>POWERHOUSE</v>
          </cell>
          <cell r="M369" t="str">
            <v>FCOMP</v>
          </cell>
          <cell r="N369" t="str">
            <v>JSP</v>
          </cell>
          <cell r="O369">
            <v>45.56</v>
          </cell>
          <cell r="P369">
            <v>25.4833</v>
          </cell>
          <cell r="Q369">
            <v>62.42</v>
          </cell>
        </row>
        <row r="370">
          <cell r="E370" t="str">
            <v>X22083527163</v>
          </cell>
          <cell r="F370" t="str">
            <v>GLOBE TELECOM, INC.</v>
          </cell>
          <cell r="G370" t="str">
            <v>CHICO, ZONE 1, TAGUIG CITY</v>
          </cell>
          <cell r="H370" t="str">
            <v>TAGUIG CITY</v>
          </cell>
          <cell r="I370" t="str">
            <v>PARAÑAQUE</v>
          </cell>
          <cell r="J370" t="str">
            <v>for survey</v>
          </cell>
          <cell r="K370" t="str">
            <v>W/O ISSUE</v>
          </cell>
          <cell r="L370" t="str">
            <v>VJC</v>
          </cell>
          <cell r="M370" t="str">
            <v>TECO</v>
          </cell>
          <cell r="N370" t="str">
            <v>JSP</v>
          </cell>
          <cell r="O370">
            <v>14.1</v>
          </cell>
          <cell r="P370">
            <v>10.162800000000001</v>
          </cell>
          <cell r="Q370">
            <v>19.23</v>
          </cell>
        </row>
        <row r="371">
          <cell r="E371" t="str">
            <v>X22093865184</v>
          </cell>
          <cell r="F371" t="str">
            <v>MARIO AGUINALDO</v>
          </cell>
          <cell r="G371" t="str">
            <v>AROMA, LONGOS, BACOOR</v>
          </cell>
          <cell r="H371" t="str">
            <v>BACOOR CITY</v>
          </cell>
          <cell r="I371" t="str">
            <v>DASMA</v>
          </cell>
          <cell r="J371"/>
          <cell r="K371" t="str">
            <v>W/ ISSUE</v>
          </cell>
          <cell r="L371" t="str">
            <v>POWERHOUSE</v>
          </cell>
          <cell r="M371" t="str">
            <v>FCOMP</v>
          </cell>
          <cell r="N371" t="str">
            <v>JSP</v>
          </cell>
          <cell r="O371">
            <v>200.48</v>
          </cell>
          <cell r="P371">
            <v>87.964950000000002</v>
          </cell>
          <cell r="Q371">
            <v>153.12</v>
          </cell>
        </row>
        <row r="372">
          <cell r="E372" t="str">
            <v>X23030835166</v>
          </cell>
          <cell r="F372" t="str">
            <v>MANILA BAYSHORE PROPERTY HOLDINGS, INC.</v>
          </cell>
          <cell r="G372" t="str">
            <v>ROAD 2, PAGCOR ENTERTAINMENT CITY, PARANAQUE</v>
          </cell>
          <cell r="H372" t="str">
            <v>PARAÑAQUE CITY</v>
          </cell>
          <cell r="I372" t="str">
            <v>PARAÑAQUE</v>
          </cell>
          <cell r="J372" t="str">
            <v>for survey (April 24, 2023); secure work permit</v>
          </cell>
          <cell r="K372" t="str">
            <v>W/O ISSUE</v>
          </cell>
          <cell r="L372" t="str">
            <v>AVECO</v>
          </cell>
          <cell r="M372" t="str">
            <v>FCOMP</v>
          </cell>
          <cell r="N372" t="str">
            <v>UG</v>
          </cell>
          <cell r="O372">
            <v>165.63</v>
          </cell>
          <cell r="P372">
            <v>129.1266</v>
          </cell>
          <cell r="Q372">
            <v>519.97</v>
          </cell>
        </row>
        <row r="373">
          <cell r="E373" t="str">
            <v>X23030894066</v>
          </cell>
          <cell r="F373" t="str">
            <v>ALELEE AGUILAR ANDANAR</v>
          </cell>
          <cell r="G373" t="str">
            <v>APITONG, AYALA-ALABANG VILL, MUNTINLUPA</v>
          </cell>
          <cell r="H373" t="str">
            <v>MUNTINLUPA CITY</v>
          </cell>
          <cell r="I373" t="str">
            <v>PARAÑAQUE</v>
          </cell>
          <cell r="J373" t="str">
            <v>for execution April 26, 2023</v>
          </cell>
          <cell r="K373" t="str">
            <v>W/O ISSUE</v>
          </cell>
          <cell r="L373" t="str">
            <v>AVECO</v>
          </cell>
          <cell r="M373" t="str">
            <v>FCOMP</v>
          </cell>
          <cell r="N373" t="str">
            <v>IJP</v>
          </cell>
          <cell r="O373">
            <v>187.67949999999999</v>
          </cell>
          <cell r="P373">
            <v>123.7915</v>
          </cell>
          <cell r="Q373">
            <v>298.05</v>
          </cell>
        </row>
        <row r="374">
          <cell r="E374" t="str">
            <v>X22104266242</v>
          </cell>
          <cell r="F374" t="str">
            <v>KATARUNGAN VILLAGE HOMEOWNERS ASSOC. INC.</v>
          </cell>
          <cell r="G374" t="str">
            <v xml:space="preserve"> J. ENRIQUEZ, KATARUNGAN VILLAGE, MUNTINLUPA</v>
          </cell>
          <cell r="H374" t="str">
            <v>MUNTINLUPA CITY</v>
          </cell>
          <cell r="I374" t="str">
            <v>PARAÑAQUE</v>
          </cell>
          <cell r="J374"/>
          <cell r="K374" t="str">
            <v>W/O ISSUE</v>
          </cell>
          <cell r="L374" t="str">
            <v>POWERHOUSE</v>
          </cell>
          <cell r="M374" t="str">
            <v>FCOMP</v>
          </cell>
          <cell r="N374" t="str">
            <v>JSP</v>
          </cell>
          <cell r="O374">
            <v>194.87</v>
          </cell>
          <cell r="P374">
            <v>146.32550000000001</v>
          </cell>
          <cell r="Q374">
            <v>286.25</v>
          </cell>
        </row>
        <row r="375">
          <cell r="E375" t="str">
            <v>X22114885408</v>
          </cell>
          <cell r="F375" t="str">
            <v>SOUTH EAST-ASIA INSTITUTE OF TRADE AND TECHNOLOGY</v>
          </cell>
          <cell r="G375" t="str">
            <v>ROSE OF HEAVEN, TALON VILL, LAS PINAS CITY</v>
          </cell>
          <cell r="H375" t="str">
            <v>LAS PIÑAS CITY</v>
          </cell>
          <cell r="I375" t="str">
            <v>PARAÑAQUE</v>
          </cell>
          <cell r="J375" t="str">
            <v>for energization (May 3, 2023);for FCOMP</v>
          </cell>
          <cell r="K375" t="str">
            <v>W/O ISSUE</v>
          </cell>
          <cell r="L375" t="str">
            <v>ECOM</v>
          </cell>
          <cell r="M375" t="str">
            <v>FCOMP</v>
          </cell>
          <cell r="N375" t="str">
            <v>IJP</v>
          </cell>
          <cell r="O375">
            <v>83.734999999999999</v>
          </cell>
          <cell r="P375">
            <v>51.948500000000003</v>
          </cell>
          <cell r="Q375">
            <v>122.73</v>
          </cell>
        </row>
        <row r="376">
          <cell r="E376" t="str">
            <v>R22500289</v>
          </cell>
          <cell r="F376" t="str">
            <v>GTVL MANUFACTURING INDUSTRIES, INC.</v>
          </cell>
          <cell r="G376" t="str">
            <v>SANTOL, MON-EL SUBD, SAN ANTONIO, PARANAQUE</v>
          </cell>
          <cell r="H376" t="str">
            <v>PARAÑAQUE CITY</v>
          </cell>
          <cell r="I376" t="str">
            <v>PARAÑAQUE</v>
          </cell>
          <cell r="J376" t="str">
            <v>for FCOMP</v>
          </cell>
          <cell r="K376" t="str">
            <v>W/O ISSUE</v>
          </cell>
          <cell r="L376" t="str">
            <v>ECOM</v>
          </cell>
          <cell r="M376" t="str">
            <v>TECO</v>
          </cell>
          <cell r="N376" t="str">
            <v>EAO</v>
          </cell>
          <cell r="O376">
            <v>84.84</v>
          </cell>
          <cell r="P376">
            <v>7.6195000000000004</v>
          </cell>
          <cell r="Q376">
            <v>116.18</v>
          </cell>
        </row>
        <row r="377">
          <cell r="E377" t="str">
            <v>X23030963414</v>
          </cell>
          <cell r="F377" t="str">
            <v>BARANGAY ALABANG - PEOPLES CENTER</v>
          </cell>
          <cell r="G377" t="str">
            <v>ILAYA ST., ALABANG, MUNTINLUPA</v>
          </cell>
          <cell r="H377" t="str">
            <v>MUNTINLUPA CITY</v>
          </cell>
          <cell r="I377" t="str">
            <v>PARAÑAQUE</v>
          </cell>
          <cell r="J377"/>
          <cell r="K377" t="str">
            <v>W/O ISSUE</v>
          </cell>
          <cell r="L377" t="str">
            <v>AVECO</v>
          </cell>
          <cell r="M377" t="str">
            <v>FCOMP</v>
          </cell>
          <cell r="N377" t="str">
            <v>RRG</v>
          </cell>
          <cell r="O377">
            <v>47.34</v>
          </cell>
          <cell r="P377">
            <v>64.978999999999999</v>
          </cell>
          <cell r="Q377">
            <v>75.73</v>
          </cell>
        </row>
        <row r="378">
          <cell r="E378" t="str">
            <v>X23020431827</v>
          </cell>
          <cell r="F378" t="str">
            <v>GLOBE TELECOM INC.,</v>
          </cell>
          <cell r="G378" t="str">
            <v>ANTERO MIRANDA CPD., PANAPAAN IV, BACOOR</v>
          </cell>
          <cell r="H378" t="str">
            <v>BACOOR CITY</v>
          </cell>
          <cell r="I378" t="str">
            <v>DASMA</v>
          </cell>
          <cell r="J378" t="str">
            <v>for site visit</v>
          </cell>
          <cell r="K378" t="str">
            <v>W/O ISSUE</v>
          </cell>
          <cell r="L378" t="str">
            <v>CHALLENGER</v>
          </cell>
          <cell r="M378" t="str">
            <v>FCOMP</v>
          </cell>
          <cell r="N378" t="str">
            <v>JGR</v>
          </cell>
          <cell r="O378">
            <v>58.76</v>
          </cell>
          <cell r="P378">
            <v>49.361600000000003</v>
          </cell>
          <cell r="Q378">
            <v>80.47</v>
          </cell>
        </row>
        <row r="379">
          <cell r="E379" t="str">
            <v>X23030939688</v>
          </cell>
          <cell r="F379" t="str">
            <v>GLOBE TELECOM, INC.</v>
          </cell>
          <cell r="G379" t="str">
            <v>SOLDIER'S HILLS 4 PH II, MOLINO VI,, BACOOR</v>
          </cell>
          <cell r="H379" t="str">
            <v>BACOOR CITY</v>
          </cell>
          <cell r="I379" t="str">
            <v>DASMA</v>
          </cell>
          <cell r="J379"/>
          <cell r="K379" t="str">
            <v>W/ ISSUE</v>
          </cell>
          <cell r="L379" t="str">
            <v>POWERHOUSE</v>
          </cell>
          <cell r="M379" t="str">
            <v>FCOMP</v>
          </cell>
          <cell r="N379" t="str">
            <v>JSP</v>
          </cell>
          <cell r="O379">
            <v>12.43</v>
          </cell>
          <cell r="P379">
            <v>10.109500000000001</v>
          </cell>
          <cell r="Q379">
            <v>16.82</v>
          </cell>
        </row>
        <row r="380">
          <cell r="E380" t="str">
            <v>X23020552780</v>
          </cell>
          <cell r="F380" t="str">
            <v>RICHARD VILLAN TUPAZ</v>
          </cell>
          <cell r="G380" t="str">
            <v>KALAYAAN VILL/BALAGBAG, BARANGAY 201, PASAY</v>
          </cell>
          <cell r="H380" t="str">
            <v>PASAY CITY</v>
          </cell>
          <cell r="I380" t="str">
            <v>PARAÑAQUE</v>
          </cell>
          <cell r="J380"/>
          <cell r="K380" t="str">
            <v>W/O ISSUE</v>
          </cell>
          <cell r="L380" t="str">
            <v>VJC</v>
          </cell>
          <cell r="M380" t="str">
            <v>CLOSE</v>
          </cell>
          <cell r="N380" t="str">
            <v>RHM</v>
          </cell>
          <cell r="O380">
            <v>87.09</v>
          </cell>
          <cell r="P380">
            <v>23.530239999999999</v>
          </cell>
          <cell r="Q380">
            <v>95.18</v>
          </cell>
        </row>
        <row r="381">
          <cell r="E381" t="str">
            <v>X23010233297</v>
          </cell>
          <cell r="F381" t="str">
            <v>ELSA MANZANO SERRANO</v>
          </cell>
          <cell r="G381" t="str">
            <v>P. WILLIS, BF HOMES, PARANAQUE</v>
          </cell>
          <cell r="H381" t="str">
            <v>PARAÑAQUE CITY</v>
          </cell>
          <cell r="I381" t="str">
            <v>PARAÑAQUE</v>
          </cell>
          <cell r="J381"/>
          <cell r="K381" t="str">
            <v>W/O ISSUE</v>
          </cell>
          <cell r="L381" t="str">
            <v>AVECO</v>
          </cell>
          <cell r="M381" t="str">
            <v>FCOMP</v>
          </cell>
          <cell r="N381" t="str">
            <v>IGL</v>
          </cell>
          <cell r="O381">
            <v>162.63999999999999</v>
          </cell>
          <cell r="P381">
            <v>108.5667</v>
          </cell>
          <cell r="Q381">
            <v>242.25</v>
          </cell>
        </row>
        <row r="382">
          <cell r="E382" t="str">
            <v>X21073283952</v>
          </cell>
          <cell r="F382" t="str">
            <v>GLOBE TELECOM., INC.</v>
          </cell>
          <cell r="G382" t="str">
            <v>B. DELA CRUZ CPD., DR. A. SANTOS AVE., SAN ISIDRO, PARANAQUE</v>
          </cell>
          <cell r="H382" t="str">
            <v>PARAÑAQUE CITY</v>
          </cell>
          <cell r="I382" t="str">
            <v>PARAÑAQUE</v>
          </cell>
          <cell r="J382" t="str">
            <v>for survey</v>
          </cell>
          <cell r="K382" t="str">
            <v>W/ ISSUE</v>
          </cell>
          <cell r="L382" t="str">
            <v>AVECO</v>
          </cell>
          <cell r="M382" t="str">
            <v>TECO</v>
          </cell>
          <cell r="N382" t="str">
            <v>RRG</v>
          </cell>
          <cell r="O382">
            <v>50.22</v>
          </cell>
          <cell r="P382">
            <v>42.6995</v>
          </cell>
          <cell r="Q382">
            <v>92.23</v>
          </cell>
        </row>
        <row r="383">
          <cell r="E383" t="str">
            <v>X23030964963</v>
          </cell>
          <cell r="F383" t="str">
            <v>CHINA CONSTRUCTION FRONT GENERAL DEVT. CORPORATION</v>
          </cell>
          <cell r="G383" t="str">
            <v>SPECTRUM MIDWAY ST, FILINVEST CORPORATE CITY, MUNTINLUPA</v>
          </cell>
          <cell r="H383" t="str">
            <v>MUNTINLUPA CITY</v>
          </cell>
          <cell r="I383" t="str">
            <v>PARAÑAQUE</v>
          </cell>
          <cell r="J383"/>
          <cell r="K383" t="str">
            <v>W/ ISSUE</v>
          </cell>
          <cell r="L383" t="str">
            <v>POWERHOUSE</v>
          </cell>
          <cell r="M383" t="str">
            <v>FCOMP</v>
          </cell>
          <cell r="N383" t="str">
            <v>JSP</v>
          </cell>
          <cell r="O383">
            <v>66.09</v>
          </cell>
          <cell r="P383">
            <v>46.209499999999998</v>
          </cell>
          <cell r="Q383">
            <v>93.98</v>
          </cell>
        </row>
        <row r="384">
          <cell r="E384" t="str">
            <v>X23020524698</v>
          </cell>
          <cell r="F384" t="str">
            <v>TRAKWELL TRANSPORT LINK INC,</v>
          </cell>
          <cell r="G384" t="str">
            <v>JERUSALEM, BF HOMES MARTINVILLE SUBD, LAS PINAS CITY</v>
          </cell>
          <cell r="H384" t="str">
            <v>LAS PIÑAS CITY</v>
          </cell>
          <cell r="I384" t="str">
            <v>PARAÑAQUE</v>
          </cell>
          <cell r="J384"/>
          <cell r="K384" t="str">
            <v>W/O ISSUE</v>
          </cell>
          <cell r="L384" t="str">
            <v>ECOM</v>
          </cell>
          <cell r="M384" t="str">
            <v>FCOMP</v>
          </cell>
          <cell r="N384" t="str">
            <v>RRG</v>
          </cell>
          <cell r="O384">
            <v>22.68</v>
          </cell>
          <cell r="P384">
            <v>12.35</v>
          </cell>
          <cell r="Q384">
            <v>30.87</v>
          </cell>
        </row>
        <row r="385">
          <cell r="E385" t="str">
            <v>X22114886559</v>
          </cell>
          <cell r="F385" t="str">
            <v>SOLENN MARIE ADEA HEUSSAFF-BOLZICO</v>
          </cell>
          <cell r="G385" t="str">
            <v>MANCHESTER, HILLSBOROUGH SUBD, MUNTINLUPA</v>
          </cell>
          <cell r="H385" t="str">
            <v>MUNTINLUPA CITY</v>
          </cell>
          <cell r="I385" t="str">
            <v>PARAÑAQUE</v>
          </cell>
          <cell r="J385"/>
          <cell r="K385" t="str">
            <v>W/ ISSUE</v>
          </cell>
          <cell r="L385" t="str">
            <v>POWERHOUSE</v>
          </cell>
          <cell r="M385" t="str">
            <v>FCOMP</v>
          </cell>
          <cell r="N385" t="str">
            <v>JSP</v>
          </cell>
          <cell r="O385">
            <v>351.26569999999998</v>
          </cell>
          <cell r="P385">
            <v>286.0652</v>
          </cell>
          <cell r="Q385">
            <v>291.8</v>
          </cell>
        </row>
        <row r="386">
          <cell r="E386" t="str">
            <v>X23020581944</v>
          </cell>
          <cell r="F386" t="str">
            <v>MELANIE V. SANTIAGO</v>
          </cell>
          <cell r="G386" t="str">
            <v>DAGOHOY, BAHAYANG PAG-ASA PH I, BACOOR</v>
          </cell>
          <cell r="H386" t="str">
            <v>BACOOR CITY</v>
          </cell>
          <cell r="I386" t="str">
            <v>DASMA</v>
          </cell>
          <cell r="J386" t="str">
            <v>for metering may 18, 2023 @ 9AM</v>
          </cell>
          <cell r="K386" t="str">
            <v>W/O ISSUE</v>
          </cell>
          <cell r="L386" t="str">
            <v>ECOM</v>
          </cell>
          <cell r="M386" t="str">
            <v>FCOMP</v>
          </cell>
          <cell r="N386" t="str">
            <v>RRG</v>
          </cell>
          <cell r="O386">
            <v>72.790000000000006</v>
          </cell>
          <cell r="P386">
            <v>78.304699999999997</v>
          </cell>
          <cell r="Q386">
            <v>127.53</v>
          </cell>
        </row>
        <row r="387">
          <cell r="E387" t="str">
            <v>X23030851936</v>
          </cell>
          <cell r="F387" t="str">
            <v>STA. LUCIA REALTY &amp; DEVELOPMENT, INC.</v>
          </cell>
          <cell r="G387" t="str">
            <v>BLK 4, VISTA VERDE SOUTH EXEC PH4, BACOOR</v>
          </cell>
          <cell r="H387" t="str">
            <v>BACOOR CITY</v>
          </cell>
          <cell r="I387" t="str">
            <v>DASMA</v>
          </cell>
          <cell r="J387" t="str">
            <v>for digging on 1st week of June; scheduled RTPI on June 7, 2023</v>
          </cell>
          <cell r="K387" t="str">
            <v>W/ ISSUE</v>
          </cell>
          <cell r="L387" t="str">
            <v>AVECO</v>
          </cell>
          <cell r="M387" t="str">
            <v>FCOMP</v>
          </cell>
          <cell r="N387" t="str">
            <v>EAO</v>
          </cell>
          <cell r="O387">
            <v>367.03</v>
          </cell>
          <cell r="P387">
            <v>256.23070000000001</v>
          </cell>
          <cell r="Q387">
            <v>522.08000000000004</v>
          </cell>
        </row>
        <row r="388">
          <cell r="E388" t="str">
            <v>X22083284965</v>
          </cell>
          <cell r="F388" t="str">
            <v>WEST END PROPERTIES INC.</v>
          </cell>
          <cell r="G388" t="str">
            <v>SUNRISE, CONCORDE SUBD, PARANAQUE</v>
          </cell>
          <cell r="H388" t="str">
            <v>PARAÑAQUE CITY</v>
          </cell>
          <cell r="I388" t="str">
            <v>PARAÑAQUE</v>
          </cell>
          <cell r="J388" t="str">
            <v>June 2 gabi with retirement WO</v>
          </cell>
          <cell r="K388" t="str">
            <v>W/O ISSUE</v>
          </cell>
          <cell r="L388" t="str">
            <v>POWERHOUSE</v>
          </cell>
          <cell r="M388" t="str">
            <v>FCOMP</v>
          </cell>
          <cell r="N388" t="str">
            <v>JSP</v>
          </cell>
          <cell r="O388">
            <v>121.35</v>
          </cell>
          <cell r="P388">
            <v>29.852799999999998</v>
          </cell>
          <cell r="Q388">
            <v>165.9</v>
          </cell>
        </row>
        <row r="389">
          <cell r="E389" t="str">
            <v>R22262710</v>
          </cell>
          <cell r="F389" t="str">
            <v>COMIA, CHRISLAN A.</v>
          </cell>
          <cell r="G389" t="str">
            <v>TOURMALINE, LAS PIÑAS ROYALE ESTATE, LAS PINAS CITY</v>
          </cell>
          <cell r="H389" t="str">
            <v>LAS PIÑAS CITY</v>
          </cell>
          <cell r="I389" t="str">
            <v>PARAÑAQUE</v>
          </cell>
          <cell r="J389" t="str">
            <v>for execution on June 3</v>
          </cell>
          <cell r="K389" t="str">
            <v>W/O ISSUE</v>
          </cell>
          <cell r="L389" t="str">
            <v>ECOM</v>
          </cell>
          <cell r="M389" t="str">
            <v>FCOMP</v>
          </cell>
          <cell r="N389" t="str">
            <v>RRG</v>
          </cell>
          <cell r="O389">
            <v>4.68</v>
          </cell>
          <cell r="P389">
            <v>4.3499999999999996</v>
          </cell>
          <cell r="Q389">
            <v>6.38</v>
          </cell>
        </row>
        <row r="390">
          <cell r="E390" t="str">
            <v>X22083284676</v>
          </cell>
          <cell r="F390" t="str">
            <v>CO CHIN J W CHIENG</v>
          </cell>
          <cell r="G390" t="str">
            <v>SUNRISE, CONCORDE SUBD, PARANAQUE</v>
          </cell>
          <cell r="H390" t="str">
            <v>PARAÑAQUE CITY</v>
          </cell>
          <cell r="I390" t="str">
            <v>PARAÑAQUE</v>
          </cell>
          <cell r="J390" t="str">
            <v>June 2 gabi with retirement WO</v>
          </cell>
          <cell r="K390" t="str">
            <v>W/O ISSUE</v>
          </cell>
          <cell r="L390" t="str">
            <v>POWERHOUSE</v>
          </cell>
          <cell r="M390" t="str">
            <v>FCOMP</v>
          </cell>
          <cell r="N390" t="str">
            <v>JSP</v>
          </cell>
          <cell r="O390">
            <v>7.7</v>
          </cell>
          <cell r="P390">
            <v>7.16</v>
          </cell>
          <cell r="Q390">
            <v>10.33</v>
          </cell>
        </row>
        <row r="391">
          <cell r="E391" t="str">
            <v>X22104276924</v>
          </cell>
          <cell r="F391" t="str">
            <v>GLOBE TELECOM., INC.</v>
          </cell>
          <cell r="G391" t="str">
            <v>ST. MATTHEW, ST. JOSEPH PARK SUBD, LAS PINAS CITY</v>
          </cell>
          <cell r="H391" t="str">
            <v>LAS PIÑAS CITY</v>
          </cell>
          <cell r="I391" t="str">
            <v>PARAÑAQUE</v>
          </cell>
          <cell r="J391" t="str">
            <v>for digging on 1st week of June</v>
          </cell>
          <cell r="K391" t="str">
            <v>W/ ISSUE</v>
          </cell>
          <cell r="L391" t="str">
            <v>AVECO</v>
          </cell>
          <cell r="M391" t="str">
            <v>FCOMP</v>
          </cell>
          <cell r="N391" t="str">
            <v>JSP</v>
          </cell>
          <cell r="O391">
            <v>59.04</v>
          </cell>
          <cell r="P391">
            <v>52.348799999999997</v>
          </cell>
          <cell r="Q391">
            <v>88.75</v>
          </cell>
        </row>
        <row r="392">
          <cell r="E392" t="str">
            <v>X23030960460</v>
          </cell>
          <cell r="F392" t="str">
            <v>JESUS THE BRIGHT AND MORNING STAR MINISTRY INC.</v>
          </cell>
          <cell r="G392" t="str">
            <v>MT. APO, SOLDIER'S HILLS 4 PH I, BACOOR</v>
          </cell>
          <cell r="H392" t="str">
            <v>BACOOR CITY</v>
          </cell>
          <cell r="I392" t="str">
            <v>DASMA</v>
          </cell>
          <cell r="J392" t="str">
            <v>for digging on 1st week of June; needs SSP</v>
          </cell>
          <cell r="K392" t="str">
            <v>W/ ISSUE</v>
          </cell>
          <cell r="L392" t="str">
            <v>AVECO</v>
          </cell>
          <cell r="M392" t="str">
            <v>FCOMP</v>
          </cell>
          <cell r="N392" t="str">
            <v>IJP</v>
          </cell>
          <cell r="O392">
            <v>321.97000000000003</v>
          </cell>
          <cell r="P392">
            <v>243.2277</v>
          </cell>
          <cell r="Q392">
            <v>477.12</v>
          </cell>
        </row>
        <row r="393">
          <cell r="E393" t="str">
            <v>X23041379276</v>
          </cell>
          <cell r="F393" t="str">
            <v>ERWYN LUMANOG</v>
          </cell>
          <cell r="G393" t="str">
            <v>EDISON, EDISON INDUSTRIAL COMPLEX, PARANAQUE</v>
          </cell>
          <cell r="H393" t="str">
            <v>PARAÑAQUE CITY</v>
          </cell>
          <cell r="I393" t="str">
            <v>PARAÑAQUE</v>
          </cell>
          <cell r="J393" t="str">
            <v>for execution on June 3</v>
          </cell>
          <cell r="K393" t="str">
            <v>W/O ISSUE</v>
          </cell>
          <cell r="L393" t="str">
            <v>ECOM</v>
          </cell>
          <cell r="M393" t="str">
            <v>FCOMP</v>
          </cell>
          <cell r="N393" t="str">
            <v>RRG</v>
          </cell>
          <cell r="O393">
            <v>7.6</v>
          </cell>
          <cell r="P393">
            <v>7.53</v>
          </cell>
          <cell r="Q393">
            <v>10.42</v>
          </cell>
        </row>
        <row r="394">
          <cell r="E394" t="str">
            <v>X23051696466</v>
          </cell>
          <cell r="F394" t="str">
            <v>AAKASH SANJAY BHAGIA</v>
          </cell>
          <cell r="G394" t="str">
            <v>ACACIA, MOLAVE PARK VILL, PARANAQUE</v>
          </cell>
          <cell r="H394" t="str">
            <v>PARAÑAQUE CITY</v>
          </cell>
          <cell r="I394" t="str">
            <v>PARAÑAQUE</v>
          </cell>
          <cell r="J394"/>
          <cell r="K394" t="str">
            <v>W/O ISSUE</v>
          </cell>
          <cell r="L394" t="str">
            <v>ECOM</v>
          </cell>
          <cell r="M394" t="str">
            <v>FCOMP</v>
          </cell>
          <cell r="N394" t="str">
            <v>RRG</v>
          </cell>
          <cell r="O394">
            <v>71.78</v>
          </cell>
          <cell r="P394">
            <v>23.7928</v>
          </cell>
          <cell r="Q394">
            <v>122.93</v>
          </cell>
        </row>
        <row r="395">
          <cell r="E395" t="str">
            <v>X23051687806</v>
          </cell>
          <cell r="F395" t="str">
            <v>NEW GOLDEN CITY BUILDERS &amp; DEVT. CORP</v>
          </cell>
          <cell r="G395" t="str">
            <v>PRES. DIOSDADO MACAPAGAL, ASIAWORLD CITY, PARANAQUE</v>
          </cell>
          <cell r="H395" t="str">
            <v>PARAÑAQUE CITY</v>
          </cell>
          <cell r="I395" t="str">
            <v>PARAÑAQUE</v>
          </cell>
          <cell r="J395" t="str">
            <v>work permit</v>
          </cell>
          <cell r="K395" t="str">
            <v>W/O ISSUE</v>
          </cell>
          <cell r="L395" t="str">
            <v>AVECO</v>
          </cell>
          <cell r="M395" t="str">
            <v>FCOMP</v>
          </cell>
          <cell r="N395" t="str">
            <v>JSP</v>
          </cell>
          <cell r="O395">
            <v>116.46</v>
          </cell>
          <cell r="P395">
            <v>94.116699999999994</v>
          </cell>
          <cell r="Q395">
            <v>159.53</v>
          </cell>
        </row>
        <row r="396">
          <cell r="E396" t="str">
            <v>X23010330135</v>
          </cell>
          <cell r="F396" t="str">
            <v>QUEEN'S ROW ELEMENTARY SCHOOL</v>
          </cell>
          <cell r="G396" t="str">
            <v>QUEEN'S MAIN, QUEEN'S ROW AREA A SUBD, BACOOR</v>
          </cell>
          <cell r="H396" t="str">
            <v>BACOOR CITY</v>
          </cell>
          <cell r="I396" t="str">
            <v>DASMA</v>
          </cell>
          <cell r="J396" t="str">
            <v>conctractor crew survey ; for completion on June 2, 2023</v>
          </cell>
          <cell r="K396" t="str">
            <v>W/O ISSUE</v>
          </cell>
          <cell r="L396" t="str">
            <v>AVECO</v>
          </cell>
          <cell r="M396" t="str">
            <v>COMP</v>
          </cell>
          <cell r="N396" t="str">
            <v>IJP</v>
          </cell>
          <cell r="O396">
            <v>101.17</v>
          </cell>
          <cell r="P396">
            <v>55.558500000000002</v>
          </cell>
          <cell r="Q396">
            <v>146.63</v>
          </cell>
        </row>
        <row r="397">
          <cell r="E397" t="str">
            <v>X22052212105</v>
          </cell>
          <cell r="F397" t="str">
            <v>VINCENT ENRIQUE SALOM BOCALING</v>
          </cell>
          <cell r="G397" t="str">
            <v>HAMBURG, BF HOMES, PARANAQUE</v>
          </cell>
          <cell r="H397" t="str">
            <v>PARAÑAQUE CITY</v>
          </cell>
          <cell r="I397" t="str">
            <v>PARAÑAQUE</v>
          </cell>
          <cell r="J397"/>
          <cell r="K397" t="str">
            <v>W/O ISSUE</v>
          </cell>
          <cell r="L397" t="str">
            <v>VJC</v>
          </cell>
          <cell r="M397" t="str">
            <v>FCOMP</v>
          </cell>
          <cell r="N397" t="str">
            <v>IJP</v>
          </cell>
          <cell r="O397">
            <v>121.76</v>
          </cell>
          <cell r="P397">
            <v>132.50829999999999</v>
          </cell>
          <cell r="Q397">
            <v>65.52</v>
          </cell>
        </row>
        <row r="398">
          <cell r="E398" t="str">
            <v>X23030909070</v>
          </cell>
          <cell r="F398" t="str">
            <v>CITY GOV'T OF LAS PIÑAS</v>
          </cell>
          <cell r="G398" t="str">
            <v>BINGGAS, PILAR VILL, LAS PINAS CITY</v>
          </cell>
          <cell r="H398" t="str">
            <v>LAS PIÑAS CITY</v>
          </cell>
          <cell r="I398" t="str">
            <v>PARAÑAQUE</v>
          </cell>
          <cell r="J398" t="str">
            <v>for FCOMP</v>
          </cell>
          <cell r="K398" t="str">
            <v>W/O ISSUE</v>
          </cell>
          <cell r="L398" t="str">
            <v>CHALLENGER</v>
          </cell>
          <cell r="M398" t="str">
            <v>TECO</v>
          </cell>
          <cell r="N398" t="str">
            <v>JSP</v>
          </cell>
          <cell r="O398">
            <v>265.32</v>
          </cell>
          <cell r="P398">
            <v>203.68279999999999</v>
          </cell>
          <cell r="Q398">
            <v>399.38</v>
          </cell>
        </row>
        <row r="399">
          <cell r="E399" t="str">
            <v>X23041287950</v>
          </cell>
          <cell r="F399" t="str">
            <v>LBC EXPRESS, INC.</v>
          </cell>
          <cell r="G399" t="str">
            <v>C-5 EXTENSION, LA HUERTA, PARANAQUE</v>
          </cell>
          <cell r="H399" t="str">
            <v>PARAÑAQUE CITY</v>
          </cell>
          <cell r="I399" t="str">
            <v>PARAÑAQUE</v>
          </cell>
          <cell r="J399" t="str">
            <v>for completion on May 30</v>
          </cell>
          <cell r="K399" t="str">
            <v>W/O ISSUE</v>
          </cell>
          <cell r="L399" t="str">
            <v>ECOM</v>
          </cell>
          <cell r="M399" t="str">
            <v>FCOMP</v>
          </cell>
          <cell r="N399" t="str">
            <v>RRG</v>
          </cell>
          <cell r="O399">
            <v>30.16</v>
          </cell>
          <cell r="P399">
            <v>17.363800000000001</v>
          </cell>
          <cell r="Q399">
            <v>213.83</v>
          </cell>
        </row>
        <row r="400">
          <cell r="E400" t="str">
            <v>X23010291465</v>
          </cell>
          <cell r="F400" t="str">
            <v>BACOOR NATIONAL HIGH SCHOOL - VILLA MARIA ANNEX</v>
          </cell>
          <cell r="G400" t="str">
            <v>BLOCK 2, VILLA MARIA, BACOOR</v>
          </cell>
          <cell r="H400" t="str">
            <v>BACOOR CITY</v>
          </cell>
          <cell r="I400" t="str">
            <v>DASMA</v>
          </cell>
          <cell r="J400" t="str">
            <v>for execution next week</v>
          </cell>
          <cell r="K400" t="str">
            <v>W/O ISSUE</v>
          </cell>
          <cell r="L400" t="str">
            <v>POWERHOUSE</v>
          </cell>
          <cell r="M400" t="str">
            <v>FCOMP</v>
          </cell>
          <cell r="N400" t="str">
            <v>JSP</v>
          </cell>
          <cell r="O400">
            <v>21.73</v>
          </cell>
          <cell r="P400">
            <v>11.4428</v>
          </cell>
          <cell r="Q400">
            <v>29.68</v>
          </cell>
        </row>
        <row r="401">
          <cell r="E401" t="str">
            <v>X22094052983</v>
          </cell>
          <cell r="F401" t="str">
            <v>AZEUS O. SILVA</v>
          </cell>
          <cell r="G401" t="str">
            <v>BB. RAMONA TIRONA, BF HOMES, MUNTINLUPA</v>
          </cell>
          <cell r="H401" t="str">
            <v>MUNTINLUPA CITY</v>
          </cell>
          <cell r="I401" t="str">
            <v>PARAÑAQUE</v>
          </cell>
          <cell r="J401" t="str">
            <v>2ns week ng June</v>
          </cell>
          <cell r="K401" t="str">
            <v>W/ ISSUE</v>
          </cell>
          <cell r="L401" t="str">
            <v>POWERHOUSE</v>
          </cell>
          <cell r="M401" t="str">
            <v>FCOMP</v>
          </cell>
          <cell r="N401" t="str">
            <v>EAO</v>
          </cell>
          <cell r="O401">
            <v>65.28</v>
          </cell>
          <cell r="P401">
            <v>41.244700000000002</v>
          </cell>
          <cell r="Q401">
            <v>96.85</v>
          </cell>
        </row>
        <row r="402">
          <cell r="E402" t="str">
            <v>X23051630501</v>
          </cell>
          <cell r="F402" t="str">
            <v>LAND CRIS SOMERSET DEVELOPMENT CORPORATION</v>
          </cell>
          <cell r="G402" t="str">
            <v>DOMINIC SAVIO, BETTER LIVING SUBD, PARANAQUE</v>
          </cell>
          <cell r="H402" t="str">
            <v>PARAÑAQUE CITY</v>
          </cell>
          <cell r="I402" t="str">
            <v>PARAÑAQUE</v>
          </cell>
          <cell r="J402"/>
          <cell r="K402" t="str">
            <v>W/O ISSUE</v>
          </cell>
          <cell r="L402" t="str">
            <v>ECOM</v>
          </cell>
          <cell r="M402" t="str">
            <v>FCOMP</v>
          </cell>
          <cell r="N402" t="str">
            <v>RRG</v>
          </cell>
          <cell r="O402">
            <v>58.69</v>
          </cell>
          <cell r="P402">
            <v>39.296700000000001</v>
          </cell>
          <cell r="Q402">
            <v>77.930000000000007</v>
          </cell>
        </row>
        <row r="403">
          <cell r="E403" t="str">
            <v>X23051494648</v>
          </cell>
          <cell r="F403" t="str">
            <v>JOSEPH BRIANE A BANLASAN</v>
          </cell>
          <cell r="G403" t="str">
            <v>BLOCK 2, TREELANE SUBD, MUNTINLUPA</v>
          </cell>
          <cell r="H403" t="str">
            <v>MUNTINLUPA CITY</v>
          </cell>
          <cell r="I403" t="str">
            <v>PARAÑAQUE</v>
          </cell>
          <cell r="J403" t="str">
            <v>for execution next week; WR 1220022652</v>
          </cell>
          <cell r="K403" t="str">
            <v>W/ ISSUE</v>
          </cell>
          <cell r="L403" t="str">
            <v>ECOM</v>
          </cell>
          <cell r="M403" t="str">
            <v>TECO</v>
          </cell>
          <cell r="N403" t="str">
            <v>RRG</v>
          </cell>
          <cell r="O403">
            <v>96</v>
          </cell>
          <cell r="P403">
            <v>67.978999999999999</v>
          </cell>
          <cell r="Q403">
            <v>147.88</v>
          </cell>
        </row>
        <row r="404">
          <cell r="E404" t="str">
            <v>X23051714760</v>
          </cell>
          <cell r="F404" t="str">
            <v>DITO TELECOMMUNITY CORPORATION</v>
          </cell>
          <cell r="G404" t="str">
            <v>TEHERAN, MULTINATIONAL VILL, PARANAQUE</v>
          </cell>
          <cell r="H404" t="str">
            <v>PARAÑAQUE CITY</v>
          </cell>
          <cell r="I404" t="str">
            <v>PARAÑAQUE</v>
          </cell>
          <cell r="J404" t="str">
            <v>for execution next week</v>
          </cell>
          <cell r="K404" t="str">
            <v>W/ ISSUE</v>
          </cell>
          <cell r="L404" t="str">
            <v>ECOM</v>
          </cell>
          <cell r="M404" t="str">
            <v>TECO</v>
          </cell>
          <cell r="N404" t="str">
            <v>EAO</v>
          </cell>
          <cell r="O404">
            <v>183.75</v>
          </cell>
          <cell r="P404">
            <v>133.33529999999999</v>
          </cell>
          <cell r="Q404">
            <v>272.64999999999998</v>
          </cell>
        </row>
        <row r="405">
          <cell r="E405" t="str">
            <v>X23051874609</v>
          </cell>
          <cell r="F405" t="str">
            <v>STA. LUCIA REALTY &amp; DEVELOPMENT, INC.</v>
          </cell>
          <cell r="G405" t="str">
            <v>HAZEL, VISTA VERDE SOUTH EXEC VILL 2, BACOOR</v>
          </cell>
          <cell r="H405" t="str">
            <v>BACOOR CITY</v>
          </cell>
          <cell r="I405" t="str">
            <v>DASMA</v>
          </cell>
          <cell r="J405" t="str">
            <v>for scheduling urgent</v>
          </cell>
          <cell r="K405"/>
          <cell r="L405" t="str">
            <v>CHALLENGER</v>
          </cell>
          <cell r="M405" t="str">
            <v>TECO</v>
          </cell>
          <cell r="N405" t="str">
            <v>EAO</v>
          </cell>
          <cell r="O405">
            <v>29.41</v>
          </cell>
          <cell r="P405">
            <v>12.2928</v>
          </cell>
          <cell r="Q405">
            <v>40.229999999999997</v>
          </cell>
        </row>
        <row r="406">
          <cell r="E406" t="str">
            <v>X22114823452</v>
          </cell>
          <cell r="F406" t="str">
            <v>CHRISTOPHER SANTIAGO</v>
          </cell>
          <cell r="G406" t="str">
            <v>TANAUAN, AYALA-ALABANG VILL, MUNTINLUPA</v>
          </cell>
          <cell r="H406" t="str">
            <v>MUNTINLUPA CITY</v>
          </cell>
          <cell r="I406" t="str">
            <v>PARAÑAQUE</v>
          </cell>
          <cell r="J406" t="str">
            <v>for survey</v>
          </cell>
          <cell r="K406" t="str">
            <v>W/O ISSUE</v>
          </cell>
          <cell r="L406" t="str">
            <v>CHALLENGER</v>
          </cell>
          <cell r="M406" t="str">
            <v>COMP</v>
          </cell>
          <cell r="N406" t="str">
            <v>EAO</v>
          </cell>
          <cell r="O406">
            <v>55.46</v>
          </cell>
          <cell r="P406">
            <v>41.468000000000004</v>
          </cell>
          <cell r="Q406">
            <v>83.47</v>
          </cell>
        </row>
        <row r="407">
          <cell r="E407" t="str">
            <v>X23051883230</v>
          </cell>
          <cell r="F407" t="str">
            <v>MIESCOR INFRASTRUCTURE DEVELOPMENT CORPORATION</v>
          </cell>
          <cell r="G407" t="str">
            <v>CUCUMBER, FTI CPD, TAGUIG CITY</v>
          </cell>
          <cell r="H407" t="str">
            <v>TAGUIG CITY</v>
          </cell>
          <cell r="I407" t="str">
            <v>PARAÑAQUE</v>
          </cell>
          <cell r="J407"/>
          <cell r="K407" t="str">
            <v>Boss Jerry Lao</v>
          </cell>
          <cell r="L407" t="str">
            <v>POWERHOUSE</v>
          </cell>
          <cell r="M407" t="str">
            <v>FCOMP</v>
          </cell>
          <cell r="N407" t="str">
            <v>JSP</v>
          </cell>
          <cell r="O407">
            <v>24.47</v>
          </cell>
          <cell r="P407">
            <v>23.726700000000001</v>
          </cell>
          <cell r="Q407">
            <v>33.35</v>
          </cell>
        </row>
        <row r="408">
          <cell r="E408" t="str">
            <v>X23030952994</v>
          </cell>
          <cell r="F408" t="str">
            <v>BDO HOME LINE TRADING CORPORATION</v>
          </cell>
          <cell r="G408" t="str">
            <v>SUNSET, SUNSET VILL, PARANAQUE</v>
          </cell>
          <cell r="H408" t="str">
            <v>PARAÑAQUE CITY</v>
          </cell>
          <cell r="I408" t="str">
            <v>PARAÑAQUE</v>
          </cell>
          <cell r="J408"/>
          <cell r="K408" t="str">
            <v>W/ ISSUE</v>
          </cell>
          <cell r="L408" t="str">
            <v>POWERHOUSE</v>
          </cell>
          <cell r="M408" t="str">
            <v>FCOMP</v>
          </cell>
          <cell r="N408" t="str">
            <v>JSP</v>
          </cell>
          <cell r="O408">
            <v>72.25</v>
          </cell>
          <cell r="P408">
            <v>48.8795</v>
          </cell>
          <cell r="Q408">
            <v>116.45</v>
          </cell>
        </row>
        <row r="409">
          <cell r="E409" t="str">
            <v>X23030855326</v>
          </cell>
          <cell r="F409" t="str">
            <v>F &amp; E DE CASTRO CORPORATION</v>
          </cell>
          <cell r="G409" t="str">
            <v>BLOCK 17, GEORGETOWN HEIGHTS SUBD PH I, BACOOR</v>
          </cell>
          <cell r="H409" t="str">
            <v>BACOOR CITY</v>
          </cell>
          <cell r="I409" t="str">
            <v>DASMA</v>
          </cell>
          <cell r="J409" t="str">
            <v>for execution next week</v>
          </cell>
          <cell r="K409" t="str">
            <v>W/ ISSUE</v>
          </cell>
          <cell r="L409" t="str">
            <v>ECOM</v>
          </cell>
          <cell r="M409" t="str">
            <v>TECO</v>
          </cell>
          <cell r="N409" t="str">
            <v>RRG</v>
          </cell>
          <cell r="O409">
            <v>68.72</v>
          </cell>
          <cell r="P409">
            <v>56.6539</v>
          </cell>
          <cell r="Q409">
            <v>109.45</v>
          </cell>
        </row>
        <row r="410">
          <cell r="E410" t="str">
            <v>X22041849543</v>
          </cell>
          <cell r="F410" t="str">
            <v>DITO TELECOMMUNITY CORPORATION</v>
          </cell>
          <cell r="G410" t="str">
            <v>COL. E. DE LEON, STO. NINO, PARANAQUE</v>
          </cell>
          <cell r="H410" t="str">
            <v>PARAÑAQUE CITY</v>
          </cell>
          <cell r="I410" t="str">
            <v>PARAÑAQUE</v>
          </cell>
          <cell r="J410"/>
          <cell r="K410" t="str">
            <v>W/ ISSUE</v>
          </cell>
          <cell r="L410" t="str">
            <v>ECOM</v>
          </cell>
          <cell r="M410" t="str">
            <v>FCOMP</v>
          </cell>
          <cell r="N410" t="str">
            <v>RRG</v>
          </cell>
          <cell r="O410">
            <v>50.31</v>
          </cell>
          <cell r="P410">
            <v>34.868499999999997</v>
          </cell>
          <cell r="Q410">
            <v>76.819999999999993</v>
          </cell>
        </row>
        <row r="411">
          <cell r="E411" t="str">
            <v>X23020468312</v>
          </cell>
          <cell r="F411" t="str">
            <v>ASIAPRIME PHILIPPINES CORPORATION</v>
          </cell>
          <cell r="G411" t="str">
            <v>SAMUEL, BF HOMES MARTINVILLE SUBD, LAS PINAS CITY</v>
          </cell>
          <cell r="H411" t="str">
            <v>LAS PINAS CITY</v>
          </cell>
          <cell r="I411" t="str">
            <v>PARAÑAQUE</v>
          </cell>
          <cell r="J411"/>
          <cell r="K411"/>
          <cell r="L411" t="str">
            <v>POWERHOUSE</v>
          </cell>
          <cell r="M411" t="str">
            <v>FCOMP</v>
          </cell>
          <cell r="N411" t="str">
            <v>JSP</v>
          </cell>
          <cell r="O411">
            <v>386.46</v>
          </cell>
          <cell r="P411">
            <v>185.15479999999999</v>
          </cell>
          <cell r="Q411">
            <v>552.6</v>
          </cell>
        </row>
        <row r="412">
          <cell r="E412" t="str">
            <v>X23051683555</v>
          </cell>
          <cell r="F412" t="str">
            <v>CITY GOVERNMENT OF TAGUIG</v>
          </cell>
          <cell r="G412" t="str">
            <v>BLOCK 3, PUROK 13 SDH, TAGUIG CITY</v>
          </cell>
          <cell r="H412" t="str">
            <v>TAGUIG CITY</v>
          </cell>
          <cell r="I412" t="str">
            <v>PARAÑAQUE</v>
          </cell>
          <cell r="J412"/>
          <cell r="K412" t="str">
            <v>W/ ISSUE</v>
          </cell>
          <cell r="L412" t="str">
            <v>VJC</v>
          </cell>
          <cell r="M412" t="str">
            <v>CLOSE</v>
          </cell>
          <cell r="N412" t="str">
            <v>RHM</v>
          </cell>
          <cell r="O412">
            <v>35.159999999999997</v>
          </cell>
          <cell r="P412">
            <v>33.2468</v>
          </cell>
          <cell r="Q412">
            <v>59.75</v>
          </cell>
        </row>
        <row r="413">
          <cell r="E413" t="str">
            <v>X23062046218</v>
          </cell>
          <cell r="F413" t="str">
            <v>AMVEL LAND DEVELOPMENT CORPORATION</v>
          </cell>
          <cell r="G413" t="str">
            <v>C5 EXTENSION, MOONWALK, PARANAQUE</v>
          </cell>
          <cell r="H413" t="str">
            <v>PARAÑAQUE CITY</v>
          </cell>
          <cell r="I413" t="str">
            <v>PARAÑAQUE</v>
          </cell>
          <cell r="J413"/>
          <cell r="K413"/>
          <cell r="L413" t="str">
            <v>ECOM</v>
          </cell>
          <cell r="M413" t="str">
            <v>FCOMP</v>
          </cell>
          <cell r="N413" t="str">
            <v>RRG</v>
          </cell>
          <cell r="O413">
            <v>40.83</v>
          </cell>
          <cell r="P413">
            <v>17.55</v>
          </cell>
          <cell r="Q413">
            <v>55.53</v>
          </cell>
        </row>
        <row r="414">
          <cell r="E414" t="str">
            <v>R22549348</v>
          </cell>
          <cell r="F414" t="str">
            <v>AYONON ELLIOT BERNARD LEOBRERA</v>
          </cell>
          <cell r="G414" t="str">
            <v>AGUILAR, CASIMIRO VILL 3, LAS PINAS CITY</v>
          </cell>
          <cell r="H414" t="str">
            <v>LAS PINAS CITY</v>
          </cell>
          <cell r="I414" t="str">
            <v>PARAÑAQUE</v>
          </cell>
          <cell r="J414"/>
          <cell r="K414" t="str">
            <v>W/O ISSUE</v>
          </cell>
          <cell r="L414" t="str">
            <v>ECOM</v>
          </cell>
          <cell r="M414" t="str">
            <v>FCOMP</v>
          </cell>
          <cell r="N414" t="str">
            <v>RRG</v>
          </cell>
          <cell r="O414">
            <v>3.57</v>
          </cell>
          <cell r="P414">
            <v>1.0195000000000001</v>
          </cell>
          <cell r="Q414">
            <v>5.0199999999999996</v>
          </cell>
        </row>
        <row r="415">
          <cell r="E415" t="str">
            <v>R22366256</v>
          </cell>
          <cell r="F415" t="str">
            <v>CASANOVA SR., LEON MENDEZ</v>
          </cell>
          <cell r="G415" t="str">
            <v>EL NIDO, CAMELLA HOMES ALABANG 4 SUBD, MUNTINLUPA</v>
          </cell>
          <cell r="H415" t="str">
            <v>MUNTINLUPA CITY</v>
          </cell>
          <cell r="I415" t="str">
            <v>PARAÑAQUE</v>
          </cell>
          <cell r="J415"/>
          <cell r="K415" t="str">
            <v>W/O ISSUE</v>
          </cell>
          <cell r="L415" t="str">
            <v>ECOM</v>
          </cell>
          <cell r="M415" t="str">
            <v>FCOMP</v>
          </cell>
          <cell r="N415" t="str">
            <v>JSP</v>
          </cell>
          <cell r="O415">
            <v>12.21</v>
          </cell>
          <cell r="P415">
            <v>11.918200000000001</v>
          </cell>
          <cell r="Q415">
            <v>16.77</v>
          </cell>
        </row>
        <row r="416">
          <cell r="E416" t="str">
            <v>X23051695611</v>
          </cell>
          <cell r="F416" t="str">
            <v>E.T TOBIAS DEVELOPMENT CORP.</v>
          </cell>
          <cell r="G416" t="str">
            <v>NAGA, PULANGLUPA II, LAS PINAS CITY</v>
          </cell>
          <cell r="H416" t="str">
            <v>LAS PINAS CITY</v>
          </cell>
          <cell r="I416" t="str">
            <v>PARAÑAQUE</v>
          </cell>
          <cell r="J416"/>
          <cell r="K416" t="str">
            <v>W/O ISSUE</v>
          </cell>
          <cell r="L416" t="str">
            <v>POWERHOUSE</v>
          </cell>
          <cell r="M416" t="str">
            <v>FCOMP</v>
          </cell>
          <cell r="N416" t="str">
            <v>JSP</v>
          </cell>
          <cell r="O416">
            <v>154.72</v>
          </cell>
          <cell r="P416">
            <v>96.482600000000005</v>
          </cell>
          <cell r="Q416">
            <v>213.95</v>
          </cell>
        </row>
        <row r="417">
          <cell r="E417" t="str">
            <v>X23030843423</v>
          </cell>
          <cell r="F417" t="str">
            <v>PHILIPPINE SEVEN CORPORATION</v>
          </cell>
          <cell r="G417" t="str">
            <v>QUEEN'S ROW AREA S ST, QUEEN'S ROW AREA S SUBD, BACOOR</v>
          </cell>
          <cell r="H417" t="str">
            <v>BACOOR CITY</v>
          </cell>
          <cell r="I417" t="str">
            <v>DASMA</v>
          </cell>
          <cell r="J417"/>
          <cell r="K417" t="str">
            <v>W/ ISSUE</v>
          </cell>
          <cell r="L417" t="str">
            <v>ECOM</v>
          </cell>
          <cell r="M417" t="str">
            <v>TECO</v>
          </cell>
          <cell r="N417" t="str">
            <v>RRG</v>
          </cell>
          <cell r="O417">
            <v>76.98</v>
          </cell>
          <cell r="P417">
            <v>62.065199999999997</v>
          </cell>
          <cell r="Q417">
            <v>129.22999999999999</v>
          </cell>
        </row>
        <row r="418">
          <cell r="E418" t="str">
            <v>X23051659612</v>
          </cell>
          <cell r="F418" t="str">
            <v>MELVIN RAY G SANTOS</v>
          </cell>
          <cell r="G418" t="str">
            <v>DUHAT, MON-EL SUBD, PARANAQUE</v>
          </cell>
          <cell r="H418" t="str">
            <v>PARAÑAQUE CITY</v>
          </cell>
          <cell r="I418" t="str">
            <v>PARAÑAQUE</v>
          </cell>
          <cell r="J418"/>
          <cell r="K418" t="str">
            <v>W/O ISSUE</v>
          </cell>
          <cell r="L418" t="str">
            <v>POWERHOUSE</v>
          </cell>
          <cell r="M418" t="str">
            <v>FCOMP</v>
          </cell>
          <cell r="N418" t="str">
            <v>IJP</v>
          </cell>
          <cell r="O418">
            <v>107.94</v>
          </cell>
          <cell r="P418">
            <v>89.882599999999996</v>
          </cell>
          <cell r="Q418">
            <v>157.63</v>
          </cell>
        </row>
        <row r="419">
          <cell r="E419" t="str">
            <v>X23051630732</v>
          </cell>
          <cell r="F419" t="str">
            <v>GUILLERMO JORGE BELIZARIO GARCIA</v>
          </cell>
          <cell r="G419" t="str">
            <v>ACACIA, AYALA-ALABANG VILL, MUNTINLUPA</v>
          </cell>
          <cell r="H419" t="str">
            <v>MUNTINLUPA CITY</v>
          </cell>
          <cell r="I419" t="str">
            <v>PARAÑAQUE</v>
          </cell>
          <cell r="J419"/>
          <cell r="K419" t="str">
            <v>Boss OSR thru boss Dani Ignacio</v>
          </cell>
          <cell r="L419" t="str">
            <v>POWERHOUSE</v>
          </cell>
          <cell r="M419" t="str">
            <v>FCOMP</v>
          </cell>
          <cell r="N419" t="str">
            <v>JSP</v>
          </cell>
          <cell r="O419">
            <v>43.91</v>
          </cell>
          <cell r="P419">
            <v>37.036099999999998</v>
          </cell>
          <cell r="Q419">
            <v>67.569999999999993</v>
          </cell>
        </row>
        <row r="420">
          <cell r="E420" t="str">
            <v>X21051874010</v>
          </cell>
          <cell r="F420" t="str">
            <v>RUTH RUNES IPAPO</v>
          </cell>
          <cell r="G420" t="str">
            <v>AGUIRRE, BF HOMES, PARANAQUE</v>
          </cell>
          <cell r="H420" t="str">
            <v>PARAÑAQUE CITY</v>
          </cell>
          <cell r="I420" t="str">
            <v>PARAÑAQUE</v>
          </cell>
          <cell r="J420"/>
          <cell r="K420" t="str">
            <v>W/ ISSUE</v>
          </cell>
          <cell r="L420" t="str">
            <v>POWERHOUSE</v>
          </cell>
          <cell r="M420" t="str">
            <v>FCOMP</v>
          </cell>
          <cell r="N420" t="str">
            <v>JSP</v>
          </cell>
          <cell r="O420">
            <v>50.68</v>
          </cell>
          <cell r="P420">
            <v>41.08</v>
          </cell>
          <cell r="Q420">
            <v>69.92</v>
          </cell>
        </row>
        <row r="421">
          <cell r="E421" t="str">
            <v>X23041393515</v>
          </cell>
          <cell r="F421" t="str">
            <v>DJINDRA CONCEPCION BAUTISTA</v>
          </cell>
          <cell r="G421" t="str">
            <v>DIAMOND, LAS PINAS RYL EST1, LAS PINAS CITY</v>
          </cell>
          <cell r="H421" t="str">
            <v>LAS PINAS CITY</v>
          </cell>
          <cell r="I421" t="str">
            <v>PARAÑAQUE</v>
          </cell>
          <cell r="J421"/>
          <cell r="K421" t="str">
            <v>W/O ISSUE</v>
          </cell>
          <cell r="L421" t="str">
            <v>POWERHOUSE</v>
          </cell>
          <cell r="M421" t="str">
            <v>FCOMP</v>
          </cell>
          <cell r="N421" t="str">
            <v>JSP</v>
          </cell>
          <cell r="O421">
            <v>45.61</v>
          </cell>
          <cell r="P421">
            <v>37.718499999999999</v>
          </cell>
          <cell r="Q421">
            <v>70.08</v>
          </cell>
        </row>
        <row r="422">
          <cell r="E422" t="str">
            <v>R22448480</v>
          </cell>
          <cell r="F422" t="str">
            <v>DEPARTMENT OF TRANSPORTATION</v>
          </cell>
          <cell r="G422" t="str">
            <v>EAST SERVICE, SN MARTIN DE PORRES, PARANAQUE</v>
          </cell>
          <cell r="H422" t="str">
            <v>PARAÑAQUE CITY</v>
          </cell>
          <cell r="I422" t="str">
            <v>PARAÑAQUE</v>
          </cell>
          <cell r="J422" t="str">
            <v>0913 night schedule</v>
          </cell>
          <cell r="K422" t="str">
            <v>W/O ISSUE</v>
          </cell>
          <cell r="L422" t="str">
            <v>POWERHOUSE</v>
          </cell>
          <cell r="M422" t="str">
            <v>FCOMP</v>
          </cell>
          <cell r="N422" t="str">
            <v>IGL</v>
          </cell>
          <cell r="O422">
            <v>600.32000000000005</v>
          </cell>
          <cell r="P422">
            <v>345.15050000000002</v>
          </cell>
          <cell r="Q422">
            <v>895.72</v>
          </cell>
        </row>
        <row r="423">
          <cell r="E423" t="str">
            <v>X23051685240</v>
          </cell>
          <cell r="F423" t="str">
            <v>KIDNEYLAB CORP.</v>
          </cell>
          <cell r="G423" t="str">
            <v>CABEZAS, BAHAYANG PAG-ASA PH 2-B(UPPER), BACOOR</v>
          </cell>
          <cell r="H423" t="str">
            <v>BACOOR CITY</v>
          </cell>
          <cell r="I423" t="str">
            <v>DASMA</v>
          </cell>
          <cell r="J423"/>
          <cell r="K423" t="str">
            <v>W/O ISSUE</v>
          </cell>
          <cell r="L423" t="str">
            <v>POWERHOUSE</v>
          </cell>
          <cell r="M423" t="str">
            <v>FCOMP</v>
          </cell>
          <cell r="N423" t="str">
            <v>JSP</v>
          </cell>
          <cell r="O423">
            <v>113.36</v>
          </cell>
          <cell r="P423">
            <v>71.724299999999999</v>
          </cell>
          <cell r="Q423">
            <v>163.82</v>
          </cell>
        </row>
        <row r="424">
          <cell r="E424" t="str">
            <v>R22646180</v>
          </cell>
          <cell r="F424" t="str">
            <v>JEIKA PROPERTIES CORPORATION,, HMB</v>
          </cell>
          <cell r="G424" t="str">
            <v>SAN FRANCISCO, METROCOR HMS AREA B, LAS PINAS CITY</v>
          </cell>
          <cell r="H424" t="str">
            <v>LAS PINAS CITY</v>
          </cell>
          <cell r="I424" t="str">
            <v>PARAÑAQUE</v>
          </cell>
          <cell r="J424"/>
          <cell r="K424" t="str">
            <v>W/O ISSUE</v>
          </cell>
          <cell r="L424" t="str">
            <v>POWERHOUSE</v>
          </cell>
          <cell r="M424" t="str">
            <v>FCOMP</v>
          </cell>
          <cell r="N424" t="str">
            <v>JSP</v>
          </cell>
          <cell r="O424">
            <v>92.1</v>
          </cell>
          <cell r="P424">
            <v>58.609200000000001</v>
          </cell>
          <cell r="Q424">
            <v>124.25</v>
          </cell>
        </row>
        <row r="425">
          <cell r="E425" t="str">
            <v>R22448482</v>
          </cell>
          <cell r="F425" t="str">
            <v>DEPARTMENT OF TRANSPORTATION</v>
          </cell>
          <cell r="G425" t="str">
            <v>EAST SERVICE, SN MARTIN DE PORRES, PARANAQUE</v>
          </cell>
          <cell r="H425" t="str">
            <v>PARAÑAQUE CITY</v>
          </cell>
          <cell r="I425" t="str">
            <v>PARAÑAQUE</v>
          </cell>
          <cell r="J425" t="str">
            <v>0913 night schedule</v>
          </cell>
          <cell r="K425" t="str">
            <v>W/O ISSUE</v>
          </cell>
          <cell r="L425" t="str">
            <v>POWERHOUSE</v>
          </cell>
          <cell r="M425" t="str">
            <v>FCOMP</v>
          </cell>
          <cell r="N425" t="str">
            <v>IGL</v>
          </cell>
          <cell r="O425">
            <v>842.74</v>
          </cell>
          <cell r="P425">
            <v>529.7722</v>
          </cell>
          <cell r="Q425">
            <v>1457.85</v>
          </cell>
        </row>
        <row r="426">
          <cell r="E426" t="str">
            <v>X23041307376</v>
          </cell>
          <cell r="F426" t="str">
            <v>THE PLASTIC FLAMINGO PHILIPPINES INC.</v>
          </cell>
          <cell r="G426" t="str">
            <v>R.M.T. INDUSTRIAL COMPLEX, R.M.T. INDUSTRIAL COMPLEX, MUNTINLUPA</v>
          </cell>
          <cell r="H426" t="str">
            <v>MUNTINLUPA CITY</v>
          </cell>
          <cell r="I426" t="str">
            <v>PARAÑAQUE</v>
          </cell>
          <cell r="J426"/>
          <cell r="K426" t="str">
            <v>W/O ISSUE</v>
          </cell>
          <cell r="L426" t="str">
            <v>POWERHOUSE</v>
          </cell>
          <cell r="M426" t="str">
            <v>FCOMP</v>
          </cell>
          <cell r="N426" t="str">
            <v>JSP</v>
          </cell>
          <cell r="O426">
            <v>65.91</v>
          </cell>
          <cell r="P426">
            <v>27.962800000000001</v>
          </cell>
          <cell r="Q426">
            <v>89.92</v>
          </cell>
        </row>
        <row r="427">
          <cell r="E427" t="str">
            <v>P2303146847</v>
          </cell>
          <cell r="F427" t="str">
            <v>MN_MAJOR (WDESIGN), DPWH Reloc of Poles Along Molino-Paliparan Rd. due to Molino Flyover (Job 3)</v>
          </cell>
          <cell r="G427" t="str">
            <v>MOLINO IV, MOLINO IV, BACOOR</v>
          </cell>
          <cell r="H427" t="str">
            <v>BACOOR CITY</v>
          </cell>
          <cell r="I427" t="str">
            <v>DASMA</v>
          </cell>
          <cell r="J427"/>
          <cell r="K427"/>
          <cell r="L427" t="str">
            <v>AVECO</v>
          </cell>
          <cell r="M427" t="str">
            <v>FCOMP</v>
          </cell>
          <cell r="N427" t="str">
            <v>JCL</v>
          </cell>
          <cell r="O427">
            <v>794.44</v>
          </cell>
          <cell r="P427">
            <v>436.73410000000001</v>
          </cell>
          <cell r="Q427">
            <v>1334.73</v>
          </cell>
        </row>
        <row r="428">
          <cell r="E428" t="str">
            <v>X23051864443</v>
          </cell>
          <cell r="F428" t="str">
            <v>NEW SUMMIT COLORS DISTRIBUTION INC.</v>
          </cell>
          <cell r="G428" t="str">
            <v>P. MAYUGA, TAMBO, PARANAQUE</v>
          </cell>
          <cell r="H428" t="str">
            <v>PARAÑAQUE CITY</v>
          </cell>
          <cell r="I428" t="str">
            <v>PARAÑAQUE</v>
          </cell>
          <cell r="J428"/>
          <cell r="K428" t="str">
            <v>W/O ISSUE</v>
          </cell>
          <cell r="L428" t="str">
            <v>POWERHOUSE</v>
          </cell>
          <cell r="M428" t="str">
            <v>FCOMP</v>
          </cell>
          <cell r="N428" t="str">
            <v>JSP</v>
          </cell>
          <cell r="O428">
            <v>45.45</v>
          </cell>
          <cell r="P428">
            <v>20.170000000000002</v>
          </cell>
          <cell r="Q428">
            <v>62.12</v>
          </cell>
        </row>
        <row r="429">
          <cell r="E429" t="str">
            <v>X23051859292</v>
          </cell>
          <cell r="F429" t="str">
            <v>NEW SUMMIT COLORS DISTRIBUTION INC.</v>
          </cell>
          <cell r="G429" t="str">
            <v>P. MAYUGA, TAMBO, PARANAQUE</v>
          </cell>
          <cell r="H429" t="str">
            <v>PARAÑAQUE CITY</v>
          </cell>
          <cell r="I429" t="str">
            <v>PARAÑAQUE</v>
          </cell>
          <cell r="J429"/>
          <cell r="K429" t="str">
            <v>W/O ISSUE</v>
          </cell>
          <cell r="L429" t="str">
            <v>POWERHOUSE</v>
          </cell>
          <cell r="M429" t="str">
            <v>FCOMP</v>
          </cell>
          <cell r="N429" t="str">
            <v>JSP</v>
          </cell>
          <cell r="O429">
            <v>16.66</v>
          </cell>
          <cell r="P429">
            <v>12.5328</v>
          </cell>
          <cell r="Q429">
            <v>22.8</v>
          </cell>
        </row>
        <row r="430">
          <cell r="E430" t="str">
            <v>X23062289345</v>
          </cell>
          <cell r="F430" t="str">
            <v>CARSON FURNITURE MFG CORP</v>
          </cell>
          <cell r="G430" t="str">
            <v>FRANCO DR, TAGUIG BAGUMBAYAN INDL ASS INC, TAGUIG CITY</v>
          </cell>
          <cell r="H430" t="str">
            <v>TAGUIG CITY</v>
          </cell>
          <cell r="I430" t="str">
            <v>PARAÑAQUE</v>
          </cell>
          <cell r="J430"/>
          <cell r="K430"/>
          <cell r="L430" t="str">
            <v>POWERHOUSE</v>
          </cell>
          <cell r="M430" t="str">
            <v>FCOMP</v>
          </cell>
          <cell r="N430" t="str">
            <v>JSP</v>
          </cell>
          <cell r="O430">
            <v>50.3</v>
          </cell>
          <cell r="P430">
            <v>7.74</v>
          </cell>
          <cell r="Q430">
            <v>68.849999999999994</v>
          </cell>
        </row>
        <row r="431">
          <cell r="E431" t="str">
            <v>X23010210723</v>
          </cell>
          <cell r="F431" t="str">
            <v>SUNSHINE DELA CRUZ LUIS</v>
          </cell>
          <cell r="G431" t="str">
            <v>RENAULT, VERAVILLE HOMES 3A, LAS PINAS CITY</v>
          </cell>
          <cell r="H431" t="str">
            <v>LAS PINAS CITY</v>
          </cell>
          <cell r="I431" t="str">
            <v>PARAÑAQUE</v>
          </cell>
          <cell r="J431"/>
          <cell r="K431" t="str">
            <v>W/ ISSUE</v>
          </cell>
          <cell r="L431" t="str">
            <v>AVECO</v>
          </cell>
          <cell r="M431" t="str">
            <v>TECO</v>
          </cell>
          <cell r="N431" t="str">
            <v>RRG</v>
          </cell>
          <cell r="O431">
            <v>3.54</v>
          </cell>
          <cell r="P431">
            <v>1.73</v>
          </cell>
          <cell r="Q431">
            <v>4.83</v>
          </cell>
        </row>
        <row r="432">
          <cell r="E432" t="str">
            <v>X23062120391</v>
          </cell>
          <cell r="F432" t="str">
            <v>REMEDIOS RAMOS TAN</v>
          </cell>
          <cell r="G432" t="str">
            <v>DAMA DE NOCHE EXT, DOÑA MANUELA SUBD, LAS PINAS CITY</v>
          </cell>
          <cell r="H432" t="str">
            <v>LAS PINAS CITY</v>
          </cell>
          <cell r="I432" t="str">
            <v>PARAÑAQUE</v>
          </cell>
          <cell r="J432"/>
          <cell r="K432"/>
          <cell r="L432" t="str">
            <v>POWERHOUSE</v>
          </cell>
          <cell r="M432" t="str">
            <v>FCOMP</v>
          </cell>
          <cell r="N432" t="str">
            <v>JSP</v>
          </cell>
          <cell r="O432">
            <v>5.84</v>
          </cell>
          <cell r="P432">
            <v>2.38</v>
          </cell>
          <cell r="Q432">
            <v>7.98</v>
          </cell>
        </row>
        <row r="433">
          <cell r="E433" t="str">
            <v>X23062242918</v>
          </cell>
          <cell r="F433" t="str">
            <v>GEORGIE VELASCO SAMONTE</v>
          </cell>
          <cell r="G433" t="str">
            <v>BLOCK 47 ST, GEORGETOWN HEIGHTS SUBD PH II, BACOOR</v>
          </cell>
          <cell r="H433" t="str">
            <v>BACOOR CITY</v>
          </cell>
          <cell r="I433" t="str">
            <v>DASMA</v>
          </cell>
          <cell r="J433"/>
          <cell r="K433" t="str">
            <v>W/ ISSUE</v>
          </cell>
          <cell r="L433" t="str">
            <v>AVECO</v>
          </cell>
          <cell r="M433" t="str">
            <v>TECO</v>
          </cell>
          <cell r="N433" t="str">
            <v>EAO</v>
          </cell>
          <cell r="O433">
            <v>14.13</v>
          </cell>
          <cell r="P433">
            <v>8.19</v>
          </cell>
          <cell r="Q433">
            <v>19.600000000000001</v>
          </cell>
        </row>
        <row r="434">
          <cell r="E434" t="str">
            <v>X22125081382</v>
          </cell>
          <cell r="F434" t="str">
            <v>AMAIA LAND CORP.</v>
          </cell>
          <cell r="G434" t="str">
            <v>ELENA, AMAIA STEPS ALABANG, LAS PINAS CITY</v>
          </cell>
          <cell r="H434" t="str">
            <v>LAS PINAS CITY</v>
          </cell>
          <cell r="I434" t="str">
            <v>PARAÑAQUE</v>
          </cell>
          <cell r="J434"/>
          <cell r="K434" t="str">
            <v>W/O ISSUE</v>
          </cell>
          <cell r="L434" t="str">
            <v>POWERHOUSE</v>
          </cell>
          <cell r="M434" t="str">
            <v>FCOMP</v>
          </cell>
          <cell r="N434" t="str">
            <v>JSP</v>
          </cell>
          <cell r="O434">
            <v>242.65</v>
          </cell>
          <cell r="P434">
            <v>142.30119999999999</v>
          </cell>
          <cell r="Q434">
            <v>351.37</v>
          </cell>
        </row>
        <row r="435">
          <cell r="E435" t="str">
            <v>X23041366317</v>
          </cell>
          <cell r="F435" t="str">
            <v>LBS DIGITAL INFRASTRUCTURE CORPORATION</v>
          </cell>
          <cell r="G435" t="str">
            <v>SGT. GAUDIER, MABOLO II, BACOOR</v>
          </cell>
          <cell r="H435" t="str">
            <v>BACOOR CITY</v>
          </cell>
          <cell r="I435" t="str">
            <v>DASMA</v>
          </cell>
          <cell r="J435"/>
          <cell r="K435" t="str">
            <v>W/O ISSUE</v>
          </cell>
          <cell r="L435" t="str">
            <v>POWERHOUSE</v>
          </cell>
          <cell r="M435" t="str">
            <v>FCOMP</v>
          </cell>
          <cell r="N435" t="str">
            <v>IJP</v>
          </cell>
          <cell r="O435">
            <v>16.47</v>
          </cell>
          <cell r="P435">
            <v>15.673299999999999</v>
          </cell>
          <cell r="Q435">
            <v>22.53</v>
          </cell>
        </row>
        <row r="436">
          <cell r="E436" t="str">
            <v>X22073200460</v>
          </cell>
          <cell r="F436" t="str">
            <v>MANILA WATER COMPANY, INC.</v>
          </cell>
          <cell r="G436" t="str">
            <v>BALATAN, STO. NINO, TAGUIG CITY</v>
          </cell>
          <cell r="H436" t="str">
            <v>TAGUIG CITY</v>
          </cell>
          <cell r="I436" t="str">
            <v>PARAÑAQUE</v>
          </cell>
          <cell r="J436"/>
          <cell r="K436" t="str">
            <v>W/ ISSUE</v>
          </cell>
          <cell r="L436" t="str">
            <v>POWERHOUSE</v>
          </cell>
          <cell r="M436" t="str">
            <v>FCOMP</v>
          </cell>
          <cell r="N436" t="str">
            <v>JSP</v>
          </cell>
          <cell r="O436">
            <v>322.64</v>
          </cell>
          <cell r="P436">
            <v>229.0078</v>
          </cell>
          <cell r="Q436">
            <v>509.98</v>
          </cell>
        </row>
        <row r="437">
          <cell r="E437" t="str">
            <v>X23062097304</v>
          </cell>
          <cell r="F437" t="str">
            <v>GARRY GARCIA ALVIENTO</v>
          </cell>
          <cell r="G437" t="str">
            <v>BLOCK 4, CELESTINO SUBD, BACOOR</v>
          </cell>
          <cell r="H437" t="str">
            <v>BACOOR CITY</v>
          </cell>
          <cell r="I437" t="str">
            <v>DASMA</v>
          </cell>
          <cell r="J437"/>
          <cell r="K437" t="str">
            <v>W/ ISSUE</v>
          </cell>
          <cell r="L437" t="str">
            <v>POWERHOUSE</v>
          </cell>
          <cell r="M437" t="str">
            <v>FCOMP</v>
          </cell>
          <cell r="N437" t="str">
            <v>JSP</v>
          </cell>
          <cell r="O437">
            <v>48.02</v>
          </cell>
          <cell r="P437">
            <v>33.4895</v>
          </cell>
          <cell r="Q437">
            <v>65.75</v>
          </cell>
        </row>
        <row r="438">
          <cell r="E438" t="str">
            <v>X23030859674</v>
          </cell>
          <cell r="F438" t="str">
            <v>MDC AQUA PRIME INC.</v>
          </cell>
          <cell r="G438" t="str">
            <v>BLOCK 3, LOTUS VILLAGE, BACOOR</v>
          </cell>
          <cell r="H438" t="str">
            <v>BACOOR CITY</v>
          </cell>
          <cell r="I438" t="str">
            <v>DASMA</v>
          </cell>
          <cell r="J438"/>
          <cell r="K438" t="str">
            <v>W/ ISSUE</v>
          </cell>
          <cell r="L438" t="str">
            <v>POWERHOUSE</v>
          </cell>
          <cell r="M438" t="str">
            <v>FCOMP</v>
          </cell>
          <cell r="N438" t="str">
            <v>IGL</v>
          </cell>
          <cell r="O438">
            <v>714.14</v>
          </cell>
          <cell r="P438">
            <v>549.22270000000003</v>
          </cell>
          <cell r="Q438">
            <v>978.73</v>
          </cell>
        </row>
        <row r="439">
          <cell r="E439" t="str">
            <v>R22501763</v>
          </cell>
          <cell r="F439" t="str">
            <v>COLLANTES, ELFUELITO GARCIA,</v>
          </cell>
          <cell r="G439" t="str">
            <v>ACACIA, BF EL GRANDE, BACOOR</v>
          </cell>
          <cell r="H439" t="str">
            <v>BACOOR CITY</v>
          </cell>
          <cell r="I439" t="str">
            <v>DASMA</v>
          </cell>
          <cell r="J439" t="str">
            <v>For execution on September 15, 2023</v>
          </cell>
          <cell r="K439" t="str">
            <v>W/O ISSUE</v>
          </cell>
          <cell r="L439" t="str">
            <v>ECOM</v>
          </cell>
          <cell r="M439" t="str">
            <v>FCOMP</v>
          </cell>
          <cell r="N439" t="str">
            <v>RRG</v>
          </cell>
          <cell r="O439">
            <v>19.100000000000001</v>
          </cell>
          <cell r="P439">
            <v>17.95</v>
          </cell>
          <cell r="Q439">
            <v>33.1</v>
          </cell>
        </row>
        <row r="440">
          <cell r="E440" t="str">
            <v>X23010334798</v>
          </cell>
          <cell r="F440" t="str">
            <v>BIANCA ANA GONZALES KUMAR</v>
          </cell>
          <cell r="G440" t="str">
            <v>MADRIGAL, AYALA-ALABANG VILL, MUNTINLUPA</v>
          </cell>
          <cell r="H440" t="str">
            <v>MUNTINLUPA CITY</v>
          </cell>
          <cell r="I440" t="str">
            <v>PARAÑAQUE</v>
          </cell>
          <cell r="J440"/>
          <cell r="K440" t="str">
            <v>W/ ISSUE</v>
          </cell>
          <cell r="L440" t="str">
            <v>POWERHOUSE</v>
          </cell>
          <cell r="M440" t="str">
            <v>FCOMP</v>
          </cell>
          <cell r="N440" t="str">
            <v>JSP</v>
          </cell>
          <cell r="O440">
            <v>157.82</v>
          </cell>
          <cell r="P440">
            <v>103.6662</v>
          </cell>
          <cell r="Q440">
            <v>238.6</v>
          </cell>
        </row>
        <row r="441">
          <cell r="E441" t="str">
            <v>X23051589137</v>
          </cell>
          <cell r="F441" t="str">
            <v>NUMANCHA, INC.</v>
          </cell>
          <cell r="G441" t="str">
            <v>LOTUS, T.S. CRUZ SUBD, LAS PINAS CITY</v>
          </cell>
          <cell r="H441" t="str">
            <v>LAS PINAS CITY</v>
          </cell>
          <cell r="I441" t="str">
            <v>PARAÑAQUE</v>
          </cell>
          <cell r="J441"/>
          <cell r="K441" t="str">
            <v>W/O ISSUE</v>
          </cell>
          <cell r="L441" t="str">
            <v>POWERHOUSE</v>
          </cell>
          <cell r="M441" t="str">
            <v>FCOMP</v>
          </cell>
          <cell r="N441" t="str">
            <v>JSP</v>
          </cell>
          <cell r="O441">
            <v>100.13</v>
          </cell>
          <cell r="P441">
            <v>56.462600000000002</v>
          </cell>
          <cell r="Q441">
            <v>141.08000000000001</v>
          </cell>
        </row>
        <row r="442">
          <cell r="E442" t="str">
            <v>X23020631931</v>
          </cell>
          <cell r="F442" t="str">
            <v>GENUINO ICE CO INC,</v>
          </cell>
          <cell r="G442" t="str">
            <v>CARNATION, VITALEZ CPD, PARANAQUE</v>
          </cell>
          <cell r="H442" t="str">
            <v>PARAÑAQUE CITY</v>
          </cell>
          <cell r="I442" t="str">
            <v>PARAÑAQUE</v>
          </cell>
          <cell r="J442"/>
          <cell r="K442" t="str">
            <v>W/ ISSUE</v>
          </cell>
          <cell r="L442" t="str">
            <v>POWERHOUSE</v>
          </cell>
          <cell r="M442" t="str">
            <v>FCOMP</v>
          </cell>
          <cell r="N442" t="str">
            <v>JSP</v>
          </cell>
          <cell r="O442">
            <v>62.22</v>
          </cell>
          <cell r="P442">
            <v>41.819499999999998</v>
          </cell>
          <cell r="Q442">
            <v>84.97</v>
          </cell>
        </row>
        <row r="443">
          <cell r="E443" t="str">
            <v>X22051997620</v>
          </cell>
          <cell r="F443" t="str">
            <v>CITY GOVT OF MUNTINLUPA - NEW ALABANG PUBLIC MARKET</v>
          </cell>
          <cell r="G443" t="str">
            <v>ALABANG CENTRAL MARKET, ALABANG CENTRAL MARKET, MUNTINLUPA</v>
          </cell>
          <cell r="H443" t="str">
            <v>MUNTINLUPA CITY</v>
          </cell>
          <cell r="I443" t="str">
            <v>PARAÑAQUE</v>
          </cell>
          <cell r="J443"/>
          <cell r="K443" t="str">
            <v>W/ ISSUE</v>
          </cell>
          <cell r="L443" t="str">
            <v>POWERHOUSE</v>
          </cell>
          <cell r="M443" t="str">
            <v>COMP</v>
          </cell>
          <cell r="N443" t="str">
            <v>JSP</v>
          </cell>
          <cell r="O443">
            <v>270.5</v>
          </cell>
          <cell r="P443">
            <v>153.31960000000001</v>
          </cell>
          <cell r="Q443">
            <v>389.17</v>
          </cell>
        </row>
        <row r="444">
          <cell r="E444" t="str">
            <v>X22104257491</v>
          </cell>
          <cell r="F444" t="str">
            <v>MAYNILAD WATER SERVICES, INC.</v>
          </cell>
          <cell r="G444" t="str">
            <v>UMALI, POBLACION, MUNTINLUPA</v>
          </cell>
          <cell r="H444" t="str">
            <v>MUNTINLUPA CITY</v>
          </cell>
          <cell r="I444" t="str">
            <v>PARAÑAQUE</v>
          </cell>
          <cell r="J444"/>
          <cell r="K444" t="str">
            <v>W/ ISSUE</v>
          </cell>
          <cell r="L444" t="str">
            <v>POWERHOUSE</v>
          </cell>
          <cell r="M444" t="str">
            <v>FCOMP</v>
          </cell>
          <cell r="N444" t="str">
            <v>JSP</v>
          </cell>
          <cell r="O444">
            <v>144.43</v>
          </cell>
          <cell r="P444">
            <v>22.9818</v>
          </cell>
          <cell r="Q444">
            <v>220.88</v>
          </cell>
        </row>
        <row r="445">
          <cell r="E445" t="str">
            <v>X22010390586</v>
          </cell>
          <cell r="F445" t="str">
            <v>VISION HOMES, INC.</v>
          </cell>
          <cell r="G445" t="str">
            <v>JUDGE BIENVENIDO TAN SR., BF RESORT VILL, LAS PINAS CITY</v>
          </cell>
          <cell r="H445" t="str">
            <v>LAS PINAS CITY</v>
          </cell>
          <cell r="I445" t="str">
            <v>PARAÑAQUE</v>
          </cell>
          <cell r="J445"/>
          <cell r="K445" t="str">
            <v>W/ ISSUE</v>
          </cell>
          <cell r="L445" t="str">
            <v>POWERHOUSE</v>
          </cell>
          <cell r="M445" t="str">
            <v>TECO</v>
          </cell>
          <cell r="N445" t="str">
            <v>EAO</v>
          </cell>
          <cell r="O445">
            <v>87.23</v>
          </cell>
          <cell r="P445">
            <v>57.519500000000001</v>
          </cell>
          <cell r="Q445">
            <v>133.87</v>
          </cell>
        </row>
        <row r="446">
          <cell r="E446" t="str">
            <v>X23072675080</v>
          </cell>
          <cell r="F446" t="str">
            <v>NEO BRIGHT SIDE CHRISTIAN ACADEMY INC. DOING BUSIN</v>
          </cell>
          <cell r="G446" t="str">
            <v>AGUIRRE, BF HOMES, PARANAQUE</v>
          </cell>
          <cell r="H446" t="str">
            <v>PARAÑAQUE CITY</v>
          </cell>
          <cell r="I446" t="str">
            <v>PARAÑAQUE</v>
          </cell>
          <cell r="J446"/>
          <cell r="K446"/>
          <cell r="L446" t="str">
            <v>POWERHOUSE</v>
          </cell>
          <cell r="M446" t="str">
            <v>PCAN3</v>
          </cell>
          <cell r="N446" t="str">
            <v>JSP</v>
          </cell>
          <cell r="O446">
            <v>12.75</v>
          </cell>
          <cell r="P446"/>
          <cell r="Q446">
            <v>17.25</v>
          </cell>
        </row>
        <row r="447">
          <cell r="E447" t="str">
            <v>X23072514781</v>
          </cell>
          <cell r="F447" t="str">
            <v>JUANCHO M DE GUZMAN</v>
          </cell>
          <cell r="G447" t="str">
            <v>CANTERBURY, HILLSBOROUGH SUBD, MUNTINLUPA</v>
          </cell>
          <cell r="H447" t="str">
            <v>MUNTINLUPA CITY</v>
          </cell>
          <cell r="I447" t="str">
            <v>PARAÑAQUE</v>
          </cell>
          <cell r="J447" t="str">
            <v>0920 to execute</v>
          </cell>
          <cell r="K447" t="str">
            <v>W/O ISSUE</v>
          </cell>
          <cell r="L447" t="str">
            <v>POWERHOUSE</v>
          </cell>
          <cell r="M447" t="str">
            <v>FCOMP</v>
          </cell>
          <cell r="N447" t="str">
            <v>JSP</v>
          </cell>
          <cell r="O447">
            <v>251.6</v>
          </cell>
          <cell r="P447">
            <v>127.77670000000001</v>
          </cell>
          <cell r="Q447">
            <v>251.6</v>
          </cell>
        </row>
        <row r="448">
          <cell r="E448" t="str">
            <v>X23030800156</v>
          </cell>
          <cell r="F448" t="str">
            <v>CITY GOV'T OF LAS PIÑAS</v>
          </cell>
          <cell r="G448" t="str">
            <v>CADENA DE AMOR, DOÑA MANUELA SUBD, LAS PINAS CITY</v>
          </cell>
          <cell r="H448" t="str">
            <v>LAS PINAS CITY</v>
          </cell>
          <cell r="I448" t="str">
            <v>PARAÑAQUE</v>
          </cell>
          <cell r="J448"/>
          <cell r="K448" t="str">
            <v>W/ ISSUE</v>
          </cell>
          <cell r="L448" t="str">
            <v>AVECO</v>
          </cell>
          <cell r="M448" t="str">
            <v>TECO</v>
          </cell>
          <cell r="N448" t="str">
            <v>RRG</v>
          </cell>
          <cell r="O448">
            <v>39.74</v>
          </cell>
          <cell r="P448">
            <v>35.255200000000002</v>
          </cell>
          <cell r="Q448">
            <v>61.92</v>
          </cell>
        </row>
        <row r="449">
          <cell r="E449" t="str">
            <v>X22083673909</v>
          </cell>
          <cell r="F449" t="str">
            <v>ALEJANDRO AQUINO</v>
          </cell>
          <cell r="G449" t="str">
            <v>BLOCK 13, GREEN VALLEY SUBD SECT A, BACOOR</v>
          </cell>
          <cell r="H449" t="str">
            <v>BACOOR CITY</v>
          </cell>
          <cell r="I449" t="str">
            <v>DASMA</v>
          </cell>
          <cell r="J449" t="str">
            <v>0809 brgy holds execution due to ROW</v>
          </cell>
          <cell r="K449" t="str">
            <v>W/ ISSUE</v>
          </cell>
          <cell r="L449" t="str">
            <v>CHALLENGER</v>
          </cell>
          <cell r="M449" t="str">
            <v>FCOMP</v>
          </cell>
          <cell r="N449" t="str">
            <v>EAO</v>
          </cell>
          <cell r="O449">
            <v>48.73</v>
          </cell>
          <cell r="P449">
            <v>44.118000000000002</v>
          </cell>
          <cell r="Q449">
            <v>74.25</v>
          </cell>
        </row>
        <row r="450">
          <cell r="E450" t="str">
            <v>P2307153226</v>
          </cell>
          <cell r="F450" t="str">
            <v>MAINT 425FIL  DS1-0862 Replacement of rotten, hazardous and old standard pole</v>
          </cell>
          <cell r="G450" t="str">
            <v>SOLDIERS SOLDIERS HILLS SUBD PUTATAN MUNTINLUPA</v>
          </cell>
          <cell r="H450" t="str">
            <v>MUNTINLUPA CITY</v>
          </cell>
          <cell r="I450" t="str">
            <v>PARAÑAQUE</v>
          </cell>
          <cell r="J450"/>
          <cell r="K450" t="str">
            <v>W/O ISSUE</v>
          </cell>
          <cell r="L450" t="str">
            <v>ECOM</v>
          </cell>
          <cell r="M450" t="str">
            <v>FCOMP</v>
          </cell>
          <cell r="N450" t="str">
            <v>RRG</v>
          </cell>
          <cell r="O450">
            <v>26.37</v>
          </cell>
          <cell r="P450">
            <v>91.29486</v>
          </cell>
          <cell r="Q450">
            <v>26.37</v>
          </cell>
        </row>
        <row r="451">
          <cell r="E451" t="str">
            <v>R22634042</v>
          </cell>
          <cell r="F451" t="str">
            <v>RAZO, BAYANI LOPEZ</v>
          </cell>
          <cell r="G451" t="str">
            <v>INA NG LAGING SAKLOLO, SAN ANTONIO VALLEY 8, PARANAQUE</v>
          </cell>
          <cell r="H451" t="str">
            <v>PARAÑAQUE CITY</v>
          </cell>
          <cell r="I451" t="str">
            <v>PARAÑAQUE</v>
          </cell>
          <cell r="J451"/>
          <cell r="K451"/>
          <cell r="L451" t="str">
            <v>POWERHOUSE</v>
          </cell>
          <cell r="M451" t="str">
            <v>FCOMP</v>
          </cell>
          <cell r="N451" t="str">
            <v>JSP</v>
          </cell>
          <cell r="O451">
            <v>7.73</v>
          </cell>
          <cell r="P451">
            <v>7.51</v>
          </cell>
          <cell r="Q451">
            <v>10.62</v>
          </cell>
        </row>
        <row r="452">
          <cell r="E452" t="str">
            <v>P2307153227</v>
          </cell>
          <cell r="F452" t="str">
            <v>MAINT 425FIL  DS1-0865 Replacement of rotten, hazardous and old standard pole</v>
          </cell>
          <cell r="G452" t="str">
            <v>MANGGA PUTATAN PUTATAN MUNTINLUPA</v>
          </cell>
          <cell r="H452" t="str">
            <v>MUNTINLUPA CITY</v>
          </cell>
          <cell r="I452" t="str">
            <v>PARAÑAQUE</v>
          </cell>
          <cell r="J452"/>
          <cell r="K452" t="str">
            <v>W/O ISSUE</v>
          </cell>
          <cell r="L452" t="str">
            <v>ECOM</v>
          </cell>
          <cell r="M452" t="str">
            <v>TECO</v>
          </cell>
          <cell r="N452" t="str">
            <v>RRG</v>
          </cell>
          <cell r="O452">
            <v>57.92</v>
          </cell>
          <cell r="P452">
            <v>50.140700000000002</v>
          </cell>
          <cell r="Q452">
            <v>25.37</v>
          </cell>
        </row>
        <row r="453">
          <cell r="E453" t="str">
            <v>P2307153219</v>
          </cell>
          <cell r="F453" t="str">
            <v>MAINT_425FIL_Reconductoring to COHL_from DS1-0862 to DS1-0881, 4spans</v>
          </cell>
          <cell r="G453" t="str">
            <v>FILINVEST AVE FILINVEST CORPORATE CITY ALABANG MUNTINLUPA</v>
          </cell>
          <cell r="H453" t="str">
            <v>MUNTINLUPA CITY</v>
          </cell>
          <cell r="I453" t="str">
            <v>PARAÑAQUE</v>
          </cell>
          <cell r="J453"/>
          <cell r="K453" t="str">
            <v>W/O ISSUE</v>
          </cell>
          <cell r="L453" t="str">
            <v>ECOM</v>
          </cell>
          <cell r="M453" t="str">
            <v>COMP</v>
          </cell>
          <cell r="N453" t="str">
            <v>RRG</v>
          </cell>
          <cell r="O453">
            <v>54.98</v>
          </cell>
          <cell r="P453">
            <v>7.0033000000000003</v>
          </cell>
          <cell r="Q453">
            <v>7</v>
          </cell>
        </row>
        <row r="454">
          <cell r="E454" t="str">
            <v>P2307153222</v>
          </cell>
          <cell r="F454" t="str">
            <v>MAINT_425FIL_Reconductoring to COHL_from DS1-0869 to DS1-0872, 3spans</v>
          </cell>
          <cell r="G454" t="str">
            <v>FILINVEST AVE FILINVEST CORPORATE CITY ALABANG MUNTINLUPA</v>
          </cell>
          <cell r="H454" t="str">
            <v>MUNTINLUPA CITY</v>
          </cell>
          <cell r="I454" t="str">
            <v>PARAÑAQUE</v>
          </cell>
          <cell r="J454"/>
          <cell r="K454" t="str">
            <v>W/O ISSUE</v>
          </cell>
          <cell r="L454" t="str">
            <v>ECOM</v>
          </cell>
          <cell r="M454" t="str">
            <v>COMP</v>
          </cell>
          <cell r="N454" t="str">
            <v>RRG</v>
          </cell>
          <cell r="O454">
            <v>62.22</v>
          </cell>
          <cell r="P454">
            <v>11.6149</v>
          </cell>
          <cell r="Q454">
            <v>5.27</v>
          </cell>
        </row>
        <row r="455">
          <cell r="E455" t="str">
            <v>P2307153223</v>
          </cell>
          <cell r="F455" t="str">
            <v>MAINT_425FIL_Installation of OHSW_from DS1-0862 to DS1-0872, 11spans</v>
          </cell>
          <cell r="G455" t="str">
            <v>FILINVEST AVE FILINVEST CORPORATE CITY ALABANG MUNTINLUPA</v>
          </cell>
          <cell r="H455" t="str">
            <v>MUNTINLUPA CITY</v>
          </cell>
          <cell r="I455" t="str">
            <v>PARAÑAQUE</v>
          </cell>
          <cell r="J455"/>
          <cell r="K455" t="str">
            <v>W/O ISSUE</v>
          </cell>
          <cell r="L455" t="str">
            <v>ECOM</v>
          </cell>
          <cell r="M455" t="str">
            <v>TECO</v>
          </cell>
          <cell r="N455" t="str">
            <v>RRG</v>
          </cell>
          <cell r="O455">
            <v>78.900000000000006</v>
          </cell>
          <cell r="P455">
            <v>22.7623</v>
          </cell>
          <cell r="Q455">
            <v>4.4000000000000004</v>
          </cell>
        </row>
        <row r="456">
          <cell r="E456" t="str">
            <v>X23051514710</v>
          </cell>
          <cell r="F456" t="str">
            <v>NEXTHOUSE DEVELOPMENT INC.</v>
          </cell>
          <cell r="G456" t="str">
            <v>ANIBAN II, ANIBAN II, BACOOR</v>
          </cell>
          <cell r="H456" t="str">
            <v>BACOOR CITY</v>
          </cell>
          <cell r="I456" t="str">
            <v>DASMA</v>
          </cell>
          <cell r="J456"/>
          <cell r="K456" t="str">
            <v>W/O ISSUE</v>
          </cell>
          <cell r="L456" t="str">
            <v>ECOM</v>
          </cell>
          <cell r="M456" t="str">
            <v>FCOMP</v>
          </cell>
          <cell r="N456" t="str">
            <v>RRG</v>
          </cell>
          <cell r="O456">
            <v>65.59</v>
          </cell>
          <cell r="P456">
            <v>44.26</v>
          </cell>
          <cell r="Q456">
            <v>91.72</v>
          </cell>
        </row>
        <row r="457">
          <cell r="E457" t="str">
            <v>X23030848433</v>
          </cell>
          <cell r="F457" t="str">
            <v>MIGUEL ANTONIO SANTAMARIA SANTOS</v>
          </cell>
          <cell r="G457" t="str">
            <v>TRINIDAD, BF HOMES, PARANAQUE</v>
          </cell>
          <cell r="H457" t="str">
            <v>PARAÑAQUE CITY</v>
          </cell>
          <cell r="I457" t="str">
            <v>PARAÑAQUE</v>
          </cell>
          <cell r="J457" t="str">
            <v>For joint survery with BC, TASK 2 ayaw mag pahukay, with issue pa sa HOA
issue with HOa for count of poles to be paid 4 only but it shoud be 5 poles</v>
          </cell>
          <cell r="K457" t="str">
            <v>W/ ISSUE</v>
          </cell>
          <cell r="L457" t="str">
            <v>AVECO</v>
          </cell>
          <cell r="M457" t="str">
            <v>FCOMP</v>
          </cell>
          <cell r="N457" t="str">
            <v>RRG</v>
          </cell>
          <cell r="O457">
            <v>221.18</v>
          </cell>
          <cell r="P457">
            <v>176.56720000000001</v>
          </cell>
          <cell r="Q457">
            <v>338.25</v>
          </cell>
        </row>
        <row r="458">
          <cell r="E458" t="str">
            <v>X22062795610</v>
          </cell>
          <cell r="F458" t="str">
            <v>GLOBE TELECOM., INC.</v>
          </cell>
          <cell r="G458" t="str">
            <v>MARYLAND, TOPLAND SUBD - SAV 13, PARANAQUE</v>
          </cell>
          <cell r="H458" t="str">
            <v>PARAÑAQUE CITY</v>
          </cell>
          <cell r="I458" t="str">
            <v>PARAÑAQUE</v>
          </cell>
          <cell r="J458"/>
          <cell r="K458" t="str">
            <v>W/ ISSUE</v>
          </cell>
          <cell r="L458" t="str">
            <v>AVECO</v>
          </cell>
          <cell r="M458" t="str">
            <v>FCOMP</v>
          </cell>
          <cell r="N458" t="str">
            <v>JCF</v>
          </cell>
          <cell r="O458">
            <v>212.1</v>
          </cell>
          <cell r="P458">
            <v>182.01159999999999</v>
          </cell>
          <cell r="Q458">
            <v>313.52</v>
          </cell>
        </row>
        <row r="459">
          <cell r="E459" t="str">
            <v>X23041419646</v>
          </cell>
          <cell r="F459" t="str">
            <v>INT'L ELECT &amp; TECH INST, INC</v>
          </cell>
          <cell r="G459" t="str">
            <v>T. MOLINA, ALABANG, MUNTINLUPA</v>
          </cell>
          <cell r="H459" t="str">
            <v>MUNTINLUPA CITY</v>
          </cell>
          <cell r="I459" t="str">
            <v>PARAÑAQUE</v>
          </cell>
          <cell r="J459"/>
          <cell r="K459"/>
          <cell r="L459" t="str">
            <v>POWERHOUSE</v>
          </cell>
          <cell r="M459" t="str">
            <v>FCOMP</v>
          </cell>
          <cell r="N459" t="str">
            <v>JSP</v>
          </cell>
          <cell r="O459">
            <v>19.78</v>
          </cell>
          <cell r="P459">
            <v>6.2595000000000001</v>
          </cell>
          <cell r="Q459">
            <v>34.5</v>
          </cell>
        </row>
        <row r="460">
          <cell r="E460" t="str">
            <v>R22727830</v>
          </cell>
          <cell r="F460" t="str">
            <v>LEDESMA, JOSELITO</v>
          </cell>
          <cell r="G460" t="str">
            <v>J.P.A., J.P.A. SUBD, MUNTINLUPA</v>
          </cell>
          <cell r="H460" t="str">
            <v>MUNTINLUPA CITY</v>
          </cell>
          <cell r="I460" t="str">
            <v>PARAÑAQUE</v>
          </cell>
          <cell r="J460"/>
          <cell r="K460" t="str">
            <v>W/O ISSUE</v>
          </cell>
          <cell r="L460" t="str">
            <v>ECOM</v>
          </cell>
          <cell r="M460" t="str">
            <v>FCOMP</v>
          </cell>
          <cell r="N460" t="str">
            <v>RRG</v>
          </cell>
          <cell r="O460">
            <v>1.54</v>
          </cell>
          <cell r="P460">
            <v>11.1</v>
          </cell>
          <cell r="Q460">
            <v>2.12</v>
          </cell>
        </row>
        <row r="461">
          <cell r="E461" t="str">
            <v>X23020565027</v>
          </cell>
          <cell r="F461" t="str">
            <v>GLORIA DIMAYUGA PADILLO</v>
          </cell>
          <cell r="G461" t="str">
            <v>MADRE ISABELLA DE ROSAS, MULTINATIONAL VILL, PARANAQUE</v>
          </cell>
          <cell r="H461" t="str">
            <v>PARAÑAQUE CITY</v>
          </cell>
          <cell r="I461" t="str">
            <v>PARAÑAQUE</v>
          </cell>
          <cell r="J461"/>
          <cell r="K461" t="str">
            <v>W/ ISSUE</v>
          </cell>
          <cell r="L461" t="str">
            <v>CHALLENGER</v>
          </cell>
          <cell r="M461" t="str">
            <v>TECO</v>
          </cell>
          <cell r="N461" t="str">
            <v>JSP</v>
          </cell>
          <cell r="O461">
            <v>217.91</v>
          </cell>
          <cell r="P461">
            <v>114.8994</v>
          </cell>
          <cell r="Q461">
            <v>317.37</v>
          </cell>
        </row>
        <row r="462">
          <cell r="E462" t="str">
            <v>X23030896154</v>
          </cell>
          <cell r="F462" t="str">
            <v>MUKESH MURLI MOHNANI</v>
          </cell>
          <cell r="G462" t="str">
            <v>MAIN, MERVILLE SUBD, PARANAQUE</v>
          </cell>
          <cell r="H462" t="str">
            <v>PARAÑAQUE CITY</v>
          </cell>
          <cell r="I462" t="str">
            <v>PARAÑAQUE</v>
          </cell>
          <cell r="J462"/>
          <cell r="K462" t="str">
            <v>W/ ISSUE</v>
          </cell>
          <cell r="L462" t="str">
            <v>ECOM</v>
          </cell>
          <cell r="M462" t="str">
            <v>TECO</v>
          </cell>
          <cell r="N462" t="str">
            <v>EAO</v>
          </cell>
          <cell r="O462">
            <v>60.64</v>
          </cell>
          <cell r="P462">
            <v>44.466000000000001</v>
          </cell>
          <cell r="Q462">
            <v>90.63</v>
          </cell>
        </row>
        <row r="463">
          <cell r="E463" t="str">
            <v>X22093982530</v>
          </cell>
          <cell r="F463" t="str">
            <v>PERSONAL COLLECTION DIRECT SELLING, INC.</v>
          </cell>
          <cell r="G463" t="str">
            <v>BALLECER, ZONE 6, TAGUIG CITY</v>
          </cell>
          <cell r="H463" t="str">
            <v>TAGUIG CITY</v>
          </cell>
          <cell r="I463" t="str">
            <v>PARAÑAQUE</v>
          </cell>
          <cell r="J463" t="str">
            <v>awaiting RTPI, nag request na thru email kay sir Ricardo 08/31/23</v>
          </cell>
          <cell r="K463" t="str">
            <v>W/ ISSUE</v>
          </cell>
          <cell r="L463" t="str">
            <v>ECOM</v>
          </cell>
          <cell r="M463" t="str">
            <v>FCOMP</v>
          </cell>
          <cell r="N463" t="str">
            <v>RRG</v>
          </cell>
          <cell r="O463">
            <v>25.33</v>
          </cell>
          <cell r="P463">
            <v>3.59</v>
          </cell>
          <cell r="Q463">
            <v>34.72</v>
          </cell>
        </row>
        <row r="464">
          <cell r="E464" t="str">
            <v>P2302145301</v>
          </cell>
          <cell r="F464" t="str">
            <v>MN_MAJOR (WDESIGN), Reloc of Pole affected by Road Widening Salawag to Daang Hari(Segment 6, 7 &amp; 8)</v>
          </cell>
          <cell r="G464" t="str">
            <v>MOLINO IV, MOLINO IV, BACOOR</v>
          </cell>
          <cell r="H464" t="str">
            <v>BACOOR CITY</v>
          </cell>
          <cell r="I464" t="str">
            <v>DASMA</v>
          </cell>
          <cell r="J464"/>
          <cell r="K464"/>
          <cell r="L464" t="str">
            <v>CHALLENGER</v>
          </cell>
          <cell r="M464" t="str">
            <v>FCOMP</v>
          </cell>
          <cell r="N464" t="str">
            <v>IPJ</v>
          </cell>
          <cell r="O464">
            <v>198.58</v>
          </cell>
          <cell r="P464">
            <v>95.407200000000003</v>
          </cell>
          <cell r="Q464">
            <v>301.3</v>
          </cell>
        </row>
        <row r="465">
          <cell r="E465" t="str">
            <v>X23030848526</v>
          </cell>
          <cell r="F465" t="str">
            <v>RICARDO VILLARUEL LAUDICO</v>
          </cell>
          <cell r="G465" t="str">
            <v>MALVAR ST, AYALA-ALABANG VILL, MUNTINLUPA</v>
          </cell>
          <cell r="H465" t="str">
            <v>MUNTINLUPA CITY</v>
          </cell>
          <cell r="I465" t="str">
            <v>PARAÑAQUE</v>
          </cell>
          <cell r="J465"/>
          <cell r="K465"/>
          <cell r="L465" t="str">
            <v>POWERHOUSE</v>
          </cell>
          <cell r="M465" t="str">
            <v>FCOMP</v>
          </cell>
          <cell r="N465" t="str">
            <v>JSP</v>
          </cell>
          <cell r="O465">
            <v>22.8</v>
          </cell>
          <cell r="P465">
            <v>16.232800000000001</v>
          </cell>
          <cell r="Q465">
            <v>31.18</v>
          </cell>
        </row>
        <row r="466">
          <cell r="E466" t="str">
            <v>X23062461015</v>
          </cell>
          <cell r="F466" t="str">
            <v>GOLDEN TWINS FOOD CORPORATION</v>
          </cell>
          <cell r="G466" t="str">
            <v>DOÑA SOLEDAD, BETTER LIVING SUBD, PARANAQUE</v>
          </cell>
          <cell r="H466" t="str">
            <v>PARAÑAQUE CITY</v>
          </cell>
          <cell r="I466" t="str">
            <v>PARAÑAQUE</v>
          </cell>
          <cell r="J466"/>
          <cell r="K466" t="str">
            <v>W/O ISSUE</v>
          </cell>
          <cell r="L466" t="str">
            <v>POWERHOUSE</v>
          </cell>
          <cell r="M466" t="str">
            <v>FCOMP</v>
          </cell>
          <cell r="N466" t="str">
            <v>JSP</v>
          </cell>
          <cell r="O466">
            <v>3.54</v>
          </cell>
          <cell r="P466">
            <v>1.73</v>
          </cell>
          <cell r="Q466">
            <v>4.83</v>
          </cell>
        </row>
        <row r="467">
          <cell r="E467" t="str">
            <v>R22008591</v>
          </cell>
          <cell r="F467" t="str">
            <v>LUGTU, TOMAS R,</v>
          </cell>
          <cell r="G467" t="str">
            <v>CRISOSTOMO IBARRA, RIZAL VILLAGE, MUNTINLUPA</v>
          </cell>
          <cell r="H467" t="str">
            <v>MUNTINLUPA CITY</v>
          </cell>
          <cell r="I467" t="str">
            <v>PARAÑAQUE</v>
          </cell>
          <cell r="J467"/>
          <cell r="K467" t="str">
            <v>W/O ISSUE</v>
          </cell>
          <cell r="L467" t="str">
            <v>ECOM</v>
          </cell>
          <cell r="M467" t="str">
            <v>TECO</v>
          </cell>
          <cell r="N467" t="str">
            <v>RRG</v>
          </cell>
          <cell r="O467">
            <v>37.549999999999997</v>
          </cell>
          <cell r="P467">
            <v>33.6965</v>
          </cell>
          <cell r="Q467">
            <v>68.67</v>
          </cell>
        </row>
        <row r="468">
          <cell r="E468" t="str">
            <v>X23072898930</v>
          </cell>
          <cell r="F468" t="str">
            <v>MONALIZA B. CALUBAT</v>
          </cell>
          <cell r="G468" t="str">
            <v>BLOCK 2, CAMELLA SPRINGVILLE EXEC II, BACOOR</v>
          </cell>
          <cell r="H468" t="str">
            <v>BACOOR CITY</v>
          </cell>
          <cell r="I468" t="str">
            <v>DASMA</v>
          </cell>
          <cell r="J468" t="str">
            <v>For execution; priority this September 16, 2023</v>
          </cell>
          <cell r="K468" t="str">
            <v>W/ ISSUE</v>
          </cell>
          <cell r="L468" t="str">
            <v>AVECO</v>
          </cell>
          <cell r="M468" t="str">
            <v>COMP</v>
          </cell>
          <cell r="N468" t="str">
            <v>EAO</v>
          </cell>
          <cell r="O468">
            <v>80.91</v>
          </cell>
          <cell r="P468">
            <v>52.780200000000001</v>
          </cell>
          <cell r="Q468">
            <v>120.52</v>
          </cell>
        </row>
        <row r="469">
          <cell r="E469" t="str">
            <v>R22727639</v>
          </cell>
          <cell r="F469" t="str">
            <v>DE PAZ JOSEPHINE BOSI</v>
          </cell>
          <cell r="G469" t="str">
            <v>BLOCK 1, GLOBE MACKAY SHERATON VILLAGE, BACOOR</v>
          </cell>
          <cell r="H469" t="str">
            <v>BACOOR CITY</v>
          </cell>
          <cell r="I469" t="str">
            <v>DASMA</v>
          </cell>
          <cell r="J469"/>
          <cell r="K469"/>
          <cell r="L469" t="str">
            <v>AVECO</v>
          </cell>
          <cell r="M469" t="str">
            <v>FCOMP</v>
          </cell>
          <cell r="N469" t="str">
            <v>RRG</v>
          </cell>
          <cell r="O469">
            <v>1.37</v>
          </cell>
          <cell r="P469">
            <v>1.2795000000000001</v>
          </cell>
          <cell r="Q469">
            <v>1.88</v>
          </cell>
        </row>
        <row r="470">
          <cell r="E470" t="str">
            <v>X23062321841</v>
          </cell>
          <cell r="F470" t="str">
            <v>CLARENCE A MANESE</v>
          </cell>
          <cell r="G470" t="str">
            <v>GUAVA, AYALA-ALABANG VILL, MUNTINLUPA</v>
          </cell>
          <cell r="H470" t="str">
            <v>MUNTINLUPA CITY</v>
          </cell>
          <cell r="I470" t="str">
            <v>PARAÑAQUE</v>
          </cell>
          <cell r="J470"/>
          <cell r="K470" t="str">
            <v>W/ ISSUE</v>
          </cell>
          <cell r="L470" t="str">
            <v>POWERHOUSE</v>
          </cell>
          <cell r="M470" t="str">
            <v>FCOMP</v>
          </cell>
          <cell r="N470" t="str">
            <v>JSP</v>
          </cell>
          <cell r="O470">
            <v>37.96</v>
          </cell>
          <cell r="P470">
            <v>13.4428</v>
          </cell>
          <cell r="Q470">
            <v>51.98</v>
          </cell>
        </row>
        <row r="471">
          <cell r="E471" t="str">
            <v>X23062320734</v>
          </cell>
          <cell r="F471" t="str">
            <v>LIGHT RAIL MANILA CORPORATION</v>
          </cell>
          <cell r="G471" t="str">
            <v>DR. A SANTOS, SAN DIONISIO, PARANAQUE</v>
          </cell>
          <cell r="H471" t="str">
            <v>PARAÑAQUE CITY</v>
          </cell>
          <cell r="I471" t="str">
            <v>PARAÑAQUE</v>
          </cell>
          <cell r="J471" t="str">
            <v>dressing0913, issue on 4 poles</v>
          </cell>
          <cell r="K471" t="str">
            <v>W/ ISSUE</v>
          </cell>
          <cell r="L471" t="str">
            <v>POWERHOUSE</v>
          </cell>
          <cell r="M471" t="str">
            <v>FCOMP</v>
          </cell>
          <cell r="N471" t="str">
            <v>JSP</v>
          </cell>
          <cell r="O471">
            <v>685.62</v>
          </cell>
          <cell r="P471">
            <v>472.0496</v>
          </cell>
          <cell r="Q471">
            <v>990.68</v>
          </cell>
        </row>
        <row r="472">
          <cell r="E472" t="str">
            <v>X23062320762</v>
          </cell>
          <cell r="F472" t="str">
            <v>ALSTOM TRANSPORT CONSTRUCTION PHILIPPINES, INC.</v>
          </cell>
          <cell r="G472" t="str">
            <v>DR. A SANTOS, SAN DIONISIO, PARANAQUE</v>
          </cell>
          <cell r="H472" t="str">
            <v>PARAÑAQUE CITY</v>
          </cell>
          <cell r="I472" t="str">
            <v>PARAÑAQUE</v>
          </cell>
          <cell r="J472" t="str">
            <v>dt installation 0913</v>
          </cell>
          <cell r="K472" t="str">
            <v>W/ ISSUE</v>
          </cell>
          <cell r="L472" t="str">
            <v>POWERHOUSE</v>
          </cell>
          <cell r="M472" t="str">
            <v>FCOMP</v>
          </cell>
          <cell r="N472" t="str">
            <v>JSP</v>
          </cell>
          <cell r="O472">
            <v>27.01</v>
          </cell>
          <cell r="P472">
            <v>19.052800000000001</v>
          </cell>
          <cell r="Q472">
            <v>36.6</v>
          </cell>
        </row>
        <row r="473">
          <cell r="E473" t="str">
            <v>X23072747524</v>
          </cell>
          <cell r="F473" t="str">
            <v>SOUTH STAR DRUG, INC.,</v>
          </cell>
          <cell r="G473" t="str">
            <v>CABEZAS, BAHAYANG PAG-ASA PH 2-B(UPPER), BACOOR</v>
          </cell>
          <cell r="H473" t="str">
            <v>BACOOR CITY</v>
          </cell>
          <cell r="I473" t="str">
            <v>DASMA</v>
          </cell>
          <cell r="J473"/>
          <cell r="K473" t="str">
            <v>W/O ISSUE</v>
          </cell>
          <cell r="L473" t="str">
            <v>ECOM</v>
          </cell>
          <cell r="M473" t="str">
            <v>FCOMP</v>
          </cell>
          <cell r="N473" t="str">
            <v>RRG</v>
          </cell>
          <cell r="O473">
            <v>12.53</v>
          </cell>
          <cell r="P473">
            <v>9.19</v>
          </cell>
          <cell r="Q473">
            <v>16.93</v>
          </cell>
        </row>
        <row r="474">
          <cell r="E474" t="str">
            <v>R22750789</v>
          </cell>
          <cell r="F474" t="str">
            <v>GUERRERO, ADELA</v>
          </cell>
          <cell r="G474" t="str">
            <v>FAMILY VILLAGE, FAMILY VILLAGE, BACOOR</v>
          </cell>
          <cell r="H474" t="str">
            <v>BACOOR CITY</v>
          </cell>
          <cell r="I474" t="str">
            <v>DASMA</v>
          </cell>
          <cell r="J474"/>
          <cell r="K474" t="str">
            <v>W/O ISSUE</v>
          </cell>
          <cell r="L474" t="str">
            <v>ECOM</v>
          </cell>
          <cell r="M474" t="str">
            <v>FCOMP</v>
          </cell>
          <cell r="N474" t="str">
            <v>RRG</v>
          </cell>
          <cell r="O474">
            <v>27.76</v>
          </cell>
          <cell r="P474">
            <v>13.1</v>
          </cell>
          <cell r="Q474">
            <v>38.03</v>
          </cell>
        </row>
        <row r="475">
          <cell r="E475" t="str">
            <v>X23010345497</v>
          </cell>
          <cell r="F475" t="str">
            <v>GLOBE TELECOM., INC.</v>
          </cell>
          <cell r="G475" t="str">
            <v>TEHERAN, MULTINATIONAL VILL, PARANAQUE</v>
          </cell>
          <cell r="H475" t="str">
            <v>PARAÑAQUE CITY</v>
          </cell>
          <cell r="I475" t="str">
            <v>PARAÑAQUE</v>
          </cell>
          <cell r="J475"/>
          <cell r="K475" t="str">
            <v>W/O ISSUE</v>
          </cell>
          <cell r="L475" t="str">
            <v>POWERHOUSE</v>
          </cell>
          <cell r="M475" t="str">
            <v>FCOMP</v>
          </cell>
          <cell r="N475" t="str">
            <v>JSP</v>
          </cell>
          <cell r="O475">
            <v>4.1500000000000004</v>
          </cell>
          <cell r="P475">
            <v>1.7333000000000001</v>
          </cell>
          <cell r="Q475">
            <v>5.67</v>
          </cell>
        </row>
        <row r="476">
          <cell r="E476" t="str">
            <v>X23083029526</v>
          </cell>
          <cell r="F476" t="str">
            <v>MANILA BAYSHORE PROPERTY HOLDINGS, INC.</v>
          </cell>
          <cell r="G476" t="str">
            <v>ROAD 2, PAGCOR ENTERTAINMENT CITY, PARANAQUE</v>
          </cell>
          <cell r="H476" t="str">
            <v>PARAÑAQUE CITY</v>
          </cell>
          <cell r="I476" t="str">
            <v>PARAÑAQUE</v>
          </cell>
          <cell r="J476" t="str">
            <v>For retirement9/15/2023</v>
          </cell>
          <cell r="K476" t="str">
            <v>W/O ISSUE</v>
          </cell>
          <cell r="L476" t="str">
            <v>AVECO</v>
          </cell>
          <cell r="M476" t="str">
            <v>FCOMP</v>
          </cell>
          <cell r="N476" t="str">
            <v>RRG</v>
          </cell>
          <cell r="O476">
            <v>223.78</v>
          </cell>
          <cell r="P476">
            <v>200.58330000000001</v>
          </cell>
          <cell r="Q476">
            <v>298.13</v>
          </cell>
        </row>
        <row r="477">
          <cell r="E477" t="str">
            <v>X23083031010</v>
          </cell>
          <cell r="F477" t="str">
            <v>ROMLEY A MENDIOLA</v>
          </cell>
          <cell r="G477" t="str">
            <v>ANGELES, ALABANG HILLS SUBD PH 3, MUNTINLUPA</v>
          </cell>
          <cell r="H477" t="str">
            <v>MUNTINLUPA CITY</v>
          </cell>
          <cell r="I477" t="str">
            <v>PARAÑAQUE</v>
          </cell>
          <cell r="J477" t="str">
            <v>for confimation of truss guy location</v>
          </cell>
          <cell r="K477" t="str">
            <v>W/O ISSUE</v>
          </cell>
          <cell r="L477" t="str">
            <v>POWERHOUSE</v>
          </cell>
          <cell r="M477" t="str">
            <v>FCOMP</v>
          </cell>
          <cell r="N477" t="str">
            <v>JSP</v>
          </cell>
          <cell r="O477">
            <v>82.71</v>
          </cell>
          <cell r="P477">
            <v>56.289299999999997</v>
          </cell>
          <cell r="Q477">
            <v>112.93</v>
          </cell>
        </row>
        <row r="478">
          <cell r="E478" t="str">
            <v>X23083009415</v>
          </cell>
          <cell r="F478" t="str">
            <v>MASIGASIG DISTRIBUTION AND LOGISTICS INC</v>
          </cell>
          <cell r="G478" t="str">
            <v>CERVANTES CPD, CERVANTES CPD, PARANAQUE</v>
          </cell>
          <cell r="H478" t="str">
            <v>PARAÑAQUE CITY</v>
          </cell>
          <cell r="I478" t="str">
            <v>PARAÑAQUE</v>
          </cell>
          <cell r="J478" t="str">
            <v>For Sched; For weekend sched RTPI</v>
          </cell>
          <cell r="K478" t="str">
            <v>W/O ISSUE</v>
          </cell>
          <cell r="L478" t="str">
            <v>AVECO</v>
          </cell>
          <cell r="M478" t="str">
            <v>FCOMP</v>
          </cell>
          <cell r="N478" t="str">
            <v>IJP</v>
          </cell>
          <cell r="O478">
            <v>95.59</v>
          </cell>
          <cell r="P478">
            <v>44.2333</v>
          </cell>
          <cell r="Q478">
            <v>130.82</v>
          </cell>
        </row>
        <row r="479">
          <cell r="E479" t="str">
            <v>X23072536390</v>
          </cell>
          <cell r="F479" t="str">
            <v>MARCELINA MARCELINO CASTILLO</v>
          </cell>
          <cell r="G479" t="str">
            <v>ANGELES, ALABANG HILLS SUBD PH 3, MUNTINLUPA</v>
          </cell>
          <cell r="H479" t="str">
            <v>MUNTINLUPA CITY</v>
          </cell>
          <cell r="I479" t="str">
            <v>PARAÑAQUE</v>
          </cell>
          <cell r="J479" t="str">
            <v>For Sched</v>
          </cell>
          <cell r="K479" t="str">
            <v>W/O ISSUE</v>
          </cell>
          <cell r="L479" t="str">
            <v>AVECO</v>
          </cell>
          <cell r="M479" t="str">
            <v>FCOMP</v>
          </cell>
          <cell r="N479" t="str">
            <v>JSP</v>
          </cell>
          <cell r="O479">
            <v>43.14</v>
          </cell>
          <cell r="P479">
            <v>35.639499999999998</v>
          </cell>
          <cell r="Q479">
            <v>66.55</v>
          </cell>
        </row>
        <row r="480">
          <cell r="E480" t="str">
            <v>X23030797808</v>
          </cell>
          <cell r="F480" t="str">
            <v>PACIFIC PARAGON CORP</v>
          </cell>
          <cell r="G480" t="str">
            <v>BAYANAN, BAYANAN, BACOOR</v>
          </cell>
          <cell r="H480" t="str">
            <v>BACOOR CITY</v>
          </cell>
          <cell r="I480" t="str">
            <v>DASMA</v>
          </cell>
          <cell r="J480" t="str">
            <v>For SSP September 25, 2023; For SSP October 3-4, 2023 (11PM-2AM); ALREADY FCOMP ON SITE, ASSET MOVEMENT ERROR ALREADY EMAIL ON OCTOBER 05, 2023; COMPLETED W/ ISSUE IN ROUTING</v>
          </cell>
          <cell r="K480" t="str">
            <v>W/ ISSUE</v>
          </cell>
          <cell r="L480" t="str">
            <v>AVECO</v>
          </cell>
          <cell r="M480" t="str">
            <v>FCOMP</v>
          </cell>
          <cell r="N480" t="str">
            <v>EAO</v>
          </cell>
          <cell r="O480">
            <v>29.45</v>
          </cell>
          <cell r="P480">
            <v>21.973299999999998</v>
          </cell>
          <cell r="Q480">
            <v>40.33</v>
          </cell>
        </row>
        <row r="481">
          <cell r="E481" t="str">
            <v>X23062102509</v>
          </cell>
          <cell r="F481" t="str">
            <v>AMIEL G. JUBILAN</v>
          </cell>
          <cell r="G481" t="str">
            <v>MERCURY, PILAR VILL, LAS PINAS CITY</v>
          </cell>
          <cell r="H481" t="str">
            <v>LAS PIÑAS CITY</v>
          </cell>
          <cell r="I481" t="str">
            <v>PARAÑAQUE</v>
          </cell>
          <cell r="J481"/>
          <cell r="K481"/>
          <cell r="L481" t="str">
            <v>POWERHOUSE</v>
          </cell>
          <cell r="M481" t="str">
            <v>FCOMP</v>
          </cell>
          <cell r="N481" t="str">
            <v>JSP</v>
          </cell>
          <cell r="O481">
            <v>7.18</v>
          </cell>
          <cell r="P481">
            <v>4.18</v>
          </cell>
          <cell r="Q481">
            <v>9.83</v>
          </cell>
        </row>
        <row r="482">
          <cell r="E482" t="str">
            <v>X22073141885</v>
          </cell>
          <cell r="F482" t="str">
            <v>MICHELLE MARTELINO YU</v>
          </cell>
          <cell r="G482" t="str">
            <v>BAGUIO, ALABANG HILLS SUBD PH 3, MUNTINLUPA</v>
          </cell>
          <cell r="H482" t="str">
            <v>MUNTINLUPA CITY</v>
          </cell>
          <cell r="I482" t="str">
            <v>PARAÑAQUE</v>
          </cell>
          <cell r="J482" t="str">
            <v>3rd week September</v>
          </cell>
          <cell r="K482" t="str">
            <v>W/O ISSUE</v>
          </cell>
          <cell r="L482" t="str">
            <v>POWERHOUSE</v>
          </cell>
          <cell r="M482" t="str">
            <v>FCOMP</v>
          </cell>
          <cell r="N482" t="str">
            <v>IJP</v>
          </cell>
          <cell r="O482">
            <v>12.47</v>
          </cell>
          <cell r="P482">
            <v>10.363300000000001</v>
          </cell>
          <cell r="Q482">
            <v>17.07</v>
          </cell>
        </row>
        <row r="483">
          <cell r="E483" t="str">
            <v>X23010209993</v>
          </cell>
          <cell r="F483" t="str">
            <v>BABY SHALEE C FABIAN</v>
          </cell>
          <cell r="G483" t="str">
            <v>GEN. EMILIO AGUINALDO, PANAPAAN IV, BACOOR</v>
          </cell>
          <cell r="H483" t="str">
            <v>BACOOR CITY</v>
          </cell>
          <cell r="I483" t="str">
            <v>DASMA</v>
          </cell>
          <cell r="J483"/>
          <cell r="K483" t="str">
            <v>W/ ISSUE</v>
          </cell>
          <cell r="L483" t="str">
            <v>CHALLENGER</v>
          </cell>
          <cell r="M483" t="str">
            <v>FCOMP</v>
          </cell>
          <cell r="N483" t="str">
            <v>JCL</v>
          </cell>
          <cell r="O483">
            <v>47.58</v>
          </cell>
          <cell r="P483">
            <v>38.029499999999999</v>
          </cell>
          <cell r="Q483">
            <v>71.650000000000006</v>
          </cell>
        </row>
        <row r="484">
          <cell r="E484" t="str">
            <v>X23083094282</v>
          </cell>
          <cell r="F484" t="str">
            <v>JUAN EMMANUELLE ENRIQUEZ PARASO</v>
          </cell>
          <cell r="G484" t="str">
            <v>BLOCK 15, VERDANA HOMES SUBDIVISION, BACOOR</v>
          </cell>
          <cell r="H484" t="str">
            <v>BACOOR CITY</v>
          </cell>
          <cell r="I484" t="str">
            <v>DASMA</v>
          </cell>
          <cell r="J484" t="str">
            <v>meter 11/14/23</v>
          </cell>
          <cell r="K484"/>
          <cell r="L484" t="str">
            <v>POWERHOUSE</v>
          </cell>
          <cell r="M484" t="str">
            <v>FCOMP</v>
          </cell>
          <cell r="N484" t="str">
            <v>JSP</v>
          </cell>
          <cell r="O484">
            <v>42.9</v>
          </cell>
          <cell r="P484">
            <v>38.339500000000001</v>
          </cell>
          <cell r="Q484">
            <v>65.73</v>
          </cell>
        </row>
        <row r="485">
          <cell r="E485" t="str">
            <v>X23083156195</v>
          </cell>
          <cell r="F485" t="str">
            <v>MICHAEL TAN TSAI</v>
          </cell>
          <cell r="G485" t="str">
            <v>BLK 6, PALM COAST MARINA, PARANAQUE</v>
          </cell>
          <cell r="H485" t="str">
            <v>PARAÑAQUE CITY</v>
          </cell>
          <cell r="I485" t="str">
            <v>PARAÑAQUE</v>
          </cell>
          <cell r="J485" t="str">
            <v>3rd week September</v>
          </cell>
          <cell r="K485" t="str">
            <v>lack of item 4790 - 2 pcs</v>
          </cell>
          <cell r="L485" t="str">
            <v>POWERHOUSE</v>
          </cell>
          <cell r="M485" t="str">
            <v>FCOMP</v>
          </cell>
          <cell r="N485" t="str">
            <v>JSP</v>
          </cell>
          <cell r="O485">
            <v>17.989999999999998</v>
          </cell>
          <cell r="P485">
            <v>9.0399999999999991</v>
          </cell>
          <cell r="Q485">
            <v>24.65</v>
          </cell>
        </row>
        <row r="486">
          <cell r="E486" t="str">
            <v>R22524034</v>
          </cell>
          <cell r="F486" t="str">
            <v>CAVITEX INFRASTRUCTURE CORP.,</v>
          </cell>
          <cell r="G486" t="str">
            <v>QUIRINO, SAN DIONISIO, PARANAQUE</v>
          </cell>
          <cell r="H486" t="str">
            <v>PARAÑAQUE CITY</v>
          </cell>
          <cell r="I486" t="str">
            <v>PARAÑAQUE</v>
          </cell>
          <cell r="J486"/>
          <cell r="K486"/>
          <cell r="L486" t="str">
            <v>POWERHOUSE</v>
          </cell>
          <cell r="M486" t="str">
            <v>FCOMP</v>
          </cell>
          <cell r="N486" t="str">
            <v>JSP</v>
          </cell>
          <cell r="O486">
            <v>8.9506999999999994</v>
          </cell>
          <cell r="P486">
            <v>8.9506999999999994</v>
          </cell>
          <cell r="Q486">
            <v>26.87</v>
          </cell>
        </row>
        <row r="487">
          <cell r="E487" t="str">
            <v>X23083142769</v>
          </cell>
          <cell r="F487" t="str">
            <v>CHRISTOPHER SANTIAGO</v>
          </cell>
          <cell r="G487" t="str">
            <v>TANAUAN, AYALA-ALABANG VILL, MUNTINLUPA</v>
          </cell>
          <cell r="H487" t="str">
            <v>MUNTINLUPA CITY</v>
          </cell>
          <cell r="I487" t="str">
            <v>PARAÑAQUE</v>
          </cell>
          <cell r="J487" t="str">
            <v>sched for survey</v>
          </cell>
          <cell r="K487"/>
          <cell r="L487" t="str">
            <v>CHALLENGER</v>
          </cell>
          <cell r="M487" t="str">
            <v>COMP</v>
          </cell>
          <cell r="N487" t="str">
            <v>EAO</v>
          </cell>
          <cell r="O487">
            <v>79.03</v>
          </cell>
          <cell r="P487">
            <v>5.1589999999999998</v>
          </cell>
          <cell r="Q487">
            <v>115.77</v>
          </cell>
        </row>
        <row r="488">
          <cell r="E488" t="str">
            <v>X23083205030</v>
          </cell>
          <cell r="F488" t="str">
            <v>MA. CECILIA P. PAGSISIHAN</v>
          </cell>
          <cell r="G488" t="str">
            <v>SAN ANTONIO, AIRPORT VILL AREA C, PARANAQUE</v>
          </cell>
          <cell r="H488" t="str">
            <v>PARAÑAQUE CITY</v>
          </cell>
          <cell r="I488" t="str">
            <v>PARAÑAQUE</v>
          </cell>
          <cell r="J488" t="str">
            <v>energized last Oct 18, 2023; COMPLETED NO PO</v>
          </cell>
          <cell r="K488" t="str">
            <v>W/ ISSUE</v>
          </cell>
          <cell r="L488" t="str">
            <v>VJC</v>
          </cell>
          <cell r="M488" t="str">
            <v>FCOMP</v>
          </cell>
          <cell r="N488" t="str">
            <v>IJP</v>
          </cell>
          <cell r="O488">
            <v>271.52999999999997</v>
          </cell>
          <cell r="P488">
            <v>206.76060000000001</v>
          </cell>
          <cell r="Q488">
            <v>404.62</v>
          </cell>
        </row>
        <row r="489">
          <cell r="E489" t="str">
            <v>X23083147226</v>
          </cell>
          <cell r="F489" t="str">
            <v>CITY GOVERNMENT OF PARAÑAQUE</v>
          </cell>
          <cell r="G489" t="str">
            <v>STA. MONICA, DON GALO, PARANAQUE</v>
          </cell>
          <cell r="H489" t="str">
            <v>PARAÑAQUE CITY</v>
          </cell>
          <cell r="I489" t="str">
            <v>PARAÑAQUE</v>
          </cell>
          <cell r="J489" t="str">
            <v>For Survey, Tentative TCD September 25 ,2023</v>
          </cell>
          <cell r="K489" t="str">
            <v>W/ ISSUE</v>
          </cell>
          <cell r="L489" t="str">
            <v>AVECO</v>
          </cell>
          <cell r="M489" t="str">
            <v>FCOMP</v>
          </cell>
          <cell r="N489" t="str">
            <v>RRG</v>
          </cell>
          <cell r="O489">
            <v>54.11</v>
          </cell>
          <cell r="P489">
            <v>44.289000000000001</v>
          </cell>
          <cell r="Q489">
            <v>80.319999999999993</v>
          </cell>
        </row>
        <row r="490">
          <cell r="E490" t="str">
            <v>X23072588910</v>
          </cell>
          <cell r="F490" t="str">
            <v>PAUL ANGELO TAN TIONSON</v>
          </cell>
          <cell r="G490" t="str">
            <v>MINDANAO, MARINA SUBD, PARANAQUE</v>
          </cell>
          <cell r="H490" t="str">
            <v>PARAÑAQUE CITY</v>
          </cell>
          <cell r="I490" t="str">
            <v>PARAÑAQUE</v>
          </cell>
          <cell r="J490" t="str">
            <v>3rd week September</v>
          </cell>
          <cell r="K490" t="str">
            <v>W/O ISSUE</v>
          </cell>
          <cell r="L490" t="str">
            <v>POWERHOUSE</v>
          </cell>
          <cell r="M490" t="str">
            <v>FCOMP</v>
          </cell>
          <cell r="N490" t="str">
            <v>JSP</v>
          </cell>
          <cell r="O490">
            <v>53.52</v>
          </cell>
          <cell r="P490">
            <v>19.942799999999998</v>
          </cell>
          <cell r="Q490">
            <v>73.28</v>
          </cell>
        </row>
        <row r="491">
          <cell r="E491" t="str">
            <v>X23083247392</v>
          </cell>
          <cell r="F491" t="str">
            <v>EMMANUEL LUBAY ARSUA</v>
          </cell>
          <cell r="G491" t="str">
            <v>BLOCK 4, BUENSUCESO HOMES III, PARANAQUE</v>
          </cell>
          <cell r="H491" t="str">
            <v>PARAÑAQUE CITY</v>
          </cell>
          <cell r="I491" t="str">
            <v>PARAÑAQUE</v>
          </cell>
          <cell r="J491"/>
          <cell r="K491" t="str">
            <v>W/ ISSUE</v>
          </cell>
          <cell r="L491" t="str">
            <v>POWERHOUSE</v>
          </cell>
          <cell r="M491" t="str">
            <v>FCOMP</v>
          </cell>
          <cell r="N491" t="str">
            <v>JSP</v>
          </cell>
          <cell r="O491">
            <v>37.26</v>
          </cell>
          <cell r="P491">
            <v>12.519600000000001</v>
          </cell>
          <cell r="Q491">
            <v>58.9</v>
          </cell>
        </row>
        <row r="492">
          <cell r="E492" t="str">
            <v>X23051846975</v>
          </cell>
          <cell r="F492" t="str">
            <v>JANICE JINKY LEYVA BARENG</v>
          </cell>
          <cell r="G492" t="str">
            <v>BLOCK 4, BUENSUCESO HOMES III, PARANAQUE</v>
          </cell>
          <cell r="H492" t="str">
            <v>PARAÑAQUE CITY</v>
          </cell>
          <cell r="I492" t="str">
            <v>PARAÑAQUE</v>
          </cell>
          <cell r="J492"/>
          <cell r="K492" t="str">
            <v>W/ ISSUE</v>
          </cell>
          <cell r="L492" t="str">
            <v>POWERHOUSE</v>
          </cell>
          <cell r="M492" t="str">
            <v>FCOMP</v>
          </cell>
          <cell r="N492" t="str">
            <v>JSP</v>
          </cell>
          <cell r="O492">
            <v>9.8699999999999992</v>
          </cell>
          <cell r="P492">
            <v>9.0427999999999997</v>
          </cell>
          <cell r="Q492">
            <v>13.37</v>
          </cell>
        </row>
        <row r="493">
          <cell r="E493" t="str">
            <v>X23030848232</v>
          </cell>
          <cell r="F493" t="str">
            <v>ANNE FRANCIS MANAGEMENT &amp; BUILDERS CORP.</v>
          </cell>
          <cell r="G493" t="str">
            <v>BAYVIEW, TAMBO, PARANAQUE</v>
          </cell>
          <cell r="H493" t="str">
            <v>PARAÑAQUE CITY</v>
          </cell>
          <cell r="I493" t="str">
            <v>PARAÑAQUE</v>
          </cell>
          <cell r="J493" t="str">
            <v>energized Dec 4
Completed last Dec 4,2023</v>
          </cell>
          <cell r="K493" t="str">
            <v>W/ ISSUE</v>
          </cell>
          <cell r="L493" t="str">
            <v>AVECO</v>
          </cell>
          <cell r="M493" t="str">
            <v>FCOMP</v>
          </cell>
          <cell r="N493" t="str">
            <v>IJP</v>
          </cell>
          <cell r="O493">
            <v>443.26</v>
          </cell>
          <cell r="P493">
            <v>276.08620000000002</v>
          </cell>
          <cell r="Q493">
            <v>608.38</v>
          </cell>
        </row>
        <row r="494">
          <cell r="E494" t="str">
            <v>X23093498086</v>
          </cell>
          <cell r="F494" t="str">
            <v>PAUL ANGELO TAN TIONSON</v>
          </cell>
          <cell r="G494" t="str">
            <v>MINDANAO, MARINA SUBD, PARANAQUE</v>
          </cell>
          <cell r="H494" t="str">
            <v>PARAÑAQUE CITY</v>
          </cell>
          <cell r="I494" t="str">
            <v>PARAÑAQUE</v>
          </cell>
          <cell r="J494"/>
          <cell r="K494" t="str">
            <v>W/O ISSUE</v>
          </cell>
          <cell r="L494" t="str">
            <v>POWERHOUSE</v>
          </cell>
          <cell r="M494" t="str">
            <v>FCOMP</v>
          </cell>
          <cell r="N494" t="str">
            <v>JSP</v>
          </cell>
          <cell r="O494">
            <v>12.52</v>
          </cell>
          <cell r="P494">
            <v>7.67</v>
          </cell>
          <cell r="Q494">
            <v>12.52</v>
          </cell>
        </row>
        <row r="495">
          <cell r="E495" t="str">
            <v>X23072902054</v>
          </cell>
          <cell r="F495" t="str">
            <v>ALSTOM TRANSPORT CONSTRUCTION PHILIPPINES, INC.</v>
          </cell>
          <cell r="G495" t="str">
            <v>PRES. M. ROXAS, BACLARAN, PARANAQUE</v>
          </cell>
          <cell r="H495" t="str">
            <v>PARAÑAQUE CITY</v>
          </cell>
          <cell r="I495" t="str">
            <v>PARAÑAQUE</v>
          </cell>
          <cell r="J495" t="str">
            <v>with permit issue, need supplemental project, energized last 12/9/2023; FOR FCOMP - FOR UPDATE OF CONT</v>
          </cell>
          <cell r="K495" t="str">
            <v>W/ ISSUE</v>
          </cell>
          <cell r="L495" t="str">
            <v>CHALLENGER</v>
          </cell>
          <cell r="M495" t="str">
            <v>COMP</v>
          </cell>
          <cell r="N495" t="str">
            <v>JSP</v>
          </cell>
          <cell r="O495">
            <v>52.82</v>
          </cell>
          <cell r="P495">
            <v>43.216099999999997</v>
          </cell>
          <cell r="Q495">
            <v>86.48</v>
          </cell>
        </row>
        <row r="496">
          <cell r="E496" t="str">
            <v>X23072902617</v>
          </cell>
          <cell r="F496" t="str">
            <v>LIGHT RAIL MANILA CORPORATION (REDEMPTORIST STATION)</v>
          </cell>
          <cell r="G496" t="str">
            <v>PRES. M. ROXAS, BACLARAN, PARANAQUE</v>
          </cell>
          <cell r="H496" t="str">
            <v>PARAÑAQUE CITY</v>
          </cell>
          <cell r="I496" t="str">
            <v>PARAÑAQUE</v>
          </cell>
          <cell r="J496" t="str">
            <v>with permit issue, need supplemental project, energized last 12/9/2023; FOR FCOMP - FOR UPDATE OF CONT</v>
          </cell>
          <cell r="K496" t="str">
            <v>W/ ISSUE</v>
          </cell>
          <cell r="L496" t="str">
            <v>CHALLENGER</v>
          </cell>
          <cell r="M496" t="str">
            <v>FCOMP</v>
          </cell>
          <cell r="N496" t="str">
            <v>IJP</v>
          </cell>
          <cell r="O496">
            <v>219.44</v>
          </cell>
          <cell r="P496">
            <v>164.89500000000001</v>
          </cell>
          <cell r="Q496">
            <v>300.3</v>
          </cell>
        </row>
        <row r="497">
          <cell r="E497" t="str">
            <v>X22020770513</v>
          </cell>
          <cell r="F497" t="str">
            <v>FRANKLIN CHURCHILL DELMONTE VELARDE</v>
          </cell>
          <cell r="G497" t="str">
            <v>ANGELES, ALABANG HILLS SUBD PH 3, MUNTINLUPA</v>
          </cell>
          <cell r="H497" t="str">
            <v>MUNTINLUPA CITY</v>
          </cell>
          <cell r="I497" t="str">
            <v>PARAÑAQUE</v>
          </cell>
          <cell r="J497"/>
          <cell r="K497"/>
          <cell r="L497" t="str">
            <v>POWERHOUSE</v>
          </cell>
          <cell r="M497" t="str">
            <v>FCOMP</v>
          </cell>
          <cell r="N497" t="str">
            <v>JSP</v>
          </cell>
          <cell r="O497">
            <v>65.87</v>
          </cell>
          <cell r="P497">
            <v>52.622999999999998</v>
          </cell>
          <cell r="Q497">
            <v>105.87</v>
          </cell>
        </row>
        <row r="498">
          <cell r="E498" t="str">
            <v>X23093517512</v>
          </cell>
          <cell r="F498" t="str">
            <v>MIESCOR BUILDERS INC.</v>
          </cell>
          <cell r="G498" t="str">
            <v>J.P. RIZAL, TUAZON SUBD, LAS PINAS CITY</v>
          </cell>
          <cell r="H498" t="str">
            <v>LAS PIÑAS CITY</v>
          </cell>
          <cell r="I498" t="str">
            <v>PARAÑAQUE</v>
          </cell>
          <cell r="J498"/>
          <cell r="K498"/>
          <cell r="L498" t="str">
            <v>ECOM</v>
          </cell>
          <cell r="M498" t="str">
            <v>FCOMP</v>
          </cell>
          <cell r="N498" t="str">
            <v>RRG</v>
          </cell>
          <cell r="O498">
            <v>2.36</v>
          </cell>
          <cell r="P498">
            <v>1.19</v>
          </cell>
          <cell r="Q498">
            <v>3.23</v>
          </cell>
        </row>
        <row r="499">
          <cell r="E499" t="str">
            <v>X23072669434</v>
          </cell>
          <cell r="F499" t="str">
            <v>NOVIC OMEGA DELA CRUZ</v>
          </cell>
          <cell r="G499" t="str">
            <v>BF HOMES-HERNANDEZ PORTION, BF HOMES-HERNANDEZ PORTION, LAS PINAS CITY</v>
          </cell>
          <cell r="H499" t="str">
            <v>LAS PIÑAS CITY</v>
          </cell>
          <cell r="I499" t="str">
            <v>PARAÑAQUE</v>
          </cell>
          <cell r="J499" t="str">
            <v>ssp oct 2</v>
          </cell>
          <cell r="K499" t="str">
            <v>W/O ISSUE</v>
          </cell>
          <cell r="L499" t="str">
            <v>POWERHOUSE</v>
          </cell>
          <cell r="M499" t="str">
            <v>FCOMP</v>
          </cell>
          <cell r="N499" t="str">
            <v>JSP</v>
          </cell>
          <cell r="O499">
            <v>40.369999999999997</v>
          </cell>
          <cell r="P499">
            <v>19.942799999999998</v>
          </cell>
          <cell r="Q499">
            <v>55.25</v>
          </cell>
        </row>
        <row r="500">
          <cell r="E500" t="str">
            <v>X23083329858</v>
          </cell>
          <cell r="F500" t="str">
            <v>RICARDO MANROY VILLEGAS</v>
          </cell>
          <cell r="G500" t="str">
            <v>PEARL, LAS PIÑAS ROYALE ESTATE, LAS PINAS CITY</v>
          </cell>
          <cell r="H500" t="str">
            <v>LAS PIÑAS CITY</v>
          </cell>
          <cell r="I500" t="str">
            <v>PARAÑAQUE</v>
          </cell>
          <cell r="J500" t="str">
            <v>ssp oct 3</v>
          </cell>
          <cell r="K500"/>
          <cell r="L500" t="str">
            <v>POWERHOUSE</v>
          </cell>
          <cell r="M500" t="str">
            <v>FCOMP</v>
          </cell>
          <cell r="N500" t="str">
            <v>JSP</v>
          </cell>
          <cell r="O500">
            <v>23.17</v>
          </cell>
          <cell r="P500">
            <v>18.243300000000001</v>
          </cell>
          <cell r="Q500">
            <v>31.73</v>
          </cell>
        </row>
        <row r="501">
          <cell r="E501" t="str">
            <v>X23062161877</v>
          </cell>
          <cell r="F501" t="str">
            <v>MARTINDALE TECHNOLOGIES INCORPORATED</v>
          </cell>
          <cell r="G501" t="str">
            <v>JASMIN, T.S. CRUZ SUBD, LAS PINAS CITY</v>
          </cell>
          <cell r="H501" t="str">
            <v>LAS PIÑAS CITY</v>
          </cell>
          <cell r="I501" t="str">
            <v>PARAÑAQUE</v>
          </cell>
          <cell r="J501"/>
          <cell r="K501" t="str">
            <v>W/O ISSUE</v>
          </cell>
          <cell r="L501" t="str">
            <v>POWERHOUSE</v>
          </cell>
          <cell r="M501" t="str">
            <v>FCOMP</v>
          </cell>
          <cell r="N501" t="str">
            <v>JSP</v>
          </cell>
          <cell r="O501">
            <v>30.68</v>
          </cell>
          <cell r="P501">
            <v>14.6328</v>
          </cell>
          <cell r="Q501">
            <v>41.97</v>
          </cell>
        </row>
        <row r="502">
          <cell r="E502" t="str">
            <v>R22876956</v>
          </cell>
          <cell r="F502" t="str">
            <v xml:space="preserve">ORDIALES, FLORIDA H., </v>
          </cell>
          <cell r="G502" t="str">
            <v>BLK 6, COASTAL WOODS, BACOOR</v>
          </cell>
          <cell r="H502" t="str">
            <v>BACOOR CITY</v>
          </cell>
          <cell r="I502" t="str">
            <v>DASMA</v>
          </cell>
          <cell r="J502"/>
          <cell r="K502"/>
          <cell r="L502" t="str">
            <v>POWERHOUSE</v>
          </cell>
          <cell r="M502" t="str">
            <v>FCOMP</v>
          </cell>
          <cell r="N502" t="str">
            <v>JSP</v>
          </cell>
          <cell r="O502">
            <v>11.56</v>
          </cell>
          <cell r="P502">
            <v>10.41</v>
          </cell>
          <cell r="Q502">
            <v>15.87</v>
          </cell>
        </row>
        <row r="503">
          <cell r="E503" t="str">
            <v>X23083445010</v>
          </cell>
          <cell r="F503" t="str">
            <v>MICHAEL G. SAMSON</v>
          </cell>
          <cell r="G503" t="str">
            <v>DOÑA MARY, ALABANG HILLS SUBD PH 2, MUNTINLUPA</v>
          </cell>
          <cell r="H503" t="str">
            <v>MUNTINLUPA CITY</v>
          </cell>
          <cell r="I503" t="str">
            <v>PARAÑAQUE</v>
          </cell>
          <cell r="J503"/>
          <cell r="K503"/>
          <cell r="L503" t="str">
            <v>POWERHOUSE</v>
          </cell>
          <cell r="M503" t="str">
            <v>FCOMP</v>
          </cell>
          <cell r="N503" t="str">
            <v>JSP</v>
          </cell>
          <cell r="O503">
            <v>19.399999999999999</v>
          </cell>
          <cell r="P503">
            <v>2.6595</v>
          </cell>
          <cell r="Q503">
            <v>26.57</v>
          </cell>
        </row>
        <row r="504">
          <cell r="E504" t="str">
            <v>X23093700493</v>
          </cell>
          <cell r="F504" t="str">
            <v>JAN IRIS A. CORDERO</v>
          </cell>
          <cell r="G504" t="str">
            <v>RAFAEL REYES, BF HOMES, PARANAQUE</v>
          </cell>
          <cell r="H504" t="str">
            <v>PARAÑAQUE CITY</v>
          </cell>
          <cell r="I504" t="str">
            <v>PARAÑAQUE</v>
          </cell>
          <cell r="J504"/>
          <cell r="K504"/>
          <cell r="L504" t="str">
            <v>POWERHOUSE</v>
          </cell>
          <cell r="M504" t="str">
            <v>FCOMP</v>
          </cell>
          <cell r="N504" t="str">
            <v>JSP</v>
          </cell>
          <cell r="O504">
            <v>4.3099999999999996</v>
          </cell>
          <cell r="P504">
            <v>1.73</v>
          </cell>
          <cell r="Q504">
            <v>5.92</v>
          </cell>
        </row>
        <row r="505">
          <cell r="E505" t="str">
            <v>X23083155989</v>
          </cell>
          <cell r="F505" t="str">
            <v>TARCELO L. BABILONDO</v>
          </cell>
          <cell r="G505" t="str">
            <v>SITIO MANGGAHAN 2, SITIO MANGGAHAN 2, PARANAQUE</v>
          </cell>
          <cell r="H505" t="str">
            <v>PARAÑAQUE CITY</v>
          </cell>
          <cell r="I505" t="str">
            <v>PARAÑAQUE</v>
          </cell>
          <cell r="J505" t="str">
            <v>energized last Oct 20, 2023; COMPLETED NO PO</v>
          </cell>
          <cell r="K505" t="str">
            <v>W/ ISSUE</v>
          </cell>
          <cell r="L505" t="str">
            <v>VJC</v>
          </cell>
          <cell r="M505" t="str">
            <v>FCOMP</v>
          </cell>
          <cell r="N505" t="str">
            <v>JSP</v>
          </cell>
          <cell r="O505">
            <v>348.99</v>
          </cell>
          <cell r="P505">
            <v>153.0258</v>
          </cell>
          <cell r="Q505">
            <v>181.28</v>
          </cell>
        </row>
        <row r="506">
          <cell r="E506" t="str">
            <v>X23072901566</v>
          </cell>
          <cell r="F506" t="str">
            <v>PHILIPPINE SEVEN CORPORATION</v>
          </cell>
          <cell r="G506" t="str">
            <v>SAN GUILLERMO, PUTATAN, MUNTINLUPA</v>
          </cell>
          <cell r="H506" t="str">
            <v>MUNTINLUPA CITY</v>
          </cell>
          <cell r="I506" t="str">
            <v>PARAÑAQUE</v>
          </cell>
          <cell r="J506"/>
          <cell r="K506" t="str">
            <v>W/ ISSUE</v>
          </cell>
          <cell r="L506" t="str">
            <v>POWERHOUSE</v>
          </cell>
          <cell r="M506" t="str">
            <v>FCOMP</v>
          </cell>
          <cell r="N506" t="str">
            <v>JSP</v>
          </cell>
          <cell r="O506">
            <v>18.97</v>
          </cell>
          <cell r="P506">
            <v>11.312799999999999</v>
          </cell>
          <cell r="Q506">
            <v>25.9</v>
          </cell>
        </row>
        <row r="507">
          <cell r="E507" t="str">
            <v>X23093529035</v>
          </cell>
          <cell r="F507" t="str">
            <v>ALONA BUENAVENTURA GOMEZ</v>
          </cell>
          <cell r="G507" t="str">
            <v>BALLECER EXT, ZONE 6, TAGUIG CITY</v>
          </cell>
          <cell r="H507" t="str">
            <v>TAGUIG CITY</v>
          </cell>
          <cell r="I507" t="str">
            <v>PARAÑAQUE</v>
          </cell>
          <cell r="J507"/>
          <cell r="K507" t="str">
            <v>W/O ISSUE</v>
          </cell>
          <cell r="L507" t="str">
            <v>POWERHOUSE</v>
          </cell>
          <cell r="M507" t="str">
            <v>FCOMP</v>
          </cell>
          <cell r="N507" t="str">
            <v>JSP</v>
          </cell>
          <cell r="O507">
            <v>5.84</v>
          </cell>
          <cell r="P507">
            <v>2.38</v>
          </cell>
          <cell r="Q507">
            <v>8</v>
          </cell>
        </row>
        <row r="508">
          <cell r="E508" t="str">
            <v>X23083252860</v>
          </cell>
          <cell r="F508" t="str">
            <v>RIC JACKSON LAO KHO</v>
          </cell>
          <cell r="G508" t="str">
            <v>MASBATE LOOP, MARINA SUBD, PARANAQUE</v>
          </cell>
          <cell r="H508" t="str">
            <v>PARAÑAQUE CITY</v>
          </cell>
          <cell r="I508" t="str">
            <v>PARAÑAQUE</v>
          </cell>
          <cell r="J508"/>
          <cell r="K508" t="str">
            <v>W/O ISSUE</v>
          </cell>
          <cell r="L508" t="str">
            <v>POWERHOUSE</v>
          </cell>
          <cell r="M508" t="str">
            <v>FCOMP</v>
          </cell>
          <cell r="N508" t="str">
            <v>JSP</v>
          </cell>
          <cell r="O508">
            <v>13.14</v>
          </cell>
          <cell r="P508">
            <v>10.4428</v>
          </cell>
          <cell r="Q508">
            <v>17.899999999999999</v>
          </cell>
        </row>
        <row r="509">
          <cell r="E509" t="str">
            <v>X23010263068</v>
          </cell>
          <cell r="F509" t="str">
            <v>CHERIMEL GO YUZON</v>
          </cell>
          <cell r="G509" t="str">
            <v>SAN GABRIEL, AYALA-ALABANG VILL, MUNTINLUPA</v>
          </cell>
          <cell r="H509" t="str">
            <v>MUNTINLUPA CITY</v>
          </cell>
          <cell r="I509" t="str">
            <v>PARAÑAQUE</v>
          </cell>
          <cell r="J509"/>
          <cell r="K509" t="str">
            <v>W/O ISSUE</v>
          </cell>
          <cell r="L509" t="str">
            <v>POWERHOUSE</v>
          </cell>
          <cell r="M509" t="str">
            <v>FCOMP</v>
          </cell>
          <cell r="N509" t="str">
            <v>JSP</v>
          </cell>
          <cell r="O509">
            <v>13.61</v>
          </cell>
          <cell r="P509">
            <v>5.58</v>
          </cell>
          <cell r="Q509">
            <v>18.68</v>
          </cell>
        </row>
        <row r="510">
          <cell r="E510" t="str">
            <v>X23072562335</v>
          </cell>
          <cell r="F510" t="str">
            <v>TANYA ANGELA PEREZ CHUA</v>
          </cell>
          <cell r="G510" t="str">
            <v>BEATA, AYALA-ALABANG VILL, MUNTINLUPA</v>
          </cell>
          <cell r="H510" t="str">
            <v>MUNTINLUPA CITY</v>
          </cell>
          <cell r="I510" t="str">
            <v>PARAÑAQUE</v>
          </cell>
          <cell r="J510" t="str">
            <v>SE Pole with crack 11/9/23</v>
          </cell>
          <cell r="K510" t="str">
            <v>W/ ISSUE</v>
          </cell>
          <cell r="L510" t="str">
            <v>CHALLENGER</v>
          </cell>
          <cell r="M510" t="str">
            <v>FCOMP</v>
          </cell>
          <cell r="N510" t="str">
            <v>JSP</v>
          </cell>
          <cell r="O510">
            <v>78.5</v>
          </cell>
          <cell r="P510">
            <v>50.350200000000001</v>
          </cell>
          <cell r="Q510">
            <v>111.62</v>
          </cell>
        </row>
        <row r="511">
          <cell r="E511" t="str">
            <v>R22888169</v>
          </cell>
          <cell r="F511" t="str">
            <v>CAVITEX INFRASTRUCTURE CORP.,</v>
          </cell>
          <cell r="G511" t="str">
            <v>DR. A SANTOS, SAN DIONISIO, PARANAQUE</v>
          </cell>
          <cell r="H511" t="str">
            <v>PARAÑAQUE CITY</v>
          </cell>
          <cell r="I511" t="str">
            <v>PARAÑAQUE</v>
          </cell>
          <cell r="J511"/>
          <cell r="K511"/>
          <cell r="L511" t="str">
            <v>AVECO</v>
          </cell>
          <cell r="M511" t="str">
            <v>COMP</v>
          </cell>
          <cell r="N511" t="str">
            <v>RRG</v>
          </cell>
          <cell r="O511">
            <v>33.72</v>
          </cell>
          <cell r="P511">
            <v>54.74</v>
          </cell>
          <cell r="Q511"/>
        </row>
        <row r="512">
          <cell r="E512" t="str">
            <v>R22888169</v>
          </cell>
          <cell r="F512" t="str">
            <v>CAVITEX INFRASTRUCTURE CORP.,</v>
          </cell>
          <cell r="G512" t="str">
            <v>DR. A SANTOS, SAN DIONISIO, PARANAQUE</v>
          </cell>
          <cell r="H512" t="str">
            <v>PARAÑAQUE CITY</v>
          </cell>
          <cell r="I512" t="str">
            <v>PARAÑAQUE</v>
          </cell>
          <cell r="J512"/>
          <cell r="K512"/>
          <cell r="L512" t="str">
            <v>ECOM</v>
          </cell>
          <cell r="M512" t="str">
            <v>COMP</v>
          </cell>
          <cell r="N512" t="str">
            <v>RRG</v>
          </cell>
          <cell r="O512">
            <v>520.75</v>
          </cell>
          <cell r="P512">
            <v>518.55399999999997</v>
          </cell>
          <cell r="Q512">
            <v>888.45</v>
          </cell>
        </row>
        <row r="513">
          <cell r="E513" t="str">
            <v>X23062141797</v>
          </cell>
          <cell r="F513" t="str">
            <v>SKYWAY O &amp; M CORPORATION</v>
          </cell>
          <cell r="G513" t="str">
            <v>EAST SERVICE, ALABANG, MUNTINLUPA</v>
          </cell>
          <cell r="H513" t="str">
            <v>MUNTINLUPA CITY</v>
          </cell>
          <cell r="I513" t="str">
            <v>PARAÑAQUE</v>
          </cell>
          <cell r="J513"/>
          <cell r="K513" t="str">
            <v>W/O ISSUE</v>
          </cell>
          <cell r="L513" t="str">
            <v>POWERHOUSE</v>
          </cell>
          <cell r="M513" t="str">
            <v>FCOMP</v>
          </cell>
          <cell r="N513" t="str">
            <v>JSP</v>
          </cell>
          <cell r="O513">
            <v>8.4499999999999993</v>
          </cell>
          <cell r="P513">
            <v>5.45</v>
          </cell>
          <cell r="Q513">
            <v>11.57</v>
          </cell>
        </row>
        <row r="514">
          <cell r="E514" t="str">
            <v>X23062239823</v>
          </cell>
          <cell r="F514" t="str">
            <v>CITY GOVERNMENT OF BACOOR,</v>
          </cell>
          <cell r="G514" t="str">
            <v>OPEN SPACE, CIUDAD DE STRIKE PHASE 2, BACOOR</v>
          </cell>
          <cell r="H514" t="str">
            <v>BACOOR CITY</v>
          </cell>
          <cell r="I514" t="str">
            <v>DASMA</v>
          </cell>
          <cell r="J514" t="str">
            <v>Project Completed as of Dec 5,2023</v>
          </cell>
          <cell r="K514" t="str">
            <v>W/ ISSUE</v>
          </cell>
          <cell r="L514" t="str">
            <v>AVECO</v>
          </cell>
          <cell r="M514" t="str">
            <v>FCOMP</v>
          </cell>
          <cell r="N514" t="str">
            <v>IJP</v>
          </cell>
          <cell r="O514">
            <v>161.18</v>
          </cell>
          <cell r="P514">
            <v>74.092699999999994</v>
          </cell>
          <cell r="Q514">
            <v>186.57</v>
          </cell>
        </row>
        <row r="515">
          <cell r="E515" t="str">
            <v>X23072801723</v>
          </cell>
          <cell r="F515" t="str">
            <v>GROUND 18 REALTY CORPORATION</v>
          </cell>
          <cell r="G515" t="str">
            <v>MANALAC, BAGONG TANYAG, TAGUIG CITY</v>
          </cell>
          <cell r="H515" t="str">
            <v>TAGUIG CITY</v>
          </cell>
          <cell r="I515" t="str">
            <v>PARAÑAQUE</v>
          </cell>
          <cell r="J515"/>
          <cell r="K515" t="str">
            <v>W/ ISSUE</v>
          </cell>
          <cell r="L515" t="str">
            <v>AVECO</v>
          </cell>
          <cell r="M515" t="str">
            <v>FCOMP</v>
          </cell>
          <cell r="N515" t="str">
            <v>IJP</v>
          </cell>
          <cell r="O515">
            <v>177.3</v>
          </cell>
          <cell r="P515">
            <v>64.824600000000004</v>
          </cell>
          <cell r="Q515">
            <v>177.3</v>
          </cell>
        </row>
        <row r="516">
          <cell r="E516" t="str">
            <v>X23103906558</v>
          </cell>
          <cell r="F516" t="str">
            <v>THE AREA PRESIDENT OF THE CHURCH OF JESUS CHRIST O</v>
          </cell>
          <cell r="G516" t="str">
            <v>FILINVEST AVE, FILINVEST CORPORATE CITY, MUNTINLUPA</v>
          </cell>
          <cell r="H516" t="str">
            <v>MUNTINLUPA CITY</v>
          </cell>
          <cell r="I516" t="str">
            <v>PARAÑAQUE</v>
          </cell>
          <cell r="J516" t="str">
            <v>executed last Nov 10, no PO</v>
          </cell>
          <cell r="K516"/>
          <cell r="L516" t="str">
            <v>AVECO</v>
          </cell>
          <cell r="M516" t="str">
            <v>FCOMP</v>
          </cell>
          <cell r="N516" t="str">
            <v>RRG</v>
          </cell>
          <cell r="O516">
            <v>51.98</v>
          </cell>
          <cell r="P516">
            <v>36.003300000000003</v>
          </cell>
          <cell r="Q516">
            <v>161.03</v>
          </cell>
        </row>
        <row r="517">
          <cell r="E517" t="str">
            <v>X22094056902</v>
          </cell>
          <cell r="F517" t="str">
            <v>CITY GOVERNMENT OF BACOOR,</v>
          </cell>
          <cell r="G517" t="str">
            <v>F. MIRANDA, SINEGUELASAN, BACOOR</v>
          </cell>
          <cell r="H517" t="str">
            <v>BACOOR CITY</v>
          </cell>
          <cell r="I517" t="str">
            <v>DASMA</v>
          </cell>
          <cell r="J517"/>
          <cell r="K517" t="str">
            <v>W/ ISSUE</v>
          </cell>
          <cell r="L517" t="str">
            <v>CHALLENGER</v>
          </cell>
          <cell r="M517" t="str">
            <v>FCOMP</v>
          </cell>
          <cell r="N517" t="str">
            <v>JCL</v>
          </cell>
          <cell r="O517">
            <v>76.040000000000006</v>
          </cell>
          <cell r="P517">
            <v>87.206000000000003</v>
          </cell>
          <cell r="Q517">
            <v>105.93</v>
          </cell>
        </row>
        <row r="518">
          <cell r="E518" t="str">
            <v>X23072784795</v>
          </cell>
          <cell r="F518" t="str">
            <v>DISEGNO DI MILANO INC. DOING BUSINESS UNDER THE NA</v>
          </cell>
          <cell r="G518" t="str">
            <v>WEST SERVICE, CUPANG, MUNTINLUPA</v>
          </cell>
          <cell r="H518" t="str">
            <v>MUNTINLUPA CITY</v>
          </cell>
          <cell r="I518" t="str">
            <v>PARAÑAQUE</v>
          </cell>
          <cell r="J518" t="str">
            <v>energized last Nov 4, 2023; BUDGET ISSUE</v>
          </cell>
          <cell r="K518" t="str">
            <v>W/ ISSUE</v>
          </cell>
          <cell r="L518" t="str">
            <v>AVECO</v>
          </cell>
          <cell r="M518" t="str">
            <v>TECO</v>
          </cell>
          <cell r="N518" t="str">
            <v>RRG</v>
          </cell>
          <cell r="O518">
            <v>48.66</v>
          </cell>
          <cell r="P518">
            <v>76.653800000000004</v>
          </cell>
          <cell r="Q518">
            <v>70.78</v>
          </cell>
        </row>
        <row r="519">
          <cell r="E519" t="str">
            <v>X23083248002</v>
          </cell>
          <cell r="F519" t="str">
            <v>COOGEE INTERNATIONAL DEVELOPMENT INC.</v>
          </cell>
          <cell r="G519" t="str">
            <v>ANONAS, AYALA-ALABANG VILL, MUNTINLUPA</v>
          </cell>
          <cell r="H519" t="str">
            <v>MUNTINLUPA CITY</v>
          </cell>
          <cell r="I519" t="str">
            <v>PARAÑAQUE</v>
          </cell>
          <cell r="J519" t="str">
            <v>energized last November 22, 2023</v>
          </cell>
          <cell r="K519" t="str">
            <v>W/ ISSUE</v>
          </cell>
          <cell r="L519" t="str">
            <v>AVECO</v>
          </cell>
          <cell r="M519" t="str">
            <v>FCOMP</v>
          </cell>
          <cell r="N519" t="str">
            <v>RRG</v>
          </cell>
          <cell r="O519">
            <v>116.78</v>
          </cell>
          <cell r="P519">
            <v>143.29859999999999</v>
          </cell>
          <cell r="Q519">
            <v>157</v>
          </cell>
        </row>
        <row r="520">
          <cell r="E520" t="str">
            <v>X21083393032</v>
          </cell>
          <cell r="F520" t="str">
            <v>DITO TELECOMMUNITY CORPORATION</v>
          </cell>
          <cell r="G520" t="str">
            <v>MELANIE MARQUEZ, BF RESORT VILL, LAS PINAS CITY</v>
          </cell>
          <cell r="H520" t="str">
            <v>LAS PIÑAS CITY</v>
          </cell>
          <cell r="I520" t="str">
            <v>PARAÑAQUE</v>
          </cell>
          <cell r="J520"/>
          <cell r="K520" t="str">
            <v>W/O ISSUE</v>
          </cell>
          <cell r="L520" t="str">
            <v>POWERHOUSE</v>
          </cell>
          <cell r="M520" t="str">
            <v>FCOMP</v>
          </cell>
          <cell r="N520" t="str">
            <v>JSP</v>
          </cell>
          <cell r="O520">
            <v>8.24</v>
          </cell>
          <cell r="P520">
            <v>2.73</v>
          </cell>
          <cell r="Q520">
            <v>11.32</v>
          </cell>
        </row>
        <row r="521">
          <cell r="E521" t="str">
            <v>X21083562139</v>
          </cell>
          <cell r="F521" t="str">
            <v>GLOBE TELECOM., INC.</v>
          </cell>
          <cell r="G521" t="str">
            <v>VILLA CRISTINA, VILLA CRISTINA SUBD, LAS PINAS CITY</v>
          </cell>
          <cell r="H521" t="str">
            <v>LAS PIÑAS CITY</v>
          </cell>
          <cell r="I521" t="str">
            <v>PARAÑAQUE</v>
          </cell>
          <cell r="J521"/>
          <cell r="K521" t="str">
            <v>W/O ISSUE</v>
          </cell>
          <cell r="L521" t="str">
            <v>POWERHOUSE</v>
          </cell>
          <cell r="M521" t="str">
            <v>FCOMP</v>
          </cell>
          <cell r="N521" t="str">
            <v>JSP</v>
          </cell>
          <cell r="O521">
            <v>27.87</v>
          </cell>
          <cell r="P521">
            <v>3.59</v>
          </cell>
          <cell r="Q521">
            <v>38.18</v>
          </cell>
        </row>
        <row r="522">
          <cell r="E522" t="str">
            <v>X23072530644</v>
          </cell>
          <cell r="F522" t="str">
            <v>FERNANDO LO TIU</v>
          </cell>
          <cell r="G522" t="str">
            <v>HUMABON, BARANGAY VILL, PARANAQUE</v>
          </cell>
          <cell r="H522" t="str">
            <v>PARAÑAQUE CITY</v>
          </cell>
          <cell r="I522" t="str">
            <v>PARAÑAQUE</v>
          </cell>
          <cell r="J522"/>
          <cell r="K522" t="str">
            <v>W/ ISSUE</v>
          </cell>
          <cell r="L522" t="str">
            <v>ECOM</v>
          </cell>
          <cell r="M522" t="str">
            <v>FCOMP</v>
          </cell>
          <cell r="N522" t="str">
            <v>Erika Mae Orlina</v>
          </cell>
          <cell r="O522">
            <v>111.06</v>
          </cell>
          <cell r="P522">
            <v>139.98949999999999</v>
          </cell>
          <cell r="Q522">
            <v>164.7</v>
          </cell>
        </row>
        <row r="523">
          <cell r="E523" t="str">
            <v>X23072530666</v>
          </cell>
          <cell r="F523" t="str">
            <v>FERNANDO LO TIU</v>
          </cell>
          <cell r="G523" t="str">
            <v>HUMABON, BARANGAY VILL, PARANAQUE</v>
          </cell>
          <cell r="H523" t="str">
            <v>PARAÑAQUE CITY</v>
          </cell>
          <cell r="I523" t="str">
            <v>PARAÑAQUE</v>
          </cell>
          <cell r="J523"/>
          <cell r="K523" t="str">
            <v>W/ ISSUE</v>
          </cell>
          <cell r="L523" t="str">
            <v>ECOM</v>
          </cell>
          <cell r="M523" t="str">
            <v>FCOMP</v>
          </cell>
          <cell r="N523" t="str">
            <v>Erika Mae Orlina</v>
          </cell>
          <cell r="O523">
            <v>27.59</v>
          </cell>
          <cell r="P523">
            <v>11.4428</v>
          </cell>
          <cell r="Q523">
            <v>37.78</v>
          </cell>
        </row>
        <row r="524">
          <cell r="E524" t="str">
            <v>X23083399938</v>
          </cell>
          <cell r="F524" t="str">
            <v>IGLESIA EVANGELICA METODISTA EN LAS ISLAS FILIPINA</v>
          </cell>
          <cell r="G524" t="str">
            <v>SAN NICOLAS II, SAN NICOLAS II, BACOOR</v>
          </cell>
          <cell r="H524" t="str">
            <v>BACOOR CITY</v>
          </cell>
          <cell r="I524" t="str">
            <v>DASMA</v>
          </cell>
          <cell r="J524"/>
          <cell r="K524" t="str">
            <v>W/ ISSUE</v>
          </cell>
          <cell r="L524" t="str">
            <v>CHALLENGER</v>
          </cell>
          <cell r="M524" t="str">
            <v>FCOMP</v>
          </cell>
          <cell r="N524" t="str">
            <v>JSP</v>
          </cell>
          <cell r="O524">
            <v>22.09</v>
          </cell>
          <cell r="P524">
            <v>7.57</v>
          </cell>
          <cell r="Q524">
            <v>30.33</v>
          </cell>
        </row>
        <row r="525">
          <cell r="E525" t="str">
            <v>X23062052795</v>
          </cell>
          <cell r="F525" t="str">
            <v>PHILIPPINE SEVEN CORPORATION</v>
          </cell>
          <cell r="G525" t="str">
            <v>DIAMOND, PILAR VILL, LAS PINAS CITY</v>
          </cell>
          <cell r="H525" t="str">
            <v>LAS PIÑAS CITY</v>
          </cell>
          <cell r="I525" t="str">
            <v>PARAÑAQUE</v>
          </cell>
          <cell r="J525"/>
          <cell r="K525" t="str">
            <v>W/O ISSUE</v>
          </cell>
          <cell r="L525" t="str">
            <v>POWERHOUSE</v>
          </cell>
          <cell r="M525" t="str">
            <v>FCOMP</v>
          </cell>
          <cell r="N525" t="str">
            <v>JSP</v>
          </cell>
          <cell r="O525">
            <v>34.880000000000003</v>
          </cell>
          <cell r="P525">
            <v>11.4428</v>
          </cell>
          <cell r="Q525">
            <v>47.6</v>
          </cell>
        </row>
        <row r="526">
          <cell r="E526" t="str">
            <v>X23103955191</v>
          </cell>
          <cell r="F526" t="str">
            <v>CITY GOVERNMENT OF TAGUIG,</v>
          </cell>
          <cell r="G526" t="str">
            <v>PROPER TANYAG, BAGONG TANYAG, TAGUIG CITY</v>
          </cell>
          <cell r="H526" t="str">
            <v>TAGUIG CITY</v>
          </cell>
          <cell r="I526" t="str">
            <v>PARAÑAQUE</v>
          </cell>
          <cell r="J526"/>
          <cell r="K526"/>
          <cell r="L526" t="str">
            <v>ECOM</v>
          </cell>
          <cell r="M526" t="str">
            <v>FCOMP</v>
          </cell>
          <cell r="N526" t="str">
            <v>RRG</v>
          </cell>
          <cell r="O526">
            <v>360.82</v>
          </cell>
          <cell r="P526">
            <v>179.1078</v>
          </cell>
          <cell r="Q526">
            <v>510.77</v>
          </cell>
        </row>
        <row r="527">
          <cell r="E527" t="str">
            <v>X23093500518</v>
          </cell>
          <cell r="F527" t="str">
            <v>JOYCE ANN ROMAN TUMANG</v>
          </cell>
          <cell r="G527" t="str">
            <v>CAPERNAUM, MULTINATIONAL VILL, PARANAQUE</v>
          </cell>
          <cell r="H527" t="str">
            <v>PARAÑAQUE CITY</v>
          </cell>
          <cell r="I527" t="str">
            <v>PARAÑAQUE</v>
          </cell>
          <cell r="J527" t="str">
            <v>completed and energized last Dec 6, 2023</v>
          </cell>
          <cell r="K527" t="str">
            <v>No PO due to contract budget concerns</v>
          </cell>
          <cell r="L527" t="str">
            <v>VJC</v>
          </cell>
          <cell r="M527" t="str">
            <v>TECO</v>
          </cell>
          <cell r="N527" t="str">
            <v>EAO</v>
          </cell>
          <cell r="O527">
            <v>95.79</v>
          </cell>
          <cell r="P527">
            <v>146.96979999999999</v>
          </cell>
          <cell r="Q527">
            <v>135.72999999999999</v>
          </cell>
        </row>
        <row r="528">
          <cell r="E528" t="str">
            <v>X23072577947</v>
          </cell>
          <cell r="F528" t="str">
            <v>THE DAILY MEAL FOOD CORPORATION</v>
          </cell>
          <cell r="G528" t="str">
            <v>ALABANG-ZAPOTE, ALMANZA I, LAS PINAS CITY</v>
          </cell>
          <cell r="H528" t="str">
            <v>LAS PIÑAS CITY</v>
          </cell>
          <cell r="I528" t="str">
            <v>PARAÑAQUE</v>
          </cell>
          <cell r="J528"/>
          <cell r="K528" t="str">
            <v>W/O ISSUE</v>
          </cell>
          <cell r="L528" t="str">
            <v>POWERHOUSE</v>
          </cell>
          <cell r="M528" t="str">
            <v>FCOMP</v>
          </cell>
          <cell r="N528" t="str">
            <v>JSP</v>
          </cell>
          <cell r="O528">
            <v>84.22</v>
          </cell>
          <cell r="P528">
            <v>28.5928</v>
          </cell>
          <cell r="Q528">
            <v>114.97</v>
          </cell>
        </row>
        <row r="529">
          <cell r="E529" t="str">
            <v>X23104027093</v>
          </cell>
          <cell r="F529" t="str">
            <v>JERWIN MISOLA GREGORIO</v>
          </cell>
          <cell r="G529" t="str">
            <v>G. ARANETA, KATARUNGAN VILLAGE, MUNTINLUPA</v>
          </cell>
          <cell r="H529" t="str">
            <v>MUNTINLUPA CITY</v>
          </cell>
          <cell r="I529" t="str">
            <v>PARAÑAQUE</v>
          </cell>
          <cell r="J529"/>
          <cell r="K529" t="str">
            <v>W/O ISSUE</v>
          </cell>
          <cell r="L529" t="str">
            <v>POWERHOUSE</v>
          </cell>
          <cell r="M529" t="str">
            <v>FCOMP</v>
          </cell>
          <cell r="N529" t="str">
            <v>JSP</v>
          </cell>
          <cell r="O529">
            <v>26.24</v>
          </cell>
          <cell r="P529">
            <v>14.52</v>
          </cell>
          <cell r="Q529">
            <v>35.93</v>
          </cell>
        </row>
        <row r="530">
          <cell r="E530" t="str">
            <v>X23010141108</v>
          </cell>
          <cell r="F530" t="str">
            <v>CITY GOVERNMENT OF BACOOR,</v>
          </cell>
          <cell r="G530" t="str">
            <v>BAYANAN, BAYANAN, BACOOR</v>
          </cell>
          <cell r="H530" t="str">
            <v>BACOOR CITY</v>
          </cell>
          <cell r="I530" t="str">
            <v>DASMA</v>
          </cell>
          <cell r="J530"/>
          <cell r="K530"/>
          <cell r="L530" t="str">
            <v>POWERHOUSE</v>
          </cell>
          <cell r="M530" t="str">
            <v>FCOMP</v>
          </cell>
          <cell r="N530" t="str">
            <v>JSP</v>
          </cell>
          <cell r="O530">
            <v>58.37</v>
          </cell>
          <cell r="P530">
            <v>46.554600000000001</v>
          </cell>
          <cell r="Q530">
            <v>87.4</v>
          </cell>
        </row>
        <row r="531">
          <cell r="E531" t="str">
            <v>X23104037169</v>
          </cell>
          <cell r="F531" t="str">
            <v>JOSE ARTURO MADDELA TUGADE</v>
          </cell>
          <cell r="G531" t="str">
            <v>CUENCA, AYALA-ALABANG VILL, MUNTINLUPA</v>
          </cell>
          <cell r="H531" t="str">
            <v>MUNTINLUPA CITY</v>
          </cell>
          <cell r="I531" t="str">
            <v>PARAÑAQUE</v>
          </cell>
          <cell r="J531"/>
          <cell r="K531" t="str">
            <v>W/O ISSUE</v>
          </cell>
          <cell r="L531" t="str">
            <v>POWERHOUSE</v>
          </cell>
          <cell r="M531" t="str">
            <v>FCOMP</v>
          </cell>
          <cell r="N531" t="str">
            <v>JSP</v>
          </cell>
          <cell r="O531">
            <v>33.61</v>
          </cell>
          <cell r="P531">
            <v>17.9528</v>
          </cell>
          <cell r="Q531">
            <v>45.92</v>
          </cell>
        </row>
        <row r="532">
          <cell r="E532" t="str">
            <v>X23062303925</v>
          </cell>
          <cell r="F532" t="str">
            <v>RENZ STEWART WONG SY</v>
          </cell>
          <cell r="G532" t="str">
            <v>POSADAS, SAN DIONISIO, PARANAQUE</v>
          </cell>
          <cell r="H532" t="str">
            <v>PARAÑAQUE CITY</v>
          </cell>
          <cell r="I532" t="str">
            <v>PARAÑAQUE</v>
          </cell>
          <cell r="J532"/>
          <cell r="K532" t="str">
            <v>W/ ISSUE</v>
          </cell>
          <cell r="L532" t="str">
            <v>VJC</v>
          </cell>
          <cell r="M532" t="str">
            <v>FCOMP</v>
          </cell>
          <cell r="N532" t="str">
            <v>JSP</v>
          </cell>
          <cell r="O532">
            <v>117.27</v>
          </cell>
          <cell r="P532">
            <v>176.07990000000001</v>
          </cell>
          <cell r="Q532">
            <v>171.37</v>
          </cell>
        </row>
        <row r="533">
          <cell r="E533" t="str">
            <v>X23103995791</v>
          </cell>
          <cell r="F533" t="str">
            <v>CATHOLIC ORGANIZATION OF ROYAL ESTATES, INC.</v>
          </cell>
          <cell r="G533" t="str">
            <v>PEARL, LAS PINAS RYL EST1, LAS PINAS CITY</v>
          </cell>
          <cell r="H533" t="str">
            <v>LAS PIÑAS CITY</v>
          </cell>
          <cell r="I533" t="str">
            <v>PARAÑAQUE</v>
          </cell>
          <cell r="J533"/>
          <cell r="K533"/>
          <cell r="L533" t="str">
            <v>POWERHOUSE</v>
          </cell>
          <cell r="M533" t="str">
            <v>FCOMP</v>
          </cell>
          <cell r="N533" t="str">
            <v>JSP</v>
          </cell>
          <cell r="O533">
            <v>55.03</v>
          </cell>
          <cell r="P533">
            <v>4.3899999999999997</v>
          </cell>
          <cell r="Q533">
            <v>75.400000000000006</v>
          </cell>
        </row>
        <row r="534">
          <cell r="E534" t="str">
            <v>X23051767299</v>
          </cell>
          <cell r="F534" t="str">
            <v>GOLDEN BAY FRESH LANDHOLDINGS INC.</v>
          </cell>
          <cell r="G534" t="str">
            <v>LAS PIÑAS-TALABA, LONGOS, BACOOR</v>
          </cell>
          <cell r="H534" t="str">
            <v>BACOOR CITY</v>
          </cell>
          <cell r="I534" t="str">
            <v>DASMA</v>
          </cell>
          <cell r="J534"/>
          <cell r="K534" t="str">
            <v>W/O ISSUE</v>
          </cell>
          <cell r="L534" t="str">
            <v>ECOM</v>
          </cell>
          <cell r="M534" t="str">
            <v>FCOMP</v>
          </cell>
          <cell r="N534" t="str">
            <v>RRG</v>
          </cell>
          <cell r="O534">
            <v>95.82</v>
          </cell>
          <cell r="P534">
            <v>44.785200000000003</v>
          </cell>
          <cell r="Q534">
            <v>132.16999999999999</v>
          </cell>
        </row>
        <row r="535">
          <cell r="E535" t="str">
            <v>X23104003707</v>
          </cell>
          <cell r="F535" t="str">
            <v>WELL SPRING COLOR LAUNDRY LTD. INC.</v>
          </cell>
          <cell r="G535" t="str">
            <v>WEST SERVICE, PHILCREST CPD, MUNTINLUPA</v>
          </cell>
          <cell r="H535" t="str">
            <v>MUNTINLUPA CITY</v>
          </cell>
          <cell r="I535" t="str">
            <v>PARAÑAQUE</v>
          </cell>
          <cell r="J535"/>
          <cell r="K535"/>
          <cell r="L535" t="str">
            <v>POWERHOUSE</v>
          </cell>
          <cell r="M535" t="str">
            <v>FCOMP</v>
          </cell>
          <cell r="N535" t="str">
            <v>JSP</v>
          </cell>
          <cell r="O535">
            <v>158.08000000000001</v>
          </cell>
          <cell r="P535">
            <v>96.14</v>
          </cell>
          <cell r="Q535">
            <v>216.35</v>
          </cell>
        </row>
        <row r="536">
          <cell r="E536" t="str">
            <v>X23103969791</v>
          </cell>
          <cell r="F536" t="str">
            <v>SOUTH SUPREME FOODS INC.</v>
          </cell>
          <cell r="G536" t="str">
            <v>DAANG HARI, ALABANG WEST, LAS PINAS CITY</v>
          </cell>
          <cell r="H536" t="str">
            <v>LAS PIÑAS CITY</v>
          </cell>
          <cell r="I536" t="str">
            <v>PARAÑAQUE</v>
          </cell>
          <cell r="J536" t="str">
            <v>energized last Nov 15, 2023</v>
          </cell>
          <cell r="K536" t="str">
            <v>W/O ISSUE</v>
          </cell>
          <cell r="L536" t="str">
            <v>AVECO</v>
          </cell>
          <cell r="M536" t="str">
            <v>FCOMP</v>
          </cell>
          <cell r="N536" t="str">
            <v>IJP</v>
          </cell>
          <cell r="O536">
            <v>223.34</v>
          </cell>
          <cell r="P536">
            <v>296.56420000000003</v>
          </cell>
          <cell r="Q536">
            <v>311.2</v>
          </cell>
        </row>
        <row r="537">
          <cell r="E537" t="str">
            <v>X23093790775</v>
          </cell>
          <cell r="F537" t="str">
            <v>LIGHT RAIL MANILA CORPORATION</v>
          </cell>
          <cell r="G537" t="str">
            <v>DR. A SANTOS, SAN DIONISIO, PARANAQUE</v>
          </cell>
          <cell r="H537" t="str">
            <v>PARAÑAQUE CITY</v>
          </cell>
          <cell r="I537" t="str">
            <v>PARAÑAQUE</v>
          </cell>
          <cell r="J537"/>
          <cell r="K537" t="str">
            <v>W/O ISSUE</v>
          </cell>
          <cell r="L537" t="str">
            <v>POWERHOUSE</v>
          </cell>
          <cell r="M537" t="str">
            <v>FCOMP</v>
          </cell>
          <cell r="N537" t="str">
            <v>JSP</v>
          </cell>
          <cell r="O537">
            <v>152.76</v>
          </cell>
          <cell r="P537">
            <v>33.4238</v>
          </cell>
          <cell r="Q537">
            <v>209.9</v>
          </cell>
        </row>
        <row r="538">
          <cell r="E538" t="str">
            <v>X23103935743</v>
          </cell>
          <cell r="F538" t="str">
            <v>CAMILA CANTILLAS MANAGBANAG</v>
          </cell>
          <cell r="G538" t="str">
            <v>BLK 13, COASTAL WOODS, BACOOR</v>
          </cell>
          <cell r="H538" t="str">
            <v>BACOOR CITY</v>
          </cell>
          <cell r="I538" t="str">
            <v>DASMA</v>
          </cell>
          <cell r="J538"/>
          <cell r="K538" t="str">
            <v>W/O ISSUE</v>
          </cell>
          <cell r="L538" t="str">
            <v>POWERHOUSE</v>
          </cell>
          <cell r="M538" t="str">
            <v>FCOMP</v>
          </cell>
          <cell r="N538" t="str">
            <v>JSP</v>
          </cell>
          <cell r="O538">
            <v>3.33</v>
          </cell>
          <cell r="P538">
            <v>1.73</v>
          </cell>
          <cell r="Q538">
            <v>4.57</v>
          </cell>
        </row>
        <row r="539">
          <cell r="E539" t="str">
            <v>X23114345805</v>
          </cell>
          <cell r="F539" t="str">
            <v>ARMYNAVY BURGER INC.</v>
          </cell>
          <cell r="G539" t="str">
            <v>DAANG HARI, ALABANG WEST, LAS PINAS CITY</v>
          </cell>
          <cell r="H539" t="str">
            <v>LAS PIÑAS CITY</v>
          </cell>
          <cell r="I539" t="str">
            <v>PARAÑAQUE</v>
          </cell>
          <cell r="J539" t="str">
            <v>energized last Nov 15, 2023</v>
          </cell>
          <cell r="K539" t="str">
            <v>W/O ISSUE</v>
          </cell>
          <cell r="L539" t="str">
            <v>AVECO</v>
          </cell>
          <cell r="M539" t="str">
            <v>FCOMP</v>
          </cell>
          <cell r="N539" t="str">
            <v>EAO</v>
          </cell>
          <cell r="O539">
            <v>40.08</v>
          </cell>
          <cell r="P539">
            <v>34.128900000000002</v>
          </cell>
          <cell r="Q539">
            <v>54.7</v>
          </cell>
        </row>
        <row r="540">
          <cell r="E540" t="str">
            <v>X22125233938</v>
          </cell>
          <cell r="F540" t="str">
            <v>ODINAH OBRYAN CALINISAN YU</v>
          </cell>
          <cell r="G540" t="str">
            <v>MOSCOW, BF HOMES, LAS PINAS CITY</v>
          </cell>
          <cell r="H540" t="str">
            <v>LAS PIÑAS CITY</v>
          </cell>
          <cell r="I540" t="str">
            <v>PARAÑAQUE</v>
          </cell>
          <cell r="J540" t="str">
            <v>oval eyebolt bumigay 11/29/23</v>
          </cell>
          <cell r="K540" t="str">
            <v>W/ ISSUE</v>
          </cell>
          <cell r="L540" t="str">
            <v>POWERHOUSE</v>
          </cell>
          <cell r="M540" t="str">
            <v>FCOMP</v>
          </cell>
          <cell r="N540" t="str">
            <v>JSP</v>
          </cell>
          <cell r="O540">
            <v>38.01</v>
          </cell>
          <cell r="P540">
            <v>11.492800000000001</v>
          </cell>
          <cell r="Q540">
            <v>51.9</v>
          </cell>
        </row>
        <row r="541">
          <cell r="E541" t="str">
            <v>X22125213254</v>
          </cell>
          <cell r="F541" t="str">
            <v>FILKOR FRANCHISING CORPORATION</v>
          </cell>
          <cell r="G541" t="str">
            <v>EL GRANDE, BF HOMES, PARANAQUE</v>
          </cell>
          <cell r="H541" t="str">
            <v>PARAÑAQUE CITY</v>
          </cell>
          <cell r="I541" t="str">
            <v>PARAÑAQUE</v>
          </cell>
          <cell r="J541"/>
          <cell r="K541" t="str">
            <v>W/O ISSUE</v>
          </cell>
          <cell r="L541" t="str">
            <v>POWERHOUSE</v>
          </cell>
          <cell r="M541" t="str">
            <v>FCOMP</v>
          </cell>
          <cell r="N541" t="str">
            <v>JSP</v>
          </cell>
          <cell r="O541">
            <v>7.73</v>
          </cell>
          <cell r="P541">
            <v>2.91</v>
          </cell>
          <cell r="Q541">
            <v>10.48</v>
          </cell>
        </row>
        <row r="542">
          <cell r="E542" t="str">
            <v>X23104020385</v>
          </cell>
          <cell r="F542" t="str">
            <v>PATRICIA ANNE ADUANA TAN</v>
          </cell>
          <cell r="G542" t="str">
            <v>SUNLIGHT, BETTER LIVING ANX31 SUBD, PARANAQUE</v>
          </cell>
          <cell r="H542" t="str">
            <v>PARAÑAQUE CITY</v>
          </cell>
          <cell r="I542" t="str">
            <v>PARAÑAQUE</v>
          </cell>
          <cell r="J542"/>
          <cell r="K542" t="str">
            <v>W/O ISSUE</v>
          </cell>
          <cell r="L542" t="str">
            <v>POWERHOUSE</v>
          </cell>
          <cell r="M542" t="str">
            <v>FCOMP</v>
          </cell>
          <cell r="N542" t="str">
            <v>JSP</v>
          </cell>
          <cell r="O542">
            <v>3.68</v>
          </cell>
          <cell r="P542">
            <v>1.73</v>
          </cell>
          <cell r="Q542">
            <v>5.0199999999999996</v>
          </cell>
        </row>
        <row r="543">
          <cell r="E543" t="str">
            <v>X23030692521</v>
          </cell>
          <cell r="F543" t="str">
            <v>JOSE FILART SINGSON</v>
          </cell>
          <cell r="G543" t="str">
            <v>BLOCK 16, VERDANA HOMES SUBDIVISION, BACOOR</v>
          </cell>
          <cell r="H543" t="str">
            <v>BACOOR CITY</v>
          </cell>
          <cell r="I543" t="str">
            <v>DASMA</v>
          </cell>
          <cell r="J543"/>
          <cell r="K543" t="str">
            <v>W/O ISSUE</v>
          </cell>
          <cell r="L543" t="str">
            <v>AVECO</v>
          </cell>
          <cell r="M543" t="str">
            <v>CLOSE</v>
          </cell>
          <cell r="N543" t="str">
            <v>IJP</v>
          </cell>
          <cell r="O543">
            <v>159.43</v>
          </cell>
          <cell r="P543">
            <v>126.8034</v>
          </cell>
          <cell r="Q543">
            <v>227.43</v>
          </cell>
        </row>
        <row r="544">
          <cell r="E544" t="str">
            <v>X23104022135</v>
          </cell>
          <cell r="F544" t="str">
            <v>GLENN BALITAAN GUY</v>
          </cell>
          <cell r="G544" t="str">
            <v>LESOTHO, BETTERLIVING SUBD ANNEX 37, PARANAQUE</v>
          </cell>
          <cell r="H544" t="str">
            <v>PARAÑAQUE CITY</v>
          </cell>
          <cell r="I544" t="str">
            <v>PARAÑAQUE</v>
          </cell>
          <cell r="J544"/>
          <cell r="K544"/>
          <cell r="L544" t="str">
            <v>POWERHOUSE</v>
          </cell>
          <cell r="M544" t="str">
            <v>FCOMP</v>
          </cell>
          <cell r="N544" t="str">
            <v>JSP</v>
          </cell>
          <cell r="O544">
            <v>17.13</v>
          </cell>
          <cell r="P544">
            <v>2.73</v>
          </cell>
          <cell r="Q544">
            <v>23.48</v>
          </cell>
        </row>
        <row r="545">
          <cell r="E545" t="str">
            <v>X23072691655</v>
          </cell>
          <cell r="F545" t="str">
            <v>JOSE EDUARDO ONG ANG</v>
          </cell>
          <cell r="G545" t="str">
            <v>BATANGAS WEST, AYALA-ALABANG VILL, MUNTINLUPA</v>
          </cell>
          <cell r="H545" t="str">
            <v>MUNTINLUPA CITY</v>
          </cell>
          <cell r="I545" t="str">
            <v>PARAÑAQUE</v>
          </cell>
          <cell r="J545" t="str">
            <v>for meter 12/8</v>
          </cell>
          <cell r="K545"/>
          <cell r="L545" t="str">
            <v>POWERHOUSE</v>
          </cell>
          <cell r="M545" t="str">
            <v>FCOMP</v>
          </cell>
          <cell r="N545" t="str">
            <v>JSP</v>
          </cell>
          <cell r="O545">
            <v>237.84</v>
          </cell>
          <cell r="P545">
            <v>344.69099999999997</v>
          </cell>
          <cell r="Q545">
            <v>337.62</v>
          </cell>
        </row>
        <row r="546">
          <cell r="E546" t="str">
            <v>X23072638292</v>
          </cell>
          <cell r="F546" t="str">
            <v>ICONIC DEALERSHIP, INC.</v>
          </cell>
          <cell r="G546" t="str">
            <v>MOLINO BLVD., BAYANAN, BACOOR</v>
          </cell>
          <cell r="H546" t="str">
            <v>BACOOR CITY</v>
          </cell>
          <cell r="I546" t="str">
            <v>DASMA</v>
          </cell>
          <cell r="J546"/>
          <cell r="K546" t="str">
            <v>W/O ISSUE</v>
          </cell>
          <cell r="L546" t="str">
            <v>POWERHOUSE</v>
          </cell>
          <cell r="M546" t="str">
            <v>FCOMP</v>
          </cell>
          <cell r="N546" t="str">
            <v>JSP</v>
          </cell>
          <cell r="O546">
            <v>48.01</v>
          </cell>
          <cell r="P546">
            <v>23.552800000000001</v>
          </cell>
          <cell r="Q546">
            <v>65.38</v>
          </cell>
        </row>
        <row r="547">
          <cell r="E547" t="str">
            <v>X23010166628</v>
          </cell>
          <cell r="F547" t="str">
            <v>ROBERT VILLATURA BANTUGAN</v>
          </cell>
          <cell r="G547" t="str">
            <v>BLOCK 2, SOLUNA SUBD., BACOOR</v>
          </cell>
          <cell r="H547" t="str">
            <v>BACOOR</v>
          </cell>
          <cell r="I547" t="str">
            <v>DASMA</v>
          </cell>
          <cell r="J547" t="str">
            <v>for energization, bumigay eyebolt last 12/22</v>
          </cell>
          <cell r="K547" t="str">
            <v>W/ ISSUE</v>
          </cell>
          <cell r="L547" t="str">
            <v>POWERHOUSE</v>
          </cell>
          <cell r="M547" t="str">
            <v>FCOMP</v>
          </cell>
          <cell r="N547" t="str">
            <v>JSP</v>
          </cell>
          <cell r="O547">
            <v>69.23</v>
          </cell>
          <cell r="P547">
            <v>44.889499999999998</v>
          </cell>
          <cell r="Q547">
            <v>96.33</v>
          </cell>
        </row>
        <row r="548">
          <cell r="E548" t="str">
            <v>X23083399830</v>
          </cell>
          <cell r="F548" t="str">
            <v>ROVIE LAYNES MALDOS</v>
          </cell>
          <cell r="G548" t="str">
            <v>BLDG. 2, CIUDAD KAUNLARAN, BACOOR</v>
          </cell>
          <cell r="H548" t="str">
            <v>BACOOR CITY</v>
          </cell>
          <cell r="I548" t="str">
            <v>DASMA</v>
          </cell>
          <cell r="J548"/>
          <cell r="K548" t="str">
            <v>W/O ISSUE</v>
          </cell>
          <cell r="L548" t="str">
            <v>POWERHOUSE</v>
          </cell>
          <cell r="M548" t="str">
            <v>FCOMP</v>
          </cell>
          <cell r="N548" t="str">
            <v>JSP</v>
          </cell>
          <cell r="O548">
            <v>932.44</v>
          </cell>
          <cell r="P548">
            <v>642.16750000000002</v>
          </cell>
          <cell r="Q548">
            <v>1378.82</v>
          </cell>
        </row>
        <row r="549">
          <cell r="E549" t="str">
            <v>X23083029378</v>
          </cell>
          <cell r="F549" t="str">
            <v>EDWIN BELTRAN RAMIREZ</v>
          </cell>
          <cell r="G549" t="str">
            <v>ARIES, VILLA ISABELITA SUBD, LAS PINAS CITY</v>
          </cell>
          <cell r="H549" t="str">
            <v>LAS PIÑAS CITY</v>
          </cell>
          <cell r="I549" t="str">
            <v>PARAÑAQUE</v>
          </cell>
          <cell r="J549" t="str">
            <v>for digging</v>
          </cell>
          <cell r="K549" t="str">
            <v>W/O ISSUE</v>
          </cell>
          <cell r="L549" t="str">
            <v>ECOM</v>
          </cell>
          <cell r="M549" t="str">
            <v>COMP</v>
          </cell>
          <cell r="N549" t="str">
            <v>RRG</v>
          </cell>
          <cell r="O549">
            <v>112.9</v>
          </cell>
          <cell r="P549">
            <v>97.200100000000006</v>
          </cell>
          <cell r="Q549">
            <v>162.1</v>
          </cell>
        </row>
        <row r="550">
          <cell r="E550" t="str">
            <v>X23104264845</v>
          </cell>
          <cell r="F550" t="str">
            <v>CHEN-I CHUA PENG</v>
          </cell>
          <cell r="G550" t="str">
            <v>CAMAROTIS, PACIFIC VILL, MUNTINLUPA</v>
          </cell>
          <cell r="H550" t="str">
            <v>MUNTINLUPA CITY</v>
          </cell>
          <cell r="I550" t="str">
            <v>PARAÑAQUE</v>
          </cell>
          <cell r="J550" t="str">
            <v>energized dec 22, meter dec 27</v>
          </cell>
          <cell r="K550" t="str">
            <v>W/ ISSUE</v>
          </cell>
          <cell r="L550" t="str">
            <v>POWERHOUSE</v>
          </cell>
          <cell r="M550" t="str">
            <v>FCOMP</v>
          </cell>
          <cell r="N550" t="str">
            <v>JSP</v>
          </cell>
          <cell r="O550">
            <v>65.58</v>
          </cell>
          <cell r="P550">
            <v>50.2926</v>
          </cell>
          <cell r="Q550">
            <v>96.45</v>
          </cell>
        </row>
        <row r="551">
          <cell r="E551" t="str">
            <v>X23104264942</v>
          </cell>
          <cell r="F551" t="str">
            <v>CHEN-I CHUA PENG</v>
          </cell>
          <cell r="G551" t="str">
            <v>CALANTHE, PACIFIC VILL, MUNTINLUPA</v>
          </cell>
          <cell r="H551" t="str">
            <v>MUNTINLUPA CITY</v>
          </cell>
          <cell r="I551" t="str">
            <v>PARAÑAQUE</v>
          </cell>
          <cell r="J551" t="str">
            <v>energized dec 22, meter dec 27</v>
          </cell>
          <cell r="K551" t="str">
            <v>W/ ISSUE</v>
          </cell>
          <cell r="L551" t="str">
            <v>POWERHOUSE</v>
          </cell>
          <cell r="M551" t="str">
            <v>FCOMP</v>
          </cell>
          <cell r="N551" t="str">
            <v>JSP</v>
          </cell>
          <cell r="O551">
            <v>38.74</v>
          </cell>
          <cell r="P551">
            <v>33.279499999999999</v>
          </cell>
          <cell r="Q551">
            <v>60.53</v>
          </cell>
        </row>
        <row r="552">
          <cell r="E552" t="str">
            <v>X23103951083</v>
          </cell>
          <cell r="F552" t="str">
            <v>ERVIN GURAY CARBONELL</v>
          </cell>
          <cell r="G552" t="str">
            <v>DONA SOLEDAD EXTN, BETTER LIVING SUBD, PARANAQUE</v>
          </cell>
          <cell r="H552" t="str">
            <v>PARAÑAQUE CITY</v>
          </cell>
          <cell r="I552" t="str">
            <v>PARAÑAQUE</v>
          </cell>
          <cell r="J552" t="str">
            <v>sabit dt</v>
          </cell>
          <cell r="K552" t="str">
            <v>W/O ISSUE</v>
          </cell>
          <cell r="L552" t="str">
            <v>POWERHOUSE</v>
          </cell>
          <cell r="M552" t="str">
            <v>FCOMP</v>
          </cell>
          <cell r="N552" t="str">
            <v>JSP</v>
          </cell>
          <cell r="O552">
            <v>23.15</v>
          </cell>
          <cell r="P552">
            <v>11.4428</v>
          </cell>
          <cell r="Q552">
            <v>31.52</v>
          </cell>
        </row>
        <row r="553">
          <cell r="E553" t="str">
            <v>X23072646406</v>
          </cell>
          <cell r="F553" t="str">
            <v>THE ROMAN CATHOLIC BISHOP OF PARAÑAQUE, INC.</v>
          </cell>
          <cell r="G553" t="str">
            <v>J. LLANES ESCODA, BF HOMES, PARANAQUE</v>
          </cell>
          <cell r="H553" t="str">
            <v>PARAÑAQUE CITY</v>
          </cell>
          <cell r="I553" t="str">
            <v>PARAÑAQUE</v>
          </cell>
          <cell r="J553" t="str">
            <v>service drop only</v>
          </cell>
          <cell r="K553" t="str">
            <v>W/O ISSUE</v>
          </cell>
          <cell r="L553" t="str">
            <v>POWERHOUSE</v>
          </cell>
          <cell r="M553" t="str">
            <v>FCOMP</v>
          </cell>
          <cell r="N553" t="str">
            <v>JSP</v>
          </cell>
          <cell r="O553">
            <v>24.52</v>
          </cell>
          <cell r="P553">
            <v>5.99</v>
          </cell>
          <cell r="Q553">
            <v>33.619999999999997</v>
          </cell>
        </row>
        <row r="554">
          <cell r="E554" t="str">
            <v>X23072793912</v>
          </cell>
          <cell r="F554" t="str">
            <v>GLOBE TELECOM, INC.</v>
          </cell>
          <cell r="G554" t="str">
            <v>YOSEMITE, SOUTH GREEN PARK SUBD, PARANAQUE</v>
          </cell>
          <cell r="H554" t="str">
            <v>PARAÑAQUE CITY</v>
          </cell>
          <cell r="I554" t="str">
            <v>PARAÑAQUE</v>
          </cell>
          <cell r="J554" t="str">
            <v>replacement dt, with ssp, sched dec 11, 2023</v>
          </cell>
          <cell r="K554" t="str">
            <v>W/O ISSUE</v>
          </cell>
          <cell r="L554" t="str">
            <v>POWERHOUSE</v>
          </cell>
          <cell r="M554" t="str">
            <v>FCOMP</v>
          </cell>
          <cell r="N554" t="str">
            <v>JSP</v>
          </cell>
          <cell r="O554">
            <v>18.73</v>
          </cell>
          <cell r="P554">
            <v>16.152799999999999</v>
          </cell>
          <cell r="Q554">
            <v>25.52</v>
          </cell>
        </row>
        <row r="555">
          <cell r="E555" t="str">
            <v>X23104093739</v>
          </cell>
          <cell r="F555" t="str">
            <v>DITO TELECOMMUNITY CORPORATION</v>
          </cell>
          <cell r="G555" t="str">
            <v>MANALAC, BAGONG TANYAG, TAGUIG CITY</v>
          </cell>
          <cell r="H555" t="str">
            <v>TAGUIG CITY</v>
          </cell>
          <cell r="I555" t="str">
            <v>PARAÑAQUE</v>
          </cell>
          <cell r="J555" t="str">
            <v>energized last 12/7/23</v>
          </cell>
          <cell r="K555" t="str">
            <v>W/O ISSUE</v>
          </cell>
          <cell r="L555" t="str">
            <v>VJC</v>
          </cell>
          <cell r="M555" t="str">
            <v>FCOMP</v>
          </cell>
          <cell r="N555" t="str">
            <v>JSP</v>
          </cell>
          <cell r="O555">
            <v>23.48</v>
          </cell>
          <cell r="P555">
            <v>11.189</v>
          </cell>
          <cell r="Q555">
            <v>31.97</v>
          </cell>
        </row>
        <row r="556">
          <cell r="E556" t="str">
            <v>X23072846298</v>
          </cell>
          <cell r="F556" t="str">
            <v>RHODORA L TORIO</v>
          </cell>
          <cell r="G556" t="str">
            <v>CABASAAN, ZONE 4, TAGUIG CITY</v>
          </cell>
          <cell r="H556" t="str">
            <v>TAGUIG CITY</v>
          </cell>
          <cell r="I556" t="str">
            <v>PARAÑAQUE</v>
          </cell>
          <cell r="J556" t="str">
            <v>energized last December 12, 2023</v>
          </cell>
          <cell r="K556" t="str">
            <v>W/O ISSUE</v>
          </cell>
          <cell r="L556" t="str">
            <v>VJC</v>
          </cell>
          <cell r="M556" t="str">
            <v>FCOMP</v>
          </cell>
          <cell r="N556" t="str">
            <v>JSP</v>
          </cell>
          <cell r="O556">
            <v>93.42</v>
          </cell>
          <cell r="P556">
            <v>61.5747</v>
          </cell>
          <cell r="Q556">
            <v>134.44999999999999</v>
          </cell>
        </row>
        <row r="557">
          <cell r="E557" t="str">
            <v>X23051837382</v>
          </cell>
          <cell r="F557" t="str">
            <v>PHIL-TOWER CONSORTIUM INC.</v>
          </cell>
          <cell r="G557" t="str">
            <v>ST. JAMES, PERPETUAL VILLAGE, TAGUIG CITY</v>
          </cell>
          <cell r="H557" t="str">
            <v>TAGUIG CITY</v>
          </cell>
          <cell r="I557" t="str">
            <v>PARAÑAQUE</v>
          </cell>
          <cell r="J557" t="str">
            <v>energized last 12/9/23</v>
          </cell>
          <cell r="K557" t="str">
            <v>W/O ISSUE</v>
          </cell>
          <cell r="L557" t="str">
            <v>POWERHOUSE</v>
          </cell>
          <cell r="M557" t="str">
            <v>FCOMP</v>
          </cell>
          <cell r="N557" t="str">
            <v>JSP</v>
          </cell>
          <cell r="O557">
            <v>163.1</v>
          </cell>
          <cell r="P557">
            <v>147.13399999999999</v>
          </cell>
          <cell r="Q557">
            <v>275.18</v>
          </cell>
        </row>
        <row r="558">
          <cell r="E558" t="str">
            <v>X23062217947</v>
          </cell>
          <cell r="F558" t="str">
            <v>SOUTH STAR DRUG, INC.</v>
          </cell>
          <cell r="G558" t="str">
            <v>SAN GREGORIO, GOLDEN ACRES SUBD, LAS PINAS CITY</v>
          </cell>
          <cell r="H558" t="str">
            <v>LAS PIÑAS CITY</v>
          </cell>
          <cell r="I558" t="str">
            <v>PARAÑAQUE</v>
          </cell>
          <cell r="J558" t="str">
            <v>energize dec 27</v>
          </cell>
          <cell r="K558" t="str">
            <v>W/ ISSUE</v>
          </cell>
          <cell r="L558" t="str">
            <v>POWERHOUSE</v>
          </cell>
          <cell r="M558" t="str">
            <v>FCOMP</v>
          </cell>
          <cell r="N558" t="str">
            <v>JSP</v>
          </cell>
          <cell r="O558">
            <v>58.45</v>
          </cell>
          <cell r="P558">
            <v>43.167999999999999</v>
          </cell>
          <cell r="Q558">
            <v>84.58</v>
          </cell>
        </row>
        <row r="559">
          <cell r="E559" t="str">
            <v>X22083390258</v>
          </cell>
          <cell r="F559" t="str">
            <v>GLOBE TELECOM, INC.</v>
          </cell>
          <cell r="G559" t="str">
            <v>SAN GUILLERMO, BAYANAN, MUNTINLUPA</v>
          </cell>
          <cell r="H559" t="str">
            <v>MUNTINLUPA CITY</v>
          </cell>
          <cell r="I559" t="str">
            <v>PARAÑAQUE</v>
          </cell>
          <cell r="J559" t="str">
            <v>sabayan Dec 23 energize with meter naka umetering</v>
          </cell>
          <cell r="K559" t="str">
            <v>W/ ISSUE</v>
          </cell>
          <cell r="L559" t="str">
            <v>POWERHOUSE</v>
          </cell>
          <cell r="M559" t="str">
            <v>FCOMP</v>
          </cell>
          <cell r="N559" t="str">
            <v>JSP</v>
          </cell>
          <cell r="O559">
            <v>3.92</v>
          </cell>
          <cell r="P559">
            <v>2.1333000000000002</v>
          </cell>
          <cell r="Q559">
            <v>5.35</v>
          </cell>
        </row>
        <row r="560">
          <cell r="E560" t="str">
            <v>X22041547686</v>
          </cell>
          <cell r="F560" t="str">
            <v>STARCROSS CONSTRUCTION INC.</v>
          </cell>
          <cell r="G560" t="str">
            <v>NATIONAL, PUTATAN, MUNTINLUPA</v>
          </cell>
          <cell r="H560" t="str">
            <v>MUNTINLUPA CITY</v>
          </cell>
          <cell r="I560" t="str">
            <v>PARAÑAQUE</v>
          </cell>
          <cell r="J560" t="str">
            <v>service drop only</v>
          </cell>
          <cell r="K560" t="str">
            <v>W/O ISSUE</v>
          </cell>
          <cell r="L560" t="str">
            <v>POWERHOUSE</v>
          </cell>
          <cell r="M560" t="str">
            <v>FCOMP</v>
          </cell>
          <cell r="N560" t="str">
            <v>JSP</v>
          </cell>
          <cell r="O560">
            <v>4.17</v>
          </cell>
          <cell r="P560">
            <v>1.73</v>
          </cell>
          <cell r="Q560">
            <v>5.7</v>
          </cell>
        </row>
        <row r="561">
          <cell r="E561" t="str">
            <v>X22114642301</v>
          </cell>
          <cell r="F561" t="str">
            <v>AYALA LAND, INC.</v>
          </cell>
          <cell r="G561" t="str">
            <v>BLOCK 02, ARDIA VERMOSA, IMUS</v>
          </cell>
          <cell r="H561" t="str">
            <v>IMUS CITY</v>
          </cell>
          <cell r="I561" t="str">
            <v>DASMA</v>
          </cell>
          <cell r="J561" t="str">
            <v>energize on June 15, with metering</v>
          </cell>
          <cell r="K561" t="str">
            <v>W/ ISSUE</v>
          </cell>
          <cell r="L561" t="str">
            <v>CHALLENGER</v>
          </cell>
          <cell r="M561" t="str">
            <v>TECO</v>
          </cell>
          <cell r="N561" t="str">
            <v>RHM</v>
          </cell>
          <cell r="O561">
            <v>309.36</v>
          </cell>
          <cell r="P561">
            <v>229.97229999999999</v>
          </cell>
          <cell r="Q561">
            <v>432.58</v>
          </cell>
        </row>
        <row r="562">
          <cell r="E562" t="str">
            <v>X23103917419</v>
          </cell>
          <cell r="F562" t="str">
            <v>ALFAMETRO MARKETING INC.</v>
          </cell>
          <cell r="G562" t="str">
            <v>AMARIS HOMES PH 4, AMARIS HOMES PH 4, BACOOR</v>
          </cell>
          <cell r="H562" t="str">
            <v>BACOOR CITY</v>
          </cell>
          <cell r="I562" t="str">
            <v>DASMA</v>
          </cell>
          <cell r="J562"/>
          <cell r="K562" t="str">
            <v>W/O ISSUE</v>
          </cell>
          <cell r="L562" t="str">
            <v>POWERHOUSE</v>
          </cell>
          <cell r="M562" t="str">
            <v>FCOMP</v>
          </cell>
          <cell r="N562" t="str">
            <v>JSP</v>
          </cell>
          <cell r="O562">
            <v>24.6</v>
          </cell>
          <cell r="P562">
            <v>2.73</v>
          </cell>
          <cell r="Q562">
            <v>33.700000000000003</v>
          </cell>
        </row>
        <row r="563">
          <cell r="E563" t="str">
            <v>X22114795065</v>
          </cell>
          <cell r="F563" t="str">
            <v>JOSEPH SARREAL CAAMPUED</v>
          </cell>
          <cell r="G563" t="str">
            <v>AGUIRRE, BF HOMES, PARANAQUE</v>
          </cell>
          <cell r="H563" t="str">
            <v>PARAÑAQUE CITY</v>
          </cell>
          <cell r="I563" t="str">
            <v>PARAÑAQUE</v>
          </cell>
          <cell r="J563"/>
          <cell r="K563" t="str">
            <v>W/O ISSUE</v>
          </cell>
          <cell r="L563" t="str">
            <v>POWERHOUSE</v>
          </cell>
          <cell r="M563" t="str">
            <v>FCOMP</v>
          </cell>
          <cell r="N563" t="str">
            <v>JSP</v>
          </cell>
          <cell r="O563">
            <v>10.83</v>
          </cell>
          <cell r="P563">
            <v>3.38</v>
          </cell>
          <cell r="Q563">
            <v>14.85</v>
          </cell>
        </row>
        <row r="564">
          <cell r="E564" t="str">
            <v>X23103917061</v>
          </cell>
          <cell r="F564" t="str">
            <v>GLORIOSO RAMOS MARTINEZ</v>
          </cell>
          <cell r="G564" t="str">
            <v>LIWANAG, GAT MENDOZA SUBD, PARANAQUE</v>
          </cell>
          <cell r="H564" t="str">
            <v>PARAÑAQUE CITY</v>
          </cell>
          <cell r="I564" t="str">
            <v>PARAÑAQUE</v>
          </cell>
          <cell r="J564"/>
          <cell r="K564" t="str">
            <v>W/O ISSUE</v>
          </cell>
          <cell r="L564" t="str">
            <v>CHALLENGER</v>
          </cell>
          <cell r="M564" t="str">
            <v>CLOSE</v>
          </cell>
          <cell r="N564" t="str">
            <v>JSP</v>
          </cell>
          <cell r="O564">
            <v>401.94</v>
          </cell>
          <cell r="P564">
            <v>257.57490000000001</v>
          </cell>
          <cell r="Q564">
            <v>576.38</v>
          </cell>
        </row>
        <row r="565">
          <cell r="E565" t="str">
            <v>X22083405557</v>
          </cell>
          <cell r="F565" t="str">
            <v>AYALA LAND, INC.</v>
          </cell>
          <cell r="G565" t="str">
            <v>BLOCK 02, ARDIA VERMOSA, IMUS</v>
          </cell>
          <cell r="H565" t="str">
            <v>IMUS CITY</v>
          </cell>
          <cell r="I565" t="str">
            <v>DASMA</v>
          </cell>
          <cell r="J565" t="str">
            <v>energize on June 15, issue on guying tasks 2 and 3; FOR FCOMP ; Asset Location Error</v>
          </cell>
          <cell r="K565" t="str">
            <v>W/ ISSUE</v>
          </cell>
          <cell r="L565" t="str">
            <v>CHALLENGER</v>
          </cell>
          <cell r="M565" t="str">
            <v>TECO</v>
          </cell>
          <cell r="N565" t="str">
            <v>RHM</v>
          </cell>
          <cell r="O565">
            <v>159.19</v>
          </cell>
          <cell r="P565">
            <v>103.0762</v>
          </cell>
          <cell r="Q565">
            <v>223.7</v>
          </cell>
        </row>
        <row r="566">
          <cell r="E566" t="str">
            <v>X23114408727</v>
          </cell>
          <cell r="F566" t="str">
            <v>CITY GOVERNMENT OF TAGUIG</v>
          </cell>
          <cell r="G566" t="str">
            <v>BERNARDO, ZONE 3, TAGUIG CITY</v>
          </cell>
          <cell r="H566" t="str">
            <v>TAGUIG CITY</v>
          </cell>
          <cell r="I566" t="str">
            <v>PARAÑAQUE</v>
          </cell>
          <cell r="J566" t="str">
            <v>energized last 12/7/2023</v>
          </cell>
          <cell r="K566" t="str">
            <v>W/O ISSUE</v>
          </cell>
          <cell r="L566" t="str">
            <v>VJC</v>
          </cell>
          <cell r="M566" t="str">
            <v>FCOMP</v>
          </cell>
          <cell r="N566" t="str">
            <v>JSP</v>
          </cell>
          <cell r="O566">
            <v>3.4</v>
          </cell>
          <cell r="P566">
            <v>1.72</v>
          </cell>
          <cell r="Q566">
            <v>4.67</v>
          </cell>
        </row>
        <row r="567">
          <cell r="E567" t="str">
            <v>X23104133155</v>
          </cell>
          <cell r="F567" t="str">
            <v>MARCO SANTIAGO D. SYJUCO</v>
          </cell>
          <cell r="G567" t="str">
            <v>KANLAON, AYALA-ALABANG VILL, MUNTINLUPA</v>
          </cell>
          <cell r="H567" t="str">
            <v>MUNTINLUPA CITY</v>
          </cell>
          <cell r="I567" t="str">
            <v>PARAÑAQUE</v>
          </cell>
          <cell r="J567" t="str">
            <v>energize Dec 23</v>
          </cell>
          <cell r="K567" t="str">
            <v>W/ ISSUE</v>
          </cell>
          <cell r="L567" t="str">
            <v>AVECO</v>
          </cell>
          <cell r="M567" t="str">
            <v>FCOMP</v>
          </cell>
          <cell r="N567" t="str">
            <v>IJP</v>
          </cell>
          <cell r="O567">
            <v>176.12</v>
          </cell>
          <cell r="P567">
            <v>109.898</v>
          </cell>
          <cell r="Q567">
            <v>246.5</v>
          </cell>
        </row>
        <row r="568">
          <cell r="E568" t="str">
            <v>X23083305911</v>
          </cell>
          <cell r="F568" t="str">
            <v>EDOTCO TOWERS, INC.</v>
          </cell>
          <cell r="G568" t="str">
            <v>KAINGIN, KAINGIN, BACOOR</v>
          </cell>
          <cell r="H568" t="str">
            <v>BACOOR CITY</v>
          </cell>
          <cell r="I568" t="str">
            <v>DASMA</v>
          </cell>
          <cell r="J568" t="str">
            <v>sabayan Dec 22 energize with meter naka umetering</v>
          </cell>
          <cell r="K568" t="str">
            <v>W/O ISSUE</v>
          </cell>
          <cell r="L568" t="str">
            <v>POWERHOUSE</v>
          </cell>
          <cell r="M568" t="str">
            <v>FCOMP</v>
          </cell>
          <cell r="N568" t="str">
            <v>JSP</v>
          </cell>
          <cell r="O568">
            <v>12.71</v>
          </cell>
          <cell r="P568">
            <v>9.4328000000000003</v>
          </cell>
          <cell r="Q568">
            <v>17.22</v>
          </cell>
        </row>
        <row r="569">
          <cell r="E569" t="str">
            <v>X23103901545</v>
          </cell>
          <cell r="F569" t="str">
            <v>HOUSEHOLD DEVELOPMENT CORPORATION</v>
          </cell>
          <cell r="G569" t="str">
            <v>LUARCA, THE HERMOSA PHASE 2, LAS PINAS CITY</v>
          </cell>
          <cell r="H569" t="str">
            <v>LAS PIÑAS CITY</v>
          </cell>
          <cell r="I569" t="str">
            <v>PARAÑAQUE</v>
          </cell>
          <cell r="J569" t="str">
            <v>energizedlast 12/8/23</v>
          </cell>
          <cell r="K569" t="str">
            <v>W/O ISSUE</v>
          </cell>
          <cell r="L569" t="str">
            <v>AVECO</v>
          </cell>
          <cell r="M569" t="str">
            <v>TECO</v>
          </cell>
          <cell r="N569" t="str">
            <v>EAO</v>
          </cell>
          <cell r="O569">
            <v>20.72</v>
          </cell>
          <cell r="P569">
            <v>5.92</v>
          </cell>
          <cell r="Q569">
            <v>28.43</v>
          </cell>
        </row>
        <row r="570">
          <cell r="E570" t="str">
            <v>X23072655685</v>
          </cell>
          <cell r="F570" t="str">
            <v>THE ROMAN CATHOLIC BISHOP OF PARANAQUE, INC.</v>
          </cell>
          <cell r="G570" t="str">
            <v>DON JESUS, ALABANG HILLS SUBD PH 3, MUNTINLUPA</v>
          </cell>
          <cell r="H570" t="str">
            <v>MUNTINLUPA CITY</v>
          </cell>
          <cell r="I570" t="str">
            <v>PARAÑAQUE</v>
          </cell>
          <cell r="J570" t="str">
            <v>sched dig 12/7, RTPI 12/13 ng gabi 10 pm - 2 pm</v>
          </cell>
          <cell r="K570" t="str">
            <v>W/O ISSUE</v>
          </cell>
          <cell r="L570" t="str">
            <v>POWERHOUSE</v>
          </cell>
          <cell r="M570" t="str">
            <v>FCOMP</v>
          </cell>
          <cell r="N570" t="str">
            <v>EAO</v>
          </cell>
          <cell r="O570">
            <v>328.66</v>
          </cell>
          <cell r="P570">
            <v>165.0429</v>
          </cell>
          <cell r="Q570">
            <v>485.18</v>
          </cell>
        </row>
        <row r="571">
          <cell r="E571" t="str">
            <v>X23083309588</v>
          </cell>
          <cell r="F571" t="str">
            <v>BARANGAY DANIEL FAJARDO</v>
          </cell>
          <cell r="G571" t="str">
            <v>QUIRINO, DANIEL FAJARDO, LAS PINAS CITY</v>
          </cell>
          <cell r="H571" t="str">
            <v>LAS PIÑAS CITY</v>
          </cell>
          <cell r="I571" t="str">
            <v>PARAÑAQUE</v>
          </cell>
          <cell r="J571" t="str">
            <v>energize 12/11/23</v>
          </cell>
          <cell r="K571" t="str">
            <v>W/O ISSUE</v>
          </cell>
          <cell r="L571" t="str">
            <v>POWERHOUSE</v>
          </cell>
          <cell r="M571" t="str">
            <v>FCOMP</v>
          </cell>
          <cell r="N571" t="str">
            <v>JSP</v>
          </cell>
          <cell r="O571">
            <v>4.37</v>
          </cell>
          <cell r="P571">
            <v>1.93</v>
          </cell>
          <cell r="Q571">
            <v>5.98</v>
          </cell>
        </row>
        <row r="572">
          <cell r="E572" t="str">
            <v>X23114619231</v>
          </cell>
          <cell r="F572" t="str">
            <v>NATIONAL HOUSING AUTHORITY</v>
          </cell>
          <cell r="G572" t="str">
            <v>BLDG. 1, CIUDAD KAUNLARAN, BACOOR</v>
          </cell>
          <cell r="H572" t="str">
            <v>BACOOR CITY</v>
          </cell>
          <cell r="I572" t="str">
            <v>DASMA</v>
          </cell>
          <cell r="J572" t="str">
            <v>for FCOMP Dec 21</v>
          </cell>
          <cell r="K572" t="str">
            <v>W/O ISSUE</v>
          </cell>
          <cell r="L572" t="str">
            <v>POWERHOUSE</v>
          </cell>
          <cell r="M572" t="str">
            <v>FCOMP</v>
          </cell>
          <cell r="N572" t="str">
            <v>JSP</v>
          </cell>
          <cell r="O572">
            <v>28.07</v>
          </cell>
          <cell r="P572">
            <v>21.4528</v>
          </cell>
          <cell r="Q572">
            <v>38.28</v>
          </cell>
        </row>
        <row r="573">
          <cell r="E573" t="str">
            <v>X23114618680</v>
          </cell>
          <cell r="F573" t="str">
            <v>NATIONAL HOUSING AUTHORITY</v>
          </cell>
          <cell r="G573" t="str">
            <v>BLDG. 1, CIUDAD KAUNLARAN, BACOOR</v>
          </cell>
          <cell r="H573" t="str">
            <v>BACOOR CITY</v>
          </cell>
          <cell r="I573" t="str">
            <v>DASMA</v>
          </cell>
          <cell r="J573" t="str">
            <v>waitijng for energization clearance from LGU</v>
          </cell>
          <cell r="K573" t="str">
            <v>W/ ISSUE</v>
          </cell>
          <cell r="L573" t="str">
            <v>POWERHOUSE</v>
          </cell>
          <cell r="M573" t="str">
            <v>FCOMP</v>
          </cell>
          <cell r="N573" t="str">
            <v>JSP</v>
          </cell>
          <cell r="O573">
            <v>135.69999999999999</v>
          </cell>
          <cell r="P573">
            <v>42.867579999999997</v>
          </cell>
          <cell r="Q573">
            <v>33</v>
          </cell>
        </row>
        <row r="574">
          <cell r="E574" t="str">
            <v>X23114618726</v>
          </cell>
          <cell r="F574" t="str">
            <v>NATIONAL HOUSING AUTHORITY</v>
          </cell>
          <cell r="G574" t="str">
            <v>BLDG. 1, CIUDAD KAUNLARAN, BACOOR</v>
          </cell>
          <cell r="H574" t="str">
            <v>BACOOR CITY</v>
          </cell>
          <cell r="I574" t="str">
            <v>DASMA</v>
          </cell>
          <cell r="J574" t="str">
            <v>waitijng for energization clearance from LGU</v>
          </cell>
          <cell r="K574" t="str">
            <v>W/ ISSUE</v>
          </cell>
          <cell r="L574" t="str">
            <v>POWERHOUSE</v>
          </cell>
          <cell r="M574" t="str">
            <v>FCOMP</v>
          </cell>
          <cell r="N574" t="str">
            <v>JSP</v>
          </cell>
          <cell r="O574">
            <v>135.44</v>
          </cell>
          <cell r="P574">
            <v>42.737580000000001</v>
          </cell>
          <cell r="Q574">
            <v>32.630000000000003</v>
          </cell>
        </row>
        <row r="575">
          <cell r="E575" t="str">
            <v>X23072589262</v>
          </cell>
          <cell r="F575" t="str">
            <v>STEWART FENIX</v>
          </cell>
          <cell r="G575" t="str">
            <v>LANAO, MARINA SUBD, PARANAQUE</v>
          </cell>
          <cell r="H575" t="str">
            <v>PARAÑAQUE CITY</v>
          </cell>
          <cell r="I575" t="str">
            <v>PARAÑAQUE</v>
          </cell>
          <cell r="J575"/>
          <cell r="K575" t="str">
            <v>W/O ISSUE</v>
          </cell>
          <cell r="L575" t="str">
            <v>POWERHOUSE</v>
          </cell>
          <cell r="M575" t="str">
            <v>FCOMP</v>
          </cell>
          <cell r="N575" t="str">
            <v>JSP</v>
          </cell>
          <cell r="O575">
            <v>16.71</v>
          </cell>
          <cell r="P575">
            <v>12.502800000000001</v>
          </cell>
          <cell r="Q575">
            <v>22.87</v>
          </cell>
        </row>
        <row r="576">
          <cell r="E576" t="str">
            <v>X23114554245</v>
          </cell>
          <cell r="F576" t="str">
            <v>PAMBALOT ATBP. INC.,</v>
          </cell>
          <cell r="G576" t="str">
            <v>1ST, TAGUIG BAGUMBAYAN INDL ASS INC, TAGUIG CITY</v>
          </cell>
          <cell r="H576" t="str">
            <v>TAGUIG CITY</v>
          </cell>
          <cell r="I576" t="str">
            <v>PARAÑAQUE</v>
          </cell>
          <cell r="J576"/>
          <cell r="K576"/>
          <cell r="L576" t="str">
            <v>AVECO</v>
          </cell>
          <cell r="M576" t="str">
            <v>FCOMP</v>
          </cell>
          <cell r="N576" t="str">
            <v>RRG</v>
          </cell>
          <cell r="O576">
            <v>34.200000000000003</v>
          </cell>
          <cell r="P576">
            <v>22.806699999999999</v>
          </cell>
          <cell r="Q576">
            <v>46.85</v>
          </cell>
        </row>
        <row r="577">
          <cell r="E577" t="str">
            <v>X23072552877</v>
          </cell>
          <cell r="F577" t="str">
            <v>PERPET PILIPINAS CORP.</v>
          </cell>
          <cell r="G577" t="str">
            <v>DOÑA SOLEDAD, BETTER LIVING SUBD, PARANAQUE</v>
          </cell>
          <cell r="H577" t="str">
            <v>PARAÑAQUE CITY</v>
          </cell>
          <cell r="I577" t="str">
            <v>PARAÑAQUE</v>
          </cell>
          <cell r="J577"/>
          <cell r="K577" t="str">
            <v>W/O ISSUE</v>
          </cell>
          <cell r="L577" t="str">
            <v>POWERHOUSE</v>
          </cell>
          <cell r="M577" t="str">
            <v>FCOMP</v>
          </cell>
          <cell r="N577" t="str">
            <v>JSP</v>
          </cell>
          <cell r="O577">
            <v>13.51</v>
          </cell>
          <cell r="P577">
            <v>10.4428</v>
          </cell>
          <cell r="Q577">
            <v>18.43</v>
          </cell>
        </row>
        <row r="578">
          <cell r="E578" t="str">
            <v>X23083049269</v>
          </cell>
          <cell r="F578" t="str">
            <v>DOMINIC CONSTRUCTION, INC.</v>
          </cell>
          <cell r="G578" t="str">
            <v>DR. A. SANTOS, SAN ANTONIO, PARANAQUE</v>
          </cell>
          <cell r="H578" t="str">
            <v>PARAÑAQUE CITY</v>
          </cell>
          <cell r="I578" t="str">
            <v>PARAÑAQUE</v>
          </cell>
          <cell r="J578"/>
          <cell r="K578" t="str">
            <v>W/O ISSUE</v>
          </cell>
          <cell r="L578" t="str">
            <v>POWERHOUSE</v>
          </cell>
          <cell r="M578" t="str">
            <v>FCOMP</v>
          </cell>
          <cell r="N578" t="str">
            <v>JSP</v>
          </cell>
          <cell r="O578">
            <v>13.88</v>
          </cell>
          <cell r="P578">
            <v>10.5128</v>
          </cell>
          <cell r="Q578">
            <v>18.87</v>
          </cell>
        </row>
        <row r="579">
          <cell r="E579" t="str">
            <v>X23114414222</v>
          </cell>
          <cell r="F579" t="str">
            <v>STEWART FENIX</v>
          </cell>
          <cell r="G579" t="str">
            <v>LANAO, MARINA SUBD, PARANAQUE</v>
          </cell>
          <cell r="H579" t="str">
            <v>PARAÑAQUE CITY</v>
          </cell>
          <cell r="I579" t="str">
            <v>PARAÑAQUE</v>
          </cell>
          <cell r="J579"/>
          <cell r="K579"/>
          <cell r="L579" t="str">
            <v>POWERHOUSE</v>
          </cell>
          <cell r="M579" t="str">
            <v>FCOMP</v>
          </cell>
          <cell r="N579" t="str">
            <v>JSP</v>
          </cell>
          <cell r="O579">
            <v>7.85</v>
          </cell>
          <cell r="P579">
            <v>7.67</v>
          </cell>
          <cell r="Q579">
            <v>10.55</v>
          </cell>
        </row>
        <row r="580">
          <cell r="E580" t="str">
            <v>X23124769140</v>
          </cell>
          <cell r="F580" t="str">
            <v>FUMIKO LIM YU</v>
          </cell>
          <cell r="G580" t="str">
            <v>CAMAROTIS, PACIFIC VILL, MUNTINLUPA</v>
          </cell>
          <cell r="H580" t="str">
            <v>MUNTINLUPA CITY</v>
          </cell>
          <cell r="I580" t="str">
            <v>PARAÑAQUE</v>
          </cell>
          <cell r="J580"/>
          <cell r="K580" t="str">
            <v>W/O ISSUE</v>
          </cell>
          <cell r="L580" t="str">
            <v>POWERHOUSE</v>
          </cell>
          <cell r="M580" t="str">
            <v>FCOMP</v>
          </cell>
          <cell r="N580" t="str">
            <v>JSP</v>
          </cell>
          <cell r="O580">
            <v>46.34</v>
          </cell>
          <cell r="P580">
            <v>38.149500000000003</v>
          </cell>
          <cell r="Q580">
            <v>71.58</v>
          </cell>
        </row>
        <row r="581">
          <cell r="E581" t="str">
            <v>X23072742473</v>
          </cell>
          <cell r="F581" t="str">
            <v>PRECIOSA DIAZ CASTILLO</v>
          </cell>
          <cell r="G581" t="str">
            <v>COUNTRY CLUB, AYALA-ALABANG VILL, MUNTINLUPA</v>
          </cell>
          <cell r="H581" t="str">
            <v>TAGUIG CITY</v>
          </cell>
          <cell r="I581" t="str">
            <v>PARAÑAQUE</v>
          </cell>
          <cell r="J581"/>
          <cell r="K581" t="str">
            <v>W/O ISSUE</v>
          </cell>
          <cell r="L581" t="str">
            <v>POWERHOUSE</v>
          </cell>
          <cell r="M581" t="str">
            <v>FCOMP</v>
          </cell>
          <cell r="N581" t="str">
            <v>JSP</v>
          </cell>
          <cell r="O581">
            <v>8.09</v>
          </cell>
          <cell r="P581">
            <v>7.67</v>
          </cell>
          <cell r="Q581">
            <v>10.87</v>
          </cell>
        </row>
        <row r="582">
          <cell r="E582" t="str">
            <v>P2101102722</v>
          </cell>
          <cell r="F582" t="str">
            <v>MAINT 46WG Loadsplit  [034403|WA174271|DZ1-0102|]</v>
          </cell>
          <cell r="G582" t="str">
            <v>SUN VALLEY SUN VALLEY SUBD SUN VALLEY PARANAQUE</v>
          </cell>
          <cell r="H582" t="str">
            <v>PARAÑAQUE CITY</v>
          </cell>
          <cell r="I582" t="str">
            <v>PARAÑAQUE</v>
          </cell>
          <cell r="J582"/>
          <cell r="K582"/>
          <cell r="L582" t="str">
            <v>ECOM</v>
          </cell>
          <cell r="M582" t="str">
            <v>CLOSE</v>
          </cell>
          <cell r="N582" t="str">
            <v>AED</v>
          </cell>
          <cell r="O582">
            <v>84.91</v>
          </cell>
          <cell r="P582"/>
          <cell r="Q582">
            <v>3.6</v>
          </cell>
        </row>
        <row r="583">
          <cell r="E583" t="str">
            <v>X21031078575</v>
          </cell>
          <cell r="F583" t="str">
            <v>ALFREDO SARCO POLO</v>
          </cell>
          <cell r="G583" t="str">
            <v>LUPENA, ROCKYSIDE VILLAGE, TAGUIG CITY</v>
          </cell>
          <cell r="H583" t="str">
            <v>TAGUIG CITY</v>
          </cell>
          <cell r="I583" t="str">
            <v>PARAÑAQUE</v>
          </cell>
          <cell r="J583"/>
          <cell r="K583"/>
          <cell r="L583" t="str">
            <v>VJC</v>
          </cell>
          <cell r="M583" t="str">
            <v>CLOSE</v>
          </cell>
          <cell r="N583" t="str">
            <v>MBF</v>
          </cell>
          <cell r="O583">
            <v>122.81</v>
          </cell>
          <cell r="P583"/>
          <cell r="Q583">
            <v>245.88</v>
          </cell>
        </row>
        <row r="584">
          <cell r="E584" t="str">
            <v>X21062294586</v>
          </cell>
          <cell r="F584" t="str">
            <v>CITY GOVT OF LAS PIÑAS,</v>
          </cell>
          <cell r="G584" t="str">
            <v>VENUS, MOONWALK VILL, LAS PINAS CITY</v>
          </cell>
          <cell r="H584" t="str">
            <v>LAS PIÑAS CITY</v>
          </cell>
          <cell r="I584" t="str">
            <v>PARAÑAQUE</v>
          </cell>
          <cell r="J584"/>
          <cell r="K584"/>
          <cell r="L584" t="str">
            <v>CHALLENGER</v>
          </cell>
          <cell r="M584" t="str">
            <v>CLOSE</v>
          </cell>
          <cell r="N584" t="str">
            <v>AED</v>
          </cell>
          <cell r="O584">
            <v>1435.28</v>
          </cell>
          <cell r="P584"/>
          <cell r="Q584">
            <v>2422.4299999999998</v>
          </cell>
        </row>
        <row r="585">
          <cell r="E585" t="str">
            <v>X21073118877</v>
          </cell>
          <cell r="F585" t="str">
            <v>GLOBE TELECOM., INC.</v>
          </cell>
          <cell r="G585" t="str">
            <v>M. TRINIDAD, GATCHALIAN SUBD, LAS PINAS CITY</v>
          </cell>
          <cell r="H585" t="str">
            <v>LAS PIÑAS CITY</v>
          </cell>
          <cell r="I585" t="str">
            <v>PARAÑAQUE</v>
          </cell>
          <cell r="J585"/>
          <cell r="K585"/>
          <cell r="L585" t="str">
            <v>VJC</v>
          </cell>
          <cell r="M585" t="str">
            <v>CLOSE</v>
          </cell>
          <cell r="N585" t="str">
            <v>MBF</v>
          </cell>
          <cell r="O585">
            <v>246.05</v>
          </cell>
          <cell r="P585"/>
          <cell r="Q585">
            <v>366.82</v>
          </cell>
        </row>
        <row r="586">
          <cell r="E586" t="str">
            <v>R20506434</v>
          </cell>
          <cell r="F586" t="str">
            <v>LIBUNAO RHEA CORAZON TUAZON</v>
          </cell>
          <cell r="G586" t="str">
            <v>DAGOHOY, BAHAYANG PAG-ASA PH I, BACOOR</v>
          </cell>
          <cell r="H586" t="str">
            <v>BACOOR CITY</v>
          </cell>
          <cell r="I586" t="str">
            <v>DASMA</v>
          </cell>
          <cell r="J586"/>
          <cell r="K586"/>
          <cell r="L586" t="str">
            <v>ECOM</v>
          </cell>
          <cell r="M586" t="str">
            <v>CLOSE</v>
          </cell>
          <cell r="N586" t="str">
            <v>AED</v>
          </cell>
          <cell r="O586">
            <v>100.21</v>
          </cell>
          <cell r="P586"/>
          <cell r="Q586">
            <v>140.58000000000001</v>
          </cell>
        </row>
        <row r="587">
          <cell r="E587" t="str">
            <v>X21020737806</v>
          </cell>
          <cell r="F587" t="str">
            <v>DIGITEL MOBILE PHILIPPINES, INC.</v>
          </cell>
          <cell r="G587" t="str">
            <v>BLOCK 1, GREEN VALLEY SUBD SECT A, BACOOR</v>
          </cell>
          <cell r="H587" t="str">
            <v>BACOOR CITY</v>
          </cell>
          <cell r="I587" t="str">
            <v>DASMA</v>
          </cell>
          <cell r="J587"/>
          <cell r="K587"/>
          <cell r="L587" t="str">
            <v>CHALLENGER</v>
          </cell>
          <cell r="M587" t="str">
            <v>CLOSE</v>
          </cell>
          <cell r="N587" t="str">
            <v>AED</v>
          </cell>
          <cell r="O587">
            <v>0.99</v>
          </cell>
          <cell r="P587"/>
          <cell r="Q587">
            <v>3.62</v>
          </cell>
        </row>
        <row r="588">
          <cell r="E588" t="str">
            <v>X21020593348</v>
          </cell>
          <cell r="F588" t="str">
            <v>DITO TELECOMMUNITY CORPORATION</v>
          </cell>
          <cell r="G588" t="str">
            <v>BLOCK 3, SOUTH GAWARAN II, BACOOR</v>
          </cell>
          <cell r="H588" t="str">
            <v>BACOOR CITY</v>
          </cell>
          <cell r="I588" t="str">
            <v>DASMA</v>
          </cell>
          <cell r="J588"/>
          <cell r="K588"/>
          <cell r="L588" t="str">
            <v>ECOM</v>
          </cell>
          <cell r="M588" t="str">
            <v>CLOSE</v>
          </cell>
          <cell r="N588" t="str">
            <v>AED</v>
          </cell>
          <cell r="O588">
            <v>43.3</v>
          </cell>
          <cell r="P588"/>
          <cell r="Q588">
            <v>59.28</v>
          </cell>
        </row>
        <row r="589">
          <cell r="E589" t="str">
            <v>X21094079550</v>
          </cell>
          <cell r="F589" t="str">
            <v>PHILIPPINE SEVEN CORPORATION</v>
          </cell>
          <cell r="G589" t="str">
            <v>SEVERINA DIAMOND, SEVERINA DIAMOND SUBD, PARANAQUE</v>
          </cell>
          <cell r="H589" t="str">
            <v>PARAÑAQUE CITY</v>
          </cell>
          <cell r="I589" t="str">
            <v>PARAÑAQUE</v>
          </cell>
          <cell r="J589"/>
          <cell r="K589"/>
          <cell r="L589" t="str">
            <v>ECOM</v>
          </cell>
          <cell r="M589" t="str">
            <v>CLOSE</v>
          </cell>
          <cell r="N589" t="str">
            <v>AED</v>
          </cell>
          <cell r="O589">
            <v>28.8</v>
          </cell>
          <cell r="P589"/>
          <cell r="Q589">
            <v>35.67</v>
          </cell>
        </row>
        <row r="590">
          <cell r="E590" t="str">
            <v>X21094092450</v>
          </cell>
          <cell r="F590" t="str">
            <v>MULTICHANNEL CORPORATION</v>
          </cell>
          <cell r="G590" t="str">
            <v>KATIHAN, POBLACION, MUNTINLUPA</v>
          </cell>
          <cell r="H590" t="str">
            <v>MUNTINLUPA CITY</v>
          </cell>
          <cell r="I590" t="str">
            <v>PARAÑAQUE</v>
          </cell>
          <cell r="J590"/>
          <cell r="K590"/>
          <cell r="L590" t="str">
            <v>CHALLENGER</v>
          </cell>
          <cell r="M590" t="str">
            <v>CLOSE</v>
          </cell>
          <cell r="N590" t="str">
            <v>AED</v>
          </cell>
          <cell r="O590">
            <v>77.56</v>
          </cell>
          <cell r="P590"/>
          <cell r="Q590">
            <v>101.78</v>
          </cell>
        </row>
        <row r="591">
          <cell r="E591" t="str">
            <v>X21094092413</v>
          </cell>
          <cell r="F591" t="str">
            <v>MULTICHANNEL CORPORATION</v>
          </cell>
          <cell r="G591" t="str">
            <v>KATIHAN, POBLACION, MUNTINLUPA</v>
          </cell>
          <cell r="H591" t="str">
            <v>MUNTINLUPA CITY</v>
          </cell>
          <cell r="I591" t="str">
            <v>PARAÑAQUE</v>
          </cell>
          <cell r="J591"/>
          <cell r="K591"/>
          <cell r="L591" t="str">
            <v>CHALLENGER</v>
          </cell>
          <cell r="M591" t="str">
            <v>CLOSE</v>
          </cell>
          <cell r="N591" t="str">
            <v>AED</v>
          </cell>
          <cell r="O591">
            <v>20.85</v>
          </cell>
          <cell r="P591"/>
          <cell r="Q591">
            <v>28.48</v>
          </cell>
        </row>
        <row r="592">
          <cell r="E592" t="str">
            <v>X21104720322</v>
          </cell>
          <cell r="F592" t="str">
            <v>ST. PETER CHAPELS LUZON, INC.</v>
          </cell>
          <cell r="G592" t="str">
            <v>DR. A SANTOS, SAN DIONISIO, PARANAQUE</v>
          </cell>
          <cell r="H592" t="str">
            <v>PARAÑAQUE CITY</v>
          </cell>
          <cell r="I592" t="str">
            <v>PARAÑAQUE</v>
          </cell>
          <cell r="J592"/>
          <cell r="K592"/>
          <cell r="L592" t="str">
            <v>CHALLENGER</v>
          </cell>
          <cell r="M592" t="str">
            <v>CLOSE</v>
          </cell>
          <cell r="N592" t="str">
            <v>AED</v>
          </cell>
          <cell r="O592">
            <v>159.59</v>
          </cell>
          <cell r="P592"/>
          <cell r="Q592">
            <v>185.13</v>
          </cell>
        </row>
        <row r="593">
          <cell r="E593" t="str">
            <v>X21062493274</v>
          </cell>
          <cell r="F593" t="str">
            <v>LENNY BOCAYES LENZ</v>
          </cell>
          <cell r="G593" t="str">
            <v>HYACINTH, LAS PIÑAS ROYALE ESTATE, LAS PINAS CITY</v>
          </cell>
          <cell r="H593" t="str">
            <v>LAS PIÑAS CITY</v>
          </cell>
          <cell r="I593" t="str">
            <v>PARAÑAQUE</v>
          </cell>
          <cell r="J593"/>
          <cell r="K593"/>
          <cell r="L593" t="str">
            <v>CHALLENGER</v>
          </cell>
          <cell r="M593" t="str">
            <v>CLOSE</v>
          </cell>
          <cell r="N593" t="str">
            <v>MBF</v>
          </cell>
          <cell r="O593">
            <v>24.86</v>
          </cell>
          <cell r="P593"/>
          <cell r="Q593">
            <v>33.75</v>
          </cell>
        </row>
        <row r="594">
          <cell r="E594" t="str">
            <v>X21104839876</v>
          </cell>
          <cell r="F594" t="str">
            <v>LIVE LIFE FOODS INCORPORATED</v>
          </cell>
          <cell r="G594" t="str">
            <v>AGUIRRE, BF HOMES, PARANAQUE</v>
          </cell>
          <cell r="H594" t="str">
            <v>PARAÑAQUE CITY</v>
          </cell>
          <cell r="I594" t="str">
            <v>PARAÑAQUE</v>
          </cell>
          <cell r="J594"/>
          <cell r="K594"/>
          <cell r="L594" t="str">
            <v>CHALLENGER</v>
          </cell>
          <cell r="M594" t="str">
            <v>CLOSE</v>
          </cell>
          <cell r="N594" t="str">
            <v>MBF</v>
          </cell>
          <cell r="O594">
            <v>5.08</v>
          </cell>
          <cell r="P594"/>
          <cell r="Q594">
            <v>6.93</v>
          </cell>
        </row>
        <row r="595">
          <cell r="E595" t="str">
            <v>X21083729202</v>
          </cell>
          <cell r="F595" t="str">
            <v>GOLDEN MAVEN FOOD SERVICES INC.</v>
          </cell>
          <cell r="G595" t="str">
            <v>BRISBANE, BF HOMES, PARANAQUE</v>
          </cell>
          <cell r="H595" t="str">
            <v>PARAÑAQUE CITY</v>
          </cell>
          <cell r="I595" t="str">
            <v>PARAÑAQUE</v>
          </cell>
          <cell r="J595"/>
          <cell r="K595"/>
          <cell r="L595" t="str">
            <v>POWERHOUSE</v>
          </cell>
          <cell r="M595" t="str">
            <v>CLOSE</v>
          </cell>
          <cell r="N595" t="str">
            <v>MBF</v>
          </cell>
          <cell r="O595">
            <v>56.5</v>
          </cell>
          <cell r="P595"/>
          <cell r="Q595">
            <v>101.33</v>
          </cell>
        </row>
        <row r="596">
          <cell r="E596" t="str">
            <v>X21115292529</v>
          </cell>
          <cell r="F596" t="str">
            <v>MADRAS CROWNPHIL INC.</v>
          </cell>
          <cell r="G596" t="str">
            <v>RHODESIA, BETTER LIVING SUBD, PARANAQUE</v>
          </cell>
          <cell r="H596" t="str">
            <v>PARAÑAQUE CITY</v>
          </cell>
          <cell r="I596" t="str">
            <v>PARAÑAQUE</v>
          </cell>
          <cell r="J596"/>
          <cell r="K596"/>
          <cell r="L596" t="str">
            <v>ECOM</v>
          </cell>
          <cell r="M596" t="str">
            <v>CLOSE</v>
          </cell>
          <cell r="N596" t="str">
            <v>AED</v>
          </cell>
          <cell r="O596">
            <v>252.05</v>
          </cell>
          <cell r="P596"/>
          <cell r="Q596">
            <v>335.52</v>
          </cell>
        </row>
        <row r="597">
          <cell r="E597" t="str">
            <v>X21083837249</v>
          </cell>
          <cell r="F597" t="str">
            <v>DITO TELECOMMUNITY CORPORATION</v>
          </cell>
          <cell r="G597" t="str">
            <v>DR. A SANTOS, SAN DIONISIO, PARANAQUE</v>
          </cell>
          <cell r="H597" t="str">
            <v>PARAÑAQUE CITY</v>
          </cell>
          <cell r="I597" t="str">
            <v>PARAÑAQUE</v>
          </cell>
          <cell r="J597"/>
          <cell r="K597"/>
          <cell r="L597" t="str">
            <v>ECOM</v>
          </cell>
          <cell r="M597" t="str">
            <v>CLOSE</v>
          </cell>
          <cell r="N597" t="str">
            <v>AED</v>
          </cell>
          <cell r="O597">
            <v>91.09</v>
          </cell>
          <cell r="P597"/>
          <cell r="Q597">
            <v>76.849999999999994</v>
          </cell>
        </row>
        <row r="598">
          <cell r="E598" t="str">
            <v>X21062555825</v>
          </cell>
          <cell r="F598" t="str">
            <v>STA. LUCIA REALTY &amp; DEVELOPMENT, INC.</v>
          </cell>
          <cell r="G598" t="str">
            <v>BLOCK 20, VISTA VERDE PH 1B, BACOOR</v>
          </cell>
          <cell r="H598" t="str">
            <v>BACOOR CITY</v>
          </cell>
          <cell r="I598" t="str">
            <v>DASMA</v>
          </cell>
          <cell r="J598"/>
          <cell r="K598"/>
          <cell r="L598" t="str">
            <v>CHALLENGER</v>
          </cell>
          <cell r="M598" t="str">
            <v>CLOSE</v>
          </cell>
          <cell r="N598" t="str">
            <v>AED</v>
          </cell>
          <cell r="O598">
            <v>47</v>
          </cell>
          <cell r="P598"/>
          <cell r="Q598">
            <v>64.349999999999994</v>
          </cell>
        </row>
        <row r="599">
          <cell r="E599" t="str">
            <v>X21104858722</v>
          </cell>
          <cell r="F599" t="str">
            <v>TOWER 6789 CORPORATION</v>
          </cell>
          <cell r="G599" t="str">
            <v>LIGAS III, LIGAS III, BACOOR</v>
          </cell>
          <cell r="H599" t="str">
            <v>BACOOR CITY</v>
          </cell>
          <cell r="I599" t="str">
            <v>DASMA</v>
          </cell>
          <cell r="J599"/>
          <cell r="K599"/>
          <cell r="L599" t="str">
            <v>ECOM</v>
          </cell>
          <cell r="M599" t="str">
            <v>CLOSE</v>
          </cell>
          <cell r="N599" t="str">
            <v>MBF</v>
          </cell>
          <cell r="O599">
            <v>20.89</v>
          </cell>
          <cell r="P599"/>
          <cell r="Q599">
            <v>28.7</v>
          </cell>
        </row>
        <row r="600">
          <cell r="E600" t="str">
            <v>X20114805622</v>
          </cell>
          <cell r="F600" t="str">
            <v>PILAR DEVELOPMENT CORPORATION,</v>
          </cell>
          <cell r="G600" t="str">
            <v>BLUEJAY CIRCLE, BF-PILAR SOUTHVILLE, LAS PINAS CITY</v>
          </cell>
          <cell r="H600" t="str">
            <v>LAS PIÑAS CITY</v>
          </cell>
          <cell r="I600" t="str">
            <v>PARAÑAQUE</v>
          </cell>
          <cell r="J600"/>
          <cell r="K600"/>
          <cell r="L600" t="str">
            <v>POWERHOUSE</v>
          </cell>
          <cell r="M600" t="str">
            <v>CLOSE</v>
          </cell>
          <cell r="N600" t="str">
            <v>MBF</v>
          </cell>
          <cell r="O600">
            <v>266.83999999999997</v>
          </cell>
          <cell r="P600"/>
          <cell r="Q600">
            <v>412.07</v>
          </cell>
        </row>
        <row r="601">
          <cell r="E601" t="str">
            <v>X20125393515</v>
          </cell>
          <cell r="F601" t="str">
            <v>DITO TELECOMMUNITY CORPORATION</v>
          </cell>
          <cell r="G601" t="str">
            <v>OPEN SPACE, CERRITOS HEIGHTS, BACOOR</v>
          </cell>
          <cell r="H601" t="str">
            <v>BACOOR CITY</v>
          </cell>
          <cell r="I601" t="str">
            <v>DASMA</v>
          </cell>
          <cell r="J601"/>
          <cell r="K601"/>
          <cell r="L601" t="str">
            <v>ECOM</v>
          </cell>
          <cell r="M601" t="str">
            <v>CLOSE</v>
          </cell>
          <cell r="N601" t="str">
            <v>MBF</v>
          </cell>
          <cell r="O601">
            <v>108.82</v>
          </cell>
          <cell r="P601"/>
          <cell r="Q601">
            <v>151.6</v>
          </cell>
        </row>
        <row r="602">
          <cell r="E602" t="str">
            <v>X21125972085</v>
          </cell>
          <cell r="F602" t="str">
            <v>4A'S MAX-U REALTY SERVICES</v>
          </cell>
          <cell r="G602" t="str">
            <v>PRIME ROSE, TALON VILL, LAS PINAS CITY</v>
          </cell>
          <cell r="H602" t="str">
            <v>LAS PIÑAS CITY</v>
          </cell>
          <cell r="I602" t="str">
            <v>PARAÑAQUE</v>
          </cell>
          <cell r="J602"/>
          <cell r="K602"/>
          <cell r="L602" t="str">
            <v>ECOM</v>
          </cell>
          <cell r="M602" t="str">
            <v>CLOSE</v>
          </cell>
          <cell r="N602" t="str">
            <v>MBF</v>
          </cell>
          <cell r="O602">
            <v>64.58</v>
          </cell>
          <cell r="P602"/>
          <cell r="Q602">
            <v>72.87</v>
          </cell>
        </row>
        <row r="603">
          <cell r="E603" t="str">
            <v>X21115496587</v>
          </cell>
          <cell r="F603" t="str">
            <v>TRICIA KAREN REGALA AGUILAR</v>
          </cell>
          <cell r="G603" t="str">
            <v>DON JESUS, ALABANG HILLS SUBD PH 3, MUNTINLUPA</v>
          </cell>
          <cell r="H603" t="str">
            <v>MUNTINLUPA CITY</v>
          </cell>
          <cell r="I603" t="str">
            <v>PARAÑAQUE</v>
          </cell>
          <cell r="J603"/>
          <cell r="K603"/>
          <cell r="L603" t="str">
            <v>ECOM</v>
          </cell>
          <cell r="M603" t="str">
            <v>CLOSE</v>
          </cell>
          <cell r="N603" t="str">
            <v>AED</v>
          </cell>
          <cell r="O603">
            <v>0.52</v>
          </cell>
          <cell r="P603"/>
          <cell r="Q603">
            <v>13.57</v>
          </cell>
        </row>
        <row r="604">
          <cell r="E604" t="str">
            <v>X21115539254</v>
          </cell>
          <cell r="F604" t="str">
            <v>RONALD CORTES MACAPAGAL</v>
          </cell>
          <cell r="G604" t="str">
            <v>BOUGAINVILLA, T.S. CRUZ SUBD, LAS PINAS CITY</v>
          </cell>
          <cell r="H604" t="str">
            <v>LAS PIÑAS CITY</v>
          </cell>
          <cell r="I604" t="str">
            <v>PARAÑAQUE</v>
          </cell>
          <cell r="J604"/>
          <cell r="K604"/>
          <cell r="L604" t="str">
            <v>ECOM</v>
          </cell>
          <cell r="M604" t="str">
            <v>CLOSE</v>
          </cell>
          <cell r="N604" t="str">
            <v>MBF</v>
          </cell>
          <cell r="O604">
            <v>124.02</v>
          </cell>
          <cell r="P604"/>
          <cell r="Q604">
            <v>73.52</v>
          </cell>
        </row>
        <row r="605">
          <cell r="E605" t="str">
            <v>X21125772307</v>
          </cell>
          <cell r="F605" t="str">
            <v>R K M I PILIPINAS INC.</v>
          </cell>
          <cell r="G605" t="str">
            <v>WEST SERVICE, PHILCREST CPD, MUNTINLUPA</v>
          </cell>
          <cell r="H605" t="str">
            <v>MUNTINLUPA CITY</v>
          </cell>
          <cell r="I605" t="str">
            <v>PARAÑAQUE</v>
          </cell>
          <cell r="J605"/>
          <cell r="K605"/>
          <cell r="L605" t="str">
            <v>ECOM</v>
          </cell>
          <cell r="M605" t="str">
            <v>CLOSE</v>
          </cell>
          <cell r="N605" t="str">
            <v>MBF</v>
          </cell>
          <cell r="O605">
            <v>69.52</v>
          </cell>
          <cell r="P605"/>
          <cell r="Q605">
            <v>98.4</v>
          </cell>
        </row>
        <row r="606">
          <cell r="E606" t="str">
            <v>R20453165</v>
          </cell>
          <cell r="F606" t="str">
            <v>LLAGAS, BENJAMIN F</v>
          </cell>
          <cell r="G606" t="str">
            <v>CAMACHILI, GOLDEN ACRES SUBD, LAS PINAS CITY</v>
          </cell>
          <cell r="H606" t="str">
            <v>LAS PIÑAS CITY</v>
          </cell>
          <cell r="I606" t="str">
            <v>PARAÑAQUE</v>
          </cell>
          <cell r="J606"/>
          <cell r="K606"/>
          <cell r="L606" t="str">
            <v>CHALLENGER</v>
          </cell>
          <cell r="M606" t="str">
            <v>CLOSE</v>
          </cell>
          <cell r="N606" t="str">
            <v>AED</v>
          </cell>
          <cell r="O606">
            <v>116.13</v>
          </cell>
          <cell r="P606"/>
          <cell r="Q606">
            <v>181.07</v>
          </cell>
        </row>
        <row r="607">
          <cell r="E607" t="str">
            <v>X22010188939</v>
          </cell>
          <cell r="F607" t="str">
            <v>JANETH M. WEIL</v>
          </cell>
          <cell r="G607" t="str">
            <v>PRES. GARCIA, SOUTH ADMIRAL VILL, PARANAQUE</v>
          </cell>
          <cell r="H607" t="str">
            <v>PARAÑAQUE CITY</v>
          </cell>
          <cell r="I607" t="str">
            <v>PARAÑAQUE</v>
          </cell>
          <cell r="J607"/>
          <cell r="K607"/>
          <cell r="L607" t="str">
            <v>ECOM</v>
          </cell>
          <cell r="M607" t="str">
            <v>CLOSE</v>
          </cell>
          <cell r="N607" t="str">
            <v>MBF</v>
          </cell>
          <cell r="O607">
            <v>23.91</v>
          </cell>
          <cell r="P607"/>
          <cell r="Q607">
            <v>23.5</v>
          </cell>
        </row>
        <row r="608">
          <cell r="E608" t="str">
            <v>X21020567762</v>
          </cell>
          <cell r="F608" t="str">
            <v>MA. LOURDES VICTORIA MEER DE LEON</v>
          </cell>
          <cell r="G608" t="str">
            <v>MEER, PACIFIC MALAYAN VILL, MUNTINLUPA</v>
          </cell>
          <cell r="H608" t="str">
            <v>MUNTINLUPA CITY</v>
          </cell>
          <cell r="I608" t="str">
            <v>PARAÑAQUE</v>
          </cell>
          <cell r="J608"/>
          <cell r="K608"/>
          <cell r="L608" t="str">
            <v>CHALLENGER</v>
          </cell>
          <cell r="M608" t="str">
            <v>CLOSE</v>
          </cell>
          <cell r="N608" t="str">
            <v>AED</v>
          </cell>
          <cell r="O608">
            <v>235.61</v>
          </cell>
          <cell r="P608"/>
          <cell r="Q608">
            <v>331.27</v>
          </cell>
        </row>
        <row r="609">
          <cell r="E609" t="str">
            <v>X19102230999</v>
          </cell>
          <cell r="F609" t="str">
            <v xml:space="preserve"> AMAIA LAND CORP.,</v>
          </cell>
          <cell r="G609" t="str">
            <v>BLANCA, AMAIA STEPS ALABANG, LAS PINAS CITY</v>
          </cell>
          <cell r="H609" t="str">
            <v>LAS PIÑAS CITY</v>
          </cell>
          <cell r="I609" t="str">
            <v>PARAÑAQUE</v>
          </cell>
          <cell r="J609"/>
          <cell r="K609"/>
          <cell r="L609" t="str">
            <v>ECOM</v>
          </cell>
          <cell r="M609" t="str">
            <v>CLOSE</v>
          </cell>
          <cell r="N609" t="str">
            <v>MBF</v>
          </cell>
          <cell r="O609">
            <v>94.09</v>
          </cell>
          <cell r="P609"/>
          <cell r="Q609">
            <v>138.53</v>
          </cell>
        </row>
        <row r="610">
          <cell r="E610" t="str">
            <v>X21115200197</v>
          </cell>
          <cell r="F610" t="str">
            <v>PILIPINAS SHELL PETROLEUM CORPORATION</v>
          </cell>
          <cell r="G610" t="str">
            <v>C5 EXTENSION, PULANGLUPA I, LAS PINAS CITY</v>
          </cell>
          <cell r="H610" t="str">
            <v>LAS PIÑAS CITY</v>
          </cell>
          <cell r="I610" t="str">
            <v>PARAÑAQUE</v>
          </cell>
          <cell r="J610"/>
          <cell r="K610"/>
          <cell r="L610" t="str">
            <v>CHALLENGER</v>
          </cell>
          <cell r="M610" t="str">
            <v>CLOSE</v>
          </cell>
          <cell r="N610" t="str">
            <v>MBF</v>
          </cell>
          <cell r="O610">
            <v>142.04</v>
          </cell>
          <cell r="P610"/>
          <cell r="Q610">
            <v>200.88</v>
          </cell>
        </row>
        <row r="611">
          <cell r="E611" t="str">
            <v>X21104490605</v>
          </cell>
          <cell r="F611" t="str">
            <v>DITO TELECOMMUNITY CORPORATION</v>
          </cell>
          <cell r="G611" t="str">
            <v>BIRDS OF PARADISE, HANSUYIN VILL, LAS PINAS CITY</v>
          </cell>
          <cell r="H611" t="str">
            <v>LAS PIÑAS CITY</v>
          </cell>
          <cell r="I611" t="str">
            <v>PARAÑAQUE</v>
          </cell>
          <cell r="J611"/>
          <cell r="K611"/>
          <cell r="L611" t="str">
            <v>CHALLENGER</v>
          </cell>
          <cell r="M611" t="str">
            <v>CLOSE</v>
          </cell>
          <cell r="N611" t="str">
            <v>MBF</v>
          </cell>
          <cell r="O611">
            <v>101.87</v>
          </cell>
          <cell r="P611"/>
          <cell r="Q611">
            <v>144.15</v>
          </cell>
        </row>
        <row r="612">
          <cell r="E612" t="str">
            <v>X21031199548</v>
          </cell>
          <cell r="F612" t="str">
            <v>D.M. CONSUNJI, INC.,</v>
          </cell>
          <cell r="G612" t="str">
            <v>STO. NI?O, POBLACION, MUNTINLUPA</v>
          </cell>
          <cell r="H612" t="str">
            <v>MUNTINLUPA CITY</v>
          </cell>
          <cell r="I612" t="str">
            <v>PARAÑAQUE</v>
          </cell>
          <cell r="J612"/>
          <cell r="K612"/>
          <cell r="L612" t="str">
            <v>CHALLENGER</v>
          </cell>
          <cell r="M612" t="str">
            <v>CLOSE</v>
          </cell>
          <cell r="N612" t="str">
            <v>AED</v>
          </cell>
          <cell r="O612">
            <v>52.83</v>
          </cell>
          <cell r="P612"/>
          <cell r="Q612">
            <v>67.680000000000007</v>
          </cell>
        </row>
        <row r="613">
          <cell r="E613" t="str">
            <v>X21104648251</v>
          </cell>
          <cell r="F613" t="str">
            <v>MAYNILAD WATER SERVICES, INC.</v>
          </cell>
          <cell r="G613" t="str">
            <v>STO. NI?O, POBLACION, MUNTINLUPA</v>
          </cell>
          <cell r="H613" t="str">
            <v>MUNTINLUPA CITY</v>
          </cell>
          <cell r="I613" t="str">
            <v>PARAÑAQUE</v>
          </cell>
          <cell r="J613"/>
          <cell r="K613"/>
          <cell r="L613" t="str">
            <v>CHALLENGER</v>
          </cell>
          <cell r="M613" t="str">
            <v>CLOSE</v>
          </cell>
          <cell r="N613" t="str">
            <v>AED</v>
          </cell>
          <cell r="O613">
            <v>382.2</v>
          </cell>
          <cell r="P613"/>
          <cell r="Q613">
            <v>589.87</v>
          </cell>
        </row>
        <row r="614">
          <cell r="E614" t="str">
            <v>X21020590258</v>
          </cell>
          <cell r="F614" t="str">
            <v>DITO TELECOMMUNITY CORPORATION</v>
          </cell>
          <cell r="G614" t="str">
            <v>TULIP, MEADOWOOD EXEC VILL PH IV-B, BACOOR</v>
          </cell>
          <cell r="H614" t="str">
            <v>BACOOR CITY</v>
          </cell>
          <cell r="I614" t="str">
            <v>DASMA</v>
          </cell>
          <cell r="J614"/>
          <cell r="K614"/>
          <cell r="L614" t="str">
            <v>CHALLENGER</v>
          </cell>
          <cell r="M614" t="str">
            <v>CLOSE</v>
          </cell>
          <cell r="N614" t="str">
            <v>FMS</v>
          </cell>
          <cell r="O614">
            <v>15.48</v>
          </cell>
          <cell r="P614"/>
          <cell r="Q614">
            <v>21.18</v>
          </cell>
        </row>
        <row r="615">
          <cell r="E615" t="str">
            <v>X21072906504</v>
          </cell>
          <cell r="F615" t="str">
            <v xml:space="preserve">TRI-PHIL INTERNATIONAL </v>
          </cell>
          <cell r="G615" t="str">
            <v>R.M.T. INDUSTRIAL COMPLEX, R.M.T. INDUSTRIAL COMPLEX, MUNTINLUPA</v>
          </cell>
          <cell r="H615" t="str">
            <v>MUNTINLUPA CITY</v>
          </cell>
          <cell r="I615" t="str">
            <v>PARAÑAQUE</v>
          </cell>
          <cell r="J615"/>
          <cell r="K615"/>
          <cell r="L615" t="str">
            <v>POWERHOUSE</v>
          </cell>
          <cell r="M615" t="str">
            <v>CLOSE</v>
          </cell>
          <cell r="N615" t="str">
            <v>MBF</v>
          </cell>
          <cell r="O615">
            <v>197.39</v>
          </cell>
          <cell r="P615"/>
          <cell r="Q615">
            <v>256.85000000000002</v>
          </cell>
        </row>
        <row r="616">
          <cell r="E616" t="str">
            <v>X21093899085</v>
          </cell>
          <cell r="F616" t="str">
            <v>DITO TELECOMMUNITY CORPORATION</v>
          </cell>
          <cell r="G616" t="str">
            <v>SAGING, CAA CPD PH 1-A, LAS PINAS CITY</v>
          </cell>
          <cell r="H616" t="str">
            <v>LAS PIÑAS CITY</v>
          </cell>
          <cell r="I616" t="str">
            <v>PARAÑAQUE</v>
          </cell>
          <cell r="J616"/>
          <cell r="K616"/>
          <cell r="L616" t="str">
            <v>POWERHOUSE</v>
          </cell>
          <cell r="M616" t="str">
            <v>CLOSE</v>
          </cell>
          <cell r="N616" t="str">
            <v>MBF</v>
          </cell>
          <cell r="O616">
            <v>78.75</v>
          </cell>
          <cell r="P616"/>
          <cell r="Q616">
            <v>124.37</v>
          </cell>
        </row>
        <row r="617">
          <cell r="E617" t="str">
            <v>X21115372333</v>
          </cell>
          <cell r="F617" t="str">
            <v>CLTJ REALTY &amp; DEVELOPMENT CORPORATION</v>
          </cell>
          <cell r="G617" t="str">
            <v>BATANGAS EAST, AYALA-ALABANG VILL, MUNTINLUPA</v>
          </cell>
          <cell r="H617" t="str">
            <v>MUNTINLUPA CITY</v>
          </cell>
          <cell r="I617" t="str">
            <v>PARAÑAQUE</v>
          </cell>
          <cell r="J617"/>
          <cell r="K617"/>
          <cell r="L617" t="str">
            <v>POWERHOUSE</v>
          </cell>
          <cell r="M617" t="str">
            <v>CLOSE</v>
          </cell>
          <cell r="N617" t="str">
            <v>MBF</v>
          </cell>
          <cell r="O617">
            <v>162.71</v>
          </cell>
          <cell r="P617"/>
          <cell r="Q617">
            <v>235.57</v>
          </cell>
        </row>
        <row r="618">
          <cell r="E618" t="str">
            <v>X21094077663</v>
          </cell>
          <cell r="F618" t="str">
            <v>DITO TELECOMMUNITY CORPORATION</v>
          </cell>
          <cell r="G618" t="str">
            <v>J. ELIZALDE, BF HOMES, PARANAQUE</v>
          </cell>
          <cell r="H618" t="str">
            <v>PARAÑAQUE CITY</v>
          </cell>
          <cell r="I618" t="str">
            <v>PARAÑAQUE</v>
          </cell>
          <cell r="J618"/>
          <cell r="K618"/>
          <cell r="L618" t="str">
            <v>POWERHOUSE</v>
          </cell>
          <cell r="M618" t="str">
            <v>CLOSE</v>
          </cell>
          <cell r="N618" t="str">
            <v>FMS</v>
          </cell>
          <cell r="O618">
            <v>28.56</v>
          </cell>
          <cell r="P618"/>
          <cell r="Q618">
            <v>39.130000000000003</v>
          </cell>
        </row>
        <row r="619">
          <cell r="E619" t="str">
            <v>P2106112390</v>
          </cell>
          <cell r="F619" t="str">
            <v>46WH Loadsplit from 75kVA:[379537|WA173957| DS2-2050] Install 1-75kVA DT on pole DS2-0005 W/POLE R</v>
          </cell>
          <cell r="G619" t="str">
            <v>SAN GUILLERMO PUTATAN PUTATAN MUNTINLUPA</v>
          </cell>
          <cell r="H619" t="str">
            <v>MUNTINLUPA CITY</v>
          </cell>
          <cell r="I619" t="str">
            <v>PARAÑAQUE</v>
          </cell>
          <cell r="J619"/>
          <cell r="K619"/>
          <cell r="L619" t="str">
            <v>POWERHOUSE</v>
          </cell>
          <cell r="M619" t="str">
            <v>CLOSE</v>
          </cell>
          <cell r="N619" t="str">
            <v>FMS</v>
          </cell>
          <cell r="O619">
            <v>45.51</v>
          </cell>
          <cell r="P619"/>
          <cell r="Q619">
            <v>2.8</v>
          </cell>
        </row>
        <row r="620">
          <cell r="E620" t="str">
            <v>X21115231413</v>
          </cell>
          <cell r="F620" t="str">
            <v>DITO TELECOMMUNITY CORPORATION</v>
          </cell>
          <cell r="G620" t="str">
            <v>BF HOMES-HERNANDEZ PORTION, BF HOMES-HERNANDEZ PORTION, LAS PINAS CITY</v>
          </cell>
          <cell r="H620" t="str">
            <v>LAS PIÑAS CITY</v>
          </cell>
          <cell r="I620" t="str">
            <v>PARAÑAQUE</v>
          </cell>
          <cell r="J620"/>
          <cell r="K620"/>
          <cell r="L620" t="str">
            <v>POWERHOUSE</v>
          </cell>
          <cell r="M620" t="str">
            <v>CLOSE</v>
          </cell>
          <cell r="N620" t="str">
            <v>FMS</v>
          </cell>
          <cell r="O620">
            <v>82.1</v>
          </cell>
          <cell r="P620"/>
          <cell r="Q620">
            <v>117.22</v>
          </cell>
        </row>
        <row r="621">
          <cell r="E621" t="str">
            <v>X21020749087</v>
          </cell>
          <cell r="F621" t="str">
            <v>DITO TELECOMMUNITY CORPORATION</v>
          </cell>
          <cell r="G621" t="str">
            <v>STREET, ROSAL, LUZVILLE SUBD, BACOOR</v>
          </cell>
          <cell r="H621" t="str">
            <v>BACOOR CITY</v>
          </cell>
          <cell r="I621" t="str">
            <v>DASMA</v>
          </cell>
          <cell r="J621"/>
          <cell r="K621"/>
          <cell r="L621" t="str">
            <v>POWERHOUSE</v>
          </cell>
          <cell r="M621" t="str">
            <v>CLOSE</v>
          </cell>
          <cell r="N621" t="str">
            <v>FMS</v>
          </cell>
          <cell r="O621">
            <v>24.22</v>
          </cell>
          <cell r="P621"/>
          <cell r="Q621">
            <v>19</v>
          </cell>
        </row>
        <row r="622">
          <cell r="E622" t="str">
            <v>X21083499792</v>
          </cell>
          <cell r="F622" t="str">
            <v>DITO TELECOMMUNITY CORPORATION</v>
          </cell>
          <cell r="G622" t="str">
            <v>DO?A SOLEDAD, BETTER LIVING SUBD, PARANAQUE</v>
          </cell>
          <cell r="H622" t="str">
            <v>PARAÑAQUE CITY</v>
          </cell>
          <cell r="I622" t="str">
            <v>PARAÑAQUE</v>
          </cell>
          <cell r="J622"/>
          <cell r="K622"/>
          <cell r="L622" t="str">
            <v>VJC</v>
          </cell>
          <cell r="M622" t="str">
            <v>CLOSE</v>
          </cell>
          <cell r="N622" t="str">
            <v>MBF</v>
          </cell>
          <cell r="O622">
            <v>73.05</v>
          </cell>
          <cell r="P622"/>
          <cell r="Q622">
            <v>116.32</v>
          </cell>
        </row>
        <row r="623">
          <cell r="E623" t="str">
            <v>X20104391665</v>
          </cell>
          <cell r="F623" t="str">
            <v>BARANGAY KATUPARAN</v>
          </cell>
          <cell r="G623" t="str">
            <v>7TH, GHQ VILL, TAGUIG CITY</v>
          </cell>
          <cell r="H623" t="str">
            <v>TAGUIG CITY</v>
          </cell>
          <cell r="I623" t="str">
            <v>PARAÑAQUE</v>
          </cell>
          <cell r="J623"/>
          <cell r="K623"/>
          <cell r="L623" t="str">
            <v>VJC</v>
          </cell>
          <cell r="M623" t="str">
            <v>CLOSE</v>
          </cell>
          <cell r="N623" t="str">
            <v>MBF</v>
          </cell>
          <cell r="O623">
            <v>190.08</v>
          </cell>
          <cell r="P623"/>
          <cell r="Q623">
            <v>327.58</v>
          </cell>
        </row>
        <row r="624">
          <cell r="E624" t="str">
            <v>X21062161151</v>
          </cell>
          <cell r="F624" t="str">
            <v>FOOD TERMINAL, INC.</v>
          </cell>
          <cell r="G624" t="str">
            <v>CUCUMBER, FTI CPD, TAGUIG CITY</v>
          </cell>
          <cell r="H624" t="str">
            <v>TAGUIG CITY</v>
          </cell>
          <cell r="I624" t="str">
            <v>PARAÑAQUE</v>
          </cell>
          <cell r="J624"/>
          <cell r="K624"/>
          <cell r="L624" t="str">
            <v>ECOM</v>
          </cell>
          <cell r="M624" t="str">
            <v>CLOSE</v>
          </cell>
          <cell r="N624" t="str">
            <v>MBF</v>
          </cell>
          <cell r="O624">
            <v>100.59</v>
          </cell>
          <cell r="P624"/>
          <cell r="Q624">
            <v>127.22</v>
          </cell>
        </row>
        <row r="625">
          <cell r="E625" t="str">
            <v>X21126055684</v>
          </cell>
          <cell r="F625" t="str">
            <v>NIGHT SHANGHAI EMPIRE INC.</v>
          </cell>
          <cell r="G625" t="str">
            <v>ALABANG-ZAPOTE, ALMANZA I, LAS PINAS CITY</v>
          </cell>
          <cell r="H625" t="str">
            <v>LAS PIÑAS CITY</v>
          </cell>
          <cell r="I625" t="str">
            <v>PARAÑAQUE</v>
          </cell>
          <cell r="J625"/>
          <cell r="K625"/>
          <cell r="L625" t="str">
            <v>ECOM</v>
          </cell>
          <cell r="M625" t="str">
            <v>CLOSE</v>
          </cell>
          <cell r="N625" t="str">
            <v>MBF</v>
          </cell>
          <cell r="O625">
            <v>90.29</v>
          </cell>
          <cell r="P625"/>
          <cell r="Q625">
            <v>104.12</v>
          </cell>
        </row>
        <row r="626">
          <cell r="E626" t="str">
            <v>R20532985</v>
          </cell>
          <cell r="F626" t="str">
            <v>LIGHT RAIL TRANSIT AUTHORITY,</v>
          </cell>
          <cell r="G626" t="str">
            <v>QUIRINO, LA HUERTA, PARANAQUE</v>
          </cell>
          <cell r="H626" t="str">
            <v>PARAÑAQUE CITY</v>
          </cell>
          <cell r="I626" t="str">
            <v>PARAÑAQUE</v>
          </cell>
          <cell r="J626"/>
          <cell r="K626"/>
          <cell r="L626" t="str">
            <v>ECOM</v>
          </cell>
          <cell r="M626" t="str">
            <v>CLOSE</v>
          </cell>
          <cell r="N626" t="str">
            <v>UG</v>
          </cell>
          <cell r="O626">
            <v>155.74</v>
          </cell>
          <cell r="P626"/>
          <cell r="Q626">
            <v>14458.63</v>
          </cell>
        </row>
        <row r="627">
          <cell r="E627" t="str">
            <v>X21104939762</v>
          </cell>
          <cell r="F627" t="str">
            <v>GLOBAL-ESTATE RESORTS, INC.,</v>
          </cell>
          <cell r="G627" t="str">
            <v>DAANG HARI, ALMANZA II, LAS PINAS CITY</v>
          </cell>
          <cell r="H627" t="str">
            <v>LAS PIÑAS CITY</v>
          </cell>
          <cell r="I627" t="str">
            <v>PARAÑAQUE</v>
          </cell>
          <cell r="J627"/>
          <cell r="K627"/>
          <cell r="L627" t="str">
            <v>CHALLENGER</v>
          </cell>
          <cell r="M627" t="str">
            <v>CLOSE</v>
          </cell>
          <cell r="N627" t="str">
            <v>MBF</v>
          </cell>
          <cell r="O627">
            <v>16.12</v>
          </cell>
          <cell r="P627"/>
          <cell r="Q627">
            <v>18.97</v>
          </cell>
        </row>
        <row r="628">
          <cell r="E628" t="str">
            <v>R21585861</v>
          </cell>
          <cell r="F628" t="str">
            <v>CONSTANTINO ANA DE VERA</v>
          </cell>
          <cell r="G628" t="str">
            <v>SAN AGUSTIN, SAN DIONISIO VILL- UP 5, PARANAQUE</v>
          </cell>
          <cell r="H628" t="str">
            <v>PARAÑAQUE CITY</v>
          </cell>
          <cell r="I628" t="str">
            <v>PARAÑAQUE</v>
          </cell>
          <cell r="J628"/>
          <cell r="K628"/>
          <cell r="L628" t="str">
            <v>ECOM</v>
          </cell>
          <cell r="M628" t="str">
            <v>CLOSE</v>
          </cell>
          <cell r="N628" t="str">
            <v>MBF</v>
          </cell>
          <cell r="O628">
            <v>16.38</v>
          </cell>
          <cell r="P628"/>
          <cell r="Q628">
            <v>22.55</v>
          </cell>
        </row>
        <row r="629">
          <cell r="E629" t="str">
            <v>X21104920558</v>
          </cell>
          <cell r="F629" t="str">
            <v>ACTIVE REALTY AND DEVELOPMENT CORPORATION</v>
          </cell>
          <cell r="G629" t="str">
            <v>PALMA, TOWN AND COUNTRY WEST SUBD, BACOOR</v>
          </cell>
          <cell r="H629" t="str">
            <v>BACOOR CITY</v>
          </cell>
          <cell r="I629" t="str">
            <v>DASMA</v>
          </cell>
          <cell r="J629"/>
          <cell r="K629"/>
          <cell r="L629" t="str">
            <v>CHALLENGER</v>
          </cell>
          <cell r="M629" t="str">
            <v>CLOSE</v>
          </cell>
          <cell r="N629" t="str">
            <v>MBF</v>
          </cell>
          <cell r="O629">
            <v>55.72</v>
          </cell>
          <cell r="P629"/>
          <cell r="Q629">
            <v>90.25</v>
          </cell>
        </row>
        <row r="630">
          <cell r="E630" t="str">
            <v>X21062469937</v>
          </cell>
          <cell r="F630" t="str">
            <v>DITO TELECOMMUNITY CORPORATION</v>
          </cell>
          <cell r="G630" t="str">
            <v>BOUGAINVILLA, T.S. CRUZ SUBD, LAS PINAS CITY</v>
          </cell>
          <cell r="H630" t="str">
            <v>LAS PIÑAS CITY</v>
          </cell>
          <cell r="I630" t="str">
            <v>PARAÑAQUE</v>
          </cell>
          <cell r="J630"/>
          <cell r="K630"/>
          <cell r="L630" t="str">
            <v>POWERHOUSE</v>
          </cell>
          <cell r="M630" t="str">
            <v>CLOSE</v>
          </cell>
          <cell r="N630" t="str">
            <v>MBF</v>
          </cell>
          <cell r="O630">
            <v>126.71</v>
          </cell>
          <cell r="P630"/>
          <cell r="Q630">
            <v>160.72999999999999</v>
          </cell>
        </row>
        <row r="631">
          <cell r="E631" t="str">
            <v>X21104678477</v>
          </cell>
          <cell r="F631" t="str">
            <v>COMMUNIX INC.</v>
          </cell>
          <cell r="G631" t="str">
            <v>REYVILLE I SUBD, REYVILLE I SUBD, BACOOR</v>
          </cell>
          <cell r="H631" t="str">
            <v>BACOOR CITY</v>
          </cell>
          <cell r="I631" t="str">
            <v>DASMA</v>
          </cell>
          <cell r="J631"/>
          <cell r="K631"/>
          <cell r="L631" t="str">
            <v>POWERHOUSE</v>
          </cell>
          <cell r="M631" t="str">
            <v>CLOSE</v>
          </cell>
          <cell r="N631" t="str">
            <v>MBF</v>
          </cell>
          <cell r="O631">
            <v>86.34</v>
          </cell>
          <cell r="P631"/>
          <cell r="Q631">
            <v>123.05</v>
          </cell>
        </row>
        <row r="632">
          <cell r="E632" t="str">
            <v>X21093983058</v>
          </cell>
          <cell r="F632" t="str">
            <v>CRYSTAL TUBE ICE CORP.</v>
          </cell>
          <cell r="G632" t="str">
            <v>PULIDO CPD, PULIDO CPD, BACOOR</v>
          </cell>
          <cell r="H632" t="str">
            <v>BACOOR CITY</v>
          </cell>
          <cell r="I632" t="str">
            <v>DASMA</v>
          </cell>
          <cell r="J632"/>
          <cell r="K632"/>
          <cell r="L632" t="str">
            <v>POWERHOUSE</v>
          </cell>
          <cell r="M632" t="str">
            <v>CLOSE</v>
          </cell>
          <cell r="N632" t="str">
            <v>MBF</v>
          </cell>
          <cell r="O632">
            <v>333.93</v>
          </cell>
          <cell r="P632"/>
          <cell r="Q632">
            <v>460.77</v>
          </cell>
        </row>
        <row r="633">
          <cell r="E633" t="str">
            <v>X21115509456</v>
          </cell>
          <cell r="F633" t="str">
            <v>RUSTIC HOUSE HOLDING CO., INC.</v>
          </cell>
          <cell r="G633" t="str">
            <v>LOTUS, T.S. CRUZ SUBD, LAS PINAS CITY</v>
          </cell>
          <cell r="H633" t="str">
            <v>LAS PIÑAS CITY</v>
          </cell>
          <cell r="I633" t="str">
            <v>PARAÑAQUE</v>
          </cell>
          <cell r="J633"/>
          <cell r="K633"/>
          <cell r="L633" t="str">
            <v>CHALLENGER</v>
          </cell>
          <cell r="M633" t="str">
            <v>CLOSE</v>
          </cell>
          <cell r="N633" t="str">
            <v>MBF</v>
          </cell>
          <cell r="O633">
            <v>104.94</v>
          </cell>
          <cell r="P633"/>
          <cell r="Q633">
            <v>171.43</v>
          </cell>
        </row>
        <row r="634">
          <cell r="E634" t="str">
            <v>X21115189355</v>
          </cell>
          <cell r="F634" t="str">
            <v>CIUDAD DE STRIKE HOMEOWNERS ASSOCIATION, INC. -2</v>
          </cell>
          <cell r="G634" t="str">
            <v>BUILDING 7, CIUDAD DE STRIKE PHASE 1, BACOOR</v>
          </cell>
          <cell r="H634" t="str">
            <v>BACOOR CITY</v>
          </cell>
          <cell r="I634" t="str">
            <v>PARAÑAQUE</v>
          </cell>
          <cell r="J634"/>
          <cell r="K634"/>
          <cell r="L634" t="str">
            <v>POWERHOUSE</v>
          </cell>
          <cell r="M634" t="str">
            <v>CLOSE</v>
          </cell>
          <cell r="N634" t="str">
            <v>MBF</v>
          </cell>
          <cell r="O634">
            <v>363.66</v>
          </cell>
          <cell r="P634"/>
          <cell r="Q634">
            <v>756.25</v>
          </cell>
        </row>
        <row r="635">
          <cell r="E635" t="str">
            <v>X21125884062</v>
          </cell>
          <cell r="F635" t="str">
            <v>NONPAREIL INTERNATIONAL FREIGHT &amp; CARGO SERVICES I</v>
          </cell>
          <cell r="G635" t="str">
            <v>STA. ANA, SUN VALLEY SUBD, PARANAQUE</v>
          </cell>
          <cell r="H635" t="str">
            <v>PARAÑAQUE CITY</v>
          </cell>
          <cell r="I635" t="str">
            <v>PARAÑAQUE</v>
          </cell>
          <cell r="J635"/>
          <cell r="K635"/>
          <cell r="L635" t="str">
            <v>ECOM</v>
          </cell>
          <cell r="M635" t="str">
            <v>CLOSE</v>
          </cell>
          <cell r="N635" t="str">
            <v>MBF</v>
          </cell>
          <cell r="O635">
            <v>75.77</v>
          </cell>
          <cell r="P635"/>
          <cell r="Q635">
            <v>284.48</v>
          </cell>
        </row>
        <row r="636">
          <cell r="E636" t="str">
            <v>X21115493900</v>
          </cell>
          <cell r="F636" t="str">
            <v>DITO TELECOMMUNITY CORPORATION</v>
          </cell>
          <cell r="G636" t="str">
            <v>EDWARD GO, BF RESORT VILL, LAS PINAS CITY</v>
          </cell>
          <cell r="H636" t="str">
            <v>LAS PIÑAS CITY</v>
          </cell>
          <cell r="I636" t="str">
            <v>PARAÑAQUE</v>
          </cell>
          <cell r="J636"/>
          <cell r="K636"/>
          <cell r="L636" t="str">
            <v>CHALLENGER</v>
          </cell>
          <cell r="M636" t="str">
            <v>CLOSE</v>
          </cell>
          <cell r="N636" t="str">
            <v>MBF</v>
          </cell>
          <cell r="O636">
            <v>51.05</v>
          </cell>
          <cell r="P636"/>
          <cell r="Q636">
            <v>76.25</v>
          </cell>
        </row>
        <row r="637">
          <cell r="E637" t="str">
            <v>X21115541697</v>
          </cell>
          <cell r="F637" t="str">
            <v>DIEGO SABIO REPATACODO JR</v>
          </cell>
          <cell r="G637" t="str">
            <v>ANTONIO OZAETA, C MIROPOSA-VISTA GRANDE (BFRV), LAS PINAS CITY</v>
          </cell>
          <cell r="H637" t="str">
            <v>LAS PIÑAS CITY</v>
          </cell>
          <cell r="I637" t="str">
            <v>PARAÑAQUE</v>
          </cell>
          <cell r="J637"/>
          <cell r="K637"/>
          <cell r="L637" t="str">
            <v>ECOM</v>
          </cell>
          <cell r="M637" t="str">
            <v>CLOSE</v>
          </cell>
          <cell r="N637" t="str">
            <v>MBF</v>
          </cell>
          <cell r="O637">
            <v>43.35</v>
          </cell>
          <cell r="P637"/>
          <cell r="Q637">
            <v>71.03</v>
          </cell>
        </row>
        <row r="638">
          <cell r="E638" t="str">
            <v>X21094091486</v>
          </cell>
          <cell r="F638" t="str">
            <v>DITO TELECOMMUNITY CORPORATION</v>
          </cell>
          <cell r="G638" t="str">
            <v>PIO PEDROSA, ITALIA 500-BF HOMES, LAS PINAS CITY</v>
          </cell>
          <cell r="H638" t="str">
            <v>LAS PIÑAS CITY</v>
          </cell>
          <cell r="I638" t="str">
            <v>PARAÑAQUE</v>
          </cell>
          <cell r="J638"/>
          <cell r="K638"/>
          <cell r="L638" t="str">
            <v>CHALLENGER</v>
          </cell>
          <cell r="M638" t="str">
            <v>CLOSE</v>
          </cell>
          <cell r="N638" t="str">
            <v>MBF</v>
          </cell>
          <cell r="O638">
            <v>30.98</v>
          </cell>
          <cell r="P638"/>
          <cell r="Q638">
            <v>42.38</v>
          </cell>
        </row>
        <row r="639">
          <cell r="E639" t="str">
            <v>X21072934367</v>
          </cell>
          <cell r="F639" t="str">
            <v>DITO TELECOMMUNITY CORPORATION</v>
          </cell>
          <cell r="G639" t="str">
            <v>SEVERINA DIAMOND, SEVERINA DIAMOND SUBD, PARANAQUE</v>
          </cell>
          <cell r="H639" t="str">
            <v>PARAÑAQUE CITY</v>
          </cell>
          <cell r="I639" t="str">
            <v>PARAÑAQUE</v>
          </cell>
          <cell r="J639"/>
          <cell r="K639"/>
          <cell r="L639" t="str">
            <v>ECOM</v>
          </cell>
          <cell r="M639" t="str">
            <v>CLOSE</v>
          </cell>
          <cell r="N639" t="str">
            <v>MBF</v>
          </cell>
          <cell r="O639">
            <v>45</v>
          </cell>
          <cell r="P639"/>
          <cell r="Q639">
            <v>43.63</v>
          </cell>
        </row>
        <row r="640">
          <cell r="E640" t="str">
            <v>X21126043853</v>
          </cell>
          <cell r="F640" t="str">
            <v>MELANIE DACUDAO CHAN</v>
          </cell>
          <cell r="G640" t="str">
            <v>COUNTRY CLUB, AYALA-ALABANG VILL, MUNTINLUPA</v>
          </cell>
          <cell r="H640" t="str">
            <v>MUNTINLUPA CITY</v>
          </cell>
          <cell r="I640" t="str">
            <v>PARAÑAQUE</v>
          </cell>
          <cell r="J640"/>
          <cell r="K640"/>
          <cell r="L640" t="str">
            <v>POWERHOUSE</v>
          </cell>
          <cell r="M640" t="str">
            <v>CLOSE</v>
          </cell>
          <cell r="N640" t="str">
            <v>FMS</v>
          </cell>
          <cell r="O640">
            <v>70.03</v>
          </cell>
          <cell r="P640"/>
          <cell r="Q640">
            <v>114</v>
          </cell>
        </row>
        <row r="641">
          <cell r="E641" t="str">
            <v>X21094293159</v>
          </cell>
          <cell r="F641" t="str">
            <v>HARD DISCOUNT PHILIPPINES, INC.</v>
          </cell>
          <cell r="G641" t="str">
            <v>BLOCK 2, GREEN VALLEY SUBD SECT C, BACOOR</v>
          </cell>
          <cell r="H641" t="str">
            <v>BACOOR CITY</v>
          </cell>
          <cell r="I641" t="str">
            <v>DASMA</v>
          </cell>
          <cell r="J641"/>
          <cell r="K641"/>
          <cell r="L641" t="str">
            <v>POWERHOUSE</v>
          </cell>
          <cell r="M641" t="str">
            <v>CLOSE</v>
          </cell>
          <cell r="N641" t="str">
            <v>IJP</v>
          </cell>
          <cell r="O641">
            <v>5.28</v>
          </cell>
          <cell r="P641"/>
          <cell r="Q641">
            <v>7.2</v>
          </cell>
        </row>
        <row r="642">
          <cell r="E642" t="str">
            <v>X21073007387</v>
          </cell>
          <cell r="F642" t="str">
            <v>WEST GREENLAND PROPERTIES INC.</v>
          </cell>
          <cell r="G642" t="str">
            <v>STREET, DEUTERONOMY, BF HOMES MARTINVILLE SUBD, LAS PINAS CITY</v>
          </cell>
          <cell r="H642" t="str">
            <v>LAS PIÑAS CITY</v>
          </cell>
          <cell r="I642" t="str">
            <v>PARAÑAQUE</v>
          </cell>
          <cell r="J642"/>
          <cell r="K642"/>
          <cell r="L642" t="str">
            <v>POWERHOUSE</v>
          </cell>
          <cell r="M642" t="str">
            <v>CLOSE</v>
          </cell>
          <cell r="N642" t="str">
            <v>FMS</v>
          </cell>
          <cell r="O642">
            <v>33.56</v>
          </cell>
          <cell r="P642"/>
          <cell r="Q642">
            <v>45.72</v>
          </cell>
        </row>
        <row r="643">
          <cell r="E643" t="str">
            <v>X21072746856</v>
          </cell>
          <cell r="F643" t="str">
            <v>CARPEL ENVIRONMENT CORPORATION</v>
          </cell>
          <cell r="G643" t="str">
            <v>BF HOMES-HERNANDEZ PORTION, BF HOMES-HERNANDEZ PORTION, LAS PINAS CITY</v>
          </cell>
          <cell r="H643" t="str">
            <v>LAS PIÑAS CITY</v>
          </cell>
          <cell r="I643" t="str">
            <v>PARAÑAQUE</v>
          </cell>
          <cell r="J643"/>
          <cell r="K643"/>
          <cell r="L643" t="str">
            <v>POWERHOUSE</v>
          </cell>
          <cell r="M643" t="str">
            <v>CLOSE</v>
          </cell>
          <cell r="N643" t="str">
            <v>FMS</v>
          </cell>
          <cell r="O643">
            <v>153.87</v>
          </cell>
          <cell r="P643"/>
          <cell r="Q643">
            <v>227.65</v>
          </cell>
        </row>
        <row r="644">
          <cell r="E644" t="str">
            <v>X21115518834</v>
          </cell>
          <cell r="F644" t="str">
            <v>SPRINGTOWN DEVELOPMENT CORPORATION</v>
          </cell>
          <cell r="G644" t="str">
            <v>SUSANA, TUNASAN, MUNTINLUPA</v>
          </cell>
          <cell r="H644" t="str">
            <v>MUNTINLUPA CITY</v>
          </cell>
          <cell r="I644" t="str">
            <v>PARAÑAQUE</v>
          </cell>
          <cell r="J644"/>
          <cell r="K644"/>
          <cell r="L644" t="str">
            <v>ECOM</v>
          </cell>
          <cell r="M644" t="str">
            <v>CLOSE</v>
          </cell>
          <cell r="N644" t="str">
            <v>MBF</v>
          </cell>
          <cell r="O644">
            <v>276.42</v>
          </cell>
          <cell r="P644"/>
          <cell r="Q644">
            <v>472.13</v>
          </cell>
        </row>
        <row r="645">
          <cell r="E645" t="str">
            <v>X21031030262</v>
          </cell>
          <cell r="F645" t="str">
            <v>KENNETH KHOE KEH</v>
          </cell>
          <cell r="G645" t="str">
            <v>PHASE 2 ACCESS ROAD, AMVEL COMMERCIAL COMPLEX, PARANAQUE</v>
          </cell>
          <cell r="H645" t="str">
            <v>PARAÑAQUE CITY</v>
          </cell>
          <cell r="I645" t="str">
            <v>PARAÑAQUE</v>
          </cell>
          <cell r="J645"/>
          <cell r="K645"/>
          <cell r="L645" t="str">
            <v>AVECO</v>
          </cell>
          <cell r="M645" t="str">
            <v>CLOSE</v>
          </cell>
          <cell r="N645" t="str">
            <v>MBF</v>
          </cell>
          <cell r="O645">
            <v>31.8</v>
          </cell>
          <cell r="P645"/>
          <cell r="Q645">
            <v>43.2</v>
          </cell>
        </row>
        <row r="646">
          <cell r="E646" t="str">
            <v>X21073274108</v>
          </cell>
          <cell r="F646" t="str">
            <v>FOOD TERMINAL, INC.</v>
          </cell>
          <cell r="G646" t="str">
            <v>ELECTRONICS, FTI CPD, TAGUIG CITY</v>
          </cell>
          <cell r="H646" t="str">
            <v>TAGUIG CITY</v>
          </cell>
          <cell r="I646" t="str">
            <v>PARAÑAQUE</v>
          </cell>
          <cell r="J646"/>
          <cell r="K646"/>
          <cell r="L646" t="str">
            <v>ECOM</v>
          </cell>
          <cell r="M646" t="str">
            <v>CLOSE</v>
          </cell>
          <cell r="N646" t="str">
            <v>MBF</v>
          </cell>
          <cell r="O646">
            <v>496.98</v>
          </cell>
          <cell r="P646"/>
          <cell r="Q646">
            <v>707.43</v>
          </cell>
        </row>
        <row r="647">
          <cell r="E647" t="str">
            <v>P2106111888</v>
          </cell>
          <cell r="F647" t="str">
            <v>MAINT 41XD Loadsplit [034837|WA183632|CW6-0387||]
Install additional 1-50kVA DT on pole CW6-0510</v>
          </cell>
          <cell r="G647" t="str">
            <v>J.J. JINGCO PHILAMLIFE VILL PAMPLONA II LAS PINAS CITY</v>
          </cell>
          <cell r="H647" t="str">
            <v>LAS PIÑAS CITY</v>
          </cell>
          <cell r="I647" t="str">
            <v>PARAÑAQUE</v>
          </cell>
          <cell r="J647"/>
          <cell r="K647"/>
          <cell r="L647" t="str">
            <v>ECOM</v>
          </cell>
          <cell r="M647" t="str">
            <v>CLOSE</v>
          </cell>
          <cell r="N647" t="str">
            <v>AED</v>
          </cell>
          <cell r="O647">
            <v>124.04</v>
          </cell>
          <cell r="P647"/>
          <cell r="Q647">
            <v>2.1</v>
          </cell>
        </row>
        <row r="648">
          <cell r="E648" t="str">
            <v>X21062155961</v>
          </cell>
          <cell r="F648" t="str">
            <v>FOOD TERMINAL, INC.</v>
          </cell>
          <cell r="G648" t="str">
            <v>DUHAT, FTI CPD, TAGUIG CITY</v>
          </cell>
          <cell r="H648" t="str">
            <v>TAGUIG CITY</v>
          </cell>
          <cell r="I648" t="str">
            <v>PARAÑAQUE</v>
          </cell>
          <cell r="J648"/>
          <cell r="K648"/>
          <cell r="L648" t="str">
            <v>CHALLENGER</v>
          </cell>
          <cell r="M648" t="str">
            <v>CLOSE</v>
          </cell>
          <cell r="N648" t="str">
            <v>MBF</v>
          </cell>
          <cell r="O648">
            <v>393.62</v>
          </cell>
          <cell r="P648"/>
          <cell r="Q648">
            <v>590.45000000000005</v>
          </cell>
        </row>
        <row r="649">
          <cell r="E649" t="str">
            <v>X21104684740</v>
          </cell>
          <cell r="F649" t="str">
            <v>MAYNILAD WATER SERVICES, INC.</v>
          </cell>
          <cell r="G649" t="str">
            <v>SANTIAGO LOOP, AYALA-ALABANG VILL, MUNTINLUPA</v>
          </cell>
          <cell r="H649" t="str">
            <v>MUNTINLUPA CITY</v>
          </cell>
          <cell r="I649" t="str">
            <v>PARAÑAQUE</v>
          </cell>
          <cell r="J649"/>
          <cell r="K649"/>
          <cell r="L649" t="str">
            <v>CHALLENGER</v>
          </cell>
          <cell r="M649" t="str">
            <v>CLOSE</v>
          </cell>
          <cell r="N649" t="str">
            <v>MBF</v>
          </cell>
          <cell r="O649">
            <v>112.96</v>
          </cell>
          <cell r="P649"/>
          <cell r="Q649">
            <v>154.77000000000001</v>
          </cell>
        </row>
        <row r="650">
          <cell r="E650" t="str">
            <v>X21072944897</v>
          </cell>
          <cell r="F650" t="str">
            <v>CITY GOVERNMENT OF BACOOR,</v>
          </cell>
          <cell r="G650" t="str">
            <v>BLOCK 1, CIUDAD MALASAKIT, BACOOR</v>
          </cell>
          <cell r="H650" t="str">
            <v>BACOOR CITY</v>
          </cell>
          <cell r="I650" t="str">
            <v>DASMA</v>
          </cell>
          <cell r="J650"/>
          <cell r="K650"/>
          <cell r="L650" t="str">
            <v>CHALLENGER</v>
          </cell>
          <cell r="M650" t="str">
            <v>CLOSE</v>
          </cell>
          <cell r="N650" t="str">
            <v>AED</v>
          </cell>
          <cell r="O650">
            <v>867.49</v>
          </cell>
          <cell r="P650"/>
          <cell r="Q650">
            <v>1341.75</v>
          </cell>
        </row>
        <row r="651">
          <cell r="E651" t="str">
            <v>X22010052730</v>
          </cell>
          <cell r="F651" t="str">
            <v>STA. LUCIA REALTY &amp; DEVELOPMENT, INC.</v>
          </cell>
          <cell r="G651" t="str">
            <v>BLOCK 5, VISTA VERDE SOUTH PH 1A1, BACOOR</v>
          </cell>
          <cell r="H651" t="str">
            <v>BACOOR CITY</v>
          </cell>
          <cell r="I651" t="str">
            <v>DASMA</v>
          </cell>
          <cell r="J651"/>
          <cell r="K651"/>
          <cell r="L651" t="str">
            <v>CHALLENGER</v>
          </cell>
          <cell r="M651" t="str">
            <v>CLOSE</v>
          </cell>
          <cell r="N651" t="str">
            <v>MBF</v>
          </cell>
          <cell r="O651">
            <v>323.61</v>
          </cell>
          <cell r="P651"/>
          <cell r="Q651">
            <v>473.48</v>
          </cell>
        </row>
        <row r="652">
          <cell r="E652" t="str">
            <v>X21031093290</v>
          </cell>
          <cell r="F652" t="str">
            <v>RYAN GABRIEL DEL ROSARIO CAMUS</v>
          </cell>
          <cell r="G652" t="str">
            <v>JASMIN, T.S. CRUZ SUBD, LAS PINAS CITY</v>
          </cell>
          <cell r="H652" t="str">
            <v>LAS PIÑAS CITY</v>
          </cell>
          <cell r="I652" t="str">
            <v>PARAÑAQUE</v>
          </cell>
          <cell r="J652"/>
          <cell r="K652"/>
          <cell r="L652" t="str">
            <v>CHALLENGER</v>
          </cell>
          <cell r="M652" t="str">
            <v>CLOSE</v>
          </cell>
          <cell r="N652" t="str">
            <v>MBF</v>
          </cell>
          <cell r="O652">
            <v>42.92</v>
          </cell>
          <cell r="P652"/>
          <cell r="Q652">
            <v>75.3</v>
          </cell>
        </row>
        <row r="653">
          <cell r="E653" t="str">
            <v>X21020587768</v>
          </cell>
          <cell r="F653" t="str">
            <v>DITO TELECOMMUNITY CORPORATION</v>
          </cell>
          <cell r="G653" t="str">
            <v>MOLINO BLVD., BAYANAN, BACOOR</v>
          </cell>
          <cell r="H653" t="str">
            <v>BACOOR CITY</v>
          </cell>
          <cell r="I653" t="str">
            <v>DASMA</v>
          </cell>
          <cell r="J653"/>
          <cell r="K653"/>
          <cell r="L653" t="str">
            <v>CHALLENGER</v>
          </cell>
          <cell r="M653" t="str">
            <v>CLOSE</v>
          </cell>
          <cell r="N653" t="str">
            <v>MBF</v>
          </cell>
          <cell r="O653">
            <v>35.659999999999997</v>
          </cell>
          <cell r="P653"/>
          <cell r="Q653">
            <v>50.18</v>
          </cell>
        </row>
        <row r="654">
          <cell r="E654" t="str">
            <v>X21020671032</v>
          </cell>
          <cell r="F654" t="str">
            <v>PLACER 8 LOGISTICS EXPRESS INC.</v>
          </cell>
          <cell r="G654" t="str">
            <v>KATURAY, PUROK 4, TAGUIG CITY</v>
          </cell>
          <cell r="H654" t="str">
            <v>TAGUIG CITY</v>
          </cell>
          <cell r="I654" t="str">
            <v>PARAÑAQUE</v>
          </cell>
          <cell r="J654"/>
          <cell r="K654"/>
          <cell r="L654" t="str">
            <v>CHALLENGER</v>
          </cell>
          <cell r="M654" t="str">
            <v>CLOSE</v>
          </cell>
          <cell r="N654" t="str">
            <v>MBF</v>
          </cell>
          <cell r="O654">
            <v>54.35</v>
          </cell>
          <cell r="P654"/>
          <cell r="Q654">
            <v>76.78</v>
          </cell>
        </row>
        <row r="655">
          <cell r="E655" t="str">
            <v>X21094232681</v>
          </cell>
          <cell r="F655" t="str">
            <v>GLOBE TELECOM, INC.</v>
          </cell>
          <cell r="G655" t="str">
            <v>CONCERTO, STA. CECILIA VILL, LAS PINAS CITY</v>
          </cell>
          <cell r="H655" t="str">
            <v>LAS PIÑAS CITY</v>
          </cell>
          <cell r="I655" t="str">
            <v>PARAÑAQUE</v>
          </cell>
          <cell r="J655"/>
          <cell r="K655"/>
          <cell r="L655" t="str">
            <v>CHALLENGER</v>
          </cell>
          <cell r="M655" t="str">
            <v>CLOSE</v>
          </cell>
          <cell r="N655" t="str">
            <v>IJP</v>
          </cell>
          <cell r="O655">
            <v>5.33</v>
          </cell>
          <cell r="P655"/>
          <cell r="Q655">
            <v>7.3</v>
          </cell>
        </row>
        <row r="656">
          <cell r="E656" t="str">
            <v>X21104600697</v>
          </cell>
          <cell r="F656" t="str">
            <v>GLOBE TELECOM., INC.</v>
          </cell>
          <cell r="G656" t="str">
            <v>ALABANG-ZAPOTE, ALMANZA I, LAS PINAS CITY</v>
          </cell>
          <cell r="H656" t="str">
            <v>LAS PIÑAS CITY</v>
          </cell>
          <cell r="I656" t="str">
            <v>PARAÑAQUE</v>
          </cell>
          <cell r="J656"/>
          <cell r="K656"/>
          <cell r="L656" t="str">
            <v>CHALLENGER</v>
          </cell>
          <cell r="M656" t="str">
            <v>CLOSE</v>
          </cell>
          <cell r="N656" t="str">
            <v>IJP</v>
          </cell>
          <cell r="O656">
            <v>3.54</v>
          </cell>
          <cell r="P656"/>
          <cell r="Q656">
            <v>4.8499999999999996</v>
          </cell>
        </row>
        <row r="657">
          <cell r="E657" t="str">
            <v>X22010027399</v>
          </cell>
          <cell r="F657" t="str">
            <v>POWERCITY CORPORATION</v>
          </cell>
          <cell r="G657" t="str">
            <v>MA. CRISTINA, AYALA-ALABANG VILL, MUNTINLUPA</v>
          </cell>
          <cell r="H657" t="str">
            <v>MUNTINLUPA CITY</v>
          </cell>
          <cell r="I657" t="str">
            <v>PARAÑAQUE</v>
          </cell>
          <cell r="J657"/>
          <cell r="K657"/>
          <cell r="L657" t="str">
            <v>CHALLENGER</v>
          </cell>
          <cell r="M657" t="str">
            <v>CLOSE</v>
          </cell>
          <cell r="N657" t="str">
            <v>MBF</v>
          </cell>
          <cell r="O657">
            <v>121.1</v>
          </cell>
          <cell r="P657"/>
          <cell r="Q657">
            <v>190.48</v>
          </cell>
        </row>
        <row r="658">
          <cell r="E658" t="str">
            <v>X21083561813</v>
          </cell>
          <cell r="F658" t="str">
            <v>GLOBE TELECOM., INC.</v>
          </cell>
          <cell r="G658" t="str">
            <v>QUIRINO, PULANGLUPA I, LAS PINAS CITY</v>
          </cell>
          <cell r="H658" t="str">
            <v>LAS PIÑAS CITY</v>
          </cell>
          <cell r="I658" t="str">
            <v>PARAÑAQUE</v>
          </cell>
          <cell r="J658"/>
          <cell r="K658"/>
          <cell r="L658" t="str">
            <v>VJC</v>
          </cell>
          <cell r="M658" t="str">
            <v>CLOSE</v>
          </cell>
          <cell r="N658" t="str">
            <v>MBF</v>
          </cell>
          <cell r="O658">
            <v>60.59</v>
          </cell>
          <cell r="P658"/>
          <cell r="Q658">
            <v>109.28</v>
          </cell>
        </row>
        <row r="659">
          <cell r="E659" t="str">
            <v>X21104447249</v>
          </cell>
          <cell r="F659" t="str">
            <v>LALAINE JOYCE MALUNAO ESTA</v>
          </cell>
          <cell r="G659" t="str">
            <v>FLORANTE, PHILIPS PARK SUBD, LAS PINAS CITY</v>
          </cell>
          <cell r="H659" t="str">
            <v>LAS PIÑAS CITY</v>
          </cell>
          <cell r="I659" t="str">
            <v>PARAÑAQUE</v>
          </cell>
          <cell r="J659"/>
          <cell r="K659"/>
          <cell r="L659" t="str">
            <v>POWERHOUSE</v>
          </cell>
          <cell r="M659" t="str">
            <v>CLOSE</v>
          </cell>
          <cell r="N659" t="str">
            <v>MBF</v>
          </cell>
          <cell r="O659">
            <v>67.83</v>
          </cell>
          <cell r="P659"/>
          <cell r="Q659">
            <v>115.27</v>
          </cell>
        </row>
        <row r="660">
          <cell r="E660" t="str">
            <v>X21052069844</v>
          </cell>
          <cell r="F660" t="str">
            <v>DITO TELECOMMUNITY CORPORATION</v>
          </cell>
          <cell r="G660" t="str">
            <v>DO?A PILAR AGUIRRE, PILAR VILL, LAS PINAS CITY</v>
          </cell>
          <cell r="H660" t="str">
            <v>LAS PIÑAS CITY</v>
          </cell>
          <cell r="I660" t="str">
            <v>PARAÑAQUE</v>
          </cell>
          <cell r="J660"/>
          <cell r="K660"/>
          <cell r="L660" t="str">
            <v>POWERHOUSE</v>
          </cell>
          <cell r="M660" t="str">
            <v>CLOSE</v>
          </cell>
          <cell r="N660" t="str">
            <v>FMS</v>
          </cell>
          <cell r="O660">
            <v>34.72</v>
          </cell>
          <cell r="P660"/>
          <cell r="Q660">
            <v>47.47</v>
          </cell>
        </row>
        <row r="661">
          <cell r="E661" t="str">
            <v>X21125996119</v>
          </cell>
          <cell r="F661" t="str">
            <v>MARIA CAMILLE MAGBANUA JALANDONI</v>
          </cell>
          <cell r="G661" t="str">
            <v>BALAYAN, AYALA-ALABANG VILL, MUNTINLUPA</v>
          </cell>
          <cell r="H661" t="str">
            <v>MUNTINLUPA CITY</v>
          </cell>
          <cell r="I661" t="str">
            <v>PARAÑAQUE</v>
          </cell>
          <cell r="J661"/>
          <cell r="K661"/>
          <cell r="L661" t="str">
            <v>POWERHOUSE</v>
          </cell>
          <cell r="M661" t="str">
            <v>CLOSE</v>
          </cell>
          <cell r="N661" t="str">
            <v>FMS</v>
          </cell>
          <cell r="O661">
            <v>42.81</v>
          </cell>
          <cell r="P661"/>
          <cell r="Q661">
            <v>70.25</v>
          </cell>
        </row>
        <row r="662">
          <cell r="E662" t="str">
            <v>X21072816480</v>
          </cell>
          <cell r="F662" t="str">
            <v>MICAEL CORNELIO L. PACIA</v>
          </cell>
          <cell r="G662" t="str">
            <v>ADELITA CHIOCO, BF HOMES, PARANAQUE</v>
          </cell>
          <cell r="H662" t="str">
            <v>PARAÑAQUE CITY</v>
          </cell>
          <cell r="I662" t="str">
            <v>PARAÑAQUE</v>
          </cell>
          <cell r="J662"/>
          <cell r="K662"/>
          <cell r="L662" t="str">
            <v>VJC</v>
          </cell>
          <cell r="M662" t="str">
            <v>CLOSE</v>
          </cell>
          <cell r="N662" t="str">
            <v>MBF</v>
          </cell>
          <cell r="O662">
            <v>46.55</v>
          </cell>
          <cell r="P662"/>
          <cell r="Q662">
            <v>79.55</v>
          </cell>
        </row>
        <row r="663">
          <cell r="E663" t="str">
            <v>X22010218755</v>
          </cell>
          <cell r="F663" t="str">
            <v>SMART COMMUNICATIONS, INC.</v>
          </cell>
          <cell r="G663" t="str">
            <v>PANAY, MARINA SUBD, PARANAQUE</v>
          </cell>
          <cell r="H663" t="str">
            <v>PARAÑAQUE CITY</v>
          </cell>
          <cell r="I663" t="str">
            <v>PARAÑAQUE</v>
          </cell>
          <cell r="J663"/>
          <cell r="K663"/>
          <cell r="L663" t="str">
            <v>VJC</v>
          </cell>
          <cell r="M663" t="str">
            <v>CLOSE</v>
          </cell>
          <cell r="N663" t="str">
            <v>MBF</v>
          </cell>
          <cell r="O663">
            <v>14.62</v>
          </cell>
          <cell r="P663"/>
          <cell r="Q663">
            <v>17.079999999999998</v>
          </cell>
        </row>
        <row r="664">
          <cell r="E664" t="str">
            <v>X21083830184</v>
          </cell>
          <cell r="F664" t="str">
            <v>DITO TELECOMMUNITY CORPORATION</v>
          </cell>
          <cell r="G664" t="str">
            <v>MALUGAY, UNITED HILLSSUB-UPS1, PARANAQUE</v>
          </cell>
          <cell r="H664" t="str">
            <v>PARAÑAQUE CITY</v>
          </cell>
          <cell r="I664" t="str">
            <v>PARAÑAQUE</v>
          </cell>
          <cell r="J664"/>
          <cell r="K664"/>
          <cell r="L664" t="str">
            <v>VJC</v>
          </cell>
          <cell r="M664" t="str">
            <v>CLOSE</v>
          </cell>
          <cell r="N664" t="str">
            <v>MBF</v>
          </cell>
          <cell r="O664">
            <v>41.57</v>
          </cell>
          <cell r="P664"/>
          <cell r="Q664">
            <v>31</v>
          </cell>
        </row>
        <row r="665">
          <cell r="E665" t="str">
            <v>R20610013</v>
          </cell>
          <cell r="F665" t="str">
            <v>GELLCROP MARKETING &amp; DEVELOPMENT CORPORATION,.</v>
          </cell>
          <cell r="G665" t="str">
            <v>HERNANDEZ, SAN ANTONIO VALLEY 10, PARANAQUE</v>
          </cell>
          <cell r="H665" t="str">
            <v>PARAÑAQUE CITY</v>
          </cell>
          <cell r="I665" t="str">
            <v>PARAÑAQUE</v>
          </cell>
          <cell r="J665"/>
          <cell r="K665"/>
          <cell r="L665" t="str">
            <v>VJC</v>
          </cell>
          <cell r="M665" t="str">
            <v>CLOSE</v>
          </cell>
          <cell r="N665" t="str">
            <v>MBF</v>
          </cell>
          <cell r="O665">
            <v>19.37</v>
          </cell>
          <cell r="P665"/>
          <cell r="Q665">
            <v>65.900000000000006</v>
          </cell>
        </row>
        <row r="666">
          <cell r="E666" t="str">
            <v>X21062295719</v>
          </cell>
          <cell r="F666" t="str">
            <v>ACHIEVERS FUEL &amp; SERVICE CENTER CORP.</v>
          </cell>
          <cell r="G666" t="str">
            <v>C-5, KALAYAAN VILL/BALAGBAG</v>
          </cell>
          <cell r="H666" t="str">
            <v>PASAY CITY</v>
          </cell>
          <cell r="I666" t="str">
            <v>PARAÑAQUE</v>
          </cell>
          <cell r="J666"/>
          <cell r="K666"/>
          <cell r="L666" t="str">
            <v>VJC</v>
          </cell>
          <cell r="M666" t="str">
            <v>CLOSE</v>
          </cell>
          <cell r="N666" t="str">
            <v>MBF</v>
          </cell>
          <cell r="O666">
            <v>148.47</v>
          </cell>
          <cell r="P666"/>
          <cell r="Q666">
            <v>203.2</v>
          </cell>
        </row>
        <row r="667">
          <cell r="E667" t="str">
            <v>X21125847571</v>
          </cell>
          <cell r="F667" t="str">
            <v>MERCURY DRUG CORPORATION</v>
          </cell>
          <cell r="G667" t="str">
            <v>FINLAND, BETTER LIVING SUBD, PARANAQUE</v>
          </cell>
          <cell r="H667" t="str">
            <v>PARAÑAQUE CITY</v>
          </cell>
          <cell r="I667" t="str">
            <v>PARAÑAQUE</v>
          </cell>
          <cell r="J667"/>
          <cell r="K667"/>
          <cell r="L667" t="str">
            <v>VJC</v>
          </cell>
          <cell r="M667" t="str">
            <v>CLOSE</v>
          </cell>
          <cell r="N667" t="str">
            <v>MBF</v>
          </cell>
          <cell r="O667">
            <v>48.8</v>
          </cell>
          <cell r="P667"/>
          <cell r="Q667">
            <v>70.3</v>
          </cell>
        </row>
        <row r="668">
          <cell r="E668" t="str">
            <v>X21072973845</v>
          </cell>
          <cell r="F668" t="str">
            <v>INDUSTRIAL TECHNOLOGY DEVELOPMENT INSTITUTE</v>
          </cell>
          <cell r="G668" t="str">
            <v>LIKHA, DOST CPD, TAGUIG CITY</v>
          </cell>
          <cell r="H668" t="str">
            <v>TAGUIG CITY</v>
          </cell>
          <cell r="I668" t="str">
            <v>PARAÑAQUE</v>
          </cell>
          <cell r="J668"/>
          <cell r="K668"/>
          <cell r="L668" t="str">
            <v>ECOM</v>
          </cell>
          <cell r="M668" t="str">
            <v>CLOSE</v>
          </cell>
          <cell r="N668" t="str">
            <v>MBF</v>
          </cell>
          <cell r="O668">
            <v>313.69</v>
          </cell>
          <cell r="P668"/>
          <cell r="Q668">
            <v>442.73</v>
          </cell>
        </row>
        <row r="669">
          <cell r="E669" t="str">
            <v>R19369660</v>
          </cell>
          <cell r="F669" t="str">
            <v>ORDINES, REGOLITO A.</v>
          </cell>
          <cell r="G669" t="str">
            <v>HYACINTH, SOUTH GREENHEIGHTS VILL, MUNTINLUPA</v>
          </cell>
          <cell r="H669" t="str">
            <v>MUNTINLUPA CITY</v>
          </cell>
          <cell r="I669" t="str">
            <v>PARAÑAQUE</v>
          </cell>
          <cell r="J669"/>
          <cell r="K669"/>
          <cell r="L669" t="str">
            <v>ECOM</v>
          </cell>
          <cell r="M669" t="str">
            <v>CLOSE</v>
          </cell>
          <cell r="N669" t="str">
            <v>MBF</v>
          </cell>
          <cell r="O669">
            <v>56.11</v>
          </cell>
          <cell r="P669"/>
          <cell r="Q669">
            <v>85.73</v>
          </cell>
        </row>
        <row r="670">
          <cell r="E670" t="str">
            <v>X21115217136</v>
          </cell>
          <cell r="F670" t="str">
            <v>PAMPLONA HOSPITAL AND MEDICAL CENTER INC.</v>
          </cell>
          <cell r="G670" t="str">
            <v>ALABANG-ZAPOTE, PAMPLONA I, LAS PINAS CITY</v>
          </cell>
          <cell r="H670" t="str">
            <v>LAS PIÑAS CITY</v>
          </cell>
          <cell r="I670" t="str">
            <v>PARAÑAQUE</v>
          </cell>
          <cell r="J670"/>
          <cell r="K670"/>
          <cell r="L670" t="str">
            <v>POWERHOUSE</v>
          </cell>
          <cell r="M670" t="str">
            <v>CLOSE</v>
          </cell>
          <cell r="N670" t="str">
            <v>FMS</v>
          </cell>
          <cell r="O670">
            <v>242.83</v>
          </cell>
          <cell r="P670"/>
          <cell r="Q670">
            <v>360.27</v>
          </cell>
        </row>
        <row r="671">
          <cell r="E671" t="str">
            <v>X21020748505</v>
          </cell>
          <cell r="F671" t="str">
            <v>DITO TELECOMMUNITY CORPORATION</v>
          </cell>
          <cell r="G671" t="str">
            <v>BAGONG SILANG INTERIOR, QUEEN'S ROW EAST, BACOOR</v>
          </cell>
          <cell r="H671" t="str">
            <v>BACOOR CITY</v>
          </cell>
          <cell r="I671" t="str">
            <v>DASMA</v>
          </cell>
          <cell r="J671"/>
          <cell r="K671"/>
          <cell r="L671" t="str">
            <v>POWERHOUSE</v>
          </cell>
          <cell r="M671" t="str">
            <v>CLOSE</v>
          </cell>
          <cell r="N671" t="str">
            <v>FMS</v>
          </cell>
          <cell r="O671">
            <v>48.56</v>
          </cell>
          <cell r="P671"/>
          <cell r="Q671">
            <v>60.4</v>
          </cell>
        </row>
        <row r="672">
          <cell r="E672" t="str">
            <v>R21135350</v>
          </cell>
          <cell r="F672" t="str">
            <v>TOP COASTAL BAY REALTY CORPORATION,</v>
          </cell>
          <cell r="G672" t="str">
            <v>ASIAWORLD CITY, ASIAWORLD CITY, PARANAQUE</v>
          </cell>
          <cell r="H672" t="str">
            <v>PARAÑAQUE CITY</v>
          </cell>
          <cell r="I672" t="str">
            <v>PARAÑAQUE</v>
          </cell>
          <cell r="J672"/>
          <cell r="K672"/>
          <cell r="L672" t="str">
            <v>VJC</v>
          </cell>
          <cell r="M672" t="str">
            <v>CLOSE</v>
          </cell>
          <cell r="N672" t="str">
            <v>MBF</v>
          </cell>
          <cell r="O672">
            <v>51.09</v>
          </cell>
          <cell r="P672"/>
          <cell r="Q672">
            <v>84.02</v>
          </cell>
        </row>
        <row r="673">
          <cell r="E673" t="str">
            <v>R20017430</v>
          </cell>
          <cell r="F673" t="str">
            <v>LIGHT RAIL TRANSIT AUTHORITY,</v>
          </cell>
          <cell r="G673" t="str">
            <v>CASIMIRO, ZAPOTE, LAS PINAS CITY</v>
          </cell>
          <cell r="H673" t="str">
            <v>LAS PIÑAS CITY</v>
          </cell>
          <cell r="I673" t="str">
            <v>PARAÑAQUE</v>
          </cell>
          <cell r="J673"/>
          <cell r="K673"/>
          <cell r="L673" t="str">
            <v>ECOM</v>
          </cell>
          <cell r="M673" t="str">
            <v>CLOSE</v>
          </cell>
          <cell r="N673" t="str">
            <v>AED</v>
          </cell>
          <cell r="O673">
            <v>1383.34</v>
          </cell>
          <cell r="P673"/>
          <cell r="Q673">
            <v>1283.7</v>
          </cell>
        </row>
        <row r="674">
          <cell r="E674" t="str">
            <v>X21125898822</v>
          </cell>
          <cell r="F674" t="str">
            <v>VISTA RESIDENCES INC.,</v>
          </cell>
          <cell r="G674" t="str">
            <v>C5 EXTENSION, MANUYO I, LAS PINAS CITY</v>
          </cell>
          <cell r="H674" t="str">
            <v>LAS PIÑAS CITY</v>
          </cell>
          <cell r="I674" t="str">
            <v>PARAÑAQUE</v>
          </cell>
          <cell r="J674"/>
          <cell r="K674"/>
          <cell r="L674" t="str">
            <v>VJC</v>
          </cell>
          <cell r="M674" t="str">
            <v>CLOSE</v>
          </cell>
          <cell r="N674" t="str">
            <v>MBF</v>
          </cell>
          <cell r="O674">
            <v>94.65</v>
          </cell>
          <cell r="P674"/>
          <cell r="Q674">
            <v>141.6</v>
          </cell>
        </row>
        <row r="675">
          <cell r="E675" t="str">
            <v>X21093895887</v>
          </cell>
          <cell r="F675" t="str">
            <v>ARDENT WORLD, INC.</v>
          </cell>
          <cell r="G675" t="str">
            <v>R.M.T. INDUSTRIAL COMPLEX, R.M.T. INDUSTRIAL COMPLEX, MUNTINLUPA</v>
          </cell>
          <cell r="H675" t="str">
            <v>MUNTINLUPA CITY</v>
          </cell>
          <cell r="I675" t="str">
            <v>PARAÑAQUE</v>
          </cell>
          <cell r="J675"/>
          <cell r="K675"/>
          <cell r="L675" t="str">
            <v>ECOM</v>
          </cell>
          <cell r="M675" t="str">
            <v>CLOSE</v>
          </cell>
          <cell r="N675" t="str">
            <v>MBF</v>
          </cell>
          <cell r="O675">
            <v>59.52</v>
          </cell>
          <cell r="P675"/>
          <cell r="Q675">
            <v>90.8</v>
          </cell>
        </row>
        <row r="676">
          <cell r="E676" t="str">
            <v>X20073157478</v>
          </cell>
          <cell r="F676" t="str">
            <v>AUGUSTO THOMAS SANTOS BARRERA</v>
          </cell>
          <cell r="G676" t="str">
            <v>TACLOBAN, ALABANG HILLS SUBD PH 1, MUNTINLUPA</v>
          </cell>
          <cell r="H676" t="str">
            <v>MUNTINLUPA CITY</v>
          </cell>
          <cell r="I676" t="str">
            <v>PARAÑAQUE</v>
          </cell>
          <cell r="J676"/>
          <cell r="K676"/>
          <cell r="L676" t="str">
            <v>ECOM</v>
          </cell>
          <cell r="M676" t="str">
            <v>CLOSE</v>
          </cell>
          <cell r="N676" t="str">
            <v>MBF</v>
          </cell>
          <cell r="O676">
            <v>136.66999999999999</v>
          </cell>
          <cell r="P676"/>
          <cell r="Q676">
            <v>202.38</v>
          </cell>
        </row>
        <row r="677">
          <cell r="E677" t="str">
            <v>X21041592884</v>
          </cell>
          <cell r="F677" t="str">
            <v>JESUS_FAMILY SALVATION MINISTRIES INC.</v>
          </cell>
          <cell r="G677" t="str">
            <v>BLOCK  1, VILLA MARIA, BACOOR</v>
          </cell>
          <cell r="H677" t="str">
            <v>BACOOR CITY</v>
          </cell>
          <cell r="I677" t="str">
            <v>DASMA</v>
          </cell>
          <cell r="J677"/>
          <cell r="K677"/>
          <cell r="L677" t="str">
            <v>ECOM</v>
          </cell>
          <cell r="M677" t="str">
            <v>CLOSE</v>
          </cell>
          <cell r="N677" t="str">
            <v>MBF</v>
          </cell>
          <cell r="O677">
            <v>72.08</v>
          </cell>
          <cell r="P677"/>
          <cell r="Q677">
            <v>93.37</v>
          </cell>
        </row>
        <row r="678">
          <cell r="E678" t="str">
            <v>X22010057864</v>
          </cell>
          <cell r="F678" t="str">
            <v>CHRISTOPHER PLATON MAGSINO</v>
          </cell>
          <cell r="G678" t="str">
            <v>N. ARMSTRONG, MOONWALK, PARANAQUE</v>
          </cell>
          <cell r="H678" t="str">
            <v>PARAÑAQUE CITY</v>
          </cell>
          <cell r="I678" t="str">
            <v>PARAÑAQUE</v>
          </cell>
          <cell r="J678"/>
          <cell r="K678"/>
          <cell r="L678" t="str">
            <v>POWERHOUSE</v>
          </cell>
          <cell r="M678" t="str">
            <v>CLOSE</v>
          </cell>
          <cell r="N678" t="str">
            <v>FMS</v>
          </cell>
          <cell r="O678">
            <v>39.42</v>
          </cell>
          <cell r="P678"/>
          <cell r="Q678">
            <v>61.43</v>
          </cell>
        </row>
        <row r="679">
          <cell r="E679" t="str">
            <v>X21083787592</v>
          </cell>
          <cell r="F679" t="str">
            <v>MERALCO INDUSTRIAL ENGINEERING SERVICES CORPORATIO</v>
          </cell>
          <cell r="G679" t="str">
            <v>CUCUMBER, FTI CPD, TAGUIG CITY</v>
          </cell>
          <cell r="H679" t="str">
            <v>TAGUIG CITY</v>
          </cell>
          <cell r="I679" t="str">
            <v>PARAÑAQUE</v>
          </cell>
          <cell r="J679"/>
          <cell r="K679"/>
          <cell r="L679" t="str">
            <v>VJC</v>
          </cell>
          <cell r="M679" t="str">
            <v>CLOSE</v>
          </cell>
          <cell r="N679" t="str">
            <v>MBF</v>
          </cell>
          <cell r="O679">
            <v>39.229999999999997</v>
          </cell>
          <cell r="P679"/>
          <cell r="Q679">
            <v>58.15</v>
          </cell>
        </row>
        <row r="680">
          <cell r="E680" t="str">
            <v>X21104686415</v>
          </cell>
          <cell r="F680" t="str">
            <v>BETONBAU PHIL., INC.</v>
          </cell>
          <cell r="G680" t="str">
            <v>DR. A. SANTOS, BF HOMES, PARANAQUE</v>
          </cell>
          <cell r="H680" t="str">
            <v>PARAÑAQUE CITY</v>
          </cell>
          <cell r="I680" t="str">
            <v>PARAÑAQUE</v>
          </cell>
          <cell r="J680"/>
          <cell r="K680"/>
          <cell r="L680" t="str">
            <v>CHALLENGER</v>
          </cell>
          <cell r="M680" t="str">
            <v>CLOSE</v>
          </cell>
          <cell r="N680" t="str">
            <v>MBF</v>
          </cell>
          <cell r="O680">
            <v>123.24</v>
          </cell>
          <cell r="P680"/>
          <cell r="Q680">
            <v>163.98</v>
          </cell>
        </row>
        <row r="681">
          <cell r="E681" t="str">
            <v>R20014160</v>
          </cell>
          <cell r="F681" t="str">
            <v>CITY GOV'T OF LAS PIÑAS</v>
          </cell>
          <cell r="G681" t="str">
            <v>DAANG HARI, T.S. CRUZ SUBD, LAS PINAS CITY</v>
          </cell>
          <cell r="H681" t="str">
            <v>LAS PIÑAS CITY</v>
          </cell>
          <cell r="I681" t="str">
            <v>PARAÑAQUE</v>
          </cell>
          <cell r="J681"/>
          <cell r="K681"/>
          <cell r="L681" t="str">
            <v>CHALLENGER</v>
          </cell>
          <cell r="M681" t="str">
            <v>CLOSE</v>
          </cell>
          <cell r="N681" t="str">
            <v>MBF</v>
          </cell>
          <cell r="O681">
            <v>196.3</v>
          </cell>
          <cell r="P681"/>
          <cell r="Q681">
            <v>286.02</v>
          </cell>
        </row>
        <row r="682">
          <cell r="E682" t="str">
            <v>X21104605468</v>
          </cell>
          <cell r="F682" t="str">
            <v>DITO TELECOMMUNITY CORPORATION</v>
          </cell>
          <cell r="G682" t="str">
            <v>SAN JUANICO, AYALA-ALABANG VILL, MUNTINLUPA</v>
          </cell>
          <cell r="H682" t="str">
            <v>MUNTINLUPA CITY</v>
          </cell>
          <cell r="I682" t="str">
            <v>PARAÑAQUE</v>
          </cell>
          <cell r="J682"/>
          <cell r="K682"/>
          <cell r="L682" t="str">
            <v>CHALLENGER</v>
          </cell>
          <cell r="M682" t="str">
            <v>CLOSE</v>
          </cell>
          <cell r="N682" t="str">
            <v>MBF</v>
          </cell>
          <cell r="O682">
            <v>216.05</v>
          </cell>
          <cell r="P682"/>
          <cell r="Q682">
            <v>369.45</v>
          </cell>
        </row>
        <row r="683">
          <cell r="E683" t="str">
            <v>X22010395290</v>
          </cell>
          <cell r="F683" t="str">
            <v>ADDAS DEVELOPMENT CORPORATION</v>
          </cell>
          <cell r="G683" t="str">
            <v>SAN NICOLAS II, SAN NICOLAS II, BACOOR</v>
          </cell>
          <cell r="H683" t="str">
            <v>BACOOR CITY</v>
          </cell>
          <cell r="I683" t="str">
            <v>DASMA</v>
          </cell>
          <cell r="J683"/>
          <cell r="K683"/>
          <cell r="L683" t="str">
            <v>CHALLENGER</v>
          </cell>
          <cell r="M683" t="str">
            <v>CLOSE</v>
          </cell>
          <cell r="N683" t="str">
            <v>MBF</v>
          </cell>
          <cell r="O683">
            <v>49.57</v>
          </cell>
          <cell r="P683"/>
          <cell r="Q683">
            <v>73.17</v>
          </cell>
        </row>
        <row r="684">
          <cell r="E684" t="str">
            <v>X21115052476</v>
          </cell>
          <cell r="F684" t="str">
            <v>JR HALILI TOLENTINO AGUSTIN</v>
          </cell>
          <cell r="G684" t="str">
            <v>BAYVIEW, TAMBO, PARANAQUE</v>
          </cell>
          <cell r="H684" t="str">
            <v>PARAÑAQUE CITY</v>
          </cell>
          <cell r="I684" t="str">
            <v>PARAÑAQUE</v>
          </cell>
          <cell r="J684"/>
          <cell r="K684"/>
          <cell r="L684" t="str">
            <v>VJC</v>
          </cell>
          <cell r="M684" t="str">
            <v>CLOSE</v>
          </cell>
          <cell r="N684" t="str">
            <v>MBF</v>
          </cell>
          <cell r="O684">
            <v>49.84</v>
          </cell>
          <cell r="P684"/>
          <cell r="Q684">
            <v>82</v>
          </cell>
        </row>
        <row r="685">
          <cell r="E685" t="str">
            <v>X20051462266</v>
          </cell>
          <cell r="F685" t="str">
            <v>SMART COMMUNICATIONS, INC.</v>
          </cell>
          <cell r="G685" t="str">
            <v>MILTONIA, SANTOS VILL, LAS PINAS CITY</v>
          </cell>
          <cell r="H685" t="str">
            <v>LAS PIÑAS CITY</v>
          </cell>
          <cell r="I685" t="str">
            <v>PARAÑAQUE</v>
          </cell>
          <cell r="J685"/>
          <cell r="K685"/>
          <cell r="L685" t="str">
            <v>AVECO</v>
          </cell>
          <cell r="M685" t="str">
            <v>CLOSE</v>
          </cell>
          <cell r="N685" t="str">
            <v>MBF</v>
          </cell>
          <cell r="O685">
            <v>184.53</v>
          </cell>
          <cell r="P685"/>
          <cell r="Q685">
            <v>276.64999999999998</v>
          </cell>
        </row>
        <row r="686">
          <cell r="E686" t="str">
            <v>P2009000596</v>
          </cell>
          <cell r="F686" t="str">
            <v>MAINT 55GG Loadsplit [139398||B8-0162||QS]
Install 1-75 kVA  on pole B8-0402</v>
          </cell>
          <cell r="G686" t="str">
            <v>BALLECER ZONE 2 SIGNAL VILLAGE TAGUIG CITY</v>
          </cell>
          <cell r="H686" t="str">
            <v>TAGUIG CITY</v>
          </cell>
          <cell r="I686" t="str">
            <v>PARAÑAQUE</v>
          </cell>
          <cell r="J686"/>
          <cell r="K686"/>
          <cell r="L686" t="str">
            <v>VJC</v>
          </cell>
          <cell r="M686" t="str">
            <v>CLOSE</v>
          </cell>
          <cell r="N686" t="str">
            <v>MBF</v>
          </cell>
          <cell r="O686">
            <v>10.68</v>
          </cell>
          <cell r="P686"/>
          <cell r="Q686">
            <v>1.67</v>
          </cell>
        </row>
        <row r="687">
          <cell r="E687" t="str">
            <v>P2105111186</v>
          </cell>
          <cell r="F687" t="str">
            <v>C2 47XD Uprate from 37.5kVA to 75kVA : [087585|WA068882|CX8-1073|]</v>
          </cell>
          <cell r="G687" t="str">
            <v>STA. MARTA SAN ANTONIO VALLEY 14 SN ISIDRO PARANAQUE</v>
          </cell>
          <cell r="H687" t="str">
            <v>PARAÑAQUE CITY</v>
          </cell>
          <cell r="I687" t="str">
            <v>PARAÑAQUE</v>
          </cell>
          <cell r="J687"/>
          <cell r="K687"/>
          <cell r="L687" t="str">
            <v>VJC</v>
          </cell>
          <cell r="M687" t="str">
            <v>CLOSE</v>
          </cell>
          <cell r="N687" t="str">
            <v>MBF</v>
          </cell>
          <cell r="O687">
            <v>17.28</v>
          </cell>
          <cell r="P687"/>
          <cell r="Q687">
            <v>12.25</v>
          </cell>
        </row>
        <row r="688">
          <cell r="E688" t="str">
            <v>X22020551481</v>
          </cell>
          <cell r="F688" t="str">
            <v>CHMI LAND, INC.</v>
          </cell>
          <cell r="G688" t="str">
            <v>E. RODRIGUEZ JR., MOONWALK, PARANAQUE</v>
          </cell>
          <cell r="H688" t="str">
            <v>PARAÑAQUE CITY</v>
          </cell>
          <cell r="I688" t="str">
            <v>PARAÑAQUE</v>
          </cell>
          <cell r="J688"/>
          <cell r="K688"/>
          <cell r="L688" t="str">
            <v>VJC</v>
          </cell>
          <cell r="M688" t="str">
            <v>CLOSE</v>
          </cell>
          <cell r="N688" t="str">
            <v>MBF</v>
          </cell>
          <cell r="O688">
            <v>33.950000000000003</v>
          </cell>
          <cell r="P688"/>
          <cell r="Q688">
            <v>46.08</v>
          </cell>
        </row>
        <row r="689">
          <cell r="E689" t="str">
            <v>X21104699215</v>
          </cell>
          <cell r="F689" t="str">
            <v>KAWHIE REVALO HONG</v>
          </cell>
          <cell r="G689" t="str">
            <v>DON JUAN, GAT MENDOZA SUBD, PARANAQUE</v>
          </cell>
          <cell r="H689" t="str">
            <v>PARAÑAQUE CITY</v>
          </cell>
          <cell r="I689" t="str">
            <v>PARAÑAQUE</v>
          </cell>
          <cell r="J689"/>
          <cell r="K689"/>
          <cell r="L689" t="str">
            <v>VJC</v>
          </cell>
          <cell r="M689" t="str">
            <v>CLOSE</v>
          </cell>
          <cell r="N689" t="str">
            <v>MBF</v>
          </cell>
          <cell r="O689">
            <v>39.19</v>
          </cell>
          <cell r="P689"/>
          <cell r="Q689">
            <v>65.87</v>
          </cell>
        </row>
        <row r="690">
          <cell r="E690" t="str">
            <v>C2202000185</v>
          </cell>
          <cell r="F690" t="str">
            <v>ROBINSONS LAND CORPORATION,</v>
          </cell>
          <cell r="G690" t="str">
            <v>DR. A. SANTOS, SUCAT, MUNTINLUPA</v>
          </cell>
          <cell r="H690" t="str">
            <v>MUNTINLUPA CITY</v>
          </cell>
          <cell r="I690" t="str">
            <v>PARAÑAQUE</v>
          </cell>
          <cell r="J690"/>
          <cell r="K690"/>
          <cell r="L690" t="str">
            <v>POWERHOUSE</v>
          </cell>
          <cell r="M690" t="str">
            <v>CLOSE</v>
          </cell>
          <cell r="N690" t="str">
            <v>FMS</v>
          </cell>
          <cell r="O690">
            <v>38.54</v>
          </cell>
          <cell r="P690"/>
          <cell r="Q690">
            <v>52.85</v>
          </cell>
        </row>
        <row r="691">
          <cell r="E691" t="str">
            <v>X21104595972</v>
          </cell>
          <cell r="F691" t="str">
            <v xml:space="preserve">GLOBE TELECOM INC. </v>
          </cell>
          <cell r="G691" t="str">
            <v>PERLA, DO?A JULITA SUBD, LAS PINAS CITY</v>
          </cell>
          <cell r="H691" t="str">
            <v>LAS PIÑAS CITY</v>
          </cell>
          <cell r="I691" t="str">
            <v>PARAÑAQUE</v>
          </cell>
          <cell r="J691"/>
          <cell r="K691"/>
          <cell r="L691" t="str">
            <v>POWERHOUSE</v>
          </cell>
          <cell r="M691" t="str">
            <v>CLOSE</v>
          </cell>
          <cell r="N691" t="str">
            <v>FMS</v>
          </cell>
          <cell r="O691">
            <v>4.49</v>
          </cell>
          <cell r="P691"/>
          <cell r="Q691">
            <v>6.17</v>
          </cell>
        </row>
        <row r="692">
          <cell r="E692" t="str">
            <v>X22020668420</v>
          </cell>
          <cell r="F692" t="str">
            <v>MA. CARINA CASTRO TORRES</v>
          </cell>
          <cell r="G692" t="str">
            <v>HYACINTH, LAS PIÑAS ROYALE ESTATE, LAS PINAS CITY</v>
          </cell>
          <cell r="H692" t="str">
            <v>LAS PIÑAS CITY</v>
          </cell>
          <cell r="I692" t="str">
            <v>PARAÑAQUE</v>
          </cell>
          <cell r="J692"/>
          <cell r="K692"/>
          <cell r="L692" t="str">
            <v>POWERHOUSE</v>
          </cell>
          <cell r="M692" t="str">
            <v>CLOSE</v>
          </cell>
          <cell r="N692" t="str">
            <v>MBF</v>
          </cell>
          <cell r="O692">
            <v>16.850000000000001</v>
          </cell>
          <cell r="P692"/>
          <cell r="Q692">
            <v>20.079999999999998</v>
          </cell>
        </row>
        <row r="693">
          <cell r="E693" t="str">
            <v>X22010193212</v>
          </cell>
          <cell r="F693" t="str">
            <v>EUGENE TAN LIM</v>
          </cell>
          <cell r="G693" t="str">
            <v>DR. A. SANTOS, SAN ISIDRO, PARANAQUE</v>
          </cell>
          <cell r="H693" t="str">
            <v>PARAÑAQUE CITY</v>
          </cell>
          <cell r="I693" t="str">
            <v>PARAÑAQUE</v>
          </cell>
          <cell r="J693"/>
          <cell r="K693"/>
          <cell r="L693" t="str">
            <v>POWERHOUSE</v>
          </cell>
          <cell r="M693" t="str">
            <v>CLOSE</v>
          </cell>
          <cell r="N693" t="str">
            <v>FMS</v>
          </cell>
          <cell r="O693">
            <v>35.19</v>
          </cell>
          <cell r="P693"/>
          <cell r="Q693">
            <v>48.1</v>
          </cell>
        </row>
        <row r="694">
          <cell r="E694" t="str">
            <v>X21094056733</v>
          </cell>
          <cell r="F694" t="str">
            <v>DITO TELECOMMUNITY CORPORATION</v>
          </cell>
          <cell r="G694" t="str">
            <v>BLOCK 15, LOPEZ CPD, LAS PINAS CITY</v>
          </cell>
          <cell r="H694" t="str">
            <v>LAS PIÑAS CITY</v>
          </cell>
          <cell r="I694" t="str">
            <v>PARAÑAQUE</v>
          </cell>
          <cell r="J694"/>
          <cell r="K694"/>
          <cell r="L694" t="str">
            <v>POWERHOUSE</v>
          </cell>
          <cell r="M694" t="str">
            <v>CLOSE</v>
          </cell>
          <cell r="N694" t="str">
            <v>MBF</v>
          </cell>
          <cell r="O694">
            <v>66.989999999999995</v>
          </cell>
          <cell r="P694"/>
          <cell r="Q694">
            <v>63.13</v>
          </cell>
        </row>
        <row r="695">
          <cell r="E695" t="str">
            <v>P2009000558</v>
          </cell>
          <cell r="F695" t="str">
            <v>MAINT 45WG Loadsplit TLN 723932|WA209890|A8-0563| 
Install new 1-75KVA DT at pole PLDT-1523</v>
          </cell>
          <cell r="G695" t="str">
            <v>HOLGANZA CENTRAL BICUTAN/SITIO CENTRAL UPPER BICUTAN TAGUIG CITY</v>
          </cell>
          <cell r="H695" t="str">
            <v>TAGUIG CITY</v>
          </cell>
          <cell r="I695" t="str">
            <v>PARAÑAQUE</v>
          </cell>
          <cell r="J695"/>
          <cell r="K695"/>
          <cell r="L695" t="str">
            <v>POWERHOUSE</v>
          </cell>
          <cell r="M695" t="str">
            <v>CLOSE</v>
          </cell>
          <cell r="N695" t="str">
            <v>MBF</v>
          </cell>
          <cell r="O695">
            <v>34.97</v>
          </cell>
          <cell r="P695"/>
          <cell r="Q695">
            <v>1.2</v>
          </cell>
        </row>
        <row r="696">
          <cell r="E696" t="str">
            <v>C2112000043</v>
          </cell>
          <cell r="F696" t="str">
            <v>MANILA ELECTRIC COMPANY,</v>
          </cell>
          <cell r="G696" t="str">
            <v>VILLONGCO, VILLONGCO, PARANAQUE</v>
          </cell>
          <cell r="H696" t="str">
            <v>PARAÑAQUE CITY</v>
          </cell>
          <cell r="I696" t="str">
            <v>PARAÑAQUE</v>
          </cell>
          <cell r="J696"/>
          <cell r="K696"/>
          <cell r="L696" t="str">
            <v>POWERHOUSE</v>
          </cell>
          <cell r="M696" t="str">
            <v>CLOSE</v>
          </cell>
          <cell r="N696" t="str">
            <v>FMS</v>
          </cell>
          <cell r="O696">
            <v>41.44</v>
          </cell>
          <cell r="P696"/>
          <cell r="Q696">
            <v>55.25</v>
          </cell>
        </row>
        <row r="697">
          <cell r="E697" t="str">
            <v>X22010188826</v>
          </cell>
          <cell r="F697" t="str">
            <v>ESTELA DAVID ALTAREJOS</v>
          </cell>
          <cell r="G697" t="str">
            <v>MENLO DRIVE, MENLO PARK, PARANAQUE</v>
          </cell>
          <cell r="H697" t="str">
            <v>PARAÑAQUE CITY</v>
          </cell>
          <cell r="I697" t="str">
            <v>PARAÑAQUE</v>
          </cell>
          <cell r="J697"/>
          <cell r="K697"/>
          <cell r="L697" t="str">
            <v>POWERHOUSE</v>
          </cell>
          <cell r="M697" t="str">
            <v>CLOSE</v>
          </cell>
          <cell r="N697" t="str">
            <v>FMS</v>
          </cell>
          <cell r="O697">
            <v>62.33</v>
          </cell>
          <cell r="P697"/>
          <cell r="Q697">
            <v>97.22</v>
          </cell>
        </row>
        <row r="698">
          <cell r="E698" t="str">
            <v>X22020604407</v>
          </cell>
          <cell r="F698" t="str">
            <v>ALBERT LISING ZARATE</v>
          </cell>
          <cell r="G698" t="str">
            <v>NAGA, PULANGLUPA I, LAS PINAS CITY</v>
          </cell>
          <cell r="H698" t="str">
            <v>LAS PIÑAS CITY</v>
          </cell>
          <cell r="I698" t="str">
            <v>PARAÑAQUE</v>
          </cell>
          <cell r="J698"/>
          <cell r="K698"/>
          <cell r="L698" t="str">
            <v>POWERHOUSE</v>
          </cell>
          <cell r="M698" t="str">
            <v>CLOSE</v>
          </cell>
          <cell r="N698" t="str">
            <v>MBF</v>
          </cell>
          <cell r="O698">
            <v>69.069999999999993</v>
          </cell>
          <cell r="P698"/>
          <cell r="Q698">
            <v>94.37</v>
          </cell>
        </row>
        <row r="699">
          <cell r="E699" t="str">
            <v>R21317738</v>
          </cell>
          <cell r="F699" t="str">
            <v>NERY, MARK GATCHALIAN</v>
          </cell>
          <cell r="G699" t="str">
            <v>BLOCK, ASHBERRY ESTATES, LAS PINAS CITY</v>
          </cell>
          <cell r="H699" t="str">
            <v>LAS PIÑAS CITY</v>
          </cell>
          <cell r="I699" t="str">
            <v>PARAÑAQUE</v>
          </cell>
          <cell r="J699"/>
          <cell r="K699"/>
          <cell r="L699" t="str">
            <v>POWERHOUSE</v>
          </cell>
          <cell r="M699" t="str">
            <v>CLOSE</v>
          </cell>
          <cell r="N699" t="str">
            <v>MBF</v>
          </cell>
          <cell r="O699">
            <v>57.05</v>
          </cell>
          <cell r="P699"/>
          <cell r="Q699">
            <v>87.23</v>
          </cell>
        </row>
        <row r="700">
          <cell r="E700" t="str">
            <v>X22010145148</v>
          </cell>
          <cell r="F700" t="str">
            <v>BRUCE FRANCIS CHUA</v>
          </cell>
          <cell r="G700" t="str">
            <v>FACTOR CPD, DON GALO, PARANAQUE</v>
          </cell>
          <cell r="H700" t="str">
            <v>PARAÑAQUE CITY</v>
          </cell>
          <cell r="I700" t="str">
            <v>PARAÑAQUE</v>
          </cell>
          <cell r="J700"/>
          <cell r="K700"/>
          <cell r="L700" t="str">
            <v>VJC</v>
          </cell>
          <cell r="M700" t="str">
            <v>CLOSE</v>
          </cell>
          <cell r="N700" t="str">
            <v>MBF</v>
          </cell>
          <cell r="O700">
            <v>82.25</v>
          </cell>
          <cell r="P700"/>
          <cell r="Q700">
            <v>133.22</v>
          </cell>
        </row>
        <row r="701">
          <cell r="E701" t="str">
            <v>X21083538452</v>
          </cell>
          <cell r="F701" t="str">
            <v>GLOBE TELECOM., INC.</v>
          </cell>
          <cell r="G701" t="str">
            <v>QUIRINO, SAN DIONISIO, PARANAQUE</v>
          </cell>
          <cell r="H701" t="str">
            <v>PARAÑAQUE CITY</v>
          </cell>
          <cell r="I701" t="str">
            <v>PARAÑAQUE</v>
          </cell>
          <cell r="J701"/>
          <cell r="K701"/>
          <cell r="L701" t="str">
            <v>VJC</v>
          </cell>
          <cell r="M701" t="str">
            <v>CLOSE</v>
          </cell>
          <cell r="N701" t="str">
            <v>MBF</v>
          </cell>
          <cell r="O701">
            <v>10.74</v>
          </cell>
          <cell r="P701"/>
          <cell r="Q701">
            <v>13.38</v>
          </cell>
        </row>
        <row r="702">
          <cell r="E702" t="str">
            <v>X21062719222</v>
          </cell>
          <cell r="F702" t="str">
            <v>MONTE VICTORIA DEVELOPMENT CORP.</v>
          </cell>
          <cell r="G702" t="str">
            <v>QUIRINO, BACLARAN, PARANAQUE</v>
          </cell>
          <cell r="H702" t="str">
            <v>PARAÑAQUE CITY</v>
          </cell>
          <cell r="I702" t="str">
            <v>PARAÑAQUE</v>
          </cell>
          <cell r="J702"/>
          <cell r="K702"/>
          <cell r="L702" t="str">
            <v>CHALLENGER</v>
          </cell>
          <cell r="M702" t="str">
            <v>CLOSE</v>
          </cell>
          <cell r="N702" t="str">
            <v>MBF</v>
          </cell>
          <cell r="O702">
            <v>68.58</v>
          </cell>
          <cell r="P702"/>
          <cell r="Q702">
            <v>95.78</v>
          </cell>
        </row>
        <row r="703">
          <cell r="E703" t="str">
            <v>X22010428994</v>
          </cell>
          <cell r="F703" t="str">
            <v>STATE PROPERTIES CORPORATION</v>
          </cell>
          <cell r="G703" t="str">
            <v>PHASE 1, VERSAILLES, LAS PINAS CITY</v>
          </cell>
          <cell r="H703" t="str">
            <v>LAS PIÑAS CITY</v>
          </cell>
          <cell r="I703" t="str">
            <v>PARAÑAQUE</v>
          </cell>
          <cell r="J703"/>
          <cell r="K703"/>
          <cell r="L703" t="str">
            <v>CHALLENGER</v>
          </cell>
          <cell r="M703" t="str">
            <v>CLOSE</v>
          </cell>
          <cell r="N703" t="str">
            <v>MBF</v>
          </cell>
          <cell r="O703">
            <v>71.28</v>
          </cell>
          <cell r="P703"/>
          <cell r="Q703">
            <v>97.37</v>
          </cell>
        </row>
        <row r="704">
          <cell r="E704" t="str">
            <v>X22010439874</v>
          </cell>
          <cell r="F704" t="str">
            <v>BRENDA BRAVO NGO</v>
          </cell>
          <cell r="G704" t="str">
            <v>MOLAVE, AYALA-ALABANG VILL, MUNTINLUPA</v>
          </cell>
          <cell r="H704" t="str">
            <v>MUNTINLUPA CITY</v>
          </cell>
          <cell r="I704" t="str">
            <v>PARAÑAQUE</v>
          </cell>
          <cell r="J704"/>
          <cell r="K704"/>
          <cell r="L704" t="str">
            <v>CHALLENGER</v>
          </cell>
          <cell r="M704" t="str">
            <v>CLOSE</v>
          </cell>
          <cell r="N704" t="str">
            <v>MBF</v>
          </cell>
          <cell r="O704">
            <v>205.87</v>
          </cell>
          <cell r="P704"/>
          <cell r="Q704">
            <v>312.14999999999998</v>
          </cell>
        </row>
        <row r="705">
          <cell r="E705" t="str">
            <v>X21041500727</v>
          </cell>
          <cell r="F705" t="str">
            <v>DITO TELECOMMUNITY CORPORATION</v>
          </cell>
          <cell r="G705" t="str">
            <v>ST. JOHN, DUPLEX SUBD, BACOOR</v>
          </cell>
          <cell r="H705" t="str">
            <v>BACOOR CITY</v>
          </cell>
          <cell r="I705" t="str">
            <v>DASMA</v>
          </cell>
          <cell r="J705"/>
          <cell r="K705"/>
          <cell r="L705" t="str">
            <v>CHALLENGER</v>
          </cell>
          <cell r="M705" t="str">
            <v>CLOSE</v>
          </cell>
          <cell r="N705" t="str">
            <v>MBF</v>
          </cell>
          <cell r="O705">
            <v>96.48</v>
          </cell>
          <cell r="P705"/>
          <cell r="Q705">
            <v>137.32</v>
          </cell>
        </row>
        <row r="706">
          <cell r="E706" t="str">
            <v>X21020510821</v>
          </cell>
          <cell r="F706" t="str">
            <v>DITO TELECOMMUNITY CORPORATION</v>
          </cell>
          <cell r="G706" t="str">
            <v>AVENIDA RIZAL, MOLINO III, BACOOR</v>
          </cell>
          <cell r="H706" t="str">
            <v>BACOOR CITY</v>
          </cell>
          <cell r="I706" t="str">
            <v>DASMA</v>
          </cell>
          <cell r="J706"/>
          <cell r="K706"/>
          <cell r="L706" t="str">
            <v>CHALLENGER</v>
          </cell>
          <cell r="M706" t="str">
            <v>CLOSE</v>
          </cell>
          <cell r="N706" t="str">
            <v>MBF</v>
          </cell>
          <cell r="O706">
            <v>45.09</v>
          </cell>
          <cell r="P706"/>
          <cell r="Q706">
            <v>66.22</v>
          </cell>
        </row>
        <row r="707">
          <cell r="E707" t="str">
            <v>X21031037859</v>
          </cell>
          <cell r="F707" t="str">
            <v>DITO TELECOMMUNITY CORPORATION</v>
          </cell>
          <cell r="G707" t="str">
            <v>BLOCK 19, KALAYAAN VILL/BALAGBAG, PASAY CITY</v>
          </cell>
          <cell r="H707" t="str">
            <v>PASAY CITY</v>
          </cell>
          <cell r="I707" t="str">
            <v>PARAÑAQUE</v>
          </cell>
          <cell r="J707"/>
          <cell r="K707"/>
          <cell r="L707" t="str">
            <v>VJC</v>
          </cell>
          <cell r="M707" t="str">
            <v>CLOSE</v>
          </cell>
          <cell r="N707" t="str">
            <v>MBF</v>
          </cell>
          <cell r="O707">
            <v>57.54</v>
          </cell>
          <cell r="P707"/>
          <cell r="Q707">
            <v>54.95</v>
          </cell>
        </row>
        <row r="708">
          <cell r="E708" t="str">
            <v>X21020587500</v>
          </cell>
          <cell r="F708" t="str">
            <v>DITO TELECOMMUNITY CORPORATION</v>
          </cell>
          <cell r="G708" t="str">
            <v>BLOCK 4, PROGRESSIVE VILLAGE 12, BACOOR</v>
          </cell>
          <cell r="H708" t="str">
            <v>BACOOR CITY</v>
          </cell>
          <cell r="I708" t="str">
            <v>DASMA</v>
          </cell>
          <cell r="J708"/>
          <cell r="K708"/>
          <cell r="L708" t="str">
            <v>CHALLENGER</v>
          </cell>
          <cell r="M708" t="str">
            <v>CLOSE</v>
          </cell>
          <cell r="N708" t="str">
            <v>MBF</v>
          </cell>
          <cell r="O708">
            <v>47.02</v>
          </cell>
          <cell r="P708"/>
          <cell r="Q708">
            <v>64.58</v>
          </cell>
        </row>
        <row r="709">
          <cell r="E709" t="str">
            <v>X21041599772</v>
          </cell>
          <cell r="F709" t="str">
            <v>DITO TELECOMMUNITY CORPORATION</v>
          </cell>
          <cell r="G709" t="str">
            <v>GEN. EMILIO AGUINALDO, ZAPOTE II, BACOOR</v>
          </cell>
          <cell r="H709" t="str">
            <v>BACOOR CITY</v>
          </cell>
          <cell r="I709" t="str">
            <v>DASMA</v>
          </cell>
          <cell r="J709"/>
          <cell r="K709"/>
          <cell r="L709" t="str">
            <v>CHALLENGER</v>
          </cell>
          <cell r="M709" t="str">
            <v>CLOSE</v>
          </cell>
          <cell r="N709" t="str">
            <v>MBF</v>
          </cell>
          <cell r="O709">
            <v>23.13</v>
          </cell>
          <cell r="P709"/>
          <cell r="Q709">
            <v>31.7</v>
          </cell>
        </row>
        <row r="710">
          <cell r="E710" t="str">
            <v>X21125901533</v>
          </cell>
          <cell r="F710" t="str">
            <v>ROWENA CASTRO LOOI</v>
          </cell>
          <cell r="G710" t="str">
            <v>MOONSTONE, SEVERINA DIAMOND SUBD, PARANAQUE</v>
          </cell>
          <cell r="H710" t="str">
            <v>PARAÑAQUE CITY</v>
          </cell>
          <cell r="I710" t="str">
            <v>PARAÑAQUE</v>
          </cell>
          <cell r="J710"/>
          <cell r="K710"/>
          <cell r="L710" t="str">
            <v>VJC</v>
          </cell>
          <cell r="M710" t="str">
            <v>CLOSE</v>
          </cell>
          <cell r="N710" t="str">
            <v>IJP</v>
          </cell>
          <cell r="O710">
            <v>11.28</v>
          </cell>
          <cell r="P710"/>
          <cell r="Q710">
            <v>15.43</v>
          </cell>
        </row>
        <row r="711">
          <cell r="E711" t="str">
            <v>R20496147</v>
          </cell>
          <cell r="F711" t="str">
            <v>ESO, LUISA O</v>
          </cell>
          <cell r="G711" t="str">
            <v>PAG-ASA, ZONE 1, TAGUIG CITY</v>
          </cell>
          <cell r="H711" t="str">
            <v>TAGUIG CITY</v>
          </cell>
          <cell r="I711" t="str">
            <v>PARAÑAQUE</v>
          </cell>
          <cell r="J711"/>
          <cell r="K711"/>
          <cell r="L711" t="str">
            <v>VJC</v>
          </cell>
          <cell r="M711" t="str">
            <v>CLOSE</v>
          </cell>
          <cell r="N711" t="str">
            <v>MBF</v>
          </cell>
          <cell r="O711">
            <v>38.65</v>
          </cell>
          <cell r="P711"/>
          <cell r="Q711">
            <v>63.47</v>
          </cell>
        </row>
        <row r="712">
          <cell r="E712" t="str">
            <v>X21104796300</v>
          </cell>
          <cell r="F712" t="str">
            <v>GRH LAND, INC.</v>
          </cell>
          <cell r="G712" t="str">
            <v>NSRA. DELA PAZ, SAN ANTONIO VALLEY  1, PARANAQUE</v>
          </cell>
          <cell r="H712" t="str">
            <v>PARAÑAQUE CITY</v>
          </cell>
          <cell r="I712" t="str">
            <v>PARAÑAQUE</v>
          </cell>
          <cell r="J712"/>
          <cell r="K712"/>
          <cell r="L712" t="str">
            <v>VJC</v>
          </cell>
          <cell r="M712" t="str">
            <v>CLOSE</v>
          </cell>
          <cell r="N712" t="str">
            <v>MBF</v>
          </cell>
          <cell r="O712">
            <v>229.66</v>
          </cell>
          <cell r="P712"/>
          <cell r="Q712">
            <v>383.9</v>
          </cell>
        </row>
        <row r="713">
          <cell r="E713" t="str">
            <v>X21094064295</v>
          </cell>
          <cell r="F713" t="str">
            <v>OIKOS HELPING HAND INC</v>
          </cell>
          <cell r="G713" t="str">
            <v>STREET, KAIMITO, VERDANT ACRES SUBD, LAS PINAS CITY</v>
          </cell>
          <cell r="H713" t="str">
            <v>LAS PIÑAS CITY</v>
          </cell>
          <cell r="I713" t="str">
            <v>PARAÑAQUE</v>
          </cell>
          <cell r="J713"/>
          <cell r="K713"/>
          <cell r="L713" t="str">
            <v>POWERHOUSE</v>
          </cell>
          <cell r="M713" t="str">
            <v>CLOSE</v>
          </cell>
          <cell r="N713" t="str">
            <v>MBF</v>
          </cell>
          <cell r="O713">
            <v>171.41</v>
          </cell>
          <cell r="P713"/>
          <cell r="Q713">
            <v>284.08</v>
          </cell>
        </row>
        <row r="714">
          <cell r="E714" t="str">
            <v>X21125780046</v>
          </cell>
          <cell r="F714" t="str">
            <v>GLOBE TELECOM, INC.</v>
          </cell>
          <cell r="G714" t="str">
            <v>BLOCK 32, VISTA VERDE PH II, BACOOR</v>
          </cell>
          <cell r="H714" t="str">
            <v>BACOOR CITY</v>
          </cell>
          <cell r="I714" t="str">
            <v>DASMA</v>
          </cell>
          <cell r="J714"/>
          <cell r="K714"/>
          <cell r="L714" t="str">
            <v>POWERHOUSE</v>
          </cell>
          <cell r="M714" t="str">
            <v>CLOSE</v>
          </cell>
          <cell r="N714" t="str">
            <v>FMS</v>
          </cell>
          <cell r="O714">
            <v>19.63</v>
          </cell>
          <cell r="P714"/>
          <cell r="Q714">
            <v>26.88</v>
          </cell>
        </row>
        <row r="715">
          <cell r="E715" t="str">
            <v>X20115127271</v>
          </cell>
          <cell r="F715" t="str">
            <v>REIGNWOOD DEVELOPMENT CORPORATION</v>
          </cell>
          <cell r="G715" t="str">
            <v>ST. ZENON, ST. JOSEPH PARK SUBD, LAS PINAS CITY</v>
          </cell>
          <cell r="H715" t="str">
            <v>LAS PIÑAS CITY</v>
          </cell>
          <cell r="I715" t="str">
            <v>PARAÑAQUE</v>
          </cell>
          <cell r="J715"/>
          <cell r="K715"/>
          <cell r="L715" t="str">
            <v>POWERHOUSE</v>
          </cell>
          <cell r="M715" t="str">
            <v>CLOSE</v>
          </cell>
          <cell r="N715" t="str">
            <v>FMS</v>
          </cell>
          <cell r="O715">
            <v>122.65</v>
          </cell>
          <cell r="P715"/>
          <cell r="Q715">
            <v>189.12</v>
          </cell>
        </row>
        <row r="716">
          <cell r="E716" t="str">
            <v>X21073232227</v>
          </cell>
          <cell r="F716" t="str">
            <v>HONGTAISHENG STEEL INC.</v>
          </cell>
          <cell r="G716" t="str">
            <v>SUNRISE, CONCORDE SUBD, PARANAQUE</v>
          </cell>
          <cell r="H716" t="str">
            <v>PARAÑAQUE CITY</v>
          </cell>
          <cell r="I716" t="str">
            <v>PARAÑAQUE</v>
          </cell>
          <cell r="J716"/>
          <cell r="K716"/>
          <cell r="L716" t="str">
            <v>VJC</v>
          </cell>
          <cell r="M716" t="str">
            <v>CLOSE</v>
          </cell>
          <cell r="N716" t="str">
            <v>MBF</v>
          </cell>
          <cell r="O716">
            <v>254.3</v>
          </cell>
          <cell r="P716"/>
          <cell r="Q716">
            <v>359.97</v>
          </cell>
        </row>
        <row r="717">
          <cell r="E717" t="str">
            <v>X21115115228</v>
          </cell>
          <cell r="F717" t="str">
            <v>DITO TELECOMMUNITY CORPORATION</v>
          </cell>
          <cell r="G717" t="str">
            <v>DSM SUBD, DSM SUBD, BACOOR</v>
          </cell>
          <cell r="H717" t="str">
            <v>BACOOR CITY</v>
          </cell>
          <cell r="I717" t="str">
            <v>DASMA</v>
          </cell>
          <cell r="J717"/>
          <cell r="K717"/>
          <cell r="L717" t="str">
            <v>POWERHOUSE</v>
          </cell>
          <cell r="M717" t="str">
            <v>CLOSE</v>
          </cell>
          <cell r="N717" t="str">
            <v>MBF</v>
          </cell>
          <cell r="O717">
            <v>108.6</v>
          </cell>
          <cell r="P717"/>
          <cell r="Q717">
            <v>142.80000000000001</v>
          </cell>
        </row>
        <row r="718">
          <cell r="E718" t="str">
            <v>X21104406031</v>
          </cell>
          <cell r="F718" t="str">
            <v>REIS HOLDINGS, INC.</v>
          </cell>
          <cell r="G718" t="str">
            <v>M.L. QUEZON, PUROK 4, TAGUIG CITY</v>
          </cell>
          <cell r="H718" t="str">
            <v>TAGUIG CITY</v>
          </cell>
          <cell r="I718" t="str">
            <v>PARAÑAQUE</v>
          </cell>
          <cell r="J718"/>
          <cell r="K718"/>
          <cell r="L718" t="str">
            <v>VJC</v>
          </cell>
          <cell r="M718" t="str">
            <v>CLOSE</v>
          </cell>
          <cell r="N718" t="str">
            <v>MBF</v>
          </cell>
          <cell r="O718">
            <v>109.45</v>
          </cell>
          <cell r="P718"/>
          <cell r="Q718">
            <v>149.30000000000001</v>
          </cell>
        </row>
        <row r="719">
          <cell r="E719" t="str">
            <v>X21104405967</v>
          </cell>
          <cell r="F719" t="str">
            <v>AIDA SUMPAY GRACILLA</v>
          </cell>
          <cell r="G719" t="str">
            <v>BLOCK 36, PINAGSAMA PH 2 VILL, TAGUIG CITY</v>
          </cell>
          <cell r="H719" t="str">
            <v>TAGUIG CITY</v>
          </cell>
          <cell r="I719" t="str">
            <v>PARAÑAQUE</v>
          </cell>
          <cell r="J719"/>
          <cell r="K719"/>
          <cell r="L719" t="str">
            <v>VJC</v>
          </cell>
          <cell r="M719" t="str">
            <v>CLOSE</v>
          </cell>
          <cell r="N719" t="str">
            <v>MBF</v>
          </cell>
          <cell r="O719">
            <v>52.56</v>
          </cell>
          <cell r="P719"/>
          <cell r="Q719">
            <v>71.930000000000007</v>
          </cell>
        </row>
        <row r="720">
          <cell r="E720" t="str">
            <v>X22020498497</v>
          </cell>
          <cell r="F720" t="str">
            <v>SIONIL BUILDERS CORPORATION</v>
          </cell>
          <cell r="G720" t="str">
            <v>C. RIVERA, BACLARAN, PARANAQUE</v>
          </cell>
          <cell r="H720" t="str">
            <v>PARAÑAQUE CITY</v>
          </cell>
          <cell r="I720" t="str">
            <v>PARAÑAQUE</v>
          </cell>
          <cell r="J720"/>
          <cell r="K720"/>
          <cell r="L720" t="str">
            <v>VJC</v>
          </cell>
          <cell r="M720" t="str">
            <v>CLOSE</v>
          </cell>
          <cell r="N720" t="str">
            <v>MBF</v>
          </cell>
          <cell r="O720">
            <v>29.97</v>
          </cell>
          <cell r="P720"/>
          <cell r="Q720">
            <v>40.97</v>
          </cell>
        </row>
        <row r="721">
          <cell r="E721" t="str">
            <v>X22010229385</v>
          </cell>
          <cell r="F721" t="str">
            <v>PREMIUM APARTMENTS DEVELOPERS CORPORATION</v>
          </cell>
          <cell r="G721" t="str">
            <v>BETHLEHEM, MULTINATIONAL VILL, PARANAQUE</v>
          </cell>
          <cell r="H721" t="str">
            <v>PARAÑAQUE CITY</v>
          </cell>
          <cell r="I721" t="str">
            <v>PARAÑAQUE</v>
          </cell>
          <cell r="J721"/>
          <cell r="K721"/>
          <cell r="L721" t="str">
            <v>POWERHOUSE</v>
          </cell>
          <cell r="M721" t="str">
            <v>CLOSE</v>
          </cell>
          <cell r="N721" t="str">
            <v>IJP</v>
          </cell>
          <cell r="O721">
            <v>253.95</v>
          </cell>
          <cell r="P721"/>
          <cell r="Q721">
            <v>376.32</v>
          </cell>
        </row>
        <row r="722">
          <cell r="E722" t="str">
            <v>X21083414268</v>
          </cell>
          <cell r="F722" t="str">
            <v>GLOBE TELECOM INC.</v>
          </cell>
          <cell r="G722" t="str">
            <v>JASMIN, PARAMOUNT VILL, LAS PINAS CITY</v>
          </cell>
          <cell r="H722" t="str">
            <v>LAS PIÑAS CITY</v>
          </cell>
          <cell r="I722" t="str">
            <v>PARAÑAQUE</v>
          </cell>
          <cell r="J722"/>
          <cell r="K722"/>
          <cell r="L722" t="str">
            <v>POWERHOUSE</v>
          </cell>
          <cell r="M722" t="str">
            <v>CLOSE</v>
          </cell>
          <cell r="N722" t="str">
            <v>FMS</v>
          </cell>
          <cell r="O722">
            <v>120.43</v>
          </cell>
          <cell r="P722"/>
          <cell r="Q722">
            <v>165.47</v>
          </cell>
        </row>
        <row r="723">
          <cell r="E723" t="str">
            <v>X21051764972</v>
          </cell>
          <cell r="F723" t="str">
            <v>DITO TELECOMMUNITY CORPORATION</v>
          </cell>
          <cell r="G723" t="str">
            <v>3RD, SALINAS I, BACOOR</v>
          </cell>
          <cell r="H723" t="str">
            <v>BACOOR CITY</v>
          </cell>
          <cell r="I723" t="str">
            <v>DASMA</v>
          </cell>
          <cell r="J723"/>
          <cell r="K723"/>
          <cell r="L723" t="str">
            <v>POWERHOUSE</v>
          </cell>
          <cell r="M723" t="str">
            <v>CLOSE</v>
          </cell>
          <cell r="N723" t="str">
            <v>IJP</v>
          </cell>
          <cell r="O723">
            <v>4.28</v>
          </cell>
          <cell r="P723"/>
          <cell r="Q723">
            <v>5.85</v>
          </cell>
        </row>
        <row r="724">
          <cell r="E724" t="str">
            <v>X21083367509</v>
          </cell>
          <cell r="F724" t="str">
            <v>INTRAVERTEX REALTY, INC.</v>
          </cell>
          <cell r="G724" t="str">
            <v>KAPT. TIAGO, RIZAL VILLAGE, MUNTINLUPA</v>
          </cell>
          <cell r="H724" t="str">
            <v>MUNTINLUPA CITY</v>
          </cell>
          <cell r="I724" t="str">
            <v>PARAÑAQUE</v>
          </cell>
          <cell r="J724"/>
          <cell r="K724"/>
          <cell r="L724" t="str">
            <v>VJC</v>
          </cell>
          <cell r="M724" t="str">
            <v>CLOSE</v>
          </cell>
          <cell r="N724" t="str">
            <v>MBF</v>
          </cell>
          <cell r="O724">
            <v>349.86</v>
          </cell>
          <cell r="P724"/>
          <cell r="Q724">
            <v>660.2</v>
          </cell>
        </row>
        <row r="725">
          <cell r="E725" t="str">
            <v>X21062420346</v>
          </cell>
          <cell r="F725" t="str">
            <v>CARMELA PUNO CRUZ</v>
          </cell>
          <cell r="G725" t="str">
            <v>GUMAMELA, MGV PHASE 8, PARANAQUE</v>
          </cell>
          <cell r="H725" t="str">
            <v>PARAÑAQUE CITY</v>
          </cell>
          <cell r="I725" t="str">
            <v>PARAÑAQUE</v>
          </cell>
          <cell r="J725"/>
          <cell r="K725"/>
          <cell r="L725" t="str">
            <v>ECOM</v>
          </cell>
          <cell r="M725" t="str">
            <v>CLOSE</v>
          </cell>
          <cell r="N725" t="str">
            <v>MBF</v>
          </cell>
          <cell r="O725">
            <v>278.99</v>
          </cell>
          <cell r="P725"/>
          <cell r="Q725">
            <v>443.6</v>
          </cell>
        </row>
        <row r="726">
          <cell r="E726" t="str">
            <v>X21051873742</v>
          </cell>
          <cell r="F726" t="str">
            <v>RUTH RUNES IPAPO</v>
          </cell>
          <cell r="G726" t="str">
            <v>PRESIDENT'S, BF HOMES, PARANAQUE</v>
          </cell>
          <cell r="H726" t="str">
            <v>PARAÑAQUE CITY</v>
          </cell>
          <cell r="I726" t="str">
            <v>PARAÑAQUE</v>
          </cell>
          <cell r="J726"/>
          <cell r="K726"/>
          <cell r="L726" t="str">
            <v>ECOM</v>
          </cell>
          <cell r="M726" t="str">
            <v>CLOSE</v>
          </cell>
          <cell r="N726" t="str">
            <v>MBF</v>
          </cell>
          <cell r="O726">
            <v>19.54</v>
          </cell>
          <cell r="P726"/>
          <cell r="Q726">
            <v>26.68</v>
          </cell>
        </row>
        <row r="727">
          <cell r="E727" t="str">
            <v>X22020675684</v>
          </cell>
          <cell r="F727" t="str">
            <v>ALDRICH ANGELO FRANCISCO LEE</v>
          </cell>
          <cell r="G727" t="str">
            <v>DR. A SANTOS, SAN DIONISIO, PARANAQUE</v>
          </cell>
          <cell r="H727" t="str">
            <v>PARAÑAQUE CITY</v>
          </cell>
          <cell r="I727" t="str">
            <v>PARAÑAQUE</v>
          </cell>
          <cell r="J727"/>
          <cell r="K727"/>
          <cell r="L727" t="str">
            <v>ECOM</v>
          </cell>
          <cell r="M727" t="str">
            <v>CLOSE</v>
          </cell>
          <cell r="N727" t="str">
            <v>MBF</v>
          </cell>
          <cell r="O727">
            <v>12.79</v>
          </cell>
          <cell r="P727"/>
          <cell r="Q727">
            <v>17.329999999999998</v>
          </cell>
        </row>
        <row r="728">
          <cell r="E728" t="str">
            <v>X22031018868</v>
          </cell>
          <cell r="F728" t="str">
            <v>KNOXPORT, INC.</v>
          </cell>
          <cell r="G728" t="str">
            <v>FRANCE, BETTER LIVING SUBD, PARANAQUE</v>
          </cell>
          <cell r="H728" t="str">
            <v>PARAÑAQUE CITY</v>
          </cell>
          <cell r="I728" t="str">
            <v>PARAÑAQUE</v>
          </cell>
          <cell r="J728"/>
          <cell r="K728"/>
          <cell r="L728" t="str">
            <v>ECOM</v>
          </cell>
          <cell r="M728" t="str">
            <v>CLOSE</v>
          </cell>
          <cell r="N728" t="str">
            <v>MBF</v>
          </cell>
          <cell r="O728">
            <v>148.18</v>
          </cell>
          <cell r="P728"/>
          <cell r="Q728">
            <v>182.12</v>
          </cell>
        </row>
        <row r="729">
          <cell r="E729" t="str">
            <v>R21215600</v>
          </cell>
          <cell r="F729" t="str">
            <v>CASTANEDA, ROBERTO</v>
          </cell>
          <cell r="G729" t="str">
            <v>BLOCK 3, CASTA?EDA SUBD, BACOOR</v>
          </cell>
          <cell r="H729" t="str">
            <v>BACOOR CITY</v>
          </cell>
          <cell r="I729" t="str">
            <v>DASMA</v>
          </cell>
          <cell r="J729"/>
          <cell r="K729"/>
          <cell r="L729" t="str">
            <v>ECOM</v>
          </cell>
          <cell r="M729" t="str">
            <v>CLOSE</v>
          </cell>
          <cell r="N729" t="str">
            <v>MBF</v>
          </cell>
          <cell r="O729">
            <v>197.65</v>
          </cell>
          <cell r="P729"/>
          <cell r="Q729">
            <v>230.93</v>
          </cell>
        </row>
        <row r="730">
          <cell r="E730" t="str">
            <v>P2106111885</v>
          </cell>
          <cell r="F730" t="str">
            <v xml:space="preserve">424WR [037868|WA133960|CU8-0282||]  Loadsplit Install new 1-50kVA @ pole CU8-0243 W/POLE REPLACE </v>
          </cell>
          <cell r="G730" t="str">
            <v>MOLAVE PILAR VILL PILAR LAS PINAS CITY</v>
          </cell>
          <cell r="H730" t="str">
            <v>LAS PIÑAS CITY</v>
          </cell>
          <cell r="I730" t="str">
            <v>PARAÑAQUE</v>
          </cell>
          <cell r="J730"/>
          <cell r="K730"/>
          <cell r="L730" t="str">
            <v>ECOM</v>
          </cell>
          <cell r="M730" t="str">
            <v>CLOSE</v>
          </cell>
          <cell r="N730" t="str">
            <v>MBF</v>
          </cell>
          <cell r="O730">
            <v>173.11</v>
          </cell>
          <cell r="P730"/>
          <cell r="Q730">
            <v>2.67</v>
          </cell>
        </row>
        <row r="731">
          <cell r="E731" t="str">
            <v>X21094095067</v>
          </cell>
          <cell r="F731" t="str">
            <v>8990 HOUSING DEVELOPMENT CORPORATION</v>
          </cell>
          <cell r="G731" t="str">
            <v>DONA SEGUNDINA, DONA SEGUNDINA TOWNHOMES, MUNTINLUPA</v>
          </cell>
          <cell r="H731" t="str">
            <v>MUNTINLUPA CITY</v>
          </cell>
          <cell r="I731" t="str">
            <v>PARAÑAQUE</v>
          </cell>
          <cell r="J731"/>
          <cell r="K731"/>
          <cell r="L731" t="str">
            <v>CHALLENGER</v>
          </cell>
          <cell r="M731" t="str">
            <v>CLOSE</v>
          </cell>
          <cell r="N731" t="str">
            <v>MBF</v>
          </cell>
          <cell r="O731">
            <v>64.84</v>
          </cell>
          <cell r="P731"/>
          <cell r="Q731">
            <v>125.23</v>
          </cell>
        </row>
        <row r="732">
          <cell r="E732" t="str">
            <v>X21083841043</v>
          </cell>
          <cell r="F732" t="str">
            <v>DITO TELECOMMUNITY CORPORATION</v>
          </cell>
          <cell r="G732" t="str">
            <v>SUN VALLEY, SUN VALLEY SUBD, PARANAQUE</v>
          </cell>
          <cell r="H732" t="str">
            <v>PARAÑAQUE CITY</v>
          </cell>
          <cell r="I732" t="str">
            <v>PARAÑAQUE</v>
          </cell>
          <cell r="J732"/>
          <cell r="K732"/>
          <cell r="L732" t="str">
            <v>VJC</v>
          </cell>
          <cell r="M732" t="str">
            <v>CLOSE</v>
          </cell>
          <cell r="N732" t="str">
            <v>MBF</v>
          </cell>
          <cell r="O732">
            <v>72.87</v>
          </cell>
          <cell r="P732"/>
          <cell r="Q732">
            <v>108.9</v>
          </cell>
        </row>
        <row r="733">
          <cell r="E733" t="str">
            <v>X22031029338</v>
          </cell>
          <cell r="F733" t="str">
            <v>MARY JEAN NIETO NER</v>
          </cell>
          <cell r="G733" t="str">
            <v>DONA SOLEDAD EXTN, BETTER LIVING SUBD, PARANAQUE</v>
          </cell>
          <cell r="H733" t="str">
            <v>PARAÑAQUE CITY</v>
          </cell>
          <cell r="I733" t="str">
            <v>PARAÑAQUE</v>
          </cell>
          <cell r="J733"/>
          <cell r="K733"/>
          <cell r="L733" t="str">
            <v>ECOM</v>
          </cell>
          <cell r="M733" t="str">
            <v>CLOSE</v>
          </cell>
          <cell r="N733" t="str">
            <v>MBF</v>
          </cell>
          <cell r="O733">
            <v>52.19</v>
          </cell>
          <cell r="P733"/>
          <cell r="Q733">
            <v>73.67</v>
          </cell>
        </row>
        <row r="734">
          <cell r="E734" t="str">
            <v>X22020498029</v>
          </cell>
          <cell r="F734" t="str">
            <v>JEAN-PIERRE SANTOS TUAZON</v>
          </cell>
          <cell r="G734" t="str">
            <v>SAMPAGUITA, T.S. CRUZ SUBD, LAS PINAS CITY</v>
          </cell>
          <cell r="H734" t="str">
            <v>LAS PIÑAS CITY</v>
          </cell>
          <cell r="I734" t="str">
            <v>PARAÑAQUE</v>
          </cell>
          <cell r="J734"/>
          <cell r="K734"/>
          <cell r="L734" t="str">
            <v>CHALLENGER</v>
          </cell>
          <cell r="M734" t="str">
            <v>CLOSE</v>
          </cell>
          <cell r="N734" t="str">
            <v>MBF</v>
          </cell>
          <cell r="O734">
            <v>185.27</v>
          </cell>
          <cell r="P734"/>
          <cell r="Q734">
            <v>307.32</v>
          </cell>
        </row>
        <row r="735">
          <cell r="E735" t="str">
            <v>X21125864703</v>
          </cell>
          <cell r="F735" t="str">
            <v>DITO TELECOMMUNITY CORPORATION</v>
          </cell>
          <cell r="G735" t="str">
            <v>GENESIS, BF HOMES MARTINVILLE SUBD, LAS PINAS CITY</v>
          </cell>
          <cell r="H735" t="str">
            <v>LAS PIÑAS CITY</v>
          </cell>
          <cell r="I735" t="str">
            <v>PARAÑAQUE</v>
          </cell>
          <cell r="J735"/>
          <cell r="K735"/>
          <cell r="L735" t="str">
            <v>CHALLENGER</v>
          </cell>
          <cell r="M735" t="str">
            <v>CLOSE</v>
          </cell>
          <cell r="N735" t="str">
            <v>MBF</v>
          </cell>
          <cell r="O735">
            <v>95.54</v>
          </cell>
          <cell r="P735"/>
          <cell r="Q735">
            <v>138.52000000000001</v>
          </cell>
        </row>
        <row r="736">
          <cell r="E736" t="str">
            <v>R21485230</v>
          </cell>
          <cell r="F736" t="str">
            <v>VERIDIANO, ROSALIE P.</v>
          </cell>
          <cell r="G736" t="str">
            <v>BLOCK 12, GREENPOINT HOMES, BACOOR</v>
          </cell>
          <cell r="H736" t="str">
            <v>BACOOR CITY</v>
          </cell>
          <cell r="I736" t="str">
            <v>DASMA</v>
          </cell>
          <cell r="J736"/>
          <cell r="K736"/>
          <cell r="L736" t="str">
            <v>CHALLENGER</v>
          </cell>
          <cell r="M736" t="str">
            <v>CLOSE</v>
          </cell>
          <cell r="N736" t="str">
            <v>MBF</v>
          </cell>
          <cell r="O736">
            <v>2.7</v>
          </cell>
          <cell r="P736"/>
          <cell r="Q736">
            <v>3.75</v>
          </cell>
        </row>
        <row r="737">
          <cell r="E737" t="str">
            <v>X21094362297</v>
          </cell>
          <cell r="F737" t="str">
            <v>FREDDIE B LAILO JR.</v>
          </cell>
          <cell r="G737" t="str">
            <v>DIAZ CPD, LAKEVIEW HOMES I, MUNTINLUPA</v>
          </cell>
          <cell r="H737" t="str">
            <v>MUNTINLUPA CITY</v>
          </cell>
          <cell r="I737" t="str">
            <v>PARAÑAQUE</v>
          </cell>
          <cell r="J737"/>
          <cell r="K737"/>
          <cell r="L737" t="str">
            <v>ECOM</v>
          </cell>
          <cell r="M737" t="str">
            <v>CLOSE</v>
          </cell>
          <cell r="N737" t="str">
            <v>MBF</v>
          </cell>
          <cell r="O737">
            <v>236.29</v>
          </cell>
          <cell r="P737"/>
          <cell r="Q737">
            <v>302.27</v>
          </cell>
        </row>
        <row r="738">
          <cell r="E738" t="str">
            <v>X21094105365</v>
          </cell>
          <cell r="F738" t="str">
            <v>DITO TELECOMMUNITY CORPORATION</v>
          </cell>
          <cell r="G738" t="str">
            <v>SAN GABRIEL, AYALA-ALABANG VILL, MUNTINLUPA</v>
          </cell>
          <cell r="H738" t="str">
            <v>MUNTINLUPA CITY</v>
          </cell>
          <cell r="I738" t="str">
            <v>PARAÑAQUE</v>
          </cell>
          <cell r="J738"/>
          <cell r="K738"/>
          <cell r="L738" t="str">
            <v>CHALLENGER</v>
          </cell>
          <cell r="M738" t="str">
            <v>CLOSE</v>
          </cell>
          <cell r="N738" t="str">
            <v>MBF</v>
          </cell>
          <cell r="O738">
            <v>110.33</v>
          </cell>
          <cell r="P738"/>
          <cell r="Q738">
            <v>155.80000000000001</v>
          </cell>
        </row>
        <row r="739">
          <cell r="E739" t="str">
            <v>X21125898987</v>
          </cell>
          <cell r="F739" t="str">
            <v>YOLANDA P BAUTISTA</v>
          </cell>
          <cell r="G739" t="str">
            <v>BUNGA EXT, AYALA-ALABANG VILL, MUNTINLUPA</v>
          </cell>
          <cell r="H739" t="str">
            <v>MUNTINLUPA CITY</v>
          </cell>
          <cell r="I739" t="str">
            <v>PARAÑAQUE</v>
          </cell>
          <cell r="J739"/>
          <cell r="K739"/>
          <cell r="L739" t="str">
            <v>POWERHOUSE</v>
          </cell>
          <cell r="M739" t="str">
            <v>CLOSE</v>
          </cell>
          <cell r="N739" t="str">
            <v>FMS</v>
          </cell>
          <cell r="O739">
            <v>44.52</v>
          </cell>
          <cell r="P739"/>
          <cell r="Q739">
            <v>58.05</v>
          </cell>
        </row>
        <row r="740">
          <cell r="E740" t="str">
            <v>X21115415744</v>
          </cell>
          <cell r="F740" t="str">
            <v>MARIA CRISTINA GALINDEZ SIA</v>
          </cell>
          <cell r="G740" t="str">
            <v>BF RESORT, TALON II, LAS PINAS CITY</v>
          </cell>
          <cell r="H740" t="str">
            <v>LAS PIÑAS CITY</v>
          </cell>
          <cell r="I740" t="str">
            <v>PARAÑAQUE</v>
          </cell>
          <cell r="J740"/>
          <cell r="K740"/>
          <cell r="L740" t="str">
            <v>CHALLENGER</v>
          </cell>
          <cell r="M740" t="str">
            <v>CLOSE</v>
          </cell>
          <cell r="N740" t="str">
            <v>IJP</v>
          </cell>
          <cell r="O740">
            <v>0.99</v>
          </cell>
          <cell r="P740"/>
          <cell r="Q740">
            <v>1.35</v>
          </cell>
        </row>
        <row r="741">
          <cell r="E741" t="str">
            <v>X22020877004</v>
          </cell>
          <cell r="F741" t="str">
            <v>TKP PROPERTIES, INC.</v>
          </cell>
          <cell r="G741" t="str">
            <v>DR. A SANTOS, SAN DIONISIO, PARANAQUE</v>
          </cell>
          <cell r="H741" t="str">
            <v>PARAÑAQUE CITY</v>
          </cell>
          <cell r="I741" t="str">
            <v>PARAÑAQUE</v>
          </cell>
          <cell r="J741"/>
          <cell r="K741"/>
          <cell r="L741" t="str">
            <v>CHALLENGER</v>
          </cell>
          <cell r="M741" t="str">
            <v>CLOSE</v>
          </cell>
          <cell r="N741" t="str">
            <v>IJP</v>
          </cell>
          <cell r="O741">
            <v>3.47</v>
          </cell>
          <cell r="P741"/>
          <cell r="Q741">
            <v>4.75</v>
          </cell>
        </row>
        <row r="742">
          <cell r="E742" t="str">
            <v>X22020540353</v>
          </cell>
          <cell r="F742" t="str">
            <v>KENNETH POTICAR DORIMON</v>
          </cell>
          <cell r="G742" t="str">
            <v>JASMIN, T.S. CRUZ SUBD, LAS PINAS CITY</v>
          </cell>
          <cell r="H742" t="str">
            <v>LAS PIÑAS CITY</v>
          </cell>
          <cell r="I742" t="str">
            <v>PARAÑAQUE</v>
          </cell>
          <cell r="J742"/>
          <cell r="K742"/>
          <cell r="L742" t="str">
            <v>CHALLENGER</v>
          </cell>
          <cell r="M742" t="str">
            <v>CLOSE</v>
          </cell>
          <cell r="N742" t="str">
            <v>MBF</v>
          </cell>
          <cell r="O742">
            <v>110.39</v>
          </cell>
          <cell r="P742"/>
          <cell r="Q742">
            <v>195.43</v>
          </cell>
        </row>
        <row r="743">
          <cell r="E743" t="str">
            <v>X21083851046</v>
          </cell>
          <cell r="F743" t="str">
            <v>TRIPLEX ENTERPRISES, INC.</v>
          </cell>
          <cell r="G743" t="str">
            <v>CERVANTES CPD, CERVANTES CPD, PARANAQUE</v>
          </cell>
          <cell r="H743" t="str">
            <v>PARAÑAQUE CITY</v>
          </cell>
          <cell r="I743" t="str">
            <v>PARAÑAQUE</v>
          </cell>
          <cell r="J743"/>
          <cell r="K743"/>
          <cell r="L743" t="str">
            <v>VJC</v>
          </cell>
          <cell r="M743" t="str">
            <v>CLOSE</v>
          </cell>
          <cell r="N743" t="str">
            <v>MBF</v>
          </cell>
          <cell r="O743">
            <v>217.58</v>
          </cell>
          <cell r="P743"/>
          <cell r="Q743">
            <v>300.27999999999997</v>
          </cell>
        </row>
        <row r="744">
          <cell r="E744" t="str">
            <v>X21073273182</v>
          </cell>
          <cell r="F744" t="str">
            <v>MASUMA FOOD INDUSTRY INC.</v>
          </cell>
          <cell r="G744" t="str">
            <v>ELECTRONICS, FTI CPD, TAGUIG CITY</v>
          </cell>
          <cell r="H744" t="str">
            <v>TAGUIG CITY</v>
          </cell>
          <cell r="I744" t="str">
            <v>PARAÑAQUE</v>
          </cell>
          <cell r="J744"/>
          <cell r="K744"/>
          <cell r="L744" t="str">
            <v>VJC</v>
          </cell>
          <cell r="M744" t="str">
            <v>CLOSE</v>
          </cell>
          <cell r="N744" t="str">
            <v>MBF</v>
          </cell>
          <cell r="O744">
            <v>51.86</v>
          </cell>
          <cell r="P744"/>
          <cell r="Q744">
            <v>103.42</v>
          </cell>
        </row>
        <row r="745">
          <cell r="E745" t="str">
            <v>X21083408055</v>
          </cell>
          <cell r="F745" t="str">
            <v>GLOBE TELECOM., INC.</v>
          </cell>
          <cell r="G745" t="str">
            <v>ST. FRANCIS, SAN AGUSTIN VILL, PARANAQUE</v>
          </cell>
          <cell r="H745" t="str">
            <v>PARAÑAQUE CITY</v>
          </cell>
          <cell r="I745" t="str">
            <v>PARAÑAQUE</v>
          </cell>
          <cell r="J745"/>
          <cell r="K745"/>
          <cell r="L745" t="str">
            <v>VJC</v>
          </cell>
          <cell r="M745" t="str">
            <v>CLOSE</v>
          </cell>
          <cell r="N745" t="str">
            <v>MBF</v>
          </cell>
          <cell r="O745">
            <v>6.18</v>
          </cell>
          <cell r="P745"/>
          <cell r="Q745">
            <v>51.05</v>
          </cell>
        </row>
        <row r="746">
          <cell r="E746" t="str">
            <v>X22020872089</v>
          </cell>
          <cell r="F746" t="str">
            <v>THE ROMAN CATHOLIC BISHOP OF PASIG INC.</v>
          </cell>
          <cell r="G746" t="str">
            <v>BLOCK 18, SSB DE VILLE(SERV SUPPRT BRGD), TAGUIG CITY</v>
          </cell>
          <cell r="H746" t="str">
            <v>TAGUIG CITY</v>
          </cell>
          <cell r="I746" t="str">
            <v>PARAÑAQUE</v>
          </cell>
          <cell r="J746"/>
          <cell r="K746"/>
          <cell r="L746" t="str">
            <v>VJC</v>
          </cell>
          <cell r="M746" t="str">
            <v>CLOSE</v>
          </cell>
          <cell r="N746" t="str">
            <v>IJP</v>
          </cell>
          <cell r="O746">
            <v>23.48</v>
          </cell>
          <cell r="P746"/>
          <cell r="Q746">
            <v>32.15</v>
          </cell>
        </row>
        <row r="747">
          <cell r="E747" t="str">
            <v>X21115184608</v>
          </cell>
          <cell r="F747" t="str">
            <v>PLEASANT VILLAGE HOMEOWNERS ASSOCIATION</v>
          </cell>
          <cell r="G747" t="str">
            <v>PENINSULA, PLEASANT VILL, MUNTINLUPA</v>
          </cell>
          <cell r="H747" t="str">
            <v>MUNTINLUPA CITY</v>
          </cell>
          <cell r="I747" t="str">
            <v>PARAÑAQUE</v>
          </cell>
          <cell r="J747" t="str">
            <v>for fcomp</v>
          </cell>
          <cell r="K747"/>
          <cell r="L747" t="str">
            <v>ECOM</v>
          </cell>
          <cell r="M747" t="str">
            <v>CLOSE</v>
          </cell>
          <cell r="N747" t="str">
            <v>MBF</v>
          </cell>
          <cell r="O747">
            <v>86.28</v>
          </cell>
          <cell r="P747"/>
          <cell r="Q747">
            <v>150.78</v>
          </cell>
        </row>
        <row r="748">
          <cell r="E748" t="str">
            <v>P1707001338</v>
          </cell>
          <cell r="F748" t="str">
            <v>MN_MAJOR (WDESIGN) Relocation of facilities affected by DPWH road widening</v>
          </cell>
          <cell r="G748" t="str">
            <v>KAINGIN RD. KAINGIN STO. NINO PARANAQUE</v>
          </cell>
          <cell r="H748" t="str">
            <v>PARAÑAQUE CITY</v>
          </cell>
          <cell r="I748" t="str">
            <v>PARAÑAQUE</v>
          </cell>
          <cell r="J748"/>
          <cell r="K748"/>
          <cell r="L748" t="str">
            <v>ECOM</v>
          </cell>
          <cell r="M748" t="str">
            <v>CLOSE</v>
          </cell>
          <cell r="N748" t="str">
            <v>MBF</v>
          </cell>
          <cell r="O748">
            <v>84.7</v>
          </cell>
          <cell r="P748"/>
          <cell r="Q748">
            <v>1581.98</v>
          </cell>
        </row>
        <row r="749">
          <cell r="E749" t="str">
            <v>X22010409490</v>
          </cell>
          <cell r="F749" t="str">
            <v>DITO TELECOMMUNITY CORPORATION</v>
          </cell>
          <cell r="G749" t="str">
            <v>ROSAL, T.S. CRUZ SUBD, LAS PINAS CITY</v>
          </cell>
          <cell r="H749" t="str">
            <v>LAS PIÑAS CITY</v>
          </cell>
          <cell r="I749" t="str">
            <v>PARAÑAQUE</v>
          </cell>
          <cell r="J749"/>
          <cell r="K749"/>
          <cell r="L749" t="str">
            <v>ECOM</v>
          </cell>
          <cell r="M749" t="str">
            <v>CLOSE</v>
          </cell>
          <cell r="N749" t="str">
            <v>MBF</v>
          </cell>
          <cell r="O749">
            <v>67.599999999999994</v>
          </cell>
          <cell r="P749"/>
          <cell r="Q749">
            <v>124.85</v>
          </cell>
        </row>
        <row r="750">
          <cell r="E750" t="str">
            <v>X20104335830</v>
          </cell>
          <cell r="F750" t="str">
            <v>CITY GOVT OF MUNTINL,</v>
          </cell>
          <cell r="G750" t="str">
            <v>MARIGOLD, LAKEVIEW HOMES I, MUNTINLUPA</v>
          </cell>
          <cell r="H750" t="str">
            <v>MUNTINLUPA CITY</v>
          </cell>
          <cell r="I750" t="str">
            <v>PARAÑAQUE</v>
          </cell>
          <cell r="J750"/>
          <cell r="K750"/>
          <cell r="L750" t="str">
            <v>ECOM</v>
          </cell>
          <cell r="M750" t="str">
            <v>CLOSE</v>
          </cell>
          <cell r="N750" t="str">
            <v>MBF</v>
          </cell>
          <cell r="O750">
            <v>398.29</v>
          </cell>
          <cell r="P750"/>
          <cell r="Q750">
            <v>864.68</v>
          </cell>
        </row>
        <row r="751">
          <cell r="E751" t="str">
            <v>P2106111899</v>
          </cell>
          <cell r="F751" t="str">
            <v xml:space="preserve">47XD Loadsplit100kVA [035180|WA368823|CV7-0532 install 75/50 kVA DT CV7-0531/CV7-0529 W/POLE REPLACE </v>
          </cell>
          <cell r="G751" t="str">
            <v>ANTONIO OZAETA C MIROPOSA-VISTA GRANDE (BFRV) TALON II LAS PINAS CITY</v>
          </cell>
          <cell r="H751" t="str">
            <v>LAS PIÑAS CITY</v>
          </cell>
          <cell r="I751" t="str">
            <v>PARAÑAQUE</v>
          </cell>
          <cell r="J751"/>
          <cell r="K751"/>
          <cell r="L751" t="str">
            <v>CHALLENGER</v>
          </cell>
          <cell r="M751" t="str">
            <v>CLOSE</v>
          </cell>
          <cell r="N751" t="str">
            <v>MBF</v>
          </cell>
          <cell r="O751">
            <v>172.9</v>
          </cell>
          <cell r="P751">
            <v>142.45555999999996</v>
          </cell>
          <cell r="Q751">
            <v>6.9</v>
          </cell>
        </row>
        <row r="752">
          <cell r="E752" t="str">
            <v>R20700482</v>
          </cell>
          <cell r="F752" t="str">
            <v>VICENTE ADRIAN R.</v>
          </cell>
          <cell r="G752" t="str">
            <v>H. REYES, BF HOMES, LAS PINAS CITY</v>
          </cell>
          <cell r="H752" t="str">
            <v>LAS PIÑAS CITY</v>
          </cell>
          <cell r="I752" t="str">
            <v>PARAÑAQUE</v>
          </cell>
          <cell r="J752"/>
          <cell r="K752"/>
          <cell r="L752" t="str">
            <v>CHALLENGER</v>
          </cell>
          <cell r="M752" t="str">
            <v>CLOSE</v>
          </cell>
          <cell r="N752" t="str">
            <v>MBF</v>
          </cell>
          <cell r="O752">
            <v>145.24</v>
          </cell>
          <cell r="P752"/>
          <cell r="Q752">
            <v>172.18</v>
          </cell>
        </row>
        <row r="753">
          <cell r="E753" t="str">
            <v>X21051959953</v>
          </cell>
          <cell r="F753" t="str">
            <v>FIVE OAKS LAND CORPORATION</v>
          </cell>
          <cell r="G753" t="str">
            <v>KASOY, VERDANT ACRES SUBD, LAS PINAS CITY</v>
          </cell>
          <cell r="H753" t="str">
            <v>LAS PIÑAS CITY</v>
          </cell>
          <cell r="I753" t="str">
            <v>PARAÑAQUE</v>
          </cell>
          <cell r="J753"/>
          <cell r="K753"/>
          <cell r="L753" t="str">
            <v>CHALLENGER</v>
          </cell>
          <cell r="M753" t="str">
            <v>CLOSE</v>
          </cell>
          <cell r="N753" t="str">
            <v>MBF</v>
          </cell>
          <cell r="O753">
            <v>33.92</v>
          </cell>
          <cell r="P753"/>
          <cell r="Q753">
            <v>56.88</v>
          </cell>
        </row>
        <row r="754">
          <cell r="E754" t="str">
            <v>X21115521587</v>
          </cell>
          <cell r="F754" t="str">
            <v>ROGER RAMOS MABAGOS</v>
          </cell>
          <cell r="G754" t="str">
            <v>SAMPAGUITA, B. HALL CPD, LAS PINAS CITY</v>
          </cell>
          <cell r="H754" t="str">
            <v>LAS PIÑAS CITY</v>
          </cell>
          <cell r="I754" t="str">
            <v>PARAÑAQUE</v>
          </cell>
          <cell r="J754"/>
          <cell r="K754"/>
          <cell r="L754" t="str">
            <v>CHALLENGER</v>
          </cell>
          <cell r="M754" t="str">
            <v>CLOSE</v>
          </cell>
          <cell r="N754" t="str">
            <v>MBF</v>
          </cell>
          <cell r="O754">
            <v>63.84</v>
          </cell>
          <cell r="P754"/>
          <cell r="Q754">
            <v>103.42</v>
          </cell>
        </row>
        <row r="755">
          <cell r="E755" t="str">
            <v>X21104596178</v>
          </cell>
          <cell r="F755" t="str">
            <v>FEDERICO S. RIVERA</v>
          </cell>
          <cell r="G755" t="str">
            <v>RIVERA, PUROK 6 RIVERA CPD, PARANAQUE</v>
          </cell>
          <cell r="H755" t="str">
            <v>PARAÑAQUE CITY</v>
          </cell>
          <cell r="I755" t="str">
            <v>PARAÑAQUE</v>
          </cell>
          <cell r="J755"/>
          <cell r="K755"/>
          <cell r="L755" t="str">
            <v>ECOM</v>
          </cell>
          <cell r="M755" t="str">
            <v>CLOSE</v>
          </cell>
          <cell r="N755" t="str">
            <v>MBF</v>
          </cell>
          <cell r="O755">
            <v>221.12</v>
          </cell>
          <cell r="P755"/>
          <cell r="Q755">
            <v>345.57</v>
          </cell>
        </row>
        <row r="756">
          <cell r="E756" t="str">
            <v>R21704759</v>
          </cell>
          <cell r="F756" t="str">
            <v>HART MICHAEL THOMAS NOCHE</v>
          </cell>
          <cell r="G756" t="str">
            <v>QUERCUS, SOUTH GREENHEIGHTS VILL, MUNTINLUPA</v>
          </cell>
          <cell r="H756" t="str">
            <v>MUNTINLUPA CITY</v>
          </cell>
          <cell r="I756" t="str">
            <v>PARAÑAQUE</v>
          </cell>
          <cell r="J756"/>
          <cell r="K756"/>
          <cell r="L756" t="str">
            <v>CHALLENGER</v>
          </cell>
          <cell r="M756" t="str">
            <v>CLOSE</v>
          </cell>
          <cell r="N756" t="str">
            <v>MBF</v>
          </cell>
          <cell r="O756">
            <v>8.1300000000000008</v>
          </cell>
          <cell r="P756"/>
          <cell r="Q756">
            <v>11.18</v>
          </cell>
        </row>
        <row r="757">
          <cell r="E757" t="str">
            <v>X22030914803</v>
          </cell>
          <cell r="F757" t="str">
            <v>SPEDI CONSTRUCTION INC.</v>
          </cell>
          <cell r="G757" t="str">
            <v>MAMBOG IV, MAMBOG IV, BACOOR</v>
          </cell>
          <cell r="H757" t="str">
            <v>BACOOR CITY</v>
          </cell>
          <cell r="I757" t="str">
            <v>DASMA</v>
          </cell>
          <cell r="J757"/>
          <cell r="K757"/>
          <cell r="L757" t="str">
            <v>CHALLENGER</v>
          </cell>
          <cell r="M757" t="str">
            <v>CLOSE</v>
          </cell>
          <cell r="N757" t="str">
            <v>MBF</v>
          </cell>
          <cell r="O757">
            <v>43.77</v>
          </cell>
          <cell r="P757"/>
          <cell r="Q757">
            <v>59.95</v>
          </cell>
        </row>
        <row r="758">
          <cell r="E758" t="str">
            <v>X22031393538</v>
          </cell>
          <cell r="F758" t="str">
            <v>RAMON JOLO B. REVILLA III</v>
          </cell>
          <cell r="G758" t="str">
            <v>PANAPAAN VII, PANAPAAN VII, BACOOR</v>
          </cell>
          <cell r="H758" t="str">
            <v>BACOOR CITY</v>
          </cell>
          <cell r="I758" t="str">
            <v>DASMA</v>
          </cell>
          <cell r="J758"/>
          <cell r="K758"/>
          <cell r="L758" t="str">
            <v>CHALLENGER</v>
          </cell>
          <cell r="M758" t="str">
            <v>CLOSE</v>
          </cell>
          <cell r="N758" t="str">
            <v>MBF</v>
          </cell>
          <cell r="O758">
            <v>27.59</v>
          </cell>
          <cell r="P758"/>
          <cell r="Q758">
            <v>37.630000000000003</v>
          </cell>
        </row>
        <row r="759">
          <cell r="E759" t="str">
            <v>X22030914961</v>
          </cell>
          <cell r="F759" t="str">
            <v>SPEDI CONSTRUCTION INC.</v>
          </cell>
          <cell r="G759" t="str">
            <v>MAMBOG IV, MAMBOG IV, BACOOR</v>
          </cell>
          <cell r="H759" t="str">
            <v>BACOOR CITY</v>
          </cell>
          <cell r="I759" t="str">
            <v>DASMA</v>
          </cell>
          <cell r="J759"/>
          <cell r="K759"/>
          <cell r="L759" t="str">
            <v>CHALLENGER</v>
          </cell>
          <cell r="M759" t="str">
            <v>CLOSE</v>
          </cell>
          <cell r="N759" t="str">
            <v>MBF</v>
          </cell>
          <cell r="O759">
            <v>26.63</v>
          </cell>
          <cell r="P759"/>
          <cell r="Q759">
            <v>36.619999999999997</v>
          </cell>
        </row>
        <row r="760">
          <cell r="E760" t="str">
            <v>R21455127</v>
          </cell>
          <cell r="F760" t="str">
            <v>CRENN ZDMARLIN FATIMA BACULI</v>
          </cell>
          <cell r="G760" t="str">
            <v>PANAY, AYALA-ALABANG VILL, MUNTINLUPA</v>
          </cell>
          <cell r="H760" t="str">
            <v>MUNTINLUPA CITY</v>
          </cell>
          <cell r="I760" t="str">
            <v>PARAÑAQUE</v>
          </cell>
          <cell r="J760" t="str">
            <v>for execution target May 2022</v>
          </cell>
          <cell r="K760"/>
          <cell r="L760" t="str">
            <v>POWERHOUSE</v>
          </cell>
          <cell r="M760" t="str">
            <v>CLOSE</v>
          </cell>
          <cell r="N760" t="str">
            <v>MBF</v>
          </cell>
          <cell r="O760">
            <v>11.6</v>
          </cell>
          <cell r="P760"/>
          <cell r="Q760">
            <v>11.17</v>
          </cell>
        </row>
        <row r="761">
          <cell r="E761" t="str">
            <v>X22010427238</v>
          </cell>
          <cell r="F761" t="str">
            <v>MAGNANIMOUS REAL ESTATE INC.</v>
          </cell>
          <cell r="G761" t="str">
            <v>KENNEDY ROAD, ASIAWORLD ENTERTAINMENT CITY, PARANAQUE</v>
          </cell>
          <cell r="H761" t="str">
            <v>PARAÑAQUE CITY</v>
          </cell>
          <cell r="I761" t="str">
            <v>PARAÑAQUE</v>
          </cell>
          <cell r="J761"/>
          <cell r="K761"/>
          <cell r="L761" t="str">
            <v>POWERHOUSE</v>
          </cell>
          <cell r="M761" t="str">
            <v>CLOSE</v>
          </cell>
          <cell r="N761" t="str">
            <v>MBF</v>
          </cell>
          <cell r="O761">
            <v>307.72000000000003</v>
          </cell>
          <cell r="P761"/>
          <cell r="Q761">
            <v>854.08</v>
          </cell>
        </row>
        <row r="762">
          <cell r="E762" t="str">
            <v>X22020543549</v>
          </cell>
          <cell r="F762" t="str">
            <v>RONALD FREDRIC HERNANDEZ ERIGA</v>
          </cell>
          <cell r="G762" t="str">
            <v>BRILLANTE, JACKIE LOU VILLE SUBD, PARANAQUE</v>
          </cell>
          <cell r="H762" t="str">
            <v>PARAÑAQUE CITY</v>
          </cell>
          <cell r="I762" t="str">
            <v>PARAÑAQUE</v>
          </cell>
          <cell r="J762"/>
          <cell r="K762"/>
          <cell r="L762" t="str">
            <v>POWERHOUSE</v>
          </cell>
          <cell r="M762" t="str">
            <v>CLOSE</v>
          </cell>
          <cell r="N762" t="str">
            <v>MBF</v>
          </cell>
          <cell r="O762">
            <v>95.88</v>
          </cell>
          <cell r="P762"/>
          <cell r="Q762">
            <v>147.03</v>
          </cell>
        </row>
        <row r="763">
          <cell r="E763" t="str">
            <v>X22010144613</v>
          </cell>
          <cell r="F763" t="str">
            <v>MARCO SANTIAGO DE LEON SYJUCO</v>
          </cell>
          <cell r="G763" t="str">
            <v>AGNO, AYALA-ALABANG VILL, MUNTINLUPA</v>
          </cell>
          <cell r="H763" t="str">
            <v>MUNTINLUPA CITY</v>
          </cell>
          <cell r="I763" t="str">
            <v>PARAÑAQUE</v>
          </cell>
          <cell r="J763"/>
          <cell r="K763"/>
          <cell r="L763" t="str">
            <v>POWERHOUSE</v>
          </cell>
          <cell r="M763" t="str">
            <v>CLOSE</v>
          </cell>
          <cell r="N763" t="str">
            <v>MBF</v>
          </cell>
          <cell r="O763">
            <v>45.13</v>
          </cell>
          <cell r="P763"/>
          <cell r="Q763">
            <v>69.23</v>
          </cell>
        </row>
        <row r="764">
          <cell r="E764" t="str">
            <v>X22020564852</v>
          </cell>
          <cell r="F764" t="str">
            <v>MA. SHARMAINE MEDINA QIU</v>
          </cell>
          <cell r="G764" t="str">
            <v>CAPERNAUM, MULTINATIONAL VILL, PARANAQUE</v>
          </cell>
          <cell r="H764" t="str">
            <v>PARAÑAQUE CITY</v>
          </cell>
          <cell r="I764" t="str">
            <v>PARAÑAQUE</v>
          </cell>
          <cell r="J764"/>
          <cell r="K764"/>
          <cell r="L764" t="str">
            <v>POWERHOUSE</v>
          </cell>
          <cell r="M764" t="str">
            <v>CLOSE</v>
          </cell>
          <cell r="N764" t="str">
            <v>MBF</v>
          </cell>
          <cell r="O764">
            <v>44.45</v>
          </cell>
          <cell r="P764"/>
          <cell r="Q764">
            <v>60.87</v>
          </cell>
        </row>
        <row r="765">
          <cell r="E765" t="str">
            <v>X22020496953</v>
          </cell>
          <cell r="F765" t="str">
            <v>JENNIFER ACAP ANG</v>
          </cell>
          <cell r="G765" t="str">
            <v>LANGKA, GOLDEN ACRES SUBD, LAS PINAS CITY</v>
          </cell>
          <cell r="H765" t="str">
            <v>LAS PIÑAS CITY</v>
          </cell>
          <cell r="I765" t="str">
            <v>PARAÑAQUE</v>
          </cell>
          <cell r="J765"/>
          <cell r="K765"/>
          <cell r="L765" t="str">
            <v>POWERHOUSE</v>
          </cell>
          <cell r="M765" t="str">
            <v>CLOSE</v>
          </cell>
          <cell r="N765" t="str">
            <v>MBF</v>
          </cell>
          <cell r="O765">
            <v>12.81</v>
          </cell>
          <cell r="P765"/>
          <cell r="Q765">
            <v>17.45</v>
          </cell>
        </row>
        <row r="766">
          <cell r="E766" t="str">
            <v>X22031400299</v>
          </cell>
          <cell r="F766" t="str">
            <v>GLOBE TELECOM, INC.</v>
          </cell>
          <cell r="G766" t="str">
            <v>DAANG KALABAW, PANAPAAN IV, BACOOR</v>
          </cell>
          <cell r="H766" t="str">
            <v>BACOOR CITY</v>
          </cell>
          <cell r="I766" t="str">
            <v>DASMA</v>
          </cell>
          <cell r="J766" t="str">
            <v>for completion May 2022</v>
          </cell>
          <cell r="K766"/>
          <cell r="L766" t="str">
            <v>ECOM</v>
          </cell>
          <cell r="M766" t="str">
            <v>CLOSE</v>
          </cell>
          <cell r="N766" t="str">
            <v>MBF</v>
          </cell>
          <cell r="O766">
            <v>39.200000000000003</v>
          </cell>
          <cell r="P766"/>
          <cell r="Q766">
            <v>46.87</v>
          </cell>
        </row>
        <row r="767">
          <cell r="E767" t="str">
            <v>X21125907876</v>
          </cell>
          <cell r="F767" t="str">
            <v>DITO TELECOMMUNITY CORPORATION</v>
          </cell>
          <cell r="G767" t="str">
            <v>ALABANG-ZAPOTE, ALMANZA I, LAS PINAS CITY</v>
          </cell>
          <cell r="H767" t="str">
            <v>LAS PIÑAS CITY</v>
          </cell>
          <cell r="I767" t="str">
            <v>PARAÑAQUE</v>
          </cell>
          <cell r="J767" t="str">
            <v>for completion this week</v>
          </cell>
          <cell r="K767"/>
          <cell r="L767" t="str">
            <v>ECOM</v>
          </cell>
          <cell r="M767" t="str">
            <v>CLOSE</v>
          </cell>
          <cell r="N767" t="str">
            <v>MBF</v>
          </cell>
          <cell r="O767">
            <v>247.44</v>
          </cell>
          <cell r="P767"/>
          <cell r="Q767">
            <v>372.5</v>
          </cell>
        </row>
        <row r="768">
          <cell r="E768" t="str">
            <v>X21083506644</v>
          </cell>
          <cell r="F768" t="str">
            <v>INDUSTRIAL TECHNOLOGY DEVELOPMENT INSTITUTE</v>
          </cell>
          <cell r="G768" t="str">
            <v>LIKHA, DOST CPD, TAGUIG CITY</v>
          </cell>
          <cell r="H768" t="str">
            <v>TAGUIG CITY</v>
          </cell>
          <cell r="I768" t="str">
            <v>PARAÑAQUE</v>
          </cell>
          <cell r="J768" t="str">
            <v>for completion May 2022</v>
          </cell>
          <cell r="K768"/>
          <cell r="L768" t="str">
            <v>ECOM</v>
          </cell>
          <cell r="M768" t="str">
            <v>CLOSE</v>
          </cell>
          <cell r="N768" t="str">
            <v>MBF</v>
          </cell>
          <cell r="O768">
            <v>89.32</v>
          </cell>
          <cell r="P768"/>
          <cell r="Q768">
            <v>129.6</v>
          </cell>
        </row>
        <row r="769">
          <cell r="E769" t="str">
            <v>X22020878474</v>
          </cell>
          <cell r="F769" t="str">
            <v>OSCAR DELA PEÑA ALMADEN</v>
          </cell>
          <cell r="G769" t="str">
            <v>STA. ANA II, SAN AGUSTIN VILL, PARANAQUE</v>
          </cell>
          <cell r="H769" t="str">
            <v>PARAÑAQUE CITY</v>
          </cell>
          <cell r="I769" t="str">
            <v>PARAÑAQUE</v>
          </cell>
          <cell r="J769" t="str">
            <v>for completion May 2022</v>
          </cell>
          <cell r="K769"/>
          <cell r="L769" t="str">
            <v>ECOM</v>
          </cell>
          <cell r="M769" t="str">
            <v>CLOSE</v>
          </cell>
          <cell r="N769" t="str">
            <v>MBF</v>
          </cell>
          <cell r="O769">
            <v>204.44</v>
          </cell>
          <cell r="P769"/>
          <cell r="Q769">
            <v>307.27999999999997</v>
          </cell>
        </row>
        <row r="770">
          <cell r="E770" t="str">
            <v>X22020811079</v>
          </cell>
          <cell r="F770" t="str">
            <v>NOC SPECIALTY FOODS, INC.</v>
          </cell>
          <cell r="G770" t="str">
            <v>MOLINO BLVD, MOLINO III, BACOOR</v>
          </cell>
          <cell r="H770" t="str">
            <v>BACOOR CITY</v>
          </cell>
          <cell r="I770" t="str">
            <v>DASMA</v>
          </cell>
          <cell r="J770"/>
          <cell r="K770"/>
          <cell r="L770" t="str">
            <v>CHALLENGER</v>
          </cell>
          <cell r="M770" t="str">
            <v>CLOSE</v>
          </cell>
          <cell r="N770" t="str">
            <v>MBF</v>
          </cell>
          <cell r="O770">
            <v>15.16</v>
          </cell>
          <cell r="P770"/>
          <cell r="Q770">
            <v>17.73</v>
          </cell>
        </row>
        <row r="771">
          <cell r="E771" t="str">
            <v>X22010390714</v>
          </cell>
          <cell r="F771" t="str">
            <v>MEDICAL CENTER MUNTINLUPA, INC.</v>
          </cell>
          <cell r="G771" t="str">
            <v>LARBAF, BRUGER SUBD, MUNTINLUPA</v>
          </cell>
          <cell r="H771" t="str">
            <v>MUNTINLUPA CITY</v>
          </cell>
          <cell r="I771" t="str">
            <v>PARAÑAQUE</v>
          </cell>
          <cell r="J771"/>
          <cell r="K771"/>
          <cell r="L771" t="str">
            <v>ECOM</v>
          </cell>
          <cell r="M771" t="str">
            <v>CLOSE</v>
          </cell>
          <cell r="N771" t="str">
            <v>MBF</v>
          </cell>
          <cell r="O771">
            <v>224.99</v>
          </cell>
          <cell r="P771"/>
          <cell r="Q771">
            <v>367.18</v>
          </cell>
        </row>
        <row r="772">
          <cell r="E772" t="str">
            <v>X22020513701</v>
          </cell>
          <cell r="F772" t="str">
            <v>CITY GOVERNMENT OF MUNTINLUPA</v>
          </cell>
          <cell r="G772" t="str">
            <v>PUROK 2, PUROK 2, MUNTINLUPA</v>
          </cell>
          <cell r="H772" t="str">
            <v>MUNTINLUPA CITY</v>
          </cell>
          <cell r="I772" t="str">
            <v>PARAÑAQUE</v>
          </cell>
          <cell r="J772"/>
          <cell r="K772"/>
          <cell r="L772" t="str">
            <v>CHALLENGER</v>
          </cell>
          <cell r="M772" t="str">
            <v>CLOSE</v>
          </cell>
          <cell r="N772" t="str">
            <v>MBF</v>
          </cell>
          <cell r="O772">
            <v>45.4</v>
          </cell>
          <cell r="P772"/>
          <cell r="Q772">
            <v>70.87</v>
          </cell>
        </row>
        <row r="773">
          <cell r="E773" t="str">
            <v>X20104334084</v>
          </cell>
          <cell r="F773" t="str">
            <v>CITY GOVERNMENT OF MUNTINLUPA,</v>
          </cell>
          <cell r="G773" t="str">
            <v>PUROK 2, PUROK 2, MUNTINLUPA</v>
          </cell>
          <cell r="H773" t="str">
            <v>MUNTINLUPA CITY</v>
          </cell>
          <cell r="I773" t="str">
            <v>PARAÑAQUE</v>
          </cell>
          <cell r="J773"/>
          <cell r="K773"/>
          <cell r="L773" t="str">
            <v>CHALLENGER</v>
          </cell>
          <cell r="M773" t="str">
            <v>CLOSE</v>
          </cell>
          <cell r="N773" t="str">
            <v>MBF</v>
          </cell>
          <cell r="O773">
            <v>340.79</v>
          </cell>
          <cell r="P773"/>
          <cell r="Q773">
            <v>458.47</v>
          </cell>
        </row>
        <row r="774">
          <cell r="E774" t="str">
            <v>X21051748420</v>
          </cell>
          <cell r="F774" t="str">
            <v>K388 REALTY &amp; DEVELOPMENT INC.</v>
          </cell>
          <cell r="G774" t="str">
            <v>MA. CRISTINA, AYALA-ALABANG VILL, MUNTINLUPA</v>
          </cell>
          <cell r="H774" t="str">
            <v>MUNTINLUPA CITY</v>
          </cell>
          <cell r="I774" t="str">
            <v>PARAÑAQUE</v>
          </cell>
          <cell r="J774"/>
          <cell r="K774"/>
          <cell r="L774" t="str">
            <v>CHALLENGER</v>
          </cell>
          <cell r="M774" t="str">
            <v>CLOSE</v>
          </cell>
          <cell r="N774" t="str">
            <v>MBF</v>
          </cell>
          <cell r="O774">
            <v>85.47</v>
          </cell>
          <cell r="P774"/>
          <cell r="Q774">
            <v>120.85</v>
          </cell>
        </row>
        <row r="775">
          <cell r="E775" t="str">
            <v>X21052017983</v>
          </cell>
          <cell r="F775" t="str">
            <v>REIGNWOOD DEVELOPMENT CORPORATION</v>
          </cell>
          <cell r="G775" t="str">
            <v>LOURDES, FATIMA SUBD, LAS PINAS CITY</v>
          </cell>
          <cell r="H775" t="str">
            <v>LAS PIÑAS CITY</v>
          </cell>
          <cell r="I775" t="str">
            <v>PARAÑAQUE</v>
          </cell>
          <cell r="J775"/>
          <cell r="K775"/>
          <cell r="L775" t="str">
            <v>CHALLENGER</v>
          </cell>
          <cell r="M775" t="str">
            <v>CLOSE</v>
          </cell>
          <cell r="N775" t="str">
            <v>MBF</v>
          </cell>
          <cell r="O775">
            <v>235.38</v>
          </cell>
          <cell r="P775"/>
          <cell r="Q775">
            <v>386.75</v>
          </cell>
        </row>
        <row r="776">
          <cell r="E776" t="str">
            <v>X21115237463</v>
          </cell>
          <cell r="F776" t="str">
            <v>IGLESIA NI CRISTO</v>
          </cell>
          <cell r="G776" t="str">
            <v>FILIPINAS, UNITED PARANAQUE 5, PARANAQUE</v>
          </cell>
          <cell r="H776" t="str">
            <v>PARAÑAQUE CITY</v>
          </cell>
          <cell r="I776" t="str">
            <v>PARAÑAQUE</v>
          </cell>
          <cell r="J776"/>
          <cell r="K776"/>
          <cell r="L776" t="str">
            <v>ECOM</v>
          </cell>
          <cell r="M776" t="str">
            <v>CLOSE</v>
          </cell>
          <cell r="N776" t="str">
            <v>MBF</v>
          </cell>
          <cell r="O776">
            <v>37.19</v>
          </cell>
          <cell r="P776"/>
          <cell r="Q776">
            <v>60.62</v>
          </cell>
        </row>
        <row r="777">
          <cell r="E777" t="str">
            <v>X22020541157</v>
          </cell>
          <cell r="F777" t="str">
            <v>RICHARD ONG TANSIONGKUN</v>
          </cell>
          <cell r="G777" t="str">
            <v>BLOCK 3, LINDENWOOD RESIDENCES, MUNTINLUPA</v>
          </cell>
          <cell r="H777" t="str">
            <v>MUNTINLUPA CITY</v>
          </cell>
          <cell r="I777" t="str">
            <v>PARAÑAQUE</v>
          </cell>
          <cell r="J777"/>
          <cell r="K777"/>
          <cell r="L777" t="str">
            <v>ECOM</v>
          </cell>
          <cell r="M777" t="str">
            <v>CLOSE</v>
          </cell>
          <cell r="N777" t="str">
            <v>MBF</v>
          </cell>
          <cell r="O777">
            <v>156.85</v>
          </cell>
          <cell r="P777"/>
          <cell r="Q777">
            <v>235.22</v>
          </cell>
        </row>
        <row r="778">
          <cell r="E778" t="str">
            <v>R21669262</v>
          </cell>
          <cell r="F778" t="str">
            <v>DIZON BELLALITA JOGNO</v>
          </cell>
          <cell r="G778" t="str">
            <v>PALANYAG, SAN DIONISIO, PARANAQUE</v>
          </cell>
          <cell r="H778" t="str">
            <v>PARAÑAQUE CITY</v>
          </cell>
          <cell r="I778" t="str">
            <v>PARAÑAQUE</v>
          </cell>
          <cell r="J778" t="str">
            <v>for tx pai</v>
          </cell>
          <cell r="K778"/>
          <cell r="L778" t="str">
            <v>VJC</v>
          </cell>
          <cell r="M778" t="str">
            <v>CLOSE</v>
          </cell>
          <cell r="N778" t="str">
            <v>MBF</v>
          </cell>
          <cell r="O778">
            <v>11.73</v>
          </cell>
          <cell r="P778"/>
          <cell r="Q778">
            <v>16.05</v>
          </cell>
        </row>
        <row r="779">
          <cell r="E779" t="str">
            <v>X22020537386</v>
          </cell>
          <cell r="F779" t="str">
            <v>MARINA SEAVIEW DEVELOPMENT CORPORATION</v>
          </cell>
          <cell r="G779" t="str">
            <v>MARINA SEAVIEW RESIDENCES, MARINA SUBD, PARANAQUE</v>
          </cell>
          <cell r="H779" t="str">
            <v>PARAÑAQUE CITY</v>
          </cell>
          <cell r="I779" t="str">
            <v>PARAÑAQUE</v>
          </cell>
          <cell r="J779" t="str">
            <v>for verification of work permit</v>
          </cell>
          <cell r="K779"/>
          <cell r="L779" t="str">
            <v>VJC</v>
          </cell>
          <cell r="M779" t="str">
            <v>CLOSE</v>
          </cell>
          <cell r="N779" t="str">
            <v>UG</v>
          </cell>
          <cell r="O779">
            <v>141.62</v>
          </cell>
          <cell r="P779"/>
          <cell r="Q779">
            <v>445.08</v>
          </cell>
        </row>
        <row r="780">
          <cell r="E780" t="str">
            <v>X22030906147</v>
          </cell>
          <cell r="F780" t="str">
            <v>FAST GREEN BUILDER, INC.</v>
          </cell>
          <cell r="G780" t="str">
            <v>DO?A SOLEDAD, BETTER LIVING SUBD, PARANAQUE</v>
          </cell>
          <cell r="H780" t="str">
            <v>PARAÑAQUE CITY</v>
          </cell>
          <cell r="I780" t="str">
            <v>PARAÑAQUE</v>
          </cell>
          <cell r="J780"/>
          <cell r="K780"/>
          <cell r="L780" t="str">
            <v>VJC</v>
          </cell>
          <cell r="M780" t="str">
            <v>CLOSE</v>
          </cell>
          <cell r="N780" t="str">
            <v>IJP</v>
          </cell>
          <cell r="O780">
            <v>3.4</v>
          </cell>
          <cell r="P780"/>
          <cell r="Q780">
            <v>4.6500000000000004</v>
          </cell>
        </row>
        <row r="781">
          <cell r="E781" t="str">
            <v>X22031205726</v>
          </cell>
          <cell r="F781" t="str">
            <v>NEW GOLDEN CITY BUILDERS AND DEVELOPMENT CORP.</v>
          </cell>
          <cell r="G781" t="str">
            <v>NINOY AQUINO, STO. NINO, PARANAQUE</v>
          </cell>
          <cell r="H781" t="str">
            <v>PARAÑAQUE CITY</v>
          </cell>
          <cell r="I781" t="str">
            <v>PARAÑAQUE</v>
          </cell>
          <cell r="J781" t="str">
            <v>for energization today Apr27</v>
          </cell>
          <cell r="K781"/>
          <cell r="L781" t="str">
            <v>VJC</v>
          </cell>
          <cell r="M781" t="str">
            <v>CLOSE</v>
          </cell>
          <cell r="N781" t="str">
            <v>MBF</v>
          </cell>
          <cell r="O781">
            <v>71.84</v>
          </cell>
          <cell r="P781"/>
          <cell r="Q781">
            <v>92.15</v>
          </cell>
        </row>
        <row r="782">
          <cell r="E782" t="str">
            <v>X21115073852</v>
          </cell>
          <cell r="F782" t="str">
            <v>CITY GOVERNMENT OF TAGUIG</v>
          </cell>
          <cell r="G782" t="str">
            <v>M.L. QUEZON, PUROK 5, TAGUIG CITY</v>
          </cell>
          <cell r="H782" t="str">
            <v>TAGUIG CITY</v>
          </cell>
          <cell r="I782" t="str">
            <v>PARAÑAQUE</v>
          </cell>
          <cell r="J782"/>
          <cell r="K782"/>
          <cell r="L782" t="str">
            <v>VJC</v>
          </cell>
          <cell r="M782" t="str">
            <v>CLOSE</v>
          </cell>
          <cell r="N782" t="str">
            <v>MBF</v>
          </cell>
          <cell r="O782">
            <v>3.33</v>
          </cell>
          <cell r="P782"/>
          <cell r="Q782">
            <v>4.57</v>
          </cell>
        </row>
        <row r="783">
          <cell r="E783" t="str">
            <v>X21093907796</v>
          </cell>
          <cell r="F783" t="str">
            <v>GLOBE TELECOM, INC.</v>
          </cell>
          <cell r="G783" t="str">
            <v>CHICO, ZONE 1, TAGUIG CITY</v>
          </cell>
          <cell r="H783" t="str">
            <v>TAGUIG CITY</v>
          </cell>
          <cell r="I783" t="str">
            <v>PARAÑAQUE</v>
          </cell>
          <cell r="J783" t="str">
            <v>for FCOMP</v>
          </cell>
          <cell r="K783"/>
          <cell r="L783" t="str">
            <v>VJC</v>
          </cell>
          <cell r="M783" t="str">
            <v>CLOSE</v>
          </cell>
          <cell r="N783" t="str">
            <v>MBF</v>
          </cell>
          <cell r="O783">
            <v>43.19</v>
          </cell>
          <cell r="P783"/>
          <cell r="Q783">
            <v>106.47</v>
          </cell>
        </row>
        <row r="784">
          <cell r="E784" t="str">
            <v>X21073170541</v>
          </cell>
          <cell r="F784" t="str">
            <v>RAMIL BASE MONARES</v>
          </cell>
          <cell r="G784" t="str">
            <v>BLOCK 24, ENLISTED PERSONNEL VIL 2, TAGUIG CITY</v>
          </cell>
          <cell r="H784" t="str">
            <v>TAGUIG CITY</v>
          </cell>
          <cell r="I784" t="str">
            <v>PARAÑAQUE</v>
          </cell>
          <cell r="J784"/>
          <cell r="K784"/>
          <cell r="L784" t="str">
            <v>POWERHOUSE</v>
          </cell>
          <cell r="M784" t="str">
            <v>CLOSE</v>
          </cell>
          <cell r="N784" t="str">
            <v>MBF</v>
          </cell>
          <cell r="O784">
            <v>46.8</v>
          </cell>
          <cell r="P784"/>
          <cell r="Q784">
            <v>81.63</v>
          </cell>
        </row>
        <row r="785">
          <cell r="E785" t="str">
            <v>X22010216313</v>
          </cell>
          <cell r="F785" t="str">
            <v>SIMEONA D LAMBOJON</v>
          </cell>
          <cell r="G785" t="str">
            <v>ST. MARY, MALAYA HOA, TAGUIG CITY</v>
          </cell>
          <cell r="H785" t="str">
            <v>TAGUIG CITY</v>
          </cell>
          <cell r="I785" t="str">
            <v>PARAÑAQUE</v>
          </cell>
          <cell r="J785"/>
          <cell r="K785"/>
          <cell r="L785" t="str">
            <v>POWERHOUSE</v>
          </cell>
          <cell r="M785" t="str">
            <v>CLOSE</v>
          </cell>
          <cell r="N785" t="str">
            <v>MBF</v>
          </cell>
          <cell r="O785">
            <v>26.51</v>
          </cell>
          <cell r="P785"/>
          <cell r="Q785">
            <v>43.22</v>
          </cell>
        </row>
        <row r="786">
          <cell r="E786" t="str">
            <v>X22031411923</v>
          </cell>
          <cell r="F786" t="str">
            <v>RENZ STEWART WONG SY</v>
          </cell>
          <cell r="G786" t="str">
            <v>DE LEON, GATCHALIAN SUBD, PARANAQUE</v>
          </cell>
          <cell r="H786" t="str">
            <v>PARAÑAQUE CITY</v>
          </cell>
          <cell r="I786" t="str">
            <v>PARAÑAQUE</v>
          </cell>
          <cell r="J786"/>
          <cell r="K786"/>
          <cell r="L786" t="str">
            <v>VJC</v>
          </cell>
          <cell r="M786" t="str">
            <v>CLOSE</v>
          </cell>
          <cell r="N786" t="str">
            <v>MBF</v>
          </cell>
          <cell r="O786">
            <v>24.35</v>
          </cell>
          <cell r="P786"/>
          <cell r="Q786">
            <v>33.22</v>
          </cell>
        </row>
        <row r="787">
          <cell r="E787" t="str">
            <v>X22010219876</v>
          </cell>
          <cell r="F787" t="str">
            <v>RANDOLF BOLANOS CONSULTA</v>
          </cell>
          <cell r="G787" t="str">
            <v>BLOCK 97, PUROK 6, TAGUIG CITY</v>
          </cell>
          <cell r="H787" t="str">
            <v>TAGUIG CITY</v>
          </cell>
          <cell r="I787" t="str">
            <v>PARAÑAQUE</v>
          </cell>
          <cell r="J787" t="str">
            <v>for energization/FCOMP</v>
          </cell>
          <cell r="K787"/>
          <cell r="L787" t="str">
            <v>VJC</v>
          </cell>
          <cell r="M787" t="str">
            <v>CLOSE</v>
          </cell>
          <cell r="N787" t="str">
            <v>MBF</v>
          </cell>
          <cell r="O787">
            <v>65.760000000000005</v>
          </cell>
          <cell r="P787"/>
          <cell r="Q787">
            <v>124.03</v>
          </cell>
        </row>
        <row r="788">
          <cell r="E788" t="str">
            <v>X21104624732</v>
          </cell>
          <cell r="F788" t="str">
            <v>JUAN CARLO II SAMONTE GERVASIO</v>
          </cell>
          <cell r="G788" t="str">
            <v>CHAMPACA, MARIMAR VILLAGE, PARANAQUE</v>
          </cell>
          <cell r="H788" t="str">
            <v>PARAÑAQUE CITY</v>
          </cell>
          <cell r="I788" t="str">
            <v>PARAÑAQUE</v>
          </cell>
          <cell r="J788"/>
          <cell r="K788"/>
          <cell r="L788" t="str">
            <v>VJC</v>
          </cell>
          <cell r="M788" t="str">
            <v>CLOSE</v>
          </cell>
          <cell r="N788" t="str">
            <v>MBF</v>
          </cell>
          <cell r="O788">
            <v>42.11</v>
          </cell>
          <cell r="P788"/>
          <cell r="Q788">
            <v>69.28</v>
          </cell>
        </row>
        <row r="789">
          <cell r="E789" t="str">
            <v>X22010163450</v>
          </cell>
          <cell r="F789" t="str">
            <v>BNCPROPERTIES INC.</v>
          </cell>
          <cell r="G789" t="str">
            <v>WEST SERVICE, MARCELO GREEN VILL, PARANAQUE</v>
          </cell>
          <cell r="H789" t="str">
            <v>PARAÑAQUE CITY</v>
          </cell>
          <cell r="I789" t="str">
            <v>PARAÑAQUE</v>
          </cell>
          <cell r="J789"/>
          <cell r="K789"/>
          <cell r="L789" t="str">
            <v>ECOM</v>
          </cell>
          <cell r="M789" t="str">
            <v>CLOSE</v>
          </cell>
          <cell r="N789" t="str">
            <v>MBF</v>
          </cell>
          <cell r="O789">
            <v>272.42</v>
          </cell>
          <cell r="P789"/>
          <cell r="Q789">
            <v>366.58</v>
          </cell>
        </row>
        <row r="790">
          <cell r="E790" t="str">
            <v>X21051668533</v>
          </cell>
          <cell r="F790" t="str">
            <v>LF (PHILIPPINES), INC.</v>
          </cell>
          <cell r="G790" t="str">
            <v>CERVANTES CPD, CERVANTES CPD, PARANAQUE</v>
          </cell>
          <cell r="H790" t="str">
            <v>PARAÑAQUE CITY</v>
          </cell>
          <cell r="I790" t="str">
            <v>PARAÑAQUE</v>
          </cell>
          <cell r="J790" t="str">
            <v>local june 12, 2022</v>
          </cell>
          <cell r="K790"/>
          <cell r="L790" t="str">
            <v>VJC</v>
          </cell>
          <cell r="M790" t="str">
            <v>CLOSE</v>
          </cell>
          <cell r="N790" t="str">
            <v>MBF</v>
          </cell>
          <cell r="O790">
            <v>194.51</v>
          </cell>
          <cell r="P790"/>
          <cell r="Q790">
            <v>249.22</v>
          </cell>
        </row>
        <row r="791">
          <cell r="E791" t="str">
            <v>X22010369751</v>
          </cell>
          <cell r="F791" t="str">
            <v>CHRYSO PHILIPPINES, INC.</v>
          </cell>
          <cell r="G791" t="str">
            <v>ACSIE, SEVERINA INDL ESTATE, PARANAQUE</v>
          </cell>
          <cell r="H791" t="str">
            <v>PARAÑAQUE CITY</v>
          </cell>
          <cell r="I791" t="str">
            <v>PARAÑAQUE</v>
          </cell>
          <cell r="J791"/>
          <cell r="K791"/>
          <cell r="L791" t="str">
            <v>VJC</v>
          </cell>
          <cell r="M791" t="str">
            <v>CLOSE</v>
          </cell>
          <cell r="N791" t="str">
            <v>MBF</v>
          </cell>
          <cell r="O791">
            <v>70.12</v>
          </cell>
          <cell r="P791"/>
          <cell r="Q791">
            <v>101.73</v>
          </cell>
        </row>
        <row r="792">
          <cell r="E792" t="str">
            <v>X22041423424</v>
          </cell>
          <cell r="F792" t="str">
            <v>CATHERINE ESCALER DE LEON</v>
          </cell>
          <cell r="G792" t="str">
            <v>AERIDES, PACIFIC VILL, MUNTINLUPA</v>
          </cell>
          <cell r="H792" t="str">
            <v>MUNTINLUPA CITY</v>
          </cell>
          <cell r="I792" t="str">
            <v>PARAÑAQUE</v>
          </cell>
          <cell r="J792"/>
          <cell r="K792"/>
          <cell r="L792" t="str">
            <v>ECOM</v>
          </cell>
          <cell r="M792" t="str">
            <v>CLOSE</v>
          </cell>
          <cell r="N792" t="str">
            <v>MBF</v>
          </cell>
          <cell r="O792">
            <v>215.17</v>
          </cell>
          <cell r="P792"/>
          <cell r="Q792">
            <v>340.05</v>
          </cell>
        </row>
        <row r="793">
          <cell r="E793" t="str">
            <v>X22020719325</v>
          </cell>
          <cell r="F793" t="str">
            <v>DELTA SPORTSWEAR PRIME CORP</v>
          </cell>
          <cell r="G793" t="str">
            <v>BF HOMES-HERNANDEZ PORTION, BF HOMES-HERNANDEZ PORTION, LAS PINAS CITY</v>
          </cell>
          <cell r="H793" t="str">
            <v>LAS PIÑAS CITY</v>
          </cell>
          <cell r="I793" t="str">
            <v>PARAÑAQUE</v>
          </cell>
          <cell r="J793" t="str">
            <v>for pole installation</v>
          </cell>
          <cell r="K793"/>
          <cell r="L793" t="str">
            <v>ECOM</v>
          </cell>
          <cell r="M793" t="str">
            <v>CLOSE</v>
          </cell>
          <cell r="N793" t="str">
            <v>MBF</v>
          </cell>
          <cell r="O793">
            <v>65.58</v>
          </cell>
          <cell r="P793"/>
          <cell r="Q793">
            <v>113.35</v>
          </cell>
        </row>
        <row r="794">
          <cell r="E794" t="str">
            <v>X21051764412</v>
          </cell>
          <cell r="F794" t="str">
            <v>DITO TELECOMMUNITY CORPORATION</v>
          </cell>
          <cell r="G794" t="str">
            <v>BLOCK 3, MOLINO III, BACOOR</v>
          </cell>
          <cell r="H794" t="str">
            <v>BACOOR CITY</v>
          </cell>
          <cell r="I794" t="str">
            <v>DASMA</v>
          </cell>
          <cell r="J794" t="str">
            <v>for completion May 2022</v>
          </cell>
          <cell r="K794"/>
          <cell r="L794" t="str">
            <v>ECOM</v>
          </cell>
          <cell r="M794" t="str">
            <v>CLOSE</v>
          </cell>
          <cell r="N794" t="str">
            <v>MBF</v>
          </cell>
          <cell r="O794">
            <v>69.680000000000007</v>
          </cell>
          <cell r="P794"/>
          <cell r="Q794">
            <v>102.4</v>
          </cell>
        </row>
        <row r="795">
          <cell r="E795" t="str">
            <v>X20125378439</v>
          </cell>
          <cell r="F795" t="str">
            <v>ANTON CHRISTOPHER GENEROSO GO</v>
          </cell>
          <cell r="G795" t="str">
            <v>CANTERBURY, HILLSBOROUGH SUBD, MUNTINLUPA</v>
          </cell>
          <cell r="H795" t="str">
            <v>MUNTINLUPA CITY</v>
          </cell>
          <cell r="I795" t="str">
            <v>PARAÑAQUE</v>
          </cell>
          <cell r="J795" t="str">
            <v>local June 11,  2022, 9AM-2PM</v>
          </cell>
          <cell r="K795"/>
          <cell r="L795" t="str">
            <v>ECOM</v>
          </cell>
          <cell r="M795" t="str">
            <v>CLOSE</v>
          </cell>
          <cell r="N795" t="str">
            <v>MBF</v>
          </cell>
          <cell r="O795">
            <v>44.11</v>
          </cell>
          <cell r="P795"/>
          <cell r="Q795">
            <v>79.05</v>
          </cell>
        </row>
        <row r="796">
          <cell r="E796" t="str">
            <v>X21072993563</v>
          </cell>
          <cell r="F796" t="str">
            <v>GLOBE TELECOM., INC.</v>
          </cell>
          <cell r="G796" t="str">
            <v>WEST SERVICE, SUN VALLEY, PARANAQUE</v>
          </cell>
          <cell r="H796" t="str">
            <v>PARAÑAQUE CITY</v>
          </cell>
          <cell r="I796" t="str">
            <v>PARAÑAQUE</v>
          </cell>
          <cell r="J796"/>
          <cell r="K796"/>
          <cell r="L796" t="str">
            <v>VJC</v>
          </cell>
          <cell r="M796" t="str">
            <v>CLOSE</v>
          </cell>
          <cell r="N796" t="str">
            <v>IJP</v>
          </cell>
          <cell r="O796">
            <v>5.08</v>
          </cell>
          <cell r="P796"/>
          <cell r="Q796">
            <v>6.97</v>
          </cell>
        </row>
        <row r="797">
          <cell r="E797" t="str">
            <v>X22041536619</v>
          </cell>
          <cell r="F797" t="str">
            <v>SOUTH STAR DRUG, INC.</v>
          </cell>
          <cell r="G797" t="str">
            <v>NATIONAL, TUNASAN, MUNTINLUPA</v>
          </cell>
          <cell r="H797" t="str">
            <v>MUNTINLUPA CITY</v>
          </cell>
          <cell r="I797" t="str">
            <v>PARAÑAQUE</v>
          </cell>
          <cell r="J797"/>
          <cell r="K797"/>
          <cell r="L797" t="str">
            <v>ECOM</v>
          </cell>
          <cell r="M797" t="str">
            <v>CLOSE</v>
          </cell>
          <cell r="N797" t="str">
            <v>MBF</v>
          </cell>
          <cell r="O797">
            <v>30.28</v>
          </cell>
          <cell r="P797"/>
          <cell r="Q797">
            <v>41.37</v>
          </cell>
        </row>
        <row r="798">
          <cell r="E798" t="str">
            <v>X22052073338</v>
          </cell>
          <cell r="F798" t="str">
            <v>DITO TELECOMMUNITY CORPORATION</v>
          </cell>
          <cell r="G798" t="str">
            <v>MOLINO II, MOLINO II, BACOOR</v>
          </cell>
          <cell r="H798" t="str">
            <v>BACOOR CITY</v>
          </cell>
          <cell r="I798" t="str">
            <v>DASMA</v>
          </cell>
          <cell r="J798" t="str">
            <v>for meter installation/for FCOMP</v>
          </cell>
          <cell r="K798"/>
          <cell r="L798" t="str">
            <v>ECOM</v>
          </cell>
          <cell r="M798" t="str">
            <v>CLOSE</v>
          </cell>
          <cell r="N798" t="str">
            <v>IJP</v>
          </cell>
          <cell r="O798">
            <v>12.24</v>
          </cell>
          <cell r="P798"/>
          <cell r="Q798">
            <v>16.75</v>
          </cell>
        </row>
        <row r="799">
          <cell r="E799" t="str">
            <v>X21083548260</v>
          </cell>
          <cell r="F799" t="str">
            <v>CITY GOVERNMENT OF BACOOR,</v>
          </cell>
          <cell r="G799" t="str">
            <v>DR. A. SANTOS, SAN ISIDRO, PARANAQUE</v>
          </cell>
          <cell r="H799" t="str">
            <v>PARAÑAQUE CITY</v>
          </cell>
          <cell r="I799" t="str">
            <v>PARAÑAQUE</v>
          </cell>
          <cell r="J799"/>
          <cell r="K799"/>
          <cell r="L799" t="str">
            <v>AVECO</v>
          </cell>
          <cell r="M799" t="str">
            <v>CLOSE</v>
          </cell>
          <cell r="N799" t="str">
            <v>MBF</v>
          </cell>
          <cell r="O799">
            <v>470.73</v>
          </cell>
          <cell r="P799"/>
          <cell r="Q799">
            <v>698.68</v>
          </cell>
        </row>
        <row r="800">
          <cell r="E800" t="str">
            <v>X21125629532</v>
          </cell>
          <cell r="F800" t="str">
            <v>GLOBE TELECOM INC.</v>
          </cell>
          <cell r="G800" t="str">
            <v>QUIRINO, DON GALO, PARANAQUE</v>
          </cell>
          <cell r="H800" t="str">
            <v>PARAÑAQUE CITY</v>
          </cell>
          <cell r="I800" t="str">
            <v>PARAÑAQUE</v>
          </cell>
          <cell r="J800"/>
          <cell r="K800"/>
          <cell r="L800" t="str">
            <v>VJC</v>
          </cell>
          <cell r="M800" t="str">
            <v>CLOSE</v>
          </cell>
          <cell r="N800" t="str">
            <v>MBF</v>
          </cell>
          <cell r="O800">
            <v>16.09</v>
          </cell>
          <cell r="P800"/>
          <cell r="Q800">
            <v>18.88</v>
          </cell>
        </row>
        <row r="801">
          <cell r="E801" t="str">
            <v>X22020546627</v>
          </cell>
          <cell r="F801" t="str">
            <v>GAPUZAN TRUCKING INC.</v>
          </cell>
          <cell r="G801" t="str">
            <v>TIONQUIAO, BF HOMES MARTINVILLE SUBD, LAS PINAS CITY</v>
          </cell>
          <cell r="H801" t="str">
            <v>LAS PIÑAS CITY</v>
          </cell>
          <cell r="I801" t="str">
            <v>PARAÑAQUE</v>
          </cell>
          <cell r="J801" t="str">
            <v>for schedule PAI</v>
          </cell>
          <cell r="K801"/>
          <cell r="L801" t="str">
            <v>POWERHOUSE</v>
          </cell>
          <cell r="M801" t="str">
            <v>CLOSE</v>
          </cell>
          <cell r="N801" t="str">
            <v>MBF</v>
          </cell>
          <cell r="O801">
            <v>163.16</v>
          </cell>
          <cell r="P801"/>
          <cell r="Q801">
            <v>263.64999999999998</v>
          </cell>
        </row>
        <row r="802">
          <cell r="E802" t="str">
            <v>X20125329953</v>
          </cell>
          <cell r="F802" t="str">
            <v>G SOUND BASS MANAGEMENT INC.</v>
          </cell>
          <cell r="G802" t="str">
            <v>AARON, VIRATA SUBD, IMUS</v>
          </cell>
          <cell r="H802" t="str">
            <v>IMUS CITY</v>
          </cell>
          <cell r="I802" t="str">
            <v>DASMA</v>
          </cell>
          <cell r="J802"/>
          <cell r="K802"/>
          <cell r="L802" t="str">
            <v>AVECO</v>
          </cell>
          <cell r="M802" t="str">
            <v>CLOSE</v>
          </cell>
          <cell r="N802" t="str">
            <v>AED</v>
          </cell>
          <cell r="O802">
            <v>307.26</v>
          </cell>
          <cell r="P802"/>
          <cell r="Q802">
            <v>384.01</v>
          </cell>
        </row>
        <row r="803">
          <cell r="E803" t="str">
            <v>X21104741975</v>
          </cell>
          <cell r="F803" t="str">
            <v>RUBEN PALOMAR BAES</v>
          </cell>
          <cell r="G803" t="str">
            <v>ROSAL, T.S. CRUZ SUBD, LAS PINAS CITY</v>
          </cell>
          <cell r="H803" t="str">
            <v>LAS PIÑAS CITY</v>
          </cell>
          <cell r="I803" t="str">
            <v>PARAÑAQUE</v>
          </cell>
          <cell r="J803" t="str">
            <v>for execution target May 2022</v>
          </cell>
          <cell r="K803"/>
          <cell r="L803" t="str">
            <v>POWERHOUSE</v>
          </cell>
          <cell r="M803" t="str">
            <v>CLOSE</v>
          </cell>
          <cell r="N803" t="str">
            <v>MBF</v>
          </cell>
          <cell r="O803">
            <v>62.57</v>
          </cell>
          <cell r="P803"/>
          <cell r="Q803">
            <v>88.47</v>
          </cell>
        </row>
        <row r="804">
          <cell r="E804" t="str">
            <v>X20062362036</v>
          </cell>
          <cell r="F804" t="str">
            <v>ILB GROUP OF COMPANIES</v>
          </cell>
          <cell r="G804" t="str">
            <v>SAMPAGUITA, B. HALL CPD, LAS PINAS CITY</v>
          </cell>
          <cell r="H804" t="str">
            <v>LAS PIÑAS CITY</v>
          </cell>
          <cell r="I804" t="str">
            <v>PARAÑAQUE</v>
          </cell>
          <cell r="J804"/>
          <cell r="K804"/>
          <cell r="L804" t="str">
            <v>AVECO</v>
          </cell>
          <cell r="M804" t="str">
            <v>CLOSE</v>
          </cell>
          <cell r="N804" t="str">
            <v>MBF</v>
          </cell>
          <cell r="O804">
            <v>242.37</v>
          </cell>
          <cell r="P804"/>
          <cell r="Q804">
            <v>412.73</v>
          </cell>
        </row>
        <row r="805">
          <cell r="E805" t="str">
            <v>X22031005947</v>
          </cell>
          <cell r="F805" t="str">
            <v>ALFREDO SARCO POLO</v>
          </cell>
          <cell r="G805" t="str">
            <v>SAN FRANCISCO, ROCKYSIDE VILLAGE, TAGUIG CITY</v>
          </cell>
          <cell r="H805" t="str">
            <v>TAGUIG CITY</v>
          </cell>
          <cell r="I805" t="str">
            <v>PARAÑAQUE</v>
          </cell>
          <cell r="J805"/>
          <cell r="K805"/>
          <cell r="L805" t="str">
            <v>VJC</v>
          </cell>
          <cell r="M805" t="str">
            <v>CLOSE</v>
          </cell>
          <cell r="N805" t="str">
            <v>MBF</v>
          </cell>
          <cell r="O805">
            <v>34.9</v>
          </cell>
          <cell r="P805"/>
          <cell r="Q805">
            <v>48.62</v>
          </cell>
        </row>
        <row r="806">
          <cell r="E806" t="str">
            <v>R19982726</v>
          </cell>
          <cell r="F806" t="str">
            <v>DPWH DEO CAVITE SUB,</v>
          </cell>
          <cell r="G806" t="str">
            <v>MARCOS ALVAREZ EXT, GREEN VALLEY SUBD SECT A, BACOOR</v>
          </cell>
          <cell r="H806" t="str">
            <v>BACOOR CITY</v>
          </cell>
          <cell r="I806" t="str">
            <v>DASMA</v>
          </cell>
          <cell r="J806"/>
          <cell r="K806"/>
          <cell r="L806" t="str">
            <v>AVECO</v>
          </cell>
          <cell r="M806" t="str">
            <v>CLOSE</v>
          </cell>
          <cell r="N806" t="str">
            <v>AED</v>
          </cell>
          <cell r="O806">
            <v>1496.59</v>
          </cell>
          <cell r="P806"/>
          <cell r="Q806">
            <v>2009.65</v>
          </cell>
        </row>
        <row r="807">
          <cell r="E807" t="str">
            <v>X22041512220</v>
          </cell>
          <cell r="F807" t="str">
            <v>EVELYN RUIZ</v>
          </cell>
          <cell r="G807" t="str">
            <v>JANE DE JOYA, BF RESORT VILL, LAS PINAS CITY</v>
          </cell>
          <cell r="H807" t="str">
            <v>LAS PIÑAS CITY</v>
          </cell>
          <cell r="I807" t="str">
            <v>PARAÑAQUE</v>
          </cell>
          <cell r="J807"/>
          <cell r="K807"/>
          <cell r="L807" t="str">
            <v>POWERHOUSE</v>
          </cell>
          <cell r="M807" t="str">
            <v>CLOSE</v>
          </cell>
          <cell r="N807" t="str">
            <v>IJP</v>
          </cell>
          <cell r="O807">
            <v>4.8899999999999997</v>
          </cell>
          <cell r="P807"/>
          <cell r="Q807">
            <v>6.68</v>
          </cell>
        </row>
        <row r="808">
          <cell r="E808" t="str">
            <v>R21909863</v>
          </cell>
          <cell r="F808" t="str">
            <v>ZODIAC HEALTH VENTURES, INC</v>
          </cell>
          <cell r="G808" t="str">
            <v>BAGSAKAN, FTI CPD, TAGUIG CITY</v>
          </cell>
          <cell r="H808" t="str">
            <v>TAGUIG CITY</v>
          </cell>
          <cell r="I808" t="str">
            <v>PARAÑAQUE</v>
          </cell>
          <cell r="J808"/>
          <cell r="K808"/>
          <cell r="L808" t="str">
            <v>VJC</v>
          </cell>
          <cell r="M808" t="str">
            <v>CLOSE</v>
          </cell>
          <cell r="N808" t="str">
            <v>MBF</v>
          </cell>
          <cell r="O808">
            <v>37.68</v>
          </cell>
          <cell r="P808"/>
          <cell r="Q808">
            <v>146.62</v>
          </cell>
        </row>
        <row r="809">
          <cell r="E809" t="str">
            <v>X22020707106</v>
          </cell>
          <cell r="F809" t="str">
            <v>HOLIDAY REAL ESTATE DEVELOPMENT, INC.</v>
          </cell>
          <cell r="G809" t="str">
            <v>MONTILLANO, ALABANG, MUNTINLUPA</v>
          </cell>
          <cell r="H809" t="str">
            <v>MUNTINLUPA CITY</v>
          </cell>
          <cell r="I809" t="str">
            <v>PARAÑAQUE</v>
          </cell>
          <cell r="J809"/>
          <cell r="K809"/>
          <cell r="L809" t="str">
            <v>VJC</v>
          </cell>
          <cell r="M809" t="str">
            <v>CLOSE</v>
          </cell>
          <cell r="N809" t="str">
            <v>UG</v>
          </cell>
          <cell r="O809">
            <v>8.5500000000000007</v>
          </cell>
          <cell r="P809"/>
          <cell r="Q809">
            <v>215.65</v>
          </cell>
        </row>
        <row r="810">
          <cell r="E810" t="str">
            <v>X22031175609</v>
          </cell>
          <cell r="F810" t="str">
            <v>MANILA WATER COMPANY, INC.</v>
          </cell>
          <cell r="G810" t="str">
            <v>LAPU-LAPU, PUROK 5, TAGUIG CITY</v>
          </cell>
          <cell r="H810" t="str">
            <v>TAGUIG CITY</v>
          </cell>
          <cell r="I810" t="str">
            <v>PARAÑAQUE</v>
          </cell>
          <cell r="J810"/>
          <cell r="K810"/>
          <cell r="L810" t="str">
            <v>VJC</v>
          </cell>
          <cell r="M810" t="str">
            <v>CLOSE</v>
          </cell>
          <cell r="N810" t="str">
            <v>MBF</v>
          </cell>
          <cell r="O810">
            <v>88.79</v>
          </cell>
          <cell r="P810"/>
          <cell r="Q810">
            <v>180</v>
          </cell>
        </row>
        <row r="811">
          <cell r="E811" t="str">
            <v>X22020786138</v>
          </cell>
          <cell r="F811" t="str">
            <v>TERESITA DE LOS ANGELES MENDOZA</v>
          </cell>
          <cell r="G811" t="str">
            <v>DIEGO SILANG, AFP OVAI PH 1, TAGUIG CITY</v>
          </cell>
          <cell r="H811" t="str">
            <v>TAGUIG CITY</v>
          </cell>
          <cell r="I811" t="str">
            <v>PARAÑAQUE</v>
          </cell>
          <cell r="J811" t="str">
            <v>ongoing pole digging</v>
          </cell>
          <cell r="K811"/>
          <cell r="L811" t="str">
            <v>ECOM</v>
          </cell>
          <cell r="M811" t="str">
            <v>CLOSE</v>
          </cell>
          <cell r="N811" t="str">
            <v>MBF</v>
          </cell>
          <cell r="O811">
            <v>57.51</v>
          </cell>
          <cell r="P811"/>
          <cell r="Q811">
            <v>92.3</v>
          </cell>
        </row>
        <row r="812">
          <cell r="E812" t="str">
            <v>X22041822997</v>
          </cell>
          <cell r="F812" t="str">
            <v>TOWER 6789 CORPORATION</v>
          </cell>
          <cell r="G812" t="str">
            <v>SAUDI ARABIA, BETTER LIVING SUBD, PARANAQUE</v>
          </cell>
          <cell r="H812" t="str">
            <v>PARAÑAQUE CITY</v>
          </cell>
          <cell r="I812" t="str">
            <v>PARAÑAQUE</v>
          </cell>
          <cell r="J812" t="str">
            <v>for pole installation</v>
          </cell>
          <cell r="K812"/>
          <cell r="L812" t="str">
            <v>ECOM</v>
          </cell>
          <cell r="M812" t="str">
            <v>CLOSE</v>
          </cell>
          <cell r="N812" t="str">
            <v>MBF</v>
          </cell>
          <cell r="O812">
            <v>49.72</v>
          </cell>
          <cell r="P812"/>
          <cell r="Q812">
            <v>75.53</v>
          </cell>
        </row>
        <row r="813">
          <cell r="E813" t="str">
            <v>X21104445910</v>
          </cell>
          <cell r="F813" t="str">
            <v>FRANCIS ANDREW ORTIZ ISIDORO</v>
          </cell>
          <cell r="G813" t="str">
            <v>BLOCK 3, VILLAS ON THE GREEN, PARANAQUE</v>
          </cell>
          <cell r="H813" t="str">
            <v>PARAÑAQUE CITY</v>
          </cell>
          <cell r="I813" t="str">
            <v>PARAÑAQUE</v>
          </cell>
          <cell r="J813" t="str">
            <v>for checking c/o vendor - target completion June 2022</v>
          </cell>
          <cell r="K813"/>
          <cell r="L813" t="str">
            <v>POWERHOUSE</v>
          </cell>
          <cell r="M813" t="str">
            <v>CLOSE</v>
          </cell>
          <cell r="N813" t="str">
            <v>MBF</v>
          </cell>
          <cell r="O813">
            <v>156.88</v>
          </cell>
          <cell r="P813"/>
          <cell r="Q813">
            <v>248.85</v>
          </cell>
        </row>
        <row r="814">
          <cell r="E814" t="str">
            <v>X22030929183</v>
          </cell>
          <cell r="F814" t="str">
            <v>JAYLEENA NAVARRO WONG</v>
          </cell>
          <cell r="G814" t="str">
            <v>LUZON, MARINA SUBD, PARANAQUE</v>
          </cell>
          <cell r="H814" t="str">
            <v>PARAÑAQUE CITY</v>
          </cell>
          <cell r="I814" t="str">
            <v>PARAÑAQUE</v>
          </cell>
          <cell r="J814" t="str">
            <v>resolved issue with HOA - for schedule of vendor</v>
          </cell>
          <cell r="K814"/>
          <cell r="L814" t="str">
            <v>VJC</v>
          </cell>
          <cell r="M814" t="str">
            <v>CLOSE</v>
          </cell>
          <cell r="N814" t="str">
            <v>MBF</v>
          </cell>
          <cell r="O814">
            <v>129.81</v>
          </cell>
          <cell r="P814"/>
          <cell r="Q814">
            <v>187.65</v>
          </cell>
        </row>
        <row r="815">
          <cell r="E815" t="str">
            <v>X22041818177</v>
          </cell>
          <cell r="F815" t="str">
            <v>PRUDENCIO S VERONA</v>
          </cell>
          <cell r="G815" t="str">
            <v>C5 ROAD, SITIO MALIWANAG, TAGUIG CITY</v>
          </cell>
          <cell r="H815" t="str">
            <v>TAGUIG CITY</v>
          </cell>
          <cell r="I815" t="str">
            <v>PARAÑAQUE</v>
          </cell>
          <cell r="J815"/>
          <cell r="K815"/>
          <cell r="L815" t="str">
            <v>VJC</v>
          </cell>
          <cell r="M815" t="str">
            <v>CLOSE</v>
          </cell>
          <cell r="N815" t="str">
            <v>MBF</v>
          </cell>
          <cell r="O815">
            <v>23.1</v>
          </cell>
          <cell r="P815"/>
          <cell r="Q815">
            <v>31.42</v>
          </cell>
        </row>
        <row r="816">
          <cell r="E816" t="str">
            <v>X21115337715</v>
          </cell>
          <cell r="F816" t="str">
            <v>ALFRED RAMON JOSE GONZALES NOLASCO</v>
          </cell>
          <cell r="G816" t="str">
            <v>PAOAY, MARIAN LAKEVIEW SUBD, PARANAQUE</v>
          </cell>
          <cell r="H816" t="str">
            <v>PARAÑAQUE CITY</v>
          </cell>
          <cell r="I816" t="str">
            <v>PARAÑAQUE</v>
          </cell>
          <cell r="J816"/>
          <cell r="K816"/>
          <cell r="L816" t="str">
            <v>POWERHOUSE</v>
          </cell>
          <cell r="M816" t="str">
            <v>CLOSE</v>
          </cell>
          <cell r="N816" t="str">
            <v>IJP</v>
          </cell>
          <cell r="O816">
            <v>285.69</v>
          </cell>
          <cell r="P816"/>
          <cell r="Q816">
            <v>452.38</v>
          </cell>
        </row>
        <row r="817">
          <cell r="E817" t="str">
            <v>X22062492594</v>
          </cell>
          <cell r="F817" t="str">
            <v>SIMON P. RESURRECCION</v>
          </cell>
          <cell r="G817" t="str">
            <v>BETHSAIDA, MULTINATIONAL VILL, PARANAQUE</v>
          </cell>
          <cell r="H817" t="str">
            <v>PARAÑAQUE CITY</v>
          </cell>
          <cell r="I817" t="str">
            <v>PARAÑAQUE</v>
          </cell>
          <cell r="J817"/>
          <cell r="K817"/>
          <cell r="L817" t="str">
            <v>VJC</v>
          </cell>
          <cell r="M817" t="str">
            <v>CLOSE</v>
          </cell>
          <cell r="N817" t="str">
            <v>IJP</v>
          </cell>
          <cell r="O817">
            <v>8.4499999999999993</v>
          </cell>
          <cell r="P817"/>
          <cell r="Q817">
            <v>11.57</v>
          </cell>
        </row>
        <row r="818">
          <cell r="E818" t="str">
            <v>X22031059649</v>
          </cell>
          <cell r="F818" t="str">
            <v>ELOISA VELOYA ANKERS</v>
          </cell>
          <cell r="G818" t="str">
            <v>QUIRINO, TAMBO, PARANAQUE</v>
          </cell>
          <cell r="H818" t="str">
            <v>PARAÑAQUE CITY</v>
          </cell>
          <cell r="I818" t="str">
            <v>PARAÑAQUE</v>
          </cell>
          <cell r="J818"/>
          <cell r="K818"/>
          <cell r="L818" t="str">
            <v>VJC</v>
          </cell>
          <cell r="M818" t="str">
            <v>CLOSE</v>
          </cell>
          <cell r="N818" t="str">
            <v>MBF</v>
          </cell>
          <cell r="O818">
            <v>67.459999999999994</v>
          </cell>
          <cell r="P818"/>
          <cell r="Q818">
            <v>101.27</v>
          </cell>
        </row>
        <row r="819">
          <cell r="E819" t="str">
            <v>X22062428299</v>
          </cell>
          <cell r="F819" t="str">
            <v>TOWER 6789 CORPORATION</v>
          </cell>
          <cell r="G819" t="str">
            <v>SAGANA, SAGANA REMVILLE SUBD, BACOOR</v>
          </cell>
          <cell r="H819" t="str">
            <v>BACOOR CITY</v>
          </cell>
          <cell r="I819" t="str">
            <v>DASMA</v>
          </cell>
          <cell r="J819"/>
          <cell r="K819"/>
          <cell r="L819" t="str">
            <v>ECOM</v>
          </cell>
          <cell r="M819" t="str">
            <v>CLOSE</v>
          </cell>
          <cell r="N819" t="str">
            <v>MBF</v>
          </cell>
          <cell r="O819">
            <v>73.19</v>
          </cell>
          <cell r="P819"/>
          <cell r="Q819">
            <v>106.72</v>
          </cell>
        </row>
        <row r="820">
          <cell r="E820" t="str">
            <v>X22052242478</v>
          </cell>
          <cell r="F820" t="str">
            <v>JESSICA CRISTINE CANTUBA ALCARAZ</v>
          </cell>
          <cell r="G820" t="str">
            <v>ST. MARY, HOLY FAMILY VILL, TAGUIG CITY</v>
          </cell>
          <cell r="H820" t="str">
            <v>TAGUIG CITY</v>
          </cell>
          <cell r="I820" t="str">
            <v>PARAÑAQUE</v>
          </cell>
          <cell r="J820"/>
          <cell r="K820"/>
          <cell r="L820" t="str">
            <v>ECOM</v>
          </cell>
          <cell r="M820" t="str">
            <v>CLOSE</v>
          </cell>
          <cell r="N820" t="str">
            <v>MBF</v>
          </cell>
          <cell r="O820">
            <v>12.86</v>
          </cell>
          <cell r="P820"/>
          <cell r="Q820">
            <v>17.43</v>
          </cell>
        </row>
        <row r="821">
          <cell r="E821" t="str">
            <v>R21652306</v>
          </cell>
          <cell r="F821" t="str">
            <v>SANTIAGO LERIZA VASQUEZ</v>
          </cell>
          <cell r="G821" t="str">
            <v>JACKIELOU, JACKIE LOU VILLE SUBD, PARANAQUE</v>
          </cell>
          <cell r="H821" t="str">
            <v>PARAÑAQUE CITY</v>
          </cell>
          <cell r="I821" t="str">
            <v>PARAÑAQUE</v>
          </cell>
          <cell r="J821"/>
          <cell r="K821"/>
          <cell r="L821" t="str">
            <v>CHALLENGER</v>
          </cell>
          <cell r="M821" t="str">
            <v>CLOSE</v>
          </cell>
          <cell r="N821" t="str">
            <v>MBF</v>
          </cell>
          <cell r="O821">
            <v>72.47</v>
          </cell>
          <cell r="P821"/>
          <cell r="Q821">
            <v>95.17</v>
          </cell>
        </row>
        <row r="822">
          <cell r="E822" t="str">
            <v>X19071579930</v>
          </cell>
          <cell r="F822" t="str">
            <v>AMAIA LAND CORP.</v>
          </cell>
          <cell r="G822" t="str">
            <v>DR. A. SANTOS, SAN ANTONIO, PARANAQUE</v>
          </cell>
          <cell r="H822" t="str">
            <v>PARAÑAQUE CITY</v>
          </cell>
          <cell r="I822" t="str">
            <v>PARAÑAQUE</v>
          </cell>
          <cell r="J822"/>
          <cell r="K822"/>
          <cell r="L822" t="str">
            <v>CHALLENGER</v>
          </cell>
          <cell r="M822" t="str">
            <v>CLOSE</v>
          </cell>
          <cell r="N822" t="str">
            <v>MBF</v>
          </cell>
          <cell r="O822">
            <v>82.8</v>
          </cell>
          <cell r="P822"/>
          <cell r="Q822">
            <v>120.28</v>
          </cell>
        </row>
        <row r="823">
          <cell r="E823" t="str">
            <v>X22010131457</v>
          </cell>
          <cell r="F823" t="str">
            <v>MICHAEL SAMONTE TAN</v>
          </cell>
          <cell r="G823" t="str">
            <v>TIONGQUIAO, MARTINVILLE SUBD, LAS PINAS CITY</v>
          </cell>
          <cell r="H823" t="str">
            <v>LAS PIÑAS CITY</v>
          </cell>
          <cell r="I823" t="str">
            <v>PARAÑAQUE</v>
          </cell>
          <cell r="J823"/>
          <cell r="K823"/>
          <cell r="L823" t="str">
            <v>CHALLENGER</v>
          </cell>
          <cell r="M823" t="str">
            <v>CLOSE</v>
          </cell>
          <cell r="N823" t="str">
            <v>MBF</v>
          </cell>
          <cell r="O823">
            <v>176.64</v>
          </cell>
          <cell r="P823"/>
          <cell r="Q823">
            <v>296.23</v>
          </cell>
        </row>
        <row r="824">
          <cell r="E824" t="str">
            <v>X22031121562</v>
          </cell>
          <cell r="F824" t="str">
            <v>N.T. MANAGEMENT INC.</v>
          </cell>
          <cell r="G824" t="str">
            <v>JASMIN, T.S. CRUZ SUBD, LAS PINAS CITY</v>
          </cell>
          <cell r="H824" t="str">
            <v>LAS PIÑAS CITY</v>
          </cell>
          <cell r="I824" t="str">
            <v>PARAÑAQUE</v>
          </cell>
          <cell r="J824"/>
          <cell r="K824"/>
          <cell r="L824" t="str">
            <v>CHALLENGER</v>
          </cell>
          <cell r="M824" t="str">
            <v>CLOSE</v>
          </cell>
          <cell r="N824" t="str">
            <v>MBF</v>
          </cell>
          <cell r="O824">
            <v>123.79</v>
          </cell>
          <cell r="P824"/>
          <cell r="Q824">
            <v>183</v>
          </cell>
        </row>
        <row r="825">
          <cell r="E825" t="str">
            <v>X22020875370</v>
          </cell>
          <cell r="F825" t="str">
            <v>TREX GLOBAL RESIDENCES AND NETWORKING SERVICES, IN</v>
          </cell>
          <cell r="G825" t="str">
            <v>AGUILAR, PULANGLUPA II, LAS PINAS CITY</v>
          </cell>
          <cell r="H825" t="str">
            <v>LAS PIÑAS CITY</v>
          </cell>
          <cell r="I825" t="str">
            <v>PARAÑAQUE</v>
          </cell>
          <cell r="J825"/>
          <cell r="K825"/>
          <cell r="L825" t="str">
            <v>CHALLENGER</v>
          </cell>
          <cell r="M825" t="str">
            <v>CLOSE</v>
          </cell>
          <cell r="N825" t="str">
            <v>IJP</v>
          </cell>
          <cell r="O825">
            <v>4.38</v>
          </cell>
          <cell r="P825"/>
          <cell r="Q825">
            <v>6</v>
          </cell>
        </row>
        <row r="826">
          <cell r="E826" t="str">
            <v>X21072970125</v>
          </cell>
          <cell r="F826" t="str">
            <v>PANGKABUHAYAN NG SAMAHANG MAHIHIRAP ASSOCIATION, I</v>
          </cell>
          <cell r="G826" t="str">
            <v>CHRONICLES, BF HOMES MARTINVILLE SUBD, LAS PINAS CITY</v>
          </cell>
          <cell r="H826" t="str">
            <v>LAS PIÑAS CITY</v>
          </cell>
          <cell r="I826" t="str">
            <v>PARAÑAQUE</v>
          </cell>
          <cell r="J826" t="str">
            <v>on going execution</v>
          </cell>
          <cell r="K826"/>
          <cell r="L826" t="str">
            <v>CHALLENGER</v>
          </cell>
          <cell r="M826" t="str">
            <v>CLOSE</v>
          </cell>
          <cell r="N826" t="str">
            <v>MBF</v>
          </cell>
          <cell r="O826">
            <v>762.24</v>
          </cell>
          <cell r="P826"/>
          <cell r="Q826">
            <v>1559.58</v>
          </cell>
        </row>
        <row r="827">
          <cell r="E827" t="str">
            <v>X21094107797</v>
          </cell>
          <cell r="F827" t="str">
            <v>DAVID FRANCISCO ANG</v>
          </cell>
          <cell r="G827" t="str">
            <v>J. ABAD SANTOS, BAYVIEW VILL, PARANAQUE</v>
          </cell>
          <cell r="H827" t="str">
            <v>PARAÑAQUE CITY</v>
          </cell>
          <cell r="I827" t="str">
            <v>PARAÑAQUE</v>
          </cell>
          <cell r="J827"/>
          <cell r="K827"/>
          <cell r="L827" t="str">
            <v>VJC</v>
          </cell>
          <cell r="M827" t="str">
            <v>CLOSE</v>
          </cell>
          <cell r="N827" t="str">
            <v>MBF</v>
          </cell>
          <cell r="O827">
            <v>32.54</v>
          </cell>
          <cell r="P827"/>
          <cell r="Q827">
            <v>66.08</v>
          </cell>
        </row>
        <row r="828">
          <cell r="E828" t="str">
            <v>X22031284528</v>
          </cell>
          <cell r="F828" t="str">
            <v>DAHN BERGER PHILS. CONSTRUCTION CORPORATION</v>
          </cell>
          <cell r="G828" t="str">
            <v>E. RODRIGUEZ JR., SAN AGUSTIN VILL, PARANAQUE</v>
          </cell>
          <cell r="H828" t="str">
            <v>PARAÑAQUE CITY</v>
          </cell>
          <cell r="I828" t="str">
            <v>PARAÑAQUE</v>
          </cell>
          <cell r="J828" t="str">
            <v>for completion May 2022</v>
          </cell>
          <cell r="K828"/>
          <cell r="L828" t="str">
            <v>VJC</v>
          </cell>
          <cell r="M828" t="str">
            <v>CLOSE</v>
          </cell>
          <cell r="N828" t="str">
            <v>MBF</v>
          </cell>
          <cell r="O828">
            <v>28.5</v>
          </cell>
          <cell r="P828"/>
          <cell r="Q828">
            <v>38.979999999999997</v>
          </cell>
        </row>
        <row r="829">
          <cell r="E829" t="str">
            <v>X22031373639</v>
          </cell>
          <cell r="F829" t="str">
            <v>PAUL ANGELO TAN TIONSON</v>
          </cell>
          <cell r="G829" t="str">
            <v>MINDANAO, MARINA SUBD, PARANAQUE</v>
          </cell>
          <cell r="H829" t="str">
            <v>PARAÑAQUE CITY</v>
          </cell>
          <cell r="I829" t="str">
            <v>PARAÑAQUE</v>
          </cell>
          <cell r="J829"/>
          <cell r="K829"/>
          <cell r="L829" t="str">
            <v>VJC</v>
          </cell>
          <cell r="M829" t="str">
            <v>CLOSE</v>
          </cell>
          <cell r="N829" t="str">
            <v>MBF</v>
          </cell>
          <cell r="O829">
            <v>13.88</v>
          </cell>
          <cell r="P829"/>
          <cell r="Q829">
            <v>19.149999999999999</v>
          </cell>
        </row>
        <row r="830">
          <cell r="E830" t="str">
            <v>X21083732450</v>
          </cell>
          <cell r="F830" t="str">
            <v>GLOBE TELECOM, INC.</v>
          </cell>
          <cell r="G830" t="str">
            <v>J. ALLANIGUE, BARANGAY VILL, PARANAQUE</v>
          </cell>
          <cell r="H830" t="str">
            <v>PARAÑAQUE CITY</v>
          </cell>
          <cell r="I830" t="str">
            <v>PARAÑAQUE</v>
          </cell>
          <cell r="J830"/>
          <cell r="K830"/>
          <cell r="L830" t="str">
            <v>VJC</v>
          </cell>
          <cell r="M830" t="str">
            <v>CLOSE</v>
          </cell>
          <cell r="N830" t="str">
            <v>IJP</v>
          </cell>
          <cell r="O830">
            <v>3.47</v>
          </cell>
          <cell r="P830"/>
          <cell r="Q830">
            <v>4.75</v>
          </cell>
        </row>
        <row r="831">
          <cell r="E831" t="str">
            <v>X21083825725</v>
          </cell>
          <cell r="F831" t="str">
            <v>JAMMOUN ANDO KIM</v>
          </cell>
          <cell r="G831" t="str">
            <v>EL GRANDE, BF HOMES, PARANAQUE</v>
          </cell>
          <cell r="H831" t="str">
            <v>PARAÑAQUE CITY</v>
          </cell>
          <cell r="I831" t="str">
            <v>PARAÑAQUE</v>
          </cell>
          <cell r="J831"/>
          <cell r="K831"/>
          <cell r="L831" t="str">
            <v>CHALLENGER</v>
          </cell>
          <cell r="M831" t="str">
            <v>CLOSE</v>
          </cell>
          <cell r="N831" t="str">
            <v>MBF</v>
          </cell>
          <cell r="O831">
            <v>14.83</v>
          </cell>
          <cell r="P831"/>
          <cell r="Q831">
            <v>17.27</v>
          </cell>
        </row>
        <row r="832">
          <cell r="E832" t="str">
            <v>X22030988360</v>
          </cell>
          <cell r="F832" t="str">
            <v>TERIYAKI BOY GROUP, INC.</v>
          </cell>
          <cell r="G832" t="str">
            <v>NAGA, PULANGLUPA II, LAS PINAS CITY</v>
          </cell>
          <cell r="H832" t="str">
            <v>LAS PIÑAS CITY</v>
          </cell>
          <cell r="I832" t="str">
            <v>PARAÑAQUE</v>
          </cell>
          <cell r="J832"/>
          <cell r="K832"/>
          <cell r="L832" t="str">
            <v>CHALLENGER</v>
          </cell>
          <cell r="M832" t="str">
            <v>CLOSE</v>
          </cell>
          <cell r="N832" t="str">
            <v>MBF</v>
          </cell>
          <cell r="O832">
            <v>70.290000000000006</v>
          </cell>
          <cell r="P832"/>
          <cell r="Q832">
            <v>102.83</v>
          </cell>
        </row>
        <row r="833">
          <cell r="E833" t="str">
            <v>X21125962345</v>
          </cell>
          <cell r="F833" t="str">
            <v>DITO TELECOMMUNITY CORPORATION</v>
          </cell>
          <cell r="G833" t="str">
            <v>AURORA, VERGONVILLE SUBD, LAS PINAS CITY</v>
          </cell>
          <cell r="H833" t="str">
            <v>LAS PIÑAS CITY</v>
          </cell>
          <cell r="I833" t="str">
            <v>PARAÑAQUE</v>
          </cell>
          <cell r="J833" t="str">
            <v xml:space="preserve">with revised design </v>
          </cell>
          <cell r="K833"/>
          <cell r="L833" t="str">
            <v>CHALLENGER</v>
          </cell>
          <cell r="M833" t="str">
            <v>CLOSE</v>
          </cell>
          <cell r="N833" t="str">
            <v>MBF</v>
          </cell>
          <cell r="O833">
            <v>52.17</v>
          </cell>
          <cell r="P833"/>
          <cell r="Q833">
            <v>43.95</v>
          </cell>
        </row>
        <row r="834">
          <cell r="E834" t="str">
            <v>X21125671593</v>
          </cell>
          <cell r="F834" t="str">
            <v>FORTUN AND SANTOS LAW OFFICES</v>
          </cell>
          <cell r="G834" t="str">
            <v>CRM, BF HOMES SUBD, LAS PINAS CITY</v>
          </cell>
          <cell r="H834" t="str">
            <v>LAS PIÑAS CITY</v>
          </cell>
          <cell r="I834" t="str">
            <v>PARAÑAQUE</v>
          </cell>
          <cell r="J834"/>
          <cell r="K834"/>
          <cell r="L834" t="str">
            <v>CHALLENGER</v>
          </cell>
          <cell r="M834" t="str">
            <v>CLOSE</v>
          </cell>
          <cell r="N834" t="str">
            <v>MBF</v>
          </cell>
          <cell r="O834">
            <v>40.44</v>
          </cell>
          <cell r="P834"/>
          <cell r="Q834">
            <v>55.33</v>
          </cell>
        </row>
        <row r="835">
          <cell r="E835" t="str">
            <v>X22052133016</v>
          </cell>
          <cell r="F835" t="str">
            <v>ANTONIO ESTERNON CENON</v>
          </cell>
          <cell r="G835" t="str">
            <v>GLORIA DIAZ, BF RESORT VILL, LAS PINAS CITY</v>
          </cell>
          <cell r="H835" t="str">
            <v>LAS PIÑAS CITY</v>
          </cell>
          <cell r="I835" t="str">
            <v>PARAÑAQUE</v>
          </cell>
          <cell r="J835"/>
          <cell r="K835"/>
          <cell r="L835" t="str">
            <v>CHALLENGER</v>
          </cell>
          <cell r="M835" t="str">
            <v>CLOSE</v>
          </cell>
          <cell r="N835" t="str">
            <v>MBF</v>
          </cell>
          <cell r="O835">
            <v>23.76</v>
          </cell>
          <cell r="P835"/>
          <cell r="Q835">
            <v>32.380000000000003</v>
          </cell>
        </row>
        <row r="836">
          <cell r="E836" t="str">
            <v>X21094329621</v>
          </cell>
          <cell r="F836" t="str">
            <v>LODGENE G. ASUNCION</v>
          </cell>
          <cell r="G836" t="str">
            <v>AGUHO, MEADOWOOD EXEC VILL PH IV-B, BACOOR</v>
          </cell>
          <cell r="H836" t="str">
            <v>BACOOR CITY</v>
          </cell>
          <cell r="I836" t="str">
            <v>DASMA</v>
          </cell>
          <cell r="J836"/>
          <cell r="K836"/>
          <cell r="L836" t="str">
            <v>CHALLENGER</v>
          </cell>
          <cell r="M836" t="str">
            <v>CLOSE</v>
          </cell>
          <cell r="N836" t="str">
            <v>AED</v>
          </cell>
          <cell r="O836">
            <v>30.68</v>
          </cell>
          <cell r="P836"/>
          <cell r="Q836">
            <v>72.849999999999994</v>
          </cell>
        </row>
        <row r="837">
          <cell r="E837" t="str">
            <v>X21104841140</v>
          </cell>
          <cell r="F837" t="str">
            <v>MARIA CORAZON C RABONZA</v>
          </cell>
          <cell r="G837" t="str">
            <v>UDINGS, UDINGS CPD, MUNTINLUPA</v>
          </cell>
          <cell r="H837" t="str">
            <v>MUNTINLUPA CITY</v>
          </cell>
          <cell r="I837" t="str">
            <v>PARAÑAQUE</v>
          </cell>
          <cell r="J837" t="str">
            <v>for follow up Design/PROW</v>
          </cell>
          <cell r="K837"/>
          <cell r="L837" t="str">
            <v>CHALLENGER</v>
          </cell>
          <cell r="M837" t="str">
            <v>CLOSE</v>
          </cell>
          <cell r="N837" t="str">
            <v>MBF</v>
          </cell>
          <cell r="O837">
            <v>281.83</v>
          </cell>
          <cell r="P837"/>
          <cell r="Q837">
            <v>491.37</v>
          </cell>
        </row>
        <row r="838">
          <cell r="E838" t="str">
            <v>X22020595039</v>
          </cell>
          <cell r="F838" t="str">
            <v>CITY OF MUNTINLUPA -ESC BIOREACTOR</v>
          </cell>
          <cell r="G838" t="str">
            <v>PACWOOD, PACWOOD, MUNTINLUPA</v>
          </cell>
          <cell r="H838" t="str">
            <v>MUNTINLUPA CITY</v>
          </cell>
          <cell r="I838" t="str">
            <v>PARAÑAQUE</v>
          </cell>
          <cell r="J838"/>
          <cell r="K838"/>
          <cell r="L838" t="str">
            <v>CHALLENGER</v>
          </cell>
          <cell r="M838" t="str">
            <v>CLOSE</v>
          </cell>
          <cell r="N838" t="str">
            <v>MBF</v>
          </cell>
          <cell r="O838">
            <v>81.010000000000005</v>
          </cell>
          <cell r="P838"/>
          <cell r="Q838">
            <v>118.52</v>
          </cell>
        </row>
        <row r="839">
          <cell r="E839" t="str">
            <v>X22031364167</v>
          </cell>
          <cell r="F839" t="str">
            <v>DITO TELECOMMUNITY CORPORATION</v>
          </cell>
          <cell r="G839" t="str">
            <v>PALAWAN, AYALA-ALABANG VILL, MUNTINLUPA</v>
          </cell>
          <cell r="H839" t="str">
            <v>MUNTINLUPA CITY</v>
          </cell>
          <cell r="I839" t="str">
            <v>PARAÑAQUE</v>
          </cell>
          <cell r="J839" t="str">
            <v>for execution target May 2022</v>
          </cell>
          <cell r="K839"/>
          <cell r="L839" t="str">
            <v>POWERHOUSE</v>
          </cell>
          <cell r="M839" t="str">
            <v>CLOSE</v>
          </cell>
          <cell r="N839" t="str">
            <v>MBF</v>
          </cell>
          <cell r="O839">
            <v>71.709999999999994</v>
          </cell>
          <cell r="P839"/>
          <cell r="Q839">
            <v>98.28</v>
          </cell>
        </row>
        <row r="840">
          <cell r="E840" t="str">
            <v>X21115607569</v>
          </cell>
          <cell r="F840" t="str">
            <v>INTERCONTINENTAL DEVELOPMENT CORPORATION,</v>
          </cell>
          <cell r="G840" t="str">
            <v>BLOCK 14, LINDENWOOD RESIDENCES, MUNTINLUPA</v>
          </cell>
          <cell r="H840" t="str">
            <v>MUNTINLUPA CITY</v>
          </cell>
          <cell r="I840" t="str">
            <v>PARAÑAQUE</v>
          </cell>
          <cell r="J840" t="str">
            <v>for completion May 2022</v>
          </cell>
          <cell r="K840"/>
          <cell r="L840" t="str">
            <v>CHALLENGER</v>
          </cell>
          <cell r="M840" t="str">
            <v>CLOSE</v>
          </cell>
          <cell r="N840" t="str">
            <v>MBF</v>
          </cell>
          <cell r="O840">
            <v>16.45</v>
          </cell>
          <cell r="P840"/>
          <cell r="Q840">
            <v>24</v>
          </cell>
        </row>
        <row r="841">
          <cell r="E841" t="str">
            <v>X22010267824</v>
          </cell>
          <cell r="F841" t="str">
            <v>PHIL-TOWER CONSORTIUM INC.</v>
          </cell>
          <cell r="G841" t="str">
            <v>REAL II, REAL II, BACOOR</v>
          </cell>
          <cell r="H841" t="str">
            <v>BACOOR CITY</v>
          </cell>
          <cell r="I841" t="str">
            <v>DASMA</v>
          </cell>
          <cell r="J841"/>
          <cell r="K841"/>
          <cell r="L841" t="str">
            <v>CHALLENGER</v>
          </cell>
          <cell r="M841" t="str">
            <v>CLOSE</v>
          </cell>
          <cell r="N841" t="str">
            <v>MBF</v>
          </cell>
          <cell r="O841">
            <v>18.260000000000002</v>
          </cell>
          <cell r="P841"/>
          <cell r="Q841">
            <v>25</v>
          </cell>
        </row>
        <row r="842">
          <cell r="E842" t="str">
            <v>X22010057415</v>
          </cell>
          <cell r="F842" t="str">
            <v>BARKLANE REALTY CORPORATION</v>
          </cell>
          <cell r="G842" t="str">
            <v>BLOCK 1, THE LEGIAN IMUS 2E SUBDIVISION, IMUS</v>
          </cell>
          <cell r="H842" t="str">
            <v>IMUS CITY</v>
          </cell>
          <cell r="I842" t="str">
            <v>DASMA</v>
          </cell>
          <cell r="J842"/>
          <cell r="K842"/>
          <cell r="L842" t="str">
            <v>CHALLENGER</v>
          </cell>
          <cell r="M842" t="str">
            <v>CLOSE</v>
          </cell>
          <cell r="N842" t="str">
            <v>MBF</v>
          </cell>
          <cell r="O842">
            <v>640.41999999999996</v>
          </cell>
          <cell r="P842"/>
          <cell r="Q842">
            <v>885.33</v>
          </cell>
        </row>
        <row r="843">
          <cell r="E843" t="str">
            <v>X21072849161</v>
          </cell>
          <cell r="F843" t="str">
            <v>VANWAY INCORPORATED</v>
          </cell>
          <cell r="G843" t="str">
            <v>T. CLAUDIO, BACLARAN, PARANAQUE</v>
          </cell>
          <cell r="H843" t="str">
            <v>PARAÑAQUE CITY</v>
          </cell>
          <cell r="I843" t="str">
            <v>PARAÑAQUE</v>
          </cell>
          <cell r="J843"/>
          <cell r="K843"/>
          <cell r="L843" t="str">
            <v>ECOM</v>
          </cell>
          <cell r="M843" t="str">
            <v>CLOSE</v>
          </cell>
          <cell r="N843" t="str">
            <v>MBF</v>
          </cell>
          <cell r="O843">
            <v>103.25</v>
          </cell>
          <cell r="P843"/>
          <cell r="Q843">
            <v>134.97999999999999</v>
          </cell>
        </row>
        <row r="844">
          <cell r="E844" t="str">
            <v>X22052032120</v>
          </cell>
          <cell r="F844" t="str">
            <v>ALEXANDER CHRISTIAN LEE NGO</v>
          </cell>
          <cell r="G844" t="str">
            <v>CAMBRIDGE, HILLSBOROUGH SUBD, MUNTINLUPA</v>
          </cell>
          <cell r="H844" t="str">
            <v>MUNTINLUPA CITY</v>
          </cell>
          <cell r="I844" t="str">
            <v>PARAÑAQUE</v>
          </cell>
          <cell r="J844" t="str">
            <v>completed</v>
          </cell>
          <cell r="K844"/>
          <cell r="L844" t="str">
            <v>ECOM</v>
          </cell>
          <cell r="M844" t="str">
            <v>CLOSE</v>
          </cell>
          <cell r="N844" t="str">
            <v>MBF</v>
          </cell>
          <cell r="O844">
            <v>52.52</v>
          </cell>
          <cell r="P844"/>
          <cell r="Q844">
            <v>76.680000000000007</v>
          </cell>
        </row>
        <row r="845">
          <cell r="E845" t="str">
            <v>X21094279111</v>
          </cell>
          <cell r="F845" t="str">
            <v>DITO TELECOMMUNITY CORPORATION V2</v>
          </cell>
          <cell r="G845" t="str">
            <v>POULTRY, POULTRY CPD, LAS PINAS CITY</v>
          </cell>
          <cell r="H845" t="str">
            <v>LAS PIÑAS CITY</v>
          </cell>
          <cell r="I845" t="str">
            <v>PARAÑAQUE</v>
          </cell>
          <cell r="J845" t="str">
            <v>with v2 design - U meter pole hug installation - target on June 14</v>
          </cell>
          <cell r="K845"/>
          <cell r="L845" t="str">
            <v>ECOM</v>
          </cell>
          <cell r="M845" t="str">
            <v>CLOSE</v>
          </cell>
          <cell r="N845" t="str">
            <v>MBF</v>
          </cell>
          <cell r="O845">
            <v>43.91</v>
          </cell>
          <cell r="P845"/>
          <cell r="Q845">
            <v>112.47</v>
          </cell>
        </row>
        <row r="846">
          <cell r="E846" t="str">
            <v>X22031129962</v>
          </cell>
          <cell r="F846" t="str">
            <v>NENITA ORNIDO BAGASBAS</v>
          </cell>
          <cell r="G846" t="str">
            <v>SANTOL, ZONE 1, TAGUIG CITY</v>
          </cell>
          <cell r="H846" t="str">
            <v>TAGUIG CITY</v>
          </cell>
          <cell r="I846" t="str">
            <v>PARAÑAQUE</v>
          </cell>
          <cell r="J846"/>
          <cell r="K846"/>
          <cell r="L846" t="str">
            <v>ECOM</v>
          </cell>
          <cell r="M846" t="str">
            <v>CLOSE</v>
          </cell>
          <cell r="N846" t="str">
            <v>MBF</v>
          </cell>
          <cell r="O846">
            <v>21.01</v>
          </cell>
          <cell r="P846"/>
          <cell r="Q846">
            <v>28.77</v>
          </cell>
        </row>
        <row r="847">
          <cell r="E847" t="str">
            <v>X22052121292</v>
          </cell>
          <cell r="F847" t="str">
            <v>NORVIE M. BALLEBER</v>
          </cell>
          <cell r="G847" t="str">
            <v>PENINSULA, PLEASANT VILL, MUNTINLUPA</v>
          </cell>
          <cell r="H847" t="str">
            <v>MUNTINLUPA CITY</v>
          </cell>
          <cell r="I847" t="str">
            <v>PARAÑAQUE</v>
          </cell>
          <cell r="J847"/>
          <cell r="K847"/>
          <cell r="L847" t="str">
            <v>ECOM</v>
          </cell>
          <cell r="M847" t="str">
            <v>CLOSE</v>
          </cell>
          <cell r="N847" t="str">
            <v>MBF</v>
          </cell>
          <cell r="O847">
            <v>50.82</v>
          </cell>
          <cell r="P847"/>
          <cell r="Q847">
            <v>83.57</v>
          </cell>
        </row>
        <row r="848">
          <cell r="E848" t="str">
            <v>X21125666430</v>
          </cell>
          <cell r="F848" t="str">
            <v>ZOI'S MEATOWN INC.</v>
          </cell>
          <cell r="G848" t="str">
            <v>BAYABAS, GOLDEN ACRES SUBD, LAS PINAS CITY</v>
          </cell>
          <cell r="H848" t="str">
            <v>LAS PIÑAS CITY</v>
          </cell>
          <cell r="I848" t="str">
            <v>PARAÑAQUE</v>
          </cell>
          <cell r="J848" t="str">
            <v>for PAI</v>
          </cell>
          <cell r="K848"/>
          <cell r="L848" t="str">
            <v>ECOM</v>
          </cell>
          <cell r="M848" t="str">
            <v>CLOSE</v>
          </cell>
          <cell r="N848" t="str">
            <v>MBF</v>
          </cell>
          <cell r="O848">
            <v>251.45</v>
          </cell>
          <cell r="P848"/>
          <cell r="Q848">
            <v>418.13</v>
          </cell>
        </row>
        <row r="849">
          <cell r="E849" t="str">
            <v xml:space="preserve"> X20094117924</v>
          </cell>
          <cell r="F849" t="str">
            <v>PHINMA PRISM PROPERTY DEVELOPMENT CORPORATION</v>
          </cell>
          <cell r="G849" t="str">
            <v>BLOCK 1, LIKHA RESIDENCES, MUNTINLUPA</v>
          </cell>
          <cell r="H849" t="str">
            <v>MUNTINLUPA CITY</v>
          </cell>
          <cell r="I849" t="str">
            <v>PARAÑAQUE</v>
          </cell>
          <cell r="J849" t="str">
            <v>for execution target May 2022</v>
          </cell>
          <cell r="K849"/>
          <cell r="L849" t="str">
            <v>POWERHOUSE</v>
          </cell>
          <cell r="M849" t="str">
            <v>CLOSE</v>
          </cell>
          <cell r="N849" t="str">
            <v>UG</v>
          </cell>
          <cell r="O849">
            <v>186.39</v>
          </cell>
          <cell r="P849"/>
          <cell r="Q849">
            <v>436.65</v>
          </cell>
        </row>
        <row r="850">
          <cell r="E850" t="str">
            <v>X21115588462</v>
          </cell>
          <cell r="F850" t="str">
            <v>JCG MARKETING GROUP INC.</v>
          </cell>
          <cell r="G850" t="str">
            <v>SAMPAGUITA, UNITED PQUE 4 SUBD, PARANAQUE</v>
          </cell>
          <cell r="H850" t="str">
            <v>PARAÑAQUE CITY</v>
          </cell>
          <cell r="I850" t="str">
            <v>PARAÑAQUE</v>
          </cell>
          <cell r="J850" t="str">
            <v>for FCOMP</v>
          </cell>
          <cell r="K850"/>
          <cell r="L850" t="str">
            <v>POWERHOUSE</v>
          </cell>
          <cell r="M850" t="str">
            <v>CLOSE</v>
          </cell>
          <cell r="N850" t="str">
            <v>MBF</v>
          </cell>
          <cell r="O850">
            <v>168.48</v>
          </cell>
          <cell r="P850"/>
          <cell r="Q850">
            <v>216.22</v>
          </cell>
        </row>
        <row r="851">
          <cell r="E851" t="str">
            <v>X22031005652</v>
          </cell>
          <cell r="F851" t="str">
            <v>SPES CONSTRUCTION, INC.</v>
          </cell>
          <cell r="G851" t="str">
            <v>ELECTRONICS, FTI CPD, TAGUIG CITY</v>
          </cell>
          <cell r="H851" t="str">
            <v>TAGUIG CITY</v>
          </cell>
          <cell r="I851" t="str">
            <v>PARAÑAQUE</v>
          </cell>
          <cell r="J851"/>
          <cell r="K851"/>
          <cell r="L851" t="str">
            <v>VJC</v>
          </cell>
          <cell r="M851" t="str">
            <v>CLOSE</v>
          </cell>
          <cell r="N851" t="str">
            <v>MBF</v>
          </cell>
          <cell r="O851">
            <v>77.95</v>
          </cell>
          <cell r="P851"/>
          <cell r="Q851">
            <v>91.73</v>
          </cell>
        </row>
        <row r="852">
          <cell r="E852" t="str">
            <v>X21115167084</v>
          </cell>
          <cell r="F852" t="str">
            <v>HEAVENLEE BAKERY CORPORATION</v>
          </cell>
          <cell r="G852" t="str">
            <v>MONTILLANO, ALABANG, MUNTINLUPA</v>
          </cell>
          <cell r="H852" t="str">
            <v>MUNTINLUPA CITY</v>
          </cell>
          <cell r="I852" t="str">
            <v>PARAÑAQUE</v>
          </cell>
          <cell r="J852"/>
          <cell r="K852"/>
          <cell r="L852" t="str">
            <v>POWERHOUSE</v>
          </cell>
          <cell r="M852" t="str">
            <v>CLOSE</v>
          </cell>
          <cell r="N852" t="str">
            <v>JSP</v>
          </cell>
          <cell r="O852">
            <v>11.09</v>
          </cell>
          <cell r="P852"/>
          <cell r="Q852">
            <v>16.55</v>
          </cell>
        </row>
        <row r="853">
          <cell r="E853" t="str">
            <v>X21010180546</v>
          </cell>
          <cell r="F853" t="str">
            <v>IGNACIO SABLES ILAGAN</v>
          </cell>
          <cell r="G853" t="str">
            <v>ALABANG-ZAPOTE, TALON I, LAS PINAS CITY</v>
          </cell>
          <cell r="H853" t="str">
            <v>LAS PIÑAS CITY</v>
          </cell>
          <cell r="I853" t="str">
            <v>PARAÑAQUE</v>
          </cell>
          <cell r="J853"/>
          <cell r="K853"/>
          <cell r="L853" t="str">
            <v>POWERHOUSE</v>
          </cell>
          <cell r="M853" t="str">
            <v>CLOSE</v>
          </cell>
          <cell r="N853" t="str">
            <v>MBF</v>
          </cell>
          <cell r="O853">
            <v>56.43</v>
          </cell>
          <cell r="P853"/>
          <cell r="Q853">
            <v>77.3</v>
          </cell>
        </row>
        <row r="854">
          <cell r="E854" t="str">
            <v>X22041668741</v>
          </cell>
          <cell r="F854" t="str">
            <v>CARLO GO CHIU</v>
          </cell>
          <cell r="G854" t="str">
            <v>PRES. M. ROXAS, BACLARAN, PARANAQUE</v>
          </cell>
          <cell r="H854" t="str">
            <v>PARAÑAQUE CITY</v>
          </cell>
          <cell r="I854" t="str">
            <v>PARAÑAQUE</v>
          </cell>
          <cell r="J854" t="str">
            <v>Local 25, 2022</v>
          </cell>
          <cell r="K854"/>
          <cell r="L854" t="str">
            <v>VJC</v>
          </cell>
          <cell r="M854" t="str">
            <v>CLOSE</v>
          </cell>
          <cell r="N854" t="str">
            <v>MBF</v>
          </cell>
          <cell r="O854">
            <v>202.37</v>
          </cell>
          <cell r="P854"/>
          <cell r="Q854">
            <v>288.88</v>
          </cell>
        </row>
        <row r="855">
          <cell r="E855" t="str">
            <v>X22041592308</v>
          </cell>
          <cell r="F855" t="str">
            <v>ALEXANDER P. VIERNES</v>
          </cell>
          <cell r="G855" t="str">
            <v>BATANGAS EAST, AYALA-ALABANG VILL, MUNTINLUPA</v>
          </cell>
          <cell r="H855" t="str">
            <v>MUNTINLUPA CITY</v>
          </cell>
          <cell r="I855" t="str">
            <v>PARAÑAQUE</v>
          </cell>
          <cell r="J855"/>
          <cell r="K855"/>
          <cell r="L855" t="str">
            <v>POWERHOUSE</v>
          </cell>
          <cell r="M855" t="str">
            <v>CLOSE</v>
          </cell>
          <cell r="N855" t="str">
            <v>MBF</v>
          </cell>
          <cell r="O855">
            <v>62.58</v>
          </cell>
          <cell r="P855"/>
          <cell r="Q855">
            <v>103.13</v>
          </cell>
        </row>
        <row r="856">
          <cell r="E856" t="str">
            <v>X21115113731</v>
          </cell>
          <cell r="F856" t="str">
            <v>DITO TELECOMMUNITY CORPORATION</v>
          </cell>
          <cell r="G856" t="str">
            <v>BAP GREEN VALLEY, GREEN VALLEY SUBD SECT B, BACOOR</v>
          </cell>
          <cell r="H856" t="str">
            <v>BACOOR CITY</v>
          </cell>
          <cell r="I856" t="str">
            <v>DASMA</v>
          </cell>
          <cell r="J856"/>
          <cell r="K856"/>
          <cell r="L856" t="str">
            <v>POWERHOUSE</v>
          </cell>
          <cell r="M856" t="str">
            <v>CLOSE</v>
          </cell>
          <cell r="N856" t="str">
            <v>IGL</v>
          </cell>
          <cell r="O856">
            <v>280.33999999999997</v>
          </cell>
          <cell r="P856"/>
          <cell r="Q856">
            <v>395</v>
          </cell>
        </row>
        <row r="857">
          <cell r="E857" t="str">
            <v>X21083624165</v>
          </cell>
          <cell r="F857" t="str">
            <v>DAVID FRANCISCO ANG</v>
          </cell>
          <cell r="G857" t="str">
            <v>J. ABAD SANTOS, BAYVIEW VILL, PARANAQUE</v>
          </cell>
          <cell r="H857" t="str">
            <v>PARAÑAQUE CITY</v>
          </cell>
          <cell r="I857" t="str">
            <v>PARAÑAQUE</v>
          </cell>
          <cell r="J857"/>
          <cell r="K857"/>
          <cell r="L857" t="str">
            <v>VJC</v>
          </cell>
          <cell r="M857" t="str">
            <v>CLOSE</v>
          </cell>
          <cell r="N857" t="str">
            <v>MBF</v>
          </cell>
          <cell r="O857">
            <v>43.36</v>
          </cell>
          <cell r="P857"/>
          <cell r="Q857">
            <v>82.02</v>
          </cell>
        </row>
        <row r="858">
          <cell r="E858" t="str">
            <v>X22020809831</v>
          </cell>
          <cell r="F858" t="str">
            <v>SUPER SHOPPING MARKET, INC,</v>
          </cell>
          <cell r="G858" t="str">
            <v>ALABANG-ZAPOTE, TALON II, LAS PINAS CITY</v>
          </cell>
          <cell r="H858" t="str">
            <v>LAS PIÑAS CITY</v>
          </cell>
          <cell r="I858" t="str">
            <v>PARAÑAQUE</v>
          </cell>
          <cell r="J858"/>
          <cell r="K858"/>
          <cell r="L858" t="str">
            <v>CHALLENGER</v>
          </cell>
          <cell r="M858" t="str">
            <v>CLOSE</v>
          </cell>
          <cell r="N858" t="str">
            <v>MBF</v>
          </cell>
          <cell r="O858">
            <v>324.13</v>
          </cell>
          <cell r="P858"/>
          <cell r="Q858">
            <v>454.58</v>
          </cell>
        </row>
        <row r="859">
          <cell r="E859" t="str">
            <v>X19071579833</v>
          </cell>
          <cell r="F859" t="str">
            <v>AMAIA LAND CORP.</v>
          </cell>
          <cell r="G859" t="str">
            <v>SUN VALLEY, SUN VALLEY SUBD, PARANAQUE</v>
          </cell>
          <cell r="H859" t="str">
            <v>PARAÑAQUE CITY</v>
          </cell>
          <cell r="I859" t="str">
            <v>PARAÑAQUE</v>
          </cell>
          <cell r="J859" t="str">
            <v>completed</v>
          </cell>
          <cell r="K859"/>
          <cell r="L859" t="str">
            <v>CHALLENGER</v>
          </cell>
          <cell r="M859" t="str">
            <v>CLOSE</v>
          </cell>
          <cell r="N859" t="str">
            <v>MBF</v>
          </cell>
          <cell r="O859">
            <v>223.39</v>
          </cell>
          <cell r="P859"/>
          <cell r="Q859">
            <v>337.07</v>
          </cell>
        </row>
        <row r="860">
          <cell r="E860" t="str">
            <v>X22020538032</v>
          </cell>
          <cell r="F860" t="str">
            <v>JBPX FOODS INC.</v>
          </cell>
          <cell r="G860" t="str">
            <v>DOÑA SOLEDAD, BETTER LIVING SUBD, PARANAQUE</v>
          </cell>
          <cell r="H860" t="str">
            <v>PARAÑAQUE CITY</v>
          </cell>
          <cell r="I860" t="str">
            <v>PARAÑAQUE</v>
          </cell>
          <cell r="J860"/>
          <cell r="K860"/>
          <cell r="L860" t="str">
            <v>CHALLENGER</v>
          </cell>
          <cell r="M860" t="str">
            <v>CLOSE</v>
          </cell>
          <cell r="N860" t="str">
            <v>MBF</v>
          </cell>
          <cell r="O860">
            <v>44.89</v>
          </cell>
          <cell r="P860"/>
          <cell r="Q860">
            <v>61.37</v>
          </cell>
        </row>
        <row r="861">
          <cell r="E861" t="str">
            <v>X22062802620</v>
          </cell>
          <cell r="F861" t="str">
            <v>MONICA APRIL DE LEON CO</v>
          </cell>
          <cell r="G861" t="str">
            <v>FATIMA, SAN ANTONIO VALLEY 1, PARANAQUE</v>
          </cell>
          <cell r="H861" t="str">
            <v>PARAÑAQUE CITY</v>
          </cell>
          <cell r="I861" t="str">
            <v>PARAÑAQUE</v>
          </cell>
          <cell r="J861" t="str">
            <v>for schedule</v>
          </cell>
          <cell r="K861"/>
          <cell r="L861" t="str">
            <v>CHALLENGER</v>
          </cell>
          <cell r="M861" t="str">
            <v>CLOSE</v>
          </cell>
          <cell r="N861" t="str">
            <v>MBF</v>
          </cell>
          <cell r="O861">
            <v>67.17</v>
          </cell>
          <cell r="P861"/>
          <cell r="Q861">
            <v>104.98</v>
          </cell>
        </row>
        <row r="862">
          <cell r="E862" t="str">
            <v>X21126083868</v>
          </cell>
          <cell r="F862" t="str">
            <v>MBA HOLDING COMPANY INC.</v>
          </cell>
          <cell r="G862" t="str">
            <v>JASMIN, T.S. CRUZ SUBD, LAS PINAS CITY</v>
          </cell>
          <cell r="H862" t="str">
            <v>LAS PIÑAS CITY</v>
          </cell>
          <cell r="I862" t="str">
            <v>PARAÑAQUE</v>
          </cell>
          <cell r="J862" t="str">
            <v>Site already cleared from Maynilad works as of Aug 1, 2022. 
For redesign requested by City Engineering of Las Pinas.</v>
          </cell>
          <cell r="K862"/>
          <cell r="L862" t="str">
            <v>CHALLENGER</v>
          </cell>
          <cell r="M862" t="str">
            <v>CLOSE</v>
          </cell>
          <cell r="N862" t="str">
            <v>MBF</v>
          </cell>
          <cell r="O862">
            <v>76.19</v>
          </cell>
          <cell r="P862"/>
          <cell r="Q862">
            <v>117.82</v>
          </cell>
        </row>
        <row r="863">
          <cell r="E863" t="str">
            <v>X22010036619</v>
          </cell>
          <cell r="F863" t="str">
            <v>MARINO ARRASTIA OLONDRIZ</v>
          </cell>
          <cell r="G863" t="str">
            <v>BATANGAS WEST, AYALA-ALABANG VILL, MUNTINLUPA</v>
          </cell>
          <cell r="H863" t="str">
            <v>MUNTINLUPA CITY</v>
          </cell>
          <cell r="I863" t="str">
            <v>PARAÑAQUE</v>
          </cell>
          <cell r="J863" t="str">
            <v>other customer opposotion on scheduled TX PAI</v>
          </cell>
          <cell r="K863"/>
          <cell r="L863" t="str">
            <v>CHALLENGER</v>
          </cell>
          <cell r="M863" t="str">
            <v>CLOSE</v>
          </cell>
          <cell r="N863" t="str">
            <v>MBF</v>
          </cell>
          <cell r="O863">
            <v>34.340000000000003</v>
          </cell>
          <cell r="P863"/>
          <cell r="Q863">
            <v>107.63</v>
          </cell>
        </row>
        <row r="864">
          <cell r="E864" t="str">
            <v>X22010286356</v>
          </cell>
          <cell r="F864" t="str">
            <v>JOSE MARI MORTEL BAUTISTA</v>
          </cell>
          <cell r="G864" t="str">
            <v>GEN. EMILIO AGUINALDO, PANAPAAN VII, BACOOR</v>
          </cell>
          <cell r="H864" t="str">
            <v>BACOOR CITY</v>
          </cell>
          <cell r="I864" t="str">
            <v>DASMA</v>
          </cell>
          <cell r="J864"/>
          <cell r="K864"/>
          <cell r="L864" t="str">
            <v>CHALLENGER</v>
          </cell>
          <cell r="M864" t="str">
            <v>CLOSE</v>
          </cell>
          <cell r="N864" t="str">
            <v>MBF</v>
          </cell>
          <cell r="O864">
            <v>48.59</v>
          </cell>
          <cell r="P864"/>
          <cell r="Q864">
            <v>86.77</v>
          </cell>
        </row>
        <row r="865">
          <cell r="E865" t="str">
            <v>X22010401114</v>
          </cell>
          <cell r="F865" t="str">
            <v>ALFAMETRO MARKETING, INC.</v>
          </cell>
          <cell r="G865" t="str">
            <v>N. ARMSTRONG, MOONWALK, PARANAQUE</v>
          </cell>
          <cell r="H865" t="str">
            <v>PARAÑAQUE CITY</v>
          </cell>
          <cell r="I865" t="str">
            <v>PARAÑAQUE</v>
          </cell>
          <cell r="J865"/>
          <cell r="K865"/>
          <cell r="L865" t="str">
            <v>CHALLENGER</v>
          </cell>
          <cell r="M865" t="str">
            <v>CLOSE</v>
          </cell>
          <cell r="N865" t="str">
            <v>MBF</v>
          </cell>
          <cell r="O865">
            <v>32.729999999999997</v>
          </cell>
          <cell r="P865"/>
          <cell r="Q865">
            <v>62.35</v>
          </cell>
        </row>
        <row r="866">
          <cell r="E866" t="str">
            <v>X22062544195</v>
          </cell>
          <cell r="F866" t="str">
            <v>ARNULFO L DOTE</v>
          </cell>
          <cell r="G866" t="str">
            <v>10TH, GHQ VILL, TAGUIG CITY</v>
          </cell>
          <cell r="H866" t="str">
            <v>TAGUIG CITY</v>
          </cell>
          <cell r="I866" t="str">
            <v>PARAÑAQUE</v>
          </cell>
          <cell r="J866"/>
          <cell r="K866"/>
          <cell r="L866" t="str">
            <v>CHALLENGER</v>
          </cell>
          <cell r="M866" t="str">
            <v>CLOSE</v>
          </cell>
          <cell r="N866" t="str">
            <v>MBF</v>
          </cell>
          <cell r="O866">
            <v>40.869999999999997</v>
          </cell>
          <cell r="P866"/>
          <cell r="Q866">
            <v>67.78</v>
          </cell>
        </row>
        <row r="867">
          <cell r="E867" t="str">
            <v>X21073208120</v>
          </cell>
          <cell r="F867" t="str">
            <v>PRIMEBUILT DEVELOPMENT CORPORATION</v>
          </cell>
          <cell r="G867" t="str">
            <v>PANTABANGAN, AYALA-ALABANG VILL, MUNTINLUPA</v>
          </cell>
          <cell r="H867" t="str">
            <v>MUNTINLUPA CITY</v>
          </cell>
          <cell r="I867" t="str">
            <v>PARAÑAQUE</v>
          </cell>
          <cell r="J867"/>
          <cell r="K867"/>
          <cell r="L867" t="str">
            <v>CHALLENGER</v>
          </cell>
          <cell r="M867" t="str">
            <v>CLOSE</v>
          </cell>
          <cell r="N867" t="str">
            <v>MBF</v>
          </cell>
          <cell r="O867">
            <v>11.37</v>
          </cell>
          <cell r="P867"/>
          <cell r="Q867">
            <v>15.57</v>
          </cell>
        </row>
        <row r="868">
          <cell r="E868" t="str">
            <v>X22062684127</v>
          </cell>
          <cell r="F868" t="str">
            <v>MIDPOINT GAS CENTER CORPORATION</v>
          </cell>
          <cell r="G868" t="str">
            <v>DAANG HARI, ALMANZA II, LAS PINAS CITY</v>
          </cell>
          <cell r="H868" t="str">
            <v>LAS PIÑAS CITY</v>
          </cell>
          <cell r="I868" t="str">
            <v>PARAÑAQUE</v>
          </cell>
          <cell r="J868"/>
          <cell r="K868"/>
          <cell r="L868" t="str">
            <v>CHALLENGER</v>
          </cell>
          <cell r="M868" t="str">
            <v>CLOSE</v>
          </cell>
          <cell r="N868" t="str">
            <v>IJP</v>
          </cell>
          <cell r="O868">
            <v>2.34</v>
          </cell>
          <cell r="P868"/>
          <cell r="Q868">
            <v>3.22</v>
          </cell>
        </row>
        <row r="869">
          <cell r="E869" t="str">
            <v>X22031058849</v>
          </cell>
          <cell r="F869" t="str">
            <v>JOSE BALDOZ BAUTISTA</v>
          </cell>
          <cell r="G869" t="str">
            <v>BAGONG PAG-ASA, BACLARAN, PARANAQUE</v>
          </cell>
          <cell r="H869" t="str">
            <v>PARAÑAQUE CITY</v>
          </cell>
          <cell r="I869" t="str">
            <v>PARAÑAQUE</v>
          </cell>
          <cell r="J869"/>
          <cell r="K869"/>
          <cell r="L869" t="str">
            <v>VJC</v>
          </cell>
          <cell r="M869" t="str">
            <v>CLOSE</v>
          </cell>
          <cell r="N869" t="str">
            <v>MBF</v>
          </cell>
          <cell r="O869">
            <v>55.85</v>
          </cell>
          <cell r="P869"/>
          <cell r="Q869">
            <v>85.63</v>
          </cell>
        </row>
        <row r="870">
          <cell r="E870" t="str">
            <v>X22062491814</v>
          </cell>
          <cell r="F870" t="str">
            <v>RICHARD LATOY CHUA</v>
          </cell>
          <cell r="G870" t="str">
            <v>BOEING, CONCORDE SUBD, PARANAQUE</v>
          </cell>
          <cell r="H870" t="str">
            <v>PARAÑAQUE CITY</v>
          </cell>
          <cell r="I870" t="str">
            <v>PARAÑAQUE</v>
          </cell>
          <cell r="J870"/>
          <cell r="K870"/>
          <cell r="L870" t="str">
            <v>VJC</v>
          </cell>
          <cell r="M870" t="str">
            <v>CLOSE</v>
          </cell>
          <cell r="N870" t="str">
            <v>IJP</v>
          </cell>
          <cell r="O870">
            <v>3.6</v>
          </cell>
          <cell r="P870"/>
          <cell r="Q870">
            <v>4.92</v>
          </cell>
        </row>
        <row r="871">
          <cell r="E871" t="str">
            <v>X21083355941</v>
          </cell>
          <cell r="F871" t="str">
            <v>AMANDO PASCUAL CALIXTO JR.</v>
          </cell>
          <cell r="G871" t="str">
            <v>RAMBUTAN, ZONE 1, TAGUIG CITY</v>
          </cell>
          <cell r="H871" t="str">
            <v>TAGUIG CITY</v>
          </cell>
          <cell r="I871" t="str">
            <v>PARAÑAQUE</v>
          </cell>
          <cell r="J871"/>
          <cell r="K871"/>
          <cell r="L871" t="str">
            <v>VJC</v>
          </cell>
          <cell r="M871" t="str">
            <v>CLOSE</v>
          </cell>
          <cell r="N871" t="str">
            <v>MBF</v>
          </cell>
          <cell r="O871">
            <v>121.27</v>
          </cell>
          <cell r="P871"/>
          <cell r="Q871">
            <v>180</v>
          </cell>
        </row>
        <row r="872">
          <cell r="E872" t="str">
            <v>X21083724390</v>
          </cell>
          <cell r="F872" t="str">
            <v>METALS INDUSTRY RESEARCH AND DEVELOPMENT CENTER</v>
          </cell>
          <cell r="G872" t="str">
            <v>GEN. SANTOS, MIRDC CPD, TAGUIG CITY</v>
          </cell>
          <cell r="H872" t="str">
            <v>TAGUIG CITY</v>
          </cell>
          <cell r="I872" t="str">
            <v>PARAÑAQUE</v>
          </cell>
          <cell r="J872"/>
          <cell r="K872"/>
          <cell r="L872" t="str">
            <v>CHALLENGER</v>
          </cell>
          <cell r="M872" t="str">
            <v>CLOSE</v>
          </cell>
          <cell r="N872" t="str">
            <v>UG</v>
          </cell>
          <cell r="O872">
            <v>123.64</v>
          </cell>
          <cell r="P872"/>
          <cell r="Q872">
            <v>323.82</v>
          </cell>
        </row>
        <row r="873">
          <cell r="E873" t="str">
            <v>X22010057840</v>
          </cell>
          <cell r="F873" t="str">
            <v>BARKLANE REALTY CORPORATION</v>
          </cell>
          <cell r="G873" t="str">
            <v>BLOCK 7, THE LEGIAN IMUS 2D SUBDIVISION, IMUS</v>
          </cell>
          <cell r="H873" t="str">
            <v>IMUS CITY</v>
          </cell>
          <cell r="I873" t="str">
            <v>DASMA</v>
          </cell>
          <cell r="J873" t="str">
            <v xml:space="preserve">completed pole installation - ongoing dressing </v>
          </cell>
          <cell r="K873"/>
          <cell r="L873" t="str">
            <v>ECOM</v>
          </cell>
          <cell r="M873" t="str">
            <v>CLOSE</v>
          </cell>
          <cell r="N873" t="str">
            <v>MBF</v>
          </cell>
          <cell r="O873">
            <v>946.45</v>
          </cell>
          <cell r="P873"/>
          <cell r="Q873">
            <v>1316.1</v>
          </cell>
        </row>
        <row r="874">
          <cell r="E874" t="str">
            <v>X22010058026</v>
          </cell>
          <cell r="F874" t="str">
            <v>BARKLANE REALTY CORPORATION</v>
          </cell>
          <cell r="G874" t="str">
            <v>BLOCK 9, THE LEGIAN IMUS 2D SUBDIVISION, IMUS</v>
          </cell>
          <cell r="H874" t="str">
            <v>IMUS CITY</v>
          </cell>
          <cell r="I874" t="str">
            <v>DASMA</v>
          </cell>
          <cell r="J874" t="str">
            <v>ongoing pole installation and dressing</v>
          </cell>
          <cell r="K874"/>
          <cell r="L874" t="str">
            <v>ECOM</v>
          </cell>
          <cell r="M874" t="str">
            <v>CLOSE</v>
          </cell>
          <cell r="N874" t="str">
            <v>MBF</v>
          </cell>
          <cell r="O874">
            <v>782.96</v>
          </cell>
          <cell r="P874"/>
          <cell r="Q874">
            <v>1094.9000000000001</v>
          </cell>
        </row>
        <row r="875">
          <cell r="E875" t="str">
            <v>X21125733027</v>
          </cell>
          <cell r="F875" t="str">
            <v>LIBERTY COMMODITIES CORPORATION</v>
          </cell>
          <cell r="G875" t="str">
            <v>LIBERTY LANE, LIBERTY HOMES, MUNTINLUPA</v>
          </cell>
          <cell r="H875" t="str">
            <v>MUNTINLUPA CITY</v>
          </cell>
          <cell r="I875" t="str">
            <v>PARAÑAQUE</v>
          </cell>
          <cell r="J875" t="str">
            <v>For schedule of TX PAI</v>
          </cell>
          <cell r="K875"/>
          <cell r="L875" t="str">
            <v>ECOM</v>
          </cell>
          <cell r="M875" t="str">
            <v>CLOSE</v>
          </cell>
          <cell r="N875" t="str">
            <v>MBF</v>
          </cell>
          <cell r="O875">
            <v>119.35</v>
          </cell>
          <cell r="P875"/>
          <cell r="Q875">
            <v>150.41999999999999</v>
          </cell>
        </row>
        <row r="876">
          <cell r="E876" t="str">
            <v>X20020446173</v>
          </cell>
          <cell r="F876" t="str">
            <v>UNIVERSAL COLLEGES OF PARANAQUE, INC.</v>
          </cell>
          <cell r="G876" t="str">
            <v>DR. A SANTOS, SAN DIONISIO, PARANAQUE</v>
          </cell>
          <cell r="H876" t="str">
            <v>PARAÑAQUE CITY</v>
          </cell>
          <cell r="I876" t="str">
            <v>PARAÑAQUE</v>
          </cell>
          <cell r="J876" t="str">
            <v>Target within August 2022</v>
          </cell>
          <cell r="K876"/>
          <cell r="L876" t="str">
            <v>ECOM</v>
          </cell>
          <cell r="M876" t="str">
            <v>CLOSE</v>
          </cell>
          <cell r="N876" t="str">
            <v>MBF</v>
          </cell>
          <cell r="O876">
            <v>68.83</v>
          </cell>
          <cell r="P876"/>
          <cell r="Q876">
            <v>94.23</v>
          </cell>
        </row>
        <row r="877">
          <cell r="E877" t="str">
            <v>X21104560348</v>
          </cell>
          <cell r="F877" t="str">
            <v>NORJIE D. DITUCALAN</v>
          </cell>
          <cell r="G877" t="str">
            <v>BLOCK 57, PUROK 2, TAGUIG CITY</v>
          </cell>
          <cell r="H877" t="str">
            <v>TAGUIG CITY</v>
          </cell>
          <cell r="I877" t="str">
            <v>PARAÑAQUE</v>
          </cell>
          <cell r="J877"/>
          <cell r="K877"/>
          <cell r="L877" t="str">
            <v>POWERHOUSE</v>
          </cell>
          <cell r="M877" t="str">
            <v>CLOSE</v>
          </cell>
          <cell r="N877" t="str">
            <v>MBF</v>
          </cell>
          <cell r="O877">
            <v>175.32</v>
          </cell>
          <cell r="P877"/>
          <cell r="Q877">
            <v>254.12</v>
          </cell>
        </row>
        <row r="878">
          <cell r="E878" t="str">
            <v>X22062372942</v>
          </cell>
          <cell r="F878" t="str">
            <v>DITO TELECOMMUNITY CORPORATION</v>
          </cell>
          <cell r="G878" t="str">
            <v>SOLDIER'S HILLS 4 PH II, SOLDIER'S HILLS 4 PH II, BACOOR</v>
          </cell>
          <cell r="H878" t="str">
            <v>BACOOR CITY</v>
          </cell>
          <cell r="I878" t="str">
            <v>DASMA</v>
          </cell>
          <cell r="J878" t="str">
            <v>For execution on July 27, 2022</v>
          </cell>
          <cell r="K878"/>
          <cell r="L878" t="str">
            <v>ECOM</v>
          </cell>
          <cell r="M878" t="str">
            <v>CLOSE</v>
          </cell>
          <cell r="N878" t="str">
            <v>MBF</v>
          </cell>
          <cell r="O878">
            <v>74.239999999999995</v>
          </cell>
          <cell r="P878"/>
          <cell r="Q878">
            <v>120.13</v>
          </cell>
        </row>
        <row r="879">
          <cell r="E879" t="str">
            <v>X22020804548</v>
          </cell>
          <cell r="F879" t="str">
            <v>PHILIPPINE SEVEN CORPORATION</v>
          </cell>
          <cell r="G879" t="str">
            <v>MAMBOG III, MAMBOG III, BACOOR</v>
          </cell>
          <cell r="H879" t="str">
            <v>BACOOR CITY</v>
          </cell>
          <cell r="I879" t="str">
            <v>DASMA</v>
          </cell>
          <cell r="J879" t="str">
            <v>Target  until July 31, 2022</v>
          </cell>
          <cell r="K879"/>
          <cell r="L879" t="str">
            <v>ECOM</v>
          </cell>
          <cell r="M879" t="str">
            <v>CLOSE</v>
          </cell>
          <cell r="N879" t="str">
            <v>MBF</v>
          </cell>
          <cell r="O879">
            <v>44.25</v>
          </cell>
          <cell r="P879"/>
          <cell r="Q879">
            <v>64.349999999999994</v>
          </cell>
        </row>
        <row r="880">
          <cell r="E880" t="str">
            <v>X22052132445</v>
          </cell>
          <cell r="F880" t="str">
            <v>CLEMENTE POMENDIA QUINO</v>
          </cell>
          <cell r="G880" t="str">
            <v>MARCOS ALVAREZ, MANUELA HOMES, LAS PINAS CITY</v>
          </cell>
          <cell r="H880" t="str">
            <v>LAS PIÑAS CITY</v>
          </cell>
          <cell r="I880" t="str">
            <v>PARAÑAQUE</v>
          </cell>
          <cell r="J880"/>
          <cell r="K880"/>
          <cell r="L880" t="str">
            <v>ECOM</v>
          </cell>
          <cell r="M880" t="str">
            <v>CLOSE</v>
          </cell>
          <cell r="N880" t="str">
            <v>MBF</v>
          </cell>
          <cell r="O880">
            <v>14.78</v>
          </cell>
          <cell r="P880"/>
          <cell r="Q880">
            <v>20.07</v>
          </cell>
        </row>
        <row r="881">
          <cell r="E881" t="str">
            <v>X20125393298</v>
          </cell>
          <cell r="F881" t="str">
            <v>DITO TELECOMMUNITY CORPORATION</v>
          </cell>
          <cell r="G881" t="str">
            <v>GEN. TIRONA, DULONG BAYAN, BACOOR</v>
          </cell>
          <cell r="H881" t="str">
            <v>BACOOR CITY</v>
          </cell>
          <cell r="I881" t="str">
            <v>DASMA</v>
          </cell>
          <cell r="J881" t="str">
            <v>for completion May 2022</v>
          </cell>
          <cell r="K881"/>
          <cell r="L881" t="str">
            <v>ECOM</v>
          </cell>
          <cell r="M881" t="str">
            <v>CLOSE</v>
          </cell>
          <cell r="N881" t="str">
            <v>MBF</v>
          </cell>
          <cell r="O881">
            <v>46.73</v>
          </cell>
          <cell r="P881"/>
          <cell r="Q881">
            <v>69.599999999999994</v>
          </cell>
        </row>
        <row r="882">
          <cell r="E882" t="str">
            <v>X21083698035</v>
          </cell>
          <cell r="F882" t="str">
            <v>DITO TELECOMMUNITY CORPORATION</v>
          </cell>
          <cell r="G882" t="str">
            <v>SPORTS, 4TH ESTATE SUBD, PARANAQUE</v>
          </cell>
          <cell r="H882" t="str">
            <v>PARAÑAQUE CITY</v>
          </cell>
          <cell r="I882" t="str">
            <v>PARAÑAQUE</v>
          </cell>
          <cell r="J882"/>
          <cell r="K882"/>
          <cell r="L882" t="str">
            <v>ECOM</v>
          </cell>
          <cell r="M882" t="str">
            <v>CLOSE</v>
          </cell>
          <cell r="N882" t="str">
            <v>MBF</v>
          </cell>
          <cell r="O882">
            <v>213.15</v>
          </cell>
          <cell r="P882"/>
          <cell r="Q882">
            <v>374.13</v>
          </cell>
        </row>
        <row r="883">
          <cell r="E883" t="str">
            <v>R21868269</v>
          </cell>
          <cell r="F883" t="str">
            <v>CAMBA ROMEO P.</v>
          </cell>
          <cell r="G883" t="str">
            <v>SAN CLEMENTE, SAN ANTONIO VALLEY 11, PARANAQUE</v>
          </cell>
          <cell r="H883" t="str">
            <v>PARAÑAQUE CITY</v>
          </cell>
          <cell r="I883" t="str">
            <v>PARAÑAQUE</v>
          </cell>
          <cell r="J883"/>
          <cell r="K883"/>
          <cell r="L883" t="str">
            <v>CHALLENGER</v>
          </cell>
          <cell r="M883" t="str">
            <v>CLOSE</v>
          </cell>
          <cell r="N883" t="str">
            <v>MBF</v>
          </cell>
          <cell r="O883">
            <v>22.72</v>
          </cell>
          <cell r="P883"/>
          <cell r="Q883">
            <v>34.67</v>
          </cell>
        </row>
        <row r="884">
          <cell r="E884" t="str">
            <v>X21115047341</v>
          </cell>
          <cell r="F884" t="str">
            <v>RUSTAN COFFEE CORPORATION,</v>
          </cell>
          <cell r="G884" t="str">
            <v>SAN ANTONIO, SAN ANTONIO VALLEY 1, PARANAQUE</v>
          </cell>
          <cell r="H884" t="str">
            <v>PARAÑAQUE CITY</v>
          </cell>
          <cell r="I884" t="str">
            <v>PARAÑAQUE</v>
          </cell>
          <cell r="J884"/>
          <cell r="K884"/>
          <cell r="L884" t="str">
            <v>POWERHOUSE</v>
          </cell>
          <cell r="M884" t="str">
            <v>CLOSE</v>
          </cell>
          <cell r="N884" t="str">
            <v>MBF</v>
          </cell>
          <cell r="O884">
            <v>38.119999999999997</v>
          </cell>
          <cell r="P884"/>
          <cell r="Q884">
            <v>52.08</v>
          </cell>
        </row>
        <row r="885">
          <cell r="E885" t="str">
            <v>X21041440368</v>
          </cell>
          <cell r="F885" t="str">
            <v>HOUSY REALTY CORPORATION</v>
          </cell>
          <cell r="G885" t="str">
            <v>BALAGTAS, DON GALO, PARANAQUE</v>
          </cell>
          <cell r="H885" t="str">
            <v>PARAÑAQUE CITY</v>
          </cell>
          <cell r="I885" t="str">
            <v>PARAÑAQUE</v>
          </cell>
          <cell r="J885"/>
          <cell r="K885"/>
          <cell r="L885" t="str">
            <v>POWERHOUSE</v>
          </cell>
          <cell r="M885" t="str">
            <v>CLOSE</v>
          </cell>
          <cell r="N885" t="str">
            <v>MBF</v>
          </cell>
          <cell r="O885">
            <v>618.66</v>
          </cell>
          <cell r="P885"/>
          <cell r="Q885">
            <v>1035.17</v>
          </cell>
        </row>
        <row r="886">
          <cell r="E886" t="str">
            <v>X22020548692</v>
          </cell>
          <cell r="F886" t="str">
            <v>CARLITOS U GAMBOA</v>
          </cell>
          <cell r="G886" t="str">
            <v>ANGELES, ALABANG HILLS SUBD PH 3, MUNTINLUPA</v>
          </cell>
          <cell r="H886" t="str">
            <v>MUNTINLUPA CITY</v>
          </cell>
          <cell r="I886" t="str">
            <v>PARAÑAQUE</v>
          </cell>
          <cell r="J886"/>
          <cell r="K886"/>
          <cell r="L886" t="str">
            <v>POWERHOUSE</v>
          </cell>
          <cell r="M886" t="str">
            <v>CLOSE</v>
          </cell>
          <cell r="N886" t="str">
            <v>MBF</v>
          </cell>
          <cell r="O886">
            <v>83.8</v>
          </cell>
          <cell r="P886"/>
          <cell r="Q886">
            <v>123.48</v>
          </cell>
        </row>
        <row r="887">
          <cell r="E887" t="str">
            <v>X22062759200</v>
          </cell>
          <cell r="F887" t="str">
            <v>MIESCOR INFRASTRUCTURE DEVELOPMENT CORPORATION</v>
          </cell>
          <cell r="G887" t="str">
            <v>DIAZ CPD, PUTATAN, MUNTINLUPA</v>
          </cell>
          <cell r="H887" t="str">
            <v>MUNTINLUPA CITY</v>
          </cell>
          <cell r="I887" t="str">
            <v>PARAÑAQUE</v>
          </cell>
          <cell r="J887"/>
          <cell r="K887"/>
          <cell r="L887" t="str">
            <v>POWERHOUSE</v>
          </cell>
          <cell r="M887" t="str">
            <v>CLOSE</v>
          </cell>
          <cell r="N887" t="str">
            <v>MBF</v>
          </cell>
          <cell r="O887">
            <v>70.010000000000005</v>
          </cell>
          <cell r="P887"/>
          <cell r="Q887">
            <v>99.22</v>
          </cell>
        </row>
        <row r="888">
          <cell r="E888" t="str">
            <v>X22031053668</v>
          </cell>
          <cell r="F888" t="str">
            <v>DOROTHY L. PERALTA</v>
          </cell>
          <cell r="G888" t="str">
            <v>H. VENTURA, BF HOMES, LAS PINAS CITY</v>
          </cell>
          <cell r="H888" t="str">
            <v>LAS PIÑAS CITY</v>
          </cell>
          <cell r="I888" t="str">
            <v>PARAÑAQUE</v>
          </cell>
          <cell r="J888"/>
          <cell r="K888"/>
          <cell r="L888" t="str">
            <v>POWERHOUSE</v>
          </cell>
          <cell r="M888" t="str">
            <v>CLOSE</v>
          </cell>
          <cell r="N888" t="str">
            <v>MBF</v>
          </cell>
          <cell r="O888">
            <v>104.04</v>
          </cell>
          <cell r="P888"/>
          <cell r="Q888">
            <v>151.16999999999999</v>
          </cell>
        </row>
        <row r="889">
          <cell r="E889" t="str">
            <v>X22041833327</v>
          </cell>
          <cell r="F889" t="str">
            <v>OLIVER REYES VELASQUEZ</v>
          </cell>
          <cell r="G889" t="str">
            <v>A.R. CHUA, PACIFIC VILL, MUNTINLUPA</v>
          </cell>
          <cell r="H889" t="str">
            <v>MUNTINLUPA CITY</v>
          </cell>
          <cell r="I889" t="str">
            <v>PARAÑAQUE</v>
          </cell>
          <cell r="J889" t="str">
            <v>target completion June 2022</v>
          </cell>
          <cell r="K889"/>
          <cell r="L889" t="str">
            <v>POWERHOUSE</v>
          </cell>
          <cell r="M889" t="str">
            <v>CLOSE</v>
          </cell>
          <cell r="N889" t="str">
            <v>MBF</v>
          </cell>
          <cell r="O889">
            <v>63.88</v>
          </cell>
          <cell r="P889"/>
          <cell r="Q889">
            <v>94.95</v>
          </cell>
        </row>
        <row r="890">
          <cell r="E890" t="str">
            <v>X22041655852</v>
          </cell>
          <cell r="F890" t="str">
            <v>JOHN REINIER HALLARE DIZON</v>
          </cell>
          <cell r="G890" t="str">
            <v>CANTERBURY, HILLSBOROUGH SUBD, MUNTINLUPA</v>
          </cell>
          <cell r="H890" t="str">
            <v>MUNTINLUPA CITY</v>
          </cell>
          <cell r="I890" t="str">
            <v>PARAÑAQUE</v>
          </cell>
          <cell r="J890"/>
          <cell r="K890"/>
          <cell r="L890" t="str">
            <v>ECOM</v>
          </cell>
          <cell r="M890" t="str">
            <v>CLOSE</v>
          </cell>
          <cell r="N890" t="str">
            <v>MBF</v>
          </cell>
          <cell r="O890">
            <v>44.55</v>
          </cell>
          <cell r="P890"/>
          <cell r="Q890">
            <v>77.55</v>
          </cell>
        </row>
        <row r="891">
          <cell r="E891" t="str">
            <v>X22041832987</v>
          </cell>
          <cell r="F891" t="str">
            <v>CAROLINE JAVIER DELA ROSA</v>
          </cell>
          <cell r="G891" t="str">
            <v>JAIME LAYA, BF HOMES, PARANAQUE</v>
          </cell>
          <cell r="H891" t="str">
            <v>PARAÑAQUE CITY</v>
          </cell>
          <cell r="I891" t="str">
            <v>PARAÑAQUE</v>
          </cell>
          <cell r="J891" t="str">
            <v>target completion June 2022</v>
          </cell>
          <cell r="K891"/>
          <cell r="L891" t="str">
            <v>POWERHOUSE</v>
          </cell>
          <cell r="M891" t="str">
            <v>CLOSE</v>
          </cell>
          <cell r="N891" t="str">
            <v>MBF</v>
          </cell>
          <cell r="O891">
            <v>66.540000000000006</v>
          </cell>
          <cell r="P891"/>
          <cell r="Q891">
            <v>102.38</v>
          </cell>
        </row>
        <row r="892">
          <cell r="E892" t="str">
            <v>X22020881029</v>
          </cell>
          <cell r="F892" t="str">
            <v>FIGARO COFFEE SYSTEMS INC.</v>
          </cell>
          <cell r="G892" t="str">
            <v>DOÑA SOLEDAD, BETTER LIVING SUBD, PARANAQUE</v>
          </cell>
          <cell r="H892" t="str">
            <v>PARAÑAQUE CITY</v>
          </cell>
          <cell r="I892" t="str">
            <v>PARAÑAQUE</v>
          </cell>
          <cell r="J892"/>
          <cell r="K892"/>
          <cell r="L892" t="str">
            <v>POWERHOUSE</v>
          </cell>
          <cell r="M892" t="str">
            <v>CLOSE</v>
          </cell>
          <cell r="N892" t="str">
            <v>MBF</v>
          </cell>
          <cell r="O892">
            <v>46.9</v>
          </cell>
          <cell r="P892"/>
          <cell r="Q892">
            <v>64.17</v>
          </cell>
        </row>
        <row r="893">
          <cell r="E893" t="str">
            <v>X22031343172</v>
          </cell>
          <cell r="F893" t="str">
            <v>THE ROMAN CATHOLIC BISHOP OF PARANQUE, INC.</v>
          </cell>
          <cell r="G893" t="str">
            <v>CAPITOLINE HILLS, CASTELIAN CLASSIC, LAS PINAS CITY</v>
          </cell>
          <cell r="H893" t="str">
            <v>LAS PIÑAS CITY</v>
          </cell>
          <cell r="I893" t="str">
            <v>PARAÑAQUE</v>
          </cell>
          <cell r="J893"/>
          <cell r="K893"/>
          <cell r="L893" t="str">
            <v>POWERHOUSE</v>
          </cell>
          <cell r="M893" t="str">
            <v>CLOSE</v>
          </cell>
          <cell r="N893" t="str">
            <v>MBF</v>
          </cell>
          <cell r="O893">
            <v>184.4</v>
          </cell>
          <cell r="P893"/>
          <cell r="Q893">
            <v>271.75</v>
          </cell>
        </row>
        <row r="894">
          <cell r="E894" t="str">
            <v>X22062582675</v>
          </cell>
          <cell r="F894" t="str">
            <v>MARY JANE NGO TIO</v>
          </cell>
          <cell r="G894" t="str">
            <v>LOS TAMARAOS, SUNSET VILL, PARANAQUE</v>
          </cell>
          <cell r="H894" t="str">
            <v>PARAÑAQUE CITY</v>
          </cell>
          <cell r="I894" t="str">
            <v>PARAÑAQUE</v>
          </cell>
          <cell r="J894"/>
          <cell r="K894"/>
          <cell r="L894" t="str">
            <v>POWERHOUSE</v>
          </cell>
          <cell r="M894" t="str">
            <v>CLOSE</v>
          </cell>
          <cell r="N894" t="str">
            <v>MBF</v>
          </cell>
          <cell r="O894">
            <v>20.34</v>
          </cell>
          <cell r="P894"/>
          <cell r="Q894">
            <v>27.72</v>
          </cell>
        </row>
        <row r="895">
          <cell r="E895" t="str">
            <v>X22062541264</v>
          </cell>
          <cell r="F895" t="str">
            <v>L.R. TIQUI BUILDERS, INC.</v>
          </cell>
          <cell r="G895" t="str">
            <v>C5 EXTENSION, PULANGLUPA I, LAS PINAS CITY</v>
          </cell>
          <cell r="H895" t="str">
            <v>LAS PIÑAS CITY</v>
          </cell>
          <cell r="I895" t="str">
            <v>PARAÑAQUE</v>
          </cell>
          <cell r="J895" t="str">
            <v>for scheduling/execution</v>
          </cell>
          <cell r="K895"/>
          <cell r="L895" t="str">
            <v>ECOM</v>
          </cell>
          <cell r="M895" t="str">
            <v>CLOSE</v>
          </cell>
          <cell r="N895" t="str">
            <v>MBF</v>
          </cell>
          <cell r="O895">
            <v>14.64</v>
          </cell>
          <cell r="P895"/>
          <cell r="Q895">
            <v>19.93</v>
          </cell>
        </row>
        <row r="896">
          <cell r="E896" t="str">
            <v>X22062544383</v>
          </cell>
          <cell r="F896" t="str">
            <v>EMMANUEL PABLO</v>
          </cell>
          <cell r="G896" t="str">
            <v>DURIAN EXT, ZONE 1, TAGUIG CITY</v>
          </cell>
          <cell r="H896" t="str">
            <v>TAGUIG CITY</v>
          </cell>
          <cell r="I896" t="str">
            <v>PARAÑAQUE</v>
          </cell>
          <cell r="J896"/>
          <cell r="K896"/>
          <cell r="L896" t="str">
            <v>POWERHOUSE</v>
          </cell>
          <cell r="M896" t="str">
            <v>CLOSE</v>
          </cell>
          <cell r="N896" t="str">
            <v>MBF</v>
          </cell>
          <cell r="O896">
            <v>41.99</v>
          </cell>
          <cell r="P896"/>
          <cell r="Q896">
            <v>63.02</v>
          </cell>
        </row>
        <row r="897">
          <cell r="E897" t="str">
            <v>X22031281426</v>
          </cell>
          <cell r="F897" t="str">
            <v>IMELDA BALLENTOS CAJAYON</v>
          </cell>
          <cell r="G897" t="str">
            <v>B. APACIBLE, PHILAMLIFE VILL, LAS PINAS CITY</v>
          </cell>
          <cell r="H897" t="str">
            <v>LAS PIÑAS CITY</v>
          </cell>
          <cell r="I897" t="str">
            <v>PARAÑAQUE</v>
          </cell>
          <cell r="J897" t="str">
            <v>for pole installation</v>
          </cell>
          <cell r="K897"/>
          <cell r="L897" t="str">
            <v>ECOM</v>
          </cell>
          <cell r="M897" t="str">
            <v>CLOSE</v>
          </cell>
          <cell r="N897" t="str">
            <v>IJP</v>
          </cell>
          <cell r="O897">
            <v>109.6</v>
          </cell>
          <cell r="P897"/>
          <cell r="Q897">
            <v>170.78</v>
          </cell>
        </row>
        <row r="898">
          <cell r="E898" t="str">
            <v>X21094117643</v>
          </cell>
          <cell r="F898" t="str">
            <v>BRILLIANT CHOICE PROPERTIES &amp; DEV INC.</v>
          </cell>
          <cell r="G898" t="str">
            <v>DE GUZMAN, DON GALO, PARANAQUE</v>
          </cell>
          <cell r="H898" t="str">
            <v>PARAÑAQUE CITY</v>
          </cell>
          <cell r="I898" t="str">
            <v>PARAÑAQUE</v>
          </cell>
          <cell r="J898"/>
          <cell r="K898"/>
          <cell r="L898" t="str">
            <v>POWERHOUSE</v>
          </cell>
          <cell r="M898" t="str">
            <v>CLOSE</v>
          </cell>
          <cell r="N898" t="str">
            <v>MBF</v>
          </cell>
          <cell r="O898">
            <v>293.74</v>
          </cell>
          <cell r="P898"/>
          <cell r="Q898">
            <v>490.12</v>
          </cell>
        </row>
        <row r="899">
          <cell r="E899" t="str">
            <v>X21072812581</v>
          </cell>
          <cell r="F899" t="str">
            <v>SPRINGTOWN DEVELOPMENT CORP.</v>
          </cell>
          <cell r="G899" t="str">
            <v>SUSANA, TUNASAN, MUNTINLUPA</v>
          </cell>
          <cell r="H899" t="str">
            <v>MUNTINLUPA CITY</v>
          </cell>
          <cell r="I899" t="str">
            <v>PARAÑAQUE</v>
          </cell>
          <cell r="J899"/>
          <cell r="K899"/>
          <cell r="L899" t="str">
            <v>CHALLENGER</v>
          </cell>
          <cell r="M899" t="str">
            <v>CLOSE</v>
          </cell>
          <cell r="N899" t="str">
            <v>AED</v>
          </cell>
          <cell r="O899">
            <v>423.67</v>
          </cell>
          <cell r="P899"/>
          <cell r="Q899">
            <v>694.5</v>
          </cell>
        </row>
        <row r="900">
          <cell r="E900" t="str">
            <v>X21115034519</v>
          </cell>
          <cell r="F900" t="str">
            <v>KATARUNGAN VILLAGE HOMEOWNERS ASSOC. INC.</v>
          </cell>
          <cell r="G900" t="str">
            <v>Q. PAREDES, KATARUNGAN VILLAGE, MUNTINLUPA</v>
          </cell>
          <cell r="H900" t="str">
            <v>MUNTINLUPA CITY</v>
          </cell>
          <cell r="I900" t="str">
            <v>PARAÑAQUE</v>
          </cell>
          <cell r="J900" t="str">
            <v>for schedule - with follow up from Val Ongpauco</v>
          </cell>
          <cell r="K900"/>
          <cell r="L900" t="str">
            <v>CHALLENGER</v>
          </cell>
          <cell r="M900" t="str">
            <v>CLOSE</v>
          </cell>
          <cell r="N900" t="str">
            <v>MBF</v>
          </cell>
          <cell r="O900">
            <v>232.65</v>
          </cell>
          <cell r="P900"/>
          <cell r="Q900">
            <v>379.7</v>
          </cell>
        </row>
        <row r="901">
          <cell r="E901" t="str">
            <v>X21083517516</v>
          </cell>
          <cell r="F901" t="str">
            <v>GLOBE TELECOM</v>
          </cell>
          <cell r="G901" t="str">
            <v>5TH, UNITED PARANAQUE 5, PARANAQUE</v>
          </cell>
          <cell r="H901" t="str">
            <v>PARAÑAQUE CITY</v>
          </cell>
          <cell r="I901" t="str">
            <v>PARAÑAQUE</v>
          </cell>
          <cell r="J901"/>
          <cell r="K901"/>
          <cell r="L901" t="str">
            <v>CHALLENGER</v>
          </cell>
          <cell r="M901" t="str">
            <v>CLOSE</v>
          </cell>
          <cell r="N901" t="str">
            <v>MBF</v>
          </cell>
          <cell r="O901">
            <v>145.33000000000001</v>
          </cell>
          <cell r="P901"/>
          <cell r="Q901">
            <v>200.67</v>
          </cell>
        </row>
        <row r="902">
          <cell r="E902" t="str">
            <v>X22051907034</v>
          </cell>
          <cell r="F902" t="str">
            <v>RAMON JR. BAUTISTA BONG REVILLA</v>
          </cell>
          <cell r="G902" t="str">
            <v>GEN. EMILIO AGUINALDO, HABAY II, BACOOR</v>
          </cell>
          <cell r="H902" t="str">
            <v>BACOOR CITY</v>
          </cell>
          <cell r="I902" t="str">
            <v>DASMA</v>
          </cell>
          <cell r="J902"/>
          <cell r="K902"/>
          <cell r="L902" t="str">
            <v>CHALLENGER</v>
          </cell>
          <cell r="M902" t="str">
            <v>CLOSE</v>
          </cell>
          <cell r="N902" t="str">
            <v>MBF</v>
          </cell>
          <cell r="O902">
            <v>4.51</v>
          </cell>
          <cell r="P902"/>
          <cell r="Q902">
            <v>6.17</v>
          </cell>
        </row>
        <row r="903">
          <cell r="E903" t="str">
            <v>X21115211107</v>
          </cell>
          <cell r="F903" t="str">
            <v>MERALCO INDUSTRIAL ENGINEERING SERVICES CORPORATIO</v>
          </cell>
          <cell r="G903" t="str">
            <v>MONTILLANO INT, ALABANG, MUNTINLUPA</v>
          </cell>
          <cell r="H903" t="str">
            <v>MUNTINLUPA CITY</v>
          </cell>
          <cell r="I903" t="str">
            <v>PARAÑAQUE</v>
          </cell>
          <cell r="J903"/>
          <cell r="K903"/>
          <cell r="L903" t="str">
            <v>POWERHOUSE</v>
          </cell>
          <cell r="M903" t="str">
            <v>CLOSE</v>
          </cell>
          <cell r="N903" t="str">
            <v>MBF</v>
          </cell>
          <cell r="O903">
            <v>46.24</v>
          </cell>
          <cell r="P903"/>
          <cell r="Q903">
            <v>63.17</v>
          </cell>
        </row>
        <row r="904">
          <cell r="E904" t="str">
            <v>X22031261608</v>
          </cell>
          <cell r="F904" t="str">
            <v>MICHAEL TIMOTHY JOSEPH FILART HERNANDEZ</v>
          </cell>
          <cell r="G904" t="str">
            <v>MULTINATIONAL, STO. NINO, PARANAQUE</v>
          </cell>
          <cell r="H904" t="str">
            <v>PARAÑAQUE CITY</v>
          </cell>
          <cell r="I904" t="str">
            <v>PARAÑAQUE</v>
          </cell>
          <cell r="J904"/>
          <cell r="K904"/>
          <cell r="L904" t="str">
            <v>CHALLENGER</v>
          </cell>
          <cell r="M904" t="str">
            <v>CLOSE</v>
          </cell>
          <cell r="N904" t="str">
            <v>MBF</v>
          </cell>
          <cell r="O904">
            <v>37.51</v>
          </cell>
          <cell r="P904"/>
          <cell r="Q904">
            <v>60.35</v>
          </cell>
        </row>
        <row r="905">
          <cell r="E905" t="str">
            <v>X21094086288</v>
          </cell>
          <cell r="F905" t="str">
            <v>TROFI HOLDINGS CORP.</v>
          </cell>
          <cell r="G905" t="str">
            <v>SAN VICTORES, SEACOM CPD, PARANAQUE</v>
          </cell>
          <cell r="H905" t="str">
            <v>PARAÑAQUE CITY</v>
          </cell>
          <cell r="I905" t="str">
            <v>PARAÑAQUE</v>
          </cell>
          <cell r="J905" t="str">
            <v>for scheduling/execution</v>
          </cell>
          <cell r="K905"/>
          <cell r="L905" t="str">
            <v>ECOM</v>
          </cell>
          <cell r="M905" t="str">
            <v>CLOSE</v>
          </cell>
          <cell r="N905" t="str">
            <v>MBF</v>
          </cell>
          <cell r="O905">
            <v>21.39</v>
          </cell>
          <cell r="P905"/>
          <cell r="Q905">
            <v>29.5</v>
          </cell>
        </row>
        <row r="906">
          <cell r="E906" t="str">
            <v>X22062757126</v>
          </cell>
          <cell r="F906" t="str">
            <v>ANDREW CHUA PENG</v>
          </cell>
          <cell r="G906" t="str">
            <v>AMBIL, TIERRA NUEVA SUBD, MUNTINLUPA</v>
          </cell>
          <cell r="H906" t="str">
            <v>MUNTINLUPA CITY</v>
          </cell>
          <cell r="I906" t="str">
            <v>PARAÑAQUE</v>
          </cell>
          <cell r="J906"/>
          <cell r="K906"/>
          <cell r="L906" t="str">
            <v>CHALLENGER</v>
          </cell>
          <cell r="M906" t="str">
            <v>CLOSE</v>
          </cell>
          <cell r="N906" t="str">
            <v>MBF</v>
          </cell>
          <cell r="O906">
            <v>15.39</v>
          </cell>
          <cell r="P906"/>
          <cell r="Q906">
            <v>21.23</v>
          </cell>
        </row>
        <row r="907">
          <cell r="E907" t="str">
            <v>X22031384463</v>
          </cell>
          <cell r="F907" t="str">
            <v>PATRICIA CASTRO LEE</v>
          </cell>
          <cell r="G907" t="str">
            <v>ST. ANTHONY, SAN JOSE SUBD, MUNTINLUPA</v>
          </cell>
          <cell r="H907" t="str">
            <v>MUNTINLUPA CITY</v>
          </cell>
          <cell r="I907" t="str">
            <v>PARAÑAQUE</v>
          </cell>
          <cell r="J907" t="str">
            <v>TX PAI July 29, 2022</v>
          </cell>
          <cell r="K907"/>
          <cell r="L907" t="str">
            <v>CHALLENGER</v>
          </cell>
          <cell r="M907" t="str">
            <v>CLOSE</v>
          </cell>
          <cell r="N907" t="str">
            <v>IJP</v>
          </cell>
          <cell r="O907">
            <v>157.77000000000001</v>
          </cell>
          <cell r="P907"/>
          <cell r="Q907">
            <v>203.27</v>
          </cell>
        </row>
        <row r="908">
          <cell r="E908" t="str">
            <v>X22020783102</v>
          </cell>
          <cell r="F908" t="str">
            <v>DMCI PROJECT DEVELOPERS, INC.</v>
          </cell>
          <cell r="G908" t="str">
            <v>NEW ACACIA ROAD, ACACIA ESTATE PHASE 2, TAGUIG CITY</v>
          </cell>
          <cell r="H908" t="str">
            <v>TAGUIG CITY</v>
          </cell>
          <cell r="I908" t="str">
            <v>PARAÑAQUE</v>
          </cell>
          <cell r="J908" t="str">
            <v>for meter installation/for FCOMP</v>
          </cell>
          <cell r="K908"/>
          <cell r="L908" t="str">
            <v>CHALLENGER</v>
          </cell>
          <cell r="M908" t="str">
            <v>CLOSE</v>
          </cell>
          <cell r="N908" t="str">
            <v>MBF</v>
          </cell>
          <cell r="O908">
            <v>190.58</v>
          </cell>
          <cell r="P908"/>
          <cell r="Q908">
            <v>291.48</v>
          </cell>
        </row>
        <row r="909">
          <cell r="E909" t="str">
            <v>X22030928867</v>
          </cell>
          <cell r="F909" t="str">
            <v>DAVID'S FUSION INT'L. FOOD INC. DOING BUSINESS UND</v>
          </cell>
          <cell r="G909" t="str">
            <v>QUIRINO, TAMBO, PARANAQUE</v>
          </cell>
          <cell r="H909" t="str">
            <v>PARAÑAQUE CITY</v>
          </cell>
          <cell r="I909" t="str">
            <v>PARAÑAQUE</v>
          </cell>
          <cell r="J909" t="str">
            <v>for schedule Apr28 energization</v>
          </cell>
          <cell r="K909"/>
          <cell r="L909" t="str">
            <v>CHALLENGER</v>
          </cell>
          <cell r="M909" t="str">
            <v>CLOSE</v>
          </cell>
          <cell r="N909" t="str">
            <v>MBF</v>
          </cell>
          <cell r="O909">
            <v>79.260000000000005</v>
          </cell>
          <cell r="P909"/>
          <cell r="Q909">
            <v>126.55</v>
          </cell>
        </row>
        <row r="910">
          <cell r="E910" t="str">
            <v>X21126126895</v>
          </cell>
          <cell r="F910" t="str">
            <v>RIVERLAKE CORP.</v>
          </cell>
          <cell r="G910" t="str">
            <v>ALABANG-ZAPOTE, ALMANZA I, LAS PINAS CITY</v>
          </cell>
          <cell r="H910" t="str">
            <v>LAS PIÑAS CITY</v>
          </cell>
          <cell r="I910" t="str">
            <v>PARAÑAQUE</v>
          </cell>
          <cell r="J910"/>
          <cell r="K910"/>
          <cell r="L910" t="str">
            <v>CHALLENGER</v>
          </cell>
          <cell r="M910" t="str">
            <v>CLOSE</v>
          </cell>
          <cell r="N910" t="str">
            <v>IJP</v>
          </cell>
          <cell r="O910">
            <v>3.75</v>
          </cell>
          <cell r="P910"/>
          <cell r="Q910">
            <v>5.12</v>
          </cell>
        </row>
        <row r="911">
          <cell r="E911" t="str">
            <v>X22041459417</v>
          </cell>
          <cell r="F911" t="str">
            <v>INTERCONTINENTAL DEVELOPMENT CORPORATION</v>
          </cell>
          <cell r="G911" t="str">
            <v>BLOCK 6, BRAZILIA HEIGHTS, MUNTINLUPA</v>
          </cell>
          <cell r="H911" t="str">
            <v>MUNTINLUPA CITY</v>
          </cell>
          <cell r="I911" t="str">
            <v>PARAÑAQUE</v>
          </cell>
          <cell r="J911" t="str">
            <v>Target  until July 31, 2022</v>
          </cell>
          <cell r="K911"/>
          <cell r="L911" t="str">
            <v>ECOM</v>
          </cell>
          <cell r="M911" t="str">
            <v>CLOSE</v>
          </cell>
          <cell r="N911" t="str">
            <v>MBF</v>
          </cell>
          <cell r="O911">
            <v>157.94999999999999</v>
          </cell>
          <cell r="P911"/>
          <cell r="Q911">
            <v>236.5</v>
          </cell>
        </row>
        <row r="912">
          <cell r="E912" t="str">
            <v>X22062592275</v>
          </cell>
          <cell r="F912" t="str">
            <v>THE HEAD PASTOR OF JESUS THE ANOINTED ONE CHURCH,</v>
          </cell>
          <cell r="G912" t="str">
            <v>JADE HEIGHTS, VICTORIAHOMES-JADEHEIGHTS SUBD, MUNTINLUPA</v>
          </cell>
          <cell r="H912" t="str">
            <v>MUNTINLUPA CITY</v>
          </cell>
          <cell r="I912" t="str">
            <v>PARAÑAQUE</v>
          </cell>
          <cell r="J912" t="str">
            <v>tentative completion/energization Aug 20, 2022</v>
          </cell>
          <cell r="K912"/>
          <cell r="L912" t="str">
            <v>ECOM</v>
          </cell>
          <cell r="M912" t="str">
            <v>CLOSE</v>
          </cell>
          <cell r="N912" t="str">
            <v>MBF</v>
          </cell>
          <cell r="O912">
            <v>14.53</v>
          </cell>
          <cell r="P912"/>
          <cell r="Q912">
            <v>19.73</v>
          </cell>
        </row>
        <row r="913">
          <cell r="E913" t="str">
            <v>X22041509846</v>
          </cell>
          <cell r="F913" t="str">
            <v>CHRISTIAN WOMEN'S HOMEOWNERS ASSN INC.</v>
          </cell>
          <cell r="G913" t="str">
            <v>CHESA, GOLDEN ACRES SUBD, LAS PINAS CITY</v>
          </cell>
          <cell r="H913" t="str">
            <v>LAS PIÑAS CITY</v>
          </cell>
          <cell r="I913" t="str">
            <v>PARAÑAQUE</v>
          </cell>
          <cell r="J913" t="str">
            <v>for metering</v>
          </cell>
          <cell r="K913"/>
          <cell r="L913" t="str">
            <v>ECOM</v>
          </cell>
          <cell r="M913" t="str">
            <v>CLOSE</v>
          </cell>
          <cell r="N913" t="str">
            <v>IJP</v>
          </cell>
          <cell r="O913">
            <v>1080.73</v>
          </cell>
          <cell r="P913"/>
          <cell r="Q913">
            <v>790.55</v>
          </cell>
        </row>
        <row r="914">
          <cell r="E914" t="str">
            <v>X20030525967</v>
          </cell>
          <cell r="F914" t="str">
            <v>MAYNILAD WATER SERVICES, INC.</v>
          </cell>
          <cell r="G914" t="str">
            <v>CAMIA, SOUTH GREENPARK SUBD, PARANAQUE</v>
          </cell>
          <cell r="H914" t="str">
            <v>PARAÑAQUE CITY</v>
          </cell>
          <cell r="I914" t="str">
            <v>PARAÑAQUE</v>
          </cell>
          <cell r="J914"/>
          <cell r="K914"/>
          <cell r="L914" t="str">
            <v>VJC</v>
          </cell>
          <cell r="M914" t="str">
            <v>CLOSE</v>
          </cell>
          <cell r="N914" t="str">
            <v>MBF</v>
          </cell>
          <cell r="O914">
            <v>80.900000000000006</v>
          </cell>
          <cell r="P914"/>
          <cell r="Q914">
            <v>115.27</v>
          </cell>
        </row>
        <row r="915">
          <cell r="E915" t="str">
            <v>X22051881726</v>
          </cell>
          <cell r="F915" t="str">
            <v>MATHEUS REALTY CORPORATION</v>
          </cell>
          <cell r="G915" t="str">
            <v>N. ARMSTRONG, MOONWALK, PARANAQUE</v>
          </cell>
          <cell r="H915" t="str">
            <v>PARAÑAQUE CITY</v>
          </cell>
          <cell r="I915" t="str">
            <v>PARAÑAQUE</v>
          </cell>
          <cell r="J915" t="str">
            <v>energization July 28, 2022</v>
          </cell>
          <cell r="K915"/>
          <cell r="L915" t="str">
            <v>VJC</v>
          </cell>
          <cell r="M915" t="str">
            <v>CLOSE</v>
          </cell>
          <cell r="N915" t="str">
            <v>MBF</v>
          </cell>
          <cell r="O915">
            <v>36.57</v>
          </cell>
          <cell r="P915"/>
          <cell r="Q915">
            <v>50.12</v>
          </cell>
        </row>
        <row r="916">
          <cell r="E916" t="str">
            <v>X22041536223</v>
          </cell>
          <cell r="F916" t="str">
            <v>THE CENTRAL LUZON CONFERENCE OF THE SEVENTH-DAY AD</v>
          </cell>
          <cell r="G916" t="str">
            <v>NARRA, CAA CPD PH 1-B, LAS PINAS CITY</v>
          </cell>
          <cell r="H916" t="str">
            <v>LAS PIÑAS CITY</v>
          </cell>
          <cell r="I916" t="str">
            <v>PARAÑAQUE</v>
          </cell>
          <cell r="J916" t="str">
            <v>for energization until July 31, 2022</v>
          </cell>
          <cell r="K916"/>
          <cell r="L916" t="str">
            <v>VJC</v>
          </cell>
          <cell r="M916" t="str">
            <v>CLOSE</v>
          </cell>
          <cell r="N916" t="str">
            <v>IJP</v>
          </cell>
          <cell r="O916">
            <v>51.24</v>
          </cell>
          <cell r="P916"/>
          <cell r="Q916">
            <v>79.62</v>
          </cell>
        </row>
        <row r="917">
          <cell r="E917" t="str">
            <v>X22052240817</v>
          </cell>
          <cell r="F917" t="str">
            <v>CHARLIE BALAUAN GUZMAN</v>
          </cell>
          <cell r="G917" t="str">
            <v>BLOCK 85, PUROK 6, TAGUIG CITY</v>
          </cell>
          <cell r="H917" t="str">
            <v>TAGUIG CITY</v>
          </cell>
          <cell r="I917" t="str">
            <v>PARAÑAQUE</v>
          </cell>
          <cell r="J917"/>
          <cell r="K917"/>
          <cell r="L917" t="str">
            <v>VJC</v>
          </cell>
          <cell r="M917" t="str">
            <v>CLOSE</v>
          </cell>
          <cell r="N917" t="str">
            <v>MBF</v>
          </cell>
          <cell r="O917">
            <v>13.86</v>
          </cell>
          <cell r="P917"/>
          <cell r="Q917">
            <v>18.97</v>
          </cell>
        </row>
        <row r="918">
          <cell r="E918" t="str">
            <v>R21800932</v>
          </cell>
          <cell r="F918" t="str">
            <v>ANGELES MAICO RICO S</v>
          </cell>
          <cell r="G918" t="str">
            <v>PRESIDENT'S, BF HOMES, PARANAQUE</v>
          </cell>
          <cell r="H918" t="str">
            <v>PARAÑAQUE CITY</v>
          </cell>
          <cell r="I918" t="str">
            <v>PARAÑAQUE</v>
          </cell>
          <cell r="J918" t="str">
            <v>TX PAI August 3 2022</v>
          </cell>
          <cell r="K918"/>
          <cell r="L918" t="str">
            <v>CHALLENGER</v>
          </cell>
          <cell r="M918" t="str">
            <v>CLOSE</v>
          </cell>
          <cell r="N918" t="str">
            <v>MBF</v>
          </cell>
          <cell r="O918">
            <v>63.44</v>
          </cell>
          <cell r="P918"/>
          <cell r="Q918">
            <v>84.07</v>
          </cell>
        </row>
        <row r="919">
          <cell r="E919" t="str">
            <v>X22041689757</v>
          </cell>
          <cell r="F919" t="str">
            <v>CITY GOVT OF MUNTINLUPA - NEW ALABANG PUBLIC MARKET</v>
          </cell>
          <cell r="G919" t="str">
            <v>ALABANG CENTRAL MARKET, ALABANG CENTRAL MARKET, MUNTINLUPA</v>
          </cell>
          <cell r="H919" t="str">
            <v>MUNTINLUPA CITY</v>
          </cell>
          <cell r="I919" t="str">
            <v>PARAÑAQUE</v>
          </cell>
          <cell r="J919"/>
          <cell r="K919"/>
          <cell r="L919" t="str">
            <v>CHALLENGER</v>
          </cell>
          <cell r="M919" t="str">
            <v>CLOSE</v>
          </cell>
          <cell r="N919" t="str">
            <v>MBF</v>
          </cell>
          <cell r="O919">
            <v>328.44</v>
          </cell>
          <cell r="P919"/>
          <cell r="Q919">
            <v>463.38</v>
          </cell>
        </row>
        <row r="920">
          <cell r="E920" t="str">
            <v>X22062684861</v>
          </cell>
          <cell r="F920" t="str">
            <v>ROGELIO JR C TAN</v>
          </cell>
          <cell r="G920" t="str">
            <v>A.R. CHUA, PACIFIC VILL, MUNTINLUPA</v>
          </cell>
          <cell r="H920" t="str">
            <v>MUNTINLUPA CITY</v>
          </cell>
          <cell r="I920" t="str">
            <v>PARAÑAQUE</v>
          </cell>
          <cell r="J920" t="str">
            <v>tentative completion/energization Aug 15, 2022</v>
          </cell>
          <cell r="K920"/>
          <cell r="L920" t="str">
            <v>ECOM</v>
          </cell>
          <cell r="M920" t="str">
            <v>CLOSE</v>
          </cell>
          <cell r="N920" t="str">
            <v>IJP</v>
          </cell>
          <cell r="O920">
            <v>204.31</v>
          </cell>
          <cell r="P920"/>
          <cell r="Q920">
            <v>307.47000000000003</v>
          </cell>
        </row>
        <row r="921">
          <cell r="E921" t="str">
            <v>R21928959</v>
          </cell>
          <cell r="F921" t="str">
            <v>MARTINEZ, JENNIFER</v>
          </cell>
          <cell r="G921" t="str">
            <v>GARNET, POSADAS SUBD, MUNTINLUPA</v>
          </cell>
          <cell r="H921" t="str">
            <v>MUNTINLUPA CITY</v>
          </cell>
          <cell r="I921" t="str">
            <v>PARAÑAQUE</v>
          </cell>
          <cell r="J921"/>
          <cell r="K921"/>
          <cell r="L921" t="str">
            <v>ECOM</v>
          </cell>
          <cell r="M921" t="str">
            <v>CLOSE</v>
          </cell>
          <cell r="N921" t="str">
            <v>IJP</v>
          </cell>
          <cell r="O921">
            <v>16.36</v>
          </cell>
          <cell r="P921"/>
          <cell r="Q921">
            <v>22.52</v>
          </cell>
        </row>
        <row r="922">
          <cell r="E922" t="str">
            <v>X22020498410</v>
          </cell>
          <cell r="F922" t="str">
            <v>VIRGILIO D. GUTIERREZ</v>
          </cell>
          <cell r="G922" t="str">
            <v>OPENA, BACLARAN, PARANAQUE</v>
          </cell>
          <cell r="H922" t="str">
            <v>PARAÑAQUE CITY</v>
          </cell>
          <cell r="I922" t="str">
            <v>PARAÑAQUE</v>
          </cell>
          <cell r="J922" t="str">
            <v>for energization/FCOMP</v>
          </cell>
          <cell r="K922"/>
          <cell r="L922" t="str">
            <v>VJC</v>
          </cell>
          <cell r="M922" t="str">
            <v>CLOSE</v>
          </cell>
          <cell r="N922" t="str">
            <v>MBF</v>
          </cell>
          <cell r="O922">
            <v>51.73</v>
          </cell>
          <cell r="P922"/>
          <cell r="Q922">
            <v>80.069999999999993</v>
          </cell>
        </row>
        <row r="923">
          <cell r="E923" t="str">
            <v>X21083698096</v>
          </cell>
          <cell r="F923" t="str">
            <v>DITO TELECOMMUNITY CORPORATION</v>
          </cell>
          <cell r="G923" t="str">
            <v>STA. RITA SUBD, STA. RITA SUBD, PARANAQUE</v>
          </cell>
          <cell r="H923" t="str">
            <v>PARAÑAQUE CITY</v>
          </cell>
          <cell r="I923" t="str">
            <v>PARAÑAQUE</v>
          </cell>
          <cell r="J923"/>
          <cell r="K923"/>
          <cell r="L923" t="str">
            <v>VJC</v>
          </cell>
          <cell r="M923" t="str">
            <v>CLOSE</v>
          </cell>
          <cell r="N923" t="str">
            <v>MBF</v>
          </cell>
          <cell r="O923">
            <v>42.12</v>
          </cell>
          <cell r="P923"/>
          <cell r="Q923">
            <v>57.7</v>
          </cell>
        </row>
        <row r="924">
          <cell r="E924" t="str">
            <v>X22010043079</v>
          </cell>
          <cell r="F924" t="str">
            <v>ORLANDO CONSTANTINO MANUNTAG</v>
          </cell>
          <cell r="G924" t="str">
            <v>MARCOS ALVAREZ, GOLDEN ACRES SUBD, LAS PINAS CITY</v>
          </cell>
          <cell r="H924" t="str">
            <v>LAS PIÑAS CITY</v>
          </cell>
          <cell r="I924" t="str">
            <v>PARAÑAQUE</v>
          </cell>
          <cell r="J924"/>
          <cell r="K924"/>
          <cell r="L924" t="str">
            <v>POWERHOUSE</v>
          </cell>
          <cell r="M924" t="str">
            <v>CLOSE</v>
          </cell>
          <cell r="N924" t="str">
            <v>MBF</v>
          </cell>
          <cell r="O924">
            <v>24.8</v>
          </cell>
          <cell r="P924"/>
          <cell r="Q924">
            <v>33.85</v>
          </cell>
        </row>
        <row r="925">
          <cell r="E925" t="str">
            <v>X22051912561</v>
          </cell>
          <cell r="F925" t="str">
            <v>JOSEPH FLORES REDITO</v>
          </cell>
          <cell r="G925" t="str">
            <v>SEVERINA DIAMOND, SEVERINA DIAMOND SUBD, PARANAQUE</v>
          </cell>
          <cell r="H925" t="str">
            <v>PARAÑAQUE CITY</v>
          </cell>
          <cell r="I925" t="str">
            <v>PARAÑAQUE</v>
          </cell>
          <cell r="J925"/>
          <cell r="K925"/>
          <cell r="L925" t="str">
            <v>VJC</v>
          </cell>
          <cell r="M925" t="str">
            <v>CLOSE</v>
          </cell>
          <cell r="N925" t="str">
            <v>MBF</v>
          </cell>
          <cell r="O925">
            <v>20.05</v>
          </cell>
          <cell r="P925"/>
          <cell r="Q925">
            <v>27.45</v>
          </cell>
        </row>
        <row r="926">
          <cell r="E926" t="str">
            <v>X21083486777</v>
          </cell>
          <cell r="F926" t="str">
            <v>STO. CRISTO PROPERTIES AND HOLDINGS CORP.</v>
          </cell>
          <cell r="G926" t="str">
            <v>PASCUAL, PARANAQUE GREEN HEIGHTS, PARANAQUE</v>
          </cell>
          <cell r="H926" t="str">
            <v>PARAÑAQUE CITY</v>
          </cell>
          <cell r="I926" t="str">
            <v>PARAÑAQUE</v>
          </cell>
          <cell r="J926" t="str">
            <v>stock unavailability ball clevis</v>
          </cell>
          <cell r="K926"/>
          <cell r="L926" t="str">
            <v>VJC</v>
          </cell>
          <cell r="M926" t="str">
            <v>CLOSE</v>
          </cell>
          <cell r="N926" t="str">
            <v>MBF</v>
          </cell>
          <cell r="O926">
            <v>11.94</v>
          </cell>
          <cell r="P926"/>
          <cell r="Q926">
            <v>16.75</v>
          </cell>
        </row>
        <row r="927">
          <cell r="E927" t="str">
            <v>R21915443</v>
          </cell>
          <cell r="F927" t="str">
            <v>DIZON BELLALITA JOGNO</v>
          </cell>
          <cell r="G927" t="str">
            <v>PALANYAG, SAN DIONISIO, PARANAQUE</v>
          </cell>
          <cell r="H927" t="str">
            <v>PARAÑAQUE CITY</v>
          </cell>
          <cell r="I927" t="str">
            <v>PARAÑAQUE</v>
          </cell>
          <cell r="J927" t="str">
            <v>completed</v>
          </cell>
          <cell r="K927"/>
          <cell r="L927" t="str">
            <v>VJC</v>
          </cell>
          <cell r="M927" t="str">
            <v>CLOSE</v>
          </cell>
          <cell r="N927" t="str">
            <v>MBF</v>
          </cell>
          <cell r="O927">
            <v>25.61</v>
          </cell>
          <cell r="P927"/>
          <cell r="Q927">
            <v>56.78</v>
          </cell>
        </row>
        <row r="928">
          <cell r="E928" t="str">
            <v>X22052245542</v>
          </cell>
          <cell r="F928" t="str">
            <v>D.L. CERVANTES CONSTRUCTION CORPORATION</v>
          </cell>
          <cell r="G928" t="str">
            <v>ESTANISLAO, PUTATAN, MUNTINLUPA</v>
          </cell>
          <cell r="H928" t="str">
            <v>MUNTINLUPA CITY</v>
          </cell>
          <cell r="I928" t="str">
            <v>PARAÑAQUE</v>
          </cell>
          <cell r="J928"/>
          <cell r="K928"/>
          <cell r="L928" t="str">
            <v>ECOM</v>
          </cell>
          <cell r="M928" t="str">
            <v>CLOSE</v>
          </cell>
          <cell r="N928" t="str">
            <v>MBF</v>
          </cell>
          <cell r="O928">
            <v>18.760000000000002</v>
          </cell>
          <cell r="P928"/>
          <cell r="Q928">
            <v>25.62</v>
          </cell>
        </row>
        <row r="929">
          <cell r="E929" t="str">
            <v>R21504572</v>
          </cell>
          <cell r="F929" t="str">
            <v>V.A.A. BUILDERS CORPORATION,</v>
          </cell>
          <cell r="G929" t="str">
            <v>BLOCK 5, VERAVILLE VELMONT, LAS PINAS CITY</v>
          </cell>
          <cell r="H929" t="str">
            <v>LAS PIÑAS CITY</v>
          </cell>
          <cell r="I929" t="str">
            <v>PARAÑAQUE</v>
          </cell>
          <cell r="J929" t="str">
            <v>for pole installation</v>
          </cell>
          <cell r="K929"/>
          <cell r="L929" t="str">
            <v>ECOM</v>
          </cell>
          <cell r="M929" t="str">
            <v>CLOSE</v>
          </cell>
          <cell r="N929" t="str">
            <v>MBF</v>
          </cell>
          <cell r="O929">
            <v>23.01</v>
          </cell>
          <cell r="P929"/>
          <cell r="Q929">
            <v>37.65</v>
          </cell>
        </row>
        <row r="930">
          <cell r="E930" t="str">
            <v>X22062759778</v>
          </cell>
          <cell r="F930" t="str">
            <v>CITY OF MUNTINLUPA - LAKEVIEW HEALTH CENTER</v>
          </cell>
          <cell r="G930" t="str">
            <v>ESTANISLAO, LAKEVIEW HOMES I, MUNTINLUPA</v>
          </cell>
          <cell r="H930" t="str">
            <v>MUNTINLUPA CITY</v>
          </cell>
          <cell r="I930" t="str">
            <v>PARAÑAQUE</v>
          </cell>
          <cell r="J930"/>
          <cell r="K930"/>
          <cell r="L930" t="str">
            <v>ECOM</v>
          </cell>
          <cell r="M930" t="str">
            <v>CLOSE</v>
          </cell>
          <cell r="N930" t="str">
            <v>MBF</v>
          </cell>
          <cell r="O930">
            <v>26.58</v>
          </cell>
          <cell r="P930"/>
          <cell r="Q930">
            <v>40.799999999999997</v>
          </cell>
        </row>
        <row r="931">
          <cell r="E931" t="str">
            <v>X21126114267</v>
          </cell>
          <cell r="F931" t="str">
            <v>SPRINGTOWN DEVELOPMENT CORPORATION</v>
          </cell>
          <cell r="G931" t="str">
            <v>SUSANA, TUNASAN, MUNTINLUPA</v>
          </cell>
          <cell r="H931" t="str">
            <v>MUNTINLUPA CITY</v>
          </cell>
          <cell r="I931" t="str">
            <v>PARAÑAQUE</v>
          </cell>
          <cell r="J931" t="str">
            <v>target completion June 2022</v>
          </cell>
          <cell r="K931"/>
          <cell r="L931" t="str">
            <v>POWERHOUSE</v>
          </cell>
          <cell r="M931" t="str">
            <v>CLOSE</v>
          </cell>
          <cell r="N931" t="str">
            <v>MBF</v>
          </cell>
          <cell r="O931">
            <v>379.61</v>
          </cell>
          <cell r="P931"/>
          <cell r="Q931">
            <v>556</v>
          </cell>
        </row>
        <row r="932">
          <cell r="E932" t="str">
            <v>X22073130033</v>
          </cell>
          <cell r="F932" t="str">
            <v>RIZA INA J. YUHICO</v>
          </cell>
          <cell r="G932" t="str">
            <v>BATANGAS SOUTH, AYALA-ALABANG VILL, MUNTINLUPA</v>
          </cell>
          <cell r="H932" t="str">
            <v>MUNTINLUPA CITY</v>
          </cell>
          <cell r="I932" t="str">
            <v>PARAÑAQUE</v>
          </cell>
          <cell r="J932"/>
          <cell r="K932"/>
          <cell r="L932" t="str">
            <v>POWERHOUSE</v>
          </cell>
          <cell r="M932" t="str">
            <v>CLOSE</v>
          </cell>
          <cell r="N932" t="str">
            <v>MBF</v>
          </cell>
          <cell r="O932">
            <v>31.77</v>
          </cell>
          <cell r="P932"/>
          <cell r="Q932">
            <v>43.48</v>
          </cell>
        </row>
        <row r="933">
          <cell r="E933" t="str">
            <v>X22030911739</v>
          </cell>
          <cell r="F933" t="str">
            <v>CHARLES BERNARD H. REYES</v>
          </cell>
          <cell r="G933" t="str">
            <v>NOTTINGHAM, HILLSBOROUGH SUBD, MUNTINLUPA</v>
          </cell>
          <cell r="H933" t="str">
            <v>MUNTINLUPA CITY</v>
          </cell>
          <cell r="I933" t="str">
            <v>PARAÑAQUE</v>
          </cell>
          <cell r="J933" t="str">
            <v>Follow up tree trimming clearance from HOA</v>
          </cell>
          <cell r="K933"/>
          <cell r="L933" t="str">
            <v>ECOM</v>
          </cell>
          <cell r="M933" t="str">
            <v>CLOSE</v>
          </cell>
          <cell r="N933" t="str">
            <v>MBF</v>
          </cell>
          <cell r="O933">
            <v>60.02</v>
          </cell>
          <cell r="P933"/>
          <cell r="Q933">
            <v>169.32</v>
          </cell>
        </row>
        <row r="934">
          <cell r="E934" t="str">
            <v>X22010215231</v>
          </cell>
          <cell r="F934" t="str">
            <v>HELEN D TORRES</v>
          </cell>
          <cell r="G934" t="str">
            <v>ST. JUDE, HOLY FAMILY VILL, TAGUIG CITY</v>
          </cell>
          <cell r="H934" t="str">
            <v>TAGUIG CITY</v>
          </cell>
          <cell r="I934" t="str">
            <v>PARAÑAQUE</v>
          </cell>
          <cell r="J934" t="str">
            <v>for PAI</v>
          </cell>
          <cell r="K934"/>
          <cell r="L934" t="str">
            <v>VJC</v>
          </cell>
          <cell r="M934" t="str">
            <v>CLOSE</v>
          </cell>
          <cell r="N934" t="str">
            <v>MBF</v>
          </cell>
          <cell r="O934">
            <v>142.80000000000001</v>
          </cell>
          <cell r="P934"/>
          <cell r="Q934">
            <v>219.02</v>
          </cell>
        </row>
        <row r="935">
          <cell r="E935" t="str">
            <v>X20104231205</v>
          </cell>
          <cell r="F935" t="str">
            <v>DEPARTMENT OF SCIENCE &amp; TECHNOLOGY</v>
          </cell>
          <cell r="G935" t="str">
            <v>GEN. SANTOS, DOST CPD, TAGUIG CITY</v>
          </cell>
          <cell r="H935" t="str">
            <v>TAGUIG CITY</v>
          </cell>
          <cell r="I935" t="str">
            <v>PARAÑAQUE</v>
          </cell>
          <cell r="J935"/>
          <cell r="K935"/>
          <cell r="L935" t="str">
            <v>ECOM</v>
          </cell>
          <cell r="M935" t="str">
            <v>CLOSE</v>
          </cell>
          <cell r="N935" t="str">
            <v>MBF</v>
          </cell>
          <cell r="O935">
            <v>506.29</v>
          </cell>
          <cell r="P935"/>
          <cell r="Q935">
            <v>705.62</v>
          </cell>
        </row>
        <row r="936">
          <cell r="E936" t="str">
            <v>X22031295952</v>
          </cell>
          <cell r="F936" t="str">
            <v>TAMBO REALTY CORPORATION</v>
          </cell>
          <cell r="G936" t="str">
            <v>TOWER 6, BAYPORT WEST NAIA GARDEN RESIDENCES, PARANAQUE</v>
          </cell>
          <cell r="H936" t="str">
            <v>PARAÑAQUE CITY</v>
          </cell>
          <cell r="I936" t="str">
            <v>PARAÑAQUE</v>
          </cell>
          <cell r="J936"/>
          <cell r="K936"/>
          <cell r="L936" t="str">
            <v>POWERHOUSE</v>
          </cell>
          <cell r="M936" t="str">
            <v>CLOSE</v>
          </cell>
          <cell r="N936" t="str">
            <v>MBF</v>
          </cell>
          <cell r="O936">
            <v>268.66000000000003</v>
          </cell>
          <cell r="P936"/>
          <cell r="Q936">
            <v>399.72</v>
          </cell>
        </row>
        <row r="937">
          <cell r="E937" t="str">
            <v>X21094301937</v>
          </cell>
          <cell r="F937" t="str">
            <v>TAMBO REALTY CORPORATION</v>
          </cell>
          <cell r="G937" t="str">
            <v>MIA, TAMBO, PARANAQUE</v>
          </cell>
          <cell r="H937" t="str">
            <v>PARAÑAQUE CITY</v>
          </cell>
          <cell r="I937" t="str">
            <v>PARAÑAQUE</v>
          </cell>
          <cell r="J937" t="str">
            <v>target completion June 2022</v>
          </cell>
          <cell r="K937"/>
          <cell r="L937" t="str">
            <v>POWERHOUSE</v>
          </cell>
          <cell r="M937" t="str">
            <v>CLOSE</v>
          </cell>
          <cell r="N937" t="str">
            <v>MBF</v>
          </cell>
          <cell r="O937">
            <v>236.09</v>
          </cell>
          <cell r="P937"/>
          <cell r="Q937">
            <v>355.13</v>
          </cell>
        </row>
        <row r="938">
          <cell r="E938" t="str">
            <v>X22041587520</v>
          </cell>
          <cell r="F938" t="str">
            <v>TAMBO REALTY CORPORATION</v>
          </cell>
          <cell r="G938" t="str">
            <v>TOWER 7, BAYPORT WEST NAIA GARDEN RESIDENCES, PARANAQUE</v>
          </cell>
          <cell r="H938" t="str">
            <v>PARAÑAQUE CITY</v>
          </cell>
          <cell r="I938" t="str">
            <v>PARAÑAQUE</v>
          </cell>
          <cell r="J938" t="str">
            <v>target completion June 2022</v>
          </cell>
          <cell r="K938"/>
          <cell r="L938" t="str">
            <v>POWERHOUSE</v>
          </cell>
          <cell r="M938" t="str">
            <v>CLOSE</v>
          </cell>
          <cell r="N938" t="str">
            <v>UG</v>
          </cell>
          <cell r="O938">
            <v>138.94999999999999</v>
          </cell>
          <cell r="P938"/>
          <cell r="Q938">
            <v>450.72</v>
          </cell>
        </row>
        <row r="939">
          <cell r="E939" t="str">
            <v>X22051935027</v>
          </cell>
          <cell r="F939" t="str">
            <v>REIGNWOOD DEVELOPMENT CORPORATION</v>
          </cell>
          <cell r="G939" t="str">
            <v>BLOCK 2B, BENEDETTO RESIDENCES, LAS PINAS CITY</v>
          </cell>
          <cell r="H939" t="str">
            <v>LAS PIÑAS CITY</v>
          </cell>
          <cell r="I939" t="str">
            <v>PARAÑAQUE</v>
          </cell>
          <cell r="J939" t="str">
            <v>for pole installation</v>
          </cell>
          <cell r="K939"/>
          <cell r="L939" t="str">
            <v>ECOM</v>
          </cell>
          <cell r="M939" t="str">
            <v>CLOSE</v>
          </cell>
          <cell r="N939" t="str">
            <v>MBF</v>
          </cell>
          <cell r="O939">
            <v>49.34</v>
          </cell>
          <cell r="P939"/>
          <cell r="Q939">
            <v>102.88</v>
          </cell>
        </row>
        <row r="940">
          <cell r="E940" t="str">
            <v>X22041520120</v>
          </cell>
          <cell r="F940" t="str">
            <v>GUERRERO ESTATE DEVELOPMENT CORPORATION</v>
          </cell>
          <cell r="G940" t="str">
            <v>NINOY AQUINO, SAN DIONISIO, PARANAQUE</v>
          </cell>
          <cell r="H940" t="str">
            <v>PARAÑAQUE CITY</v>
          </cell>
          <cell r="I940" t="str">
            <v>PARAÑAQUE</v>
          </cell>
          <cell r="J940"/>
          <cell r="K940"/>
          <cell r="L940" t="str">
            <v>POWERHOUSE</v>
          </cell>
          <cell r="M940" t="str">
            <v>CLOSE</v>
          </cell>
          <cell r="N940" t="str">
            <v>MBF</v>
          </cell>
          <cell r="O940">
            <v>57.32</v>
          </cell>
          <cell r="P940"/>
          <cell r="Q940">
            <v>78.95</v>
          </cell>
        </row>
        <row r="941">
          <cell r="E941" t="str">
            <v>X22062759403</v>
          </cell>
          <cell r="F941" t="str">
            <v>CONVERGE INFORMATION AND COMMUNICATIONS TECHNOLOGY</v>
          </cell>
          <cell r="G941" t="str">
            <v>BLOCK 1, BEACON PLACE NAGA SUBD, LAS PINAS CITY</v>
          </cell>
          <cell r="H941" t="str">
            <v>LAS PIÑAS CITY</v>
          </cell>
          <cell r="I941" t="str">
            <v>PARAÑAQUE</v>
          </cell>
          <cell r="J941"/>
          <cell r="K941"/>
          <cell r="L941" t="str">
            <v>CHALLENGER</v>
          </cell>
          <cell r="M941" t="str">
            <v>CLOSE</v>
          </cell>
          <cell r="N941" t="str">
            <v>IJP</v>
          </cell>
          <cell r="O941">
            <v>3.86</v>
          </cell>
          <cell r="P941"/>
          <cell r="Q941">
            <v>5.28</v>
          </cell>
        </row>
        <row r="942">
          <cell r="E942" t="str">
            <v>X22073101234</v>
          </cell>
          <cell r="F942" t="str">
            <v>PRECIOSA DIAZ CASTILLO</v>
          </cell>
          <cell r="G942" t="str">
            <v>COUNTRY CLUB, AYALA-ALABANG VILL, MUNTINLUPA</v>
          </cell>
          <cell r="H942" t="str">
            <v>MUNTINLUPA CITY</v>
          </cell>
          <cell r="I942" t="str">
            <v>PARAÑAQUE</v>
          </cell>
          <cell r="J942"/>
          <cell r="K942"/>
          <cell r="L942" t="str">
            <v>POWERHOUSE</v>
          </cell>
          <cell r="M942" t="str">
            <v>CLOSE</v>
          </cell>
          <cell r="N942" t="str">
            <v>MBF</v>
          </cell>
          <cell r="O942">
            <v>14.42</v>
          </cell>
          <cell r="P942"/>
          <cell r="Q942">
            <v>19.62</v>
          </cell>
        </row>
        <row r="943">
          <cell r="E943" t="str">
            <v>X22062419290</v>
          </cell>
          <cell r="F943" t="str">
            <v>TOWER 6789 CORPORATION</v>
          </cell>
          <cell r="G943" t="str">
            <v>C. ARELLANO, KATARUNGAN VILLAGE, MUNTINLUPA</v>
          </cell>
          <cell r="H943" t="str">
            <v>MUNTINLUPA CITY</v>
          </cell>
          <cell r="I943" t="str">
            <v>PARAÑAQUE</v>
          </cell>
          <cell r="J943"/>
          <cell r="K943"/>
          <cell r="L943" t="str">
            <v>CHALLENGER</v>
          </cell>
          <cell r="M943" t="str">
            <v>CLOSE</v>
          </cell>
          <cell r="N943" t="str">
            <v>MBF</v>
          </cell>
          <cell r="O943">
            <v>13.42</v>
          </cell>
          <cell r="P943"/>
          <cell r="Q943">
            <v>18.2</v>
          </cell>
        </row>
        <row r="944">
          <cell r="E944" t="str">
            <v>X22041653573</v>
          </cell>
          <cell r="F944" t="str">
            <v>MJP-INTERNATIONAL TECH INC.</v>
          </cell>
          <cell r="G944" t="str">
            <v>PRES. DIOSDADO MACAPAGAL, ASEANA BUSINESS PARK, PARANAQUE</v>
          </cell>
          <cell r="H944" t="str">
            <v>PARAÑAQUE CITY</v>
          </cell>
          <cell r="I944" t="str">
            <v>PARAÑAQUE</v>
          </cell>
          <cell r="J944"/>
          <cell r="K944"/>
          <cell r="L944" t="str">
            <v>POWERHOUSE</v>
          </cell>
          <cell r="M944" t="str">
            <v>CLOSE</v>
          </cell>
          <cell r="N944" t="str">
            <v>RHM</v>
          </cell>
          <cell r="O944">
            <v>35.64</v>
          </cell>
          <cell r="P944"/>
          <cell r="Q944">
            <v>48.7</v>
          </cell>
        </row>
        <row r="945">
          <cell r="E945" t="str">
            <v>X22041853879</v>
          </cell>
          <cell r="F945" t="str">
            <v>CHRIST THE KING GENERAL HOSPITAL, INC.</v>
          </cell>
          <cell r="G945" t="str">
            <v>ALABANG-ZAPOTE, PAMPLONA I, LAS PINAS CITY</v>
          </cell>
          <cell r="H945" t="str">
            <v>LAS PIÑAS CITY</v>
          </cell>
          <cell r="I945" t="str">
            <v>PARAÑAQUE</v>
          </cell>
          <cell r="J945"/>
          <cell r="K945"/>
          <cell r="L945" t="str">
            <v>CHALLENGER</v>
          </cell>
          <cell r="M945" t="str">
            <v>CLOSE</v>
          </cell>
          <cell r="N945" t="str">
            <v>MBF</v>
          </cell>
          <cell r="O945">
            <v>294.93</v>
          </cell>
          <cell r="P945"/>
          <cell r="Q945">
            <v>410.47</v>
          </cell>
        </row>
        <row r="946">
          <cell r="E946" t="str">
            <v>X22031409487</v>
          </cell>
          <cell r="F946" t="str">
            <v>ANKONG HOLDINGS, INC.</v>
          </cell>
          <cell r="G946" t="str">
            <v>JAIME, AIRPORT VILL, PARANAQUE</v>
          </cell>
          <cell r="H946" t="str">
            <v>PARAÑAQUE CITY</v>
          </cell>
          <cell r="I946" t="str">
            <v>PARAÑAQUE</v>
          </cell>
          <cell r="J946"/>
          <cell r="K946"/>
          <cell r="L946" t="str">
            <v>CHALLENGER</v>
          </cell>
          <cell r="M946" t="str">
            <v>CLOSE</v>
          </cell>
          <cell r="N946" t="str">
            <v>MBF</v>
          </cell>
          <cell r="O946">
            <v>74.45</v>
          </cell>
          <cell r="P946"/>
          <cell r="Q946">
            <v>101.83</v>
          </cell>
        </row>
        <row r="947">
          <cell r="E947" t="str">
            <v>X21115324146</v>
          </cell>
          <cell r="F947" t="str">
            <v>MAKATI DEVELOPMENT CORPORATION</v>
          </cell>
          <cell r="G947" t="str">
            <v>SYNC, ARCA SOUTH, TAGUIG CITY</v>
          </cell>
          <cell r="H947" t="str">
            <v>TAGUIG CITY</v>
          </cell>
          <cell r="I947" t="str">
            <v>PARAÑAQUE</v>
          </cell>
          <cell r="J947"/>
          <cell r="K947"/>
          <cell r="L947" t="str">
            <v>CHALLENGER</v>
          </cell>
          <cell r="M947" t="str">
            <v>CLOSE</v>
          </cell>
          <cell r="N947" t="str">
            <v>MBF</v>
          </cell>
          <cell r="O947">
            <v>361.62</v>
          </cell>
          <cell r="P947"/>
          <cell r="Q947">
            <v>514.87</v>
          </cell>
        </row>
        <row r="948">
          <cell r="E948" t="str">
            <v>X22062758191</v>
          </cell>
          <cell r="F948" t="str">
            <v>FRANCIS RAPHAEL VILLEGAS ARCENAS</v>
          </cell>
          <cell r="G948" t="str">
            <v>BOLD RULER, ALABANG 400 VILLAGE, MUNTINLUPA</v>
          </cell>
          <cell r="H948" t="str">
            <v>MUNTINLUPA CITY</v>
          </cell>
          <cell r="I948" t="str">
            <v>PARAÑAQUE</v>
          </cell>
          <cell r="J948"/>
          <cell r="K948"/>
          <cell r="L948" t="str">
            <v>CHALLENGER</v>
          </cell>
          <cell r="M948" t="str">
            <v>CLOSE</v>
          </cell>
          <cell r="N948" t="str">
            <v>MBF</v>
          </cell>
          <cell r="O948">
            <v>38.46</v>
          </cell>
          <cell r="P948"/>
          <cell r="Q948">
            <v>52.72</v>
          </cell>
        </row>
        <row r="949">
          <cell r="E949" t="str">
            <v>X22062432036</v>
          </cell>
          <cell r="F949" t="str">
            <v>ELISEA PROPERTY HOLDING INC.</v>
          </cell>
          <cell r="G949" t="str">
            <v>NORTH 13TH, ANGELA VILL, LAS PINAS CITY</v>
          </cell>
          <cell r="H949" t="str">
            <v>LAS PIÑAS CITY</v>
          </cell>
          <cell r="I949" t="str">
            <v>PARAÑAQUE</v>
          </cell>
          <cell r="J949"/>
          <cell r="K949"/>
          <cell r="L949" t="str">
            <v>CHALLENGER</v>
          </cell>
          <cell r="M949" t="str">
            <v>CLOSE</v>
          </cell>
          <cell r="N949" t="str">
            <v>MBF</v>
          </cell>
          <cell r="O949">
            <v>70.959999999999994</v>
          </cell>
          <cell r="P949"/>
          <cell r="Q949">
            <v>101.58</v>
          </cell>
        </row>
        <row r="950">
          <cell r="E950" t="str">
            <v>X22052186626</v>
          </cell>
          <cell r="F950" t="str">
            <v>FEM REALTY DEVT. CORP</v>
          </cell>
          <cell r="G950" t="str">
            <v>NATIONAL, POBLACION, MUNTINLUPA</v>
          </cell>
          <cell r="H950" t="str">
            <v>MUNTINLUPA CITY</v>
          </cell>
          <cell r="I950" t="str">
            <v>PARAÑAQUE</v>
          </cell>
          <cell r="J950" t="str">
            <v xml:space="preserve">Local June 18, 2022 </v>
          </cell>
          <cell r="K950"/>
          <cell r="L950" t="str">
            <v>CHALLENGER</v>
          </cell>
          <cell r="M950" t="str">
            <v>CLOSE</v>
          </cell>
          <cell r="N950" t="str">
            <v>MBF</v>
          </cell>
          <cell r="O950">
            <v>18.27</v>
          </cell>
          <cell r="P950"/>
          <cell r="Q950">
            <v>24.85</v>
          </cell>
        </row>
        <row r="951">
          <cell r="E951" t="str">
            <v>X21115130109</v>
          </cell>
          <cell r="F951" t="str">
            <v>FLEX FUEL PETROLEUM CORPORATION</v>
          </cell>
          <cell r="G951" t="str">
            <v>QUIRINO, ZAPOTE, LAS PINAS CITY</v>
          </cell>
          <cell r="H951" t="str">
            <v>LAS PIÑAS CITY</v>
          </cell>
          <cell r="I951" t="str">
            <v>PARAÑAQUE</v>
          </cell>
          <cell r="J951" t="str">
            <v>for execution</v>
          </cell>
          <cell r="K951"/>
          <cell r="L951" t="str">
            <v>CHALLENGER</v>
          </cell>
          <cell r="M951" t="str">
            <v>CLOSE</v>
          </cell>
          <cell r="N951" t="str">
            <v>MBF</v>
          </cell>
          <cell r="O951">
            <v>40.04</v>
          </cell>
          <cell r="P951"/>
          <cell r="Q951">
            <v>65.78</v>
          </cell>
        </row>
        <row r="952">
          <cell r="E952" t="str">
            <v>X21115152827</v>
          </cell>
          <cell r="F952" t="str">
            <v>MOTORTRADE NATIONWIDE CORPORATION</v>
          </cell>
          <cell r="G952" t="str">
            <v>MARCOS ALVAREZ, TALON V, LAS PINAS CITY</v>
          </cell>
          <cell r="H952" t="str">
            <v>LAS PIÑAS CITY</v>
          </cell>
          <cell r="I952" t="str">
            <v>PARAÑAQUE</v>
          </cell>
          <cell r="J952"/>
          <cell r="K952"/>
          <cell r="L952" t="str">
            <v>CHALLENGER</v>
          </cell>
          <cell r="M952" t="str">
            <v>CLOSE</v>
          </cell>
          <cell r="N952" t="str">
            <v>MBF</v>
          </cell>
          <cell r="O952">
            <v>37.119999999999997</v>
          </cell>
          <cell r="P952"/>
          <cell r="Q952">
            <v>55.45</v>
          </cell>
        </row>
        <row r="953">
          <cell r="E953" t="str">
            <v>X22052238480</v>
          </cell>
          <cell r="F953" t="str">
            <v>GERARDO NOEL HERNANDEZ DIÑO</v>
          </cell>
          <cell r="G953" t="str">
            <v>AGUIRRE, BF HOMES, PARANAQUE</v>
          </cell>
          <cell r="H953" t="str">
            <v>PARAÑAQUE CITY</v>
          </cell>
          <cell r="I953" t="str">
            <v>PARAÑAQUE</v>
          </cell>
          <cell r="J953" t="str">
            <v xml:space="preserve">completed </v>
          </cell>
          <cell r="K953"/>
          <cell r="L953" t="str">
            <v>CHALLENGER</v>
          </cell>
          <cell r="M953" t="str">
            <v>CLOSE</v>
          </cell>
          <cell r="N953" t="str">
            <v>IJP</v>
          </cell>
          <cell r="O953">
            <v>87.42</v>
          </cell>
          <cell r="P953"/>
          <cell r="Q953">
            <v>131.28</v>
          </cell>
        </row>
        <row r="954">
          <cell r="E954" t="str">
            <v>X22010191155</v>
          </cell>
          <cell r="F954" t="str">
            <v>AYALA LAND, INC.,</v>
          </cell>
          <cell r="G954" t="str">
            <v>BLOCK 2A, AVIDA VERRA SETTINGS VERMOSA, IMUS</v>
          </cell>
          <cell r="H954" t="str">
            <v>IMUS CITY</v>
          </cell>
          <cell r="I954" t="str">
            <v>DASMA</v>
          </cell>
          <cell r="J954" t="str">
            <v>Target until July 31, 2022</v>
          </cell>
          <cell r="K954"/>
          <cell r="L954" t="str">
            <v>CHALLENGER</v>
          </cell>
          <cell r="M954" t="str">
            <v>CLOSE</v>
          </cell>
          <cell r="N954" t="str">
            <v>MBF</v>
          </cell>
          <cell r="O954">
            <v>1707.26</v>
          </cell>
          <cell r="P954"/>
          <cell r="Q954">
            <v>2434</v>
          </cell>
        </row>
        <row r="955">
          <cell r="E955" t="str">
            <v>X21083691010</v>
          </cell>
          <cell r="F955" t="str">
            <v>PAOLO LLORET VILLARTA</v>
          </cell>
          <cell r="G955" t="str">
            <v>MOLINO ROAD, MOLINO III, BACOOR</v>
          </cell>
          <cell r="H955" t="str">
            <v>BACOOR CITY</v>
          </cell>
          <cell r="I955" t="str">
            <v>DASMA</v>
          </cell>
          <cell r="J955"/>
          <cell r="K955"/>
          <cell r="L955" t="str">
            <v>ECOM</v>
          </cell>
          <cell r="M955" t="str">
            <v>CLOSE</v>
          </cell>
          <cell r="N955" t="str">
            <v>MBF</v>
          </cell>
          <cell r="O955">
            <v>125.86</v>
          </cell>
          <cell r="P955"/>
          <cell r="Q955">
            <v>179.28</v>
          </cell>
        </row>
        <row r="956">
          <cell r="E956" t="str">
            <v>X22051932893</v>
          </cell>
          <cell r="F956" t="str">
            <v>DITO TELECOMMUNITY CORPORATION</v>
          </cell>
          <cell r="G956" t="str">
            <v>NIOG II, NIOG II, BACOOR</v>
          </cell>
          <cell r="H956" t="str">
            <v>BACOOR CITY</v>
          </cell>
          <cell r="I956" t="str">
            <v>DASMA</v>
          </cell>
          <cell r="J956"/>
          <cell r="K956"/>
          <cell r="L956" t="str">
            <v>ECOM</v>
          </cell>
          <cell r="M956" t="str">
            <v>CLOSE</v>
          </cell>
          <cell r="N956" t="str">
            <v>IJP</v>
          </cell>
          <cell r="O956">
            <v>260.36</v>
          </cell>
          <cell r="P956"/>
          <cell r="Q956">
            <v>366.08</v>
          </cell>
        </row>
        <row r="957">
          <cell r="E957" t="str">
            <v>X22031017355</v>
          </cell>
          <cell r="F957" t="str">
            <v>JUVY CARREON VELASCO</v>
          </cell>
          <cell r="G957" t="str">
            <v>VICTORIA, VICTORIAHOMES-DIAMONDPARK SUBD, MUNTINLUPA</v>
          </cell>
          <cell r="H957" t="str">
            <v>MUNTINLUPA CITY</v>
          </cell>
          <cell r="I957" t="str">
            <v>PARAÑAQUE</v>
          </cell>
          <cell r="J957" t="str">
            <v>for execution target May 2022</v>
          </cell>
          <cell r="K957"/>
          <cell r="L957" t="str">
            <v>POWERHOUSE</v>
          </cell>
          <cell r="M957" t="str">
            <v>CLOSE</v>
          </cell>
          <cell r="N957" t="str">
            <v>MBF</v>
          </cell>
          <cell r="O957">
            <v>60.96</v>
          </cell>
          <cell r="P957"/>
          <cell r="Q957">
            <v>99.83</v>
          </cell>
        </row>
        <row r="958">
          <cell r="E958" t="str">
            <v>X21104917747</v>
          </cell>
          <cell r="F958" t="str">
            <v>H MEGA GLOBAL REALTY CORPORATION</v>
          </cell>
          <cell r="G958" t="str">
            <v>TOWER 1 - QUIRINO, GOLD MANSION, PARANAQUE</v>
          </cell>
          <cell r="H958" t="str">
            <v>PARAÑAQUE CITY</v>
          </cell>
          <cell r="I958" t="str">
            <v>PARAÑAQUE</v>
          </cell>
          <cell r="J958" t="str">
            <v>with remaining UG works</v>
          </cell>
          <cell r="K958"/>
          <cell r="L958" t="str">
            <v>ECOM</v>
          </cell>
          <cell r="M958" t="str">
            <v>CLOSE</v>
          </cell>
          <cell r="N958" t="str">
            <v>JSP</v>
          </cell>
          <cell r="O958">
            <v>635.75</v>
          </cell>
          <cell r="P958"/>
          <cell r="Q958">
            <v>1098.4000000000001</v>
          </cell>
        </row>
        <row r="959">
          <cell r="E959" t="str">
            <v>X22052207867</v>
          </cell>
          <cell r="F959" t="str">
            <v>GRH LAND, INC.</v>
          </cell>
          <cell r="G959" t="str">
            <v>NSRA. DELA PAZ, SAN ANTONIO VALLEY 1, PARANAQUE</v>
          </cell>
          <cell r="H959" t="str">
            <v>PARAÑAQUE CITY</v>
          </cell>
          <cell r="I959" t="str">
            <v>PARAÑAQUE</v>
          </cell>
          <cell r="J959" t="str">
            <v>stock unavailability ball clevis</v>
          </cell>
          <cell r="K959"/>
          <cell r="L959" t="str">
            <v>VJC</v>
          </cell>
          <cell r="M959" t="str">
            <v>CLOSE</v>
          </cell>
          <cell r="N959" t="str">
            <v>MBF</v>
          </cell>
          <cell r="O959">
            <v>237.76</v>
          </cell>
          <cell r="P959"/>
          <cell r="Q959">
            <v>354.37</v>
          </cell>
        </row>
        <row r="960">
          <cell r="E960" t="str">
            <v>X22062702143</v>
          </cell>
          <cell r="F960" t="str">
            <v>MAKATI DEVELOPMENT CORPORATION</v>
          </cell>
          <cell r="G960" t="str">
            <v>EAST UNION, ARCA SOUTH, TAGUIG CITY</v>
          </cell>
          <cell r="H960" t="str">
            <v>TAGUIG CITY</v>
          </cell>
          <cell r="I960" t="str">
            <v>PARAÑAQUE</v>
          </cell>
          <cell r="J960" t="str">
            <v>for PAI clearance c/o of UG until 0915</v>
          </cell>
          <cell r="K960"/>
          <cell r="L960" t="str">
            <v>VJC</v>
          </cell>
          <cell r="M960" t="str">
            <v>CLOSE</v>
          </cell>
          <cell r="N960" t="str">
            <v>MBF</v>
          </cell>
          <cell r="O960">
            <v>333.55</v>
          </cell>
          <cell r="P960"/>
          <cell r="Q960">
            <v>548.25</v>
          </cell>
        </row>
        <row r="961">
          <cell r="E961" t="str">
            <v>X22010244121</v>
          </cell>
          <cell r="F961" t="str">
            <v>FOOD.GI CORPORATION</v>
          </cell>
          <cell r="G961" t="str">
            <v>GLORIA DIAZ, BF RESORT VILL, LAS PINAS CITY</v>
          </cell>
          <cell r="H961" t="str">
            <v>LAS PIÑAS CITY</v>
          </cell>
          <cell r="I961" t="str">
            <v>PARAÑAQUE</v>
          </cell>
          <cell r="J961"/>
          <cell r="K961"/>
          <cell r="L961" t="str">
            <v>POWERHOUSE</v>
          </cell>
          <cell r="M961" t="str">
            <v>CLOSE</v>
          </cell>
          <cell r="N961" t="str">
            <v>MBF</v>
          </cell>
          <cell r="O961">
            <v>23.92</v>
          </cell>
          <cell r="P961"/>
          <cell r="Q961">
            <v>32.65</v>
          </cell>
        </row>
        <row r="962">
          <cell r="E962" t="str">
            <v>X22031005306</v>
          </cell>
          <cell r="F962" t="str">
            <v>MARIGOLD 7G PHILIPPINES CORP.</v>
          </cell>
          <cell r="G962" t="str">
            <v>EAST SERVICE, SN MARTIN DE PORRES, PARANAQUE</v>
          </cell>
          <cell r="H962" t="str">
            <v>PARAÑAQUE CITY</v>
          </cell>
          <cell r="I962" t="str">
            <v>PARAÑAQUE</v>
          </cell>
          <cell r="J962" t="str">
            <v>for FCOMP</v>
          </cell>
          <cell r="K962"/>
          <cell r="L962" t="str">
            <v>ECOM</v>
          </cell>
          <cell r="M962" t="str">
            <v>CLOSE</v>
          </cell>
          <cell r="N962" t="str">
            <v>MBF</v>
          </cell>
          <cell r="O962">
            <v>56.67</v>
          </cell>
          <cell r="P962"/>
          <cell r="Q962">
            <v>81.83</v>
          </cell>
        </row>
        <row r="963">
          <cell r="E963" t="str">
            <v>X22083392668</v>
          </cell>
          <cell r="F963" t="str">
            <v>KUIYING COLLADO</v>
          </cell>
          <cell r="G963" t="str">
            <v>U P SIDE SUBD, U P SIDE SUBD, MUNTINLUPA</v>
          </cell>
          <cell r="H963" t="str">
            <v>MUNTINLUPA CITY</v>
          </cell>
          <cell r="I963" t="str">
            <v>PARAÑAQUE</v>
          </cell>
          <cell r="J963"/>
          <cell r="K963"/>
          <cell r="L963" t="str">
            <v>ECOM</v>
          </cell>
          <cell r="M963" t="str">
            <v>CLOSE</v>
          </cell>
          <cell r="N963" t="str">
            <v>MBF</v>
          </cell>
          <cell r="O963">
            <v>71.12</v>
          </cell>
          <cell r="P963"/>
          <cell r="Q963">
            <v>105.15</v>
          </cell>
        </row>
        <row r="964">
          <cell r="E964" t="str">
            <v>X22052100675</v>
          </cell>
          <cell r="F964" t="str">
            <v>ROBERTO U. GAMBOA</v>
          </cell>
          <cell r="G964" t="str">
            <v>DINGALAN, AYALA-ALABANG VILL, MUNTINLUPA</v>
          </cell>
          <cell r="H964" t="str">
            <v>MUNTINLUPA CITY</v>
          </cell>
          <cell r="I964" t="str">
            <v>PARAÑAQUE</v>
          </cell>
          <cell r="J964" t="str">
            <v>tentative completion/energization Aug 10, 2022</v>
          </cell>
          <cell r="K964"/>
          <cell r="L964" t="str">
            <v>POWERHOUSE</v>
          </cell>
          <cell r="M964" t="str">
            <v>CLOSE</v>
          </cell>
          <cell r="N964" t="str">
            <v>MBF</v>
          </cell>
          <cell r="O964">
            <v>33.46</v>
          </cell>
          <cell r="P964"/>
          <cell r="Q964">
            <v>45.77</v>
          </cell>
        </row>
        <row r="965">
          <cell r="E965" t="str">
            <v>X22062432840</v>
          </cell>
          <cell r="F965" t="str">
            <v>BENITOITE TRADING INC.</v>
          </cell>
          <cell r="G965" t="str">
            <v>MADRIGAL, AYALA-ALABANG VILL, MUNTINLUPA</v>
          </cell>
          <cell r="H965" t="str">
            <v>MUNTINLUPA CITY</v>
          </cell>
          <cell r="I965" t="str">
            <v>PARAÑAQUE</v>
          </cell>
          <cell r="J965"/>
          <cell r="K965"/>
          <cell r="L965" t="str">
            <v>POWERHOUSE</v>
          </cell>
          <cell r="M965" t="str">
            <v>CLOSE</v>
          </cell>
          <cell r="N965" t="str">
            <v>MBF</v>
          </cell>
          <cell r="O965">
            <v>17.22</v>
          </cell>
          <cell r="P965"/>
          <cell r="Q965">
            <v>23.42</v>
          </cell>
        </row>
        <row r="966">
          <cell r="E966" t="str">
            <v>X21041599737</v>
          </cell>
          <cell r="F966" t="str">
            <v>DITO TELECOMMUNITY CORPORATION</v>
          </cell>
          <cell r="G966" t="str">
            <v>HABAY I, HABAY I, BACOOR</v>
          </cell>
          <cell r="H966" t="str">
            <v>BACOOR CITY</v>
          </cell>
          <cell r="I966" t="str">
            <v>DASMA</v>
          </cell>
          <cell r="J966" t="str">
            <v>tentative completion/energization Aug 15, 2022</v>
          </cell>
          <cell r="K966"/>
          <cell r="L966" t="str">
            <v>POWERHOUSE</v>
          </cell>
          <cell r="M966" t="str">
            <v>CLOSE</v>
          </cell>
          <cell r="N966" t="str">
            <v>IJP</v>
          </cell>
          <cell r="O966">
            <v>34.81</v>
          </cell>
          <cell r="P966"/>
          <cell r="Q966">
            <v>47.05</v>
          </cell>
        </row>
        <row r="967">
          <cell r="E967" t="str">
            <v>X22041772330</v>
          </cell>
          <cell r="F967" t="str">
            <v>ESSSE PROPERTY MANAGEMENT CORPORATION</v>
          </cell>
          <cell r="G967" t="str">
            <v>VATICAN CITY, ITALIA 500-BF HOMES, LAS PINAS CITY</v>
          </cell>
          <cell r="H967" t="str">
            <v>LAS PIÑAS CITY</v>
          </cell>
          <cell r="I967" t="str">
            <v>PARAÑAQUE</v>
          </cell>
          <cell r="J967" t="str">
            <v>1st week of august</v>
          </cell>
          <cell r="K967"/>
          <cell r="L967" t="str">
            <v>POWERHOUSE</v>
          </cell>
          <cell r="M967" t="str">
            <v>CLOSE</v>
          </cell>
          <cell r="N967" t="str">
            <v>IJP</v>
          </cell>
          <cell r="O967">
            <v>60.08</v>
          </cell>
          <cell r="P967"/>
          <cell r="Q967">
            <v>84.78</v>
          </cell>
        </row>
        <row r="968">
          <cell r="E968" t="str">
            <v>X21093953657</v>
          </cell>
          <cell r="F968" t="str">
            <v>SEAQUEST LOGISTICS, INC.</v>
          </cell>
          <cell r="G968" t="str">
            <v>PUROK 2, PUROK 2, MUNTINLUPA</v>
          </cell>
          <cell r="H968" t="str">
            <v>MUNTINLUPA CITY</v>
          </cell>
          <cell r="I968" t="str">
            <v>PARAÑAQUE</v>
          </cell>
          <cell r="J968" t="str">
            <v>target completion 0929</v>
          </cell>
          <cell r="K968"/>
          <cell r="L968" t="str">
            <v>ECOM</v>
          </cell>
          <cell r="M968" t="str">
            <v>CLOSE</v>
          </cell>
          <cell r="N968" t="str">
            <v>MBF</v>
          </cell>
          <cell r="O968">
            <v>62.89</v>
          </cell>
          <cell r="P968"/>
          <cell r="Q968">
            <v>99.43</v>
          </cell>
        </row>
        <row r="969">
          <cell r="E969" t="str">
            <v>X22062450041</v>
          </cell>
          <cell r="F969" t="str">
            <v>CITY OF MUNTINLUPA - AQUATIC CENTER</v>
          </cell>
          <cell r="G969" t="str">
            <v>BUENDIA, TUNASAN, MUNTINLUPA</v>
          </cell>
          <cell r="H969" t="str">
            <v>MUNTINLUPA CITY</v>
          </cell>
          <cell r="I969" t="str">
            <v>PARAÑAQUE</v>
          </cell>
          <cell r="J969" t="str">
            <v>for execution 0917</v>
          </cell>
          <cell r="K969"/>
          <cell r="L969" t="str">
            <v>ECOM</v>
          </cell>
          <cell r="M969" t="str">
            <v>CLOSE</v>
          </cell>
          <cell r="N969" t="str">
            <v>IJP</v>
          </cell>
          <cell r="O969">
            <v>552.55999999999995</v>
          </cell>
          <cell r="P969"/>
          <cell r="Q969">
            <v>818.1</v>
          </cell>
        </row>
        <row r="970">
          <cell r="E970" t="str">
            <v>X22020490371</v>
          </cell>
          <cell r="F970" t="str">
            <v>DITO TELECOMMUNITY CORPORATION</v>
          </cell>
          <cell r="G970" t="str">
            <v>BLOCK 11, FACTOR (MEDINA) CPD, LAS PINAS CITY</v>
          </cell>
          <cell r="H970" t="str">
            <v>LAS PIÑAS CITY</v>
          </cell>
          <cell r="I970" t="str">
            <v>PARAÑAQUE</v>
          </cell>
          <cell r="J970" t="str">
            <v>for pole erection 0908</v>
          </cell>
          <cell r="K970"/>
          <cell r="L970" t="str">
            <v>POWERHOUSE</v>
          </cell>
          <cell r="M970" t="str">
            <v>CLOSE</v>
          </cell>
          <cell r="N970" t="str">
            <v>JSP</v>
          </cell>
          <cell r="O970">
            <v>37.17</v>
          </cell>
          <cell r="P970"/>
          <cell r="Q970">
            <v>67.78</v>
          </cell>
        </row>
        <row r="971">
          <cell r="E971" t="str">
            <v>X22072910354</v>
          </cell>
          <cell r="F971" t="str">
            <v>AYALA SOUTHVALE VILLAGE HOMEOWNERS ASSOCIATION, IN</v>
          </cell>
          <cell r="G971" t="str">
            <v>DAANG HARI, ALMANZA II, LAS PINAS CITY</v>
          </cell>
          <cell r="H971" t="str">
            <v>LAS PIÑAS CITY</v>
          </cell>
          <cell r="I971" t="str">
            <v>PARAÑAQUE</v>
          </cell>
          <cell r="J971" t="str">
            <v>for meter 0909 anytime</v>
          </cell>
          <cell r="K971"/>
          <cell r="L971" t="str">
            <v>POWERHOUSE</v>
          </cell>
          <cell r="M971" t="str">
            <v>CLOSE</v>
          </cell>
          <cell r="N971" t="str">
            <v>JSP</v>
          </cell>
          <cell r="O971">
            <v>12.24</v>
          </cell>
          <cell r="P971"/>
          <cell r="Q971">
            <v>16.579999999999998</v>
          </cell>
        </row>
        <row r="972">
          <cell r="E972" t="str">
            <v>X22083581921</v>
          </cell>
          <cell r="F972" t="str">
            <v>GLOBALMAXX ENTERPRISES CO.,</v>
          </cell>
          <cell r="G972" t="str">
            <v>R.M.T. INDUSTRIAL COMPLEX, R.M.T. INDUSTRIAL COMPLEX, MUNTINLUPA</v>
          </cell>
          <cell r="H972" t="str">
            <v>MUNTINLUPA CITY</v>
          </cell>
          <cell r="I972" t="str">
            <v>PARAÑAQUE</v>
          </cell>
          <cell r="J972" t="str">
            <v>for execution</v>
          </cell>
          <cell r="K972"/>
          <cell r="L972" t="str">
            <v>POWERHOUSE</v>
          </cell>
          <cell r="M972" t="str">
            <v>CLOSE</v>
          </cell>
          <cell r="N972" t="str">
            <v>JSP</v>
          </cell>
          <cell r="O972">
            <v>154.04</v>
          </cell>
          <cell r="P972"/>
          <cell r="Q972">
            <v>210.82</v>
          </cell>
        </row>
        <row r="973">
          <cell r="E973" t="str">
            <v>X22073038439</v>
          </cell>
          <cell r="F973" t="str">
            <v>ROBERT K. CHAN</v>
          </cell>
          <cell r="G973" t="str">
            <v>ACACIA, AYALA-ALABANG VILL, MUNTINLUPA</v>
          </cell>
          <cell r="H973" t="str">
            <v>MUNTINLUPA CITY</v>
          </cell>
          <cell r="I973" t="str">
            <v>PARAÑAQUE</v>
          </cell>
          <cell r="J973" t="str">
            <v>for execution</v>
          </cell>
          <cell r="K973"/>
          <cell r="L973" t="str">
            <v>POWERHOUSE</v>
          </cell>
          <cell r="M973" t="str">
            <v>CLOSE</v>
          </cell>
          <cell r="N973" t="str">
            <v>JSP</v>
          </cell>
          <cell r="O973">
            <v>60.96</v>
          </cell>
          <cell r="P973"/>
          <cell r="Q973">
            <v>91.05</v>
          </cell>
        </row>
        <row r="974">
          <cell r="E974" t="str">
            <v>X22073239404</v>
          </cell>
          <cell r="F974" t="str">
            <v>JOHN PAUL VINCENT FLORES UY</v>
          </cell>
          <cell r="G974" t="str">
            <v>ANAHAW, AYALA-ALABANG VILL, MUNTINLUPA</v>
          </cell>
          <cell r="H974" t="str">
            <v>MUNTINLUPA CITY</v>
          </cell>
          <cell r="I974" t="str">
            <v>PARAÑAQUE</v>
          </cell>
          <cell r="J974"/>
          <cell r="K974"/>
          <cell r="L974" t="str">
            <v>POWERHOUSE</v>
          </cell>
          <cell r="M974" t="str">
            <v>CLOSE</v>
          </cell>
          <cell r="N974" t="str">
            <v>JSP</v>
          </cell>
          <cell r="O974">
            <v>16.47</v>
          </cell>
          <cell r="P974"/>
          <cell r="Q974">
            <v>22.47</v>
          </cell>
        </row>
        <row r="975">
          <cell r="E975" t="str">
            <v>X21051699104</v>
          </cell>
          <cell r="F975" t="str">
            <v>D'MARRCHS REALTY CORPORATION</v>
          </cell>
          <cell r="G975" t="str">
            <v>BF HOMES-HERNANDEZ PORTION, BF HOMES-HERNANDEZ PORTION, LAS PINAS CITY</v>
          </cell>
          <cell r="H975" t="str">
            <v>LAS PIÑAS CITY</v>
          </cell>
          <cell r="I975" t="str">
            <v>PARAÑAQUE</v>
          </cell>
          <cell r="J975" t="str">
            <v>on going digging</v>
          </cell>
          <cell r="K975"/>
          <cell r="L975" t="str">
            <v>POWERHOUSE</v>
          </cell>
          <cell r="M975" t="str">
            <v>CLOSE</v>
          </cell>
          <cell r="N975" t="str">
            <v>JSP</v>
          </cell>
          <cell r="O975">
            <v>140.69999999999999</v>
          </cell>
          <cell r="P975"/>
          <cell r="Q975">
            <v>205.65</v>
          </cell>
        </row>
        <row r="976">
          <cell r="E976" t="str">
            <v>X22062771355</v>
          </cell>
          <cell r="F976" t="str">
            <v xml:space="preserve">ARTURO ROCO </v>
          </cell>
          <cell r="G976" t="str">
            <v>BAYABAS, DOÑA JOSEFA SUBD, LAS PINAS CITY</v>
          </cell>
          <cell r="H976" t="str">
            <v>LAS PIÑAS CITY</v>
          </cell>
          <cell r="I976" t="str">
            <v>PARAÑAQUE</v>
          </cell>
          <cell r="J976" t="str">
            <v>fcomped</v>
          </cell>
          <cell r="K976"/>
          <cell r="L976" t="str">
            <v>POWERHOUSE</v>
          </cell>
          <cell r="M976" t="str">
            <v>CLOSE</v>
          </cell>
          <cell r="N976" t="str">
            <v>MBF</v>
          </cell>
          <cell r="O976">
            <v>196.83</v>
          </cell>
          <cell r="P976"/>
          <cell r="Q976">
            <v>319.64999999999998</v>
          </cell>
        </row>
        <row r="977">
          <cell r="E977" t="str">
            <v>X22083633773</v>
          </cell>
          <cell r="F977" t="str">
            <v>DATEM, INC.</v>
          </cell>
          <cell r="G977" t="str">
            <v>PULSE, ARCA SOUTH, TAGUIG CITY</v>
          </cell>
          <cell r="H977" t="str">
            <v>TAGUIG CITY</v>
          </cell>
          <cell r="I977" t="str">
            <v>PARAÑAQUE</v>
          </cell>
          <cell r="J977"/>
          <cell r="K977"/>
          <cell r="L977" t="str">
            <v>VJC</v>
          </cell>
          <cell r="M977" t="str">
            <v>CLOSE</v>
          </cell>
          <cell r="N977" t="str">
            <v>JSP</v>
          </cell>
          <cell r="O977">
            <v>136.59</v>
          </cell>
          <cell r="P977"/>
          <cell r="Q977">
            <v>195.8</v>
          </cell>
        </row>
        <row r="978">
          <cell r="E978" t="str">
            <v>X22062821103</v>
          </cell>
          <cell r="F978" t="str">
            <v>JERUSALEM PABLO ANDAYA</v>
          </cell>
          <cell r="G978" t="str">
            <v>SAMARIA, MULTINATIONAL VILL, PARANAQUE</v>
          </cell>
          <cell r="H978" t="str">
            <v>PARAÑAQUE CITY</v>
          </cell>
          <cell r="I978" t="str">
            <v>PARAÑAQUE</v>
          </cell>
          <cell r="J978"/>
          <cell r="K978"/>
          <cell r="L978" t="str">
            <v>VJC</v>
          </cell>
          <cell r="M978" t="str">
            <v>CLOSE</v>
          </cell>
          <cell r="N978" t="str">
            <v>MBF</v>
          </cell>
          <cell r="O978">
            <v>32.1</v>
          </cell>
          <cell r="P978"/>
          <cell r="Q978">
            <v>43.93</v>
          </cell>
        </row>
        <row r="979">
          <cell r="E979" t="str">
            <v>X22062495803</v>
          </cell>
          <cell r="F979" t="str">
            <v>BARANGAY WESTERN BICUTAN</v>
          </cell>
          <cell r="G979" t="str">
            <v>VETERANS, VETERANS CENTER, TAGUIG CITY</v>
          </cell>
          <cell r="H979" t="str">
            <v>TAGUIG CITY</v>
          </cell>
          <cell r="I979" t="str">
            <v>PARAÑAQUE</v>
          </cell>
          <cell r="J979"/>
          <cell r="K979"/>
          <cell r="L979" t="str">
            <v>VJC</v>
          </cell>
          <cell r="M979" t="str">
            <v>CLOSE</v>
          </cell>
          <cell r="N979" t="str">
            <v>JSP</v>
          </cell>
          <cell r="O979">
            <v>12.93</v>
          </cell>
          <cell r="P979"/>
          <cell r="Q979">
            <v>17.53</v>
          </cell>
        </row>
        <row r="980">
          <cell r="E980" t="str">
            <v>X22052105162</v>
          </cell>
          <cell r="F980" t="str">
            <v>CITY GOVERNMENT OF TAGUIG</v>
          </cell>
          <cell r="G980" t="str">
            <v>BALLECER, ZONE 2, TAGUIG CITY</v>
          </cell>
          <cell r="H980" t="str">
            <v>TAGUIG CITY</v>
          </cell>
          <cell r="I980" t="str">
            <v>PARAÑAQUE</v>
          </cell>
          <cell r="J980" t="str">
            <v>stock unavailability ball clevis</v>
          </cell>
          <cell r="K980"/>
          <cell r="L980" t="str">
            <v>VJC</v>
          </cell>
          <cell r="M980" t="str">
            <v>CLOSE</v>
          </cell>
          <cell r="N980" t="str">
            <v>MBF</v>
          </cell>
          <cell r="O980">
            <v>70.819999999999993</v>
          </cell>
          <cell r="P980"/>
          <cell r="Q980">
            <v>104.58</v>
          </cell>
        </row>
        <row r="981">
          <cell r="E981" t="str">
            <v>R21972426</v>
          </cell>
          <cell r="F981" t="str">
            <v>QUINDOZA, MINERVA HERMOSILLA</v>
          </cell>
          <cell r="G981" t="str">
            <v>MEHAN, PARKHOMES SUBD, MUNTINLUPA</v>
          </cell>
          <cell r="H981" t="str">
            <v>MUNTINLUPA CITY</v>
          </cell>
          <cell r="I981" t="str">
            <v>PARAÑAQUE</v>
          </cell>
          <cell r="J981" t="str">
            <v>for execution next week 0912</v>
          </cell>
          <cell r="K981"/>
          <cell r="L981" t="str">
            <v>POWERHOUSE</v>
          </cell>
          <cell r="M981" t="str">
            <v>CLOSE</v>
          </cell>
          <cell r="N981" t="str">
            <v>JSP</v>
          </cell>
          <cell r="O981">
            <v>14.76</v>
          </cell>
          <cell r="P981"/>
          <cell r="Q981">
            <v>21.87</v>
          </cell>
        </row>
        <row r="982">
          <cell r="E982" t="str">
            <v>X22062529158</v>
          </cell>
          <cell r="F982" t="str">
            <v>JULIET GODOY DE CASTRO</v>
          </cell>
          <cell r="G982" t="str">
            <v>VISAYAS, ZONE 5, TAGUIG CITY</v>
          </cell>
          <cell r="H982" t="str">
            <v>TAGUIG CITY</v>
          </cell>
          <cell r="I982" t="str">
            <v>PARAÑAQUE</v>
          </cell>
          <cell r="J982" t="str">
            <v>on going pole digging</v>
          </cell>
          <cell r="K982"/>
          <cell r="L982" t="str">
            <v>VJC</v>
          </cell>
          <cell r="M982" t="str">
            <v>CLOSE</v>
          </cell>
          <cell r="N982" t="str">
            <v>MBF</v>
          </cell>
          <cell r="O982">
            <v>67.709999999999994</v>
          </cell>
          <cell r="P982"/>
          <cell r="Q982">
            <v>103.95</v>
          </cell>
        </row>
        <row r="983">
          <cell r="E983" t="str">
            <v>X22062649010</v>
          </cell>
          <cell r="F983" t="str">
            <v>EDUARDO JR. ANGELES SINGSON</v>
          </cell>
          <cell r="G983" t="str">
            <v>CUENCA, AYALA-ALABANG VILL, MUNTINLUPA</v>
          </cell>
          <cell r="H983" t="str">
            <v>MUNTINLUPA CITY</v>
          </cell>
          <cell r="I983" t="str">
            <v>PARAÑAQUE</v>
          </cell>
          <cell r="J983" t="str">
            <v>for execution</v>
          </cell>
          <cell r="K983"/>
          <cell r="L983" t="str">
            <v>POWERHOUSE</v>
          </cell>
          <cell r="M983" t="str">
            <v>CLOSE</v>
          </cell>
          <cell r="N983" t="str">
            <v>IJP</v>
          </cell>
          <cell r="O983">
            <v>71.03</v>
          </cell>
          <cell r="P983"/>
          <cell r="Q983">
            <v>105.27</v>
          </cell>
        </row>
        <row r="984">
          <cell r="E984" t="str">
            <v>X22052009052</v>
          </cell>
          <cell r="F984" t="str">
            <v>SHERWILL PLASTIC COMPANY, INC.</v>
          </cell>
          <cell r="G984" t="str">
            <v>2ND, TAGUIG BAGUMBAYAN INDL ASS INC, TAGUIG CITY</v>
          </cell>
          <cell r="H984" t="str">
            <v>TAGUIG CITY</v>
          </cell>
          <cell r="I984" t="str">
            <v>PARAÑAQUE</v>
          </cell>
          <cell r="J984"/>
          <cell r="K984"/>
          <cell r="L984" t="str">
            <v>VJC</v>
          </cell>
          <cell r="M984" t="str">
            <v>CLOSE</v>
          </cell>
          <cell r="N984" t="str">
            <v>IJP</v>
          </cell>
          <cell r="O984">
            <v>51.38</v>
          </cell>
          <cell r="P984"/>
          <cell r="Q984">
            <v>70.17</v>
          </cell>
        </row>
        <row r="985">
          <cell r="E985" t="str">
            <v>X22083381536</v>
          </cell>
          <cell r="F985" t="str">
            <v>KENGIAN TORRES REALTY DEV. CO.</v>
          </cell>
          <cell r="G985" t="str">
            <v>R.M.T. INDUSTRIAL COMPLEX, R.M.T. INDUSTRIAL COMPLEX, MUNTINLUPA</v>
          </cell>
          <cell r="H985" t="str">
            <v>MUNTINLUPA CITY</v>
          </cell>
          <cell r="I985" t="str">
            <v>PARAÑAQUE</v>
          </cell>
          <cell r="J985" t="str">
            <v>for execution next week 0912</v>
          </cell>
          <cell r="K985"/>
          <cell r="L985" t="str">
            <v>POWERHOUSE</v>
          </cell>
          <cell r="M985" t="str">
            <v>CLOSE</v>
          </cell>
          <cell r="N985" t="str">
            <v>JCF</v>
          </cell>
          <cell r="O985">
            <v>12.92</v>
          </cell>
          <cell r="P985"/>
          <cell r="Q985">
            <v>27</v>
          </cell>
        </row>
        <row r="986">
          <cell r="E986" t="str">
            <v>R21333585</v>
          </cell>
          <cell r="F986" t="str">
            <v>STA. LUCIA REALTY &amp; DEVELOPMENT, INC</v>
          </cell>
          <cell r="G986" t="str">
            <v>BLOCK 3 ST, VISTA VERDE SOUTH EXEC PH4, BACOOR</v>
          </cell>
          <cell r="H986" t="str">
            <v>BACOOR CITY</v>
          </cell>
          <cell r="I986" t="str">
            <v>DASMA</v>
          </cell>
          <cell r="J986"/>
          <cell r="K986"/>
          <cell r="L986" t="str">
            <v>AVECO</v>
          </cell>
          <cell r="M986" t="str">
            <v>CLOSE</v>
          </cell>
          <cell r="N986" t="str">
            <v>FMS</v>
          </cell>
          <cell r="O986">
            <v>44.5</v>
          </cell>
          <cell r="P986"/>
          <cell r="Q986">
            <v>61.2</v>
          </cell>
        </row>
        <row r="987">
          <cell r="E987" t="str">
            <v>X22020812993</v>
          </cell>
          <cell r="F987" t="str">
            <v>DITO TELECOMMUNITY CORPORATION</v>
          </cell>
          <cell r="G987" t="str">
            <v>15TH, GOLDEN GATE SUBD, LAS PINAS CITY</v>
          </cell>
          <cell r="H987" t="str">
            <v>LAS PIÑAS CITY</v>
          </cell>
          <cell r="I987" t="str">
            <v>PARAÑAQUE</v>
          </cell>
          <cell r="J987"/>
          <cell r="K987"/>
          <cell r="L987" t="str">
            <v>AVECO</v>
          </cell>
          <cell r="M987" t="str">
            <v>CLOSE</v>
          </cell>
          <cell r="N987" t="str">
            <v>MBF</v>
          </cell>
          <cell r="O987">
            <v>105.02</v>
          </cell>
          <cell r="P987"/>
          <cell r="Q987">
            <v>171.27</v>
          </cell>
        </row>
        <row r="988">
          <cell r="E988" t="str">
            <v>X21115402722</v>
          </cell>
          <cell r="F988" t="str">
            <v>JAY AR RUBRICA SOLIS</v>
          </cell>
          <cell r="G988" t="str">
            <v>LIGAS III, LIGAS III, BACOOR</v>
          </cell>
          <cell r="H988" t="str">
            <v>BACOOR CITY</v>
          </cell>
          <cell r="I988" t="str">
            <v>DASMA</v>
          </cell>
          <cell r="J988"/>
          <cell r="K988"/>
          <cell r="L988" t="str">
            <v>AVECO</v>
          </cell>
          <cell r="M988" t="str">
            <v>CLOSE</v>
          </cell>
          <cell r="N988" t="str">
            <v>FMS</v>
          </cell>
          <cell r="O988">
            <v>115.97</v>
          </cell>
          <cell r="P988"/>
          <cell r="Q988">
            <v>158.97999999999999</v>
          </cell>
        </row>
        <row r="989">
          <cell r="E989" t="str">
            <v>X21083664268</v>
          </cell>
          <cell r="F989" t="str">
            <v>GLOBE TELECOM, INC.</v>
          </cell>
          <cell r="G989" t="str">
            <v>R. DE LEON, GATCHALIAN SUBD, LAS PINAS CITY</v>
          </cell>
          <cell r="H989" t="str">
            <v>LAS PIÑAS CITY</v>
          </cell>
          <cell r="I989" t="str">
            <v>PARAÑAQUE</v>
          </cell>
          <cell r="J989"/>
          <cell r="K989"/>
          <cell r="L989" t="str">
            <v>AVECO</v>
          </cell>
          <cell r="M989" t="str">
            <v>CLOSE</v>
          </cell>
          <cell r="N989" t="str">
            <v>FMS</v>
          </cell>
          <cell r="O989">
            <v>38.090000000000003</v>
          </cell>
          <cell r="P989"/>
          <cell r="Q989">
            <v>59.18</v>
          </cell>
        </row>
        <row r="990">
          <cell r="E990" t="str">
            <v>X21115353874</v>
          </cell>
          <cell r="F990" t="str">
            <v>FILINVEST LAND, INC.,</v>
          </cell>
          <cell r="G990" t="str">
            <v>BLOCK 12, PRINCETON HEIGHTS PHASE 2, BACOOR</v>
          </cell>
          <cell r="H990" t="str">
            <v>BACOOR CITY</v>
          </cell>
          <cell r="I990" t="str">
            <v>DASMA</v>
          </cell>
          <cell r="J990"/>
          <cell r="K990"/>
          <cell r="L990" t="str">
            <v>AVECO</v>
          </cell>
          <cell r="M990" t="str">
            <v>CLOSE</v>
          </cell>
          <cell r="N990" t="str">
            <v>MBF</v>
          </cell>
          <cell r="O990">
            <v>35.4</v>
          </cell>
          <cell r="P990"/>
          <cell r="Q990">
            <v>48.45</v>
          </cell>
        </row>
        <row r="991">
          <cell r="E991" t="str">
            <v>X20094160784</v>
          </cell>
          <cell r="F991" t="str">
            <v>ALBERT JOSEPH ESGUERRA FABIAN</v>
          </cell>
          <cell r="G991" t="str">
            <v>STREET, ILANG-ILANG, LIGAS III, BACOOR</v>
          </cell>
          <cell r="H991" t="str">
            <v>BACOOR CITY</v>
          </cell>
          <cell r="I991" t="str">
            <v>DASMA</v>
          </cell>
          <cell r="J991"/>
          <cell r="K991"/>
          <cell r="L991" t="str">
            <v>AVECO</v>
          </cell>
          <cell r="M991" t="str">
            <v>CLOSE</v>
          </cell>
          <cell r="N991" t="str">
            <v>FMS</v>
          </cell>
          <cell r="O991">
            <v>38.31</v>
          </cell>
          <cell r="P991"/>
          <cell r="Q991">
            <v>52.48</v>
          </cell>
        </row>
        <row r="992">
          <cell r="E992" t="str">
            <v>X21104433559</v>
          </cell>
          <cell r="F992" t="str">
            <v>ROBERT RAZON TY</v>
          </cell>
          <cell r="G992" t="str">
            <v>AGUIRRE, BF HOMES, PARANAQUE</v>
          </cell>
          <cell r="H992" t="str">
            <v>PARAÑAQUE CITY</v>
          </cell>
          <cell r="I992" t="str">
            <v>PARAÑAQUE</v>
          </cell>
          <cell r="J992"/>
          <cell r="K992"/>
          <cell r="L992" t="str">
            <v>AVECO</v>
          </cell>
          <cell r="M992" t="str">
            <v>CLOSE</v>
          </cell>
          <cell r="N992" t="str">
            <v>MBF</v>
          </cell>
          <cell r="O992">
            <v>64.55</v>
          </cell>
          <cell r="P992"/>
          <cell r="Q992">
            <v>89.17</v>
          </cell>
        </row>
        <row r="993">
          <cell r="E993" t="str">
            <v>X22031049691</v>
          </cell>
          <cell r="F993" t="str">
            <v>CMSTAR MANAGEMENT INC.</v>
          </cell>
          <cell r="G993" t="str">
            <v>SAN NICOLAS III BGY, SAN NICOLAS III, BACOOR</v>
          </cell>
          <cell r="H993" t="str">
            <v>BACOOR CITY</v>
          </cell>
          <cell r="I993" t="str">
            <v>DASMA</v>
          </cell>
          <cell r="J993"/>
          <cell r="K993"/>
          <cell r="L993" t="str">
            <v>AVECO</v>
          </cell>
          <cell r="M993" t="str">
            <v>CLOSE</v>
          </cell>
          <cell r="N993" t="str">
            <v>JSP</v>
          </cell>
          <cell r="O993">
            <v>762.65</v>
          </cell>
          <cell r="P993"/>
          <cell r="Q993">
            <v>1138.57</v>
          </cell>
        </row>
        <row r="994">
          <cell r="E994" t="str">
            <v>X22010267975</v>
          </cell>
          <cell r="F994" t="str">
            <v>PHILIPPINE SEVEN CORPORATION</v>
          </cell>
          <cell r="G994" t="str">
            <v>ALIMA I, ALIMA I, BACOOR</v>
          </cell>
          <cell r="H994" t="str">
            <v>BACOOR CITY</v>
          </cell>
          <cell r="I994" t="str">
            <v>DASMA</v>
          </cell>
          <cell r="J994"/>
          <cell r="K994"/>
          <cell r="L994" t="str">
            <v>AVECO</v>
          </cell>
          <cell r="M994" t="str">
            <v>CLOSE</v>
          </cell>
          <cell r="N994" t="str">
            <v>MBF</v>
          </cell>
          <cell r="O994">
            <v>49.87</v>
          </cell>
          <cell r="P994"/>
          <cell r="Q994">
            <v>68.2</v>
          </cell>
        </row>
        <row r="995">
          <cell r="E995" t="str">
            <v>X21115361355</v>
          </cell>
          <cell r="F995" t="str">
            <v>SPD INDUSTRIAL CORPORATION</v>
          </cell>
          <cell r="G995" t="str">
            <v>BLOCK 2, GREEN VALLEY SUBD SECT B, BACOOR</v>
          </cell>
          <cell r="H995" t="str">
            <v>BACOOR CITY</v>
          </cell>
          <cell r="I995" t="str">
            <v>DASMA</v>
          </cell>
          <cell r="J995" t="str">
            <v>For execution 1st week of August</v>
          </cell>
          <cell r="K995"/>
          <cell r="L995" t="str">
            <v>AVECO</v>
          </cell>
          <cell r="M995" t="str">
            <v>CLOSE</v>
          </cell>
          <cell r="N995" t="str">
            <v>IJP</v>
          </cell>
          <cell r="O995">
            <v>9.9600000000000009</v>
          </cell>
          <cell r="P995"/>
          <cell r="Q995">
            <v>22.93</v>
          </cell>
        </row>
        <row r="996">
          <cell r="E996" t="str">
            <v>X19112501120</v>
          </cell>
          <cell r="F996" t="str">
            <v>FAMILIA SAULOG RESORT AND VENUE INC.</v>
          </cell>
          <cell r="G996" t="str">
            <v>SAN NICOLAS I, SAN NICOLAS I, BACOORSTREET, SAN NICOLAS I, SAN NICOLAS I, BACOOR</v>
          </cell>
          <cell r="H996" t="str">
            <v>BACOOR CITY</v>
          </cell>
          <cell r="I996" t="str">
            <v>DASMA</v>
          </cell>
          <cell r="J996"/>
          <cell r="K996"/>
          <cell r="L996" t="str">
            <v>AVECO</v>
          </cell>
          <cell r="M996" t="str">
            <v>CLOSE</v>
          </cell>
          <cell r="N996" t="str">
            <v>IJP</v>
          </cell>
          <cell r="O996">
            <v>87.63</v>
          </cell>
          <cell r="P996"/>
          <cell r="Q996">
            <v>121.17</v>
          </cell>
        </row>
        <row r="997">
          <cell r="E997" t="str">
            <v>X22041789665</v>
          </cell>
          <cell r="F997" t="str">
            <v>JONATHAN AGGARAO FRANCISCO</v>
          </cell>
          <cell r="G997" t="str">
            <v>MOLINO ROAD, MOLINO III, BACOOR</v>
          </cell>
          <cell r="H997" t="str">
            <v>BACOOR CITY</v>
          </cell>
          <cell r="I997" t="str">
            <v>DASMA</v>
          </cell>
          <cell r="J997"/>
          <cell r="K997"/>
          <cell r="L997" t="str">
            <v>AVECO</v>
          </cell>
          <cell r="M997" t="str">
            <v>CLOSE</v>
          </cell>
          <cell r="N997" t="str">
            <v>IJP</v>
          </cell>
          <cell r="O997">
            <v>0.99</v>
          </cell>
          <cell r="P997"/>
          <cell r="Q997">
            <v>1.35</v>
          </cell>
        </row>
        <row r="998">
          <cell r="E998" t="str">
            <v>X22020697009</v>
          </cell>
          <cell r="F998" t="str">
            <v>RICHARD DOMDOM BROZAS</v>
          </cell>
          <cell r="G998" t="str">
            <v>NARRA, SBUC (BAGONG USBONG), BACOOR</v>
          </cell>
          <cell r="H998" t="str">
            <v>BACOOR CITY</v>
          </cell>
          <cell r="I998" t="str">
            <v>DASMA</v>
          </cell>
          <cell r="J998"/>
          <cell r="K998"/>
          <cell r="L998" t="str">
            <v>AVECO</v>
          </cell>
          <cell r="M998" t="str">
            <v>CLOSE</v>
          </cell>
          <cell r="N998" t="str">
            <v>IJP</v>
          </cell>
          <cell r="O998">
            <v>94.26</v>
          </cell>
          <cell r="P998"/>
          <cell r="Q998">
            <v>137.16999999999999</v>
          </cell>
        </row>
        <row r="999">
          <cell r="E999" t="str">
            <v>X21083620966</v>
          </cell>
          <cell r="F999" t="str">
            <v>A.M. ORETA &amp; CO., INC.</v>
          </cell>
          <cell r="G999" t="str">
            <v>COASTAL RD, SAN DIONISIO, PARANAQUE</v>
          </cell>
          <cell r="H999" t="str">
            <v>PARAÑAQUE CITY</v>
          </cell>
          <cell r="I999" t="str">
            <v>PARAÑAQUE</v>
          </cell>
          <cell r="J999"/>
          <cell r="K999"/>
          <cell r="L999" t="str">
            <v>AVECO</v>
          </cell>
          <cell r="M999" t="str">
            <v>CLOSE</v>
          </cell>
          <cell r="N999" t="str">
            <v>FMS</v>
          </cell>
          <cell r="O999">
            <v>66.13</v>
          </cell>
          <cell r="P999"/>
          <cell r="Q999">
            <v>90.43</v>
          </cell>
        </row>
        <row r="1000">
          <cell r="E1000" t="str">
            <v>X22093794946</v>
          </cell>
          <cell r="F1000" t="str">
            <v>S&amp;Y REALTY CORPORATION</v>
          </cell>
          <cell r="G1000" t="str">
            <v>NIOG II, NIOG II, BACOOR</v>
          </cell>
          <cell r="H1000" t="str">
            <v>BACOOR CITY</v>
          </cell>
          <cell r="I1000" t="str">
            <v>DASMA</v>
          </cell>
          <cell r="J1000" t="str">
            <v>for FCOMP 1006</v>
          </cell>
          <cell r="K1000"/>
          <cell r="L1000" t="str">
            <v>ECOM</v>
          </cell>
          <cell r="M1000" t="str">
            <v>CLOSE</v>
          </cell>
          <cell r="N1000" t="str">
            <v>JSP</v>
          </cell>
          <cell r="O1000">
            <v>30.31</v>
          </cell>
          <cell r="P1000"/>
          <cell r="Q1000">
            <v>44</v>
          </cell>
        </row>
        <row r="1001">
          <cell r="E1001" t="str">
            <v>X22031284656</v>
          </cell>
          <cell r="F1001" t="str">
            <v>DAHN BERGER PHILS. CONSTRUCTION CORPORATION</v>
          </cell>
          <cell r="G1001" t="str">
            <v>DOÑA SOLEDAD, BETTER LIVING SUBD, PARANAQUE</v>
          </cell>
          <cell r="H1001" t="str">
            <v>PARAÑAQUE CITY</v>
          </cell>
          <cell r="I1001" t="str">
            <v>PARAÑAQUE</v>
          </cell>
          <cell r="J1001"/>
          <cell r="K1001"/>
          <cell r="L1001" t="str">
            <v>ECOM</v>
          </cell>
          <cell r="M1001" t="str">
            <v>CLOSE</v>
          </cell>
          <cell r="N1001" t="str">
            <v>MBF</v>
          </cell>
          <cell r="O1001">
            <v>286.8</v>
          </cell>
          <cell r="P1001"/>
          <cell r="Q1001">
            <v>412.73</v>
          </cell>
        </row>
        <row r="1002">
          <cell r="E1002" t="str">
            <v>X21062598511</v>
          </cell>
          <cell r="F1002" t="str">
            <v>KENNETH KHOE KEH</v>
          </cell>
          <cell r="G1002" t="str">
            <v>PHASE 2 ACCESS ROAD, AMVEL COMMERCIAL COMPLEX, PARANAQUE</v>
          </cell>
          <cell r="H1002" t="str">
            <v>PARAÑAQUE CITY</v>
          </cell>
          <cell r="I1002" t="str">
            <v>PARAÑAQUE</v>
          </cell>
          <cell r="J1002"/>
          <cell r="K1002"/>
          <cell r="L1002" t="str">
            <v>AVECO</v>
          </cell>
          <cell r="M1002" t="str">
            <v>CLOSE</v>
          </cell>
          <cell r="N1002" t="str">
            <v>JSP</v>
          </cell>
          <cell r="O1002">
            <v>1019.35</v>
          </cell>
          <cell r="P1002"/>
          <cell r="Q1002">
            <v>621.5</v>
          </cell>
        </row>
        <row r="1003">
          <cell r="E1003" t="str">
            <v>X22041772088</v>
          </cell>
          <cell r="F1003" t="str">
            <v>DMCI PROJECT DEVELOPERS,INC.</v>
          </cell>
          <cell r="G1003" t="str">
            <v>OAK TOWER, THE ATHERTON, PARANAQUE</v>
          </cell>
          <cell r="H1003" t="str">
            <v>PARAÑAQUE CITY</v>
          </cell>
          <cell r="I1003" t="str">
            <v>PARAÑAQUE</v>
          </cell>
          <cell r="J1003" t="str">
            <v>OH side done, palit sungay 1005</v>
          </cell>
          <cell r="K1003"/>
          <cell r="L1003" t="str">
            <v>ECOM</v>
          </cell>
          <cell r="M1003" t="str">
            <v>CLOSE</v>
          </cell>
          <cell r="N1003" t="str">
            <v>UG</v>
          </cell>
          <cell r="O1003">
            <v>60.85</v>
          </cell>
          <cell r="P1003"/>
          <cell r="Q1003">
            <v>585.52</v>
          </cell>
        </row>
        <row r="1004">
          <cell r="E1004" t="str">
            <v>X21073248290</v>
          </cell>
          <cell r="F1004" t="str">
            <v>CITY GOVERNMENT OF MUNTINLUPA</v>
          </cell>
          <cell r="G1004" t="str">
            <v>BAUTISTA EXT, BAYANAN, MUNTINLUPA</v>
          </cell>
          <cell r="H1004" t="str">
            <v>MUNTINLUPA CITY</v>
          </cell>
          <cell r="I1004" t="str">
            <v>PARAÑAQUE</v>
          </cell>
          <cell r="J1004" t="str">
            <v>for execution 0917</v>
          </cell>
          <cell r="K1004"/>
          <cell r="L1004" t="str">
            <v>ECOM</v>
          </cell>
          <cell r="M1004" t="str">
            <v>CLOSE</v>
          </cell>
          <cell r="N1004" t="str">
            <v>MBF</v>
          </cell>
          <cell r="O1004">
            <v>361.18</v>
          </cell>
          <cell r="P1004"/>
          <cell r="Q1004">
            <v>581.04999999999995</v>
          </cell>
        </row>
        <row r="1005">
          <cell r="E1005" t="str">
            <v>R20519587</v>
          </cell>
          <cell r="F1005" t="str">
            <v>DEPARTMENT OF PUBLIC WORKS AND HIGHWAYS,</v>
          </cell>
          <cell r="G1005" t="str">
            <v>MOLINO-PALIPARAN, MOLINO IV, BACOOR</v>
          </cell>
          <cell r="H1005" t="str">
            <v>BACOOR CITY</v>
          </cell>
          <cell r="I1005" t="str">
            <v>DASMA</v>
          </cell>
          <cell r="J1005"/>
          <cell r="K1005"/>
          <cell r="L1005" t="str">
            <v>AVECO</v>
          </cell>
          <cell r="M1005" t="str">
            <v>CLOSE</v>
          </cell>
          <cell r="N1005" t="str">
            <v>MBF</v>
          </cell>
          <cell r="O1005">
            <v>160.19</v>
          </cell>
          <cell r="P1005"/>
          <cell r="Q1005">
            <v>1587.4</v>
          </cell>
        </row>
        <row r="1006">
          <cell r="E1006" t="str">
            <v>X22072828760</v>
          </cell>
          <cell r="F1006" t="str">
            <v>SUNNY PLACE REALTY CORPORATION</v>
          </cell>
          <cell r="G1006" t="str">
            <v>QUIRINO, TAMBO, PARANAQUE</v>
          </cell>
          <cell r="H1006" t="str">
            <v>PARAÑAQUE CITY</v>
          </cell>
          <cell r="I1006" t="str">
            <v>PARAÑAQUE</v>
          </cell>
          <cell r="J1006"/>
          <cell r="K1006"/>
          <cell r="L1006" t="str">
            <v>ECOM</v>
          </cell>
          <cell r="M1006" t="str">
            <v>CLOSE</v>
          </cell>
          <cell r="N1006" t="str">
            <v>MBF</v>
          </cell>
          <cell r="O1006">
            <v>91.54</v>
          </cell>
          <cell r="P1006"/>
          <cell r="Q1006">
            <v>165.43</v>
          </cell>
        </row>
        <row r="1007">
          <cell r="E1007" t="str">
            <v>X22052173007</v>
          </cell>
          <cell r="F1007" t="str">
            <v>SUNNY PLACE REALTY CORPORATION</v>
          </cell>
          <cell r="G1007" t="str">
            <v>QUIRINO, TAMBO, PARANAQUE</v>
          </cell>
          <cell r="H1007" t="str">
            <v>PARAÑAQUE CITY</v>
          </cell>
          <cell r="I1007" t="str">
            <v>PARAÑAQUE</v>
          </cell>
          <cell r="J1007" t="str">
            <v>PRA ROW issue</v>
          </cell>
          <cell r="K1007"/>
          <cell r="L1007" t="str">
            <v>ECOM</v>
          </cell>
          <cell r="M1007" t="str">
            <v>CLOSE</v>
          </cell>
          <cell r="N1007" t="str">
            <v>MBF</v>
          </cell>
          <cell r="O1007">
            <v>357.76</v>
          </cell>
          <cell r="P1007"/>
          <cell r="Q1007">
            <v>533.38</v>
          </cell>
        </row>
        <row r="1008">
          <cell r="E1008" t="str">
            <v>X22062716863</v>
          </cell>
          <cell r="F1008" t="str">
            <v>BRUNO GULTIANO DELOSO</v>
          </cell>
          <cell r="G1008" t="str">
            <v>BALATONG, STO. NINO, TAGUIG CITY</v>
          </cell>
          <cell r="H1008" t="str">
            <v>TAGUIG CITY</v>
          </cell>
          <cell r="I1008" t="str">
            <v>PARAÑAQUE</v>
          </cell>
          <cell r="J1008"/>
          <cell r="K1008"/>
          <cell r="L1008" t="str">
            <v>VJC</v>
          </cell>
          <cell r="M1008" t="str">
            <v>CLOSE</v>
          </cell>
          <cell r="N1008" t="str">
            <v>MBF</v>
          </cell>
          <cell r="O1008">
            <v>96.27</v>
          </cell>
          <cell r="P1008"/>
          <cell r="Q1008">
            <v>159.75</v>
          </cell>
        </row>
        <row r="1009">
          <cell r="E1009" t="str">
            <v>X22020802431</v>
          </cell>
          <cell r="F1009" t="str">
            <v>SERVEQUEST, INC.</v>
          </cell>
          <cell r="G1009" t="str">
            <v>SUMMIT CIRCLE SUBD, SUMMIT CIRCLE SUBD, MUNTINLUPA</v>
          </cell>
          <cell r="H1009" t="str">
            <v>MUNTINLUPA CITY</v>
          </cell>
          <cell r="I1009" t="str">
            <v>PARAÑAQUE</v>
          </cell>
          <cell r="J1009" t="str">
            <v>for PAI for execution 0916</v>
          </cell>
          <cell r="K1009"/>
          <cell r="L1009" t="str">
            <v>ECOM</v>
          </cell>
          <cell r="M1009" t="str">
            <v>CLOSE</v>
          </cell>
          <cell r="N1009" t="str">
            <v>IJP</v>
          </cell>
          <cell r="O1009">
            <v>582.59</v>
          </cell>
          <cell r="P1009"/>
          <cell r="Q1009">
            <v>916.93</v>
          </cell>
        </row>
        <row r="1010">
          <cell r="E1010" t="str">
            <v>X21020493773</v>
          </cell>
          <cell r="F1010" t="str">
            <v>DITO TELECOMMUNITY CORPORATION</v>
          </cell>
          <cell r="G1010" t="str">
            <v>AQUA, CAMELLA SPRINGVILLE NORTH, BACOOR</v>
          </cell>
          <cell r="H1010" t="str">
            <v>BACOOR CITY</v>
          </cell>
          <cell r="I1010" t="str">
            <v>DASMA</v>
          </cell>
          <cell r="J1010" t="str">
            <v>for HOA Approval</v>
          </cell>
          <cell r="K1010"/>
          <cell r="L1010" t="str">
            <v>ECOM</v>
          </cell>
          <cell r="M1010" t="str">
            <v>CLOSE</v>
          </cell>
          <cell r="N1010" t="str">
            <v>MBF</v>
          </cell>
          <cell r="O1010">
            <v>52.59</v>
          </cell>
          <cell r="P1010"/>
          <cell r="Q1010">
            <v>80.069999999999993</v>
          </cell>
        </row>
        <row r="1011">
          <cell r="E1011" t="str">
            <v>R21262050</v>
          </cell>
          <cell r="F1011" t="str">
            <v>ROBERT R. TY</v>
          </cell>
          <cell r="G1011" t="str">
            <v>AGUIRRE, BF HOMES, PARANAQUE</v>
          </cell>
          <cell r="H1011" t="str">
            <v>PARAÑAQUE CITY</v>
          </cell>
          <cell r="I1011" t="str">
            <v>PARAÑAQUE</v>
          </cell>
          <cell r="J1011"/>
          <cell r="K1011"/>
          <cell r="L1011" t="str">
            <v>AVECO</v>
          </cell>
          <cell r="M1011" t="str">
            <v>CLOSE</v>
          </cell>
          <cell r="N1011" t="str">
            <v>MBF</v>
          </cell>
          <cell r="O1011">
            <v>40</v>
          </cell>
          <cell r="P1011"/>
          <cell r="Q1011">
            <v>41.08</v>
          </cell>
        </row>
        <row r="1012">
          <cell r="E1012" t="str">
            <v>X22052173477</v>
          </cell>
          <cell r="F1012" t="str">
            <v>ROHIT PERLAS NIHALANI</v>
          </cell>
          <cell r="G1012" t="str">
            <v>N. ARMSTRONG, MOONWALK, PARANAQUE</v>
          </cell>
          <cell r="H1012" t="str">
            <v>PARAÑAQUE CITY</v>
          </cell>
          <cell r="I1012" t="str">
            <v>PARAÑAQUE</v>
          </cell>
          <cell r="J1012"/>
          <cell r="K1012"/>
          <cell r="L1012" t="str">
            <v>VJC</v>
          </cell>
          <cell r="M1012" t="str">
            <v>CLOSE</v>
          </cell>
          <cell r="N1012" t="str">
            <v>JSP</v>
          </cell>
          <cell r="O1012">
            <v>67.319999999999993</v>
          </cell>
          <cell r="P1012"/>
          <cell r="Q1012">
            <v>91.85</v>
          </cell>
        </row>
        <row r="1013">
          <cell r="E1013" t="str">
            <v>X22062736089</v>
          </cell>
          <cell r="F1013" t="str">
            <v>CDC REALTY INC.</v>
          </cell>
          <cell r="G1013" t="str">
            <v>STA. ANA, SUN VALLEY SUBD, PARANAQUE</v>
          </cell>
          <cell r="H1013" t="str">
            <v>PARAÑAQUE CITY</v>
          </cell>
          <cell r="I1013" t="str">
            <v>PARAÑAQUE</v>
          </cell>
          <cell r="J1013"/>
          <cell r="K1013"/>
          <cell r="L1013" t="str">
            <v>VJC</v>
          </cell>
          <cell r="M1013" t="str">
            <v>CLOSE</v>
          </cell>
          <cell r="N1013" t="str">
            <v>MBF</v>
          </cell>
          <cell r="O1013">
            <v>33.08</v>
          </cell>
          <cell r="P1013"/>
          <cell r="Q1013">
            <v>45.25</v>
          </cell>
        </row>
        <row r="1014">
          <cell r="E1014" t="str">
            <v>X22062613232</v>
          </cell>
          <cell r="F1014" t="str">
            <v>CARLO EMMANUELLE R LUCIANO</v>
          </cell>
          <cell r="G1014" t="str">
            <v>ALICANTE, TOWN AND COUNTRY WEST SUBD, BACOOR</v>
          </cell>
          <cell r="H1014" t="str">
            <v>BACOOR CITY</v>
          </cell>
          <cell r="I1014" t="str">
            <v>DASMA</v>
          </cell>
          <cell r="J1014" t="str">
            <v>For FCOMP</v>
          </cell>
          <cell r="K1014"/>
          <cell r="L1014" t="str">
            <v>AVECO</v>
          </cell>
          <cell r="M1014" t="str">
            <v>CLOSE</v>
          </cell>
          <cell r="N1014" t="str">
            <v>MBF</v>
          </cell>
          <cell r="O1014">
            <v>27.03</v>
          </cell>
          <cell r="P1014"/>
          <cell r="Q1014">
            <v>37.08</v>
          </cell>
        </row>
        <row r="1015">
          <cell r="E1015" t="str">
            <v>X21051742517</v>
          </cell>
          <cell r="F1015" t="str">
            <v>SOUTH SEVEN REALTY AND DEVELOPMENT CORPORATION</v>
          </cell>
          <cell r="G1015" t="str">
            <v>BLOCK 2, KATHERINE TOWNHOMES, BACOOR</v>
          </cell>
          <cell r="H1015" t="str">
            <v>BACOOR CITY</v>
          </cell>
          <cell r="I1015" t="str">
            <v>DASMA</v>
          </cell>
          <cell r="J1015"/>
          <cell r="K1015"/>
          <cell r="L1015" t="str">
            <v>AVECO</v>
          </cell>
          <cell r="M1015" t="str">
            <v>CLOSE</v>
          </cell>
          <cell r="N1015" t="str">
            <v>FMS</v>
          </cell>
          <cell r="O1015">
            <v>46.26</v>
          </cell>
          <cell r="P1015"/>
          <cell r="Q1015">
            <v>61.77</v>
          </cell>
        </row>
        <row r="1016">
          <cell r="E1016" t="str">
            <v>R21221353</v>
          </cell>
          <cell r="F1016" t="str">
            <v>CUMBE, MIZAR R.</v>
          </cell>
          <cell r="G1016" t="str">
            <v>BLOCK 6, CASIMIRO TOWNHOMES HABAY, BACOOR</v>
          </cell>
          <cell r="H1016" t="str">
            <v>BACOOR CITY</v>
          </cell>
          <cell r="I1016" t="str">
            <v>DASMA</v>
          </cell>
          <cell r="J1016"/>
          <cell r="K1016"/>
          <cell r="L1016" t="str">
            <v>AVECO</v>
          </cell>
          <cell r="M1016" t="str">
            <v>CLOSE</v>
          </cell>
          <cell r="N1016" t="str">
            <v>FMS</v>
          </cell>
          <cell r="O1016">
            <v>75.88</v>
          </cell>
          <cell r="P1016"/>
          <cell r="Q1016">
            <v>105.87</v>
          </cell>
        </row>
        <row r="1017">
          <cell r="E1017" t="str">
            <v>X21094331434</v>
          </cell>
          <cell r="F1017" t="str">
            <v>LEO MAJAM ESPIRITU</v>
          </cell>
          <cell r="G1017" t="str">
            <v>GEN. TIRONA, MABOLO I, BACOOR</v>
          </cell>
          <cell r="H1017" t="str">
            <v>BACOOR CITY</v>
          </cell>
          <cell r="I1017" t="str">
            <v>DASMA</v>
          </cell>
          <cell r="J1017"/>
          <cell r="K1017"/>
          <cell r="L1017" t="str">
            <v>AVECO</v>
          </cell>
          <cell r="M1017" t="str">
            <v>CLOSE</v>
          </cell>
          <cell r="N1017" t="str">
            <v>MBF</v>
          </cell>
          <cell r="O1017">
            <v>67.14</v>
          </cell>
          <cell r="P1017"/>
          <cell r="Q1017">
            <v>85.13</v>
          </cell>
        </row>
        <row r="1018">
          <cell r="E1018" t="str">
            <v>X22020599671</v>
          </cell>
          <cell r="F1018" t="str">
            <v>ELMER TOLIBAS BALBOA</v>
          </cell>
          <cell r="G1018" t="str">
            <v>CAMELLA SPRINGVILLE HTS II, CAMELLA SPRINGVILLE HTS II, BACOOR</v>
          </cell>
          <cell r="H1018" t="str">
            <v>BACOOR CITY</v>
          </cell>
          <cell r="I1018" t="str">
            <v>DASMA</v>
          </cell>
          <cell r="J1018" t="str">
            <v>Target until July 31, 2022</v>
          </cell>
          <cell r="K1018"/>
          <cell r="L1018" t="str">
            <v>AVECO</v>
          </cell>
          <cell r="M1018" t="str">
            <v>CLOSE</v>
          </cell>
          <cell r="N1018" t="str">
            <v>MBF</v>
          </cell>
          <cell r="O1018">
            <v>30.59</v>
          </cell>
          <cell r="P1018"/>
          <cell r="Q1018">
            <v>45</v>
          </cell>
        </row>
        <row r="1019">
          <cell r="E1019" t="str">
            <v>X22031180839</v>
          </cell>
          <cell r="F1019" t="str">
            <v>SOUTHHILL MEDICAL SPECIALISTS,,</v>
          </cell>
          <cell r="G1019" t="str">
            <v>MOLINO IV, MOLINO IV, BACOOR</v>
          </cell>
          <cell r="H1019" t="str">
            <v>BACOOR CITY</v>
          </cell>
          <cell r="I1019" t="str">
            <v>DASMA</v>
          </cell>
          <cell r="J1019"/>
          <cell r="K1019"/>
          <cell r="L1019" t="str">
            <v>AVECO</v>
          </cell>
          <cell r="M1019" t="str">
            <v>CLOSE</v>
          </cell>
          <cell r="N1019" t="str">
            <v>JSP</v>
          </cell>
          <cell r="O1019">
            <v>200.95</v>
          </cell>
          <cell r="P1019"/>
          <cell r="Q1019">
            <v>279.35000000000002</v>
          </cell>
        </row>
        <row r="1020">
          <cell r="E1020" t="str">
            <v>X22083531865</v>
          </cell>
          <cell r="F1020" t="str">
            <v>FRANKLIN URI SEDANO</v>
          </cell>
          <cell r="G1020" t="str">
            <v>DE SOCORRO, SAN ANTONIO VALLEY 1, PARANAQUE</v>
          </cell>
          <cell r="H1020" t="str">
            <v>PARAÑAQUE CITY</v>
          </cell>
          <cell r="I1020" t="str">
            <v>PARAÑAQUE</v>
          </cell>
          <cell r="J1020"/>
          <cell r="K1020"/>
          <cell r="L1020" t="str">
            <v>VJC</v>
          </cell>
          <cell r="M1020" t="str">
            <v>CLOSE</v>
          </cell>
          <cell r="N1020" t="str">
            <v>JSP</v>
          </cell>
          <cell r="O1020">
            <v>33.299999999999997</v>
          </cell>
          <cell r="P1020"/>
          <cell r="Q1020">
            <v>42.92</v>
          </cell>
        </row>
        <row r="1021">
          <cell r="E1021" t="str">
            <v>X22030992450</v>
          </cell>
          <cell r="F1021" t="str">
            <v>CITY GOVERNMENT OF LAS PIÑAS</v>
          </cell>
          <cell r="G1021" t="str">
            <v>BF CARNIBAL PARK, BF RESORT VILL, LAS PINAS CITY</v>
          </cell>
          <cell r="H1021" t="str">
            <v>LAS PIÑAS CITY</v>
          </cell>
          <cell r="I1021" t="str">
            <v>PARAÑAQUE</v>
          </cell>
          <cell r="J1021"/>
          <cell r="K1021"/>
          <cell r="L1021" t="str">
            <v>AVECO</v>
          </cell>
          <cell r="M1021" t="str">
            <v>CLOSE</v>
          </cell>
          <cell r="N1021" t="str">
            <v>MBF</v>
          </cell>
          <cell r="O1021">
            <v>66.63</v>
          </cell>
          <cell r="P1021"/>
          <cell r="Q1021">
            <v>103.1</v>
          </cell>
        </row>
        <row r="1022">
          <cell r="E1022" t="str">
            <v>X22052219529</v>
          </cell>
          <cell r="F1022" t="str">
            <v>S AND Y CENTRAL REALTY CORP.</v>
          </cell>
          <cell r="G1022" t="str">
            <v>QUIRINO, SAN DIONISIO, PARANAQUE</v>
          </cell>
          <cell r="H1022" t="str">
            <v>PARAÑAQUE CITY</v>
          </cell>
          <cell r="I1022" t="str">
            <v>PARAÑAQUE</v>
          </cell>
          <cell r="J1022"/>
          <cell r="K1022"/>
          <cell r="L1022" t="str">
            <v>AVECO</v>
          </cell>
          <cell r="M1022" t="str">
            <v>CLOSE</v>
          </cell>
          <cell r="N1022" t="str">
            <v>MBF</v>
          </cell>
          <cell r="O1022">
            <v>208.56</v>
          </cell>
          <cell r="P1022"/>
          <cell r="Q1022">
            <v>285.63</v>
          </cell>
        </row>
        <row r="1023">
          <cell r="E1023" t="str">
            <v>X21104930714</v>
          </cell>
          <cell r="F1023" t="str">
            <v>JOIE MEDINA GAWARAN</v>
          </cell>
          <cell r="G1023" t="str">
            <v>MOLINO I, MOLINO I, BACOOR</v>
          </cell>
          <cell r="H1023" t="str">
            <v>BACOOR CITY</v>
          </cell>
          <cell r="I1023" t="str">
            <v>DASMA</v>
          </cell>
          <cell r="J1023" t="str">
            <v>tentative completion May 2022</v>
          </cell>
          <cell r="K1023"/>
          <cell r="L1023" t="str">
            <v>AVECO</v>
          </cell>
          <cell r="M1023" t="str">
            <v>CLOSE</v>
          </cell>
          <cell r="N1023" t="str">
            <v>MBF</v>
          </cell>
          <cell r="O1023">
            <v>22.91</v>
          </cell>
          <cell r="P1023"/>
          <cell r="Q1023">
            <v>31.4</v>
          </cell>
        </row>
        <row r="1024">
          <cell r="E1024" t="str">
            <v>X22020539340</v>
          </cell>
          <cell r="F1024" t="str">
            <v>PHILIPPINE SEVEN CORPORATION</v>
          </cell>
          <cell r="G1024" t="str">
            <v>GEN. TIRONA, HABAY I, BACOOR</v>
          </cell>
          <cell r="H1024" t="str">
            <v>BACOOR CITY</v>
          </cell>
          <cell r="I1024" t="str">
            <v>DASMA</v>
          </cell>
          <cell r="J1024"/>
          <cell r="K1024"/>
          <cell r="L1024" t="str">
            <v>AVECO</v>
          </cell>
          <cell r="M1024" t="str">
            <v>CLOSE</v>
          </cell>
          <cell r="N1024" t="str">
            <v>IJP</v>
          </cell>
          <cell r="O1024">
            <v>4.3600000000000003</v>
          </cell>
          <cell r="P1024"/>
          <cell r="Q1024">
            <v>5.98</v>
          </cell>
        </row>
        <row r="1025">
          <cell r="E1025" t="str">
            <v>R21297339</v>
          </cell>
          <cell r="F1025" t="str">
            <v>SAQUILAYAN, JEFF TINED</v>
          </cell>
          <cell r="G1025" t="str">
            <v>SOUTH SUSANA HOMES, SOUTH SUSANA HOMES, BACOOR</v>
          </cell>
          <cell r="H1025" t="str">
            <v>BACOOR CITY</v>
          </cell>
          <cell r="I1025" t="str">
            <v>DASMA</v>
          </cell>
          <cell r="J1025" t="str">
            <v>Execution September 8, 2022</v>
          </cell>
          <cell r="K1025"/>
          <cell r="L1025" t="str">
            <v>AVECO</v>
          </cell>
          <cell r="M1025" t="str">
            <v>CLOSE</v>
          </cell>
          <cell r="N1025" t="str">
            <v>MBF</v>
          </cell>
          <cell r="O1025">
            <v>77.66</v>
          </cell>
          <cell r="P1025"/>
          <cell r="Q1025">
            <v>106.47</v>
          </cell>
        </row>
        <row r="1026">
          <cell r="E1026" t="str">
            <v>X22030925425</v>
          </cell>
          <cell r="F1026" t="str">
            <v>SM DEVELOPMENT CORPORATION</v>
          </cell>
          <cell r="G1026" t="str">
            <v>TOWER A, BLOOM RESIDENCES, PARANAQUE</v>
          </cell>
          <cell r="H1026" t="str">
            <v>PARAÑAQUE CITY</v>
          </cell>
          <cell r="I1026" t="str">
            <v>PARAÑAQUE</v>
          </cell>
          <cell r="J1026"/>
          <cell r="K1026"/>
          <cell r="L1026" t="str">
            <v>AVECO</v>
          </cell>
          <cell r="M1026" t="str">
            <v>CLOSE</v>
          </cell>
          <cell r="N1026" t="str">
            <v>MBF</v>
          </cell>
          <cell r="O1026">
            <v>939.67</v>
          </cell>
          <cell r="P1026"/>
          <cell r="Q1026">
            <v>1625.52</v>
          </cell>
        </row>
        <row r="1027">
          <cell r="E1027" t="str">
            <v>X22031344895</v>
          </cell>
          <cell r="F1027" t="str">
            <v>ANIBAN ELEMENTARY SCHOOL</v>
          </cell>
          <cell r="G1027" t="str">
            <v>ANIBAN I, ANIBAN I, BACOOR</v>
          </cell>
          <cell r="H1027" t="str">
            <v>BACOOR CITY</v>
          </cell>
          <cell r="I1027" t="str">
            <v>DASMA</v>
          </cell>
          <cell r="J1027"/>
          <cell r="K1027"/>
          <cell r="L1027" t="str">
            <v>AVECO</v>
          </cell>
          <cell r="M1027" t="str">
            <v>CLOSE</v>
          </cell>
          <cell r="N1027" t="str">
            <v>MBF</v>
          </cell>
          <cell r="O1027">
            <v>72.75</v>
          </cell>
          <cell r="P1027"/>
          <cell r="Q1027">
            <v>112.98</v>
          </cell>
        </row>
        <row r="1028">
          <cell r="E1028" t="str">
            <v>X22093806279</v>
          </cell>
          <cell r="F1028" t="str">
            <v>PREMIUM ARTICLES INC.</v>
          </cell>
          <cell r="G1028" t="str">
            <v>EL GRANDE, BF HOMES, PARANAQUE</v>
          </cell>
          <cell r="H1028" t="str">
            <v>PARAÑAQUE CITY</v>
          </cell>
          <cell r="I1028" t="str">
            <v>PARAÑAQUE</v>
          </cell>
          <cell r="J1028"/>
          <cell r="K1028"/>
          <cell r="L1028" t="str">
            <v>POWERHOUSE</v>
          </cell>
          <cell r="M1028" t="str">
            <v>CLOSE</v>
          </cell>
          <cell r="N1028" t="str">
            <v>JSP</v>
          </cell>
          <cell r="O1028">
            <v>87.15</v>
          </cell>
          <cell r="P1028"/>
          <cell r="Q1028">
            <v>136.75</v>
          </cell>
        </row>
        <row r="1029">
          <cell r="E1029" t="str">
            <v>X22031284794</v>
          </cell>
          <cell r="F1029" t="str">
            <v>C&amp;S SUPERMARKET, INC.</v>
          </cell>
          <cell r="G1029" t="str">
            <v>CAA, CAA CPD PH 1-B, LAS PINAS CITY</v>
          </cell>
          <cell r="H1029" t="str">
            <v>LAS PIÑAS CITY</v>
          </cell>
          <cell r="I1029" t="str">
            <v>PARAÑAQUE</v>
          </cell>
          <cell r="J1029"/>
          <cell r="K1029"/>
          <cell r="L1029" t="str">
            <v>POWERHOUSE</v>
          </cell>
          <cell r="M1029" t="str">
            <v>CLOSE</v>
          </cell>
          <cell r="N1029" t="str">
            <v>JSP</v>
          </cell>
          <cell r="O1029">
            <v>13.6</v>
          </cell>
          <cell r="P1029"/>
          <cell r="Q1029">
            <v>18.399999999999999</v>
          </cell>
        </row>
        <row r="1030">
          <cell r="E1030" t="str">
            <v>R21727043</v>
          </cell>
          <cell r="F1030" t="str">
            <v>DESPABILADERAS VENERANDA PEGORIA</v>
          </cell>
          <cell r="G1030" t="str">
            <v>BLOCK 3, VILLA FIDELA SUBD, LAS PINAS CITY</v>
          </cell>
          <cell r="H1030" t="str">
            <v>LAS PIÑAS CITY</v>
          </cell>
          <cell r="I1030" t="str">
            <v>PARAÑAQUE</v>
          </cell>
          <cell r="J1030" t="str">
            <v>completed digging</v>
          </cell>
          <cell r="K1030"/>
          <cell r="L1030" t="str">
            <v>POWERHOUSE</v>
          </cell>
          <cell r="M1030" t="str">
            <v>CLOSE</v>
          </cell>
          <cell r="N1030" t="str">
            <v>JSP</v>
          </cell>
          <cell r="O1030">
            <v>11.2</v>
          </cell>
          <cell r="P1030"/>
          <cell r="Q1030">
            <v>15.33</v>
          </cell>
        </row>
        <row r="1031">
          <cell r="E1031" t="str">
            <v>X22093767795</v>
          </cell>
          <cell r="F1031" t="str">
            <v>GUSJOY VENTURES INC.</v>
          </cell>
          <cell r="G1031" t="str">
            <v>AGUIRRE, BF HOMES, PARANAQUE</v>
          </cell>
          <cell r="H1031" t="str">
            <v>PARAÑAQUE CITY</v>
          </cell>
          <cell r="I1031" t="str">
            <v>PARAÑAQUE</v>
          </cell>
          <cell r="J1031"/>
          <cell r="K1031"/>
          <cell r="L1031" t="str">
            <v>POWERHOUSE</v>
          </cell>
          <cell r="M1031" t="str">
            <v>CLOSE</v>
          </cell>
          <cell r="N1031" t="str">
            <v>JSP</v>
          </cell>
          <cell r="O1031">
            <v>96.61</v>
          </cell>
          <cell r="P1031"/>
          <cell r="Q1031">
            <v>145.02000000000001</v>
          </cell>
        </row>
        <row r="1032">
          <cell r="E1032" t="str">
            <v>X22041719563</v>
          </cell>
          <cell r="F1032" t="str">
            <v>PRIME PACIFIC UNITED CONSORTIUM, INC.,</v>
          </cell>
          <cell r="G1032" t="str">
            <v>NIOG II, NIOG II, BACOOR</v>
          </cell>
          <cell r="H1032" t="str">
            <v>BACOOR CITY</v>
          </cell>
          <cell r="I1032" t="str">
            <v>DASMA</v>
          </cell>
          <cell r="J1032"/>
          <cell r="K1032"/>
          <cell r="L1032" t="str">
            <v>AVECO</v>
          </cell>
          <cell r="M1032" t="str">
            <v>CLOSE</v>
          </cell>
          <cell r="N1032" t="str">
            <v>MBF</v>
          </cell>
          <cell r="O1032">
            <v>447.06</v>
          </cell>
          <cell r="P1032"/>
          <cell r="Q1032">
            <v>612.37</v>
          </cell>
        </row>
        <row r="1033">
          <cell r="E1033" t="str">
            <v>X22072994813</v>
          </cell>
          <cell r="F1033" t="str">
            <v>PEA TOLLWAY CORPORATION</v>
          </cell>
          <cell r="G1033" t="str">
            <v>RADAR, RADAR TECHNICAL VILL-BALAGBAG, PASAY CITY</v>
          </cell>
          <cell r="H1033" t="str">
            <v>PASAY CITY</v>
          </cell>
          <cell r="I1033" t="str">
            <v>PARAÑAQUE</v>
          </cell>
          <cell r="J1033"/>
          <cell r="K1033"/>
          <cell r="L1033" t="str">
            <v>CHALLENGER</v>
          </cell>
          <cell r="M1033" t="str">
            <v>CLOSE</v>
          </cell>
          <cell r="N1033" t="str">
            <v>MBF</v>
          </cell>
          <cell r="O1033">
            <v>71.040000000000006</v>
          </cell>
          <cell r="P1033"/>
          <cell r="Q1033">
            <v>97.1</v>
          </cell>
        </row>
        <row r="1034">
          <cell r="E1034" t="str">
            <v>X21125668464</v>
          </cell>
          <cell r="F1034" t="str">
            <v>MARK BENEDICT OCHOA REALICA</v>
          </cell>
          <cell r="G1034" t="str">
            <v>ACACIA, MADRIGAL BUSINESS PARK, MUNTINLUPA</v>
          </cell>
          <cell r="H1034" t="str">
            <v>MUNTINLUPA CITY</v>
          </cell>
          <cell r="I1034" t="str">
            <v>PARAÑAQUE</v>
          </cell>
          <cell r="J1034" t="str">
            <v>for testing UG</v>
          </cell>
          <cell r="K1034"/>
          <cell r="L1034" t="str">
            <v>POWERHOUSE</v>
          </cell>
          <cell r="M1034" t="str">
            <v>CLOSE</v>
          </cell>
          <cell r="N1034" t="str">
            <v>MBF</v>
          </cell>
          <cell r="O1034">
            <v>84.48</v>
          </cell>
          <cell r="P1034"/>
          <cell r="Q1034">
            <v>359.57</v>
          </cell>
        </row>
        <row r="1035">
          <cell r="E1035" t="str">
            <v>X22041720049</v>
          </cell>
          <cell r="F1035" t="str">
            <v>CROWN ASIA PROPERTIES, INC.</v>
          </cell>
          <cell r="G1035" t="str">
            <v>BLOCK 15, PONTICELLI GARDENS 2, BACOOR</v>
          </cell>
          <cell r="H1035" t="str">
            <v>BACOOR CITY</v>
          </cell>
          <cell r="I1035" t="str">
            <v>DASMA</v>
          </cell>
          <cell r="J1035"/>
          <cell r="K1035"/>
          <cell r="L1035" t="str">
            <v>AVECO</v>
          </cell>
          <cell r="M1035" t="str">
            <v>CLOSE</v>
          </cell>
          <cell r="N1035" t="str">
            <v>MBF</v>
          </cell>
          <cell r="O1035">
            <v>31.93</v>
          </cell>
          <cell r="P1035"/>
          <cell r="Q1035">
            <v>43.82</v>
          </cell>
        </row>
        <row r="1036">
          <cell r="E1036" t="str">
            <v>X22073089560</v>
          </cell>
          <cell r="F1036" t="str">
            <v>MARC CHRISTOPHER BELTRAN DEL ROSARIO</v>
          </cell>
          <cell r="G1036" t="str">
            <v>VENTURA, TOWN AND COUNTRY WEST SUBD, BACOOR</v>
          </cell>
          <cell r="H1036" t="str">
            <v>BACOOR CITY</v>
          </cell>
          <cell r="I1036" t="str">
            <v>DASMA</v>
          </cell>
          <cell r="J1036"/>
          <cell r="K1036"/>
          <cell r="L1036" t="str">
            <v>AVECO</v>
          </cell>
          <cell r="M1036" t="str">
            <v>CLOSE</v>
          </cell>
          <cell r="N1036" t="str">
            <v>MBF</v>
          </cell>
          <cell r="O1036">
            <v>17.27</v>
          </cell>
          <cell r="P1036"/>
          <cell r="Q1036">
            <v>23.62</v>
          </cell>
        </row>
        <row r="1037">
          <cell r="E1037" t="str">
            <v>X22073224263</v>
          </cell>
          <cell r="F1037" t="str">
            <v>MARIA RAZELLI MENESES RAZON</v>
          </cell>
          <cell r="G1037" t="str">
            <v>B. APACIBLE, PHILAMLIFE VILL, LAS PINAS CITY</v>
          </cell>
          <cell r="H1037" t="str">
            <v>LAS PIÑAS CITY</v>
          </cell>
          <cell r="I1037" t="str">
            <v>PARAÑAQUE</v>
          </cell>
          <cell r="J1037" t="str">
            <v>for execution next week 0912</v>
          </cell>
          <cell r="K1037"/>
          <cell r="L1037" t="str">
            <v>POWERHOUSE</v>
          </cell>
          <cell r="M1037" t="str">
            <v>CLOSE</v>
          </cell>
          <cell r="N1037" t="str">
            <v>JSP</v>
          </cell>
          <cell r="O1037">
            <v>29.61</v>
          </cell>
          <cell r="P1037"/>
          <cell r="Q1037">
            <v>40.5</v>
          </cell>
        </row>
        <row r="1038">
          <cell r="E1038" t="str">
            <v>X22052211806</v>
          </cell>
          <cell r="F1038" t="str">
            <v>EDITH RICARIO STUTZ</v>
          </cell>
          <cell r="G1038" t="str">
            <v>KINGSTON, BF HOMES, LAS PINAS CITY</v>
          </cell>
          <cell r="H1038" t="str">
            <v>LAS PIÑAS CITY</v>
          </cell>
          <cell r="I1038" t="str">
            <v>PARAÑAQUE</v>
          </cell>
          <cell r="J1038" t="str">
            <v>for pole installation</v>
          </cell>
          <cell r="K1038"/>
          <cell r="L1038" t="str">
            <v>CHALLENGER</v>
          </cell>
          <cell r="M1038" t="str">
            <v>CLOSE</v>
          </cell>
          <cell r="N1038" t="str">
            <v>MBF</v>
          </cell>
          <cell r="O1038">
            <v>158</v>
          </cell>
          <cell r="P1038"/>
          <cell r="Q1038">
            <v>237.2</v>
          </cell>
        </row>
        <row r="1039">
          <cell r="E1039" t="str">
            <v>X21125715740</v>
          </cell>
          <cell r="F1039" t="str">
            <v>GLOBE TELECOM, INC.</v>
          </cell>
          <cell r="G1039" t="str">
            <v>ROAD 2, GREEN VALLEY SUBD SECT B, BACOOR</v>
          </cell>
          <cell r="H1039" t="str">
            <v>BACOOR CITY</v>
          </cell>
          <cell r="I1039" t="str">
            <v>DASMA</v>
          </cell>
          <cell r="J1039"/>
          <cell r="K1039"/>
          <cell r="L1039" t="str">
            <v>AVECO</v>
          </cell>
          <cell r="M1039" t="str">
            <v>CLOSE</v>
          </cell>
          <cell r="N1039" t="str">
            <v>MBF</v>
          </cell>
          <cell r="O1039">
            <v>62.2</v>
          </cell>
          <cell r="P1039"/>
          <cell r="Q1039">
            <v>97.03</v>
          </cell>
        </row>
        <row r="1040">
          <cell r="E1040" t="str">
            <v>X22062430414</v>
          </cell>
          <cell r="F1040" t="str">
            <v>RIGUERA REALTY &amp; DEV'T CORP.</v>
          </cell>
          <cell r="G1040" t="str">
            <v>CYPRESS, PILAR VILL, LAS PINAS CITY</v>
          </cell>
          <cell r="H1040" t="str">
            <v>LAS PIÑAS CITY</v>
          </cell>
          <cell r="I1040" t="str">
            <v>PARAÑAQUE</v>
          </cell>
          <cell r="J1040" t="str">
            <v>for pole digging</v>
          </cell>
          <cell r="K1040"/>
          <cell r="L1040" t="str">
            <v>CHALLENGER</v>
          </cell>
          <cell r="M1040" t="str">
            <v>CLOSE</v>
          </cell>
          <cell r="N1040" t="str">
            <v>IJP</v>
          </cell>
          <cell r="O1040">
            <v>222.8</v>
          </cell>
          <cell r="P1040"/>
          <cell r="Q1040">
            <v>334.85</v>
          </cell>
        </row>
        <row r="1041">
          <cell r="E1041" t="str">
            <v>R22033308</v>
          </cell>
          <cell r="F1041" t="str">
            <v>REY SANTOS, ARLO B,</v>
          </cell>
          <cell r="G1041" t="str">
            <v>RHINESTONE, LAS PIÑAS ROYALE ESTATE, LAS PINAS CITY</v>
          </cell>
          <cell r="H1041" t="str">
            <v>LAS PIÑAS CITY</v>
          </cell>
          <cell r="I1041" t="str">
            <v>PARAÑAQUE</v>
          </cell>
          <cell r="J1041" t="str">
            <v>for FCOMP</v>
          </cell>
          <cell r="K1041"/>
          <cell r="L1041" t="str">
            <v>POWERHOUSE</v>
          </cell>
          <cell r="M1041" t="str">
            <v>CLOSE</v>
          </cell>
          <cell r="N1041" t="str">
            <v>JSP</v>
          </cell>
          <cell r="O1041">
            <v>19.46</v>
          </cell>
          <cell r="P1041"/>
          <cell r="Q1041">
            <v>26.85</v>
          </cell>
        </row>
        <row r="1042">
          <cell r="E1042" t="str">
            <v>X22041778724</v>
          </cell>
          <cell r="F1042" t="str">
            <v>BETONBAU PHIL., INC.</v>
          </cell>
          <cell r="G1042" t="str">
            <v>SEVERINA DIAMOND, SEVERINA DIAMOND SUBD, PARANAQUE</v>
          </cell>
          <cell r="H1042" t="str">
            <v>PARAÑAQUE CITY</v>
          </cell>
          <cell r="I1042" t="str">
            <v>PARAÑAQUE</v>
          </cell>
          <cell r="J1042" t="str">
            <v>for execution next week 0912</v>
          </cell>
          <cell r="K1042"/>
          <cell r="L1042" t="str">
            <v>POWERHOUSE</v>
          </cell>
          <cell r="M1042" t="str">
            <v>CLOSE</v>
          </cell>
          <cell r="N1042" t="str">
            <v>JSP</v>
          </cell>
          <cell r="O1042">
            <v>73.25</v>
          </cell>
          <cell r="P1042"/>
          <cell r="Q1042">
            <v>100.37</v>
          </cell>
        </row>
        <row r="1043">
          <cell r="E1043" t="str">
            <v>X22062396335</v>
          </cell>
          <cell r="F1043" t="str">
            <v>MARIA MAY HOFILENA SY</v>
          </cell>
          <cell r="G1043" t="str">
            <v>DELA CRUZ, TOWN AND COUNTRY WEST SUBD, BACOOR</v>
          </cell>
          <cell r="H1043" t="str">
            <v>BACOOR CITY</v>
          </cell>
          <cell r="I1043" t="str">
            <v>DASMA</v>
          </cell>
          <cell r="J1043" t="str">
            <v>Target until July 31, 2022</v>
          </cell>
          <cell r="K1043"/>
          <cell r="L1043" t="str">
            <v>AVECO</v>
          </cell>
          <cell r="M1043" t="str">
            <v>CLOSE</v>
          </cell>
          <cell r="N1043" t="str">
            <v>IJP</v>
          </cell>
          <cell r="O1043">
            <v>63.23</v>
          </cell>
          <cell r="P1043"/>
          <cell r="Q1043">
            <v>93.8</v>
          </cell>
        </row>
        <row r="1044">
          <cell r="E1044" t="str">
            <v>X22052215452</v>
          </cell>
          <cell r="F1044" t="str">
            <v>STA. LUCIA REALTY &amp; DEVELOPMENT, INC.</v>
          </cell>
          <cell r="G1044" t="str">
            <v>BLOCK 9, VISTA VERDE SOUTH PH I, BACOOR</v>
          </cell>
          <cell r="H1044" t="str">
            <v>BACOOR CITY</v>
          </cell>
          <cell r="I1044" t="str">
            <v>DASMA</v>
          </cell>
          <cell r="J1044" t="str">
            <v>Energization on September 16, 2022</v>
          </cell>
          <cell r="K1044"/>
          <cell r="L1044" t="str">
            <v>AVECO</v>
          </cell>
          <cell r="M1044" t="str">
            <v>CLOSE</v>
          </cell>
          <cell r="N1044" t="str">
            <v>MBF</v>
          </cell>
          <cell r="O1044">
            <v>170.96</v>
          </cell>
          <cell r="P1044"/>
          <cell r="Q1044">
            <v>235.12</v>
          </cell>
        </row>
        <row r="1045">
          <cell r="E1045" t="str">
            <v>R20460977</v>
          </cell>
          <cell r="F1045" t="str">
            <v>CENTENO, ELIZABETH C,</v>
          </cell>
          <cell r="G1045" t="str">
            <v>MILKY WAY, GATCHALIAN SUBD, LAS PINAS CITY</v>
          </cell>
          <cell r="H1045" t="str">
            <v>LAS PIÑAS CITY</v>
          </cell>
          <cell r="I1045" t="str">
            <v>PARAÑAQUE</v>
          </cell>
          <cell r="J1045"/>
          <cell r="K1045"/>
          <cell r="L1045" t="str">
            <v>CHALLENGER</v>
          </cell>
          <cell r="M1045" t="str">
            <v>CLOSE</v>
          </cell>
          <cell r="N1045" t="str">
            <v>MBF</v>
          </cell>
          <cell r="O1045">
            <v>48.61</v>
          </cell>
          <cell r="P1045"/>
          <cell r="Q1045">
            <v>70.97</v>
          </cell>
        </row>
        <row r="1046">
          <cell r="E1046" t="str">
            <v>X21104426165</v>
          </cell>
          <cell r="F1046" t="str">
            <v>LEO MAJAM ESPIRITU</v>
          </cell>
          <cell r="G1046" t="str">
            <v>GEN. TIRONA, MABOLO I, BACOOR</v>
          </cell>
          <cell r="H1046" t="str">
            <v>BACOOR CITY</v>
          </cell>
          <cell r="I1046" t="str">
            <v>DASMA</v>
          </cell>
          <cell r="J1046"/>
          <cell r="K1046"/>
          <cell r="L1046" t="str">
            <v>AVECO</v>
          </cell>
          <cell r="M1046" t="str">
            <v>CLOSE</v>
          </cell>
          <cell r="N1046" t="str">
            <v>FMS</v>
          </cell>
          <cell r="O1046">
            <v>32.19</v>
          </cell>
          <cell r="P1046">
            <v>26.701999999999995</v>
          </cell>
          <cell r="Q1046">
            <v>44.15</v>
          </cell>
        </row>
        <row r="1047">
          <cell r="E1047" t="str">
            <v>R20369662</v>
          </cell>
          <cell r="F1047" t="str">
            <v>CAVITEX INFRASTRUCTURE CORP.</v>
          </cell>
          <cell r="G1047" t="str">
            <v>QUIRINO, SAN DIONISIO, PARANAQUE</v>
          </cell>
          <cell r="H1047" t="str">
            <v>PARAÑAQUE CITY</v>
          </cell>
          <cell r="I1047" t="str">
            <v>PARAÑAQUE</v>
          </cell>
          <cell r="J1047"/>
          <cell r="K1047"/>
          <cell r="L1047" t="str">
            <v>AVECO</v>
          </cell>
          <cell r="M1047" t="str">
            <v>CLOSE</v>
          </cell>
          <cell r="N1047" t="str">
            <v>MBF</v>
          </cell>
          <cell r="O1047">
            <v>381.29</v>
          </cell>
          <cell r="P1047"/>
          <cell r="Q1047">
            <v>579.02</v>
          </cell>
        </row>
        <row r="1048">
          <cell r="E1048" t="str">
            <v>X22051879287</v>
          </cell>
          <cell r="F1048" t="str">
            <v>PHINMA PROPERTY HOLDINGS CORPORATION</v>
          </cell>
          <cell r="G1048" t="str">
            <v>DELNOR SITE CPD, DELNOR SUBD, LAS PINAS CITY</v>
          </cell>
          <cell r="H1048" t="str">
            <v>LAS PIÑAS CITY</v>
          </cell>
          <cell r="I1048" t="str">
            <v>PARAÑAQUE</v>
          </cell>
          <cell r="J1048"/>
          <cell r="K1048"/>
          <cell r="L1048" t="str">
            <v>CHALLENGER</v>
          </cell>
          <cell r="M1048" t="str">
            <v>CLOSE</v>
          </cell>
          <cell r="N1048" t="str">
            <v>IJP</v>
          </cell>
          <cell r="O1048">
            <v>230.11</v>
          </cell>
          <cell r="P1048"/>
          <cell r="Q1048">
            <v>326.58</v>
          </cell>
        </row>
        <row r="1049">
          <cell r="E1049" t="str">
            <v>X22052037320</v>
          </cell>
          <cell r="F1049" t="str">
            <v>VILMA E. GUZMAN</v>
          </cell>
          <cell r="G1049" t="str">
            <v>2ND, L &amp; B CPD 2, MUNTINLUPA</v>
          </cell>
          <cell r="H1049" t="str">
            <v>MUNTINLUPA CITY</v>
          </cell>
          <cell r="I1049" t="str">
            <v>PARAÑAQUE</v>
          </cell>
          <cell r="J1049"/>
          <cell r="K1049"/>
          <cell r="L1049" t="str">
            <v>CHALLENGER</v>
          </cell>
          <cell r="M1049" t="str">
            <v>CLOSE</v>
          </cell>
          <cell r="N1049" t="str">
            <v>MBF</v>
          </cell>
          <cell r="O1049">
            <v>159.97</v>
          </cell>
          <cell r="P1049"/>
          <cell r="Q1049">
            <v>249.12</v>
          </cell>
        </row>
        <row r="1050">
          <cell r="E1050" t="str">
            <v>X22062431020</v>
          </cell>
          <cell r="F1050" t="str">
            <v>RIGUERA REALTY &amp; DEV'T CORP.</v>
          </cell>
          <cell r="G1050" t="str">
            <v>MAYAPIS, PILAR VILL, LAS PINAS CITY</v>
          </cell>
          <cell r="H1050" t="str">
            <v>LAS PIÑAS CITY</v>
          </cell>
          <cell r="I1050" t="str">
            <v>PARAÑAQUE</v>
          </cell>
          <cell r="J1050" t="str">
            <v>for pole digging</v>
          </cell>
          <cell r="K1050"/>
          <cell r="L1050" t="str">
            <v>CHALLENGER</v>
          </cell>
          <cell r="M1050" t="str">
            <v>CLOSE</v>
          </cell>
          <cell r="N1050" t="str">
            <v>MBF</v>
          </cell>
          <cell r="O1050">
            <v>204.97</v>
          </cell>
          <cell r="P1050"/>
          <cell r="Q1050">
            <v>309.85000000000002</v>
          </cell>
        </row>
        <row r="1051">
          <cell r="E1051" t="str">
            <v>X21030940621</v>
          </cell>
          <cell r="F1051" t="str">
            <v>BICUTAN MEDICAL CENTER INC.</v>
          </cell>
          <cell r="G1051" t="str">
            <v>PRES. M.L. QUEZON, LOWER BICUTAN, TAGUIG CITY</v>
          </cell>
          <cell r="H1051" t="str">
            <v>TAGUIG CITY</v>
          </cell>
          <cell r="I1051" t="str">
            <v>PARAÑAQUE</v>
          </cell>
          <cell r="J1051" t="str">
            <v>for energization July 29, 2022</v>
          </cell>
          <cell r="K1051"/>
          <cell r="L1051" t="str">
            <v>POWERHOUSE</v>
          </cell>
          <cell r="M1051" t="str">
            <v>CLOSE</v>
          </cell>
          <cell r="N1051" t="str">
            <v>JSP</v>
          </cell>
          <cell r="O1051">
            <v>265</v>
          </cell>
          <cell r="P1051"/>
          <cell r="Q1051">
            <v>375.55</v>
          </cell>
        </row>
        <row r="1052">
          <cell r="E1052" t="str">
            <v>X22041450370</v>
          </cell>
          <cell r="F1052" t="str">
            <v>BRITTANY CORPORATION</v>
          </cell>
          <cell r="G1052" t="str">
            <v>DAANG-HARI RD., MOLINO IV, BACOOR</v>
          </cell>
          <cell r="H1052" t="str">
            <v>BACOOR CITY</v>
          </cell>
          <cell r="I1052" t="str">
            <v>DASMA</v>
          </cell>
          <cell r="J1052"/>
          <cell r="K1052"/>
          <cell r="L1052" t="str">
            <v>AVECO</v>
          </cell>
          <cell r="M1052" t="str">
            <v>CLOSE</v>
          </cell>
          <cell r="N1052" t="str">
            <v>MBF</v>
          </cell>
          <cell r="O1052">
            <v>103.9</v>
          </cell>
          <cell r="P1052"/>
          <cell r="Q1052">
            <v>139.18</v>
          </cell>
        </row>
        <row r="1053">
          <cell r="E1053" t="str">
            <v>X22031204717</v>
          </cell>
          <cell r="F1053" t="str">
            <v>DAXIFA CORPORATION</v>
          </cell>
          <cell r="G1053" t="str">
            <v>PRES. M. ROXAS, TAMBO, PARANAQUE</v>
          </cell>
          <cell r="H1053" t="str">
            <v>PARAÑAQUE CITY</v>
          </cell>
          <cell r="I1053" t="str">
            <v>PARAÑAQUE</v>
          </cell>
          <cell r="J1053"/>
          <cell r="K1053"/>
          <cell r="L1053" t="str">
            <v>AVECO</v>
          </cell>
          <cell r="M1053" t="str">
            <v>CLOSE</v>
          </cell>
          <cell r="N1053" t="str">
            <v>MBF</v>
          </cell>
          <cell r="O1053">
            <v>152.44999999999999</v>
          </cell>
          <cell r="P1053"/>
          <cell r="Q1053">
            <v>205.97</v>
          </cell>
        </row>
        <row r="1054">
          <cell r="E1054" t="str">
            <v>X22020583020</v>
          </cell>
          <cell r="F1054" t="str">
            <v>DANILO PITERO DEE</v>
          </cell>
          <cell r="G1054" t="str">
            <v>MOLINO ROAD, MOLINO III, BACOOR</v>
          </cell>
          <cell r="H1054" t="str">
            <v>BACOOR CITY</v>
          </cell>
          <cell r="I1054" t="str">
            <v>DASMA</v>
          </cell>
          <cell r="J1054"/>
          <cell r="K1054"/>
          <cell r="L1054" t="str">
            <v>AVECO</v>
          </cell>
          <cell r="M1054" t="str">
            <v>CLOSE</v>
          </cell>
          <cell r="N1054" t="str">
            <v>MBF</v>
          </cell>
          <cell r="O1054">
            <v>113.05</v>
          </cell>
          <cell r="P1054"/>
          <cell r="Q1054">
            <v>158.5</v>
          </cell>
        </row>
        <row r="1055">
          <cell r="E1055" t="str">
            <v>X22041523038</v>
          </cell>
          <cell r="F1055" t="str">
            <v>CATHERINE BUENDIA LOZADA</v>
          </cell>
          <cell r="G1055" t="str">
            <v>BAKAWAN, MEADOWOOD EXEC. VILLAGE PHASE 3B, BACOOR</v>
          </cell>
          <cell r="H1055" t="str">
            <v>BACOOR CITY</v>
          </cell>
          <cell r="I1055" t="str">
            <v>DASMA</v>
          </cell>
          <cell r="J1055" t="str">
            <v>For FCOMP</v>
          </cell>
          <cell r="K1055"/>
          <cell r="L1055" t="str">
            <v>AVECO</v>
          </cell>
          <cell r="M1055" t="str">
            <v>CLOSE</v>
          </cell>
          <cell r="N1055" t="str">
            <v>MBF</v>
          </cell>
          <cell r="O1055">
            <v>33.76</v>
          </cell>
          <cell r="P1055"/>
          <cell r="Q1055">
            <v>46.23</v>
          </cell>
        </row>
        <row r="1056">
          <cell r="E1056" t="str">
            <v>X21104738519</v>
          </cell>
          <cell r="F1056" t="str">
            <v>ALFAMETRO MARKETING, INC.</v>
          </cell>
          <cell r="G1056" t="str">
            <v>MAMBOG I, MAMBOG I, BACOOR</v>
          </cell>
          <cell r="H1056" t="str">
            <v>BACOOR CITY</v>
          </cell>
          <cell r="I1056" t="str">
            <v>DASMA</v>
          </cell>
          <cell r="J1056"/>
          <cell r="K1056"/>
          <cell r="L1056" t="str">
            <v>AVECO</v>
          </cell>
          <cell r="M1056" t="str">
            <v>CLOSE</v>
          </cell>
          <cell r="N1056" t="str">
            <v>FMS</v>
          </cell>
          <cell r="O1056">
            <v>36.049999999999997</v>
          </cell>
          <cell r="P1056"/>
          <cell r="Q1056">
            <v>53.03</v>
          </cell>
        </row>
        <row r="1057">
          <cell r="E1057" t="str">
            <v>X22031204484</v>
          </cell>
          <cell r="F1057" t="str">
            <v>BGST PRIME DEVELOPMENT CORP.</v>
          </cell>
          <cell r="G1057" t="str">
            <v>PRES. M. ROXAS, TAMBO, PARANAQUE</v>
          </cell>
          <cell r="H1057" t="str">
            <v>PARAÑAQUE CITY</v>
          </cell>
          <cell r="I1057" t="str">
            <v>PARAÑAQUE</v>
          </cell>
          <cell r="J1057"/>
          <cell r="K1057"/>
          <cell r="L1057" t="str">
            <v>AVECO</v>
          </cell>
          <cell r="M1057" t="str">
            <v>CLOSE</v>
          </cell>
          <cell r="N1057" t="str">
            <v>MBF</v>
          </cell>
          <cell r="O1057">
            <v>44.6</v>
          </cell>
          <cell r="P1057"/>
          <cell r="Q1057">
            <v>60.85</v>
          </cell>
        </row>
        <row r="1058">
          <cell r="E1058" t="str">
            <v>X22052251298</v>
          </cell>
          <cell r="F1058" t="str">
            <v>PILIPINAS SHELL PETROLEUM CORPORATION</v>
          </cell>
          <cell r="G1058" t="str">
            <v>MAMBOG IV, MAMBOG IV, BACOOR</v>
          </cell>
          <cell r="H1058" t="str">
            <v>BACOOR CITY</v>
          </cell>
          <cell r="I1058" t="str">
            <v>DASMA</v>
          </cell>
          <cell r="J1058"/>
          <cell r="K1058"/>
          <cell r="L1058" t="str">
            <v>AVECO</v>
          </cell>
          <cell r="M1058" t="str">
            <v>CLOSE</v>
          </cell>
          <cell r="N1058" t="str">
            <v>MBF</v>
          </cell>
          <cell r="O1058">
            <v>41.5</v>
          </cell>
          <cell r="P1058"/>
          <cell r="Q1058">
            <v>56.88</v>
          </cell>
        </row>
        <row r="1059">
          <cell r="E1059" t="str">
            <v>R21890888</v>
          </cell>
          <cell r="F1059" t="str">
            <v>BAGONG SILANG 2 MULTI PURPOSE</v>
          </cell>
          <cell r="G1059" t="str">
            <v>BLOCK 6, BAGONG SILANG II, BACOOR</v>
          </cell>
          <cell r="H1059" t="str">
            <v>BACOOR CITY</v>
          </cell>
          <cell r="I1059" t="str">
            <v>DASMA</v>
          </cell>
          <cell r="J1059"/>
          <cell r="K1059"/>
          <cell r="L1059" t="str">
            <v>AVECO</v>
          </cell>
          <cell r="M1059" t="str">
            <v>CLOSE</v>
          </cell>
          <cell r="N1059" t="str">
            <v>IJP</v>
          </cell>
          <cell r="O1059">
            <v>2.5299999999999998</v>
          </cell>
          <cell r="P1059"/>
          <cell r="Q1059">
            <v>3.47</v>
          </cell>
        </row>
        <row r="1060">
          <cell r="E1060" t="str">
            <v>X22031114493</v>
          </cell>
          <cell r="F1060" t="str">
            <v>CMSTAR MANAGEMENT INC.</v>
          </cell>
          <cell r="G1060" t="str">
            <v>MAMBOG I, MAMBOG I, BACOOR</v>
          </cell>
          <cell r="H1060" t="str">
            <v>BACOOR CITY</v>
          </cell>
          <cell r="I1060" t="str">
            <v>DASMA</v>
          </cell>
          <cell r="J1060"/>
          <cell r="K1060"/>
          <cell r="L1060" t="str">
            <v>AVECO</v>
          </cell>
          <cell r="M1060" t="str">
            <v>CLOSE</v>
          </cell>
          <cell r="N1060" t="str">
            <v>JSP</v>
          </cell>
          <cell r="O1060">
            <v>45.06</v>
          </cell>
          <cell r="P1060"/>
          <cell r="Q1060">
            <v>61.55</v>
          </cell>
        </row>
        <row r="1061">
          <cell r="E1061" t="str">
            <v>X20093993121</v>
          </cell>
          <cell r="F1061" t="str">
            <v>MERCURY DRUG CORPORATION</v>
          </cell>
          <cell r="G1061" t="str">
            <v>MOLINO BLVD., BAYANAN, BACOOR</v>
          </cell>
          <cell r="H1061" t="str">
            <v>BACOOR CITY</v>
          </cell>
          <cell r="I1061" t="str">
            <v>DASMA</v>
          </cell>
          <cell r="J1061"/>
          <cell r="K1061"/>
          <cell r="L1061" t="str">
            <v>AVECO</v>
          </cell>
          <cell r="M1061" t="str">
            <v>CLOSE</v>
          </cell>
          <cell r="N1061" t="str">
            <v>FMS</v>
          </cell>
          <cell r="O1061">
            <v>37.520000000000003</v>
          </cell>
          <cell r="P1061"/>
          <cell r="Q1061">
            <v>51.42</v>
          </cell>
        </row>
        <row r="1062">
          <cell r="E1062" t="str">
            <v>X22031019565</v>
          </cell>
          <cell r="F1062" t="str">
            <v>RENATO V. SEVILLA</v>
          </cell>
          <cell r="G1062" t="str">
            <v>SAN NICOLAS III, SAN NICOLAS III, BACOOR</v>
          </cell>
          <cell r="H1062" t="str">
            <v>BACOOR CITY</v>
          </cell>
          <cell r="I1062" t="str">
            <v>DASMA</v>
          </cell>
          <cell r="J1062"/>
          <cell r="K1062"/>
          <cell r="L1062" t="str">
            <v>AVECO</v>
          </cell>
          <cell r="M1062" t="str">
            <v>CLOSE</v>
          </cell>
          <cell r="N1062" t="str">
            <v>MBF</v>
          </cell>
          <cell r="O1062">
            <v>66.709999999999994</v>
          </cell>
          <cell r="P1062"/>
          <cell r="Q1062">
            <v>92.45</v>
          </cell>
        </row>
        <row r="1063">
          <cell r="E1063" t="str">
            <v>X20083596042</v>
          </cell>
          <cell r="F1063" t="str">
            <v>BP WATERWORKS, INC.</v>
          </cell>
          <cell r="G1063" t="str">
            <v>ADRIATICO, BAHAYANG PAG-ASA PH 2-C, BACOOR</v>
          </cell>
          <cell r="H1063" t="str">
            <v>BACOOR CITY</v>
          </cell>
          <cell r="I1063" t="str">
            <v>DASMA</v>
          </cell>
          <cell r="J1063"/>
          <cell r="K1063"/>
          <cell r="L1063" t="str">
            <v>AVECO</v>
          </cell>
          <cell r="M1063" t="str">
            <v>CLOSE</v>
          </cell>
          <cell r="N1063" t="str">
            <v>MBF</v>
          </cell>
          <cell r="O1063">
            <v>71.53</v>
          </cell>
          <cell r="P1063"/>
          <cell r="Q1063">
            <v>98.07</v>
          </cell>
        </row>
        <row r="1064">
          <cell r="E1064" t="str">
            <v>X21094069812</v>
          </cell>
          <cell r="F1064" t="str">
            <v>ISOC EDOTCO TOWERS, INC.</v>
          </cell>
          <cell r="G1064" t="str">
            <v>HABAY I, HABAY I, BACOOR</v>
          </cell>
          <cell r="H1064" t="str">
            <v>BACOOR CITY</v>
          </cell>
          <cell r="I1064" t="str">
            <v>DASMA</v>
          </cell>
          <cell r="J1064"/>
          <cell r="K1064"/>
          <cell r="L1064" t="str">
            <v>AVECO</v>
          </cell>
          <cell r="M1064" t="str">
            <v>CLOSE</v>
          </cell>
          <cell r="N1064" t="str">
            <v>FMS</v>
          </cell>
          <cell r="O1064">
            <v>38.26</v>
          </cell>
          <cell r="P1064"/>
          <cell r="Q1064">
            <v>52.33</v>
          </cell>
        </row>
        <row r="1065">
          <cell r="E1065" t="str">
            <v>X21094322800</v>
          </cell>
          <cell r="F1065" t="str">
            <v>SYCAMORE CORPORATION</v>
          </cell>
          <cell r="G1065" t="str">
            <v>DOÑA SOLEDAD, BETTER LIVING SUBD, PARANAQUE</v>
          </cell>
          <cell r="H1065" t="str">
            <v>PARAÑAQUE CITY</v>
          </cell>
          <cell r="I1065" t="str">
            <v>PARAÑAQUE</v>
          </cell>
          <cell r="J1065"/>
          <cell r="K1065"/>
          <cell r="L1065" t="str">
            <v>AVECO</v>
          </cell>
          <cell r="M1065" t="str">
            <v>CLOSE</v>
          </cell>
          <cell r="N1065" t="str">
            <v>FMS</v>
          </cell>
          <cell r="O1065">
            <v>73.989999999999995</v>
          </cell>
          <cell r="P1065"/>
          <cell r="Q1065">
            <v>112.9</v>
          </cell>
        </row>
        <row r="1066">
          <cell r="E1066" t="str">
            <v>X21115487061</v>
          </cell>
          <cell r="F1066" t="str">
            <v>GRAIA CONSTRUCTION CORPORATION</v>
          </cell>
          <cell r="G1066" t="str">
            <v>REVILLA BUSINESS PARK, REVILLA BUSINESS PARK, BACOOR</v>
          </cell>
          <cell r="H1066" t="str">
            <v>BACOOR CITY</v>
          </cell>
          <cell r="I1066" t="str">
            <v>DASMA</v>
          </cell>
          <cell r="J1066"/>
          <cell r="K1066"/>
          <cell r="L1066" t="str">
            <v>AVECO</v>
          </cell>
          <cell r="M1066" t="str">
            <v>CLOSE</v>
          </cell>
          <cell r="N1066" t="str">
            <v>MBF</v>
          </cell>
          <cell r="O1066">
            <v>0.8</v>
          </cell>
          <cell r="P1066"/>
          <cell r="Q1066">
            <v>118.93</v>
          </cell>
        </row>
        <row r="1067">
          <cell r="E1067" t="str">
            <v>X21094040877</v>
          </cell>
          <cell r="F1067" t="str">
            <v>NGG PROPERTIES, INC.</v>
          </cell>
          <cell r="G1067" t="str">
            <v>GEN. TIRONA, HABAY I, BACOOR</v>
          </cell>
          <cell r="H1067" t="str">
            <v>BACOOR CITY</v>
          </cell>
          <cell r="I1067" t="str">
            <v>DASMA</v>
          </cell>
          <cell r="J1067"/>
          <cell r="K1067"/>
          <cell r="L1067" t="str">
            <v>AVECO</v>
          </cell>
          <cell r="M1067" t="str">
            <v>CLOSE</v>
          </cell>
          <cell r="N1067" t="str">
            <v>FMS</v>
          </cell>
          <cell r="O1067">
            <v>11.19</v>
          </cell>
          <cell r="P1067"/>
          <cell r="Q1067">
            <v>15.32</v>
          </cell>
        </row>
        <row r="1068">
          <cell r="E1068" t="str">
            <v>X22073043793</v>
          </cell>
          <cell r="F1068" t="str">
            <v>GLOBE TELECOM, INC.</v>
          </cell>
          <cell r="G1068" t="str">
            <v>MOLINO III, MOLINO III, BACOOR</v>
          </cell>
          <cell r="H1068" t="str">
            <v>BACOOR CITY</v>
          </cell>
          <cell r="I1068" t="str">
            <v>DASMA</v>
          </cell>
          <cell r="J1068"/>
          <cell r="K1068"/>
          <cell r="L1068" t="str">
            <v>AVECO</v>
          </cell>
          <cell r="M1068" t="str">
            <v>CLOSE</v>
          </cell>
          <cell r="N1068" t="str">
            <v>IJP</v>
          </cell>
          <cell r="O1068">
            <v>12.29</v>
          </cell>
          <cell r="P1068"/>
          <cell r="Q1068">
            <v>16.75</v>
          </cell>
        </row>
        <row r="1069">
          <cell r="E1069" t="str">
            <v>X22062352325</v>
          </cell>
          <cell r="F1069" t="str">
            <v>CAVITE BOLT TRADING INCORPORATED</v>
          </cell>
          <cell r="G1069" t="str">
            <v>GEN. EMILIO AGUINALDO, PANAPAAN IV, BACOOR</v>
          </cell>
          <cell r="H1069" t="str">
            <v>BACOOR CITY</v>
          </cell>
          <cell r="I1069" t="str">
            <v>DASMA</v>
          </cell>
          <cell r="J1069"/>
          <cell r="K1069"/>
          <cell r="L1069" t="str">
            <v>AVECO</v>
          </cell>
          <cell r="M1069" t="str">
            <v>CLOSE</v>
          </cell>
          <cell r="N1069" t="str">
            <v>MBF</v>
          </cell>
          <cell r="O1069">
            <v>12.18</v>
          </cell>
          <cell r="P1069"/>
          <cell r="Q1069">
            <v>16.57</v>
          </cell>
        </row>
        <row r="1070">
          <cell r="E1070" t="str">
            <v>X21051710757</v>
          </cell>
          <cell r="F1070" t="str">
            <v>GLOBE TELECOM INC.</v>
          </cell>
          <cell r="G1070" t="str">
            <v>LIGAS III, LIGAS III, BACOOR</v>
          </cell>
          <cell r="H1070" t="str">
            <v>BACOOR CITY</v>
          </cell>
          <cell r="I1070" t="str">
            <v>DASMA</v>
          </cell>
          <cell r="J1070"/>
          <cell r="K1070"/>
          <cell r="L1070" t="str">
            <v>AVECO</v>
          </cell>
          <cell r="M1070" t="str">
            <v>CLOSE</v>
          </cell>
          <cell r="N1070" t="str">
            <v>MBF</v>
          </cell>
          <cell r="O1070">
            <v>0</v>
          </cell>
          <cell r="P1070"/>
          <cell r="Q1070">
            <v>16.829999999999998</v>
          </cell>
        </row>
        <row r="1071">
          <cell r="E1071" t="str">
            <v>X21104926067</v>
          </cell>
          <cell r="F1071" t="str">
            <v>ALFAMETRO MARKETING, INC.</v>
          </cell>
          <cell r="G1071" t="str">
            <v>MAMBOG II, MAMBOG II, BACOOR</v>
          </cell>
          <cell r="H1071" t="str">
            <v>BACOOR CITY</v>
          </cell>
          <cell r="I1071" t="str">
            <v>DASMA</v>
          </cell>
          <cell r="J1071"/>
          <cell r="K1071"/>
          <cell r="L1071" t="str">
            <v>AVECO</v>
          </cell>
          <cell r="M1071" t="str">
            <v>CLOSE</v>
          </cell>
          <cell r="N1071" t="str">
            <v>FMS</v>
          </cell>
          <cell r="O1071">
            <v>3.89</v>
          </cell>
          <cell r="P1071"/>
          <cell r="Q1071">
            <v>5.32</v>
          </cell>
        </row>
        <row r="1072">
          <cell r="E1072" t="str">
            <v>X22031148830</v>
          </cell>
          <cell r="F1072" t="str">
            <v>BRGY. SINEGUELASAN</v>
          </cell>
          <cell r="G1072" t="str">
            <v>SINEGUELASAN, SINEGUELASAN, BACOOR</v>
          </cell>
          <cell r="H1072" t="str">
            <v>BACOOR CITY</v>
          </cell>
          <cell r="I1072" t="str">
            <v>DASMA</v>
          </cell>
          <cell r="J1072" t="str">
            <v>Energization on September 16, 2022</v>
          </cell>
          <cell r="K1072"/>
          <cell r="L1072" t="str">
            <v>AVECO</v>
          </cell>
          <cell r="M1072" t="str">
            <v>CLOSE</v>
          </cell>
          <cell r="N1072" t="str">
            <v>IJP</v>
          </cell>
          <cell r="O1072">
            <v>108.29</v>
          </cell>
          <cell r="P1072"/>
          <cell r="Q1072">
            <v>153.62</v>
          </cell>
        </row>
        <row r="1073">
          <cell r="E1073" t="str">
            <v>X21104517027</v>
          </cell>
          <cell r="F1073" t="str">
            <v>CITY GOVT OF LAS PIÑAS,</v>
          </cell>
          <cell r="G1073" t="str">
            <v>F. DELA CRUZ, BF RESORT VILL, LAS PINAS CITY</v>
          </cell>
          <cell r="H1073" t="str">
            <v>LAS PIÑAS CITY</v>
          </cell>
          <cell r="I1073" t="str">
            <v>PARAÑAQUE</v>
          </cell>
          <cell r="J1073"/>
          <cell r="K1073"/>
          <cell r="L1073" t="str">
            <v>ECOM</v>
          </cell>
          <cell r="M1073" t="str">
            <v>CLOSE</v>
          </cell>
          <cell r="N1073" t="str">
            <v>JSP</v>
          </cell>
          <cell r="O1073">
            <v>28.22</v>
          </cell>
          <cell r="P1073"/>
          <cell r="Q1073">
            <v>38.65</v>
          </cell>
        </row>
        <row r="1074">
          <cell r="E1074" t="str">
            <v>X22083670765</v>
          </cell>
          <cell r="F1074" t="str">
            <v>JOSE LADISLAO LANTA YUCHONGCO</v>
          </cell>
          <cell r="G1074" t="str">
            <v>COVENTRY, HILLSBOROUGH SUBD, MUNTINLUPA</v>
          </cell>
          <cell r="H1074" t="str">
            <v>MUNTINLUPA CITY</v>
          </cell>
          <cell r="I1074" t="str">
            <v>PARAÑAQUE</v>
          </cell>
          <cell r="J1074"/>
          <cell r="K1074"/>
          <cell r="L1074" t="str">
            <v>ECOM</v>
          </cell>
          <cell r="M1074" t="str">
            <v>CLOSE</v>
          </cell>
          <cell r="N1074" t="str">
            <v>JSP</v>
          </cell>
          <cell r="O1074">
            <v>86.38</v>
          </cell>
          <cell r="P1074"/>
          <cell r="Q1074">
            <v>126.12</v>
          </cell>
        </row>
        <row r="1075">
          <cell r="E1075" t="str">
            <v>X22062492038</v>
          </cell>
          <cell r="F1075" t="str">
            <v>JAN FREDRIC LAM CHIONG</v>
          </cell>
          <cell r="G1075" t="str">
            <v>PETER, MULTINATIONAL VILL, PARANAQUE</v>
          </cell>
          <cell r="H1075" t="str">
            <v>PARAÑAQUE CITY</v>
          </cell>
          <cell r="I1075" t="str">
            <v>PARAÑAQUE</v>
          </cell>
          <cell r="J1075" t="str">
            <v>for energize 0906</v>
          </cell>
          <cell r="K1075"/>
          <cell r="L1075" t="str">
            <v>VJC</v>
          </cell>
          <cell r="M1075" t="str">
            <v>CLOSE</v>
          </cell>
          <cell r="N1075" t="str">
            <v>JSP</v>
          </cell>
          <cell r="O1075">
            <v>60.76</v>
          </cell>
          <cell r="P1075"/>
          <cell r="Q1075">
            <v>91.02</v>
          </cell>
        </row>
        <row r="1076">
          <cell r="E1076" t="str">
            <v>X22083442479</v>
          </cell>
          <cell r="F1076" t="str">
            <v>GEOFFREY LU LUGAN</v>
          </cell>
          <cell r="G1076" t="str">
            <v>LOCKHEED, CONCORDE SUBD, PARANAQUE</v>
          </cell>
          <cell r="H1076" t="str">
            <v>PARAÑAQUE CITY</v>
          </cell>
          <cell r="I1076" t="str">
            <v>PARAÑAQUE</v>
          </cell>
          <cell r="J1076"/>
          <cell r="K1076"/>
          <cell r="L1076" t="str">
            <v>ECOM</v>
          </cell>
          <cell r="M1076" t="str">
            <v>CLOSE</v>
          </cell>
          <cell r="N1076" t="str">
            <v>JSP</v>
          </cell>
          <cell r="O1076">
            <v>41.08</v>
          </cell>
          <cell r="P1076"/>
          <cell r="Q1076">
            <v>63.73</v>
          </cell>
        </row>
        <row r="1077">
          <cell r="E1077" t="str">
            <v>X22083695371</v>
          </cell>
          <cell r="F1077" t="str">
            <v>ERNESTO CRUZ LANUZA</v>
          </cell>
          <cell r="G1077" t="str">
            <v>AVENIDA RIZAL, BAHAYANG PAG-ASA PH 2-B(UPPER), BACOOR</v>
          </cell>
          <cell r="H1077" t="str">
            <v>BACOOR CITY</v>
          </cell>
          <cell r="I1077" t="str">
            <v>DASMA</v>
          </cell>
          <cell r="J1077"/>
          <cell r="K1077"/>
          <cell r="L1077" t="str">
            <v>ECOM</v>
          </cell>
          <cell r="M1077" t="str">
            <v>CLOSE</v>
          </cell>
          <cell r="N1077" t="str">
            <v>JSP</v>
          </cell>
          <cell r="O1077">
            <v>13.14</v>
          </cell>
          <cell r="P1077"/>
          <cell r="Q1077">
            <v>17.82</v>
          </cell>
        </row>
        <row r="1078">
          <cell r="E1078" t="str">
            <v>P2106112366</v>
          </cell>
          <cell r="F1078" t="str">
            <v xml:space="preserve">Loadsplit from 75kVA : [033958|WA401083|CY8-1065|422WU Install 1-75kVA DT on CY8-1061 W/POLE REPLACE </v>
          </cell>
          <cell r="G1078" t="str">
            <v>YAKAL MULTINATIONAL VILL MOONWALK PARANAQUE</v>
          </cell>
          <cell r="H1078" t="str">
            <v>PARAÑAQUE CITY</v>
          </cell>
          <cell r="I1078" t="str">
            <v>PARAÑAQUE</v>
          </cell>
          <cell r="J1078"/>
          <cell r="K1078"/>
          <cell r="L1078" t="str">
            <v>VJC</v>
          </cell>
          <cell r="M1078" t="str">
            <v>CLOSE</v>
          </cell>
          <cell r="N1078" t="str">
            <v>MBF</v>
          </cell>
          <cell r="O1078">
            <v>83.99</v>
          </cell>
          <cell r="P1078"/>
          <cell r="Q1078">
            <v>2.67</v>
          </cell>
        </row>
        <row r="1079">
          <cell r="E1079" t="str">
            <v>X22010079490</v>
          </cell>
          <cell r="F1079" t="str">
            <v>WHLAND DEVELOPMENT CORPORATION</v>
          </cell>
          <cell r="G1079" t="str">
            <v>BLOCK 2, BAMBOO BREEZE RESIDENCES, BACOOR</v>
          </cell>
          <cell r="H1079" t="str">
            <v>BACOOR CITY</v>
          </cell>
          <cell r="I1079" t="str">
            <v>DASMA</v>
          </cell>
          <cell r="J1079"/>
          <cell r="K1079"/>
          <cell r="L1079" t="str">
            <v>AVECO</v>
          </cell>
          <cell r="M1079" t="str">
            <v>CLOSE</v>
          </cell>
          <cell r="N1079" t="str">
            <v>FMS</v>
          </cell>
          <cell r="O1079">
            <v>122.57</v>
          </cell>
          <cell r="P1079"/>
          <cell r="Q1079">
            <v>171.73</v>
          </cell>
        </row>
        <row r="1080">
          <cell r="E1080" t="str">
            <v>X22072932202</v>
          </cell>
          <cell r="F1080" t="str">
            <v>JAMES AQUINO MAGTALAS</v>
          </cell>
          <cell r="G1080" t="str">
            <v>ST. THERESA, SAN ANTONIO VALLEY 1, PARANAQUE</v>
          </cell>
          <cell r="H1080" t="str">
            <v>PARAÑAQUE CITY</v>
          </cell>
          <cell r="I1080" t="str">
            <v>PARAÑAQUE</v>
          </cell>
          <cell r="J1080" t="str">
            <v>for energization</v>
          </cell>
          <cell r="K1080"/>
          <cell r="L1080" t="str">
            <v>VJC</v>
          </cell>
          <cell r="M1080" t="str">
            <v>CLOSE</v>
          </cell>
          <cell r="N1080" t="str">
            <v>JSP</v>
          </cell>
          <cell r="O1080">
            <v>38.549999999999997</v>
          </cell>
          <cell r="P1080"/>
          <cell r="Q1080">
            <v>48.22</v>
          </cell>
        </row>
        <row r="1081">
          <cell r="E1081" t="str">
            <v>X22020669718</v>
          </cell>
          <cell r="F1081" t="str">
            <v>RHONA RIGUERA DEVELOPMENT CORPORATION</v>
          </cell>
          <cell r="G1081" t="str">
            <v>BLOCK 6, RHONA HOMES, BACOOR</v>
          </cell>
          <cell r="H1081" t="str">
            <v>BACOOR CITY</v>
          </cell>
          <cell r="I1081" t="str">
            <v>DASMA</v>
          </cell>
          <cell r="J1081"/>
          <cell r="K1081"/>
          <cell r="L1081" t="str">
            <v>AVECO</v>
          </cell>
          <cell r="M1081" t="str">
            <v>CLOSE</v>
          </cell>
          <cell r="N1081" t="str">
            <v>MBF</v>
          </cell>
          <cell r="O1081">
            <v>24.56</v>
          </cell>
          <cell r="P1081"/>
          <cell r="Q1081">
            <v>33.619999999999997</v>
          </cell>
        </row>
        <row r="1082">
          <cell r="E1082" t="str">
            <v>X22052174377</v>
          </cell>
          <cell r="F1082" t="str">
            <v>FELISA M. LIZASO</v>
          </cell>
          <cell r="G1082" t="str">
            <v>SANTOS CPD, VITALEZ, PARANAQUE</v>
          </cell>
          <cell r="H1082" t="str">
            <v>PARAÑAQUE CITY</v>
          </cell>
          <cell r="I1082" t="str">
            <v>PARAÑAQUE</v>
          </cell>
          <cell r="J1082"/>
          <cell r="K1082"/>
          <cell r="L1082" t="str">
            <v>VJC</v>
          </cell>
          <cell r="M1082" t="str">
            <v>CLOSE</v>
          </cell>
          <cell r="N1082" t="str">
            <v>IJP</v>
          </cell>
          <cell r="O1082">
            <v>173.03</v>
          </cell>
          <cell r="P1082"/>
          <cell r="Q1082">
            <v>264.12</v>
          </cell>
        </row>
        <row r="1083">
          <cell r="E1083" t="str">
            <v>R21745735</v>
          </cell>
          <cell r="F1083" t="str">
            <v>CUEVASVILLE REALTY &amp; DEVT CORP</v>
          </cell>
          <cell r="G1083" t="str">
            <v>BLOCK 26, CUEVASVILLE SUBD., BACOOR</v>
          </cell>
          <cell r="H1083" t="str">
            <v>BACOOR CITY</v>
          </cell>
          <cell r="I1083" t="str">
            <v>DASMA</v>
          </cell>
          <cell r="J1083" t="str">
            <v xml:space="preserve"> </v>
          </cell>
          <cell r="K1083"/>
          <cell r="L1083" t="str">
            <v>AVECO</v>
          </cell>
          <cell r="M1083" t="str">
            <v>CLOSE</v>
          </cell>
          <cell r="N1083" t="str">
            <v>IJP</v>
          </cell>
          <cell r="O1083">
            <v>32.86</v>
          </cell>
          <cell r="P1083"/>
          <cell r="Q1083">
            <v>75.819999999999993</v>
          </cell>
        </row>
        <row r="1084">
          <cell r="E1084" t="str">
            <v>R21585847</v>
          </cell>
          <cell r="F1084" t="str">
            <v>LUGAN GEOFFREY LU,</v>
          </cell>
          <cell r="G1084" t="str">
            <v>LOCKHEED, CONCORDE SUBD, PARANAQUE</v>
          </cell>
          <cell r="H1084" t="str">
            <v>PARAÑAQUE CITY</v>
          </cell>
          <cell r="I1084" t="str">
            <v>PARAÑAQUE</v>
          </cell>
          <cell r="J1084" t="str">
            <v>on going execution/for completion May 2022</v>
          </cell>
          <cell r="K1084"/>
          <cell r="L1084" t="str">
            <v>VJC</v>
          </cell>
          <cell r="M1084" t="str">
            <v>CLOSE</v>
          </cell>
          <cell r="N1084" t="str">
            <v>IJP</v>
          </cell>
          <cell r="O1084">
            <v>16.350000000000001</v>
          </cell>
          <cell r="P1084"/>
          <cell r="Q1084">
            <v>22.55</v>
          </cell>
        </row>
        <row r="1085">
          <cell r="E1085" t="str">
            <v>X22041830832</v>
          </cell>
          <cell r="F1085" t="str">
            <v>FERDINAND BAUTISTA DAWAY</v>
          </cell>
          <cell r="G1085" t="str">
            <v>BLOCK 4, PINAGSAMA PH 2 VILL, TAGUIG CITY</v>
          </cell>
          <cell r="H1085" t="str">
            <v>TAGUIG CITY</v>
          </cell>
          <cell r="I1085" t="str">
            <v>PARAÑAQUE</v>
          </cell>
          <cell r="J1085"/>
          <cell r="K1085"/>
          <cell r="L1085" t="str">
            <v>VJC</v>
          </cell>
          <cell r="M1085" t="str">
            <v>CLOSE</v>
          </cell>
          <cell r="N1085" t="str">
            <v>IJP</v>
          </cell>
          <cell r="O1085">
            <v>4.59</v>
          </cell>
          <cell r="P1085"/>
          <cell r="Q1085">
            <v>6.28</v>
          </cell>
        </row>
        <row r="1086">
          <cell r="E1086" t="str">
            <v>X22020870733</v>
          </cell>
          <cell r="F1086" t="str">
            <v>FLEX FUEL PETROLEUM CORPORATION</v>
          </cell>
          <cell r="G1086" t="str">
            <v>MOLINO BLVD., BAYANAN, BACOOR</v>
          </cell>
          <cell r="H1086" t="str">
            <v>BACOOR CITY</v>
          </cell>
          <cell r="I1086" t="str">
            <v>DASMA</v>
          </cell>
          <cell r="J1086"/>
          <cell r="K1086"/>
          <cell r="L1086" t="str">
            <v>AVECO</v>
          </cell>
          <cell r="M1086" t="str">
            <v>CLOSE</v>
          </cell>
          <cell r="N1086" t="str">
            <v>MBF</v>
          </cell>
          <cell r="O1086">
            <v>4.4800000000000004</v>
          </cell>
          <cell r="P1086"/>
          <cell r="Q1086">
            <v>6.15</v>
          </cell>
        </row>
        <row r="1087">
          <cell r="E1087" t="str">
            <v>X22010344854</v>
          </cell>
          <cell r="F1087" t="str">
            <v>MERCURY DRUG CORPORATION</v>
          </cell>
          <cell r="G1087" t="str">
            <v>MOLINO BLVD., BAYANAN, BACOOR</v>
          </cell>
          <cell r="H1087" t="str">
            <v>BACOOR CITY</v>
          </cell>
          <cell r="I1087" t="str">
            <v>DASMA</v>
          </cell>
          <cell r="J1087"/>
          <cell r="K1087"/>
          <cell r="L1087" t="str">
            <v>AVECO</v>
          </cell>
          <cell r="M1087" t="str">
            <v>CLOSE</v>
          </cell>
          <cell r="N1087" t="str">
            <v>FMS</v>
          </cell>
          <cell r="O1087">
            <v>7.88</v>
          </cell>
          <cell r="P1087"/>
          <cell r="Q1087">
            <v>10.8</v>
          </cell>
        </row>
        <row r="1088">
          <cell r="E1088" t="str">
            <v>R21925569</v>
          </cell>
          <cell r="F1088" t="str">
            <v>RAFAEL, RALPH STEVEN LOPEZ</v>
          </cell>
          <cell r="G1088" t="str">
            <v>FAIRWAY, CAMELLA HOMES FAIRFIELDS, BACOOR</v>
          </cell>
          <cell r="H1088" t="str">
            <v>BACOOR CITY</v>
          </cell>
          <cell r="I1088" t="str">
            <v>DASMA</v>
          </cell>
          <cell r="J1088"/>
          <cell r="K1088"/>
          <cell r="L1088" t="str">
            <v>AVECO</v>
          </cell>
          <cell r="M1088" t="str">
            <v>CLOSE</v>
          </cell>
          <cell r="N1088" t="str">
            <v>MBF</v>
          </cell>
          <cell r="O1088">
            <v>2.2400000000000002</v>
          </cell>
          <cell r="P1088"/>
          <cell r="Q1088">
            <v>15.87</v>
          </cell>
        </row>
        <row r="1089">
          <cell r="E1089" t="str">
            <v>X22062807186</v>
          </cell>
          <cell r="F1089" t="str">
            <v>ROSA RAMOS CINCO</v>
          </cell>
          <cell r="G1089" t="str">
            <v>BLK 10, PALM COAST MARINA, PARANAQUE</v>
          </cell>
          <cell r="H1089" t="str">
            <v>PARAÑAQUE CITY</v>
          </cell>
          <cell r="I1089" t="str">
            <v>PARAÑAQUE</v>
          </cell>
          <cell r="J1089"/>
          <cell r="K1089"/>
          <cell r="L1089" t="str">
            <v>VJC</v>
          </cell>
          <cell r="M1089" t="str">
            <v>CLOSE</v>
          </cell>
          <cell r="N1089" t="str">
            <v>JSP</v>
          </cell>
          <cell r="O1089">
            <v>54.43</v>
          </cell>
          <cell r="P1089"/>
          <cell r="Q1089">
            <v>74.37</v>
          </cell>
        </row>
        <row r="1090">
          <cell r="E1090" t="str">
            <v>X22031235040</v>
          </cell>
          <cell r="F1090" t="str">
            <v>GREEN ANTZ BUILDERS, INC.</v>
          </cell>
          <cell r="G1090" t="str">
            <v>ARCA, ARCA SOUTH, TAGUIG CITY</v>
          </cell>
          <cell r="H1090" t="str">
            <v>TAGUIG CITY</v>
          </cell>
          <cell r="I1090" t="str">
            <v>PARAÑAQUE</v>
          </cell>
          <cell r="J1090"/>
          <cell r="K1090"/>
          <cell r="L1090" t="str">
            <v>VJC</v>
          </cell>
          <cell r="M1090" t="str">
            <v>CLOSE</v>
          </cell>
          <cell r="N1090" t="str">
            <v>MBF</v>
          </cell>
          <cell r="O1090">
            <v>63.57</v>
          </cell>
          <cell r="P1090"/>
          <cell r="Q1090">
            <v>94.57</v>
          </cell>
        </row>
        <row r="1091">
          <cell r="E1091" t="str">
            <v>X21051918159</v>
          </cell>
          <cell r="F1091" t="str">
            <v>GLOBE TELECOM, INC.</v>
          </cell>
          <cell r="G1091" t="str">
            <v>SAN NICOLAS III BGY, SAN NICOLAS III, BACOOR</v>
          </cell>
          <cell r="H1091" t="str">
            <v>BACOOR CITY</v>
          </cell>
          <cell r="I1091" t="str">
            <v>DASMA</v>
          </cell>
          <cell r="J1091"/>
          <cell r="K1091"/>
          <cell r="L1091" t="str">
            <v>AVECO</v>
          </cell>
          <cell r="M1091" t="str">
            <v>CLOSE</v>
          </cell>
          <cell r="N1091" t="str">
            <v>IJP</v>
          </cell>
          <cell r="O1091">
            <v>0.99</v>
          </cell>
          <cell r="P1091"/>
          <cell r="Q1091">
            <v>1.35</v>
          </cell>
        </row>
        <row r="1092">
          <cell r="E1092" t="str">
            <v>X22062471800</v>
          </cell>
          <cell r="F1092" t="str">
            <v>ALFREDO PENAFLORIDA DELA CRUZ</v>
          </cell>
          <cell r="G1092" t="str">
            <v>BLOCK 4, GREEN VALLEY SUBD SECT C, BACOOR</v>
          </cell>
          <cell r="H1092" t="str">
            <v>BACOOR CITY</v>
          </cell>
          <cell r="I1092" t="str">
            <v>DASMA</v>
          </cell>
          <cell r="J1092"/>
          <cell r="K1092"/>
          <cell r="L1092" t="str">
            <v>AVECO</v>
          </cell>
          <cell r="M1092" t="str">
            <v>CLOSE</v>
          </cell>
          <cell r="N1092" t="str">
            <v>IJP</v>
          </cell>
          <cell r="O1092">
            <v>6</v>
          </cell>
          <cell r="P1092"/>
          <cell r="Q1092">
            <v>8.2200000000000006</v>
          </cell>
        </row>
        <row r="1093">
          <cell r="E1093" t="str">
            <v>R21831727</v>
          </cell>
          <cell r="F1093" t="str">
            <v>CASTILLO, LEVITA RAMOS</v>
          </cell>
          <cell r="G1093" t="str">
            <v>BLOCK 1, CASIMIRO TOWNHOMES HABAY, BACOOR</v>
          </cell>
          <cell r="H1093" t="str">
            <v>BACOOR CITY</v>
          </cell>
          <cell r="I1093" t="str">
            <v>DASMA</v>
          </cell>
          <cell r="J1093" t="str">
            <v>tentative completion May 2022</v>
          </cell>
          <cell r="K1093"/>
          <cell r="L1093" t="str">
            <v>AVECO</v>
          </cell>
          <cell r="M1093" t="str">
            <v>CLOSE</v>
          </cell>
          <cell r="N1093" t="str">
            <v>IJP</v>
          </cell>
          <cell r="O1093">
            <v>3.68</v>
          </cell>
          <cell r="P1093"/>
          <cell r="Q1093">
            <v>6.8</v>
          </cell>
        </row>
        <row r="1094">
          <cell r="E1094" t="str">
            <v>X22010399009</v>
          </cell>
          <cell r="F1094" t="str">
            <v>DHS ABODE CORP.</v>
          </cell>
          <cell r="G1094" t="str">
            <v>PALMSPRING, MERVILLE SUBD, PARANAQUE</v>
          </cell>
          <cell r="H1094" t="str">
            <v>PARAÑAQUE CITY</v>
          </cell>
          <cell r="I1094" t="str">
            <v>PARAÑAQUE</v>
          </cell>
          <cell r="J1094" t="str">
            <v>stock unavailability ball clevis/for replacement of rotten pole</v>
          </cell>
          <cell r="K1094"/>
          <cell r="L1094" t="str">
            <v>VJC</v>
          </cell>
          <cell r="M1094" t="str">
            <v>CLOSE</v>
          </cell>
          <cell r="N1094" t="str">
            <v>MBF</v>
          </cell>
          <cell r="O1094">
            <v>84.4</v>
          </cell>
          <cell r="P1094"/>
          <cell r="Q1094">
            <v>145.58000000000001</v>
          </cell>
        </row>
        <row r="1095">
          <cell r="E1095" t="str">
            <v>R19295522</v>
          </cell>
          <cell r="F1095" t="str">
            <v>CITY GOVERNMENT OF BACOOR</v>
          </cell>
          <cell r="G1095" t="str">
            <v>GEN. EMILIO AGUINALDO, PANAPAAN IV, BACOOR</v>
          </cell>
          <cell r="H1095" t="str">
            <v>BACOOR CITY</v>
          </cell>
          <cell r="I1095" t="str">
            <v>DASMA</v>
          </cell>
          <cell r="J1095"/>
          <cell r="K1095"/>
          <cell r="L1095" t="str">
            <v>AVECO</v>
          </cell>
          <cell r="M1095" t="str">
            <v>CLOSE</v>
          </cell>
          <cell r="N1095" t="str">
            <v>MBF</v>
          </cell>
          <cell r="O1095">
            <v>51.5</v>
          </cell>
          <cell r="P1095"/>
          <cell r="Q1095">
            <v>222.82</v>
          </cell>
        </row>
        <row r="1096">
          <cell r="E1096" t="str">
            <v>X22083668644</v>
          </cell>
          <cell r="F1096" t="str">
            <v>MONTESSORI DEI SAN LORENZO CHILD DEVELOPMENT CENTE</v>
          </cell>
          <cell r="G1096" t="str">
            <v>BLOCK 15, CAMELLA SPV SOUTH PH 1, BACOOR</v>
          </cell>
          <cell r="H1096" t="str">
            <v>BACOOR CITY</v>
          </cell>
          <cell r="I1096" t="str">
            <v>DASMA</v>
          </cell>
          <cell r="J1096" t="str">
            <v>started execution 1021</v>
          </cell>
          <cell r="K1096"/>
          <cell r="L1096" t="str">
            <v>ECOM</v>
          </cell>
          <cell r="M1096" t="str">
            <v>CLOSE</v>
          </cell>
          <cell r="N1096" t="str">
            <v>JSP</v>
          </cell>
          <cell r="O1096">
            <v>35.700000000000003</v>
          </cell>
          <cell r="P1096"/>
          <cell r="Q1096">
            <v>46.55</v>
          </cell>
        </row>
        <row r="1097">
          <cell r="E1097" t="str">
            <v>X22031371865</v>
          </cell>
          <cell r="F1097" t="str">
            <v>PILTEL CORP C/O D. VILLANUEVA</v>
          </cell>
          <cell r="G1097" t="str">
            <v>ALABANG-ZAPOTE, TALON II, LAS PINAS CITY</v>
          </cell>
          <cell r="H1097" t="str">
            <v>LAS PIÑAS CITY</v>
          </cell>
          <cell r="I1097" t="str">
            <v>PARAÑAQUE</v>
          </cell>
          <cell r="J1097" t="str">
            <v>for FCOMP</v>
          </cell>
          <cell r="K1097"/>
          <cell r="L1097" t="str">
            <v>ECOM</v>
          </cell>
          <cell r="M1097" t="str">
            <v>CLOSE</v>
          </cell>
          <cell r="N1097" t="str">
            <v>JSP</v>
          </cell>
          <cell r="O1097">
            <v>3.39</v>
          </cell>
          <cell r="P1097"/>
          <cell r="Q1097">
            <v>4.63</v>
          </cell>
        </row>
        <row r="1098">
          <cell r="E1098" t="str">
            <v>R20899641</v>
          </cell>
          <cell r="F1098" t="str">
            <v>IBAY, AILEEN INTIA</v>
          </cell>
          <cell r="G1098" t="str">
            <v>YELLOW BELL, VISTA VERDE SOUTH EXEC PH4, BACOOR</v>
          </cell>
          <cell r="H1098" t="str">
            <v>BACOOR CITY</v>
          </cell>
          <cell r="I1098" t="str">
            <v>DASMA</v>
          </cell>
          <cell r="J1098"/>
          <cell r="K1098"/>
          <cell r="L1098" t="str">
            <v>AVECO</v>
          </cell>
          <cell r="M1098" t="str">
            <v>CLOSE</v>
          </cell>
          <cell r="N1098" t="str">
            <v>FMS</v>
          </cell>
          <cell r="O1098">
            <v>1.1399999999999999</v>
          </cell>
          <cell r="P1098"/>
          <cell r="Q1098">
            <v>1.6</v>
          </cell>
        </row>
        <row r="1099">
          <cell r="E1099" t="str">
            <v>X22072870757</v>
          </cell>
          <cell r="F1099" t="str">
            <v>TOWER 6789 CORPORATION</v>
          </cell>
          <cell r="G1099" t="str">
            <v>MOLINO I, MOLINO I, BACOOR</v>
          </cell>
          <cell r="H1099" t="str">
            <v>BACOOR CITY</v>
          </cell>
          <cell r="I1099" t="str">
            <v>DASMA</v>
          </cell>
          <cell r="J1099"/>
          <cell r="K1099"/>
          <cell r="L1099" t="str">
            <v>ECOM</v>
          </cell>
          <cell r="M1099" t="str">
            <v>CLOSE</v>
          </cell>
          <cell r="N1099" t="str">
            <v>JSP</v>
          </cell>
          <cell r="O1099">
            <v>42.17</v>
          </cell>
          <cell r="P1099"/>
          <cell r="Q1099">
            <v>61.48</v>
          </cell>
        </row>
        <row r="1100">
          <cell r="E1100" t="str">
            <v>X22062591469</v>
          </cell>
          <cell r="F1100" t="str">
            <v>GLACIER PARANAQUE REFRIGERATION SERVICES CORPORATION</v>
          </cell>
          <cell r="G1100" t="str">
            <v>PHASE 2 ACCESS ROAD, AMVEL COMMERCIAL COMPLEX, PARANAQUE</v>
          </cell>
          <cell r="H1100" t="str">
            <v>PARAÑAQUE CITY</v>
          </cell>
          <cell r="I1100" t="str">
            <v>PARAÑAQUE</v>
          </cell>
          <cell r="J1100" t="str">
            <v>target completion 0917</v>
          </cell>
          <cell r="K1100"/>
          <cell r="L1100" t="str">
            <v>ECOM</v>
          </cell>
          <cell r="M1100" t="str">
            <v>CLOSE</v>
          </cell>
          <cell r="N1100" t="str">
            <v>MBF</v>
          </cell>
          <cell r="O1100">
            <v>99.37</v>
          </cell>
          <cell r="P1100"/>
          <cell r="Q1100">
            <v>293.42</v>
          </cell>
        </row>
        <row r="1101">
          <cell r="E1101" t="str">
            <v>X21125971913</v>
          </cell>
          <cell r="F1101" t="str">
            <v>PHILIPPINE NAVY SAVINGS AND LOAN ASSOCIATION, INC.</v>
          </cell>
          <cell r="G1101" t="str">
            <v>DIEGO SILANG, AFPOVAI PHASE 2, TAGUIG CITY</v>
          </cell>
          <cell r="H1101" t="str">
            <v>TAGUIG CITY</v>
          </cell>
          <cell r="I1101" t="str">
            <v>PARAÑAQUE</v>
          </cell>
          <cell r="J1101" t="str">
            <v>target completion 1007</v>
          </cell>
          <cell r="K1101"/>
          <cell r="L1101" t="str">
            <v>ECOM</v>
          </cell>
          <cell r="M1101" t="str">
            <v>CLOSE</v>
          </cell>
          <cell r="N1101" t="str">
            <v>MBF</v>
          </cell>
          <cell r="O1101">
            <v>133.35</v>
          </cell>
          <cell r="P1101"/>
          <cell r="Q1101">
            <v>202.12</v>
          </cell>
        </row>
        <row r="1102">
          <cell r="E1102" t="str">
            <v>X22062802665</v>
          </cell>
          <cell r="F1102" t="str">
            <v>LAND CRIS SOMERSET DEVELOPMENT CORPORATION</v>
          </cell>
          <cell r="G1102" t="str">
            <v>EMERALD, LANCRIS RESIDENCES, PARANAQUE</v>
          </cell>
          <cell r="H1102" t="str">
            <v>PARAÑAQUE CITY</v>
          </cell>
          <cell r="I1102" t="str">
            <v>PARAÑAQUE</v>
          </cell>
          <cell r="J1102" t="str">
            <v>with local PAI</v>
          </cell>
          <cell r="K1102"/>
          <cell r="L1102" t="str">
            <v>ECOM</v>
          </cell>
          <cell r="M1102" t="str">
            <v>CLOSE</v>
          </cell>
          <cell r="N1102" t="str">
            <v>RRG</v>
          </cell>
          <cell r="O1102">
            <v>295.08</v>
          </cell>
          <cell r="P1102"/>
          <cell r="Q1102">
            <v>504.8</v>
          </cell>
        </row>
        <row r="1103">
          <cell r="E1103" t="str">
            <v>X22020870532</v>
          </cell>
          <cell r="F1103" t="str">
            <v>MARIAM CHAN BRIMER</v>
          </cell>
          <cell r="G1103" t="str">
            <v>BOUGAINVILLA, AYALA-ALABANG VILL, MUNTINLUPA</v>
          </cell>
          <cell r="H1103" t="str">
            <v>MUNTINLUPA CITY</v>
          </cell>
          <cell r="I1103" t="str">
            <v>PARAÑAQUE</v>
          </cell>
          <cell r="J1103" t="str">
            <v>local interruption 1004</v>
          </cell>
          <cell r="K1103"/>
          <cell r="L1103" t="str">
            <v>ECOM</v>
          </cell>
          <cell r="M1103" t="str">
            <v>CLOSE</v>
          </cell>
          <cell r="N1103" t="str">
            <v>JSP</v>
          </cell>
          <cell r="O1103">
            <v>288.2</v>
          </cell>
          <cell r="P1103"/>
          <cell r="Q1103">
            <v>444.25</v>
          </cell>
        </row>
        <row r="1104">
          <cell r="E1104" t="str">
            <v>X22093875581</v>
          </cell>
          <cell r="F1104" t="str">
            <v>KATARUNGAN VILLAGE HOMEOWNERS ASSOC. INC.</v>
          </cell>
          <cell r="G1104" t="str">
            <v>M. BRIONES, KATARUNGAN VILLAGE, MUNTINLUPA</v>
          </cell>
          <cell r="H1104" t="str">
            <v>MUNTINLUPA CITY</v>
          </cell>
          <cell r="I1104" t="str">
            <v>PARAÑAQUE</v>
          </cell>
          <cell r="J1104" t="str">
            <v>started execution 1021</v>
          </cell>
          <cell r="K1104"/>
          <cell r="L1104" t="str">
            <v>ECOM</v>
          </cell>
          <cell r="M1104" t="str">
            <v>CLOSE</v>
          </cell>
          <cell r="N1104" t="str">
            <v>JSP</v>
          </cell>
          <cell r="O1104">
            <v>43.73</v>
          </cell>
          <cell r="P1104"/>
          <cell r="Q1104">
            <v>74</v>
          </cell>
        </row>
        <row r="1105">
          <cell r="E1105" t="str">
            <v>X22052026171</v>
          </cell>
          <cell r="F1105" t="str">
            <v>DITO TELECOMMUNITY CORPORATION</v>
          </cell>
          <cell r="G1105" t="str">
            <v>DR. A. SANTOS, SAN ANTONIO VALLEY 1, PARANAQUE</v>
          </cell>
          <cell r="H1105" t="str">
            <v>PARAÑAQUE CITY</v>
          </cell>
          <cell r="I1105" t="str">
            <v>PARAÑAQUE</v>
          </cell>
          <cell r="J1105" t="str">
            <v>meter 1021</v>
          </cell>
          <cell r="K1105"/>
          <cell r="L1105" t="str">
            <v>ECOM</v>
          </cell>
          <cell r="M1105" t="str">
            <v>CLOSE</v>
          </cell>
          <cell r="N1105" t="str">
            <v>JSP</v>
          </cell>
          <cell r="O1105">
            <v>13.3</v>
          </cell>
          <cell r="P1105"/>
          <cell r="Q1105">
            <v>18.13</v>
          </cell>
        </row>
        <row r="1106">
          <cell r="E1106" t="str">
            <v>P2106111873</v>
          </cell>
          <cell r="F1106" t="str">
            <v>MAINT Loadsplit 44WU [054519|WA046581|CY7-0025||] , 
Install new 1-50kVA  at pole CY7-0026</v>
          </cell>
          <cell r="G1106" t="str">
            <v>S. MARQUEZ GATCHALIAN SUBD MANUYO II LAS PINAS CITY</v>
          </cell>
          <cell r="H1106" t="str">
            <v>LAS PIÑAS CITY</v>
          </cell>
          <cell r="I1106" t="str">
            <v>PARAÑAQUE</v>
          </cell>
          <cell r="J1106"/>
          <cell r="K1106"/>
          <cell r="L1106" t="str">
            <v>VJC</v>
          </cell>
          <cell r="M1106" t="str">
            <v>CLOSE</v>
          </cell>
          <cell r="N1106" t="str">
            <v>MBF</v>
          </cell>
          <cell r="O1106">
            <v>51.74</v>
          </cell>
          <cell r="P1106"/>
          <cell r="Q1106">
            <v>1.35</v>
          </cell>
        </row>
        <row r="1107">
          <cell r="E1107" t="str">
            <v>X22031248192</v>
          </cell>
          <cell r="F1107" t="str">
            <v>CITY GOVERNMENT OF PARAÑAQUE</v>
          </cell>
          <cell r="G1107" t="str">
            <v>STA. LUCIA, SAN ANTONIO VALLEY 1, PARANAQUE</v>
          </cell>
          <cell r="H1107" t="str">
            <v>PARAÑAQUE CITY</v>
          </cell>
          <cell r="I1107" t="str">
            <v>PARAÑAQUE</v>
          </cell>
          <cell r="J1107"/>
          <cell r="K1107"/>
          <cell r="L1107" t="str">
            <v>CHALLENGER</v>
          </cell>
          <cell r="M1107" t="str">
            <v>CLOSE</v>
          </cell>
          <cell r="N1107" t="str">
            <v>JSP</v>
          </cell>
          <cell r="O1107">
            <v>48.02</v>
          </cell>
          <cell r="P1107"/>
          <cell r="Q1107">
            <v>85</v>
          </cell>
        </row>
        <row r="1108">
          <cell r="E1108" t="str">
            <v>X22062642421</v>
          </cell>
          <cell r="F1108" t="str">
            <v>MARGARITA PATDU LABIOS</v>
          </cell>
          <cell r="G1108" t="str">
            <v>BLK 2K, VICTORIAHOMES-EMERALD HTS SUBD, MUNTINLUPA</v>
          </cell>
          <cell r="H1108" t="str">
            <v>MUNTINLUPA CITY</v>
          </cell>
          <cell r="I1108" t="str">
            <v>PARAÑAQUE</v>
          </cell>
          <cell r="J1108"/>
          <cell r="K1108"/>
          <cell r="L1108" t="str">
            <v>CHALLENGER</v>
          </cell>
          <cell r="M1108" t="str">
            <v>CLOSE</v>
          </cell>
          <cell r="N1108" t="str">
            <v>JSP</v>
          </cell>
          <cell r="O1108">
            <v>24.55</v>
          </cell>
          <cell r="P1108"/>
          <cell r="Q1108">
            <v>33.520000000000003</v>
          </cell>
        </row>
        <row r="1109">
          <cell r="E1109" t="str">
            <v>R21778346</v>
          </cell>
          <cell r="F1109" t="str">
            <v>PALMA, EDUARDO LORENZO H</v>
          </cell>
          <cell r="G1109" t="str">
            <v>BELMONT, ALABANG 400 VILLAGE, MUNTINLUPA</v>
          </cell>
          <cell r="H1109" t="str">
            <v>MUNTINLUPA CITY</v>
          </cell>
          <cell r="I1109" t="str">
            <v>PARAÑAQUE</v>
          </cell>
          <cell r="J1109" t="str">
            <v>for FCOMP</v>
          </cell>
          <cell r="K1109"/>
          <cell r="L1109" t="str">
            <v>CHALLENGER</v>
          </cell>
          <cell r="M1109" t="str">
            <v>CLOSE</v>
          </cell>
          <cell r="N1109" t="str">
            <v>JSP</v>
          </cell>
          <cell r="O1109">
            <v>20.65</v>
          </cell>
          <cell r="P1109"/>
          <cell r="Q1109">
            <v>35.32</v>
          </cell>
        </row>
        <row r="1110">
          <cell r="E1110" t="str">
            <v>X21126090446</v>
          </cell>
          <cell r="F1110" t="str">
            <v>HOUSEHOLD DEVELOPMENT CORPORATION</v>
          </cell>
          <cell r="G1110" t="str">
            <v>BARCELONA, BRIA FLATS LAS PIÑAS, LAS PINAS CITY</v>
          </cell>
          <cell r="H1110" t="str">
            <v>LAS PIÑAS CITY</v>
          </cell>
          <cell r="I1110" t="str">
            <v>PARAÑAQUE</v>
          </cell>
          <cell r="J1110" t="str">
            <v>installed dt and started stringing 1005</v>
          </cell>
          <cell r="K1110"/>
          <cell r="L1110" t="str">
            <v>CHALLENGER</v>
          </cell>
          <cell r="M1110" t="str">
            <v>CLOSE</v>
          </cell>
          <cell r="N1110" t="str">
            <v>JSP</v>
          </cell>
          <cell r="O1110">
            <v>147.43</v>
          </cell>
          <cell r="P1110"/>
          <cell r="Q1110">
            <v>214.67</v>
          </cell>
        </row>
        <row r="1111">
          <cell r="E1111" t="str">
            <v>X22093851877</v>
          </cell>
          <cell r="F1111" t="str">
            <v>MARCUENCO REALTY AND DEVELOPMENT CORP.</v>
          </cell>
          <cell r="G1111" t="str">
            <v>EAST SERVICE, SUCAT, MUNTINLUPA</v>
          </cell>
          <cell r="H1111" t="str">
            <v>MUNTINLUPA CITY</v>
          </cell>
          <cell r="I1111" t="str">
            <v>PARAÑAQUE</v>
          </cell>
          <cell r="J1111" t="str">
            <v>meter to cancelled at 1018, to be resched</v>
          </cell>
          <cell r="K1111"/>
          <cell r="L1111" t="str">
            <v>CHALLENGER</v>
          </cell>
          <cell r="M1111" t="str">
            <v>CLOSE</v>
          </cell>
          <cell r="N1111" t="str">
            <v>JSP</v>
          </cell>
          <cell r="O1111">
            <v>46.38</v>
          </cell>
          <cell r="P1111"/>
          <cell r="Q1111">
            <v>63.32</v>
          </cell>
        </row>
        <row r="1112">
          <cell r="E1112" t="str">
            <v>X22041579473</v>
          </cell>
          <cell r="F1112" t="str">
            <v>SEV PRIME ESTATES CORP.</v>
          </cell>
          <cell r="G1112" t="str">
            <v>ALABANG-ZAPOTE, PAMPLONA I, LAS PINAS CITY</v>
          </cell>
          <cell r="H1112" t="str">
            <v>LAS PIÑAS CITY</v>
          </cell>
          <cell r="I1112" t="str">
            <v>PARAÑAQUE</v>
          </cell>
          <cell r="J1112" t="str">
            <v>energization on target date</v>
          </cell>
          <cell r="K1112"/>
          <cell r="L1112" t="str">
            <v>CHALLENGER</v>
          </cell>
          <cell r="M1112" t="str">
            <v>CLOSE</v>
          </cell>
          <cell r="N1112" t="str">
            <v>IJP</v>
          </cell>
          <cell r="O1112">
            <v>99.01</v>
          </cell>
          <cell r="P1112"/>
          <cell r="Q1112">
            <v>145.52000000000001</v>
          </cell>
        </row>
        <row r="1113">
          <cell r="E1113" t="str">
            <v>X22062799937</v>
          </cell>
          <cell r="F1113" t="str">
            <v>CDC REALTY, INC.</v>
          </cell>
          <cell r="G1113" t="str">
            <v>KASA BERDE, LION'S PARK RESIDENCES, PARANAQUE</v>
          </cell>
          <cell r="H1113" t="str">
            <v>PARAÑAQUE CITY</v>
          </cell>
          <cell r="I1113" t="str">
            <v>PARAÑAQUE</v>
          </cell>
          <cell r="J1113" t="str">
            <v>tentative completion/energization Aug 22, 2022</v>
          </cell>
          <cell r="K1113"/>
          <cell r="L1113" t="str">
            <v>CHALLENGER</v>
          </cell>
          <cell r="M1113" t="str">
            <v>CLOSE</v>
          </cell>
          <cell r="N1113" t="str">
            <v>MBF</v>
          </cell>
          <cell r="O1113">
            <v>636.47</v>
          </cell>
          <cell r="P1113"/>
          <cell r="Q1113">
            <v>1006.6</v>
          </cell>
        </row>
        <row r="1114">
          <cell r="E1114" t="str">
            <v>X21115503155</v>
          </cell>
          <cell r="F1114" t="str">
            <v>ABENSON VENTURES, INC.</v>
          </cell>
          <cell r="G1114" t="str">
            <v>WEST SERVICE, SUCAT, MUNTINLUPA</v>
          </cell>
          <cell r="H1114" t="str">
            <v>MUNTINLUPA CITY</v>
          </cell>
          <cell r="I1114" t="str">
            <v>PARAÑAQUE</v>
          </cell>
          <cell r="J1114" t="str">
            <v>Target September 21, 2022</v>
          </cell>
          <cell r="K1114"/>
          <cell r="L1114" t="str">
            <v>CHALLENGER</v>
          </cell>
          <cell r="M1114" t="str">
            <v>CLOSE</v>
          </cell>
          <cell r="N1114" t="str">
            <v>MBF</v>
          </cell>
          <cell r="O1114">
            <v>198.72</v>
          </cell>
          <cell r="P1114"/>
          <cell r="Q1114">
            <v>522.63</v>
          </cell>
        </row>
        <row r="1115">
          <cell r="E1115" t="str">
            <v>X22031412731</v>
          </cell>
          <cell r="F1115" t="str">
            <v>RYAN DELA ROSA KOHLI</v>
          </cell>
          <cell r="G1115" t="str">
            <v>QUIRINO, DON GALO, PARANAQUE</v>
          </cell>
          <cell r="H1115" t="str">
            <v>PARAÑAQUE CITY</v>
          </cell>
          <cell r="I1115" t="str">
            <v>PARAÑAQUE</v>
          </cell>
          <cell r="J1115"/>
          <cell r="K1115"/>
          <cell r="L1115" t="str">
            <v>CHALLENGER</v>
          </cell>
          <cell r="M1115" t="str">
            <v>CLOSE</v>
          </cell>
          <cell r="N1115" t="str">
            <v>MBF</v>
          </cell>
          <cell r="O1115">
            <v>57.34</v>
          </cell>
          <cell r="P1115"/>
          <cell r="Q1115">
            <v>78.27</v>
          </cell>
        </row>
        <row r="1116">
          <cell r="E1116" t="str">
            <v>X22083606497</v>
          </cell>
          <cell r="F1116" t="str">
            <v>TAMBO REALTY CORPORATION</v>
          </cell>
          <cell r="G1116" t="str">
            <v>CLUBHOUSE, BAYPORT WEST NAIA GARDEN RESIDENCES, PARANAQUE</v>
          </cell>
          <cell r="H1116" t="str">
            <v>PARAÑAQUE CITY</v>
          </cell>
          <cell r="I1116" t="str">
            <v>PARAÑAQUE</v>
          </cell>
          <cell r="J1116" t="str">
            <v>for receiving of work plan</v>
          </cell>
          <cell r="K1116"/>
          <cell r="L1116" t="str">
            <v>ECOM</v>
          </cell>
          <cell r="M1116" t="str">
            <v>CLOSE</v>
          </cell>
          <cell r="N1116" t="str">
            <v>JSP</v>
          </cell>
          <cell r="O1116">
            <v>180.87</v>
          </cell>
          <cell r="P1116"/>
          <cell r="Q1116">
            <v>258.8</v>
          </cell>
        </row>
        <row r="1117">
          <cell r="E1117" t="str">
            <v>X22083489334</v>
          </cell>
          <cell r="F1117" t="str">
            <v>LETICIA SAGASAYAN DE VILLA</v>
          </cell>
          <cell r="G1117" t="str">
            <v>GENARO, LAKEVIEW HOMES I, MUNTINLUPA</v>
          </cell>
          <cell r="H1117" t="str">
            <v>MUNTINLUPA CITY</v>
          </cell>
          <cell r="I1117" t="str">
            <v>PARAÑAQUE</v>
          </cell>
          <cell r="J1117" t="str">
            <v>to be re-assigned to ECOM</v>
          </cell>
          <cell r="K1117"/>
          <cell r="L1117" t="str">
            <v>ECOM</v>
          </cell>
          <cell r="M1117" t="str">
            <v>CLOSE</v>
          </cell>
          <cell r="N1117" t="str">
            <v>JSP</v>
          </cell>
          <cell r="O1117">
            <v>52.41</v>
          </cell>
          <cell r="P1117"/>
          <cell r="Q1117">
            <v>85.63</v>
          </cell>
        </row>
        <row r="1118">
          <cell r="E1118" t="str">
            <v>X22093764019</v>
          </cell>
          <cell r="F1118" t="str">
            <v>SI TECHNICAL SERVICES OPC</v>
          </cell>
          <cell r="G1118" t="str">
            <v>RAINBOW, MOONWALK, PARANAQUE</v>
          </cell>
          <cell r="H1118" t="str">
            <v>PARAÑAQUE CITY</v>
          </cell>
          <cell r="I1118" t="str">
            <v>PARAÑAQUE</v>
          </cell>
          <cell r="J1118" t="str">
            <v>2 poste bunot tayo</v>
          </cell>
          <cell r="K1118"/>
          <cell r="L1118" t="str">
            <v>ECOM</v>
          </cell>
          <cell r="M1118" t="str">
            <v>CLOSE</v>
          </cell>
          <cell r="N1118" t="str">
            <v>JSP</v>
          </cell>
          <cell r="O1118">
            <v>156.21</v>
          </cell>
          <cell r="P1118">
            <v>161.27000000000001</v>
          </cell>
          <cell r="Q1118">
            <v>242.43</v>
          </cell>
        </row>
        <row r="1119">
          <cell r="E1119" t="str">
            <v>X22030913400</v>
          </cell>
          <cell r="F1119" t="str">
            <v>JEAN-MARC PHILIPPE MICHEL HAUDUCOEUR</v>
          </cell>
          <cell r="G1119" t="str">
            <v>PACIFIC VILL, PACIFIC VILL, MUNTINLUPA</v>
          </cell>
          <cell r="H1119" t="str">
            <v>MUNTINLUPA CITY</v>
          </cell>
          <cell r="I1119" t="str">
            <v>PARAÑAQUE</v>
          </cell>
          <cell r="J1119" t="str">
            <v>needed 200:5 BCT</v>
          </cell>
          <cell r="K1119"/>
          <cell r="L1119" t="str">
            <v>ECOM</v>
          </cell>
          <cell r="M1119" t="str">
            <v>CLOSE</v>
          </cell>
          <cell r="N1119" t="str">
            <v>IJP</v>
          </cell>
          <cell r="O1119">
            <v>127.56</v>
          </cell>
          <cell r="P1119"/>
          <cell r="Q1119">
            <v>193.4</v>
          </cell>
        </row>
        <row r="1120">
          <cell r="E1120" t="str">
            <v>P2207135617</v>
          </cell>
          <cell r="F1120" t="str">
            <v>C1_422WU_Reconductoring to covered conductor; CY7-1069 to CY8-1061, 2spans</v>
          </cell>
          <cell r="G1120" t="str">
            <v>STA. CECILIA SAN ANTONIO VALLEY  1 SN ANTONIO PARANAQUE</v>
          </cell>
          <cell r="H1120" t="str">
            <v>PARAÑAQUE CITY</v>
          </cell>
          <cell r="I1120" t="str">
            <v>PARAÑAQUE</v>
          </cell>
          <cell r="J1120"/>
          <cell r="K1120"/>
          <cell r="L1120" t="str">
            <v>VJC</v>
          </cell>
          <cell r="M1120" t="str">
            <v>CLOSE</v>
          </cell>
          <cell r="N1120" t="str">
            <v>MBF</v>
          </cell>
          <cell r="O1120">
            <v>165.45</v>
          </cell>
          <cell r="P1120"/>
          <cell r="Q1120">
            <v>3.27</v>
          </cell>
        </row>
        <row r="1121">
          <cell r="E1121" t="str">
            <v>X21010326149</v>
          </cell>
          <cell r="F1121" t="str">
            <v>EVELINA R MONTELLANA</v>
          </cell>
          <cell r="G1121" t="str">
            <v>MILLARES, PUROK 4, TAGUIG CITY</v>
          </cell>
          <cell r="H1121" t="str">
            <v>TAGUIG CITY</v>
          </cell>
          <cell r="I1121" t="str">
            <v>PARAÑAQUE</v>
          </cell>
          <cell r="J1121"/>
          <cell r="K1121"/>
          <cell r="L1121" t="str">
            <v>VJC</v>
          </cell>
          <cell r="M1121" t="str">
            <v>CLOSE</v>
          </cell>
          <cell r="N1121" t="str">
            <v>MBF</v>
          </cell>
          <cell r="O1121">
            <v>134.18</v>
          </cell>
          <cell r="P1121"/>
          <cell r="Q1121">
            <v>184.78</v>
          </cell>
        </row>
        <row r="1122">
          <cell r="E1122" t="str">
            <v>R21669982</v>
          </cell>
          <cell r="F1122" t="str">
            <v>ADOLFO, DOMICIANO</v>
          </cell>
          <cell r="G1122" t="str">
            <v>ST. THERESA, PERPETUAL VILLAGE, TAGUIG CITY</v>
          </cell>
          <cell r="H1122" t="str">
            <v>TAGUIG CITY</v>
          </cell>
          <cell r="I1122" t="str">
            <v>PARAÑAQUE</v>
          </cell>
          <cell r="J1122" t="str">
            <v>PAI June 24, 2022</v>
          </cell>
          <cell r="K1122"/>
          <cell r="L1122" t="str">
            <v>VJC</v>
          </cell>
          <cell r="M1122" t="str">
            <v>CLOSE</v>
          </cell>
          <cell r="N1122" t="str">
            <v>MBF</v>
          </cell>
          <cell r="O1122">
            <v>103.51</v>
          </cell>
          <cell r="P1122"/>
          <cell r="Q1122">
            <v>154.58000000000001</v>
          </cell>
        </row>
        <row r="1123">
          <cell r="E1123" t="str">
            <v>X22010386533</v>
          </cell>
          <cell r="F1123" t="str">
            <v>FABRIDUCT AND METAL SYSTEMS, INC.</v>
          </cell>
          <cell r="G1123" t="str">
            <v>CCMC, VETERANS CENTER, TAGUIG CITY</v>
          </cell>
          <cell r="H1123" t="str">
            <v>TAGUIG CITY</v>
          </cell>
          <cell r="I1123" t="str">
            <v>PARAÑAQUE</v>
          </cell>
          <cell r="J1123"/>
          <cell r="K1123"/>
          <cell r="L1123" t="str">
            <v>VJC</v>
          </cell>
          <cell r="M1123" t="str">
            <v>CLOSE</v>
          </cell>
          <cell r="N1123" t="str">
            <v>IJP</v>
          </cell>
          <cell r="O1123">
            <v>103.56</v>
          </cell>
          <cell r="P1123"/>
          <cell r="Q1123">
            <v>158.18</v>
          </cell>
        </row>
        <row r="1124">
          <cell r="E1124" t="str">
            <v>X22094015302</v>
          </cell>
          <cell r="F1124" t="str">
            <v>MAKATI DEVELOPMENT CORPORATION,</v>
          </cell>
          <cell r="G1124" t="str">
            <v>CUCUMBER, FTI CPD, TAGUIG CITY</v>
          </cell>
          <cell r="H1124" t="str">
            <v>TAGUIG CITY</v>
          </cell>
          <cell r="I1124" t="str">
            <v>PARAÑAQUE</v>
          </cell>
          <cell r="J1124" t="str">
            <v>permit needed for BT access</v>
          </cell>
          <cell r="K1124"/>
          <cell r="L1124" t="str">
            <v>VJC</v>
          </cell>
          <cell r="M1124" t="str">
            <v>CLOSE</v>
          </cell>
          <cell r="N1124" t="str">
            <v>JSP</v>
          </cell>
          <cell r="O1124">
            <v>206.67</v>
          </cell>
          <cell r="P1124"/>
          <cell r="Q1124">
            <v>285.82</v>
          </cell>
        </row>
        <row r="1125">
          <cell r="E1125" t="str">
            <v>X22104287622</v>
          </cell>
          <cell r="F1125" t="str">
            <v>RENE JR AMARANTO CARREON</v>
          </cell>
          <cell r="G1125" t="str">
            <v>TEL AVIV, MULTINATIONAL VILL, PARANAQUE</v>
          </cell>
          <cell r="H1125" t="str">
            <v>PARAÑAQUE CITY</v>
          </cell>
          <cell r="I1125" t="str">
            <v>PARAÑAQUE</v>
          </cell>
          <cell r="J1125" t="str">
            <v>for FCOMP and meter</v>
          </cell>
          <cell r="K1125"/>
          <cell r="L1125" t="str">
            <v>CHALLENGER</v>
          </cell>
          <cell r="M1125" t="str">
            <v>CLOSE</v>
          </cell>
          <cell r="N1125" t="str">
            <v>JSP</v>
          </cell>
          <cell r="O1125">
            <v>36.03</v>
          </cell>
          <cell r="P1125"/>
          <cell r="Q1125">
            <v>49.4</v>
          </cell>
        </row>
        <row r="1126">
          <cell r="E1126" t="str">
            <v>R22199819</v>
          </cell>
          <cell r="F1126" t="str">
            <v>LABANON, SUSAN PALERO</v>
          </cell>
          <cell r="G1126" t="str">
            <v>FIDELA, AMAIA STEPS SUCAT, PARANAQUE</v>
          </cell>
          <cell r="H1126" t="str">
            <v>PARAÑAQUE CITY</v>
          </cell>
          <cell r="I1126" t="str">
            <v>PARAÑAQUE</v>
          </cell>
          <cell r="J1126"/>
          <cell r="K1126"/>
          <cell r="L1126" t="str">
            <v>CHALLENGER</v>
          </cell>
          <cell r="M1126" t="str">
            <v>CLOSE</v>
          </cell>
          <cell r="N1126" t="str">
            <v>JSP</v>
          </cell>
          <cell r="O1126">
            <v>32.299999999999997</v>
          </cell>
          <cell r="P1126"/>
          <cell r="Q1126">
            <v>44.43</v>
          </cell>
        </row>
        <row r="1127">
          <cell r="E1127" t="str">
            <v>X22072979914</v>
          </cell>
          <cell r="F1127" t="str">
            <v>FLORENTINO JR YEE LOYOLA</v>
          </cell>
          <cell r="G1127" t="str">
            <v>RENAULT, VERAVILLE HOMES 3A, LAS PINAS CITY</v>
          </cell>
          <cell r="H1127" t="str">
            <v>LAS PIÑAS CITY</v>
          </cell>
          <cell r="I1127" t="str">
            <v>PARAÑAQUE</v>
          </cell>
          <cell r="J1127" t="str">
            <v>for FCOMP</v>
          </cell>
          <cell r="K1127"/>
          <cell r="L1127" t="str">
            <v>CHALLENGER</v>
          </cell>
          <cell r="M1127" t="str">
            <v>CLOSE</v>
          </cell>
          <cell r="N1127" t="str">
            <v>JSP</v>
          </cell>
          <cell r="O1127">
            <v>12.59</v>
          </cell>
          <cell r="P1127"/>
          <cell r="Q1127">
            <v>17.22</v>
          </cell>
        </row>
        <row r="1128">
          <cell r="E1128" t="str">
            <v>X22093724123</v>
          </cell>
          <cell r="F1128" t="str">
            <v>INTERCONTINENTAL DEVELOPMENT CORP.</v>
          </cell>
          <cell r="G1128" t="str">
            <v>BLOCK 9, LINDENWOOD RESIDENCES, MUNTINLUPA</v>
          </cell>
          <cell r="H1128" t="str">
            <v>MUNTINLUPA CITY</v>
          </cell>
          <cell r="I1128" t="str">
            <v>PARAÑAQUE</v>
          </cell>
          <cell r="J1128"/>
          <cell r="K1128"/>
          <cell r="L1128" t="str">
            <v>CHALLENGER</v>
          </cell>
          <cell r="M1128" t="str">
            <v>CLOSE</v>
          </cell>
          <cell r="N1128" t="str">
            <v>JSP</v>
          </cell>
          <cell r="O1128">
            <v>12.97</v>
          </cell>
          <cell r="P1128"/>
          <cell r="Q1128">
            <v>17.670000000000002</v>
          </cell>
        </row>
        <row r="1129">
          <cell r="E1129" t="str">
            <v>X22094087128</v>
          </cell>
          <cell r="F1129" t="str">
            <v>GRAND TITANIC REAL ESTATE INC.</v>
          </cell>
          <cell r="G1129" t="str">
            <v>PACIFIC, MARINA SUBD, PARANAQUE</v>
          </cell>
          <cell r="H1129" t="str">
            <v>PARAÑAQUE CITY</v>
          </cell>
          <cell r="I1129" t="str">
            <v>PARAÑAQUE</v>
          </cell>
          <cell r="J1129" t="str">
            <v>execution on 1111</v>
          </cell>
          <cell r="K1129"/>
          <cell r="L1129" t="str">
            <v>VJC</v>
          </cell>
          <cell r="M1129" t="str">
            <v>CLOSE</v>
          </cell>
          <cell r="N1129" t="str">
            <v>JSP</v>
          </cell>
          <cell r="O1129">
            <v>33.42</v>
          </cell>
          <cell r="P1129"/>
          <cell r="Q1129">
            <v>45.53</v>
          </cell>
        </row>
        <row r="1130">
          <cell r="E1130" t="str">
            <v>X22093992363</v>
          </cell>
          <cell r="F1130" t="str">
            <v>BENAIDA DIONISIO PASTOR</v>
          </cell>
          <cell r="G1130" t="str">
            <v>PHILIP, BETTERLIVING SUBD ANNEX 35, PARANAQUE</v>
          </cell>
          <cell r="H1130" t="str">
            <v>PARAÑAQUE CITY</v>
          </cell>
          <cell r="I1130" t="str">
            <v>PARAÑAQUE</v>
          </cell>
          <cell r="J1130" t="str">
            <v>DT already placed 1020, correction on SD length</v>
          </cell>
          <cell r="K1130"/>
          <cell r="L1130" t="str">
            <v>ECOM</v>
          </cell>
          <cell r="M1130" t="str">
            <v>CLOSE</v>
          </cell>
          <cell r="N1130" t="str">
            <v>JSP</v>
          </cell>
          <cell r="O1130">
            <v>27.75</v>
          </cell>
          <cell r="P1130"/>
          <cell r="Q1130">
            <v>35.78</v>
          </cell>
        </row>
        <row r="1131">
          <cell r="E1131" t="str">
            <v>X22041664104</v>
          </cell>
          <cell r="F1131" t="str">
            <v>RAICON DEVELOPMENT CORPORATION</v>
          </cell>
          <cell r="G1131" t="str">
            <v>QUIRINO, PULANGLUPA I, LAS PINAS CITY</v>
          </cell>
          <cell r="H1131" t="str">
            <v>LAS PIÑAS CITY</v>
          </cell>
          <cell r="I1131" t="str">
            <v>PARAÑAQUE</v>
          </cell>
          <cell r="J1131" t="str">
            <v>for meter 1022</v>
          </cell>
          <cell r="K1131"/>
          <cell r="L1131" t="str">
            <v>CHALLENGER</v>
          </cell>
          <cell r="M1131" t="str">
            <v>CLOSE</v>
          </cell>
          <cell r="N1131" t="str">
            <v>JSP</v>
          </cell>
          <cell r="O1131">
            <v>85.51</v>
          </cell>
          <cell r="P1131"/>
          <cell r="Q1131">
            <v>126.6</v>
          </cell>
        </row>
        <row r="1132">
          <cell r="E1132" t="str">
            <v>X21094071104</v>
          </cell>
          <cell r="F1132" t="str">
            <v>RIZAL COMML BANKING CORP</v>
          </cell>
          <cell r="G1132" t="str">
            <v>MANALAC, TAGUIG BAGUMBAYAN INDL ASS INC, TAGUIG CITY</v>
          </cell>
          <cell r="H1132" t="str">
            <v>TAGUIG CITY</v>
          </cell>
          <cell r="I1132" t="str">
            <v>PARAÑAQUE</v>
          </cell>
          <cell r="J1132"/>
          <cell r="K1132"/>
          <cell r="L1132" t="str">
            <v>VJC</v>
          </cell>
          <cell r="M1132" t="str">
            <v>CLOSE</v>
          </cell>
          <cell r="N1132" t="str">
            <v>JSP</v>
          </cell>
          <cell r="O1132">
            <v>15.17</v>
          </cell>
          <cell r="P1132"/>
          <cell r="Q1132">
            <v>20.58</v>
          </cell>
        </row>
        <row r="1133">
          <cell r="E1133" t="str">
            <v>X22031006352</v>
          </cell>
          <cell r="F1133" t="str">
            <v>HARD DISCOUNT PHILIPPINES, INC.</v>
          </cell>
          <cell r="G1133" t="str">
            <v>M.L. QUEZON, PUROK 3, TAGUIG CITY</v>
          </cell>
          <cell r="H1133" t="str">
            <v>TAGUIG CITY</v>
          </cell>
          <cell r="I1133" t="str">
            <v>PARAÑAQUE</v>
          </cell>
          <cell r="J1133" t="str">
            <v>for meter/FCOMP</v>
          </cell>
          <cell r="K1133"/>
          <cell r="L1133" t="str">
            <v>VJC</v>
          </cell>
          <cell r="M1133" t="str">
            <v>CLOSE</v>
          </cell>
          <cell r="N1133" t="str">
            <v>JSP</v>
          </cell>
          <cell r="O1133">
            <v>4.8</v>
          </cell>
          <cell r="P1133"/>
          <cell r="Q1133">
            <v>6.57</v>
          </cell>
        </row>
        <row r="1134">
          <cell r="E1134" t="str">
            <v>X22062735353</v>
          </cell>
          <cell r="F1134" t="str">
            <v>CONCORD GRAFIX CORPORATION</v>
          </cell>
          <cell r="G1134" t="str">
            <v>DOÑA IRENE, IRENEVILLE SUBD, PARANAQUE</v>
          </cell>
          <cell r="H1134" t="str">
            <v>PARAÑAQUE CITY</v>
          </cell>
          <cell r="I1134" t="str">
            <v>PARAÑAQUE</v>
          </cell>
          <cell r="J1134" t="str">
            <v>RTPI</v>
          </cell>
          <cell r="K1134"/>
          <cell r="L1134" t="str">
            <v>CHALLENGER</v>
          </cell>
          <cell r="M1134" t="str">
            <v>CLOSE</v>
          </cell>
          <cell r="N1134" t="str">
            <v>JSP</v>
          </cell>
          <cell r="O1134">
            <v>80.75</v>
          </cell>
          <cell r="P1134"/>
          <cell r="Q1134">
            <v>117.58</v>
          </cell>
        </row>
        <row r="1135">
          <cell r="E1135" t="str">
            <v>X22093920476</v>
          </cell>
          <cell r="F1135" t="str">
            <v>DITO TELECOMMUNITY CORPORATION</v>
          </cell>
          <cell r="G1135" t="str">
            <v>MABOLO, VERDANT ACRES SUBD, LAS PINAS CITY</v>
          </cell>
          <cell r="H1135" t="str">
            <v>LAS PIÑAS CITY</v>
          </cell>
          <cell r="I1135" t="str">
            <v>PARAÑAQUE</v>
          </cell>
          <cell r="J1135" t="str">
            <v>RTPI 1018</v>
          </cell>
          <cell r="K1135"/>
          <cell r="L1135" t="str">
            <v>CHALLENGER</v>
          </cell>
          <cell r="M1135" t="str">
            <v>CLOSE</v>
          </cell>
          <cell r="N1135" t="str">
            <v>JSP</v>
          </cell>
          <cell r="O1135">
            <v>21.26</v>
          </cell>
          <cell r="P1135"/>
          <cell r="Q1135">
            <v>29.02</v>
          </cell>
        </row>
        <row r="1136">
          <cell r="E1136" t="str">
            <v>X22073106984</v>
          </cell>
          <cell r="F1136" t="str">
            <v>L. B. ALCARAZ CONSTRUCTION CORP.</v>
          </cell>
          <cell r="G1136" t="str">
            <v>DOÑA SOLEDAD, BETTER LIVING SUBD, PARANAQUE</v>
          </cell>
          <cell r="H1136" t="str">
            <v>PARAÑAQUE CITY</v>
          </cell>
          <cell r="I1136" t="str">
            <v>PARAÑAQUE</v>
          </cell>
          <cell r="J1136" t="str">
            <v>for verification with design on dxf</v>
          </cell>
          <cell r="K1136"/>
          <cell r="L1136" t="str">
            <v>CHALLENGER</v>
          </cell>
          <cell r="M1136" t="str">
            <v>CLOSE</v>
          </cell>
          <cell r="N1136" t="str">
            <v>JSP</v>
          </cell>
          <cell r="O1136">
            <v>136.18</v>
          </cell>
          <cell r="P1136"/>
          <cell r="Q1136">
            <v>186.7</v>
          </cell>
        </row>
        <row r="1137">
          <cell r="E1137" t="str">
            <v>X22052234452</v>
          </cell>
          <cell r="F1137" t="str">
            <v>BGST PRIME DEVELOPMENT CORP.</v>
          </cell>
          <cell r="G1137" t="str">
            <v>COASTAL RD, SAN DIONISIO, PARANAQUE</v>
          </cell>
          <cell r="H1137" t="str">
            <v>PARAÑAQUE CITY</v>
          </cell>
          <cell r="I1137" t="str">
            <v>PARAÑAQUE</v>
          </cell>
          <cell r="J1137"/>
          <cell r="K1137"/>
          <cell r="L1137" t="str">
            <v>VJC</v>
          </cell>
          <cell r="M1137" t="str">
            <v>CLOSE</v>
          </cell>
          <cell r="N1137" t="str">
            <v>JSP</v>
          </cell>
          <cell r="O1137">
            <v>27.82</v>
          </cell>
          <cell r="P1137"/>
          <cell r="Q1137">
            <v>38.08</v>
          </cell>
        </row>
        <row r="1138">
          <cell r="E1138" t="str">
            <v>X22052188515</v>
          </cell>
          <cell r="F1138" t="str">
            <v>EXPLODING YUMMINESS INC.</v>
          </cell>
          <cell r="G1138" t="str">
            <v>QUIRINO, PULANGLUPA I, LAS PINAS CITY</v>
          </cell>
          <cell r="H1138" t="str">
            <v>LAS PIÑAS CITY</v>
          </cell>
          <cell r="I1138" t="str">
            <v>PARAÑAQUE</v>
          </cell>
          <cell r="J1138" t="str">
            <v>for meter 1022</v>
          </cell>
          <cell r="K1138"/>
          <cell r="L1138" t="str">
            <v>CHALLENGER</v>
          </cell>
          <cell r="M1138" t="str">
            <v>CLOSE</v>
          </cell>
          <cell r="N1138" t="str">
            <v>JSP</v>
          </cell>
          <cell r="O1138">
            <v>39.979999999999997</v>
          </cell>
          <cell r="P1138"/>
          <cell r="Q1138">
            <v>72.349999999999994</v>
          </cell>
        </row>
        <row r="1139">
          <cell r="E1139" t="str">
            <v>X22083535199</v>
          </cell>
          <cell r="F1139" t="str">
            <v>ANA DOMINIQUE M FUERTE</v>
          </cell>
          <cell r="G1139" t="str">
            <v>M.L. QUEZON, PUROK 5, TAGUIG CITY</v>
          </cell>
          <cell r="H1139" t="str">
            <v>TAGUIG CITY</v>
          </cell>
          <cell r="I1139" t="str">
            <v>PARAÑAQUE</v>
          </cell>
          <cell r="J1139"/>
          <cell r="K1139"/>
          <cell r="L1139" t="str">
            <v>VJC</v>
          </cell>
          <cell r="M1139" t="str">
            <v>CLOSE</v>
          </cell>
          <cell r="N1139" t="str">
            <v>JSP</v>
          </cell>
          <cell r="O1139">
            <v>48.89</v>
          </cell>
          <cell r="P1139"/>
          <cell r="Q1139">
            <v>74.349999999999994</v>
          </cell>
        </row>
        <row r="1140">
          <cell r="E1140" t="str">
            <v>X22062557836</v>
          </cell>
          <cell r="F1140" t="str">
            <v>WANG WANG MARINE PRODUCTS TRADING INC.</v>
          </cell>
          <cell r="G1140" t="str">
            <v>URMA, AIRPORT VILL, PARANAQUE</v>
          </cell>
          <cell r="H1140" t="str">
            <v>PARAÑAQUE CITY</v>
          </cell>
          <cell r="I1140" t="str">
            <v>PARAÑAQUE</v>
          </cell>
          <cell r="J1140"/>
          <cell r="K1140"/>
          <cell r="L1140" t="str">
            <v>VJC</v>
          </cell>
          <cell r="M1140" t="str">
            <v>CLOSE</v>
          </cell>
          <cell r="N1140" t="str">
            <v>JSP</v>
          </cell>
          <cell r="O1140">
            <v>43.69</v>
          </cell>
          <cell r="P1140"/>
          <cell r="Q1140">
            <v>59.85</v>
          </cell>
        </row>
        <row r="1141">
          <cell r="E1141" t="str">
            <v>X22010439054</v>
          </cell>
          <cell r="F1141" t="str">
            <v>BGST PRIME DEVELOPMENT CORP.</v>
          </cell>
          <cell r="G1141" t="str">
            <v>COASTAL RD, SAN DIONISIO, PARANAQUE</v>
          </cell>
          <cell r="H1141" t="str">
            <v>PARAÑAQUE CITY</v>
          </cell>
          <cell r="I1141" t="str">
            <v>PARAÑAQUE</v>
          </cell>
          <cell r="J1141" t="str">
            <v>with local interruption</v>
          </cell>
          <cell r="K1141"/>
          <cell r="L1141" t="str">
            <v>VJC</v>
          </cell>
          <cell r="M1141" t="str">
            <v>CLOSE</v>
          </cell>
          <cell r="N1141" t="str">
            <v>JSP</v>
          </cell>
          <cell r="O1141">
            <v>107.45</v>
          </cell>
          <cell r="P1141"/>
          <cell r="Q1141">
            <v>175.83</v>
          </cell>
        </row>
        <row r="1142">
          <cell r="E1142" t="str">
            <v>X22083517753</v>
          </cell>
          <cell r="F1142" t="str">
            <v>EDRIC SHELDON ONG CHEUNG</v>
          </cell>
          <cell r="G1142" t="str">
            <v>MIRAGE, CONCORDE SUBD, PARANAQUE</v>
          </cell>
          <cell r="H1142" t="str">
            <v>PARAÑAQUE CITY</v>
          </cell>
          <cell r="I1142" t="str">
            <v>PARAÑAQUE</v>
          </cell>
          <cell r="J1142"/>
          <cell r="K1142"/>
          <cell r="L1142" t="str">
            <v>VJC</v>
          </cell>
          <cell r="M1142" t="str">
            <v>CLOSE</v>
          </cell>
          <cell r="N1142" t="str">
            <v>IJP</v>
          </cell>
          <cell r="O1142">
            <v>72.7</v>
          </cell>
          <cell r="P1142"/>
          <cell r="Q1142">
            <v>107.55</v>
          </cell>
        </row>
        <row r="1143">
          <cell r="E1143" t="str">
            <v>X22094068409</v>
          </cell>
          <cell r="F1143" t="str">
            <v>F.E.E. ESTATE CO., INC.</v>
          </cell>
          <cell r="G1143" t="str">
            <v>JUDGE BIENVENIDO TAN SR., BF RESORT VILL, LAS PINAS CITY</v>
          </cell>
          <cell r="H1143" t="str">
            <v>LAS PIÑAS CITY</v>
          </cell>
          <cell r="I1143" t="str">
            <v>PARAÑAQUE</v>
          </cell>
          <cell r="J1143" t="str">
            <v>with 200:5 BCT, 1203 8 am</v>
          </cell>
          <cell r="K1143"/>
          <cell r="L1143" t="str">
            <v>ECOM</v>
          </cell>
          <cell r="M1143" t="str">
            <v>CLOSE</v>
          </cell>
          <cell r="N1143" t="str">
            <v>JSP</v>
          </cell>
          <cell r="O1143">
            <v>77.73</v>
          </cell>
          <cell r="P1143"/>
          <cell r="Q1143">
            <v>124</v>
          </cell>
        </row>
        <row r="1144">
          <cell r="E1144" t="str">
            <v>X21115475234</v>
          </cell>
          <cell r="F1144" t="str">
            <v>BAMBERTON DEVELOPMENT CORP.</v>
          </cell>
          <cell r="G1144" t="str">
            <v>PULSE, ARCA SOUTH, TAGUIG CITY</v>
          </cell>
          <cell r="H1144" t="str">
            <v>TAGUIG CITY</v>
          </cell>
          <cell r="I1144" t="str">
            <v>PARAÑAQUE</v>
          </cell>
          <cell r="J1144" t="str">
            <v>with 200:5 VCT</v>
          </cell>
          <cell r="K1144"/>
          <cell r="L1144" t="str">
            <v>ECOM</v>
          </cell>
          <cell r="M1144" t="str">
            <v>CLOSE</v>
          </cell>
          <cell r="N1144" t="str">
            <v>JSP</v>
          </cell>
          <cell r="O1144">
            <v>146.79</v>
          </cell>
          <cell r="P1144"/>
          <cell r="Q1144">
            <v>206.08</v>
          </cell>
        </row>
        <row r="1145">
          <cell r="E1145" t="str">
            <v>X22094040829</v>
          </cell>
          <cell r="F1145" t="str">
            <v>DELFINA VIRGINIA VELASCO CHUA</v>
          </cell>
          <cell r="G1145" t="str">
            <v>CORREGIDOR, TIERRA NUEVA SUBD, MUNTINLUPA</v>
          </cell>
          <cell r="H1145" t="str">
            <v>MUNTINLUPA CITY</v>
          </cell>
          <cell r="I1145" t="str">
            <v>PARAÑAQUE</v>
          </cell>
          <cell r="J1145"/>
          <cell r="K1145"/>
          <cell r="L1145" t="str">
            <v>ECOM</v>
          </cell>
          <cell r="M1145" t="str">
            <v>CLOSE</v>
          </cell>
          <cell r="N1145" t="str">
            <v>JSP</v>
          </cell>
          <cell r="O1145">
            <v>21</v>
          </cell>
          <cell r="P1145"/>
          <cell r="Q1145">
            <v>28.78</v>
          </cell>
        </row>
        <row r="1146">
          <cell r="E1146" t="str">
            <v>X22073135503</v>
          </cell>
          <cell r="F1146" t="str">
            <v>MOLINO DRAGON FOOD CORPORATION</v>
          </cell>
          <cell r="G1146" t="str">
            <v>MOLINO BLVD., BAYANAN, BACOOR</v>
          </cell>
          <cell r="H1146" t="str">
            <v>BACOOR CITY</v>
          </cell>
          <cell r="I1146" t="str">
            <v>DASMA</v>
          </cell>
          <cell r="J1146" t="str">
            <v>meter 1018; tappingSE task 1</v>
          </cell>
          <cell r="K1146"/>
          <cell r="L1146" t="str">
            <v>ECOM</v>
          </cell>
          <cell r="M1146" t="str">
            <v>CLOSE</v>
          </cell>
          <cell r="N1146" t="str">
            <v>JSP</v>
          </cell>
          <cell r="O1146">
            <v>155.44</v>
          </cell>
          <cell r="P1146"/>
          <cell r="Q1146">
            <v>243.23</v>
          </cell>
        </row>
        <row r="1147">
          <cell r="E1147" t="str">
            <v>X22041576720</v>
          </cell>
          <cell r="F1147" t="str">
            <v>ABOITIZ CONSTRUCTION, INC.</v>
          </cell>
          <cell r="G1147" t="str">
            <v>C-5 EXTENSION, LA HUERTA, PARANAQUE</v>
          </cell>
          <cell r="H1147" t="str">
            <v>PARAÑAQUE CITY</v>
          </cell>
          <cell r="I1147" t="str">
            <v>PARAÑAQUE</v>
          </cell>
          <cell r="J1147" t="str">
            <v>started digging 1005, issue pole loc along petron task 6</v>
          </cell>
          <cell r="K1147"/>
          <cell r="L1147" t="str">
            <v>ECOM</v>
          </cell>
          <cell r="M1147" t="str">
            <v>CLOSE</v>
          </cell>
          <cell r="N1147" t="str">
            <v>IJP</v>
          </cell>
          <cell r="O1147">
            <v>459.68</v>
          </cell>
          <cell r="P1147"/>
          <cell r="Q1147">
            <v>748.5</v>
          </cell>
        </row>
        <row r="1148">
          <cell r="E1148" t="str">
            <v>X22094002091</v>
          </cell>
          <cell r="F1148" t="str">
            <v>DEPARTMENT OF ENVIRONMENT AND NATURAL RESOURCES</v>
          </cell>
          <cell r="G1148" t="str">
            <v>COASTAL RD, SAN DIONISIO, PARANAQUE</v>
          </cell>
          <cell r="H1148" t="str">
            <v>PARAÑAQUE CITY</v>
          </cell>
          <cell r="I1148" t="str">
            <v>PARAÑAQUE</v>
          </cell>
          <cell r="J1148" t="str">
            <v>waiting for customer payment before release of WO: for primary metering</v>
          </cell>
          <cell r="K1148"/>
          <cell r="L1148" t="str">
            <v>ECOM</v>
          </cell>
          <cell r="M1148" t="str">
            <v>CLOSE</v>
          </cell>
          <cell r="N1148" t="str">
            <v>RRG</v>
          </cell>
          <cell r="O1148">
            <v>1285.51</v>
          </cell>
          <cell r="P1148"/>
          <cell r="Q1148">
            <v>2295.27</v>
          </cell>
        </row>
        <row r="1149">
          <cell r="E1149" t="str">
            <v>X22010433897</v>
          </cell>
          <cell r="F1149" t="str">
            <v>SOFREA FURNISHING, INC.</v>
          </cell>
          <cell r="G1149" t="str">
            <v>DONA SOLEDAD EXTN, BETTER LIVING SUBD, PARANAQUE</v>
          </cell>
          <cell r="H1149" t="str">
            <v>PARAÑAQUE CITY</v>
          </cell>
          <cell r="I1149" t="str">
            <v>PARAÑAQUE</v>
          </cell>
          <cell r="J1149" t="str">
            <v>for FCOMP</v>
          </cell>
          <cell r="K1149"/>
          <cell r="L1149" t="str">
            <v>VJC</v>
          </cell>
          <cell r="M1149" t="str">
            <v>CLOSE</v>
          </cell>
          <cell r="N1149" t="str">
            <v>JSP</v>
          </cell>
          <cell r="O1149">
            <v>5.12</v>
          </cell>
          <cell r="P1149"/>
          <cell r="Q1149">
            <v>6.93</v>
          </cell>
        </row>
        <row r="1150">
          <cell r="E1150" t="str">
            <v>R21669026</v>
          </cell>
          <cell r="F1150" t="str">
            <v>ASIAS, ZENAIDA N</v>
          </cell>
          <cell r="G1150" t="str">
            <v>LUXEMBURG, BETTER LIVING SUBD, PARANAQUE</v>
          </cell>
          <cell r="H1150" t="str">
            <v>PARAÑAQUE CITY</v>
          </cell>
          <cell r="I1150" t="str">
            <v>PARAÑAQUE</v>
          </cell>
          <cell r="J1150" t="str">
            <v>bunot poste nalang</v>
          </cell>
          <cell r="K1150"/>
          <cell r="L1150" t="str">
            <v>VJC</v>
          </cell>
          <cell r="M1150" t="str">
            <v>CLOSE</v>
          </cell>
          <cell r="N1150" t="str">
            <v>JSP</v>
          </cell>
          <cell r="O1150">
            <v>31.72</v>
          </cell>
          <cell r="P1150"/>
          <cell r="Q1150">
            <v>50.42</v>
          </cell>
        </row>
        <row r="1151">
          <cell r="E1151" t="str">
            <v>X22031235588</v>
          </cell>
          <cell r="F1151" t="str">
            <v>JONATHAN HIPOLITO PEÑALOZA</v>
          </cell>
          <cell r="G1151" t="str">
            <v>ZAMBOANGA, MARINA SUBD, PARANAQUE</v>
          </cell>
          <cell r="H1151" t="str">
            <v>PARAÑAQUE CITY</v>
          </cell>
          <cell r="I1151" t="str">
            <v>PARAÑAQUE</v>
          </cell>
          <cell r="J1151"/>
          <cell r="K1151"/>
          <cell r="L1151" t="str">
            <v>VJC</v>
          </cell>
          <cell r="M1151" t="str">
            <v>CLOSE</v>
          </cell>
          <cell r="N1151" t="str">
            <v>JSP</v>
          </cell>
          <cell r="O1151">
            <v>12.25</v>
          </cell>
          <cell r="P1151"/>
          <cell r="Q1151">
            <v>16.7</v>
          </cell>
        </row>
        <row r="1152">
          <cell r="E1152" t="str">
            <v>X22052244890</v>
          </cell>
          <cell r="F1152" t="str">
            <v>CHINMAYA MISSION PHILIPPINES INC.</v>
          </cell>
          <cell r="G1152" t="str">
            <v>DIEGO SILANG, AFP OVAI PH 1, TAGUIG CITY</v>
          </cell>
          <cell r="H1152" t="str">
            <v>TAGUIG CITY</v>
          </cell>
          <cell r="I1152" t="str">
            <v>PARAÑAQUE</v>
          </cell>
          <cell r="J1152" t="str">
            <v>tentative completion/energization Aug 15, 2022</v>
          </cell>
          <cell r="K1152"/>
          <cell r="L1152" t="str">
            <v>VJC</v>
          </cell>
          <cell r="M1152" t="str">
            <v>CLOSE</v>
          </cell>
          <cell r="N1152" t="str">
            <v>MBF</v>
          </cell>
          <cell r="O1152">
            <v>31.27</v>
          </cell>
          <cell r="P1152"/>
          <cell r="Q1152">
            <v>64.22</v>
          </cell>
        </row>
        <row r="1153">
          <cell r="E1153" t="str">
            <v>X22041576703</v>
          </cell>
          <cell r="F1153" t="str">
            <v>ABOITIZ CONSTRUCTION, INC.</v>
          </cell>
          <cell r="G1153" t="str">
            <v>C-5 EXTENSION, LA HUERTA, PARANAQUE</v>
          </cell>
          <cell r="H1153" t="str">
            <v>PARAÑAQUE CITY</v>
          </cell>
          <cell r="I1153" t="str">
            <v>PARAÑAQUE</v>
          </cell>
          <cell r="J1153" t="str">
            <v>started digging 1005, issue pole loc along petron task 6</v>
          </cell>
          <cell r="K1153"/>
          <cell r="L1153" t="str">
            <v>ECOM</v>
          </cell>
          <cell r="M1153" t="str">
            <v>CLOSE</v>
          </cell>
          <cell r="N1153" t="str">
            <v>JSP</v>
          </cell>
          <cell r="O1153">
            <v>83.2</v>
          </cell>
          <cell r="P1153"/>
          <cell r="Q1153">
            <v>113.5</v>
          </cell>
        </row>
        <row r="1154">
          <cell r="E1154" t="str">
            <v>X20030717955</v>
          </cell>
          <cell r="F1154" t="str">
            <v>MAYNILAD WATER SERVICES, INC.,</v>
          </cell>
          <cell r="G1154" t="str">
            <v>CERVANTES CPD, CERVANTES CPD, PARANAQUE</v>
          </cell>
          <cell r="H1154" t="str">
            <v>PARAÑAQUE CITY</v>
          </cell>
          <cell r="I1154" t="str">
            <v>PARAÑAQUE</v>
          </cell>
          <cell r="J1154"/>
          <cell r="K1154"/>
          <cell r="L1154" t="str">
            <v>VJC</v>
          </cell>
          <cell r="M1154" t="str">
            <v>CLOSE</v>
          </cell>
          <cell r="N1154" t="str">
            <v>MBF</v>
          </cell>
          <cell r="O1154">
            <v>59.99</v>
          </cell>
          <cell r="P1154"/>
          <cell r="Q1154">
            <v>88.48</v>
          </cell>
        </row>
        <row r="1155">
          <cell r="E1155" t="str">
            <v>X22104474916</v>
          </cell>
          <cell r="F1155" t="str">
            <v>KOPPEL, INC.</v>
          </cell>
          <cell r="G1155" t="str">
            <v>VILLONGCO, VILLONGCO, PARANAQUE</v>
          </cell>
          <cell r="H1155" t="str">
            <v>PARAÑAQUE CITY</v>
          </cell>
          <cell r="I1155" t="str">
            <v>PARAÑAQUE</v>
          </cell>
          <cell r="J1155"/>
          <cell r="K1155"/>
          <cell r="L1155" t="str">
            <v>CHALLENGER</v>
          </cell>
          <cell r="M1155" t="str">
            <v>CLOSE</v>
          </cell>
          <cell r="N1155" t="str">
            <v>JSP</v>
          </cell>
          <cell r="O1155">
            <v>58.06</v>
          </cell>
          <cell r="P1155"/>
          <cell r="Q1155">
            <v>79.42</v>
          </cell>
        </row>
        <row r="1156">
          <cell r="E1156" t="str">
            <v>X22083676114</v>
          </cell>
          <cell r="F1156" t="str">
            <v>HSB ASIA PACIFIC HOLDINGS INC.</v>
          </cell>
          <cell r="G1156" t="str">
            <v>LANGKA, AYALA-ALABANG VILL, MUNTINLUPA</v>
          </cell>
          <cell r="H1156" t="str">
            <v>MUNTINLUPA CITY</v>
          </cell>
          <cell r="I1156" t="str">
            <v>PARAÑAQUE</v>
          </cell>
          <cell r="J1156" t="str">
            <v>with 200:5 BCT</v>
          </cell>
          <cell r="K1156"/>
          <cell r="L1156" t="str">
            <v>CHALLENGER</v>
          </cell>
          <cell r="M1156" t="str">
            <v>CLOSE</v>
          </cell>
          <cell r="N1156" t="str">
            <v>JSP</v>
          </cell>
          <cell r="O1156">
            <v>85.1</v>
          </cell>
          <cell r="P1156"/>
          <cell r="Q1156">
            <v>124.7</v>
          </cell>
        </row>
        <row r="1157">
          <cell r="E1157" t="str">
            <v>X22104221715</v>
          </cell>
          <cell r="F1157" t="str">
            <v>INTERCONTINENTAL DEVELOPMENT CORP.</v>
          </cell>
          <cell r="G1157" t="str">
            <v>BLOCK 2, BRAZILIA HEIGHTS, MUNTINLUPA</v>
          </cell>
          <cell r="H1157" t="str">
            <v>MUNTINLUPA CITY</v>
          </cell>
          <cell r="I1157" t="str">
            <v>PARAÑAQUE</v>
          </cell>
          <cell r="J1157"/>
          <cell r="K1157"/>
          <cell r="L1157" t="str">
            <v>CHALLENGER</v>
          </cell>
          <cell r="M1157" t="str">
            <v>CLOSE</v>
          </cell>
          <cell r="N1157" t="str">
            <v>JSP</v>
          </cell>
          <cell r="O1157">
            <v>83.78</v>
          </cell>
          <cell r="P1157"/>
          <cell r="Q1157">
            <v>125.17</v>
          </cell>
        </row>
        <row r="1158">
          <cell r="E1158" t="str">
            <v>X22083666727</v>
          </cell>
          <cell r="F1158" t="str">
            <v>THE IMPERIAL EXPRESS SERVICE</v>
          </cell>
          <cell r="G1158" t="str">
            <v>MANGOSTEEN, AYALA-ALABANG VILL, MUNTINLUPA</v>
          </cell>
          <cell r="H1158" t="str">
            <v>MUNTINLUPA CITY</v>
          </cell>
          <cell r="I1158" t="str">
            <v>PARAÑAQUE</v>
          </cell>
          <cell r="J1158" t="str">
            <v>with 200:5 BCT</v>
          </cell>
          <cell r="K1158"/>
          <cell r="L1158" t="str">
            <v>CHALLENGER</v>
          </cell>
          <cell r="M1158" t="str">
            <v>CLOSE</v>
          </cell>
          <cell r="N1158" t="str">
            <v>JSP</v>
          </cell>
          <cell r="O1158">
            <v>57.97</v>
          </cell>
          <cell r="P1158"/>
          <cell r="Q1158">
            <v>87.08</v>
          </cell>
        </row>
        <row r="1159">
          <cell r="E1159" t="str">
            <v>X22072930678</v>
          </cell>
          <cell r="F1159" t="str">
            <v>SANTIAGO II CANDIDO DE GUZMAN</v>
          </cell>
          <cell r="G1159" t="str">
            <v>FLORIDA, MERVILLE SUBD, PARANAQUE</v>
          </cell>
          <cell r="H1159" t="str">
            <v>PARAÑAQUE CITY</v>
          </cell>
          <cell r="I1159" t="str">
            <v>PARAÑAQUE</v>
          </cell>
          <cell r="J1159"/>
          <cell r="K1159"/>
          <cell r="L1159" t="str">
            <v>CHALLENGER</v>
          </cell>
          <cell r="M1159" t="str">
            <v>CLOSE</v>
          </cell>
          <cell r="N1159" t="str">
            <v>JSP</v>
          </cell>
          <cell r="O1159">
            <v>6.17</v>
          </cell>
          <cell r="P1159"/>
          <cell r="Q1159">
            <v>8.5</v>
          </cell>
        </row>
        <row r="1160">
          <cell r="E1160" t="str">
            <v>X22073083870</v>
          </cell>
          <cell r="F1160" t="str">
            <v>JONATHAN GLENN NG LAU</v>
          </cell>
          <cell r="G1160" t="str">
            <v>BLK 5, PALM COAST MARINA, PARANAQUE</v>
          </cell>
          <cell r="H1160" t="str">
            <v>PARAÑAQUE CITY</v>
          </cell>
          <cell r="I1160" t="str">
            <v>PARAÑAQUE</v>
          </cell>
          <cell r="J1160" t="str">
            <v>for execution 1105</v>
          </cell>
          <cell r="K1160"/>
          <cell r="L1160" t="str">
            <v>CHALLENGER</v>
          </cell>
          <cell r="M1160" t="str">
            <v>CLOSE</v>
          </cell>
          <cell r="N1160" t="str">
            <v>JSP</v>
          </cell>
          <cell r="O1160">
            <v>21.08</v>
          </cell>
          <cell r="P1160"/>
          <cell r="Q1160">
            <v>28.82</v>
          </cell>
        </row>
        <row r="1161">
          <cell r="E1161" t="str">
            <v>X22062373143</v>
          </cell>
          <cell r="F1161" t="str">
            <v>MANUEL A. FERNANDEZ</v>
          </cell>
          <cell r="G1161" t="str">
            <v>CRM, BF HOMES SUBD, LAS PINAS CITY</v>
          </cell>
          <cell r="H1161" t="str">
            <v>LAS PIÑAS CITY</v>
          </cell>
          <cell r="I1161" t="str">
            <v>PARAÑAQUE</v>
          </cell>
          <cell r="J1161"/>
          <cell r="K1161"/>
          <cell r="L1161" t="str">
            <v>CHALLENGER</v>
          </cell>
          <cell r="M1161" t="str">
            <v>CLOSE</v>
          </cell>
          <cell r="N1161" t="str">
            <v>MBF</v>
          </cell>
          <cell r="O1161">
            <v>54.35</v>
          </cell>
          <cell r="P1161"/>
          <cell r="Q1161">
            <v>81.97</v>
          </cell>
        </row>
        <row r="1162">
          <cell r="E1162" t="str">
            <v>X22052152051</v>
          </cell>
          <cell r="F1162" t="str">
            <v>GLY DEVELOPMENT CORPORATION</v>
          </cell>
          <cell r="G1162" t="str">
            <v>KAINGIN RD., KAINGIN, PARANAQUE</v>
          </cell>
          <cell r="H1162" t="str">
            <v>PARAÑAQUE CITY</v>
          </cell>
          <cell r="I1162" t="str">
            <v>PARAÑAQUE</v>
          </cell>
          <cell r="J1162" t="str">
            <v>digging 1028</v>
          </cell>
          <cell r="K1162"/>
          <cell r="L1162" t="str">
            <v>CHALLENGER</v>
          </cell>
          <cell r="M1162" t="str">
            <v>CLOSE</v>
          </cell>
          <cell r="N1162" t="str">
            <v>JSP</v>
          </cell>
          <cell r="O1162">
            <v>248.61</v>
          </cell>
          <cell r="P1162"/>
          <cell r="Q1162">
            <v>354.78</v>
          </cell>
        </row>
        <row r="1163">
          <cell r="E1163" t="str">
            <v>X22104448366</v>
          </cell>
          <cell r="F1163" t="str">
            <v>ABENSON VENTURES, INC.,</v>
          </cell>
          <cell r="G1163" t="str">
            <v>WEST SERVICE, SUCAT, MUNTINLUPA</v>
          </cell>
          <cell r="H1163" t="str">
            <v>MUNTINLUPA CITY</v>
          </cell>
          <cell r="I1163" t="str">
            <v>PARAÑAQUE</v>
          </cell>
          <cell r="J1163"/>
          <cell r="K1163"/>
          <cell r="L1163" t="str">
            <v>CHALLENGER</v>
          </cell>
          <cell r="M1163" t="str">
            <v>CLOSE</v>
          </cell>
          <cell r="N1163" t="str">
            <v>JSP</v>
          </cell>
          <cell r="O1163">
            <v>271.95999999999998</v>
          </cell>
          <cell r="P1163"/>
          <cell r="Q1163">
            <v>617.17999999999995</v>
          </cell>
        </row>
        <row r="1164">
          <cell r="E1164" t="str">
            <v>X22062464864</v>
          </cell>
          <cell r="F1164" t="str">
            <v>PHENIX GARUDA CONSTRUCTION AND DEVT. CORP.,</v>
          </cell>
          <cell r="G1164" t="str">
            <v>SEASIDE, TAMBO, PARANAQUE</v>
          </cell>
          <cell r="H1164" t="str">
            <v>PARAÑAQUE CITY</v>
          </cell>
          <cell r="I1164" t="str">
            <v>PARAÑAQUE</v>
          </cell>
          <cell r="J1164" t="str">
            <v>awaiting release of conjunctive WO</v>
          </cell>
          <cell r="K1164"/>
          <cell r="L1164" t="str">
            <v>CHALLENGER</v>
          </cell>
          <cell r="M1164" t="str">
            <v>CLOSE</v>
          </cell>
          <cell r="N1164" t="str">
            <v>UG</v>
          </cell>
          <cell r="O1164">
            <v>238.03</v>
          </cell>
          <cell r="P1164"/>
          <cell r="Q1164">
            <v>521</v>
          </cell>
        </row>
        <row r="1165">
          <cell r="E1165" t="str">
            <v>X21115067905</v>
          </cell>
          <cell r="F1165" t="str">
            <v>BUREAU OF QUARANTINE</v>
          </cell>
          <cell r="G1165" t="str">
            <v>MIA, TAMBO, PARANAQUE</v>
          </cell>
          <cell r="H1165" t="str">
            <v>PARAÑAQUE CITY</v>
          </cell>
          <cell r="I1165" t="str">
            <v>PARAÑAQUE</v>
          </cell>
          <cell r="J1165" t="str">
            <v>digger 1108</v>
          </cell>
          <cell r="K1165"/>
          <cell r="L1165" t="str">
            <v>POWERHOUSE</v>
          </cell>
          <cell r="M1165" t="str">
            <v>CLOSE</v>
          </cell>
          <cell r="N1165" t="str">
            <v>JSP</v>
          </cell>
          <cell r="O1165">
            <v>282.51</v>
          </cell>
          <cell r="P1165"/>
          <cell r="Q1165">
            <v>450.78</v>
          </cell>
        </row>
        <row r="1166">
          <cell r="E1166" t="str">
            <v>X22083426937</v>
          </cell>
          <cell r="F1166" t="str">
            <v>LAWRENCE-OLIVER SABIJON MANAOIS</v>
          </cell>
          <cell r="G1166" t="str">
            <v>DOÑA SOLEDAD, BETTER LIVING SUBD, PARANAQUE</v>
          </cell>
          <cell r="H1166" t="str">
            <v>PARAÑAQUE CITY</v>
          </cell>
          <cell r="I1166" t="str">
            <v>PARAÑAQUE</v>
          </cell>
          <cell r="J1166" t="str">
            <v>for execution 2nd shift 1019</v>
          </cell>
          <cell r="K1166"/>
          <cell r="L1166" t="str">
            <v>POWERHOUSE</v>
          </cell>
          <cell r="M1166" t="str">
            <v>CLOSE</v>
          </cell>
          <cell r="N1166" t="str">
            <v>JSP</v>
          </cell>
          <cell r="O1166">
            <v>20.56</v>
          </cell>
          <cell r="P1166"/>
          <cell r="Q1166">
            <v>28.08</v>
          </cell>
        </row>
        <row r="1167">
          <cell r="E1167" t="str">
            <v>X22041707427</v>
          </cell>
          <cell r="F1167" t="str">
            <v>NOEMI BORROMEO DOMINGUEZ</v>
          </cell>
          <cell r="G1167" t="str">
            <v>ALDRIN, MOONWALK, PARANAQUE</v>
          </cell>
          <cell r="H1167" t="str">
            <v>PARAÑAQUE CITY</v>
          </cell>
          <cell r="I1167" t="str">
            <v>PARAÑAQUE</v>
          </cell>
          <cell r="J1167" t="str">
            <v>for meter isntall 0910 after lunch</v>
          </cell>
          <cell r="K1167"/>
          <cell r="L1167" t="str">
            <v>POWERHOUSE</v>
          </cell>
          <cell r="M1167" t="str">
            <v>CLOSE</v>
          </cell>
          <cell r="N1167" t="str">
            <v>JSP</v>
          </cell>
          <cell r="O1167">
            <v>56.54</v>
          </cell>
          <cell r="P1167"/>
          <cell r="Q1167">
            <v>77.180000000000007</v>
          </cell>
        </row>
        <row r="1168">
          <cell r="E1168" t="str">
            <v>X22052013970</v>
          </cell>
          <cell r="F1168" t="str">
            <v>GALERIA RENASCIMENTO COMMERCIAL ENTERPRISES INC. D</v>
          </cell>
          <cell r="G1168" t="str">
            <v>PRES. M. ROXAS, TAMBO, PARANAQUE</v>
          </cell>
          <cell r="H1168" t="str">
            <v>PARAÑAQUE CITY</v>
          </cell>
          <cell r="I1168" t="str">
            <v>PARAÑAQUE</v>
          </cell>
          <cell r="J1168" t="str">
            <v>meter 1019</v>
          </cell>
          <cell r="K1168"/>
          <cell r="L1168" t="str">
            <v>POWERHOUSE</v>
          </cell>
          <cell r="M1168" t="str">
            <v>CLOSE</v>
          </cell>
          <cell r="N1168" t="str">
            <v>JSP</v>
          </cell>
          <cell r="O1168">
            <v>216.1</v>
          </cell>
          <cell r="P1168"/>
          <cell r="Q1168">
            <v>313.67</v>
          </cell>
        </row>
        <row r="1169">
          <cell r="E1169" t="str">
            <v>R21662761</v>
          </cell>
          <cell r="F1169" t="str">
            <v>STA AGUEDA, COL FELIPE</v>
          </cell>
          <cell r="G1169" t="str">
            <v>STA. AGUEDA, CITY HOMES REGENCY, PARANAQUE</v>
          </cell>
          <cell r="H1169" t="str">
            <v>PARAÑAQUE CITY</v>
          </cell>
          <cell r="I1169" t="str">
            <v>PARAÑAQUE</v>
          </cell>
          <cell r="J1169"/>
          <cell r="K1169"/>
          <cell r="L1169" t="str">
            <v>POWERHOUSE</v>
          </cell>
          <cell r="M1169" t="str">
            <v>CLOSE</v>
          </cell>
          <cell r="N1169" t="str">
            <v>IGL</v>
          </cell>
          <cell r="O1169">
            <v>51.16</v>
          </cell>
          <cell r="P1169"/>
          <cell r="Q1169">
            <v>77.03</v>
          </cell>
        </row>
        <row r="1170">
          <cell r="E1170" t="str">
            <v>X21083825830</v>
          </cell>
          <cell r="F1170" t="str">
            <v>AMVEL LAND DEVELOPMENT CORPORATION</v>
          </cell>
          <cell r="G1170" t="str">
            <v>C5 EXTENSION, MOONWALK, PARANAQUE</v>
          </cell>
          <cell r="H1170" t="str">
            <v>PARAÑAQUE CITY</v>
          </cell>
          <cell r="I1170" t="str">
            <v>PARAÑAQUE</v>
          </cell>
          <cell r="J1170" t="str">
            <v>meter 1205 9 am</v>
          </cell>
          <cell r="K1170"/>
          <cell r="L1170" t="str">
            <v>ECOM</v>
          </cell>
          <cell r="M1170" t="str">
            <v>CLOSE</v>
          </cell>
          <cell r="N1170" t="str">
            <v>JSP</v>
          </cell>
          <cell r="O1170">
            <v>81.12</v>
          </cell>
          <cell r="P1170"/>
          <cell r="Q1170">
            <v>111.02</v>
          </cell>
        </row>
        <row r="1171">
          <cell r="E1171" t="str">
            <v>X22073082307</v>
          </cell>
          <cell r="F1171" t="str">
            <v>PETRON CORPORATION</v>
          </cell>
          <cell r="G1171" t="str">
            <v>C-5 EXTENSION, LA HUERTA, PARANAQUE</v>
          </cell>
          <cell r="H1171" t="str">
            <v>PARAÑAQUE CITY</v>
          </cell>
          <cell r="I1171" t="str">
            <v>PARAÑAQUE</v>
          </cell>
          <cell r="J1171"/>
          <cell r="K1171"/>
          <cell r="L1171" t="str">
            <v>ECOM</v>
          </cell>
          <cell r="M1171" t="str">
            <v>CLOSE</v>
          </cell>
          <cell r="N1171" t="str">
            <v>JSP</v>
          </cell>
          <cell r="O1171">
            <v>73.67</v>
          </cell>
          <cell r="P1171"/>
          <cell r="Q1171">
            <v>112.48</v>
          </cell>
        </row>
        <row r="1172">
          <cell r="E1172" t="str">
            <v>X22094076190</v>
          </cell>
          <cell r="F1172" t="str">
            <v>BASELINE CONSTRUCTION CORPORATION</v>
          </cell>
          <cell r="G1172" t="str">
            <v>FACTOR CPD, DON GALO, PARANAQUE</v>
          </cell>
          <cell r="H1172" t="str">
            <v>PARAÑAQUE CITY</v>
          </cell>
          <cell r="I1172" t="str">
            <v>PARAÑAQUE</v>
          </cell>
          <cell r="J1172" t="str">
            <v>for receiving of work plan</v>
          </cell>
          <cell r="K1172"/>
          <cell r="L1172" t="str">
            <v>ECOM</v>
          </cell>
          <cell r="M1172" t="str">
            <v>CLOSE</v>
          </cell>
          <cell r="N1172" t="str">
            <v>JSP</v>
          </cell>
          <cell r="O1172">
            <v>20.64</v>
          </cell>
          <cell r="P1172"/>
          <cell r="Q1172">
            <v>28.08</v>
          </cell>
        </row>
        <row r="1173">
          <cell r="E1173" t="str">
            <v>X22114728537</v>
          </cell>
          <cell r="F1173" t="str">
            <v>VKD HOLDINGS INC.</v>
          </cell>
          <cell r="G1173" t="str">
            <v>AGUIRRE, BF HOMES, PARANAQUE</v>
          </cell>
          <cell r="H1173" t="str">
            <v>PARAÑAQUE CITY</v>
          </cell>
          <cell r="I1173" t="str">
            <v>PARAÑAQUE</v>
          </cell>
          <cell r="J1173"/>
          <cell r="K1173"/>
          <cell r="L1173" t="str">
            <v>ECOM</v>
          </cell>
          <cell r="M1173" t="str">
            <v>CLOSE</v>
          </cell>
          <cell r="N1173" t="str">
            <v>RRG</v>
          </cell>
          <cell r="O1173">
            <v>14.51</v>
          </cell>
          <cell r="P1173"/>
          <cell r="Q1173">
            <v>19.899999999999999</v>
          </cell>
        </row>
        <row r="1174">
          <cell r="E1174" t="str">
            <v>X22062647419</v>
          </cell>
          <cell r="F1174" t="str">
            <v>EDISON CHUA DELOS SANTOS</v>
          </cell>
          <cell r="G1174" t="str">
            <v>JERUSALEM, MULTINATIONAL VILL, PARANAQUE</v>
          </cell>
          <cell r="H1174" t="str">
            <v>PARAÑAQUE CITY</v>
          </cell>
          <cell r="I1174" t="str">
            <v>PARAÑAQUE</v>
          </cell>
          <cell r="J1174"/>
          <cell r="K1174"/>
          <cell r="L1174" t="str">
            <v>CHALLENGER</v>
          </cell>
          <cell r="M1174" t="str">
            <v>CLOSE</v>
          </cell>
          <cell r="N1174" t="str">
            <v>JSP</v>
          </cell>
          <cell r="O1174">
            <v>91.58</v>
          </cell>
          <cell r="P1174"/>
          <cell r="Q1174">
            <v>133.32</v>
          </cell>
        </row>
        <row r="1175">
          <cell r="E1175" t="str">
            <v>X22052122515</v>
          </cell>
          <cell r="F1175" t="str">
            <v>CITY GOVERNMENT OF TAGUIG</v>
          </cell>
          <cell r="G1175" t="str">
            <v>BALLECER, ZONE 2, TAGUIG CITY</v>
          </cell>
          <cell r="H1175" t="str">
            <v>TAGUIG CITY</v>
          </cell>
          <cell r="I1175" t="str">
            <v>PARAÑAQUE</v>
          </cell>
          <cell r="J1175" t="str">
            <v>For survey kuya Popo</v>
          </cell>
          <cell r="K1175"/>
          <cell r="L1175" t="str">
            <v>CHALLENGER</v>
          </cell>
          <cell r="M1175" t="str">
            <v>CLOSE</v>
          </cell>
          <cell r="N1175" t="str">
            <v>MBF</v>
          </cell>
          <cell r="O1175">
            <v>713.02</v>
          </cell>
          <cell r="P1175"/>
          <cell r="Q1175">
            <v>1044.33</v>
          </cell>
        </row>
        <row r="1176">
          <cell r="E1176" t="str">
            <v>X22083335616</v>
          </cell>
          <cell r="F1176" t="str">
            <v>ALLAN BERNARD GADDI LIM</v>
          </cell>
          <cell r="G1176" t="str">
            <v>ALMOND, VISTA VERDE SOUTH EXEC PH4, BACOOR</v>
          </cell>
          <cell r="H1176" t="str">
            <v>BACOOR CITY</v>
          </cell>
          <cell r="I1176" t="str">
            <v>DASMA</v>
          </cell>
          <cell r="J1176"/>
          <cell r="K1176"/>
          <cell r="L1176" t="str">
            <v>CHALLENGER</v>
          </cell>
          <cell r="M1176" t="str">
            <v>CLOSE</v>
          </cell>
          <cell r="N1176" t="str">
            <v>MBF</v>
          </cell>
          <cell r="O1176">
            <v>12.06</v>
          </cell>
          <cell r="P1176"/>
          <cell r="Q1176">
            <v>16.5</v>
          </cell>
        </row>
        <row r="1177">
          <cell r="E1177" t="str">
            <v>X22062462390</v>
          </cell>
          <cell r="F1177" t="str">
            <v>JJM CONSTRUCTION CO. INC.</v>
          </cell>
          <cell r="G1177" t="str">
            <v>BLOCK 1, SOLVIENTO VILLAS PH 3, BACOOR</v>
          </cell>
          <cell r="H1177" t="str">
            <v>BACOOR CITY</v>
          </cell>
          <cell r="I1177" t="str">
            <v>DASMA</v>
          </cell>
          <cell r="J1177" t="str">
            <v>Target energization September 17, 2022</v>
          </cell>
          <cell r="K1177"/>
          <cell r="L1177" t="str">
            <v>CHALLENGER</v>
          </cell>
          <cell r="M1177" t="str">
            <v>CLOSE</v>
          </cell>
          <cell r="N1177" t="str">
            <v>MBF</v>
          </cell>
          <cell r="O1177">
            <v>60.53</v>
          </cell>
          <cell r="P1177"/>
          <cell r="Q1177">
            <v>82.98</v>
          </cell>
        </row>
        <row r="1178">
          <cell r="E1178" t="str">
            <v>X22062576080</v>
          </cell>
          <cell r="F1178" t="str">
            <v>JJM CONSTRUCTION CO. INC.</v>
          </cell>
          <cell r="G1178" t="str">
            <v>BLOCK 1, SOLVIENTO VILLAS PH 3, BACOOR</v>
          </cell>
          <cell r="H1178" t="str">
            <v>BACOOR CITY</v>
          </cell>
          <cell r="I1178" t="str">
            <v>DASMA</v>
          </cell>
          <cell r="J1178" t="str">
            <v>for pole erection this 9/10/22 / Target energization September 17, 2022</v>
          </cell>
          <cell r="K1178"/>
          <cell r="L1178" t="str">
            <v>CHALLENGER</v>
          </cell>
          <cell r="M1178" t="str">
            <v>CLOSE</v>
          </cell>
          <cell r="N1178" t="str">
            <v>MBF</v>
          </cell>
          <cell r="O1178">
            <v>185.62</v>
          </cell>
          <cell r="P1178"/>
          <cell r="Q1178">
            <v>292.22000000000003</v>
          </cell>
        </row>
        <row r="1179">
          <cell r="E1179" t="str">
            <v>X21051763741</v>
          </cell>
          <cell r="F1179" t="str">
            <v>DITO TELECOMMUNITY CORPORATION</v>
          </cell>
          <cell r="G1179" t="str">
            <v>BUHAY NA TUBIG, MOLINO III, BACOOR</v>
          </cell>
          <cell r="H1179" t="str">
            <v>BACOOR CITY</v>
          </cell>
          <cell r="I1179" t="str">
            <v>DASMA</v>
          </cell>
          <cell r="J1179" t="str">
            <v>lipat task 2 loc to other side of the road</v>
          </cell>
          <cell r="K1179"/>
          <cell r="L1179" t="str">
            <v>CHALLENGER</v>
          </cell>
          <cell r="M1179" t="str">
            <v>CLOSE</v>
          </cell>
          <cell r="N1179" t="str">
            <v>JSP</v>
          </cell>
          <cell r="O1179">
            <v>296.73</v>
          </cell>
          <cell r="P1179"/>
          <cell r="Q1179">
            <v>476.8</v>
          </cell>
        </row>
        <row r="1180">
          <cell r="E1180" t="str">
            <v>X22093982241</v>
          </cell>
          <cell r="F1180" t="str">
            <v>LOU ANN SY TAN</v>
          </cell>
          <cell r="G1180" t="str">
            <v>CANTON, BF HOMES, PARANAQUE</v>
          </cell>
          <cell r="H1180" t="str">
            <v>PARAÑAQUE CITY</v>
          </cell>
          <cell r="I1180" t="str">
            <v>PARAÑAQUE</v>
          </cell>
          <cell r="J1180" t="str">
            <v>for rescheduling of dt install, applicant will procide endorsement letter from BF HOA 11152022</v>
          </cell>
          <cell r="K1180"/>
          <cell r="L1180" t="str">
            <v>CHALLENGER</v>
          </cell>
          <cell r="M1180" t="str">
            <v>CLOSE</v>
          </cell>
          <cell r="N1180" t="str">
            <v>IJP</v>
          </cell>
          <cell r="O1180">
            <v>84.61</v>
          </cell>
          <cell r="P1180"/>
          <cell r="Q1180">
            <v>123.8</v>
          </cell>
        </row>
        <row r="1181">
          <cell r="E1181" t="str">
            <v>X22093782864</v>
          </cell>
          <cell r="F1181" t="str">
            <v>WILLIAM JOSEPH TRINIDAD YAP</v>
          </cell>
          <cell r="G1181" t="str">
            <v>BETHLEHEM, MULTINATIONAL VILL, PARANAQUE</v>
          </cell>
          <cell r="H1181" t="str">
            <v>PARAÑAQUE CITY</v>
          </cell>
          <cell r="I1181" t="str">
            <v>PARAÑAQUE</v>
          </cell>
          <cell r="J1181" t="str">
            <v>for meter 1205</v>
          </cell>
          <cell r="K1181"/>
          <cell r="L1181" t="str">
            <v>CHALLENGER</v>
          </cell>
          <cell r="M1181" t="str">
            <v>CLOSE</v>
          </cell>
          <cell r="N1181" t="str">
            <v>JSP</v>
          </cell>
          <cell r="O1181">
            <v>21.15</v>
          </cell>
          <cell r="P1181"/>
          <cell r="Q1181">
            <v>28.9</v>
          </cell>
        </row>
        <row r="1182">
          <cell r="E1182" t="str">
            <v>X20093952244</v>
          </cell>
          <cell r="F1182" t="str">
            <v>TRI-K ENTERPRISES, INC.</v>
          </cell>
          <cell r="G1182" t="str">
            <v>J. AGUILAR, TALON I, LAS PINAS CITY</v>
          </cell>
          <cell r="H1182" t="str">
            <v>LAS PIÑAS CITY</v>
          </cell>
          <cell r="I1182" t="str">
            <v>PARAÑAQUE</v>
          </cell>
          <cell r="J1182" t="str">
            <v>for meter 1104</v>
          </cell>
          <cell r="K1182"/>
          <cell r="L1182" t="str">
            <v>ECOM</v>
          </cell>
          <cell r="M1182" t="str">
            <v>CLOSE</v>
          </cell>
          <cell r="N1182" t="str">
            <v>JSP</v>
          </cell>
          <cell r="O1182">
            <v>85.95</v>
          </cell>
          <cell r="P1182"/>
          <cell r="Q1182">
            <v>117.55</v>
          </cell>
        </row>
        <row r="1183">
          <cell r="E1183" t="str">
            <v>X22104395362</v>
          </cell>
          <cell r="F1183" t="str">
            <v>ANNA MICHELLE URIETA ABIOL</v>
          </cell>
          <cell r="G1183" t="str">
            <v>MOLAVE, UNITED HILLSSUB-UPS1, PARANAQUE</v>
          </cell>
          <cell r="H1183" t="str">
            <v>PARAÑAQUE CITY</v>
          </cell>
          <cell r="I1183" t="str">
            <v>PARAÑAQUE</v>
          </cell>
          <cell r="J1183"/>
          <cell r="K1183"/>
          <cell r="L1183" t="str">
            <v>CHALLENGER</v>
          </cell>
          <cell r="M1183" t="str">
            <v>CLOSE</v>
          </cell>
          <cell r="N1183" t="str">
            <v>JSP</v>
          </cell>
          <cell r="O1183">
            <v>25.4</v>
          </cell>
          <cell r="P1183"/>
          <cell r="Q1183">
            <v>34.270000000000003</v>
          </cell>
        </row>
        <row r="1184">
          <cell r="E1184" t="str">
            <v>X21072844422</v>
          </cell>
          <cell r="F1184" t="str">
            <v>STARCROSS CONSTRUCTION INC.</v>
          </cell>
          <cell r="G1184" t="str">
            <v>SMI VILL, SUCAT, MUNTINLUPA</v>
          </cell>
          <cell r="H1184" t="str">
            <v>MUNTINLUPA CITY</v>
          </cell>
          <cell r="I1184" t="str">
            <v>PARAÑAQUE</v>
          </cell>
          <cell r="J1184"/>
          <cell r="K1184"/>
          <cell r="L1184" t="str">
            <v>CHALLENGER</v>
          </cell>
          <cell r="M1184" t="str">
            <v>CLOSE</v>
          </cell>
          <cell r="N1184" t="str">
            <v>JSP</v>
          </cell>
          <cell r="O1184">
            <v>20.13</v>
          </cell>
          <cell r="P1184"/>
          <cell r="Q1184">
            <v>27.58</v>
          </cell>
        </row>
        <row r="1185">
          <cell r="E1185" t="str">
            <v>X22041801472</v>
          </cell>
          <cell r="F1185" t="str">
            <v>JAIME C. CRUZ</v>
          </cell>
          <cell r="G1185" t="str">
            <v>MADRIGAL, AYALA-ALABANG VILL, MUNTINLUPA</v>
          </cell>
          <cell r="H1185" t="str">
            <v>MUNTINLUPA CITY</v>
          </cell>
          <cell r="I1185" t="str">
            <v>PARAÑAQUE</v>
          </cell>
          <cell r="J1185"/>
          <cell r="K1185"/>
          <cell r="L1185" t="str">
            <v>ECOM</v>
          </cell>
          <cell r="M1185" t="str">
            <v>CLOSE</v>
          </cell>
          <cell r="N1185" t="str">
            <v>JSP</v>
          </cell>
          <cell r="O1185">
            <v>61.57</v>
          </cell>
          <cell r="P1185"/>
          <cell r="Q1185">
            <v>87.35</v>
          </cell>
        </row>
        <row r="1186">
          <cell r="E1186" t="str">
            <v>X22104510912</v>
          </cell>
          <cell r="F1186" t="str">
            <v>BENJAMIN D. MUÑOZ</v>
          </cell>
          <cell r="G1186" t="str">
            <v>DBP, DBP VILL 2, LAS PINAS CITY</v>
          </cell>
          <cell r="H1186" t="str">
            <v>LAS PIÑAS CITY</v>
          </cell>
          <cell r="I1186" t="str">
            <v>PARAÑAQUE</v>
          </cell>
          <cell r="J1186"/>
          <cell r="K1186"/>
          <cell r="L1186" t="str">
            <v>ECOM</v>
          </cell>
          <cell r="M1186" t="str">
            <v>CLOSE</v>
          </cell>
          <cell r="N1186" t="str">
            <v>HSP</v>
          </cell>
          <cell r="O1186">
            <v>12.28</v>
          </cell>
          <cell r="P1186"/>
          <cell r="Q1186">
            <v>16.75</v>
          </cell>
        </row>
        <row r="1187">
          <cell r="E1187" t="str">
            <v>X22083418146</v>
          </cell>
          <cell r="F1187" t="str">
            <v>PHILIPPINE SEVEN CORPORATION</v>
          </cell>
          <cell r="G1187" t="str">
            <v>QUEEN'S ROW AREA A SUBD, QUEEN'S ROW AEA A SUBD, BACOOR</v>
          </cell>
          <cell r="H1187" t="str">
            <v>BACOOR CITY</v>
          </cell>
          <cell r="I1187" t="str">
            <v>DASMA</v>
          </cell>
          <cell r="J1187"/>
          <cell r="K1187"/>
          <cell r="L1187" t="str">
            <v>ECOM</v>
          </cell>
          <cell r="M1187" t="str">
            <v>TECO</v>
          </cell>
          <cell r="N1187" t="str">
            <v>RRG</v>
          </cell>
          <cell r="O1187">
            <v>58.76</v>
          </cell>
          <cell r="P1187"/>
          <cell r="Q1187">
            <v>100.58</v>
          </cell>
        </row>
        <row r="1188">
          <cell r="E1188" t="str">
            <v>X22104442512</v>
          </cell>
          <cell r="F1188" t="str">
            <v>THE HEAD PASTOR OF JESUS THE ANOINTED ONE CHURCH,</v>
          </cell>
          <cell r="G1188" t="str">
            <v>DIAMOND, VILLA LUNINGNING SUBD, LAS PINAS CITY</v>
          </cell>
          <cell r="H1188" t="str">
            <v>LAS PIÑAS CITY</v>
          </cell>
          <cell r="I1188" t="str">
            <v>PARAÑAQUE</v>
          </cell>
          <cell r="J1188"/>
          <cell r="K1188"/>
          <cell r="L1188" t="str">
            <v>CHALLENGER</v>
          </cell>
          <cell r="M1188" t="str">
            <v>CLOSE</v>
          </cell>
          <cell r="N1188" t="str">
            <v>JSP</v>
          </cell>
          <cell r="O1188">
            <v>45.93</v>
          </cell>
          <cell r="P1188"/>
          <cell r="Q1188">
            <v>73.95</v>
          </cell>
        </row>
        <row r="1189">
          <cell r="E1189" t="str">
            <v>X22114946825</v>
          </cell>
          <cell r="F1189" t="str">
            <v>JADE MOTORS CORP,</v>
          </cell>
          <cell r="G1189" t="str">
            <v>MARCOS ALVAREZ, MOONWALK VILL, LAS PINAS CITY</v>
          </cell>
          <cell r="H1189" t="str">
            <v>LAS PIÑAS CITY</v>
          </cell>
          <cell r="I1189" t="str">
            <v>PARAÑAQUE</v>
          </cell>
          <cell r="J1189"/>
          <cell r="K1189"/>
          <cell r="L1189" t="str">
            <v>CHALLENGER</v>
          </cell>
          <cell r="M1189" t="str">
            <v>CLOSE</v>
          </cell>
          <cell r="N1189" t="str">
            <v>JSP</v>
          </cell>
          <cell r="O1189">
            <v>52.82</v>
          </cell>
          <cell r="P1189"/>
          <cell r="Q1189">
            <v>72.150000000000006</v>
          </cell>
        </row>
        <row r="1190">
          <cell r="E1190" t="str">
            <v>X22104408061</v>
          </cell>
          <cell r="F1190" t="str">
            <v>BARANGAY PILAR</v>
          </cell>
          <cell r="G1190" t="str">
            <v>DOÑA PILAR AGUIRRE, PILAR VILL, LAS PINAS CITY</v>
          </cell>
          <cell r="H1190" t="str">
            <v>LAS PIÑAS CITY</v>
          </cell>
          <cell r="I1190" t="str">
            <v>PARAÑAQUE</v>
          </cell>
          <cell r="J1190"/>
          <cell r="K1190"/>
          <cell r="L1190" t="str">
            <v>CHALLENGER</v>
          </cell>
          <cell r="M1190" t="str">
            <v>CLOSE</v>
          </cell>
          <cell r="N1190" t="str">
            <v>JSP</v>
          </cell>
          <cell r="O1190">
            <v>13.14</v>
          </cell>
          <cell r="P1190"/>
          <cell r="Q1190">
            <v>17.82</v>
          </cell>
        </row>
        <row r="1191">
          <cell r="E1191" t="str">
            <v>X22083680420</v>
          </cell>
          <cell r="F1191" t="str">
            <v>THE HEAD PASTOR OF JESUS THE ANOINTED ONE CHURCH,</v>
          </cell>
          <cell r="G1191" t="str">
            <v>DIAMOND, VILLA LUNINGNING SUBD, LAS PINAS CITY</v>
          </cell>
          <cell r="H1191" t="str">
            <v>LAS PIÑAS CITY</v>
          </cell>
          <cell r="I1191" t="str">
            <v>PARAÑAQUE</v>
          </cell>
          <cell r="J1191" t="str">
            <v>with supplementary WO regards to retirement of leaning pole for task 1</v>
          </cell>
          <cell r="K1191"/>
          <cell r="L1191" t="str">
            <v>CHALLENGER</v>
          </cell>
          <cell r="M1191" t="str">
            <v>CLOSE</v>
          </cell>
          <cell r="N1191" t="str">
            <v>JSP</v>
          </cell>
          <cell r="O1191">
            <v>20.47</v>
          </cell>
          <cell r="P1191"/>
          <cell r="Q1191">
            <v>27.95</v>
          </cell>
        </row>
        <row r="1192">
          <cell r="E1192" t="str">
            <v>X22062425774</v>
          </cell>
          <cell r="F1192" t="str">
            <v>FRANCIS LOCSIN JIMENEZ</v>
          </cell>
          <cell r="G1192" t="str">
            <v>CALANTHE, PACIFIC VILL, MUNTINLUPA</v>
          </cell>
          <cell r="H1192" t="str">
            <v>MUNTINLUPA CITY</v>
          </cell>
          <cell r="I1192" t="str">
            <v>PARAÑAQUE</v>
          </cell>
          <cell r="J1192" t="str">
            <v>tayuan poste at dressing 1119</v>
          </cell>
          <cell r="K1192"/>
          <cell r="L1192" t="str">
            <v>CHALLENGER</v>
          </cell>
          <cell r="M1192" t="str">
            <v>CLOSE</v>
          </cell>
          <cell r="N1192" t="str">
            <v>JSP</v>
          </cell>
          <cell r="O1192">
            <v>46.27</v>
          </cell>
          <cell r="P1192"/>
          <cell r="Q1192">
            <v>70.83</v>
          </cell>
        </row>
        <row r="1193">
          <cell r="E1193" t="str">
            <v>X22093771006</v>
          </cell>
          <cell r="F1193" t="str">
            <v>WENPHIL CORPORATION</v>
          </cell>
          <cell r="G1193" t="str">
            <v>NINOY AQUINO, SAN DIONISIO, PARANAQUE</v>
          </cell>
          <cell r="H1193" t="str">
            <v>PARAÑAQUE CITY</v>
          </cell>
          <cell r="I1193" t="str">
            <v>PARAÑAQUE</v>
          </cell>
          <cell r="J1193" t="str">
            <v>energized without CLF</v>
          </cell>
          <cell r="K1193"/>
          <cell r="L1193" t="str">
            <v>CHALLENGER</v>
          </cell>
          <cell r="M1193" t="str">
            <v>CLOSE</v>
          </cell>
          <cell r="N1193" t="str">
            <v>JSP</v>
          </cell>
          <cell r="O1193">
            <v>80.680000000000007</v>
          </cell>
          <cell r="P1193"/>
          <cell r="Q1193">
            <v>121.2</v>
          </cell>
        </row>
        <row r="1194">
          <cell r="E1194" t="str">
            <v>X22125120564</v>
          </cell>
          <cell r="F1194" t="str">
            <v>METALS INDUSTRY RESEARCH AND DEVELOPMENT CENTER</v>
          </cell>
          <cell r="G1194" t="str">
            <v>GEN. SANTOS, DOST CPD, TAGUIG CITY</v>
          </cell>
          <cell r="H1194" t="str">
            <v>TAGUIG CITY</v>
          </cell>
          <cell r="I1194" t="str">
            <v>PARAÑAQUE</v>
          </cell>
          <cell r="J1194"/>
          <cell r="K1194"/>
          <cell r="L1194" t="str">
            <v>CHALLENGER</v>
          </cell>
          <cell r="M1194" t="str">
            <v>CLOSE</v>
          </cell>
          <cell r="N1194" t="str">
            <v>JSP</v>
          </cell>
          <cell r="O1194">
            <v>104.81</v>
          </cell>
          <cell r="P1194"/>
          <cell r="Q1194">
            <v>143.35</v>
          </cell>
        </row>
        <row r="1195">
          <cell r="E1195" t="str">
            <v>X22104218623</v>
          </cell>
          <cell r="F1195" t="str">
            <v>JOSEFINA SARTO CUAN</v>
          </cell>
          <cell r="G1195" t="str">
            <v>STREET, TAWI-TAWI, TIERRA NUEVA SUBD, MUNTINLUPA</v>
          </cell>
          <cell r="H1195" t="str">
            <v>MUNTINLUPA CITY</v>
          </cell>
          <cell r="I1195" t="str">
            <v>PARAÑAQUE</v>
          </cell>
          <cell r="J1195" t="str">
            <v>for meter 1205</v>
          </cell>
          <cell r="K1195"/>
          <cell r="L1195" t="str">
            <v>CHALLENGER</v>
          </cell>
          <cell r="M1195" t="str">
            <v>CLOSE</v>
          </cell>
          <cell r="N1195" t="str">
            <v>JSP</v>
          </cell>
          <cell r="O1195">
            <v>56</v>
          </cell>
          <cell r="P1195"/>
          <cell r="Q1195">
            <v>86.78</v>
          </cell>
        </row>
        <row r="1196">
          <cell r="E1196" t="str">
            <v>X22041769144</v>
          </cell>
          <cell r="F1196" t="str">
            <v>CITY GOVERNMENT OF PARAÑAQUE</v>
          </cell>
          <cell r="G1196" t="str">
            <v>SAMPALOC SITE 2, SAMPALOC SITE 2, PARANAQUE</v>
          </cell>
          <cell r="H1196" t="str">
            <v>PARAÑAQUE CITY</v>
          </cell>
          <cell r="I1196" t="str">
            <v>PARAÑAQUE</v>
          </cell>
          <cell r="J1196" t="str">
            <v>SSP 1022</v>
          </cell>
          <cell r="K1196"/>
          <cell r="L1196" t="str">
            <v>CHALLENGER</v>
          </cell>
          <cell r="M1196" t="str">
            <v>CLOSE</v>
          </cell>
          <cell r="N1196" t="str">
            <v>JSP</v>
          </cell>
          <cell r="O1196">
            <v>10.35</v>
          </cell>
          <cell r="P1196"/>
          <cell r="Q1196">
            <v>14.17</v>
          </cell>
        </row>
        <row r="1197">
          <cell r="E1197" t="str">
            <v>X22094126519</v>
          </cell>
          <cell r="F1197" t="str">
            <v>MARIA VICTORA ROTOR HILADO</v>
          </cell>
          <cell r="G1197" t="str">
            <v>SAN BARTOLOME, AYALA-ALABANG VILL, MUNTINLUPA</v>
          </cell>
          <cell r="H1197" t="str">
            <v>MUNTINLUPA CITY</v>
          </cell>
          <cell r="I1197" t="str">
            <v>PARAÑAQUE</v>
          </cell>
          <cell r="J1197" t="str">
            <v>for execution on Tuesday, 01/17</v>
          </cell>
          <cell r="K1197" t="str">
            <v>W/O ISSUE</v>
          </cell>
          <cell r="L1197" t="str">
            <v>ECOM</v>
          </cell>
          <cell r="M1197" t="str">
            <v>CLOSE</v>
          </cell>
          <cell r="N1197" t="str">
            <v>JSP</v>
          </cell>
          <cell r="O1197">
            <v>36.200000000000003</v>
          </cell>
          <cell r="P1197">
            <v>4.3159999999999998</v>
          </cell>
          <cell r="Q1197">
            <v>49.58</v>
          </cell>
        </row>
        <row r="1198">
          <cell r="E1198" t="str">
            <v>X22093755578</v>
          </cell>
          <cell r="F1198" t="str">
            <v>HARVESTER LIFE CHURCH INC.</v>
          </cell>
          <cell r="G1198" t="str">
            <v>SATURN, MAPAYAPA VILL, LAS PINAS CITY</v>
          </cell>
          <cell r="H1198" t="str">
            <v>LAS PIÑAS CITY</v>
          </cell>
          <cell r="I1198" t="str">
            <v>PARAÑAQUE</v>
          </cell>
          <cell r="J1198"/>
          <cell r="K1198"/>
          <cell r="L1198" t="str">
            <v>CHALLENGER</v>
          </cell>
          <cell r="M1198" t="str">
            <v>CLOSE</v>
          </cell>
          <cell r="N1198" t="str">
            <v>JSP</v>
          </cell>
          <cell r="O1198">
            <v>14.33</v>
          </cell>
          <cell r="P1198"/>
          <cell r="Q1198">
            <v>19.55</v>
          </cell>
        </row>
        <row r="1199">
          <cell r="E1199" t="str">
            <v>X22093908590</v>
          </cell>
          <cell r="F1199" t="str">
            <v>CITY GOV'T OF LAS PIÑAS,</v>
          </cell>
          <cell r="G1199" t="str">
            <v>NAGA, PULANGLUPA I, LAS PINAS CITY</v>
          </cell>
          <cell r="H1199" t="str">
            <v>LAS PIÑAS CITY</v>
          </cell>
          <cell r="I1199" t="str">
            <v>PARAÑAQUE</v>
          </cell>
          <cell r="J1199"/>
          <cell r="K1199"/>
          <cell r="L1199" t="str">
            <v>CHALLENGER</v>
          </cell>
          <cell r="M1199" t="str">
            <v>CLOSE</v>
          </cell>
          <cell r="N1199" t="str">
            <v>JSP</v>
          </cell>
          <cell r="O1199">
            <v>12.44</v>
          </cell>
          <cell r="P1199"/>
          <cell r="Q1199">
            <v>16.87</v>
          </cell>
        </row>
        <row r="1200">
          <cell r="E1200" t="str">
            <v>X22104324009</v>
          </cell>
          <cell r="F1200" t="str">
            <v>GOLDEN ARCHES DEVELOPMENT CORPORATION</v>
          </cell>
          <cell r="G1200" t="str">
            <v>QUIRINO, PULANGLUPA I, LAS PINAS CITY</v>
          </cell>
          <cell r="H1200" t="str">
            <v>LAS PIÑAS CITY</v>
          </cell>
          <cell r="I1200" t="str">
            <v>PARAÑAQUE</v>
          </cell>
          <cell r="J1200"/>
          <cell r="K1200"/>
          <cell r="L1200" t="str">
            <v>CHALLENGER</v>
          </cell>
          <cell r="M1200" t="str">
            <v>CLOSE</v>
          </cell>
          <cell r="N1200" t="str">
            <v>JSP</v>
          </cell>
          <cell r="O1200">
            <v>70.290000000000006</v>
          </cell>
          <cell r="P1200"/>
          <cell r="Q1200">
            <v>95.75</v>
          </cell>
        </row>
        <row r="1201">
          <cell r="E1201" t="str">
            <v>X22094080031</v>
          </cell>
          <cell r="F1201" t="str">
            <v>CLARICE FERRERA DELA CRUZ</v>
          </cell>
          <cell r="G1201" t="str">
            <v>CHLOE, SAN ANTONIO VALLEY 25, PARANAQUE</v>
          </cell>
          <cell r="H1201" t="str">
            <v>PARAÑAQUE CITY</v>
          </cell>
          <cell r="I1201" t="str">
            <v>PARAÑAQUE</v>
          </cell>
          <cell r="J1201"/>
          <cell r="K1201"/>
          <cell r="L1201" t="str">
            <v>CHALLENGER</v>
          </cell>
          <cell r="M1201" t="str">
            <v>CLOSE</v>
          </cell>
          <cell r="N1201" t="str">
            <v>JSP</v>
          </cell>
          <cell r="O1201">
            <v>13.18</v>
          </cell>
          <cell r="P1201"/>
          <cell r="Q1201">
            <v>17.98</v>
          </cell>
        </row>
        <row r="1202">
          <cell r="E1202" t="str">
            <v>X22062806239</v>
          </cell>
          <cell r="F1202" t="str">
            <v>SMART COMMUNICATIONS, INC.</v>
          </cell>
          <cell r="G1202" t="str">
            <v>SOLDIER'S HILLS 4 PH II, SOLDIER'S HILLS 4 PH II, BACOOR</v>
          </cell>
          <cell r="H1202" t="str">
            <v>BACOOR CITY</v>
          </cell>
          <cell r="I1202" t="str">
            <v>DASMA</v>
          </cell>
          <cell r="J1202"/>
          <cell r="K1202"/>
          <cell r="L1202" t="str">
            <v>CHALLENGER</v>
          </cell>
          <cell r="M1202" t="str">
            <v>CLOSE</v>
          </cell>
          <cell r="N1202" t="str">
            <v>JSP</v>
          </cell>
          <cell r="O1202">
            <v>1.32</v>
          </cell>
          <cell r="P1202"/>
          <cell r="Q1202">
            <v>1.8</v>
          </cell>
        </row>
        <row r="1203">
          <cell r="E1203" t="str">
            <v>X22083339256</v>
          </cell>
          <cell r="F1203" t="str">
            <v>MANILA KLEAN FUEL CORP.</v>
          </cell>
          <cell r="G1203" t="str">
            <v>DONA SOLEDAD EXTN, BETTER LIVING SUBD, PARANAQUE</v>
          </cell>
          <cell r="H1203" t="str">
            <v>PARAÑAQUE CITY</v>
          </cell>
          <cell r="I1203" t="str">
            <v>PARAÑAQUE</v>
          </cell>
          <cell r="J1203"/>
          <cell r="K1203"/>
          <cell r="L1203" t="str">
            <v>CHALLENGER</v>
          </cell>
          <cell r="M1203" t="str">
            <v>CLOSE</v>
          </cell>
          <cell r="N1203" t="str">
            <v>JSP</v>
          </cell>
          <cell r="O1203">
            <v>11.86</v>
          </cell>
          <cell r="P1203"/>
          <cell r="Q1203">
            <v>16.27</v>
          </cell>
        </row>
        <row r="1204">
          <cell r="E1204" t="str">
            <v>X22062707420</v>
          </cell>
          <cell r="F1204" t="str">
            <v>WOW BRAND HOLDINGS INC.</v>
          </cell>
          <cell r="G1204" t="str">
            <v>AGUIRRE, BF HOMES, PARANAQUE</v>
          </cell>
          <cell r="H1204" t="str">
            <v>PARAÑAQUE CITY</v>
          </cell>
          <cell r="I1204" t="str">
            <v>PARAÑAQUE</v>
          </cell>
          <cell r="J1204" t="str">
            <v>clf, good to energize</v>
          </cell>
          <cell r="K1204"/>
          <cell r="L1204" t="str">
            <v>VJC</v>
          </cell>
          <cell r="M1204" t="str">
            <v>CLOSE</v>
          </cell>
          <cell r="N1204" t="str">
            <v>JSP</v>
          </cell>
          <cell r="O1204">
            <v>76.62</v>
          </cell>
          <cell r="P1204"/>
          <cell r="Q1204">
            <v>112.65</v>
          </cell>
        </row>
        <row r="1205">
          <cell r="E1205" t="str">
            <v>X22051879400</v>
          </cell>
          <cell r="F1205" t="str">
            <v>GLOBE TELECOM., INC.</v>
          </cell>
          <cell r="G1205" t="str">
            <v>MARIAN RD II, MARIAN SUBD, PARANAQUE</v>
          </cell>
          <cell r="H1205" t="str">
            <v>PARAÑAQUE CITY</v>
          </cell>
          <cell r="I1205" t="str">
            <v>PARAÑAQUE</v>
          </cell>
          <cell r="J1205" t="str">
            <v>no CLF</v>
          </cell>
          <cell r="K1205"/>
          <cell r="L1205" t="str">
            <v>VJC</v>
          </cell>
          <cell r="M1205" t="str">
            <v>CLOSE</v>
          </cell>
          <cell r="N1205" t="str">
            <v>JSP</v>
          </cell>
          <cell r="O1205">
            <v>20.46</v>
          </cell>
          <cell r="P1205"/>
          <cell r="Q1205">
            <v>27.8</v>
          </cell>
        </row>
        <row r="1206">
          <cell r="E1206" t="str">
            <v>R22065437</v>
          </cell>
          <cell r="F1206" t="str">
            <v>ASEANA BUSINESS PARK ESTATE ASSOCIATION, INC.</v>
          </cell>
          <cell r="G1206" t="str">
            <v>CABRERA DRIVE, ASEANA BUSINESS PARK, PARANAQUE</v>
          </cell>
          <cell r="H1206" t="str">
            <v>PARAÑAQUE CITY</v>
          </cell>
          <cell r="I1206" t="str">
            <v>PARAÑAQUE</v>
          </cell>
          <cell r="J1206" t="str">
            <v>for execution 1127</v>
          </cell>
          <cell r="K1206"/>
          <cell r="L1206" t="str">
            <v>VJC</v>
          </cell>
          <cell r="M1206" t="str">
            <v>CLOSE</v>
          </cell>
          <cell r="N1206" t="str">
            <v>JSP</v>
          </cell>
          <cell r="O1206">
            <v>40.520000000000003</v>
          </cell>
          <cell r="P1206"/>
          <cell r="Q1206">
            <v>55.93</v>
          </cell>
        </row>
        <row r="1207">
          <cell r="E1207" t="str">
            <v>X22093982587</v>
          </cell>
          <cell r="F1207" t="str">
            <v>HENRY LAO LIM</v>
          </cell>
          <cell r="G1207" t="str">
            <v>BLK 6, PALM COAST MARINA, PARANAQUE</v>
          </cell>
          <cell r="H1207" t="str">
            <v>PARAÑAQUE CITY</v>
          </cell>
          <cell r="I1207" t="str">
            <v>PARAÑAQUE</v>
          </cell>
          <cell r="J1207"/>
          <cell r="K1207"/>
          <cell r="L1207" t="str">
            <v>VJC</v>
          </cell>
          <cell r="M1207" t="str">
            <v>CLOSE</v>
          </cell>
          <cell r="N1207" t="str">
            <v>JSP</v>
          </cell>
          <cell r="O1207">
            <v>19.399999999999999</v>
          </cell>
          <cell r="P1207"/>
          <cell r="Q1207">
            <v>26.55</v>
          </cell>
        </row>
        <row r="1208">
          <cell r="E1208" t="str">
            <v>X22093867696</v>
          </cell>
          <cell r="F1208" t="str">
            <v>CITY GOVERNMENT OF PARANAQUE</v>
          </cell>
          <cell r="G1208" t="str">
            <v>COASTAL, LA HUERTA, PARANAQUE</v>
          </cell>
          <cell r="H1208" t="str">
            <v>PARAÑAQUE CITY</v>
          </cell>
          <cell r="I1208" t="str">
            <v>PARAÑAQUE</v>
          </cell>
          <cell r="J1208" t="str">
            <v>for FCOMP 1107</v>
          </cell>
          <cell r="K1208"/>
          <cell r="L1208" t="str">
            <v>CHALLENGER</v>
          </cell>
          <cell r="M1208" t="str">
            <v>CLOSE</v>
          </cell>
          <cell r="N1208" t="str">
            <v>JSP</v>
          </cell>
          <cell r="O1208">
            <v>8.91</v>
          </cell>
          <cell r="P1208"/>
          <cell r="Q1208">
            <v>12.2</v>
          </cell>
        </row>
        <row r="1209">
          <cell r="E1209" t="str">
            <v>X22114883723</v>
          </cell>
          <cell r="F1209" t="str">
            <v>BRITTANY CORPORATION</v>
          </cell>
          <cell r="G1209" t="str">
            <v>DAANG HARI, PORTOFINO HEIGHTS, LAS PINAS CITY</v>
          </cell>
          <cell r="H1209" t="str">
            <v>LAS PIÑAS CITY</v>
          </cell>
          <cell r="I1209" t="str">
            <v>PARAÑAQUE</v>
          </cell>
          <cell r="J1209" t="str">
            <v>meter 1227</v>
          </cell>
          <cell r="K1209"/>
          <cell r="L1209" t="str">
            <v>CHALLENGER</v>
          </cell>
          <cell r="M1209" t="str">
            <v>CLOSE</v>
          </cell>
          <cell r="N1209" t="str">
            <v>JSP</v>
          </cell>
          <cell r="O1209">
            <v>84.07</v>
          </cell>
          <cell r="P1209"/>
          <cell r="Q1209">
            <v>126.87</v>
          </cell>
        </row>
        <row r="1210">
          <cell r="E1210" t="str">
            <v>X22104187912</v>
          </cell>
          <cell r="F1210" t="str">
            <v>BETONBAU PHIL., INC.</v>
          </cell>
          <cell r="G1210" t="str">
            <v>ALABANG-ZAPOTE, TALON I, LAS PINAS CITY</v>
          </cell>
          <cell r="H1210" t="str">
            <v>LAS PIÑAS CITY</v>
          </cell>
          <cell r="I1210" t="str">
            <v>PARAÑAQUE</v>
          </cell>
          <cell r="J1210"/>
          <cell r="K1210"/>
          <cell r="L1210" t="str">
            <v>CHALLENGER</v>
          </cell>
          <cell r="M1210" t="str">
            <v>CLOSE</v>
          </cell>
          <cell r="N1210" t="str">
            <v>JSP</v>
          </cell>
          <cell r="O1210">
            <v>144.91</v>
          </cell>
          <cell r="P1210"/>
          <cell r="Q1210">
            <v>210.18</v>
          </cell>
        </row>
        <row r="1211">
          <cell r="E1211" t="str">
            <v>R22161543</v>
          </cell>
          <cell r="F1211" t="str">
            <v>CITY GOVERNMENT OF TAGUIG</v>
          </cell>
          <cell r="G1211" t="str">
            <v>DURIAN, ZONE 1, TAGUIG CITY</v>
          </cell>
          <cell r="H1211" t="str">
            <v>TAGUIG CITY</v>
          </cell>
          <cell r="I1211" t="str">
            <v>PARAÑAQUE</v>
          </cell>
          <cell r="J1211"/>
          <cell r="K1211"/>
          <cell r="L1211" t="str">
            <v>VJC</v>
          </cell>
          <cell r="M1211" t="str">
            <v>CLOSE</v>
          </cell>
          <cell r="N1211" t="str">
            <v>IJP</v>
          </cell>
          <cell r="O1211">
            <v>26.65</v>
          </cell>
          <cell r="P1211">
            <v>35.6205</v>
          </cell>
          <cell r="Q1211">
            <v>45.07</v>
          </cell>
        </row>
        <row r="1212">
          <cell r="E1212" t="str">
            <v>X21115522374</v>
          </cell>
          <cell r="F1212" t="str">
            <v>PHILIPPINE SEVEN CORPORATION</v>
          </cell>
          <cell r="G1212" t="str">
            <v>RODRIGUEZ, ZONE 5, TAGUIG CITY</v>
          </cell>
          <cell r="H1212" t="str">
            <v>TAGUIG CITY</v>
          </cell>
          <cell r="I1212" t="str">
            <v>PARAÑAQUE</v>
          </cell>
          <cell r="J1212" t="str">
            <v>for execution 1025</v>
          </cell>
          <cell r="K1212"/>
          <cell r="L1212" t="str">
            <v>VJC</v>
          </cell>
          <cell r="M1212" t="str">
            <v>CLOSE</v>
          </cell>
          <cell r="N1212" t="str">
            <v>JSP</v>
          </cell>
          <cell r="O1212">
            <v>52.1</v>
          </cell>
          <cell r="P1212"/>
          <cell r="Q1212">
            <v>94.6</v>
          </cell>
        </row>
        <row r="1213">
          <cell r="E1213" t="str">
            <v>X22083497906</v>
          </cell>
          <cell r="F1213" t="str">
            <v>GLOBE TELECOM, INC.</v>
          </cell>
          <cell r="G1213" t="str">
            <v>8TH, ZONE 1, TAGUIG CITY</v>
          </cell>
          <cell r="H1213" t="str">
            <v>TAGUIG CITY</v>
          </cell>
          <cell r="I1213" t="str">
            <v>PARAÑAQUE</v>
          </cell>
          <cell r="J1213" t="str">
            <v>clf, good to energize</v>
          </cell>
          <cell r="K1213"/>
          <cell r="L1213" t="str">
            <v>VJC</v>
          </cell>
          <cell r="M1213" t="str">
            <v>CLOSE</v>
          </cell>
          <cell r="N1213" t="str">
            <v>IJP</v>
          </cell>
          <cell r="O1213">
            <v>20.329999999999998</v>
          </cell>
          <cell r="P1213"/>
          <cell r="Q1213">
            <v>27.78</v>
          </cell>
        </row>
        <row r="1214">
          <cell r="E1214" t="str">
            <v>X22104395363</v>
          </cell>
          <cell r="F1214" t="str">
            <v>FERDINAND F BARBADILLO</v>
          </cell>
          <cell r="G1214" t="str">
            <v>EVERLASTING, MGV PHASE 8, PARANAQUE</v>
          </cell>
          <cell r="H1214" t="str">
            <v>PARAÑAQUE CITY</v>
          </cell>
          <cell r="I1214" t="str">
            <v>PARAÑAQUE</v>
          </cell>
          <cell r="J1214"/>
          <cell r="K1214"/>
          <cell r="L1214" t="str">
            <v>CHALLENGER</v>
          </cell>
          <cell r="M1214" t="str">
            <v>CLOSE</v>
          </cell>
          <cell r="N1214" t="str">
            <v>IJP</v>
          </cell>
          <cell r="O1214">
            <v>41.06</v>
          </cell>
          <cell r="P1214"/>
          <cell r="Q1214">
            <v>64.72</v>
          </cell>
        </row>
        <row r="1215">
          <cell r="E1215" t="str">
            <v>R22081696</v>
          </cell>
          <cell r="F1215" t="str">
            <v>ASEANA BUSINESS PARK ESTATE ASSOCIATION, INC.,</v>
          </cell>
          <cell r="G1215" t="str">
            <v>CABRERA DRIVE, ASEANA BUSINESS PARK, PARANAQUE</v>
          </cell>
          <cell r="H1215" t="str">
            <v>PARAÑAQUE CITY</v>
          </cell>
          <cell r="I1215" t="str">
            <v>PARAÑAQUE</v>
          </cell>
          <cell r="J1215" t="str">
            <v>for execution 1127</v>
          </cell>
          <cell r="K1215"/>
          <cell r="L1215" t="str">
            <v>VJC</v>
          </cell>
          <cell r="M1215" t="str">
            <v>CLOSE</v>
          </cell>
          <cell r="N1215" t="str">
            <v>JSP</v>
          </cell>
          <cell r="O1215">
            <v>295.27</v>
          </cell>
          <cell r="P1215"/>
          <cell r="Q1215">
            <v>465.02</v>
          </cell>
        </row>
        <row r="1216">
          <cell r="E1216" t="str">
            <v>X22125019729</v>
          </cell>
          <cell r="F1216" t="str">
            <v>HENRY LAO LIM</v>
          </cell>
          <cell r="G1216" t="str">
            <v>BLK 6, PALM COAST MARINA, PARANAQUE</v>
          </cell>
          <cell r="H1216" t="str">
            <v>PARAÑAQUE CITY</v>
          </cell>
          <cell r="I1216" t="str">
            <v>PARAÑAQUE</v>
          </cell>
          <cell r="J1216"/>
          <cell r="K1216"/>
          <cell r="L1216" t="str">
            <v>VJC</v>
          </cell>
          <cell r="M1216" t="str">
            <v>CLOSE</v>
          </cell>
          <cell r="N1216" t="str">
            <v>JSP</v>
          </cell>
          <cell r="O1216">
            <v>12.38</v>
          </cell>
          <cell r="P1216"/>
          <cell r="Q1216">
            <v>16.97</v>
          </cell>
        </row>
        <row r="1217">
          <cell r="E1217" t="str">
            <v>X21031289634</v>
          </cell>
          <cell r="F1217" t="str">
            <v>S AND Y CENTRAL REALTY CORP.</v>
          </cell>
          <cell r="G1217" t="str">
            <v>QUIRINO, SAN DIONISIO, PARANAQUE</v>
          </cell>
          <cell r="H1217" t="str">
            <v>PARAÑAQUE CITY</v>
          </cell>
          <cell r="I1217" t="str">
            <v>PARAÑAQUE</v>
          </cell>
          <cell r="J1217"/>
          <cell r="K1217"/>
          <cell r="L1217" t="str">
            <v>CHALLENGER</v>
          </cell>
          <cell r="M1217" t="str">
            <v>CLOSE</v>
          </cell>
          <cell r="N1217" t="str">
            <v>JSP</v>
          </cell>
          <cell r="O1217">
            <v>54.27</v>
          </cell>
          <cell r="P1217"/>
          <cell r="Q1217">
            <v>76.38</v>
          </cell>
        </row>
        <row r="1218">
          <cell r="E1218" t="str">
            <v>X22052314345</v>
          </cell>
          <cell r="F1218" t="str">
            <v>MAYNILAD WATER SERVICES, INC.</v>
          </cell>
          <cell r="G1218" t="str">
            <v>AVOCADO, AYALA-ALABANG VILL, MUNTINLUPA</v>
          </cell>
          <cell r="H1218" t="str">
            <v>MUNTINLUPA CITY</v>
          </cell>
          <cell r="I1218" t="str">
            <v>PARAÑAQUE</v>
          </cell>
          <cell r="J1218"/>
          <cell r="K1218"/>
          <cell r="L1218" t="str">
            <v>CHALLENGER</v>
          </cell>
          <cell r="M1218" t="str">
            <v>CLOSE</v>
          </cell>
          <cell r="N1218" t="str">
            <v>JSP</v>
          </cell>
          <cell r="O1218">
            <v>38.22</v>
          </cell>
          <cell r="P1218"/>
          <cell r="Q1218">
            <v>52.37</v>
          </cell>
        </row>
        <row r="1219">
          <cell r="E1219" t="str">
            <v>X22083632451</v>
          </cell>
          <cell r="F1219" t="str">
            <v>JOSEPH MENDOZA SIMON</v>
          </cell>
          <cell r="G1219" t="str">
            <v>L. DA VINCI, ITALIA 500-BF HOMES, LAS PINAS CITY</v>
          </cell>
          <cell r="H1219" t="str">
            <v>LAS PIÑAS CITY</v>
          </cell>
          <cell r="I1219" t="str">
            <v>PARAÑAQUE</v>
          </cell>
          <cell r="J1219" t="str">
            <v>for meter 1208</v>
          </cell>
          <cell r="K1219"/>
          <cell r="L1219" t="str">
            <v>CHALLENGER</v>
          </cell>
          <cell r="M1219" t="str">
            <v>CLOSE</v>
          </cell>
          <cell r="N1219" t="str">
            <v>JSP</v>
          </cell>
          <cell r="O1219">
            <v>84.78</v>
          </cell>
          <cell r="P1219"/>
          <cell r="Q1219">
            <v>125.67</v>
          </cell>
        </row>
        <row r="1220">
          <cell r="E1220" t="str">
            <v>X22083443605</v>
          </cell>
          <cell r="F1220" t="str">
            <v>ANNA NOREEN TORRES DEVANADERA</v>
          </cell>
          <cell r="G1220" t="str">
            <v>MUNICH, MERVILLE SUBD, PARANAQUE</v>
          </cell>
          <cell r="H1220" t="str">
            <v>PARAÑAQUE CITY</v>
          </cell>
          <cell r="I1220" t="str">
            <v>PARAÑAQUE</v>
          </cell>
          <cell r="J1220"/>
          <cell r="K1220"/>
          <cell r="L1220" t="str">
            <v>CHALLENGER</v>
          </cell>
          <cell r="M1220" t="str">
            <v>CLOSE</v>
          </cell>
          <cell r="N1220" t="str">
            <v>JSP</v>
          </cell>
          <cell r="O1220">
            <v>53.55</v>
          </cell>
          <cell r="P1220"/>
          <cell r="Q1220">
            <v>85.32</v>
          </cell>
        </row>
        <row r="1221">
          <cell r="E1221" t="str">
            <v>X22020645760</v>
          </cell>
          <cell r="F1221" t="str">
            <v>SMART COMMUNICATIONS, INC.</v>
          </cell>
          <cell r="G1221" t="str">
            <v>BSPVE, MOLINO II, BACOOR</v>
          </cell>
          <cell r="H1221" t="str">
            <v>BACOOR CITY</v>
          </cell>
          <cell r="I1221" t="str">
            <v>DASMA</v>
          </cell>
          <cell r="J1221" t="str">
            <v>for meter energize/transmittal 1102</v>
          </cell>
          <cell r="K1221"/>
          <cell r="L1221" t="str">
            <v>CHALLENGER</v>
          </cell>
          <cell r="M1221" t="str">
            <v>CLOSE</v>
          </cell>
          <cell r="N1221" t="str">
            <v>JSP</v>
          </cell>
          <cell r="O1221">
            <v>12.57</v>
          </cell>
          <cell r="P1221"/>
          <cell r="Q1221">
            <v>17.22</v>
          </cell>
        </row>
        <row r="1222">
          <cell r="E1222" t="str">
            <v>X21083453111</v>
          </cell>
          <cell r="F1222" t="str">
            <v>KATARUNGAN VILLAGE HOMEOWNERS ASSOC. INC.</v>
          </cell>
          <cell r="G1222" t="str">
            <v>F. NATIVIDAD, KATARUNGAN VILLAGE, MUNTINLUPA</v>
          </cell>
          <cell r="H1222" t="str">
            <v>MUNTINLUPA CITY</v>
          </cell>
          <cell r="I1222" t="str">
            <v>PARAÑAQUE</v>
          </cell>
          <cell r="J1222"/>
          <cell r="K1222"/>
          <cell r="L1222" t="str">
            <v>CHALLENGER</v>
          </cell>
          <cell r="M1222" t="str">
            <v>CLOSE</v>
          </cell>
          <cell r="N1222" t="str">
            <v>JSP</v>
          </cell>
          <cell r="O1222">
            <v>359.59</v>
          </cell>
          <cell r="P1222"/>
          <cell r="Q1222">
            <v>592.35</v>
          </cell>
        </row>
        <row r="1223">
          <cell r="E1223" t="str">
            <v>X22041675890</v>
          </cell>
          <cell r="F1223" t="str">
            <v>INNOVE COMMUNICATIONS, INC.</v>
          </cell>
          <cell r="G1223" t="str">
            <v>NEXUS, ARCA SOUTH, TAGUIG CITY</v>
          </cell>
          <cell r="H1223" t="str">
            <v>TAGUIG CITY</v>
          </cell>
          <cell r="I1223" t="str">
            <v>PARAÑAQUE</v>
          </cell>
          <cell r="J1223" t="str">
            <v>working permit issue c/o branch</v>
          </cell>
          <cell r="K1223"/>
          <cell r="L1223" t="str">
            <v>VJC</v>
          </cell>
          <cell r="M1223" t="str">
            <v>CLOSE</v>
          </cell>
          <cell r="N1223" t="str">
            <v>JSP</v>
          </cell>
          <cell r="O1223">
            <v>13.08</v>
          </cell>
          <cell r="P1223"/>
          <cell r="Q1223">
            <v>17.829999999999998</v>
          </cell>
        </row>
        <row r="1224">
          <cell r="E1224" t="str">
            <v>X21052019705</v>
          </cell>
          <cell r="F1224" t="str">
            <v>GLOBE TELECOM, INC.</v>
          </cell>
          <cell r="G1224" t="str">
            <v>CHAMPACA, CASTILLO PARK SUBD, LAS PINAS CITY</v>
          </cell>
          <cell r="H1224" t="str">
            <v>LAS PIÑAS CITY</v>
          </cell>
          <cell r="I1224" t="str">
            <v>PARAÑAQUE</v>
          </cell>
          <cell r="J1224" t="str">
            <v>service only</v>
          </cell>
          <cell r="K1224"/>
          <cell r="L1224" t="str">
            <v>VJC</v>
          </cell>
          <cell r="M1224" t="str">
            <v>CLOSE</v>
          </cell>
          <cell r="N1224" t="str">
            <v>JSP</v>
          </cell>
          <cell r="O1224">
            <v>5.54</v>
          </cell>
          <cell r="P1224">
            <v>1.78</v>
          </cell>
          <cell r="Q1224">
            <v>7.6</v>
          </cell>
        </row>
        <row r="1225">
          <cell r="E1225" t="str">
            <v>X22041782498</v>
          </cell>
          <cell r="F1225" t="str">
            <v>JOSEPH MANALO TUMOLVA</v>
          </cell>
          <cell r="G1225" t="str">
            <v>EL GRANDE, BF HOMES, PARANAQUE</v>
          </cell>
          <cell r="H1225" t="str">
            <v>PARAÑAQUE CITY</v>
          </cell>
          <cell r="I1225" t="str">
            <v>PARAÑAQUE</v>
          </cell>
          <cell r="J1225" t="str">
            <v>for energization without clf, applicant needs to write letter to HOA to energize hte DT</v>
          </cell>
          <cell r="K1225"/>
          <cell r="L1225" t="str">
            <v>VJC</v>
          </cell>
          <cell r="M1225" t="str">
            <v>CLOSE</v>
          </cell>
          <cell r="N1225" t="str">
            <v>JSP</v>
          </cell>
          <cell r="O1225">
            <v>35.880000000000003</v>
          </cell>
          <cell r="P1225"/>
          <cell r="Q1225">
            <v>48.88</v>
          </cell>
        </row>
        <row r="1226">
          <cell r="E1226" t="str">
            <v>X22093914094</v>
          </cell>
          <cell r="F1226" t="str">
            <v>CAKEFEST, INC.</v>
          </cell>
          <cell r="G1226" t="str">
            <v>PRESIDENT'S, BF HOMES, PARANAQUE</v>
          </cell>
          <cell r="H1226" t="str">
            <v>PARAÑAQUE CITY</v>
          </cell>
          <cell r="I1226" t="str">
            <v>PARAÑAQUE</v>
          </cell>
          <cell r="J1226"/>
          <cell r="K1226"/>
          <cell r="L1226" t="str">
            <v>VJC</v>
          </cell>
          <cell r="M1226" t="str">
            <v>CLOSE</v>
          </cell>
          <cell r="N1226" t="str">
            <v>JSP</v>
          </cell>
          <cell r="O1226">
            <v>60.02</v>
          </cell>
          <cell r="P1226"/>
          <cell r="Q1226">
            <v>81.97</v>
          </cell>
        </row>
        <row r="1227">
          <cell r="E1227" t="str">
            <v>X22083286910</v>
          </cell>
          <cell r="F1227" t="str">
            <v>AUGUSTO VINZONS GAITE</v>
          </cell>
          <cell r="G1227" t="str">
            <v>ROAD 9C, UNITED PARANAQUE 5, PARANAQUE</v>
          </cell>
          <cell r="H1227" t="str">
            <v>PARAÑAQUE CITY</v>
          </cell>
          <cell r="I1227" t="str">
            <v>PARAÑAQUE</v>
          </cell>
          <cell r="J1227" t="str">
            <v>palitan SE ni customer from no. 8 to 4</v>
          </cell>
          <cell r="K1227"/>
          <cell r="L1227" t="str">
            <v>VJC</v>
          </cell>
          <cell r="M1227" t="str">
            <v>CLOSE</v>
          </cell>
          <cell r="N1227" t="str">
            <v>JSP</v>
          </cell>
          <cell r="O1227">
            <v>50.04</v>
          </cell>
          <cell r="P1227"/>
          <cell r="Q1227">
            <v>76.37</v>
          </cell>
        </row>
        <row r="1228">
          <cell r="E1228" t="str">
            <v>X22093992383</v>
          </cell>
          <cell r="F1228" t="str">
            <v>JOAQUIN LAMBINICIO GACETA</v>
          </cell>
          <cell r="G1228" t="str">
            <v>LESOTHO, BETTERLIVING SUBD ANNEX 37, PARANAQUE</v>
          </cell>
          <cell r="H1228" t="str">
            <v>PARAÑAQUE CITY</v>
          </cell>
          <cell r="I1228" t="str">
            <v>PARAÑAQUE</v>
          </cell>
          <cell r="J1228" t="str">
            <v>1/11-for site verification if for meter/FCOMP</v>
          </cell>
          <cell r="K1228" t="str">
            <v>W/ ISSUE</v>
          </cell>
          <cell r="L1228" t="str">
            <v>VJC</v>
          </cell>
          <cell r="M1228" t="str">
            <v>CLOSE</v>
          </cell>
          <cell r="N1228" t="str">
            <v>JSP</v>
          </cell>
          <cell r="O1228">
            <v>30.53</v>
          </cell>
          <cell r="P1228">
            <v>15.184799999999999</v>
          </cell>
          <cell r="Q1228">
            <v>41.83</v>
          </cell>
        </row>
        <row r="1229">
          <cell r="E1229" t="str">
            <v>X22093799703</v>
          </cell>
          <cell r="F1229" t="str">
            <v>BONENA MULTIPURPOSE COOPERATIVE</v>
          </cell>
          <cell r="G1229" t="str">
            <v>VETERANS, VETERANS CENTER, TAGUIG CITY</v>
          </cell>
          <cell r="H1229" t="str">
            <v>TAGUIG CITY</v>
          </cell>
          <cell r="I1229" t="str">
            <v>PARAÑAQUE</v>
          </cell>
          <cell r="J1229"/>
          <cell r="K1229" t="str">
            <v>W/O ISSUE</v>
          </cell>
          <cell r="L1229" t="str">
            <v>VJC</v>
          </cell>
          <cell r="M1229" t="str">
            <v>CLOSE</v>
          </cell>
          <cell r="N1229" t="str">
            <v>JSP</v>
          </cell>
          <cell r="O1229">
            <v>57.05</v>
          </cell>
          <cell r="P1229">
            <v>18.530799999999999</v>
          </cell>
          <cell r="Q1229">
            <v>77.8</v>
          </cell>
        </row>
        <row r="1230">
          <cell r="E1230" t="str">
            <v>X22104318261</v>
          </cell>
          <cell r="F1230" t="str">
            <v>CYNTHIA A TOLENTINO</v>
          </cell>
          <cell r="G1230" t="str">
            <v>HOLY SPIRIT, HOLY FAMILY VILL, TAGUIG CITY</v>
          </cell>
          <cell r="H1230" t="str">
            <v>TAGUIG CITY</v>
          </cell>
          <cell r="I1230" t="str">
            <v>PARAÑAQUE</v>
          </cell>
          <cell r="J1230"/>
          <cell r="K1230"/>
          <cell r="L1230" t="str">
            <v>VJC</v>
          </cell>
          <cell r="M1230" t="str">
            <v>CLOSE</v>
          </cell>
          <cell r="N1230" t="str">
            <v>JSP</v>
          </cell>
          <cell r="O1230">
            <v>58.03</v>
          </cell>
          <cell r="P1230"/>
          <cell r="Q1230">
            <v>89.28</v>
          </cell>
        </row>
        <row r="1231">
          <cell r="E1231" t="str">
            <v>X22104286158</v>
          </cell>
          <cell r="F1231" t="str">
            <v>ILLUSTRA LAND PHILS.INC.</v>
          </cell>
          <cell r="G1231" t="str">
            <v>THOMAS, MULTINATIONAL VILL, PARANAQUE</v>
          </cell>
          <cell r="H1231" t="str">
            <v>PARAÑAQUE CITY</v>
          </cell>
          <cell r="I1231" t="str">
            <v>PARAÑAQUE</v>
          </cell>
          <cell r="J1231" t="str">
            <v>RTPI 1125</v>
          </cell>
          <cell r="K1231"/>
          <cell r="L1231" t="str">
            <v>VJC</v>
          </cell>
          <cell r="M1231" t="str">
            <v>CLOSE</v>
          </cell>
          <cell r="N1231" t="str">
            <v>JSP</v>
          </cell>
          <cell r="O1231">
            <v>55.03</v>
          </cell>
          <cell r="P1231"/>
          <cell r="Q1231">
            <v>79.180000000000007</v>
          </cell>
        </row>
        <row r="1232">
          <cell r="E1232" t="str">
            <v>P2101102727</v>
          </cell>
          <cell r="F1232" t="str">
            <v>MN_MAJOR, Loadsplit from 75kVA : [021971|WA216636|B5-0711|47ZJ|]</v>
          </cell>
          <cell r="G1232" t="str">
            <v>ROAD 4 PILDERA II DEFAULT BARANGAY PASAY CITY</v>
          </cell>
          <cell r="H1232" t="str">
            <v>PASAY CITY</v>
          </cell>
          <cell r="I1232" t="str">
            <v>PARAÑAQUE</v>
          </cell>
          <cell r="J1232"/>
          <cell r="K1232"/>
          <cell r="L1232" t="str">
            <v>VJC</v>
          </cell>
          <cell r="M1232" t="str">
            <v>CLOSE</v>
          </cell>
          <cell r="N1232" t="str">
            <v>MBF</v>
          </cell>
          <cell r="O1232">
            <v>17.53</v>
          </cell>
          <cell r="P1232"/>
          <cell r="Q1232">
            <v>1.4</v>
          </cell>
        </row>
        <row r="1233">
          <cell r="E1233" t="str">
            <v>X21094320295</v>
          </cell>
          <cell r="F1233" t="str">
            <v>CONVERGE INFORMATION AND COMMUNICATIONS TECHNOLOGY</v>
          </cell>
          <cell r="G1233" t="str">
            <v>EAST SERVICE RD, AFP OVAI PH 3, TAGUIG CITY</v>
          </cell>
          <cell r="H1233" t="str">
            <v>TAGUIG CITY</v>
          </cell>
          <cell r="I1233" t="str">
            <v>PARAÑAQUE</v>
          </cell>
          <cell r="J1233" t="str">
            <v>SSP 0117 c/o Pasig Ops</v>
          </cell>
          <cell r="K1233" t="str">
            <v>W/ ISSUE</v>
          </cell>
          <cell r="L1233" t="str">
            <v>VJC</v>
          </cell>
          <cell r="M1233" t="str">
            <v>CLOSE</v>
          </cell>
          <cell r="N1233" t="str">
            <v>JSP</v>
          </cell>
          <cell r="O1233">
            <v>20.07</v>
          </cell>
          <cell r="P1233">
            <v>16.533300000000001</v>
          </cell>
          <cell r="Q1233">
            <v>27.48</v>
          </cell>
        </row>
        <row r="1234">
          <cell r="E1234" t="str">
            <v>X22083347881</v>
          </cell>
          <cell r="F1234" t="str">
            <v>MONLIMAR DEVELOPMENT ACADEMY, INC.</v>
          </cell>
          <cell r="G1234" t="str">
            <v>M.L. QUEZON, PUROK 5, TAGUIG CITY</v>
          </cell>
          <cell r="H1234" t="str">
            <v>TAGUIG CITY</v>
          </cell>
          <cell r="I1234" t="str">
            <v>PARAÑAQUE</v>
          </cell>
          <cell r="J1234"/>
          <cell r="K1234"/>
          <cell r="L1234" t="str">
            <v>VJC</v>
          </cell>
          <cell r="M1234" t="str">
            <v>CLOSE</v>
          </cell>
          <cell r="N1234" t="str">
            <v>JSP</v>
          </cell>
          <cell r="O1234">
            <v>110.03</v>
          </cell>
          <cell r="P1234"/>
          <cell r="Q1234">
            <v>165.83</v>
          </cell>
        </row>
        <row r="1235">
          <cell r="E1235" t="str">
            <v>X22072897206</v>
          </cell>
          <cell r="F1235" t="str">
            <v>PHILIPPINE SEVEN CORPORATION</v>
          </cell>
          <cell r="G1235" t="str">
            <v>ALABANG-ZAPOTE, ALMANZA I, LAS PINAS CITY</v>
          </cell>
          <cell r="H1235" t="str">
            <v>LAS PIÑAS CITY</v>
          </cell>
          <cell r="I1235" t="str">
            <v>PARAÑAQUE</v>
          </cell>
          <cell r="J1235" t="str">
            <v>issue on pole location of task1</v>
          </cell>
          <cell r="K1235"/>
          <cell r="L1235" t="str">
            <v>CHALLENGER</v>
          </cell>
          <cell r="M1235" t="str">
            <v>CLOSE</v>
          </cell>
          <cell r="N1235" t="str">
            <v>JSP</v>
          </cell>
          <cell r="O1235">
            <v>47.93</v>
          </cell>
          <cell r="P1235"/>
          <cell r="Q1235">
            <v>83.18</v>
          </cell>
        </row>
        <row r="1236">
          <cell r="E1236" t="str">
            <v>X22114885323</v>
          </cell>
          <cell r="F1236" t="str">
            <v>REBEL ALLIANCE FOOD SUPPLY INC.</v>
          </cell>
          <cell r="G1236" t="str">
            <v>LEPANTO, SUN VALLEY, PARANAQUE</v>
          </cell>
          <cell r="H1236" t="str">
            <v>PARAÑAQUE CITY</v>
          </cell>
          <cell r="I1236" t="str">
            <v>PARAÑAQUE</v>
          </cell>
          <cell r="J1236"/>
          <cell r="K1236" t="str">
            <v>W/O ISSUE</v>
          </cell>
          <cell r="L1236" t="str">
            <v>ECOM</v>
          </cell>
          <cell r="M1236" t="str">
            <v>CLOSE</v>
          </cell>
          <cell r="N1236" t="str">
            <v>JSP</v>
          </cell>
          <cell r="O1236">
            <v>38.14</v>
          </cell>
          <cell r="P1236">
            <v>20.7408</v>
          </cell>
          <cell r="Q1236">
            <v>52.15</v>
          </cell>
        </row>
        <row r="1237">
          <cell r="E1237" t="str">
            <v>C2211000244</v>
          </cell>
          <cell r="F1237" t="str">
            <v>FRESH N' FAMOUS FOODS INC.,</v>
          </cell>
          <cell r="G1237" t="str">
            <v>MAGDAONG, NEW BILIBID PRISONS, MUNTINLUPA</v>
          </cell>
          <cell r="H1237" t="str">
            <v>MUNTINLUPA CITY</v>
          </cell>
          <cell r="I1237" t="str">
            <v>PARAÑAQUE</v>
          </cell>
          <cell r="J1237"/>
          <cell r="K1237"/>
          <cell r="L1237" t="str">
            <v>ECOM</v>
          </cell>
          <cell r="M1237" t="str">
            <v>CLOSE</v>
          </cell>
          <cell r="N1237" t="str">
            <v>JSP</v>
          </cell>
          <cell r="O1237">
            <v>7</v>
          </cell>
          <cell r="P1237"/>
          <cell r="Q1237">
            <v>173.82</v>
          </cell>
        </row>
        <row r="1238">
          <cell r="E1238" t="str">
            <v>X23010023912</v>
          </cell>
          <cell r="F1238" t="str">
            <v>MULTICHANNEL CORPORATION</v>
          </cell>
          <cell r="G1238" t="str">
            <v>KATIHAN, POBLACION, MUNTINLUPA</v>
          </cell>
          <cell r="H1238" t="str">
            <v>MUNTINLUPA CITY</v>
          </cell>
          <cell r="I1238" t="str">
            <v>PARAÑAQUE</v>
          </cell>
          <cell r="J1238" t="str">
            <v>RTPI 0110</v>
          </cell>
          <cell r="K1238"/>
          <cell r="L1238" t="str">
            <v>CHALLENGER</v>
          </cell>
          <cell r="M1238" t="str">
            <v>CLOSE</v>
          </cell>
          <cell r="N1238" t="str">
            <v>JSP</v>
          </cell>
          <cell r="O1238">
            <v>11.86</v>
          </cell>
          <cell r="P1238">
            <v>12.327999999999999</v>
          </cell>
          <cell r="Q1238">
            <v>16.03</v>
          </cell>
        </row>
        <row r="1239">
          <cell r="E1239" t="str">
            <v>X23010040256</v>
          </cell>
          <cell r="F1239" t="str">
            <v>MAICO RICO SAMSON ANGELES</v>
          </cell>
          <cell r="G1239" t="str">
            <v>FRANCISCO REYES, BF HOMES, PARANAQUE</v>
          </cell>
          <cell r="H1239" t="str">
            <v>PARAÑAQUE CITY</v>
          </cell>
          <cell r="I1239" t="str">
            <v>PARAÑAQUE</v>
          </cell>
          <cell r="J1239"/>
          <cell r="K1239"/>
          <cell r="L1239" t="str">
            <v>CHALLENGER</v>
          </cell>
          <cell r="M1239" t="str">
            <v>CLOSE</v>
          </cell>
          <cell r="N1239" t="str">
            <v>JSP</v>
          </cell>
          <cell r="O1239">
            <v>13.14</v>
          </cell>
          <cell r="P1239">
            <v>13.970800000000001</v>
          </cell>
          <cell r="Q1239">
            <v>17.93</v>
          </cell>
        </row>
        <row r="1240">
          <cell r="E1240" t="str">
            <v>X22073088492</v>
          </cell>
          <cell r="F1240" t="str">
            <v>SATIMA COMPOUND HOMEOWNER'S ASSOCIATION</v>
          </cell>
          <cell r="G1240" t="str">
            <v>SATIMA CPD, SATIMA CPD, LAS PINAS CITY</v>
          </cell>
          <cell r="H1240" t="str">
            <v>LAS PIÑAS CITY</v>
          </cell>
          <cell r="I1240" t="str">
            <v>PARAÑAQUE</v>
          </cell>
          <cell r="J1240"/>
          <cell r="K1240"/>
          <cell r="L1240" t="str">
            <v>CHALLENGER</v>
          </cell>
          <cell r="M1240" t="str">
            <v>CLOSE</v>
          </cell>
          <cell r="N1240" t="str">
            <v>JSP</v>
          </cell>
          <cell r="O1240">
            <v>184.81</v>
          </cell>
          <cell r="P1240"/>
          <cell r="Q1240">
            <v>299.27</v>
          </cell>
        </row>
        <row r="1241">
          <cell r="E1241" t="str">
            <v>X22041654748</v>
          </cell>
          <cell r="F1241" t="str">
            <v>DANDELION PROPERTIES, INC.</v>
          </cell>
          <cell r="G1241" t="str">
            <v>DR. A. SANTOS, SAN ANTONIO, PARANAQUE</v>
          </cell>
          <cell r="H1241" t="str">
            <v>PARAÑAQUE CITY</v>
          </cell>
          <cell r="I1241" t="str">
            <v>PARAÑAQUE</v>
          </cell>
          <cell r="J1241" t="str">
            <v>SSP 1/13 9-2</v>
          </cell>
          <cell r="K1241" t="str">
            <v>W/O ISSUE</v>
          </cell>
          <cell r="L1241" t="str">
            <v>CHALLENGER</v>
          </cell>
          <cell r="M1241" t="str">
            <v>CLOSE</v>
          </cell>
          <cell r="N1241" t="str">
            <v>JSP</v>
          </cell>
          <cell r="O1241">
            <v>32.26</v>
          </cell>
          <cell r="P1241">
            <v>27.706800000000001</v>
          </cell>
          <cell r="Q1241">
            <v>44.13</v>
          </cell>
        </row>
        <row r="1242">
          <cell r="E1242" t="str">
            <v>X22125073831</v>
          </cell>
          <cell r="F1242" t="str">
            <v>WILLY DE LOS SANTOS SY</v>
          </cell>
          <cell r="G1242" t="str">
            <v>ALABANG-ZAPOTE, ALMANZA I, LAS PINAS CITY</v>
          </cell>
          <cell r="H1242" t="str">
            <v>LAS PIÑAS CITY</v>
          </cell>
          <cell r="I1242" t="str">
            <v>PARAÑAQUE</v>
          </cell>
          <cell r="J1242"/>
          <cell r="K1242"/>
          <cell r="L1242" t="str">
            <v>CHALLENGER</v>
          </cell>
          <cell r="M1242" t="str">
            <v>CLOSE</v>
          </cell>
          <cell r="N1242" t="str">
            <v>JSP</v>
          </cell>
          <cell r="O1242">
            <v>17.12</v>
          </cell>
          <cell r="P1242">
            <v>14.662000000000001</v>
          </cell>
          <cell r="Q1242">
            <v>23.27</v>
          </cell>
        </row>
        <row r="1243">
          <cell r="E1243" t="str">
            <v>X22052303656</v>
          </cell>
          <cell r="F1243" t="str">
            <v>ARTHUR A. DE GUIA</v>
          </cell>
          <cell r="G1243" t="str">
            <v>PANAY, AYALA-ALABANG VILL, MUNTINLUPA</v>
          </cell>
          <cell r="H1243" t="str">
            <v>MUNTINLUPA CITY</v>
          </cell>
          <cell r="I1243" t="str">
            <v>PARAÑAQUE</v>
          </cell>
          <cell r="J1243"/>
          <cell r="K1243"/>
          <cell r="L1243" t="str">
            <v>CHALLENGER</v>
          </cell>
          <cell r="M1243" t="str">
            <v>CLOSE</v>
          </cell>
          <cell r="N1243" t="str">
            <v>JSP</v>
          </cell>
          <cell r="O1243">
            <v>83.21</v>
          </cell>
          <cell r="P1243">
            <v>114.9293</v>
          </cell>
          <cell r="Q1243">
            <v>124.73</v>
          </cell>
        </row>
        <row r="1244">
          <cell r="E1244" t="str">
            <v>X19061214218</v>
          </cell>
          <cell r="F1244" t="str">
            <v>MAYNILAD WATER SERVICES, INC.</v>
          </cell>
          <cell r="G1244" t="str">
            <v>PRES. M.L. QUEZON, CUPANG, MUNTINLUPA</v>
          </cell>
          <cell r="H1244" t="str">
            <v>MUNTINLUPA CITY</v>
          </cell>
          <cell r="I1244" t="str">
            <v>PARAÑAQUE</v>
          </cell>
          <cell r="J1244" t="str">
            <v>primary metering, for energization on January 24, 2023 @ 12mn</v>
          </cell>
          <cell r="K1244" t="str">
            <v>W/ ISSUE</v>
          </cell>
          <cell r="L1244" t="str">
            <v>ECOM</v>
          </cell>
          <cell r="M1244" t="str">
            <v>CLOSE</v>
          </cell>
          <cell r="N1244" t="str">
            <v>JSP</v>
          </cell>
          <cell r="O1244">
            <v>37.9</v>
          </cell>
          <cell r="P1244">
            <v>45.200699999999998</v>
          </cell>
          <cell r="Q1244">
            <v>244.35</v>
          </cell>
        </row>
        <row r="1245">
          <cell r="E1245" t="str">
            <v>X22094002164</v>
          </cell>
          <cell r="F1245" t="str">
            <v>DEPARTMENT OF ENVIRONMENT AND NATURAL RESOURCES</v>
          </cell>
          <cell r="G1245" t="str">
            <v>COASTAL RD, SAN DIONISIO, PARANAQUE</v>
          </cell>
          <cell r="H1245" t="str">
            <v>PARAÑAQUE CITY</v>
          </cell>
          <cell r="I1245" t="str">
            <v>PARAÑAQUE</v>
          </cell>
          <cell r="J1245" t="str">
            <v>Energized last February 13, 2023; for FCOMP</v>
          </cell>
          <cell r="K1245" t="str">
            <v>W/O ISSUE</v>
          </cell>
          <cell r="L1245" t="str">
            <v>ECOM</v>
          </cell>
          <cell r="M1245" t="str">
            <v>CLOSE</v>
          </cell>
          <cell r="N1245" t="str">
            <v>RRG</v>
          </cell>
          <cell r="O1245">
            <v>154.62</v>
          </cell>
          <cell r="P1245">
            <v>17.362300000000001</v>
          </cell>
          <cell r="Q1245">
            <v>212.52</v>
          </cell>
        </row>
        <row r="1246">
          <cell r="E1246" t="str">
            <v>X22114948080</v>
          </cell>
          <cell r="F1246" t="str">
            <v>JANUARIUS HOLDINGS, INC.</v>
          </cell>
          <cell r="G1246" t="str">
            <v>EL GRANDE, BF HOMES, PARANAQUE</v>
          </cell>
          <cell r="H1246" t="str">
            <v>PARAÑAQUE CITY</v>
          </cell>
          <cell r="I1246" t="str">
            <v>PARAÑAQUE</v>
          </cell>
          <cell r="J1246" t="str">
            <v>for FCOMP waiting for PO</v>
          </cell>
          <cell r="K1246" t="str">
            <v>W/O ISSUE</v>
          </cell>
          <cell r="L1246" t="str">
            <v>CHALLENGER</v>
          </cell>
          <cell r="M1246" t="str">
            <v>CLOSE</v>
          </cell>
          <cell r="N1246" t="str">
            <v>JSP</v>
          </cell>
          <cell r="O1246">
            <v>11.05</v>
          </cell>
          <cell r="P1246">
            <v>5.0960000000000001</v>
          </cell>
          <cell r="Q1246">
            <v>15.05</v>
          </cell>
        </row>
        <row r="1247">
          <cell r="E1247" t="str">
            <v>X22062430993</v>
          </cell>
          <cell r="F1247" t="str">
            <v>THE PRESIDING ELDER OF JESUS, THE MIRACLE HEALER M</v>
          </cell>
          <cell r="G1247" t="str">
            <v>SWEET PEA, DOÑA MANUELA SUBD, LAS PINAS CITY</v>
          </cell>
          <cell r="H1247" t="str">
            <v>LAS PIÑAS CITY</v>
          </cell>
          <cell r="I1247" t="str">
            <v>PARAÑAQUE</v>
          </cell>
          <cell r="J1247"/>
          <cell r="K1247"/>
          <cell r="L1247" t="str">
            <v>CHALLENGER</v>
          </cell>
          <cell r="M1247" t="str">
            <v>CLOSE</v>
          </cell>
          <cell r="N1247" t="str">
            <v>JSP</v>
          </cell>
          <cell r="O1247">
            <v>61.79</v>
          </cell>
          <cell r="P1247"/>
          <cell r="Q1247">
            <v>90.82</v>
          </cell>
        </row>
        <row r="1248">
          <cell r="E1248" t="str">
            <v>X22072877835</v>
          </cell>
          <cell r="F1248" t="str">
            <v>CITY GOVERNMENT OF BACOOR,</v>
          </cell>
          <cell r="G1248" t="str">
            <v>PUBLIC CEMETERY, PUBLIC CEMETERY, BACOOR</v>
          </cell>
          <cell r="H1248" t="str">
            <v>BACOOR CITY</v>
          </cell>
          <cell r="I1248" t="str">
            <v>DASMA</v>
          </cell>
          <cell r="J1248" t="str">
            <v>SE of applicant not yet ready, to energizea and meter install with follow up from Mayor Revilla</v>
          </cell>
          <cell r="K1248" t="str">
            <v>W/ ISSUE</v>
          </cell>
          <cell r="L1248" t="str">
            <v>CHALLENGER</v>
          </cell>
          <cell r="M1248" t="str">
            <v>CLOSE</v>
          </cell>
          <cell r="N1248" t="str">
            <v>IJP</v>
          </cell>
          <cell r="O1248">
            <v>466.09</v>
          </cell>
          <cell r="P1248">
            <v>360.30040000000002</v>
          </cell>
          <cell r="Q1248">
            <v>735.18</v>
          </cell>
        </row>
        <row r="1249">
          <cell r="E1249" t="str">
            <v>X22083429657</v>
          </cell>
          <cell r="F1249" t="str">
            <v>DAXIFA CORPORATION</v>
          </cell>
          <cell r="G1249" t="str">
            <v>PRES. M. ROXAS, TAMBO, PARANAQUE</v>
          </cell>
          <cell r="H1249" t="str">
            <v>PARAÑAQUE CITY</v>
          </cell>
          <cell r="I1249" t="str">
            <v>PARAÑAQUE</v>
          </cell>
          <cell r="J1249" t="str">
            <v>done</v>
          </cell>
          <cell r="K1249" t="str">
            <v>W/ ISSUE</v>
          </cell>
          <cell r="L1249" t="str">
            <v>ECOM</v>
          </cell>
          <cell r="M1249" t="str">
            <v>CLOSE</v>
          </cell>
          <cell r="N1249" t="str">
            <v>UG</v>
          </cell>
          <cell r="O1249">
            <v>161.83000000000001</v>
          </cell>
          <cell r="P1249">
            <v>98.605000000000004</v>
          </cell>
          <cell r="Q1249">
            <v>426.73</v>
          </cell>
        </row>
        <row r="1250">
          <cell r="E1250" t="str">
            <v>X22052174697</v>
          </cell>
          <cell r="F1250" t="str">
            <v>NENA MEZON TOLENTINO</v>
          </cell>
          <cell r="G1250" t="str">
            <v>BLOCK 3, PALM COAST MARINA, PARANAQUE</v>
          </cell>
          <cell r="H1250" t="str">
            <v>PARAÑAQUE CITY</v>
          </cell>
          <cell r="I1250" t="str">
            <v>PARAÑAQUE</v>
          </cell>
          <cell r="J1250"/>
          <cell r="K1250"/>
          <cell r="L1250" t="str">
            <v>VJC</v>
          </cell>
          <cell r="M1250" t="str">
            <v>CLOSE</v>
          </cell>
          <cell r="N1250" t="str">
            <v>JSP</v>
          </cell>
          <cell r="O1250">
            <v>63.3</v>
          </cell>
          <cell r="P1250"/>
          <cell r="Q1250">
            <v>103.57</v>
          </cell>
        </row>
        <row r="1251">
          <cell r="E1251" t="str">
            <v>X22114884115</v>
          </cell>
          <cell r="F1251" t="str">
            <v>DAVID'S FUSION INT'L. FOOD INC. DOING BUSINESS UND</v>
          </cell>
          <cell r="G1251" t="str">
            <v>AQUINO CPD, AQUINO CPD, BACOOR</v>
          </cell>
          <cell r="H1251" t="str">
            <v>BACOOR CITY</v>
          </cell>
          <cell r="I1251" t="str">
            <v>DASMA</v>
          </cell>
          <cell r="J1251" t="str">
            <v>committed to finish on Monday 1/16</v>
          </cell>
          <cell r="K1251" t="str">
            <v>W/O ISSUE</v>
          </cell>
          <cell r="L1251" t="str">
            <v>ECOM</v>
          </cell>
          <cell r="M1251" t="str">
            <v>CLOSE</v>
          </cell>
          <cell r="N1251" t="str">
            <v>JSP</v>
          </cell>
          <cell r="O1251">
            <v>36.770000000000003</v>
          </cell>
          <cell r="P1251">
            <v>16.514800000000001</v>
          </cell>
          <cell r="Q1251">
            <v>50.2</v>
          </cell>
        </row>
        <row r="1252">
          <cell r="E1252" t="str">
            <v>X23010009874</v>
          </cell>
          <cell r="F1252" t="str">
            <v>PERFORMANCE BUILDERS &amp; DEVELOPERS CORPORATION,</v>
          </cell>
          <cell r="G1252" t="str">
            <v>MOLINO I, MOLINO I, BACOOR</v>
          </cell>
          <cell r="H1252" t="str">
            <v>BACOOR CITY</v>
          </cell>
          <cell r="I1252" t="str">
            <v>DASMA</v>
          </cell>
          <cell r="J1252" t="str">
            <v>facilities still under customer use; for retirement</v>
          </cell>
          <cell r="K1252"/>
          <cell r="L1252" t="str">
            <v>ECOM</v>
          </cell>
          <cell r="M1252" t="str">
            <v>CLOSE</v>
          </cell>
          <cell r="N1252" t="str">
            <v>RRG</v>
          </cell>
          <cell r="O1252">
            <v>14.26</v>
          </cell>
          <cell r="P1252">
            <v>10.02</v>
          </cell>
          <cell r="Q1252">
            <v>19.600000000000001</v>
          </cell>
        </row>
        <row r="1253">
          <cell r="E1253" t="str">
            <v>R22068439</v>
          </cell>
          <cell r="F1253" t="str">
            <v>ESQUILONA, ROY C</v>
          </cell>
          <cell r="G1253" t="str">
            <v>SAN JOSE, SAN ANTONIO VALLEY 12, PARANAQUE</v>
          </cell>
          <cell r="H1253" t="str">
            <v>PARAÑAQUE CITY</v>
          </cell>
          <cell r="I1253" t="str">
            <v>PARAÑAQUE</v>
          </cell>
          <cell r="J1253" t="str">
            <v>for FCOMP 1/11</v>
          </cell>
          <cell r="K1253"/>
          <cell r="L1253" t="str">
            <v>VJC</v>
          </cell>
          <cell r="M1253" t="str">
            <v>CLOSE</v>
          </cell>
          <cell r="N1253" t="str">
            <v>JSP</v>
          </cell>
          <cell r="O1253">
            <v>5.92</v>
          </cell>
          <cell r="P1253">
            <v>3.6095000000000002</v>
          </cell>
          <cell r="Q1253">
            <v>8.35</v>
          </cell>
        </row>
        <row r="1254">
          <cell r="E1254" t="str">
            <v>X23010353981</v>
          </cell>
          <cell r="F1254" t="str">
            <v xml:space="preserve">TETRA SALES &amp; SERVICE INC., </v>
          </cell>
          <cell r="G1254" t="str">
            <v>DR. A. SANTOS, BF HOMES, PARANAQUE</v>
          </cell>
          <cell r="H1254" t="str">
            <v>PARAÑAQUE CITY</v>
          </cell>
          <cell r="I1254" t="str">
            <v>PARAÑAQUE</v>
          </cell>
          <cell r="J1254" t="str">
            <v>for FCOMP</v>
          </cell>
          <cell r="K1254"/>
          <cell r="L1254" t="str">
            <v>VJC</v>
          </cell>
          <cell r="M1254" t="str">
            <v>CLOSE</v>
          </cell>
          <cell r="N1254" t="str">
            <v>JSP</v>
          </cell>
          <cell r="O1254">
            <v>35.76</v>
          </cell>
          <cell r="P1254">
            <v>24.512</v>
          </cell>
          <cell r="Q1254">
            <v>48.82</v>
          </cell>
        </row>
        <row r="1255">
          <cell r="E1255" t="str">
            <v>X21083769579</v>
          </cell>
          <cell r="F1255" t="str">
            <v>DITO TELECOMMUNITY CORPORATION</v>
          </cell>
          <cell r="G1255" t="str">
            <v>NAIA, SUN VALLEY, PASAY CITY</v>
          </cell>
          <cell r="H1255" t="str">
            <v>PASAY CITY</v>
          </cell>
          <cell r="I1255" t="str">
            <v>PARAÑAQUE</v>
          </cell>
          <cell r="J1255" t="str">
            <v>no CLF</v>
          </cell>
          <cell r="K1255"/>
          <cell r="L1255" t="str">
            <v>VJC</v>
          </cell>
          <cell r="M1255" t="str">
            <v>CLOSE</v>
          </cell>
          <cell r="N1255" t="str">
            <v>JSP</v>
          </cell>
          <cell r="O1255">
            <v>45.65</v>
          </cell>
          <cell r="P1255"/>
          <cell r="Q1255">
            <v>88.48</v>
          </cell>
        </row>
        <row r="1256">
          <cell r="E1256" t="str">
            <v>X22072935126</v>
          </cell>
          <cell r="F1256" t="str">
            <v>RICARDO ENRIQUE KILAYKO MONTELIBANO</v>
          </cell>
          <cell r="G1256" t="str">
            <v>MANCHESTER, HILLSBOROUGH SUBD, MUNTINLUPA</v>
          </cell>
          <cell r="H1256" t="str">
            <v>MUNTINLUPA CITY</v>
          </cell>
          <cell r="I1256" t="str">
            <v>PARAÑAQUE</v>
          </cell>
          <cell r="J1256" t="str">
            <v>1/10- for meter installation with BCTs, 0120</v>
          </cell>
          <cell r="K1256" t="str">
            <v>W/O ISSUE</v>
          </cell>
          <cell r="L1256" t="str">
            <v>CHALLENGER</v>
          </cell>
          <cell r="M1256" t="str">
            <v>CLOSE</v>
          </cell>
          <cell r="N1256" t="str">
            <v>JSP</v>
          </cell>
          <cell r="O1256">
            <v>131.24</v>
          </cell>
          <cell r="P1256">
            <v>55.034500000000001</v>
          </cell>
          <cell r="Q1256">
            <v>183.97</v>
          </cell>
        </row>
        <row r="1257">
          <cell r="E1257" t="str">
            <v>X23010052988</v>
          </cell>
          <cell r="F1257" t="str">
            <v>WOODRIDGE PROPERTIES INC.</v>
          </cell>
          <cell r="G1257" t="str">
            <v>BLOCK 2, DANAROSE RESIDENCES, BACOOR</v>
          </cell>
          <cell r="H1257" t="str">
            <v>BACOOR CITY</v>
          </cell>
          <cell r="I1257" t="str">
            <v>DASMA</v>
          </cell>
          <cell r="J1257"/>
          <cell r="K1257" t="str">
            <v>W/O ISSUE</v>
          </cell>
          <cell r="L1257" t="str">
            <v>CHALLENGER</v>
          </cell>
          <cell r="M1257" t="str">
            <v>CLOSE</v>
          </cell>
          <cell r="N1257" t="str">
            <v>JSP</v>
          </cell>
          <cell r="O1257">
            <v>29.49</v>
          </cell>
          <cell r="P1257">
            <v>22.0688</v>
          </cell>
          <cell r="Q1257">
            <v>40.32</v>
          </cell>
        </row>
        <row r="1258">
          <cell r="E1258" t="str">
            <v>X22125103141</v>
          </cell>
          <cell r="F1258" t="str">
            <v>JOSEPH ANTHONY L BAUTISTA</v>
          </cell>
          <cell r="G1258" t="str">
            <v>LUBANG, AYALA-ALABANG VILL, MUNTINLUPA</v>
          </cell>
          <cell r="H1258" t="str">
            <v>MUNTINLUPA CITY</v>
          </cell>
          <cell r="I1258" t="str">
            <v>PARAÑAQUE</v>
          </cell>
          <cell r="J1258" t="str">
            <v>for FCOMP</v>
          </cell>
          <cell r="K1258"/>
          <cell r="L1258" t="str">
            <v>CHALLENGER</v>
          </cell>
          <cell r="M1258" t="str">
            <v>CLOSE</v>
          </cell>
          <cell r="N1258" t="str">
            <v>JSP</v>
          </cell>
          <cell r="O1258">
            <v>63.73</v>
          </cell>
          <cell r="P1258">
            <v>52.744500000000002</v>
          </cell>
          <cell r="Q1258">
            <v>95.3</v>
          </cell>
        </row>
        <row r="1259">
          <cell r="E1259" t="str">
            <v>X22104183486</v>
          </cell>
          <cell r="F1259" t="str">
            <v>GLY DEVELOPMENT CORPORATION</v>
          </cell>
          <cell r="G1259" t="str">
            <v>KAINGIN RD., KAINGIN, PARANAQUE</v>
          </cell>
          <cell r="H1259" t="str">
            <v>PARAÑAQUE CITY</v>
          </cell>
          <cell r="I1259" t="str">
            <v>PARAÑAQUE</v>
          </cell>
          <cell r="J1259" t="str">
            <v>target 1105</v>
          </cell>
          <cell r="K1259"/>
          <cell r="L1259" t="str">
            <v>CHALLENGER</v>
          </cell>
          <cell r="M1259" t="str">
            <v>CLOSE</v>
          </cell>
          <cell r="N1259" t="str">
            <v>JSP</v>
          </cell>
          <cell r="O1259">
            <v>136.11000000000001</v>
          </cell>
          <cell r="P1259"/>
          <cell r="Q1259">
            <v>186.27</v>
          </cell>
        </row>
        <row r="1260">
          <cell r="E1260" t="str">
            <v>X22030892187</v>
          </cell>
          <cell r="F1260" t="str">
            <v>DITO TELECOMMUNITY CORPORATION</v>
          </cell>
          <cell r="G1260" t="str">
            <v>BANABA, GATCHALIAN SUBD, LAS PINAS CITY</v>
          </cell>
          <cell r="H1260" t="str">
            <v>LAS PIÑAS CITY</v>
          </cell>
          <cell r="I1260" t="str">
            <v>PARAÑAQUE</v>
          </cell>
          <cell r="J1260" t="str">
            <v>meter 1210</v>
          </cell>
          <cell r="K1260"/>
          <cell r="L1260" t="str">
            <v>CHALLENGER</v>
          </cell>
          <cell r="M1260" t="str">
            <v>CLOSE</v>
          </cell>
          <cell r="N1260" t="str">
            <v>JSP</v>
          </cell>
          <cell r="O1260">
            <v>133.77000000000001</v>
          </cell>
          <cell r="P1260"/>
          <cell r="Q1260">
            <v>196.22</v>
          </cell>
        </row>
        <row r="1261">
          <cell r="E1261" t="str">
            <v>X22114929434</v>
          </cell>
          <cell r="F1261" t="str">
            <v>NEW GOLDEN CITY BUILDERS &amp; DEVT CORP</v>
          </cell>
          <cell r="G1261" t="str">
            <v>PRES. DIOSDADO MACAPAGAL, ASEANA BUSINESS PARK, PARANAQUE</v>
          </cell>
          <cell r="H1261" t="str">
            <v>PARAÑAQUE CITY</v>
          </cell>
          <cell r="I1261" t="str">
            <v>PARAÑAQUE</v>
          </cell>
          <cell r="J1261" t="str">
            <v>1/10- for permit acquisition from ASEANA</v>
          </cell>
          <cell r="K1261"/>
          <cell r="L1261" t="str">
            <v>CHALLENGER</v>
          </cell>
          <cell r="M1261" t="str">
            <v>CLOSE</v>
          </cell>
          <cell r="N1261" t="str">
            <v>JSP</v>
          </cell>
          <cell r="O1261">
            <v>185.2</v>
          </cell>
          <cell r="P1261">
            <v>122.27</v>
          </cell>
          <cell r="Q1261">
            <v>256.39999999999998</v>
          </cell>
        </row>
        <row r="1262">
          <cell r="E1262" t="str">
            <v>X22114978701</v>
          </cell>
          <cell r="F1262" t="str">
            <v>DEAC INDUSTRIAL &amp; COMMERCIAL DEVELOPMENT CORP.</v>
          </cell>
          <cell r="G1262" t="str">
            <v>GOV. P.F. ESPIRITU, PANAPAAN IV, BACOOR</v>
          </cell>
          <cell r="H1262" t="str">
            <v>BACOOR CITY</v>
          </cell>
          <cell r="I1262" t="str">
            <v>DASMA</v>
          </cell>
          <cell r="J1262"/>
          <cell r="K1262" t="str">
            <v>W/O ISSUE</v>
          </cell>
          <cell r="L1262" t="str">
            <v>CHALLENGER</v>
          </cell>
          <cell r="M1262" t="str">
            <v>CLOSE</v>
          </cell>
          <cell r="N1262" t="str">
            <v>JSP</v>
          </cell>
          <cell r="O1262">
            <v>275.64</v>
          </cell>
          <cell r="P1262">
            <v>148.1396</v>
          </cell>
          <cell r="Q1262">
            <v>381.67</v>
          </cell>
        </row>
        <row r="1263">
          <cell r="E1263" t="str">
            <v>X22062670980</v>
          </cell>
          <cell r="F1263" t="str">
            <v>PETERSON LIM GO</v>
          </cell>
          <cell r="G1263" t="str">
            <v>DON THOMAS MARTIGAN, BF HOMES, PARANAQUE</v>
          </cell>
          <cell r="H1263" t="str">
            <v>PARAÑAQUE CITY</v>
          </cell>
          <cell r="I1263" t="str">
            <v>PARAÑAQUE</v>
          </cell>
          <cell r="J1263" t="str">
            <v>1/10-for meter before lumch 1/11</v>
          </cell>
          <cell r="K1263" t="str">
            <v>W/O ISSUE</v>
          </cell>
          <cell r="L1263" t="str">
            <v>CHALLENGER</v>
          </cell>
          <cell r="M1263" t="str">
            <v>CLOSE</v>
          </cell>
          <cell r="N1263" t="str">
            <v>JSP</v>
          </cell>
          <cell r="O1263">
            <v>194.85</v>
          </cell>
          <cell r="P1263">
            <v>162.12700000000001</v>
          </cell>
          <cell r="Q1263">
            <v>303.88</v>
          </cell>
        </row>
        <row r="1264">
          <cell r="E1264" t="str">
            <v>X22041710507</v>
          </cell>
          <cell r="F1264" t="str">
            <v>MARIA CRISTINE SOCORRO T. DY</v>
          </cell>
          <cell r="G1264" t="str">
            <v>CORDILLERA, AYALA-ALABANG VILL, MUNTINLUPA</v>
          </cell>
          <cell r="H1264" t="str">
            <v>MUNTINLUPA CITY</v>
          </cell>
          <cell r="I1264" t="str">
            <v>PARAÑAQUE</v>
          </cell>
          <cell r="J1264"/>
          <cell r="K1264"/>
          <cell r="L1264" t="str">
            <v>CHALLENGER</v>
          </cell>
          <cell r="M1264" t="str">
            <v>CLOSE</v>
          </cell>
          <cell r="N1264" t="str">
            <v>JSP</v>
          </cell>
          <cell r="O1264">
            <v>325.45</v>
          </cell>
          <cell r="P1264"/>
          <cell r="Q1264">
            <v>510.58</v>
          </cell>
        </row>
        <row r="1265">
          <cell r="E1265" t="str">
            <v>X22125231954</v>
          </cell>
          <cell r="F1265" t="str">
            <v>METROPOLITAN BANK&amp; TRUST CO</v>
          </cell>
          <cell r="G1265" t="str">
            <v>NATIONAL, POBLACION, MUNTINLUPA</v>
          </cell>
          <cell r="H1265" t="str">
            <v>MUNTINLUPA CITY</v>
          </cell>
          <cell r="I1265" t="str">
            <v>PARAÑAQUE</v>
          </cell>
          <cell r="J1265" t="str">
            <v>1/10-RTPI 1/14,9 am-2 pm</v>
          </cell>
          <cell r="K1265"/>
          <cell r="L1265" t="str">
            <v>CHALLENGER</v>
          </cell>
          <cell r="M1265" t="str">
            <v>CLOSE</v>
          </cell>
          <cell r="N1265" t="str">
            <v>JSP</v>
          </cell>
          <cell r="O1265">
            <v>2.31</v>
          </cell>
          <cell r="P1265">
            <v>2.1259999999999999</v>
          </cell>
          <cell r="Q1265">
            <v>3.17</v>
          </cell>
        </row>
        <row r="1266">
          <cell r="E1266" t="str">
            <v>P2205133156</v>
          </cell>
          <cell r="F1266" t="str">
            <v>57GG Uprate from 50kVA to 75kVA : [086950|WA074367|DY1-1138| W/ REPLACEMENT OF POLE</v>
          </cell>
          <cell r="G1266" t="str">
            <v>PUNZALAN COUNTRY HOMES PUTATAN MUNTINLUPA</v>
          </cell>
          <cell r="H1266" t="str">
            <v>MUNTINLUPA CITY</v>
          </cell>
          <cell r="I1266" t="str">
            <v>PARAÑAQUE</v>
          </cell>
          <cell r="J1266" t="str">
            <v>DONE LAST 02-10-23</v>
          </cell>
          <cell r="K1266"/>
          <cell r="L1266" t="str">
            <v>ECOM</v>
          </cell>
          <cell r="M1266" t="str">
            <v>CLOSE</v>
          </cell>
          <cell r="N1266" t="str">
            <v>RRG</v>
          </cell>
          <cell r="O1266">
            <v>58.2</v>
          </cell>
          <cell r="P1266">
            <v>56.447499999999998</v>
          </cell>
          <cell r="Q1266">
            <v>6.57</v>
          </cell>
        </row>
        <row r="1267">
          <cell r="E1267" t="str">
            <v>X23010185447</v>
          </cell>
          <cell r="F1267" t="str">
            <v>MAKATI DEVELOPMENT CORPORATION,</v>
          </cell>
          <cell r="G1267" t="str">
            <v>GINGER, FTI COMPLEX, TAGUIG CITY</v>
          </cell>
          <cell r="H1267" t="str">
            <v>TAGUIG CITY</v>
          </cell>
          <cell r="I1267" t="str">
            <v>PARAÑAQUE</v>
          </cell>
          <cell r="J1267" t="str">
            <v>2/22 - ongoing on site, for FCOMP</v>
          </cell>
          <cell r="K1267"/>
          <cell r="L1267" t="str">
            <v>VJC</v>
          </cell>
          <cell r="M1267" t="str">
            <v>CLOSE</v>
          </cell>
          <cell r="N1267" t="str">
            <v>JSP</v>
          </cell>
          <cell r="O1267">
            <v>175.73</v>
          </cell>
          <cell r="P1267">
            <v>118.9547</v>
          </cell>
          <cell r="Q1267">
            <v>240.67</v>
          </cell>
        </row>
        <row r="1268">
          <cell r="E1268" t="str">
            <v>X23010244955</v>
          </cell>
          <cell r="F1268" t="str">
            <v>RODELO DE LEON PABALATE</v>
          </cell>
          <cell r="G1268" t="str">
            <v>WEST SERVICE, SUN VALLEY, PARANAQUE</v>
          </cell>
          <cell r="H1268" t="str">
            <v>PARAÑAQUE CITY</v>
          </cell>
          <cell r="I1268" t="str">
            <v>PARAÑAQUE</v>
          </cell>
          <cell r="J1268"/>
          <cell r="K1268"/>
          <cell r="L1268" t="str">
            <v>VJC</v>
          </cell>
          <cell r="M1268" t="str">
            <v>CLOSE</v>
          </cell>
          <cell r="N1268" t="str">
            <v>JSP</v>
          </cell>
          <cell r="O1268">
            <v>69.22</v>
          </cell>
          <cell r="P1268">
            <v>24.821999999999999</v>
          </cell>
          <cell r="Q1268">
            <v>94.52</v>
          </cell>
        </row>
        <row r="1269">
          <cell r="E1269" t="str">
            <v>X22094133682</v>
          </cell>
          <cell r="F1269" t="str">
            <v>GRH LAND, INC.</v>
          </cell>
          <cell r="G1269" t="str">
            <v>FATIMA, SAN ANTONIO VALLEY 1, PARANAQUE</v>
          </cell>
          <cell r="H1269" t="str">
            <v>PARAÑAQUE CITY</v>
          </cell>
          <cell r="I1269" t="str">
            <v>PARAÑAQUE</v>
          </cell>
          <cell r="J1269"/>
          <cell r="K1269"/>
          <cell r="L1269" t="str">
            <v>VJC</v>
          </cell>
          <cell r="M1269" t="str">
            <v>CLOSE</v>
          </cell>
          <cell r="N1269" t="str">
            <v>JSP</v>
          </cell>
          <cell r="O1269">
            <v>40.21</v>
          </cell>
          <cell r="P1269"/>
          <cell r="Q1269">
            <v>54.9</v>
          </cell>
        </row>
        <row r="1270">
          <cell r="E1270" t="str">
            <v>X23010078851</v>
          </cell>
          <cell r="F1270" t="str">
            <v>CITY GOVERNMENT OF TAGUIG</v>
          </cell>
          <cell r="G1270" t="str">
            <v>NT M.L. QUEZON, PUROK 1, TAGUIG CITY</v>
          </cell>
          <cell r="H1270" t="str">
            <v>TAGUIG CITY</v>
          </cell>
          <cell r="I1270" t="str">
            <v>PARAÑAQUE</v>
          </cell>
          <cell r="J1270"/>
          <cell r="K1270" t="str">
            <v>W/O ISSUE</v>
          </cell>
          <cell r="L1270" t="str">
            <v>VJC</v>
          </cell>
          <cell r="M1270" t="str">
            <v>CLOSE</v>
          </cell>
          <cell r="N1270" t="str">
            <v>JSP</v>
          </cell>
          <cell r="O1270">
            <v>4.76</v>
          </cell>
          <cell r="P1270">
            <v>1.79</v>
          </cell>
          <cell r="Q1270">
            <v>6.53</v>
          </cell>
        </row>
        <row r="1271">
          <cell r="E1271" t="str">
            <v>X22114884216</v>
          </cell>
          <cell r="F1271" t="str">
            <v>SHILIAN WANG HOU</v>
          </cell>
          <cell r="G1271" t="str">
            <v>ZAMBOANGA, MARINA SUBD, PARANAQUE</v>
          </cell>
          <cell r="H1271" t="str">
            <v>PARAÑAQUE CITY</v>
          </cell>
          <cell r="I1271" t="str">
            <v>PARAÑAQUE</v>
          </cell>
          <cell r="J1271"/>
          <cell r="K1271" t="str">
            <v>W/ ISSUE</v>
          </cell>
          <cell r="L1271" t="str">
            <v>VJC</v>
          </cell>
          <cell r="M1271" t="str">
            <v>CLOSE</v>
          </cell>
          <cell r="N1271" t="str">
            <v>JSP</v>
          </cell>
          <cell r="O1271">
            <v>36.549999999999997</v>
          </cell>
          <cell r="P1271">
            <v>13.754799999999999</v>
          </cell>
          <cell r="Q1271">
            <v>50.07</v>
          </cell>
        </row>
        <row r="1272">
          <cell r="E1272" t="str">
            <v>X22114910987</v>
          </cell>
          <cell r="F1272" t="str">
            <v>SOCORRO DE LEON MENDOZA</v>
          </cell>
          <cell r="G1272" t="str">
            <v>QUIRINO, SAN DIONISIO, PARANAQUE</v>
          </cell>
          <cell r="H1272" t="str">
            <v>PARAÑAQUE CITY</v>
          </cell>
          <cell r="I1272" t="str">
            <v>PARAÑAQUE</v>
          </cell>
          <cell r="J1272"/>
          <cell r="K1272" t="str">
            <v>W/O ISSUE</v>
          </cell>
          <cell r="L1272" t="str">
            <v>VJC</v>
          </cell>
          <cell r="M1272" t="str">
            <v>CLOSE</v>
          </cell>
          <cell r="N1272" t="str">
            <v>JSP</v>
          </cell>
          <cell r="O1272">
            <v>12.48</v>
          </cell>
          <cell r="P1272">
            <v>12.5848</v>
          </cell>
          <cell r="Q1272">
            <v>17.03</v>
          </cell>
        </row>
        <row r="1273">
          <cell r="E1273" t="str">
            <v>X22104286986</v>
          </cell>
          <cell r="F1273" t="str">
            <v>VALERIE JANE LOPEZ SOLIVEN</v>
          </cell>
          <cell r="G1273" t="str">
            <v>PRES. MAGSAYSAY, SOUTH ADMIRAL VILL, PARANAQUE</v>
          </cell>
          <cell r="H1273" t="str">
            <v>PARAÑAQUE CITY</v>
          </cell>
          <cell r="I1273" t="str">
            <v>PARAÑAQUE</v>
          </cell>
          <cell r="J1273" t="str">
            <v>1/11-kulang issued SD 4/0- for energization</v>
          </cell>
          <cell r="K1273" t="str">
            <v>W/ ISSUE</v>
          </cell>
          <cell r="L1273" t="str">
            <v>VJC</v>
          </cell>
          <cell r="M1273" t="str">
            <v>CLOSE</v>
          </cell>
          <cell r="N1273" t="str">
            <v>JSP</v>
          </cell>
          <cell r="O1273">
            <v>30.56</v>
          </cell>
          <cell r="P1273">
            <v>16.8828</v>
          </cell>
          <cell r="Q1273">
            <v>41.78</v>
          </cell>
        </row>
        <row r="1274">
          <cell r="E1274" t="str">
            <v>X22093992310</v>
          </cell>
          <cell r="F1274" t="str">
            <v>CATHERINE SULSE LOTILLA</v>
          </cell>
          <cell r="G1274" t="str">
            <v>EXTRA EXT, 4TH ESTATE SUBD, PARANAQUE</v>
          </cell>
          <cell r="H1274" t="str">
            <v>PARAÑAQUE CITY</v>
          </cell>
          <cell r="I1274" t="str">
            <v>PARAÑAQUE</v>
          </cell>
          <cell r="J1274" t="str">
            <v>done</v>
          </cell>
          <cell r="K1274" t="str">
            <v>W/ ISSUE</v>
          </cell>
          <cell r="L1274" t="str">
            <v>ECOM</v>
          </cell>
          <cell r="M1274" t="str">
            <v>CLOSE</v>
          </cell>
          <cell r="N1274" t="str">
            <v>RRG</v>
          </cell>
          <cell r="O1274">
            <v>133.63</v>
          </cell>
          <cell r="P1274">
            <v>100.6726</v>
          </cell>
          <cell r="Q1274">
            <v>202.37</v>
          </cell>
        </row>
        <row r="1275">
          <cell r="E1275" t="str">
            <v>X22052026164</v>
          </cell>
          <cell r="F1275" t="str">
            <v>DITO TELECOMMUNITY CORPORATION</v>
          </cell>
          <cell r="G1275" t="str">
            <v>WEST SERVICE ROAD, UNITED PQUE 4 SUBD, PARANAQUE</v>
          </cell>
          <cell r="H1275" t="str">
            <v>PARAÑAQUE CITY</v>
          </cell>
          <cell r="I1275" t="str">
            <v>PARAÑAQUE</v>
          </cell>
          <cell r="J1275"/>
          <cell r="K1275"/>
          <cell r="L1275" t="str">
            <v>POWERHOUSE</v>
          </cell>
          <cell r="M1275" t="str">
            <v>CLOSE</v>
          </cell>
          <cell r="N1275" t="str">
            <v>JSP</v>
          </cell>
          <cell r="O1275">
            <v>47.88</v>
          </cell>
          <cell r="P1275"/>
          <cell r="Q1275">
            <v>75.48</v>
          </cell>
        </row>
        <row r="1276">
          <cell r="E1276" t="str">
            <v>X22093851576</v>
          </cell>
          <cell r="F1276" t="str">
            <v>CECILIA MIRANDA MARTINEZ</v>
          </cell>
          <cell r="G1276" t="str">
            <v>MARCOS, SUMMITVILLE SUBD, MUNTINLUPA</v>
          </cell>
          <cell r="H1276" t="str">
            <v>MUNTINLUPA CITY</v>
          </cell>
          <cell r="I1276" t="str">
            <v>PARAÑAQUE</v>
          </cell>
          <cell r="J1276" t="str">
            <v>for execution 3rd shift 1019</v>
          </cell>
          <cell r="K1276"/>
          <cell r="L1276" t="str">
            <v>POWERHOUSE</v>
          </cell>
          <cell r="M1276" t="str">
            <v>CLOSE</v>
          </cell>
          <cell r="N1276" t="str">
            <v>JSP</v>
          </cell>
          <cell r="O1276">
            <v>21.94</v>
          </cell>
          <cell r="P1276"/>
          <cell r="Q1276">
            <v>29.98</v>
          </cell>
        </row>
        <row r="1277">
          <cell r="E1277" t="str">
            <v>X22104287065</v>
          </cell>
          <cell r="F1277" t="str">
            <v>ESTHER PINEDA SY</v>
          </cell>
          <cell r="G1277" t="str">
            <v>SULU, MARINA SUBD, PARANAQUE</v>
          </cell>
          <cell r="H1277" t="str">
            <v>PARAÑAQUE CITY</v>
          </cell>
          <cell r="I1277" t="str">
            <v>PARAÑAQUE</v>
          </cell>
          <cell r="J1277" t="str">
            <v>for withdrawal; energization on Feb. 22, 2023; no BCT available</v>
          </cell>
          <cell r="K1277"/>
          <cell r="L1277" t="str">
            <v>ECOM</v>
          </cell>
          <cell r="M1277" t="str">
            <v>CLOSE</v>
          </cell>
          <cell r="N1277" t="str">
            <v>JSP</v>
          </cell>
          <cell r="O1277">
            <v>11.45</v>
          </cell>
          <cell r="P1277">
            <v>7.5019999999999998</v>
          </cell>
          <cell r="Q1277">
            <v>15.72</v>
          </cell>
        </row>
        <row r="1278">
          <cell r="E1278" t="str">
            <v>X22093822176</v>
          </cell>
          <cell r="F1278" t="str">
            <v>ERIC G YAP</v>
          </cell>
          <cell r="G1278" t="str">
            <v>SUSANA HEIGHTS SUBD, SUSANA HEIGHTS SUBD, MUNTINLUPA</v>
          </cell>
          <cell r="H1278" t="str">
            <v>MUNTINLUPA CITY</v>
          </cell>
          <cell r="I1278" t="str">
            <v>PARAÑAQUE</v>
          </cell>
          <cell r="J1278" t="str">
            <v>energization on Feb. 22, 2023; no BCT available</v>
          </cell>
          <cell r="K1278"/>
          <cell r="L1278" t="str">
            <v>ECOM</v>
          </cell>
          <cell r="M1278" t="str">
            <v>CLOSE</v>
          </cell>
          <cell r="N1278" t="str">
            <v>JSP</v>
          </cell>
          <cell r="O1278">
            <v>9.19</v>
          </cell>
          <cell r="P1278">
            <v>6.3520000000000003</v>
          </cell>
          <cell r="Q1278">
            <v>12.6</v>
          </cell>
        </row>
        <row r="1279">
          <cell r="E1279" t="str">
            <v>X22104289861</v>
          </cell>
          <cell r="F1279" t="str">
            <v>CITY GOVERNMENT OF TAGUIG</v>
          </cell>
          <cell r="G1279" t="str">
            <v>M.L. QUEZON, PUROK 3, TAGUIG CITY</v>
          </cell>
          <cell r="H1279" t="str">
            <v>TAGUIG CITY</v>
          </cell>
          <cell r="I1279" t="str">
            <v>PARAÑAQUE</v>
          </cell>
          <cell r="J1279" t="str">
            <v>SSP 1213 cancelled due to crack on FPP and to install guying</v>
          </cell>
          <cell r="K1279"/>
          <cell r="L1279" t="str">
            <v>VJC</v>
          </cell>
          <cell r="M1279" t="str">
            <v>CLOSE</v>
          </cell>
          <cell r="N1279" t="str">
            <v>JSP</v>
          </cell>
          <cell r="O1279">
            <v>261.93</v>
          </cell>
          <cell r="P1279"/>
          <cell r="Q1279">
            <v>390.33</v>
          </cell>
        </row>
        <row r="1280">
          <cell r="E1280" t="str">
            <v>X22114746250</v>
          </cell>
          <cell r="F1280" t="str">
            <v>MA. DOLORES C CUEVAS</v>
          </cell>
          <cell r="G1280" t="str">
            <v>M.L. QUEZON, PUROK 1, TAGUIG CITY</v>
          </cell>
          <cell r="H1280" t="str">
            <v>TAGUIG CITY</v>
          </cell>
          <cell r="I1280" t="str">
            <v>PARAÑAQUE</v>
          </cell>
          <cell r="J1280"/>
          <cell r="K1280" t="str">
            <v>W/O ISSUE</v>
          </cell>
          <cell r="L1280" t="str">
            <v>VJC</v>
          </cell>
          <cell r="M1280" t="str">
            <v>CLOSE</v>
          </cell>
          <cell r="N1280" t="str">
            <v>JSP</v>
          </cell>
          <cell r="O1280">
            <v>80.150000000000006</v>
          </cell>
          <cell r="P1280">
            <v>67.696200000000005</v>
          </cell>
          <cell r="Q1280">
            <v>117.38</v>
          </cell>
        </row>
        <row r="1281">
          <cell r="E1281" t="str">
            <v>X23010302403</v>
          </cell>
          <cell r="F1281" t="str">
            <v>RAQUEL RARA MUGHAL</v>
          </cell>
          <cell r="G1281" t="str">
            <v>MADRE ISABELLA DE ROSAS, MULTINATIONAL VILL, PARANAQUE</v>
          </cell>
          <cell r="H1281" t="str">
            <v>PARAÑAQUE CITY</v>
          </cell>
          <cell r="I1281" t="str">
            <v>PARAÑAQUE</v>
          </cell>
          <cell r="J1281" t="str">
            <v>for execution on March 2, 2023; for metering; needs pictures (03-16-23)</v>
          </cell>
          <cell r="K1281" t="str">
            <v>W/ ISSUE</v>
          </cell>
          <cell r="L1281" t="str">
            <v>ECOM</v>
          </cell>
          <cell r="M1281" t="str">
            <v>CLOSE</v>
          </cell>
          <cell r="N1281" t="str">
            <v>JSP</v>
          </cell>
          <cell r="O1281">
            <v>35.96</v>
          </cell>
          <cell r="P1281">
            <v>17.470800000000001</v>
          </cell>
          <cell r="Q1281">
            <v>49.15</v>
          </cell>
        </row>
        <row r="1282">
          <cell r="E1282" t="str">
            <v>X22041690997</v>
          </cell>
          <cell r="F1282" t="str">
            <v>ROLANDO TAN JAO</v>
          </cell>
          <cell r="G1282" t="str">
            <v>VIENNA, MERVILLE SUBD, PARANAQUE</v>
          </cell>
          <cell r="H1282" t="str">
            <v>PARAÑAQUE CITY</v>
          </cell>
          <cell r="I1282" t="str">
            <v>PARAÑAQUE</v>
          </cell>
          <cell r="J1282" t="str">
            <v>stock unavailability ball clevis</v>
          </cell>
          <cell r="K1282"/>
          <cell r="L1282" t="str">
            <v>VJC</v>
          </cell>
          <cell r="M1282" t="str">
            <v>CLOSE</v>
          </cell>
          <cell r="N1282" t="str">
            <v>MBF</v>
          </cell>
          <cell r="O1282">
            <v>181.45</v>
          </cell>
          <cell r="P1282"/>
          <cell r="Q1282">
            <v>306.63</v>
          </cell>
        </row>
        <row r="1283">
          <cell r="E1283" t="str">
            <v>X22083532495</v>
          </cell>
          <cell r="F1283" t="str">
            <v>JOAN EDILLOR SOLKAR</v>
          </cell>
          <cell r="G1283" t="str">
            <v>BETHSAIDA, MULTINATIONAL VILL, PARANAQUE</v>
          </cell>
          <cell r="H1283" t="str">
            <v>PARAÑAQUE CITY</v>
          </cell>
          <cell r="I1283" t="str">
            <v>PARAÑAQUE</v>
          </cell>
          <cell r="J1283" t="str">
            <v>with 200:5 BCT</v>
          </cell>
          <cell r="K1283"/>
          <cell r="L1283" t="str">
            <v>VJC</v>
          </cell>
          <cell r="M1283" t="str">
            <v>CLOSE</v>
          </cell>
          <cell r="N1283" t="str">
            <v>JCF</v>
          </cell>
          <cell r="O1283">
            <v>129.77000000000001</v>
          </cell>
          <cell r="P1283"/>
          <cell r="Q1283">
            <v>198.28</v>
          </cell>
        </row>
        <row r="1284">
          <cell r="E1284" t="str">
            <v>X21094278161</v>
          </cell>
          <cell r="F1284" t="str">
            <v>DITO TELECOMMUNITY CORPORATION</v>
          </cell>
          <cell r="G1284" t="str">
            <v>BLOCK 9, ENLISTED PERSONNEL VIL 2, TAGUIG CITY</v>
          </cell>
          <cell r="H1284" t="str">
            <v>TAGUIG CITY</v>
          </cell>
          <cell r="I1284" t="str">
            <v>PARAÑAQUE</v>
          </cell>
          <cell r="J1284" t="str">
            <v>1/23 walang mapagtayuan ng poste, may cage</v>
          </cell>
          <cell r="K1284" t="str">
            <v>W/ ISSUE</v>
          </cell>
          <cell r="L1284" t="str">
            <v>VJC</v>
          </cell>
          <cell r="M1284" t="str">
            <v>CLOSE</v>
          </cell>
          <cell r="N1284" t="str">
            <v>JSP</v>
          </cell>
          <cell r="O1284">
            <v>49.46</v>
          </cell>
          <cell r="P1284">
            <v>76.783500000000004</v>
          </cell>
          <cell r="Q1284">
            <v>64.03</v>
          </cell>
        </row>
        <row r="1285">
          <cell r="E1285" t="str">
            <v>X21083576038</v>
          </cell>
          <cell r="F1285" t="str">
            <v>GLOBE TELECOM, INC.</v>
          </cell>
          <cell r="G1285" t="str">
            <v>TANYAG PROPER, PUROK 4, TAGUIG CITY</v>
          </cell>
          <cell r="H1285" t="str">
            <v>TAGUIG CITY</v>
          </cell>
          <cell r="I1285" t="str">
            <v>PARAÑAQUE</v>
          </cell>
          <cell r="J1285"/>
          <cell r="K1285"/>
          <cell r="L1285" t="str">
            <v>VJC</v>
          </cell>
          <cell r="M1285" t="str">
            <v>CLOSE</v>
          </cell>
          <cell r="N1285" t="str">
            <v>JSP</v>
          </cell>
          <cell r="O1285">
            <v>12.17</v>
          </cell>
          <cell r="P1285"/>
          <cell r="Q1285">
            <v>16.649999999999999</v>
          </cell>
        </row>
        <row r="1286">
          <cell r="E1286" t="str">
            <v>X22114812338</v>
          </cell>
          <cell r="F1286" t="str">
            <v>LEON Y SON</v>
          </cell>
          <cell r="G1286" t="str">
            <v>BUCKINGHAM, HILLSBOROUGH SUBD, MUNTINLUPA</v>
          </cell>
          <cell r="H1286" t="str">
            <v>MUNTINLUPA CITY</v>
          </cell>
          <cell r="I1286" t="str">
            <v>PARAÑAQUE</v>
          </cell>
          <cell r="J1286" t="str">
            <v>energized, needed 200:5</v>
          </cell>
          <cell r="K1286" t="str">
            <v>W/O ISSUE</v>
          </cell>
          <cell r="L1286" t="str">
            <v>CHALLENGER</v>
          </cell>
          <cell r="M1286" t="str">
            <v>CLOSE</v>
          </cell>
          <cell r="N1286" t="str">
            <v>JSP</v>
          </cell>
          <cell r="O1286">
            <v>117.07</v>
          </cell>
          <cell r="P1286">
            <v>85.7727</v>
          </cell>
          <cell r="Q1286">
            <v>168.27</v>
          </cell>
        </row>
        <row r="1287">
          <cell r="E1287" t="str">
            <v>R22055937</v>
          </cell>
          <cell r="F1287" t="str">
            <v>ENRIQUEZ, MARIA TERESA R.</v>
          </cell>
          <cell r="G1287" t="str">
            <v>ENGINEERING, SCIENCE VILL, PARANAQUE</v>
          </cell>
          <cell r="H1287" t="str">
            <v>PARAÑAQUE CITY</v>
          </cell>
          <cell r="I1287" t="str">
            <v>PARAÑAQUE</v>
          </cell>
          <cell r="J1287" t="str">
            <v>For FCOMP 01/10</v>
          </cell>
          <cell r="K1287"/>
          <cell r="L1287" t="str">
            <v>CHALLENGER</v>
          </cell>
          <cell r="M1287" t="str">
            <v>CLOSE</v>
          </cell>
          <cell r="N1287" t="str">
            <v>JSP</v>
          </cell>
          <cell r="O1287">
            <v>59.23</v>
          </cell>
          <cell r="P1287">
            <v>76.848799999999997</v>
          </cell>
          <cell r="Q1287">
            <v>89.3</v>
          </cell>
        </row>
        <row r="1288">
          <cell r="E1288" t="str">
            <v>X22104383012</v>
          </cell>
          <cell r="F1288" t="str">
            <v>KNIGHT AUTO PRECISION ENGINEERING (PHILIPPINES), I</v>
          </cell>
          <cell r="G1288" t="str">
            <v>DR. A. SANTOS, SAN ANTONIO, PARANAQUE</v>
          </cell>
          <cell r="H1288" t="str">
            <v>PARAÑAQUE CITY</v>
          </cell>
          <cell r="I1288" t="str">
            <v>PARAÑAQUE</v>
          </cell>
          <cell r="J1288" t="str">
            <v>Wire Stringing 02-13-2023</v>
          </cell>
          <cell r="K1288" t="str">
            <v>W/O ISSUE</v>
          </cell>
          <cell r="L1288" t="str">
            <v>CHALLENGER</v>
          </cell>
          <cell r="M1288" t="str">
            <v>CLOSE</v>
          </cell>
          <cell r="N1288" t="str">
            <v>JSP</v>
          </cell>
          <cell r="O1288">
            <v>434.91</v>
          </cell>
          <cell r="P1288">
            <v>243.51159999999999</v>
          </cell>
          <cell r="Q1288">
            <v>641.35</v>
          </cell>
        </row>
        <row r="1289">
          <cell r="E1289" t="str">
            <v>X21072975579</v>
          </cell>
          <cell r="F1289" t="str">
            <v>SIONIL BUILDERS CORPORATION</v>
          </cell>
          <cell r="G1289" t="str">
            <v>SKYLARK, GOOD YEAR PARK SUBD, LAS PINAS CITY</v>
          </cell>
          <cell r="H1289" t="str">
            <v>LAS PIÑAS CITY</v>
          </cell>
          <cell r="I1289" t="str">
            <v>PARAÑAQUE</v>
          </cell>
          <cell r="J1289" t="str">
            <v>with PAI to address issue on task 1, 1/10-for scheduling of local 3rd week Jan</v>
          </cell>
          <cell r="K1289" t="str">
            <v>W/ ISSUE</v>
          </cell>
          <cell r="L1289" t="str">
            <v>CHALLENGER</v>
          </cell>
          <cell r="M1289" t="str">
            <v>CLOSE</v>
          </cell>
          <cell r="N1289" t="str">
            <v>JSP</v>
          </cell>
          <cell r="O1289">
            <v>108.8</v>
          </cell>
          <cell r="P1289">
            <v>92.771500000000003</v>
          </cell>
          <cell r="Q1289">
            <v>174.43</v>
          </cell>
        </row>
        <row r="1290">
          <cell r="E1290" t="str">
            <v>X22041539314</v>
          </cell>
          <cell r="F1290" t="str">
            <v>MULTICHANNEL CORPORATION</v>
          </cell>
          <cell r="G1290" t="str">
            <v>KATIHAN, POBLACION, MUNTINLUPA</v>
          </cell>
          <cell r="H1290" t="str">
            <v>MUNTINLUPA CITY</v>
          </cell>
          <cell r="I1290" t="str">
            <v>PARAÑAQUE</v>
          </cell>
          <cell r="J1290" t="str">
            <v>RTPI 0110</v>
          </cell>
          <cell r="K1290" t="str">
            <v>W/O ISSUE</v>
          </cell>
          <cell r="L1290" t="str">
            <v>CHALLENGER</v>
          </cell>
          <cell r="M1290" t="str">
            <v>CLOSE</v>
          </cell>
          <cell r="N1290" t="str">
            <v>JSP</v>
          </cell>
          <cell r="O1290">
            <v>118.44</v>
          </cell>
          <cell r="P1290">
            <v>47.489199999999997</v>
          </cell>
          <cell r="Q1290">
            <v>161.53</v>
          </cell>
        </row>
        <row r="1291">
          <cell r="E1291" t="str">
            <v>X21051890871</v>
          </cell>
          <cell r="F1291" t="str">
            <v>MAKATI DEVELOPMENT CORPORATION (3-333)</v>
          </cell>
          <cell r="G1291" t="str">
            <v>NEXUS, ARCA SOUTH, TAGUIG CITY</v>
          </cell>
          <cell r="H1291" t="str">
            <v>TAGUIG CITY</v>
          </cell>
          <cell r="I1291" t="str">
            <v>PARAÑAQUE</v>
          </cell>
          <cell r="J1291" t="str">
            <v>conjucntive with ayala proj</v>
          </cell>
          <cell r="K1291"/>
          <cell r="L1291" t="str">
            <v>VJC</v>
          </cell>
          <cell r="M1291" t="str">
            <v>CLOSE</v>
          </cell>
          <cell r="N1291" t="str">
            <v>JSP</v>
          </cell>
          <cell r="O1291">
            <v>394.6</v>
          </cell>
          <cell r="P1291"/>
          <cell r="Q1291">
            <v>539.12</v>
          </cell>
        </row>
        <row r="1292">
          <cell r="E1292" t="str">
            <v>X22114807488</v>
          </cell>
          <cell r="F1292" t="str">
            <v>LEW CHESTER CHENG TY</v>
          </cell>
          <cell r="G1292" t="str">
            <v>BOHOL, MARINA SUBD, PARANAQUE</v>
          </cell>
          <cell r="H1292" t="str">
            <v>PARAÑAQUE CITY</v>
          </cell>
          <cell r="I1292" t="str">
            <v>PARAÑAQUE</v>
          </cell>
          <cell r="J1292" t="str">
            <v>1/11-Local PAI 0118-10 am-3 pm</v>
          </cell>
          <cell r="K1292"/>
          <cell r="L1292" t="str">
            <v>VJC</v>
          </cell>
          <cell r="M1292" t="str">
            <v>CLOSE</v>
          </cell>
          <cell r="N1292" t="str">
            <v>JSP</v>
          </cell>
          <cell r="O1292">
            <v>99.26</v>
          </cell>
          <cell r="P1292">
            <v>51.929099999999998</v>
          </cell>
          <cell r="Q1292">
            <v>141.13</v>
          </cell>
        </row>
        <row r="1293">
          <cell r="E1293" t="str">
            <v>X23010014048</v>
          </cell>
          <cell r="F1293" t="str">
            <v>VICTORIA HEIGHTS SCHOOL-MANILA INC.</v>
          </cell>
          <cell r="G1293" t="str">
            <v>EAST RIDGE, VICTORIAHOMES-DIAMONDPARK SUBD, MUNTINLUPA</v>
          </cell>
          <cell r="H1293" t="str">
            <v>MUNTINLUPA CITY</v>
          </cell>
          <cell r="I1293" t="str">
            <v>PARAÑAQUE</v>
          </cell>
          <cell r="J1293"/>
          <cell r="K1293" t="str">
            <v>W/O ISSUE</v>
          </cell>
          <cell r="L1293" t="str">
            <v>CHALLENGER</v>
          </cell>
          <cell r="M1293" t="str">
            <v>CLOSE</v>
          </cell>
          <cell r="N1293" t="str">
            <v>JSP</v>
          </cell>
          <cell r="O1293">
            <v>176.5829</v>
          </cell>
          <cell r="P1293">
            <v>134.3888</v>
          </cell>
          <cell r="Q1293">
            <v>269.97000000000003</v>
          </cell>
        </row>
        <row r="1294">
          <cell r="E1294" t="str">
            <v>X22020771732</v>
          </cell>
          <cell r="F1294" t="str">
            <v>AYALA LAND, INC.,</v>
          </cell>
          <cell r="G1294" t="str">
            <v>BLOCK 11A, AVIDA VERRA SETTINGS VERMOSA, IMUS</v>
          </cell>
          <cell r="H1294" t="str">
            <v>IMUS CITY</v>
          </cell>
          <cell r="I1294" t="str">
            <v>DASMA</v>
          </cell>
          <cell r="J1294" t="str">
            <v>permits acquired 1018</v>
          </cell>
          <cell r="K1294" t="str">
            <v>W/ ISSUE</v>
          </cell>
          <cell r="L1294" t="str">
            <v>CHALLENGER</v>
          </cell>
          <cell r="M1294" t="str">
            <v>CLOSE</v>
          </cell>
          <cell r="N1294" t="str">
            <v>IJP</v>
          </cell>
          <cell r="O1294">
            <v>1168.4100000000001</v>
          </cell>
          <cell r="P1294">
            <v>888.46420000000001</v>
          </cell>
          <cell r="Q1294">
            <v>1638.88</v>
          </cell>
        </row>
        <row r="1295">
          <cell r="E1295" t="str">
            <v>X22010362189</v>
          </cell>
          <cell r="F1295" t="str">
            <v>AYALA LAND, INC.</v>
          </cell>
          <cell r="G1295" t="str">
            <v>BLOCK 11A, AVIDA VERRA SETTINGS VERMOSA, IMUS</v>
          </cell>
          <cell r="H1295" t="str">
            <v>IMUS CITY</v>
          </cell>
          <cell r="I1295" t="str">
            <v>DASMA</v>
          </cell>
          <cell r="J1295" t="str">
            <v>permits acquired 1018</v>
          </cell>
          <cell r="K1295" t="str">
            <v>W/ ISSUE</v>
          </cell>
          <cell r="L1295" t="str">
            <v>CHALLENGER</v>
          </cell>
          <cell r="M1295" t="str">
            <v>CLOSE</v>
          </cell>
          <cell r="N1295" t="str">
            <v>JSP</v>
          </cell>
          <cell r="O1295">
            <v>1355.32</v>
          </cell>
          <cell r="P1295">
            <v>1078.0504000000001</v>
          </cell>
          <cell r="Q1295">
            <v>1913.03</v>
          </cell>
        </row>
        <row r="1296">
          <cell r="E1296" t="str">
            <v>X22083673943</v>
          </cell>
          <cell r="F1296" t="str">
            <v>XINGUANG REALTY CORPORATION</v>
          </cell>
          <cell r="G1296" t="str">
            <v>ALABANG-ZAPOTE, ALMANZA I, LAS PINAS CITY</v>
          </cell>
          <cell r="H1296" t="str">
            <v>LAS PIÑAS CITY</v>
          </cell>
          <cell r="I1296" t="str">
            <v>PARAÑAQUE</v>
          </cell>
          <cell r="J1296" t="str">
            <v>for energization on March 12, 2023 @ 12mn; energized</v>
          </cell>
          <cell r="K1296" t="str">
            <v>W/O ISSUE</v>
          </cell>
          <cell r="L1296" t="str">
            <v>ECOM</v>
          </cell>
          <cell r="M1296" t="str">
            <v>CLOSE</v>
          </cell>
          <cell r="N1296" t="str">
            <v>JSP</v>
          </cell>
          <cell r="O1296">
            <v>67.7</v>
          </cell>
          <cell r="P1296">
            <v>104.7706</v>
          </cell>
          <cell r="Q1296">
            <v>268.02</v>
          </cell>
        </row>
        <row r="1297">
          <cell r="E1297" t="str">
            <v>X22104174564</v>
          </cell>
          <cell r="F1297" t="str">
            <v>NORBERTO AMPON MERIALES</v>
          </cell>
          <cell r="G1297" t="str">
            <v>AQUARIUS, BETTERLIVING SUBD ANNEX 45, PARANAQUE</v>
          </cell>
          <cell r="H1297" t="str">
            <v>PARAÑAQUE CITY</v>
          </cell>
          <cell r="I1297" t="str">
            <v>PARAÑAQUE</v>
          </cell>
          <cell r="J1297" t="str">
            <v>Meter Dec 20, 8 am</v>
          </cell>
          <cell r="K1297"/>
          <cell r="L1297" t="str">
            <v>POWERHOUSE</v>
          </cell>
          <cell r="M1297" t="str">
            <v>CLOSE</v>
          </cell>
          <cell r="N1297" t="str">
            <v>JSP</v>
          </cell>
          <cell r="O1297">
            <v>32.67</v>
          </cell>
          <cell r="P1297"/>
          <cell r="Q1297">
            <v>44.57</v>
          </cell>
        </row>
        <row r="1298">
          <cell r="E1298" t="str">
            <v>X22104289945</v>
          </cell>
          <cell r="F1298" t="str">
            <v>CITY GOVERNMENT OF TAGUIG</v>
          </cell>
          <cell r="G1298" t="str">
            <v>ROAD 7, JOSEPH SITT CPD, TAGUIG CITY</v>
          </cell>
          <cell r="H1298" t="str">
            <v>TAGUIG CITY</v>
          </cell>
          <cell r="I1298" t="str">
            <v>PARAÑAQUE</v>
          </cell>
          <cell r="J1298"/>
          <cell r="K1298"/>
          <cell r="L1298" t="str">
            <v>POWERHOUSE</v>
          </cell>
          <cell r="M1298" t="str">
            <v>CLOSE</v>
          </cell>
          <cell r="N1298" t="str">
            <v>JSP</v>
          </cell>
          <cell r="O1298">
            <v>3.34</v>
          </cell>
          <cell r="P1298"/>
          <cell r="Q1298">
            <v>4.57</v>
          </cell>
        </row>
        <row r="1299">
          <cell r="E1299" t="str">
            <v>X21030888865</v>
          </cell>
          <cell r="F1299" t="str">
            <v>Q LOGISTICS, INC.</v>
          </cell>
          <cell r="G1299" t="str">
            <v>VILLONGCO, VILLONGCO, PARANAQUE</v>
          </cell>
          <cell r="H1299" t="str">
            <v>PARAÑAQUE CITY</v>
          </cell>
          <cell r="I1299" t="str">
            <v>PARAÑAQUE</v>
          </cell>
          <cell r="J1299"/>
          <cell r="K1299"/>
          <cell r="L1299" t="str">
            <v>POWERHOUSE</v>
          </cell>
          <cell r="M1299" t="str">
            <v>CLOSE</v>
          </cell>
          <cell r="N1299" t="str">
            <v>MBF</v>
          </cell>
          <cell r="O1299">
            <v>131.69</v>
          </cell>
          <cell r="P1299"/>
          <cell r="Q1299">
            <v>190.82</v>
          </cell>
        </row>
        <row r="1300">
          <cell r="E1300" t="str">
            <v>X21010188298</v>
          </cell>
          <cell r="F1300" t="str">
            <v>GRH LAND, INC.</v>
          </cell>
          <cell r="G1300" t="str">
            <v>NARA. DELA PAZ, SAN ANTONIO VALLEY  1, PARANAQUE</v>
          </cell>
          <cell r="H1300" t="str">
            <v>PARAÑAQUE CITY</v>
          </cell>
          <cell r="I1300" t="str">
            <v>PARAÑAQUE</v>
          </cell>
          <cell r="J1300"/>
          <cell r="K1300"/>
          <cell r="L1300" t="str">
            <v>POWERHOUSE</v>
          </cell>
          <cell r="M1300" t="str">
            <v>CLOSE</v>
          </cell>
          <cell r="N1300" t="str">
            <v>MBF</v>
          </cell>
          <cell r="O1300">
            <v>62.84</v>
          </cell>
          <cell r="P1300"/>
          <cell r="Q1300">
            <v>92.72</v>
          </cell>
        </row>
        <row r="1301">
          <cell r="E1301" t="str">
            <v>X22094069195</v>
          </cell>
          <cell r="F1301" t="str">
            <v>KEVIN CHRISTOPHER CUSI TATCO</v>
          </cell>
          <cell r="G1301" t="str">
            <v>TOPACIO, MARCELO GREEN VILL 5, PARANAQUE</v>
          </cell>
          <cell r="H1301" t="str">
            <v>PARAÑAQUE CITY</v>
          </cell>
          <cell r="I1301" t="str">
            <v>PARAÑAQUE</v>
          </cell>
          <cell r="J1301" t="str">
            <v>Meter Dec 19, 8 am</v>
          </cell>
          <cell r="K1301"/>
          <cell r="L1301" t="str">
            <v>POWERHOUSE</v>
          </cell>
          <cell r="M1301" t="str">
            <v>CLOSE</v>
          </cell>
          <cell r="N1301" t="str">
            <v>JSP</v>
          </cell>
          <cell r="O1301">
            <v>11.75</v>
          </cell>
          <cell r="P1301"/>
          <cell r="Q1301">
            <v>16.03</v>
          </cell>
        </row>
        <row r="1302">
          <cell r="E1302" t="str">
            <v>X22083305710</v>
          </cell>
          <cell r="F1302" t="str">
            <v>LAND CRIS SOMERSET DEVELOPMENT CORPORATION</v>
          </cell>
          <cell r="G1302" t="str">
            <v>MAIN, LANCRIS RESIDENCES, PARANAQUE</v>
          </cell>
          <cell r="H1302" t="str">
            <v>PARAÑAQUE CITY</v>
          </cell>
          <cell r="I1302" t="str">
            <v>PARAÑAQUE</v>
          </cell>
          <cell r="J1302" t="str">
            <v>for completion this week</v>
          </cell>
          <cell r="K1302" t="str">
            <v>W/ ISSUE</v>
          </cell>
          <cell r="L1302" t="str">
            <v>ECOM</v>
          </cell>
          <cell r="M1302" t="str">
            <v>CLOSE</v>
          </cell>
          <cell r="N1302" t="str">
            <v>JSP</v>
          </cell>
          <cell r="O1302">
            <v>53.96</v>
          </cell>
          <cell r="P1302">
            <v>42.944499999999998</v>
          </cell>
          <cell r="Q1302">
            <v>78.23</v>
          </cell>
        </row>
        <row r="1303">
          <cell r="E1303" t="str">
            <v>X22052191837</v>
          </cell>
          <cell r="F1303" t="str">
            <v>RAMON C. SUBION</v>
          </cell>
          <cell r="G1303" t="str">
            <v>ANIBAN I, ANIBAN I, BACOOR</v>
          </cell>
          <cell r="H1303" t="str">
            <v>BACOOR CITY</v>
          </cell>
          <cell r="I1303" t="str">
            <v>DASMA</v>
          </cell>
          <cell r="J1303" t="str">
            <v>customer side: pedestal issue; no available FM16s</v>
          </cell>
          <cell r="K1303" t="str">
            <v>W/ ISSUE</v>
          </cell>
          <cell r="L1303" t="str">
            <v>ECOM</v>
          </cell>
          <cell r="M1303" t="str">
            <v>CLOSE</v>
          </cell>
          <cell r="N1303" t="str">
            <v>RRG</v>
          </cell>
          <cell r="O1303">
            <v>86.27</v>
          </cell>
          <cell r="P1303">
            <v>69.625200000000007</v>
          </cell>
          <cell r="Q1303">
            <v>126.48</v>
          </cell>
        </row>
        <row r="1304">
          <cell r="E1304" t="str">
            <v>X22114995040</v>
          </cell>
          <cell r="F1304" t="str">
            <v>CITY GOVERNMENT OF TAGUIG</v>
          </cell>
          <cell r="G1304" t="str">
            <v>LAWTON, WESTERN BICUTAN, TAGUIG CITY</v>
          </cell>
          <cell r="H1304" t="str">
            <v>TAGUIG CITY</v>
          </cell>
          <cell r="I1304" t="str">
            <v>PARAÑAQUE</v>
          </cell>
          <cell r="J1304" t="str">
            <v>2/22- for survey</v>
          </cell>
          <cell r="K1304" t="str">
            <v>W/O ISSUE</v>
          </cell>
          <cell r="L1304" t="str">
            <v>VJC</v>
          </cell>
          <cell r="M1304" t="str">
            <v>CLOSE</v>
          </cell>
          <cell r="N1304" t="str">
            <v>JSP</v>
          </cell>
          <cell r="O1304">
            <v>4.26</v>
          </cell>
          <cell r="P1304">
            <v>3.306</v>
          </cell>
          <cell r="Q1304">
            <v>5.83</v>
          </cell>
        </row>
        <row r="1305">
          <cell r="E1305" t="str">
            <v>X22083563402</v>
          </cell>
          <cell r="F1305" t="str">
            <v>SERVEQUEST INC.</v>
          </cell>
          <cell r="G1305" t="str">
            <v>C-5 , KALAYAAN VILL/BALAGBAG, PASAY CITY</v>
          </cell>
          <cell r="H1305" t="str">
            <v>PASAY CITY</v>
          </cell>
          <cell r="I1305" t="str">
            <v>PARAÑAQUE</v>
          </cell>
          <cell r="J1305" t="str">
            <v>2/22-needed BCTs, with RTPI with Shell reorient FCO</v>
          </cell>
          <cell r="K1305" t="str">
            <v>W/ ISSUE</v>
          </cell>
          <cell r="L1305" t="str">
            <v>VJC</v>
          </cell>
          <cell r="M1305" t="str">
            <v>CLOSE</v>
          </cell>
          <cell r="N1305" t="str">
            <v>JSP</v>
          </cell>
          <cell r="O1305">
            <v>169.5034</v>
          </cell>
          <cell r="P1305">
            <v>107.65649999999999</v>
          </cell>
          <cell r="Q1305">
            <v>295.63</v>
          </cell>
        </row>
        <row r="1306">
          <cell r="E1306" t="str">
            <v>X21115290522</v>
          </cell>
          <cell r="F1306" t="str">
            <v>DITO TELECOMMUNITY CORPORATION</v>
          </cell>
          <cell r="G1306" t="str">
            <v>MAKILING, BERMUDA COUNTRY SUBD, LAS PINAS CITY</v>
          </cell>
          <cell r="H1306" t="str">
            <v>LAS PIÑAS CITY</v>
          </cell>
          <cell r="I1306" t="str">
            <v>PARAÑAQUE</v>
          </cell>
          <cell r="J1306" t="str">
            <v>for execution on Feb. 15;  pole has a meter attatched to it; 
for energization on Feb. 22, 2023</v>
          </cell>
          <cell r="K1306" t="str">
            <v>W/ ISSUE</v>
          </cell>
          <cell r="L1306" t="str">
            <v>ECOM</v>
          </cell>
          <cell r="M1306" t="str">
            <v>CLOSE</v>
          </cell>
          <cell r="N1306" t="str">
            <v>JSP</v>
          </cell>
          <cell r="O1306">
            <v>223.45</v>
          </cell>
          <cell r="P1306">
            <v>172.63939999999999</v>
          </cell>
          <cell r="Q1306">
            <v>324.93</v>
          </cell>
        </row>
        <row r="1307">
          <cell r="E1307" t="str">
            <v>X22073117873</v>
          </cell>
          <cell r="F1307" t="str">
            <v>MAYNILAD WATER SERVICES, INC.,</v>
          </cell>
          <cell r="G1307" t="str">
            <v>M. QUEZON, FILINVEST SUBD, PARANAQUE</v>
          </cell>
          <cell r="H1307" t="str">
            <v>PARAÑAQUE CITY</v>
          </cell>
          <cell r="I1307" t="str">
            <v>PARAÑAQUE</v>
          </cell>
          <cell r="J1307" t="str">
            <v>maynilad with existing fees with HOA; waiting for CCBC</v>
          </cell>
          <cell r="K1307" t="str">
            <v>W/ ISSUE</v>
          </cell>
          <cell r="L1307" t="str">
            <v>ECOM</v>
          </cell>
          <cell r="M1307" t="str">
            <v>CLOSE</v>
          </cell>
          <cell r="N1307" t="str">
            <v>JSP</v>
          </cell>
          <cell r="O1307">
            <v>19.41</v>
          </cell>
          <cell r="P1307">
            <v>14.662800000000001</v>
          </cell>
          <cell r="Q1307">
            <v>26.23</v>
          </cell>
        </row>
        <row r="1308">
          <cell r="E1308" t="str">
            <v>X22104206205</v>
          </cell>
          <cell r="F1308" t="str">
            <v>XINGUANG REALTY CORPORATION</v>
          </cell>
          <cell r="G1308" t="str">
            <v>ALABANG-ZAPOTE, ALMANZA I, LAS PINAS CITY</v>
          </cell>
          <cell r="H1308" t="str">
            <v>LAS PIÑAS CITY</v>
          </cell>
          <cell r="I1308" t="str">
            <v>PARAÑAQUE</v>
          </cell>
          <cell r="J1308"/>
          <cell r="K1308" t="str">
            <v>W/O ISSUE</v>
          </cell>
          <cell r="L1308" t="str">
            <v>ECOM</v>
          </cell>
          <cell r="M1308" t="str">
            <v>CLOSE</v>
          </cell>
          <cell r="N1308" t="str">
            <v>UG</v>
          </cell>
          <cell r="O1308">
            <v>24.77</v>
          </cell>
          <cell r="P1308">
            <v>23.5443</v>
          </cell>
          <cell r="Q1308">
            <v>265.72000000000003</v>
          </cell>
        </row>
        <row r="1309">
          <cell r="E1309" t="str">
            <v>X22093788588</v>
          </cell>
          <cell r="F1309" t="str">
            <v>HARD DISCOUNT PHILIPPINES, INC.</v>
          </cell>
          <cell r="G1309" t="str">
            <v>ALABANG-ZAPOTE, ALMANZA I, LAS PINAS CITY</v>
          </cell>
          <cell r="H1309" t="str">
            <v>LAS PIÑAS CITY</v>
          </cell>
          <cell r="I1309" t="str">
            <v>PARAÑAQUE</v>
          </cell>
          <cell r="J1309"/>
          <cell r="K1309" t="str">
            <v>W/ ISSUE</v>
          </cell>
          <cell r="L1309" t="str">
            <v>ECOM</v>
          </cell>
          <cell r="M1309" t="str">
            <v>CLOSE</v>
          </cell>
          <cell r="N1309" t="str">
            <v>JSP</v>
          </cell>
          <cell r="O1309">
            <v>13.4</v>
          </cell>
          <cell r="P1309">
            <v>15.753500000000001</v>
          </cell>
          <cell r="Q1309">
            <v>18.170000000000002</v>
          </cell>
        </row>
        <row r="1310">
          <cell r="E1310" t="str">
            <v>X22104310802</v>
          </cell>
          <cell r="F1310" t="str">
            <v>JULIUS BRICCIO LORENZO AMANTE</v>
          </cell>
          <cell r="G1310" t="str">
            <v>NATIONAL, ALABANG, MUNTINLUPA</v>
          </cell>
          <cell r="H1310" t="str">
            <v>MUNTINLUPA CITY</v>
          </cell>
          <cell r="I1310" t="str">
            <v>PARAÑAQUE</v>
          </cell>
          <cell r="J1310" t="str">
            <v>Meter Dec 19, 9 am</v>
          </cell>
          <cell r="K1310"/>
          <cell r="L1310" t="str">
            <v>POWERHOUSE</v>
          </cell>
          <cell r="M1310" t="str">
            <v>CLOSE</v>
          </cell>
          <cell r="N1310" t="str">
            <v>JSP</v>
          </cell>
          <cell r="O1310">
            <v>13.39</v>
          </cell>
          <cell r="P1310"/>
          <cell r="Q1310">
            <v>18.07</v>
          </cell>
        </row>
        <row r="1311">
          <cell r="E1311" t="str">
            <v>X22125155643</v>
          </cell>
          <cell r="F1311" t="str">
            <v>ACHIEVERS BUSINESS GROUP INC.</v>
          </cell>
          <cell r="G1311" t="str">
            <v>C-5 , KALAYAAN VILL/BALAGBAG, PASAY CITY</v>
          </cell>
          <cell r="H1311" t="str">
            <v>PASAY CITY</v>
          </cell>
          <cell r="I1311" t="str">
            <v>PARAÑAQUE</v>
          </cell>
          <cell r="J1311"/>
          <cell r="K1311" t="str">
            <v>W/O ISSUE</v>
          </cell>
          <cell r="L1311" t="str">
            <v>VJC</v>
          </cell>
          <cell r="M1311" t="str">
            <v>CLOSE</v>
          </cell>
          <cell r="N1311" t="str">
            <v>JSP</v>
          </cell>
          <cell r="O1311">
            <v>360.5883</v>
          </cell>
          <cell r="P1311">
            <v>137.2988</v>
          </cell>
          <cell r="Q1311">
            <v>510.6</v>
          </cell>
        </row>
        <row r="1312">
          <cell r="E1312" t="str">
            <v>X23010264182</v>
          </cell>
          <cell r="F1312" t="str">
            <v>CITY GOVERNMENT OF TAGUIG</v>
          </cell>
          <cell r="G1312" t="str">
            <v>7TH ,  GHQ VILL, TAGUIG CITY</v>
          </cell>
          <cell r="H1312" t="str">
            <v>TAGUIG CITY</v>
          </cell>
          <cell r="I1312" t="str">
            <v>PARAÑAQUE</v>
          </cell>
          <cell r="J1312"/>
          <cell r="K1312" t="str">
            <v>W/O ISSUE</v>
          </cell>
          <cell r="L1312" t="str">
            <v>VJC</v>
          </cell>
          <cell r="M1312" t="str">
            <v>CLOSE</v>
          </cell>
          <cell r="N1312" t="str">
            <v>JSP</v>
          </cell>
          <cell r="O1312">
            <v>166.38</v>
          </cell>
          <cell r="P1312">
            <v>72.155199999999994</v>
          </cell>
          <cell r="Q1312">
            <v>239.78</v>
          </cell>
        </row>
        <row r="1313">
          <cell r="E1313" t="str">
            <v>X22104220599</v>
          </cell>
          <cell r="F1313" t="str">
            <v>MARIA CECILIA C. RABONZA-SANTOS</v>
          </cell>
          <cell r="G1313" t="str">
            <v>UDINGS, UDINGS CPD, MUNTINLUPA</v>
          </cell>
          <cell r="H1313" t="str">
            <v>MUNTINLUPA CITY</v>
          </cell>
          <cell r="I1313" t="str">
            <v>PARAÑAQUE</v>
          </cell>
          <cell r="J1313" t="str">
            <v>w/ drainage issue @ task 5; w/ digging hole @ T5 &amp; T2; DT pole converted to S.P., needs SSP (03-16-23)</v>
          </cell>
          <cell r="K1313" t="str">
            <v>W/ ISSUE</v>
          </cell>
          <cell r="L1313" t="str">
            <v>ECOM</v>
          </cell>
          <cell r="M1313" t="str">
            <v>CLOSE</v>
          </cell>
          <cell r="N1313" t="str">
            <v>IJP</v>
          </cell>
          <cell r="O1313">
            <v>261.06</v>
          </cell>
          <cell r="P1313">
            <v>191.70849999999999</v>
          </cell>
          <cell r="Q1313">
            <v>404.72</v>
          </cell>
        </row>
        <row r="1314">
          <cell r="E1314" t="str">
            <v>X22083574245</v>
          </cell>
          <cell r="F1314" t="str">
            <v>DOMINIQUE DARADAL SAN JUAN</v>
          </cell>
          <cell r="G1314" t="str">
            <v>V.P. CRUZ, PUROK 5, TAGUIG CITY</v>
          </cell>
          <cell r="H1314" t="str">
            <v>TAGUIG CITY</v>
          </cell>
          <cell r="I1314" t="str">
            <v>PARAÑAQUE</v>
          </cell>
          <cell r="J1314"/>
          <cell r="K1314"/>
          <cell r="L1314" t="str">
            <v>VJC</v>
          </cell>
          <cell r="M1314" t="str">
            <v>CLOSE</v>
          </cell>
          <cell r="N1314" t="str">
            <v>JSP</v>
          </cell>
          <cell r="O1314">
            <v>168.4</v>
          </cell>
          <cell r="P1314"/>
          <cell r="Q1314">
            <v>253.73</v>
          </cell>
        </row>
        <row r="1315">
          <cell r="E1315" t="str">
            <v>X22104345815</v>
          </cell>
          <cell r="F1315" t="str">
            <v>JK ESSENTIALS CORP.</v>
          </cell>
          <cell r="G1315" t="str">
            <v>MDC, VETERANS CENTER, TAGUIG CITY</v>
          </cell>
          <cell r="H1315" t="str">
            <v>TAGUIG CITY</v>
          </cell>
          <cell r="I1315" t="str">
            <v>PARAÑAQUE</v>
          </cell>
          <cell r="J1315" t="str">
            <v>2/22- additional 4/0 service</v>
          </cell>
          <cell r="K1315" t="str">
            <v>W/O ISSUE</v>
          </cell>
          <cell r="L1315" t="str">
            <v>VJC</v>
          </cell>
          <cell r="M1315" t="str">
            <v>CLOSE</v>
          </cell>
          <cell r="N1315" t="str">
            <v>IJP</v>
          </cell>
          <cell r="O1315">
            <v>70.47</v>
          </cell>
          <cell r="P1315">
            <v>15.9528</v>
          </cell>
          <cell r="Q1315">
            <v>96.18</v>
          </cell>
        </row>
        <row r="1316">
          <cell r="E1316" t="str">
            <v>X21115374852</v>
          </cell>
          <cell r="F1316" t="str">
            <v>AMAIA LAND CORP.,</v>
          </cell>
          <cell r="G1316" t="str">
            <v>ESPERANZA, AMAIA STEPS ALABANG, LAS PINAS CITY</v>
          </cell>
          <cell r="H1316" t="str">
            <v>LAS PIÑAS CITY</v>
          </cell>
          <cell r="I1316" t="str">
            <v>PARAÑAQUE</v>
          </cell>
          <cell r="J1316"/>
          <cell r="K1316"/>
          <cell r="L1316" t="str">
            <v>VJC</v>
          </cell>
          <cell r="M1316" t="str">
            <v>CLOSE</v>
          </cell>
          <cell r="N1316" t="str">
            <v>MBF</v>
          </cell>
          <cell r="O1316">
            <v>228.08</v>
          </cell>
          <cell r="P1316"/>
          <cell r="Q1316">
            <v>312.02</v>
          </cell>
        </row>
        <row r="1317">
          <cell r="E1317" t="str">
            <v>X22093799529</v>
          </cell>
          <cell r="F1317" t="str">
            <v>JULIUS CESAR FAJARDO VILLEGAS</v>
          </cell>
          <cell r="G1317" t="str">
            <v>BLOCK 11, PUROK 3, TAGUIG CITY</v>
          </cell>
          <cell r="H1317" t="str">
            <v>TAGUIG CITY</v>
          </cell>
          <cell r="I1317" t="str">
            <v>PARAÑAQUE</v>
          </cell>
          <cell r="J1317"/>
          <cell r="K1317"/>
          <cell r="L1317" t="str">
            <v>VJC</v>
          </cell>
          <cell r="M1317" t="str">
            <v>CLOSE</v>
          </cell>
          <cell r="N1317" t="str">
            <v>JSP</v>
          </cell>
          <cell r="O1317">
            <v>135.04</v>
          </cell>
          <cell r="P1317"/>
          <cell r="Q1317">
            <v>202.32</v>
          </cell>
        </row>
        <row r="1318">
          <cell r="E1318" t="str">
            <v>X22052243277</v>
          </cell>
          <cell r="F1318" t="str">
            <v>CHRISTOPHER SAPUGAY BALONZO</v>
          </cell>
          <cell r="G1318" t="str">
            <v>J. PUNZALAN, PUROK 2A, TAGUIG CITY</v>
          </cell>
          <cell r="H1318" t="str">
            <v>TAGUIG CITY</v>
          </cell>
          <cell r="I1318" t="str">
            <v>PARAÑAQUE</v>
          </cell>
          <cell r="J1318" t="str">
            <v>1/11-for joint survey with branch to address pole locations</v>
          </cell>
          <cell r="K1318" t="str">
            <v>W/ ISSUE</v>
          </cell>
          <cell r="L1318" t="str">
            <v>VJC</v>
          </cell>
          <cell r="M1318" t="str">
            <v>CLOSE</v>
          </cell>
          <cell r="N1318" t="str">
            <v>JSP</v>
          </cell>
          <cell r="O1318">
            <v>243.3</v>
          </cell>
          <cell r="P1318">
            <v>41.3185</v>
          </cell>
          <cell r="Q1318">
            <v>472.68</v>
          </cell>
        </row>
        <row r="1319">
          <cell r="E1319" t="str">
            <v>X23010013699</v>
          </cell>
          <cell r="F1319" t="str">
            <v>RAHUL DEVIDAS DARYANI</v>
          </cell>
          <cell r="G1319" t="str">
            <v>E. RODRIGUEZ JR., STO. NINO, PARANAQUE</v>
          </cell>
          <cell r="H1319" t="str">
            <v>PARAÑAQUE CITY</v>
          </cell>
          <cell r="I1319" t="str">
            <v>PARAÑAQUE</v>
          </cell>
          <cell r="J1319"/>
          <cell r="K1319" t="str">
            <v>W/ ISSUE</v>
          </cell>
          <cell r="L1319" t="str">
            <v>CHALLENGER</v>
          </cell>
          <cell r="M1319" t="str">
            <v>CLOSE</v>
          </cell>
          <cell r="N1319" t="str">
            <v>JSP</v>
          </cell>
          <cell r="O1319">
            <v>12.98</v>
          </cell>
          <cell r="P1319">
            <v>13.8375</v>
          </cell>
          <cell r="Q1319">
            <v>17.68</v>
          </cell>
        </row>
        <row r="1320">
          <cell r="E1320" t="str">
            <v>X22083336620</v>
          </cell>
          <cell r="F1320" t="str">
            <v>ANA PAULA YAP ALIPIT</v>
          </cell>
          <cell r="G1320" t="str">
            <v>DONA SOLEDAD EXTN, BETTER LIVING SUBD, PARANAQUE</v>
          </cell>
          <cell r="H1320" t="str">
            <v>PARAÑAQUE CITY</v>
          </cell>
          <cell r="I1320" t="str">
            <v>PARAÑAQUE</v>
          </cell>
          <cell r="J1320"/>
          <cell r="K1320" t="str">
            <v>W/O ISSUE</v>
          </cell>
          <cell r="L1320" t="str">
            <v>CHALLENGER</v>
          </cell>
          <cell r="M1320" t="str">
            <v>CLOSE</v>
          </cell>
          <cell r="N1320" t="str">
            <v>JSP</v>
          </cell>
          <cell r="O1320">
            <v>59.91</v>
          </cell>
          <cell r="P1320">
            <v>49.500799999999998</v>
          </cell>
          <cell r="Q1320">
            <v>89.53</v>
          </cell>
        </row>
        <row r="1321">
          <cell r="E1321" t="str">
            <v>X23010013678</v>
          </cell>
          <cell r="F1321" t="str">
            <v>RAHUL DEVIDAS DARYANI</v>
          </cell>
          <cell r="G1321" t="str">
            <v>E. RODRIGUEZ JR., STO. NINO, PARANAQUE</v>
          </cell>
          <cell r="H1321" t="str">
            <v>PARAÑAQUE CITY</v>
          </cell>
          <cell r="I1321" t="str">
            <v>PARAÑAQUE</v>
          </cell>
          <cell r="J1321"/>
          <cell r="K1321" t="str">
            <v>W/ ISSUE</v>
          </cell>
          <cell r="L1321" t="str">
            <v>CHALLENGER</v>
          </cell>
          <cell r="M1321" t="str">
            <v>CLOSE</v>
          </cell>
          <cell r="N1321" t="str">
            <v>JSP</v>
          </cell>
          <cell r="O1321">
            <v>67.92</v>
          </cell>
          <cell r="P1321">
            <v>60.768599999999999</v>
          </cell>
          <cell r="Q1321">
            <v>100.85</v>
          </cell>
        </row>
        <row r="1322">
          <cell r="E1322" t="str">
            <v>X22020708372</v>
          </cell>
          <cell r="F1322" t="str">
            <v>AURELIA CABALUNA LOMA</v>
          </cell>
          <cell r="G1322" t="str">
            <v>JUDGE BIENVENIDO TAN SR., BF RESORT VILL, LAS PINAS CITY</v>
          </cell>
          <cell r="H1322" t="str">
            <v>LAS PIÑAS CITY</v>
          </cell>
          <cell r="I1322" t="str">
            <v>PARAÑAQUE</v>
          </cell>
          <cell r="J1322" t="str">
            <v>for FCOMP</v>
          </cell>
          <cell r="K1322" t="str">
            <v>W/ ISSUE</v>
          </cell>
          <cell r="L1322" t="str">
            <v>CHALLENGER</v>
          </cell>
          <cell r="M1322" t="str">
            <v>CLOSE</v>
          </cell>
          <cell r="N1322" t="str">
            <v>JSP</v>
          </cell>
          <cell r="O1322">
            <v>80.34</v>
          </cell>
          <cell r="P1322">
            <v>14.832800000000001</v>
          </cell>
          <cell r="Q1322">
            <v>109.75</v>
          </cell>
        </row>
        <row r="1323">
          <cell r="E1323" t="str">
            <v>X22125099661</v>
          </cell>
          <cell r="F1323" t="str">
            <v>AURELIA CABALUNA LOMA</v>
          </cell>
          <cell r="G1323" t="str">
            <v>JUDGE BIENVENIDO TAN SR., BF RESORT VILL, LAS PINAS CITY</v>
          </cell>
          <cell r="H1323" t="str">
            <v>LAS PIÑAS CITY</v>
          </cell>
          <cell r="I1323" t="str">
            <v>PARAÑAQUE</v>
          </cell>
          <cell r="J1323"/>
          <cell r="K1323" t="str">
            <v>W/O ISSUE</v>
          </cell>
          <cell r="L1323" t="str">
            <v>CHALLENGER</v>
          </cell>
          <cell r="M1323" t="str">
            <v>CLOSE</v>
          </cell>
          <cell r="N1323" t="str">
            <v>JSP</v>
          </cell>
          <cell r="O1323">
            <v>31.28</v>
          </cell>
          <cell r="P1323">
            <v>14.95</v>
          </cell>
          <cell r="Q1323">
            <v>49.77</v>
          </cell>
        </row>
        <row r="1324">
          <cell r="E1324" t="str">
            <v>X22114648041</v>
          </cell>
          <cell r="F1324" t="str">
            <v>MANILA BAYSHORE PROPERTY HOLDINGS, INC.</v>
          </cell>
          <cell r="G1324" t="str">
            <v>ROAD 2, PAGCOR ENTERTAINMENT CITY, PARANAQUE</v>
          </cell>
          <cell r="H1324" t="str">
            <v>PARAÑAQUE CITY</v>
          </cell>
          <cell r="I1324" t="str">
            <v>PARAÑAQUE</v>
          </cell>
          <cell r="J1324" t="str">
            <v>check if needed permit, done digging, schedule Feb 17 night</v>
          </cell>
          <cell r="K1324" t="str">
            <v>W/ ISSUE</v>
          </cell>
          <cell r="L1324" t="str">
            <v>CHALLENGER</v>
          </cell>
          <cell r="M1324" t="str">
            <v>CLOSE</v>
          </cell>
          <cell r="N1324" t="str">
            <v>JSP</v>
          </cell>
          <cell r="O1324">
            <v>178.18</v>
          </cell>
          <cell r="P1324">
            <v>118.553</v>
          </cell>
          <cell r="Q1324">
            <v>666.55</v>
          </cell>
        </row>
        <row r="1325">
          <cell r="E1325" t="str">
            <v>X23010233409</v>
          </cell>
          <cell r="F1325" t="str">
            <v>BARANGAY MERVILLE</v>
          </cell>
          <cell r="G1325" t="str">
            <v>DALY, MERVILLE SUBD, PARANAQUE</v>
          </cell>
          <cell r="H1325" t="str">
            <v>PARAÑAQUE CITY</v>
          </cell>
          <cell r="I1325" t="str">
            <v>PARAÑAQUE</v>
          </cell>
          <cell r="J1325"/>
          <cell r="K1325" t="str">
            <v>W/O ISSUE</v>
          </cell>
          <cell r="L1325" t="str">
            <v>CHALLENGER</v>
          </cell>
          <cell r="M1325" t="str">
            <v>CLOSE</v>
          </cell>
          <cell r="N1325" t="str">
            <v>JSP</v>
          </cell>
          <cell r="O1325">
            <v>18.690000000000001</v>
          </cell>
          <cell r="P1325">
            <v>16.203299999999999</v>
          </cell>
          <cell r="Q1325">
            <v>25.47</v>
          </cell>
        </row>
        <row r="1326">
          <cell r="E1326" t="str">
            <v>X22073216310</v>
          </cell>
          <cell r="F1326" t="str">
            <v>MAYNILAD WATER SERVICES, INC.,</v>
          </cell>
          <cell r="G1326" t="str">
            <v>M. QUEZON, FILINVEST SUBD, PARANAQUE</v>
          </cell>
          <cell r="H1326" t="str">
            <v>PARAÑAQUE CITY</v>
          </cell>
          <cell r="I1326" t="str">
            <v>PARAÑAQUE</v>
          </cell>
          <cell r="J1326" t="str">
            <v>on going digging task 4 2/15</v>
          </cell>
          <cell r="K1326" t="str">
            <v>W/ ISSUE</v>
          </cell>
          <cell r="L1326" t="str">
            <v>CHALLENGER</v>
          </cell>
          <cell r="M1326" t="str">
            <v>CLOSE</v>
          </cell>
          <cell r="N1326" t="str">
            <v>JSP</v>
          </cell>
          <cell r="O1326">
            <v>140.36000000000001</v>
          </cell>
          <cell r="P1326">
            <v>133.96809999999999</v>
          </cell>
          <cell r="Q1326">
            <v>231.92</v>
          </cell>
        </row>
        <row r="1327">
          <cell r="E1327" t="str">
            <v>P2203128562</v>
          </cell>
          <cell r="F1327" t="str">
            <v>MN_MAJOR (WDESIGN), DPWH Reloc of poles for C5-Las Piñas flyover, C.P. Garcia Ave Ext. Las Pinas</v>
          </cell>
          <cell r="G1327" t="str">
            <v>C5 EXTENSION, PULANGLUPA I, LAS PINAS CITY</v>
          </cell>
          <cell r="H1327" t="str">
            <v>LAS PIÑAS CITY</v>
          </cell>
          <cell r="I1327" t="str">
            <v>PARAÑAQUE</v>
          </cell>
          <cell r="J1327"/>
          <cell r="K1327"/>
          <cell r="L1327" t="str">
            <v>CHALLENGER</v>
          </cell>
          <cell r="M1327" t="str">
            <v>CLOSE</v>
          </cell>
          <cell r="N1327" t="str">
            <v>JSP</v>
          </cell>
          <cell r="O1327">
            <v>1298.83</v>
          </cell>
          <cell r="P1327">
            <v>997.25631999999996</v>
          </cell>
          <cell r="Q1327">
            <v>1607.1</v>
          </cell>
        </row>
        <row r="1328">
          <cell r="E1328" t="str">
            <v>X22114922918</v>
          </cell>
          <cell r="F1328" t="str">
            <v>TRISTAN ALMAZAN CANARE</v>
          </cell>
          <cell r="G1328" t="str">
            <v>BLOCK 19, BETTER LIVING ANX31 SUBD, PARANAQUE</v>
          </cell>
          <cell r="H1328" t="str">
            <v>PARAÑAQUE CITY</v>
          </cell>
          <cell r="I1328" t="str">
            <v>PARAÑAQUE</v>
          </cell>
          <cell r="J1328" t="str">
            <v>Issue with task 3</v>
          </cell>
          <cell r="K1328" t="str">
            <v>W/O ISSUE</v>
          </cell>
          <cell r="L1328" t="str">
            <v>CHALLENGER</v>
          </cell>
          <cell r="M1328" t="str">
            <v>CLOSE</v>
          </cell>
          <cell r="N1328" t="str">
            <v>JSP</v>
          </cell>
          <cell r="O1328">
            <v>71.23</v>
          </cell>
          <cell r="P1328">
            <v>66.327399999999997</v>
          </cell>
          <cell r="Q1328">
            <v>118.53</v>
          </cell>
        </row>
        <row r="1329">
          <cell r="E1329" t="str">
            <v>X22114892121</v>
          </cell>
          <cell r="F1329" t="str">
            <v>DEPARTMENT OF PUBLIC WORKS AND HIGHWAYS</v>
          </cell>
          <cell r="G1329" t="str">
            <v>JADE HEIGHTS, VICTORIAHOMES-JADEHEIGHTS SUBD, MUNTINLUPA</v>
          </cell>
          <cell r="H1329" t="str">
            <v>MUNTINLUPA CITY</v>
          </cell>
          <cell r="I1329" t="str">
            <v>PARAÑAQUE</v>
          </cell>
          <cell r="J1329" t="str">
            <v>for resurvey</v>
          </cell>
          <cell r="K1329" t="str">
            <v>W/ ISSUE</v>
          </cell>
          <cell r="L1329" t="str">
            <v>CHALLENGER</v>
          </cell>
          <cell r="M1329" t="str">
            <v>CLOSE</v>
          </cell>
          <cell r="N1329" t="str">
            <v>JSP</v>
          </cell>
          <cell r="O1329">
            <v>54.9</v>
          </cell>
          <cell r="P1329">
            <v>14.832800000000001</v>
          </cell>
          <cell r="Q1329">
            <v>74.97</v>
          </cell>
        </row>
        <row r="1330">
          <cell r="E1330" t="str">
            <v>X23020421683</v>
          </cell>
          <cell r="F1330" t="str">
            <v>THE PLASTIC FLAMINGO PHILIPPINES INC.</v>
          </cell>
          <cell r="G1330" t="str">
            <v>TEPAUREL CPD, TEPAUREL CPD, MUNTINLUPA</v>
          </cell>
          <cell r="H1330" t="str">
            <v>MUNTINLUPA CITY</v>
          </cell>
          <cell r="I1330" t="str">
            <v>PARAÑAQUE</v>
          </cell>
          <cell r="J1330"/>
          <cell r="K1330"/>
          <cell r="L1330" t="str">
            <v>CHALLENGER</v>
          </cell>
          <cell r="M1330" t="str">
            <v>CLOSE</v>
          </cell>
          <cell r="N1330" t="str">
            <v>JSP</v>
          </cell>
          <cell r="O1330">
            <v>43.12</v>
          </cell>
          <cell r="P1330">
            <v>5.32</v>
          </cell>
          <cell r="Q1330">
            <v>59.05</v>
          </cell>
        </row>
        <row r="1331">
          <cell r="E1331" t="str">
            <v>X21104434529</v>
          </cell>
          <cell r="F1331" t="str">
            <v>DITO TELECOMMUNITY CORPORATION</v>
          </cell>
          <cell r="G1331" t="str">
            <v>ZAMBALES, ZONE 5, TAGUIG CITY</v>
          </cell>
          <cell r="H1331" t="str">
            <v>TAGUIG CITY</v>
          </cell>
          <cell r="I1331" t="str">
            <v>PARAÑAQUE</v>
          </cell>
          <cell r="J1331" t="str">
            <v>on going, resolved issue</v>
          </cell>
          <cell r="K1331"/>
          <cell r="L1331" t="str">
            <v>VJC</v>
          </cell>
          <cell r="M1331" t="str">
            <v>CLOSE</v>
          </cell>
          <cell r="N1331" t="str">
            <v>MBF</v>
          </cell>
          <cell r="O1331">
            <v>68.66</v>
          </cell>
          <cell r="P1331"/>
          <cell r="Q1331">
            <v>86.02</v>
          </cell>
        </row>
        <row r="1332">
          <cell r="E1332" t="str">
            <v>X23020584916</v>
          </cell>
          <cell r="F1332" t="str">
            <v>DEPARTMENT OF PUBLIC WORKS AND HIGHWAYS</v>
          </cell>
          <cell r="G1332" t="str">
            <v>JADE HEIGHTS, VICTORIAHOMES-JADEHEIGHTS SUBD, MUNTINLUPA</v>
          </cell>
          <cell r="H1332" t="str">
            <v>MUNTINLUPA CITY</v>
          </cell>
          <cell r="I1332" t="str">
            <v>PARAÑAQUE</v>
          </cell>
          <cell r="J1332"/>
          <cell r="K1332" t="str">
            <v>W/O ISSUE</v>
          </cell>
          <cell r="L1332" t="str">
            <v>CHALLENGER</v>
          </cell>
          <cell r="M1332" t="str">
            <v>CLOSE</v>
          </cell>
          <cell r="N1332" t="str">
            <v>JSP</v>
          </cell>
          <cell r="O1332">
            <v>52.59</v>
          </cell>
          <cell r="P1332">
            <v>33.979999999999997</v>
          </cell>
          <cell r="Q1332">
            <v>84.67</v>
          </cell>
        </row>
        <row r="1333">
          <cell r="E1333" t="str">
            <v>X22062348596</v>
          </cell>
          <cell r="F1333" t="str">
            <v>ATERETPAZ TECHNOLOGIES INC.</v>
          </cell>
          <cell r="G1333" t="str">
            <v>TUNASAN, TUNASAN, MUNTINLUPA</v>
          </cell>
          <cell r="H1333" t="str">
            <v>MUNTINLUPA CITY</v>
          </cell>
          <cell r="I1333" t="str">
            <v>PARAÑAQUE</v>
          </cell>
          <cell r="J1333" t="str">
            <v>waiting for approved interruption from customer</v>
          </cell>
          <cell r="K1333"/>
          <cell r="L1333" t="str">
            <v>POWERHOUSE</v>
          </cell>
          <cell r="M1333" t="str">
            <v>CLOSE</v>
          </cell>
          <cell r="N1333" t="str">
            <v>JSP</v>
          </cell>
          <cell r="O1333">
            <v>601.69000000000005</v>
          </cell>
          <cell r="P1333"/>
          <cell r="Q1333">
            <v>936.83</v>
          </cell>
        </row>
        <row r="1334">
          <cell r="E1334" t="str">
            <v>X22093976238</v>
          </cell>
          <cell r="F1334" t="str">
            <v>NAGKAKAISANG SAMAHAN NG MELON AT PILI</v>
          </cell>
          <cell r="G1334" t="str">
            <v>MELON, GOLDEN ACRES SUBD, LAS PINAS CITY</v>
          </cell>
          <cell r="H1334" t="str">
            <v>LAS PIÑAS CITY</v>
          </cell>
          <cell r="I1334" t="str">
            <v>PARAÑAQUE</v>
          </cell>
          <cell r="J1334"/>
          <cell r="K1334" t="str">
            <v>W/ ISSUE</v>
          </cell>
          <cell r="L1334" t="str">
            <v>POWERHOUSE</v>
          </cell>
          <cell r="M1334" t="str">
            <v>CLOSE</v>
          </cell>
          <cell r="N1334" t="str">
            <v>JSP</v>
          </cell>
          <cell r="O1334">
            <v>383.16</v>
          </cell>
          <cell r="P1334">
            <v>243.46438000000001</v>
          </cell>
          <cell r="Q1334">
            <v>417.9</v>
          </cell>
        </row>
        <row r="1335">
          <cell r="E1335" t="str">
            <v>X22093977039</v>
          </cell>
          <cell r="F1335" t="str">
            <v>NAGKAKAISANG SAMAHAN NG MELON AT PILI</v>
          </cell>
          <cell r="G1335" t="str">
            <v>MELON, GOLDEN ACRES SUBD, LAS PINAS CITY</v>
          </cell>
          <cell r="H1335" t="str">
            <v>LAS PIÑAS CITY</v>
          </cell>
          <cell r="I1335" t="str">
            <v>PARAÑAQUE</v>
          </cell>
          <cell r="J1335"/>
          <cell r="K1335" t="str">
            <v>W/ ISSUE</v>
          </cell>
          <cell r="L1335" t="str">
            <v>POWERHOUSE</v>
          </cell>
          <cell r="M1335" t="str">
            <v>CLOSE</v>
          </cell>
          <cell r="N1335" t="str">
            <v>JSP</v>
          </cell>
          <cell r="O1335">
            <v>372.34</v>
          </cell>
          <cell r="P1335">
            <v>200.49708000000001</v>
          </cell>
          <cell r="Q1335">
            <v>322.83</v>
          </cell>
        </row>
        <row r="1336">
          <cell r="E1336" t="str">
            <v>X22083632392</v>
          </cell>
          <cell r="F1336" t="str">
            <v>AREA 1 UPS-5 HOMEOWNERS' ASSOCIATION, INC.</v>
          </cell>
          <cell r="G1336" t="str">
            <v>SAN DIONISIO, SAN DIONISIO VILL- UP 5, PARANAQUE</v>
          </cell>
          <cell r="H1336" t="str">
            <v>PARAÑAQUE CITY</v>
          </cell>
          <cell r="I1336" t="str">
            <v>PARAÑAQUE</v>
          </cell>
          <cell r="J1336" t="str">
            <v>2/22-for energization until 2/25</v>
          </cell>
          <cell r="K1336" t="str">
            <v>W/ ISSUE</v>
          </cell>
          <cell r="L1336" t="str">
            <v>VJC</v>
          </cell>
          <cell r="M1336" t="str">
            <v>CLOSE</v>
          </cell>
          <cell r="N1336" t="str">
            <v>IJP</v>
          </cell>
          <cell r="O1336">
            <v>55.74</v>
          </cell>
          <cell r="P1336">
            <v>63.820300000000003</v>
          </cell>
          <cell r="Q1336">
            <v>81.319999999999993</v>
          </cell>
        </row>
        <row r="1337">
          <cell r="E1337" t="str">
            <v>X23010078874</v>
          </cell>
          <cell r="F1337" t="str">
            <v>CITY GOVERNMENT OF TAGUIG</v>
          </cell>
          <cell r="G1337" t="str">
            <v>INT M.L. QUEZON, PUROK 3, TAGUIG CITY</v>
          </cell>
          <cell r="H1337" t="str">
            <v>TAGUIG CITY</v>
          </cell>
          <cell r="I1337" t="str">
            <v>PARAÑAQUE</v>
          </cell>
          <cell r="J1337" t="str">
            <v>2/22-for schedule of digging 1st of march</v>
          </cell>
          <cell r="K1337" t="str">
            <v>W/ ISSUE</v>
          </cell>
          <cell r="L1337" t="str">
            <v>VJC</v>
          </cell>
          <cell r="M1337" t="str">
            <v>CLOSE</v>
          </cell>
          <cell r="N1337" t="str">
            <v>JSP</v>
          </cell>
          <cell r="O1337">
            <v>47.17</v>
          </cell>
          <cell r="P1337">
            <v>41.884</v>
          </cell>
          <cell r="Q1337">
            <v>72.099999999999994</v>
          </cell>
        </row>
        <row r="1338">
          <cell r="E1338" t="str">
            <v>X20114794941</v>
          </cell>
          <cell r="F1338" t="str">
            <v>HOLIDAY REAL ESTATE DEVELOPMENT, INC.</v>
          </cell>
          <cell r="G1338" t="str">
            <v>MONTILLANO, ALABANG, MUNTINLUPA</v>
          </cell>
          <cell r="H1338" t="str">
            <v>MUNTINLUPA CITY</v>
          </cell>
          <cell r="I1338" t="str">
            <v>PARAÑAQUE</v>
          </cell>
          <cell r="J1338" t="str">
            <v>for FCOMP</v>
          </cell>
          <cell r="K1338"/>
          <cell r="L1338" t="str">
            <v>VJC</v>
          </cell>
          <cell r="M1338" t="str">
            <v>CLOSE</v>
          </cell>
          <cell r="N1338" t="str">
            <v>MBF</v>
          </cell>
          <cell r="O1338">
            <v>93.73</v>
          </cell>
          <cell r="P1338"/>
          <cell r="Q1338">
            <v>138.83000000000001</v>
          </cell>
        </row>
        <row r="1339">
          <cell r="E1339" t="str">
            <v>X22104479814</v>
          </cell>
          <cell r="F1339" t="str">
            <v>DANIEL LABRA DELGADO JR</v>
          </cell>
          <cell r="G1339" t="str">
            <v>MEDEL, ZONE 3, TAGUIG CITY</v>
          </cell>
          <cell r="H1339" t="str">
            <v>TAGUIG CITY</v>
          </cell>
          <cell r="I1339" t="str">
            <v>PARAÑAQUE</v>
          </cell>
          <cell r="J1339" t="str">
            <v>2/22-for survey and materials modification</v>
          </cell>
          <cell r="K1339" t="str">
            <v>W/ ISSUE</v>
          </cell>
          <cell r="L1339" t="str">
            <v>VJC</v>
          </cell>
          <cell r="M1339" t="str">
            <v>CLOSE</v>
          </cell>
          <cell r="N1339" t="str">
            <v>JSP</v>
          </cell>
          <cell r="O1339">
            <v>54.212000000000003</v>
          </cell>
          <cell r="P1339">
            <v>41.3185</v>
          </cell>
          <cell r="Q1339">
            <v>82</v>
          </cell>
        </row>
        <row r="1340">
          <cell r="E1340" t="str">
            <v>X23020596987</v>
          </cell>
          <cell r="F1340" t="str">
            <v>MDC BUILDPLUS, INC.,</v>
          </cell>
          <cell r="G1340" t="str">
            <v>SUN VALLEY, SUN VALLEY SUBD, PARANAQUE</v>
          </cell>
          <cell r="H1340" t="str">
            <v>PARAÑAQUE CITY</v>
          </cell>
          <cell r="I1340" t="str">
            <v>PARAÑAQUE</v>
          </cell>
          <cell r="J1340" t="str">
            <v>for survey (03-16-23)</v>
          </cell>
          <cell r="K1340"/>
          <cell r="L1340" t="str">
            <v>ECOM</v>
          </cell>
          <cell r="M1340" t="str">
            <v>CLOSE</v>
          </cell>
          <cell r="N1340" t="str">
            <v>JSP</v>
          </cell>
          <cell r="O1340">
            <v>29.6</v>
          </cell>
          <cell r="P1340">
            <v>21.324000000000002</v>
          </cell>
          <cell r="Q1340">
            <v>40.33</v>
          </cell>
        </row>
        <row r="1341">
          <cell r="E1341" t="str">
            <v>X22114842545</v>
          </cell>
          <cell r="F1341" t="str">
            <v>VBO ARCHITECTS AND ENGINEERS</v>
          </cell>
          <cell r="G1341" t="str">
            <v>GOLDEN GATE PARK, PARKHOMES SUBD, MUNTINLUPA</v>
          </cell>
          <cell r="H1341" t="str">
            <v>MUNTINLUPA CITY</v>
          </cell>
          <cell r="I1341" t="str">
            <v>PARAÑAQUE</v>
          </cell>
          <cell r="J1341"/>
          <cell r="K1341" t="str">
            <v>W/O ISSUE</v>
          </cell>
          <cell r="L1341" t="str">
            <v>CHALLENGER</v>
          </cell>
          <cell r="M1341" t="str">
            <v>CLOSE</v>
          </cell>
          <cell r="N1341" t="str">
            <v>JSP</v>
          </cell>
          <cell r="O1341">
            <v>277.66000000000003</v>
          </cell>
          <cell r="P1341">
            <v>201.13650000000001</v>
          </cell>
          <cell r="Q1341">
            <v>421.8</v>
          </cell>
        </row>
        <row r="1342">
          <cell r="E1342" t="str">
            <v>X22062802684</v>
          </cell>
          <cell r="F1342" t="str">
            <v>SHALOM CHRISTIAN ALMORADIE GAERLAN</v>
          </cell>
          <cell r="G1342" t="str">
            <v>BROOKSIDE, LEVITOWN PH 9 SUBD, PARANAQUE</v>
          </cell>
          <cell r="H1342" t="str">
            <v>PARAÑAQUE CITY</v>
          </cell>
          <cell r="I1342" t="str">
            <v>PARAÑAQUE</v>
          </cell>
          <cell r="J1342" t="str">
            <v>1/11 for digging to commence 3rd week January</v>
          </cell>
          <cell r="K1342"/>
          <cell r="L1342" t="str">
            <v>VJC</v>
          </cell>
          <cell r="M1342" t="str">
            <v>CLOSE</v>
          </cell>
          <cell r="N1342" t="str">
            <v>JCF</v>
          </cell>
          <cell r="O1342">
            <v>200.6</v>
          </cell>
          <cell r="P1342">
            <v>167.55529999999999</v>
          </cell>
          <cell r="Q1342">
            <v>318.75</v>
          </cell>
        </row>
        <row r="1343">
          <cell r="E1343" t="str">
            <v>X22072993360</v>
          </cell>
          <cell r="F1343" t="str">
            <v>GOLDEN DONUTS, INC.</v>
          </cell>
          <cell r="G1343" t="str">
            <v>BAYANAN, BAYANAN, BACOOR</v>
          </cell>
          <cell r="H1343" t="str">
            <v>BACOOR CITY</v>
          </cell>
          <cell r="I1343" t="str">
            <v>DASMA</v>
          </cell>
          <cell r="J1343" t="str">
            <v>RTPI with Jetti Gas Station c/o BC</v>
          </cell>
          <cell r="K1343" t="str">
            <v>W/ ISSUE</v>
          </cell>
          <cell r="L1343" t="str">
            <v>CHALLENGER</v>
          </cell>
          <cell r="M1343" t="str">
            <v>CLOSE</v>
          </cell>
          <cell r="N1343" t="str">
            <v>JSP</v>
          </cell>
          <cell r="O1343">
            <v>35.130000000000003</v>
          </cell>
          <cell r="P1343">
            <v>18.268799999999999</v>
          </cell>
          <cell r="Q1343">
            <v>48.03</v>
          </cell>
        </row>
        <row r="1344">
          <cell r="E1344" t="str">
            <v>X23010131350</v>
          </cell>
          <cell r="F1344" t="str">
            <v>AMOR CANTILA PEDRAJITA</v>
          </cell>
          <cell r="G1344" t="str">
            <v>BLOCK 47 ST, GEORGETOWN HEIGHTS SUBD PH II, BACOOR</v>
          </cell>
          <cell r="H1344" t="str">
            <v>BACOOR CITY</v>
          </cell>
          <cell r="I1344" t="str">
            <v>DASMA</v>
          </cell>
          <cell r="J1344"/>
          <cell r="K1344" t="str">
            <v>W/O ISSUE</v>
          </cell>
          <cell r="L1344" t="str">
            <v>CHALLENGER</v>
          </cell>
          <cell r="M1344" t="str">
            <v>CLOSE</v>
          </cell>
          <cell r="N1344" t="str">
            <v>JSP</v>
          </cell>
          <cell r="O1344">
            <v>20.399999999999999</v>
          </cell>
          <cell r="P1344">
            <v>12.526</v>
          </cell>
          <cell r="Q1344">
            <v>28.13</v>
          </cell>
        </row>
        <row r="1345">
          <cell r="E1345" t="str">
            <v>X23020384460</v>
          </cell>
          <cell r="F1345" t="str">
            <v>STA. LUCIA REALTY &amp; DEVELOPMENT, INC.</v>
          </cell>
          <cell r="G1345" t="str">
            <v>BLK 13, VISTA VERDE PH I, BACOOR</v>
          </cell>
          <cell r="H1345" t="str">
            <v>BACOOR CITY</v>
          </cell>
          <cell r="I1345" t="str">
            <v>DASMA</v>
          </cell>
          <cell r="J1345"/>
          <cell r="K1345"/>
          <cell r="L1345" t="str">
            <v>CHALLENGER</v>
          </cell>
          <cell r="M1345" t="str">
            <v>CLOSE</v>
          </cell>
          <cell r="N1345" t="str">
            <v>JSP</v>
          </cell>
          <cell r="O1345">
            <v>83.84</v>
          </cell>
          <cell r="P1345">
            <v>72.073999999999998</v>
          </cell>
          <cell r="Q1345">
            <v>115.17</v>
          </cell>
        </row>
        <row r="1346">
          <cell r="E1346" t="str">
            <v>X21083530457</v>
          </cell>
          <cell r="F1346" t="str">
            <v>GLOBE TELECOM, INC.</v>
          </cell>
          <cell r="G1346" t="str">
            <v>GRANADILLA, CAMELLA SPV WEST PH 3, BACOOR</v>
          </cell>
          <cell r="H1346" t="str">
            <v>BACOOR CITY</v>
          </cell>
          <cell r="I1346" t="str">
            <v>DASMA</v>
          </cell>
          <cell r="J1346" t="str">
            <v>target 3rd week Feb</v>
          </cell>
          <cell r="K1346" t="str">
            <v>W/O ISSUE</v>
          </cell>
          <cell r="L1346" t="str">
            <v>CHALLENGER</v>
          </cell>
          <cell r="M1346" t="str">
            <v>CLOSE</v>
          </cell>
          <cell r="N1346" t="str">
            <v>JSP</v>
          </cell>
          <cell r="O1346">
            <v>12.1203</v>
          </cell>
          <cell r="P1346">
            <v>14.1708</v>
          </cell>
          <cell r="Q1346">
            <v>16.5</v>
          </cell>
        </row>
        <row r="1347">
          <cell r="E1347" t="str">
            <v>X22041502557</v>
          </cell>
          <cell r="F1347" t="str">
            <v>TOWER 6789 CORPORATION</v>
          </cell>
          <cell r="G1347" t="str">
            <v>SAN PEDRO, SAN ANTONIO VALLEY 2, PARANAQUE</v>
          </cell>
          <cell r="H1347" t="str">
            <v>PARAÑAQUE CITY</v>
          </cell>
          <cell r="I1347" t="str">
            <v>PARAÑAQUE</v>
          </cell>
          <cell r="J1347" t="str">
            <v>Road Access Issue</v>
          </cell>
          <cell r="K1347" t="str">
            <v>W/ ISSUE</v>
          </cell>
          <cell r="L1347" t="str">
            <v>CHALLENGER</v>
          </cell>
          <cell r="M1347" t="str">
            <v>CLOSE</v>
          </cell>
          <cell r="N1347" t="str">
            <v>JSP</v>
          </cell>
          <cell r="O1347">
            <v>12.76</v>
          </cell>
          <cell r="P1347">
            <v>14.250299999999999</v>
          </cell>
          <cell r="Q1347">
            <v>17.45</v>
          </cell>
        </row>
        <row r="1348">
          <cell r="E1348" t="str">
            <v>X23020625376</v>
          </cell>
          <cell r="F1348" t="str">
            <v>MANILA WATER COMPANY, INC.</v>
          </cell>
          <cell r="G1348" t="str">
            <v>RADIAN, ARCA SOUTH, TAGUIG CITY</v>
          </cell>
          <cell r="H1348" t="str">
            <v>TAGUIG CITY</v>
          </cell>
          <cell r="I1348" t="str">
            <v>PARAÑAQUE</v>
          </cell>
          <cell r="J1348"/>
          <cell r="K1348" t="str">
            <v>W/O ISSUE</v>
          </cell>
          <cell r="L1348" t="str">
            <v>VJC</v>
          </cell>
          <cell r="M1348" t="str">
            <v>CLOSE</v>
          </cell>
          <cell r="N1348" t="str">
            <v>JSP</v>
          </cell>
          <cell r="O1348">
            <v>13.695</v>
          </cell>
          <cell r="P1348">
            <v>11.9415</v>
          </cell>
          <cell r="Q1348">
            <v>18.63</v>
          </cell>
        </row>
        <row r="1349">
          <cell r="E1349" t="str">
            <v>X22114767244</v>
          </cell>
          <cell r="F1349" t="str">
            <v>CHRISANTO SANCHEZ CASQUERO</v>
          </cell>
          <cell r="G1349" t="str">
            <v>E. RODRIGUEZ JR., SAN AGUSTIN VILL, PARANAQUE</v>
          </cell>
          <cell r="H1349" t="str">
            <v>PARAÑAQUE CITY</v>
          </cell>
          <cell r="I1349" t="str">
            <v>PARAÑAQUE</v>
          </cell>
          <cell r="J1349"/>
          <cell r="K1349" t="str">
            <v>W/ ISSUE</v>
          </cell>
          <cell r="L1349" t="str">
            <v>CHALLENGER</v>
          </cell>
          <cell r="M1349" t="str">
            <v>CLOSE</v>
          </cell>
          <cell r="N1349" t="str">
            <v>JSP</v>
          </cell>
          <cell r="O1349">
            <v>57.51</v>
          </cell>
          <cell r="P1349">
            <v>64.746099999999998</v>
          </cell>
          <cell r="Q1349">
            <v>96.48</v>
          </cell>
        </row>
        <row r="1350">
          <cell r="E1350" t="str">
            <v>X23010210490</v>
          </cell>
          <cell r="F1350" t="str">
            <v>GATCHALIAN PHASE 8-C HOMEOWNERS ASSOCIATION, INC.</v>
          </cell>
          <cell r="G1350" t="str">
            <v>MANGGA, GATCHALIAN SUBD, LAS PINAS CITY</v>
          </cell>
          <cell r="H1350" t="str">
            <v>LAS PIÑAS CITY</v>
          </cell>
          <cell r="I1350" t="str">
            <v>PARAÑAQUE</v>
          </cell>
          <cell r="J1350"/>
          <cell r="K1350" t="str">
            <v>W/ ISSUE</v>
          </cell>
          <cell r="L1350" t="str">
            <v>CHALLENGER</v>
          </cell>
          <cell r="M1350" t="str">
            <v>CLOSE</v>
          </cell>
          <cell r="N1350" t="str">
            <v>JSP</v>
          </cell>
          <cell r="O1350">
            <v>38.630000000000003</v>
          </cell>
          <cell r="P1350">
            <v>37.03</v>
          </cell>
          <cell r="Q1350">
            <v>63.07</v>
          </cell>
        </row>
        <row r="1351">
          <cell r="E1351" t="str">
            <v>X22094074570</v>
          </cell>
          <cell r="F1351" t="str">
            <v>MANILA WATER COMPANY, INC.</v>
          </cell>
          <cell r="G1351" t="str">
            <v>C-5, WESTERN BICUTAN, TAGUIG CITY</v>
          </cell>
          <cell r="H1351" t="str">
            <v>TAGUIG CITY</v>
          </cell>
          <cell r="I1351" t="str">
            <v>PARAÑAQUE</v>
          </cell>
          <cell r="J1351"/>
          <cell r="K1351" t="str">
            <v>W/O ISSUE</v>
          </cell>
          <cell r="L1351" t="str">
            <v>VJC</v>
          </cell>
          <cell r="M1351" t="str">
            <v>CLOSE</v>
          </cell>
          <cell r="N1351" t="str">
            <v>JSP</v>
          </cell>
          <cell r="O1351">
            <v>58.25</v>
          </cell>
          <cell r="P1351">
            <v>27.012799999999999</v>
          </cell>
          <cell r="Q1351">
            <v>79.349999999999994</v>
          </cell>
        </row>
        <row r="1352">
          <cell r="E1352" t="str">
            <v>X21072998089</v>
          </cell>
          <cell r="F1352" t="str">
            <v>ARBORVILLE CORPORATION</v>
          </cell>
          <cell r="G1352" t="str">
            <v>LAUAN, AYALA-ALABANG VILL, MUNTINLUPA</v>
          </cell>
          <cell r="H1352" t="str">
            <v>MUNTINLUPA CITY</v>
          </cell>
          <cell r="I1352" t="str">
            <v>PARAÑAQUE</v>
          </cell>
          <cell r="J1352" t="str">
            <v>1/10 for scheduling waiting for BCTs,1/20 rtpi</v>
          </cell>
          <cell r="K1352"/>
          <cell r="L1352" t="str">
            <v>CHALLENGER</v>
          </cell>
          <cell r="M1352" t="str">
            <v>CLOSE</v>
          </cell>
          <cell r="N1352" t="str">
            <v>JSP</v>
          </cell>
          <cell r="O1352">
            <v>33.340000000000003</v>
          </cell>
          <cell r="P1352">
            <v>14.2928</v>
          </cell>
          <cell r="Q1352">
            <v>45.63</v>
          </cell>
        </row>
        <row r="1353">
          <cell r="E1353" t="str">
            <v>X23020415676</v>
          </cell>
          <cell r="F1353" t="str">
            <v>MA ANNA CONCEPCION GARCIA MENDOZA</v>
          </cell>
          <cell r="G1353" t="str">
            <v>MA. CRISTINA, AYALA-ALABANG VILL, MUNTINLUPA</v>
          </cell>
          <cell r="H1353" t="str">
            <v>MUNTINLUPA CITY</v>
          </cell>
          <cell r="I1353" t="str">
            <v>PARAÑAQUE</v>
          </cell>
          <cell r="J1353"/>
          <cell r="K1353"/>
          <cell r="L1353" t="str">
            <v>CHALLENGER</v>
          </cell>
          <cell r="M1353" t="str">
            <v>CLOSE</v>
          </cell>
          <cell r="N1353" t="str">
            <v>JSP</v>
          </cell>
          <cell r="O1353">
            <v>47.99</v>
          </cell>
          <cell r="P1353">
            <v>44.689500000000002</v>
          </cell>
          <cell r="Q1353">
            <v>73.78</v>
          </cell>
        </row>
        <row r="1354">
          <cell r="E1354" t="str">
            <v>R22361656</v>
          </cell>
          <cell r="F1354" t="str">
            <v>ROJAS, RAYMOND ROLAND</v>
          </cell>
          <cell r="G1354" t="str">
            <v>GUAVA, AYALA-ALABANG VILL, MUNTINLUPA</v>
          </cell>
          <cell r="H1354" t="str">
            <v>MUNTINLUPA CITY</v>
          </cell>
          <cell r="I1354" t="str">
            <v>PARAÑAQUE</v>
          </cell>
          <cell r="J1354"/>
          <cell r="K1354"/>
          <cell r="L1354" t="str">
            <v>CHALLENGER</v>
          </cell>
          <cell r="M1354" t="str">
            <v>CLOSE</v>
          </cell>
          <cell r="N1354" t="str">
            <v>JSP</v>
          </cell>
          <cell r="O1354">
            <v>47.938699999999997</v>
          </cell>
          <cell r="P1354">
            <v>39.798699999999997</v>
          </cell>
          <cell r="Q1354">
            <v>73.52</v>
          </cell>
        </row>
        <row r="1355">
          <cell r="E1355" t="str">
            <v>X23030894611</v>
          </cell>
          <cell r="F1355" t="str">
            <v>JOEL V RUSTIA</v>
          </cell>
          <cell r="G1355" t="str">
            <v>CANTERBURY, HILLSBOROUGH SUBD, MUNTINLUPA</v>
          </cell>
          <cell r="H1355" t="str">
            <v>MUNTINLUPA CITY</v>
          </cell>
          <cell r="I1355" t="str">
            <v>PARAÑAQUE</v>
          </cell>
          <cell r="J1355"/>
          <cell r="K1355" t="str">
            <v>W/O ISSUE</v>
          </cell>
          <cell r="L1355" t="str">
            <v>CHALLENGER</v>
          </cell>
          <cell r="M1355" t="str">
            <v>CLOSE</v>
          </cell>
          <cell r="N1355" t="str">
            <v>JSP</v>
          </cell>
          <cell r="O1355">
            <v>37.850299999999997</v>
          </cell>
          <cell r="P1355">
            <v>12.3028</v>
          </cell>
          <cell r="Q1355">
            <v>51.7</v>
          </cell>
        </row>
        <row r="1356">
          <cell r="E1356" t="str">
            <v>X22114823573</v>
          </cell>
          <cell r="F1356" t="str">
            <v>MA. LOURDES LIMLINGCO ABLAZA</v>
          </cell>
          <cell r="G1356" t="str">
            <v>SAN ENRIQUE, AYALA-ALABANG VILL, MUNTINLUPA</v>
          </cell>
          <cell r="H1356" t="str">
            <v>MUNTINLUPA CITY</v>
          </cell>
          <cell r="I1356" t="str">
            <v>PARAÑAQUE</v>
          </cell>
          <cell r="J1356"/>
          <cell r="K1356" t="str">
            <v>W/O ISSUE</v>
          </cell>
          <cell r="L1356" t="str">
            <v>CHALLENGER</v>
          </cell>
          <cell r="M1356" t="str">
            <v>CLOSE</v>
          </cell>
          <cell r="N1356" t="str">
            <v>JSP</v>
          </cell>
          <cell r="O1356">
            <v>83.023200000000003</v>
          </cell>
          <cell r="P1356">
            <v>83.331100000000006</v>
          </cell>
          <cell r="Q1356">
            <v>133.97</v>
          </cell>
        </row>
        <row r="1357">
          <cell r="E1357" t="str">
            <v>X23020617208</v>
          </cell>
          <cell r="F1357" t="str">
            <v>MARCO EDMOND LINO LANDINGIN ONGPIN</v>
          </cell>
          <cell r="G1357" t="str">
            <v>ST. CLEMENTE, SAN JOSE SUBD, MUNTINLUPA</v>
          </cell>
          <cell r="H1357" t="str">
            <v>MUNTINLUPA CITY</v>
          </cell>
          <cell r="I1357" t="str">
            <v>PARAÑAQUE</v>
          </cell>
          <cell r="J1357"/>
          <cell r="K1357"/>
          <cell r="L1357" t="str">
            <v>CHALLENGER</v>
          </cell>
          <cell r="M1357" t="str">
            <v>CLOSE</v>
          </cell>
          <cell r="N1357" t="str">
            <v>JSP</v>
          </cell>
          <cell r="O1357">
            <v>24.940300000000001</v>
          </cell>
          <cell r="P1357">
            <v>12.4428</v>
          </cell>
          <cell r="Q1357">
            <v>34.08</v>
          </cell>
        </row>
        <row r="1358">
          <cell r="E1358" t="str">
            <v>X22083342758</v>
          </cell>
          <cell r="F1358" t="str">
            <v>JEMELLE GARCIA ELLEMA</v>
          </cell>
          <cell r="G1358" t="str">
            <v>JANE DE JOYA, BF RESORT VILL, LAS PINAS CITY</v>
          </cell>
          <cell r="H1358" t="str">
            <v>LAS PIÑAS CITY</v>
          </cell>
          <cell r="I1358" t="str">
            <v>PARAÑAQUE</v>
          </cell>
          <cell r="J1358"/>
          <cell r="K1358"/>
          <cell r="L1358" t="str">
            <v>CHALLENGER</v>
          </cell>
          <cell r="M1358" t="str">
            <v>CLOSE</v>
          </cell>
          <cell r="N1358" t="str">
            <v>JSP</v>
          </cell>
          <cell r="O1358">
            <v>162.08000000000001</v>
          </cell>
          <cell r="P1358">
            <v>127.8186</v>
          </cell>
          <cell r="Q1358">
            <v>242.32</v>
          </cell>
        </row>
        <row r="1359">
          <cell r="E1359" t="str">
            <v>X22125243446</v>
          </cell>
          <cell r="F1359" t="str">
            <v>JOSEPHINE ABATAYO GAMUYAO</v>
          </cell>
          <cell r="G1359" t="str">
            <v>M.L. QUEZON, PUROK 5, TAGUIG CITY</v>
          </cell>
          <cell r="H1359" t="str">
            <v>TAGUIG CITY</v>
          </cell>
          <cell r="I1359" t="str">
            <v>PARAÑAQUE</v>
          </cell>
          <cell r="J1359" t="str">
            <v>2/22-for schedule of digging 1st of march</v>
          </cell>
          <cell r="K1359"/>
          <cell r="L1359" t="str">
            <v>VJC</v>
          </cell>
          <cell r="M1359" t="str">
            <v>CLOSE</v>
          </cell>
          <cell r="N1359" t="str">
            <v>JSP</v>
          </cell>
          <cell r="O1359">
            <v>50.432699999999997</v>
          </cell>
          <cell r="P1359">
            <v>125.7127</v>
          </cell>
          <cell r="Q1359">
            <v>82.67</v>
          </cell>
        </row>
        <row r="1360">
          <cell r="E1360" t="str">
            <v>X22125137333</v>
          </cell>
          <cell r="F1360" t="str">
            <v>OLIVAREZ COLLEGE INC</v>
          </cell>
          <cell r="G1360" t="str">
            <v>AURENINA, SAN DIONISIO, PARANAQUE</v>
          </cell>
          <cell r="H1360" t="str">
            <v>PARAÑAQUE CITY</v>
          </cell>
          <cell r="I1360" t="str">
            <v>PARAÑAQUE</v>
          </cell>
          <cell r="J1360" t="str">
            <v>ssp tentative 0429</v>
          </cell>
          <cell r="K1360" t="str">
            <v>W/O ISSUE</v>
          </cell>
          <cell r="L1360" t="str">
            <v>VJC</v>
          </cell>
          <cell r="M1360" t="str">
            <v>CLOSE</v>
          </cell>
          <cell r="N1360" t="str">
            <v>JSP</v>
          </cell>
          <cell r="O1360">
            <v>384.75619999999998</v>
          </cell>
          <cell r="P1360">
            <v>238.2782</v>
          </cell>
          <cell r="Q1360">
            <v>534.79999999999995</v>
          </cell>
        </row>
        <row r="1361">
          <cell r="E1361" t="str">
            <v>X23030734546</v>
          </cell>
          <cell r="F1361" t="str">
            <v>ANNELTON LAND CORPORATION</v>
          </cell>
          <cell r="G1361" t="str">
            <v>ST. THERESA, PERPETUAL VILLAGE, TAGUIG CITY</v>
          </cell>
          <cell r="H1361" t="str">
            <v>TAGUIG CITY</v>
          </cell>
          <cell r="I1361" t="str">
            <v>PARAÑAQUE</v>
          </cell>
          <cell r="J1361"/>
          <cell r="K1361" t="str">
            <v>W/O ISSUE</v>
          </cell>
          <cell r="L1361" t="str">
            <v>VJC</v>
          </cell>
          <cell r="M1361" t="str">
            <v>CLOSE</v>
          </cell>
          <cell r="N1361" t="str">
            <v>JSP</v>
          </cell>
          <cell r="O1361">
            <v>57.537300000000002</v>
          </cell>
          <cell r="P1361">
            <v>17.212800000000001</v>
          </cell>
          <cell r="Q1361">
            <v>78.569999999999993</v>
          </cell>
        </row>
        <row r="1362">
          <cell r="E1362" t="str">
            <v>X23031059350</v>
          </cell>
          <cell r="F1362" t="str">
            <v>JUAN PADILLA CONCEPCION</v>
          </cell>
          <cell r="G1362" t="str">
            <v>DONA SOLEDAD EXTN, BETTER LIVING SUBD, PARANAQUE</v>
          </cell>
          <cell r="H1362" t="str">
            <v>PARAÑAQUE CITY</v>
          </cell>
          <cell r="I1362" t="str">
            <v>PARAÑAQUE</v>
          </cell>
          <cell r="J1362" t="str">
            <v>for scheduling</v>
          </cell>
          <cell r="K1362" t="str">
            <v>W/O ISSUE</v>
          </cell>
          <cell r="L1362" t="str">
            <v>CHALLENGER</v>
          </cell>
          <cell r="M1362" t="str">
            <v>CLOSE</v>
          </cell>
          <cell r="N1362" t="str">
            <v>JSP</v>
          </cell>
          <cell r="O1362">
            <v>33.290300000000002</v>
          </cell>
          <cell r="P1362">
            <v>15.8208</v>
          </cell>
          <cell r="Q1362">
            <v>45.43</v>
          </cell>
        </row>
        <row r="1363">
          <cell r="E1363" t="str">
            <v>X22083584609</v>
          </cell>
          <cell r="F1363" t="str">
            <v>NHCMNH HOLDINGS CORPORATION</v>
          </cell>
          <cell r="G1363" t="str">
            <v>PRES. DIOSDADO MACAPAGAL, ASIAWORLD CITY, PARANAQUE</v>
          </cell>
          <cell r="H1363" t="str">
            <v>PARAÑAQUE CITY</v>
          </cell>
          <cell r="I1363" t="str">
            <v>PARAÑAQUE</v>
          </cell>
          <cell r="J1363" t="str">
            <v>needs coordination with BC; for completion on Feb. 22 or 23, 2023; for energization on March 3, 2023</v>
          </cell>
          <cell r="K1363" t="str">
            <v>W/ ISSUE</v>
          </cell>
          <cell r="L1363" t="str">
            <v>AVECO</v>
          </cell>
          <cell r="M1363" t="str">
            <v>CLOSE</v>
          </cell>
          <cell r="N1363" t="str">
            <v>JSP</v>
          </cell>
          <cell r="O1363">
            <v>13.38</v>
          </cell>
          <cell r="P1363">
            <v>11.6988</v>
          </cell>
          <cell r="Q1363">
            <v>18.23</v>
          </cell>
        </row>
        <row r="1364">
          <cell r="E1364" t="str">
            <v>X23010012838</v>
          </cell>
          <cell r="F1364" t="str">
            <v>ASSOCIATION OF COMPANIES OF SEVERINA INDUSTRIAL ES</v>
          </cell>
          <cell r="G1364" t="str">
            <v>ACSIE, SEVERINA INDL ESTATE, PARANAQUE</v>
          </cell>
          <cell r="H1364" t="str">
            <v>PARAÑAQUE CITY</v>
          </cell>
          <cell r="I1364" t="str">
            <v>PARAÑAQUE</v>
          </cell>
          <cell r="J1364"/>
          <cell r="K1364" t="str">
            <v>W/O ISSUE</v>
          </cell>
          <cell r="L1364" t="str">
            <v>CHALLENGER</v>
          </cell>
          <cell r="M1364" t="str">
            <v>CLOSE</v>
          </cell>
          <cell r="N1364" t="str">
            <v>JSP</v>
          </cell>
          <cell r="O1364">
            <v>6.01</v>
          </cell>
          <cell r="P1364">
            <v>5.3520000000000003</v>
          </cell>
          <cell r="Q1364">
            <v>8.23</v>
          </cell>
        </row>
        <row r="1365">
          <cell r="E1365" t="str">
            <v>X22114893204</v>
          </cell>
          <cell r="F1365" t="str">
            <v>CHAOQUN LI</v>
          </cell>
          <cell r="G1365" t="str">
            <v>PRES. M. ROXAS, BACLARAN, PARANAQUE</v>
          </cell>
          <cell r="H1365" t="str">
            <v>PARAÑAQUE CITY</v>
          </cell>
          <cell r="I1365" t="str">
            <v>PARAÑAQUE</v>
          </cell>
          <cell r="J1365" t="str">
            <v>no BCT &amp; meter</v>
          </cell>
          <cell r="K1365" t="str">
            <v>W/ ISSUE</v>
          </cell>
          <cell r="L1365" t="str">
            <v>AVECO</v>
          </cell>
          <cell r="M1365" t="str">
            <v>CLOSE</v>
          </cell>
          <cell r="N1365" t="str">
            <v>JSP</v>
          </cell>
          <cell r="O1365">
            <v>217.59</v>
          </cell>
          <cell r="P1365">
            <v>103.82680000000001</v>
          </cell>
          <cell r="Q1365">
            <v>324.72000000000003</v>
          </cell>
        </row>
        <row r="1366">
          <cell r="E1366" t="str">
            <v>X22093955366</v>
          </cell>
          <cell r="F1366" t="str">
            <v>ST VINCENT DE PAUL COLLEGE INC,</v>
          </cell>
          <cell r="G1366" t="str">
            <v>BAGTIKAN, MEADOWOOD EXEC VILL PH I, BACOOR</v>
          </cell>
          <cell r="H1366" t="str">
            <v>BACOOR CITY</v>
          </cell>
          <cell r="I1366" t="str">
            <v>DASMA</v>
          </cell>
          <cell r="J1366" t="str">
            <v>for FCOMP</v>
          </cell>
          <cell r="K1366"/>
          <cell r="L1366" t="str">
            <v>AVECO</v>
          </cell>
          <cell r="M1366" t="str">
            <v>CLOSE</v>
          </cell>
          <cell r="N1366" t="str">
            <v>JSP</v>
          </cell>
          <cell r="O1366">
            <v>19.899999999999999</v>
          </cell>
          <cell r="P1366"/>
          <cell r="Q1366">
            <v>27.05</v>
          </cell>
        </row>
        <row r="1367">
          <cell r="E1367" t="str">
            <v>P2111120001</v>
          </cell>
          <cell r="F1367" t="str">
            <v>C1_MAJOR (WDESIGN), DPWH eRelocation along Nomo Avenue, Brgy. Niog II and III, Bacoor, Cavit</v>
          </cell>
          <cell r="G1367" t="str">
            <v>BLOCK 4 VITA TOSCANA NIOG II BACOOR CAVITE</v>
          </cell>
          <cell r="H1367" t="str">
            <v>BACOOR CITY</v>
          </cell>
          <cell r="I1367" t="str">
            <v>DASMA</v>
          </cell>
          <cell r="J1367" t="str">
            <v>PAI October 13, 2022</v>
          </cell>
          <cell r="K1367"/>
          <cell r="L1367" t="str">
            <v>AVECO</v>
          </cell>
          <cell r="M1367" t="str">
            <v>CLOSE</v>
          </cell>
          <cell r="N1367" t="str">
            <v>JSP</v>
          </cell>
          <cell r="O1367">
            <v>559.58000000000004</v>
          </cell>
          <cell r="P1367"/>
          <cell r="Q1367">
            <v>955.55</v>
          </cell>
        </row>
        <row r="1368">
          <cell r="E1368" t="str">
            <v>X22073150607</v>
          </cell>
          <cell r="F1368" t="str">
            <v>GOLDEN ARCHES DEVELOPMENT CORPORATION</v>
          </cell>
          <cell r="G1368" t="str">
            <v>PULONG MABILOG, MOLINO IV, BACOOR</v>
          </cell>
          <cell r="H1368" t="str">
            <v>BACOOR CITY</v>
          </cell>
          <cell r="I1368" t="str">
            <v>DASMA</v>
          </cell>
          <cell r="J1368"/>
          <cell r="K1368"/>
          <cell r="L1368" t="str">
            <v>AVECO</v>
          </cell>
          <cell r="M1368" t="str">
            <v>CLOSE</v>
          </cell>
          <cell r="N1368" t="str">
            <v>JSP</v>
          </cell>
          <cell r="O1368">
            <v>84.44</v>
          </cell>
          <cell r="P1368"/>
          <cell r="Q1368">
            <v>115.62</v>
          </cell>
        </row>
        <row r="1369">
          <cell r="E1369" t="str">
            <v>C2211000208</v>
          </cell>
          <cell r="F1369" t="str">
            <v>MASUMA FOOD INDUSTRY INC.</v>
          </cell>
          <cell r="G1369" t="str">
            <v>BAGSAKAN, FTI CPD, TAGUIG CITY</v>
          </cell>
          <cell r="H1369" t="str">
            <v>TAGUIG CITY</v>
          </cell>
          <cell r="I1369" t="str">
            <v>PARAÑAQUE</v>
          </cell>
          <cell r="J1369" t="str">
            <v>SSP April 22 8 am - 5 pm</v>
          </cell>
          <cell r="K1369"/>
          <cell r="L1369" t="str">
            <v>VJC</v>
          </cell>
          <cell r="M1369" t="str">
            <v>CLOSE</v>
          </cell>
          <cell r="N1369" t="str">
            <v>IJP</v>
          </cell>
          <cell r="O1369">
            <v>6.18</v>
          </cell>
          <cell r="P1369">
            <v>2.8</v>
          </cell>
          <cell r="Q1369">
            <v>8.48</v>
          </cell>
        </row>
        <row r="1370">
          <cell r="E1370" t="str">
            <v>X22051917032</v>
          </cell>
          <cell r="F1370" t="str">
            <v>NOC SPECIALTY FOODS INC.</v>
          </cell>
          <cell r="G1370" t="str">
            <v>MOLINO ROAD, MOLINO III, BACOOR</v>
          </cell>
          <cell r="H1370" t="str">
            <v>BACOOR CITY</v>
          </cell>
          <cell r="I1370" t="str">
            <v>DASMA</v>
          </cell>
          <cell r="J1370"/>
          <cell r="K1370"/>
          <cell r="L1370" t="str">
            <v>AVECO</v>
          </cell>
          <cell r="M1370" t="str">
            <v>CLOSE</v>
          </cell>
          <cell r="N1370" t="str">
            <v>MBF</v>
          </cell>
          <cell r="O1370">
            <v>92.18</v>
          </cell>
          <cell r="P1370"/>
          <cell r="Q1370">
            <v>126.05</v>
          </cell>
        </row>
        <row r="1371">
          <cell r="E1371" t="str">
            <v>X22073116548</v>
          </cell>
          <cell r="F1371" t="str">
            <v>CMSTAR MANAGEMENT INC.</v>
          </cell>
          <cell r="G1371" t="str">
            <v>SAN NICOLAS III, SAN NICOLAS III, BACOOR</v>
          </cell>
          <cell r="H1371" t="str">
            <v>BACOOR CITY</v>
          </cell>
          <cell r="I1371" t="str">
            <v>DASMA</v>
          </cell>
          <cell r="J1371" t="str">
            <v>tayuan poste 1110</v>
          </cell>
          <cell r="K1371"/>
          <cell r="L1371" t="str">
            <v>AVECO</v>
          </cell>
          <cell r="M1371" t="str">
            <v>CLOSE</v>
          </cell>
          <cell r="N1371" t="str">
            <v>JSP</v>
          </cell>
          <cell r="O1371">
            <v>420.25</v>
          </cell>
          <cell r="P1371"/>
          <cell r="Q1371">
            <v>624.95000000000005</v>
          </cell>
        </row>
        <row r="1372">
          <cell r="E1372" t="str">
            <v>X21083788541</v>
          </cell>
          <cell r="F1372" t="str">
            <v>DITO TELECOMMUNITY CORPORATION</v>
          </cell>
          <cell r="G1372" t="str">
            <v>APT. JULIO CAMAÑAG, CABALLERO CPD, DASMARINAS CITY</v>
          </cell>
          <cell r="H1372" t="str">
            <v>DASMARIÑAS CITY</v>
          </cell>
          <cell r="I1372" t="str">
            <v>DASMA</v>
          </cell>
          <cell r="J1372" t="str">
            <v>1210 target energize</v>
          </cell>
          <cell r="K1372" t="str">
            <v>W/ ISSUE</v>
          </cell>
          <cell r="L1372" t="str">
            <v>AVECO</v>
          </cell>
          <cell r="M1372" t="str">
            <v>CLOSE</v>
          </cell>
          <cell r="N1372" t="str">
            <v>DCB</v>
          </cell>
          <cell r="O1372">
            <v>69.69</v>
          </cell>
          <cell r="P1372">
            <v>57.674700000000001</v>
          </cell>
          <cell r="Q1372">
            <v>95.25</v>
          </cell>
        </row>
        <row r="1373">
          <cell r="E1373" t="str">
            <v>X23010012520</v>
          </cell>
          <cell r="F1373" t="str">
            <v>BAYANI M BILUAN</v>
          </cell>
          <cell r="G1373" t="str">
            <v>AVENTINE HILL, ITALIA 500-BF HOMES, LAS PINAS CITY</v>
          </cell>
          <cell r="H1373" t="str">
            <v>LAS PIÑAS CITY</v>
          </cell>
          <cell r="I1373" t="str">
            <v>PARAÑAQUE</v>
          </cell>
          <cell r="J1373"/>
          <cell r="K1373"/>
          <cell r="L1373" t="str">
            <v>CHALLENGER</v>
          </cell>
          <cell r="M1373" t="str">
            <v>CLOSE</v>
          </cell>
          <cell r="N1373" t="str">
            <v>JSP</v>
          </cell>
          <cell r="O1373">
            <v>38.51</v>
          </cell>
          <cell r="P1373">
            <v>11.4428</v>
          </cell>
          <cell r="Q1373">
            <v>52.58</v>
          </cell>
        </row>
        <row r="1374">
          <cell r="E1374" t="str">
            <v>X21041596037</v>
          </cell>
          <cell r="F1374" t="str">
            <v>GLOBE TELECOM, INC.,</v>
          </cell>
          <cell r="G1374" t="str">
            <v>DR. A SANTOS, SAN DIONISIO, PARANAQUE CITY</v>
          </cell>
          <cell r="H1374" t="str">
            <v>PARAÑAQUE CITY</v>
          </cell>
          <cell r="I1374" t="str">
            <v>PARAÑAQUE</v>
          </cell>
          <cell r="J1374"/>
          <cell r="K1374" t="str">
            <v>W/O ISSUE</v>
          </cell>
          <cell r="L1374" t="str">
            <v>VJC</v>
          </cell>
          <cell r="M1374" t="str">
            <v>CLOSE</v>
          </cell>
          <cell r="N1374" t="str">
            <v>IJP</v>
          </cell>
          <cell r="O1374">
            <v>38.74</v>
          </cell>
          <cell r="P1374">
            <v>4.976</v>
          </cell>
          <cell r="Q1374">
            <v>53.08</v>
          </cell>
        </row>
        <row r="1375">
          <cell r="E1375" t="str">
            <v>X23020676155</v>
          </cell>
          <cell r="F1375" t="str">
            <v>FHM CORPORATION</v>
          </cell>
          <cell r="G1375" t="str">
            <v>VETERANS CENTER, WESTERN BICUTAN, TAGUIG CITY</v>
          </cell>
          <cell r="H1375" t="str">
            <v>TAGUIG CITY</v>
          </cell>
          <cell r="I1375" t="str">
            <v>PARAÑAQUE</v>
          </cell>
          <cell r="J1375" t="str">
            <v>for scheduling with BCTs; for FCOMP</v>
          </cell>
          <cell r="K1375" t="str">
            <v>W/ ISSUE</v>
          </cell>
          <cell r="L1375" t="str">
            <v>VJC</v>
          </cell>
          <cell r="M1375" t="str">
            <v>CLOSE</v>
          </cell>
          <cell r="N1375" t="str">
            <v>JSP</v>
          </cell>
          <cell r="O1375">
            <v>48.4373</v>
          </cell>
          <cell r="P1375">
            <v>18.152799999999999</v>
          </cell>
          <cell r="Q1375">
            <v>66.13</v>
          </cell>
        </row>
        <row r="1376">
          <cell r="E1376" t="str">
            <v>X22114867696</v>
          </cell>
          <cell r="F1376" t="str">
            <v>ROBELYN NIÑA FERNANDEZ APIN</v>
          </cell>
          <cell r="G1376" t="str">
            <v>BONN, BF HOMES, PARANAQUE</v>
          </cell>
          <cell r="H1376" t="str">
            <v>PARAÑAQUE CITY</v>
          </cell>
          <cell r="I1376" t="str">
            <v>PARAÑAQUE</v>
          </cell>
          <cell r="J1376" t="str">
            <v>for survey</v>
          </cell>
          <cell r="K1376" t="str">
            <v>W/O ISSUE</v>
          </cell>
          <cell r="L1376" t="str">
            <v>VJC</v>
          </cell>
          <cell r="M1376" t="str">
            <v>CLOSE</v>
          </cell>
          <cell r="N1376" t="str">
            <v>JSP</v>
          </cell>
          <cell r="O1376">
            <v>73.774000000000001</v>
          </cell>
          <cell r="P1376">
            <v>62.234999999999999</v>
          </cell>
          <cell r="Q1376">
            <v>117.13</v>
          </cell>
        </row>
        <row r="1377">
          <cell r="E1377" t="str">
            <v>X23010266937</v>
          </cell>
          <cell r="F1377" t="str">
            <v>CITY GOVERNMENT OF TAGUIG,</v>
          </cell>
          <cell r="G1377" t="str">
            <v>BLOCK 5, PINAGSAMA PHASE 1 VILLAGE, TAGUIG CITY</v>
          </cell>
          <cell r="H1377" t="str">
            <v>TAGUIG CITY</v>
          </cell>
          <cell r="I1377" t="str">
            <v>PARAÑAQUE</v>
          </cell>
          <cell r="J1377"/>
          <cell r="K1377" t="str">
            <v>W/O ISSUE</v>
          </cell>
          <cell r="L1377" t="str">
            <v>VJC</v>
          </cell>
          <cell r="M1377" t="str">
            <v>CLOSE</v>
          </cell>
          <cell r="N1377" t="str">
            <v>JSP</v>
          </cell>
          <cell r="O1377">
            <v>193.69</v>
          </cell>
          <cell r="P1377">
            <v>96.733099999999993</v>
          </cell>
          <cell r="Q1377">
            <v>291.52999999999997</v>
          </cell>
        </row>
        <row r="1378">
          <cell r="E1378" t="str">
            <v>X23031053327</v>
          </cell>
          <cell r="F1378" t="str">
            <v>SHERRE ANN BISAGAS TUBA-ON</v>
          </cell>
          <cell r="G1378" t="str">
            <v>CUASAY, ZONE 1, TAGUIG CITY</v>
          </cell>
          <cell r="H1378" t="str">
            <v>TAGUIG CITY</v>
          </cell>
          <cell r="I1378" t="str">
            <v>PARAÑAQUE</v>
          </cell>
          <cell r="J1378" t="str">
            <v>digging 0419; FOR FCOMP</v>
          </cell>
          <cell r="K1378" t="str">
            <v>W/ ISSUE</v>
          </cell>
          <cell r="L1378" t="str">
            <v>VJC</v>
          </cell>
          <cell r="M1378" t="str">
            <v>CLOSE</v>
          </cell>
          <cell r="N1378" t="str">
            <v>JSP</v>
          </cell>
          <cell r="O1378">
            <v>71.832700000000003</v>
          </cell>
          <cell r="P1378">
            <v>49.1492</v>
          </cell>
          <cell r="Q1378">
            <v>106.1</v>
          </cell>
        </row>
        <row r="1379">
          <cell r="E1379" t="str">
            <v>X22041691199</v>
          </cell>
          <cell r="F1379" t="str">
            <v>PRISCILLA A FUNTERA</v>
          </cell>
          <cell r="G1379" t="str">
            <v>SUNRISE, CONCORDE SUBD, PARANAQUE</v>
          </cell>
          <cell r="H1379" t="str">
            <v>PARAÑAQUE CITY</v>
          </cell>
          <cell r="I1379" t="str">
            <v>PARAÑAQUE</v>
          </cell>
          <cell r="J1379" t="str">
            <v>install dt 0419; for meter at 11 am</v>
          </cell>
          <cell r="K1379" t="str">
            <v>W/ ISSUE</v>
          </cell>
          <cell r="L1379" t="str">
            <v>VJC</v>
          </cell>
          <cell r="M1379" t="str">
            <v>CLOSE</v>
          </cell>
          <cell r="N1379" t="str">
            <v>JSP</v>
          </cell>
          <cell r="O1379">
            <v>79.283299999999997</v>
          </cell>
          <cell r="P1379">
            <v>30.907299999999999</v>
          </cell>
          <cell r="Q1379">
            <v>108.38</v>
          </cell>
        </row>
        <row r="1380">
          <cell r="E1380" t="str">
            <v>X22114924952</v>
          </cell>
          <cell r="F1380" t="str">
            <v>NILDA SANTOS NAPAT</v>
          </cell>
          <cell r="G1380" t="str">
            <v>NIA, PUTATAN, MUNTINLUPA</v>
          </cell>
          <cell r="H1380" t="str">
            <v>MUNTINLUPA CITY</v>
          </cell>
          <cell r="I1380" t="str">
            <v>PARAÑAQUE</v>
          </cell>
          <cell r="J1380" t="str">
            <v>for survey</v>
          </cell>
          <cell r="K1380" t="str">
            <v>W/O ISSUE</v>
          </cell>
          <cell r="L1380" t="str">
            <v>VJC</v>
          </cell>
          <cell r="M1380" t="str">
            <v>CLOSE</v>
          </cell>
          <cell r="N1380" t="str">
            <v>JSP</v>
          </cell>
          <cell r="O1380">
            <v>27.7943</v>
          </cell>
          <cell r="P1380">
            <v>20.032800000000002</v>
          </cell>
          <cell r="Q1380">
            <v>37.770000000000003</v>
          </cell>
        </row>
        <row r="1381">
          <cell r="E1381" t="str">
            <v>R21910332</v>
          </cell>
          <cell r="F1381" t="str">
            <v>TERRE MERCY VILLA ROQUE</v>
          </cell>
          <cell r="G1381" t="str">
            <v>MERCURY, AEROVILLE, PASAY CITY</v>
          </cell>
          <cell r="H1381" t="str">
            <v>PASAY CITY</v>
          </cell>
          <cell r="I1381" t="str">
            <v>PARAÑAQUE</v>
          </cell>
          <cell r="J1381" t="str">
            <v>transfer from Manila to Pque, not yet FCOMP in EAM</v>
          </cell>
          <cell r="K1381" t="str">
            <v>W ISSUE</v>
          </cell>
          <cell r="L1381" t="str">
            <v>VJC</v>
          </cell>
          <cell r="M1381" t="str">
            <v>CLOSE</v>
          </cell>
          <cell r="N1381" t="str">
            <v>JSP</v>
          </cell>
          <cell r="O1381">
            <v>85.92</v>
          </cell>
          <cell r="P1381">
            <v>61.632899999999999</v>
          </cell>
          <cell r="Q1381">
            <v>159.62</v>
          </cell>
        </row>
        <row r="1382">
          <cell r="E1382" t="str">
            <v>R22526872</v>
          </cell>
          <cell r="F1382" t="str">
            <v>CITY GOVERNMENT OF TAGUIG</v>
          </cell>
          <cell r="G1382" t="str">
            <v>PIO FELIPE INT, PUROK 1, TAGUIG CITY</v>
          </cell>
          <cell r="H1382" t="str">
            <v>TAGUIG CITY</v>
          </cell>
          <cell r="I1382" t="str">
            <v>PARAÑAQUE</v>
          </cell>
          <cell r="J1382"/>
          <cell r="K1382" t="str">
            <v>W/O ISSUE</v>
          </cell>
          <cell r="L1382" t="str">
            <v>VJC</v>
          </cell>
          <cell r="M1382" t="str">
            <v>CLOSE</v>
          </cell>
          <cell r="N1382" t="str">
            <v>JSP</v>
          </cell>
          <cell r="O1382">
            <v>19.07</v>
          </cell>
          <cell r="P1382">
            <v>10.97</v>
          </cell>
          <cell r="Q1382">
            <v>26.13</v>
          </cell>
        </row>
        <row r="1383">
          <cell r="E1383" t="str">
            <v>X22093982696</v>
          </cell>
          <cell r="F1383" t="str">
            <v>ANITA JAO CHUA</v>
          </cell>
          <cell r="G1383" t="str">
            <v>MINDORO, MARINA SUBD, PARANAQUE</v>
          </cell>
          <cell r="H1383" t="str">
            <v>PARAÑAQUE CITY</v>
          </cell>
          <cell r="I1383" t="str">
            <v>PARAÑAQUE</v>
          </cell>
          <cell r="J1383" t="str">
            <v>with 200:5 BCT FM9S</v>
          </cell>
          <cell r="K1383"/>
          <cell r="L1383" t="str">
            <v>VJC</v>
          </cell>
          <cell r="M1383" t="str">
            <v>CLOSE</v>
          </cell>
          <cell r="N1383" t="str">
            <v>JSP</v>
          </cell>
          <cell r="O1383">
            <v>125.59</v>
          </cell>
          <cell r="P1383"/>
          <cell r="Q1383">
            <v>179.25</v>
          </cell>
        </row>
        <row r="1384">
          <cell r="E1384" t="str">
            <v>R22435582</v>
          </cell>
          <cell r="F1384" t="str">
            <v>PRUDENCIO LOPEZ</v>
          </cell>
          <cell r="G1384" t="str">
            <v>LUXEMBURG, BETTER LIVING SUBD, PARANAQUE</v>
          </cell>
          <cell r="H1384" t="str">
            <v>PARAÑAQUE CITY</v>
          </cell>
          <cell r="I1384" t="str">
            <v>PARAÑAQUE</v>
          </cell>
          <cell r="J1384" t="str">
            <v>for FCOMP</v>
          </cell>
          <cell r="K1384"/>
          <cell r="L1384" t="str">
            <v>CHALLENGER</v>
          </cell>
          <cell r="M1384" t="str">
            <v>CLOSE</v>
          </cell>
          <cell r="N1384" t="str">
            <v>JSP</v>
          </cell>
          <cell r="O1384">
            <v>15.91</v>
          </cell>
          <cell r="P1384">
            <v>15.393599999999999</v>
          </cell>
          <cell r="Q1384">
            <v>21.88</v>
          </cell>
        </row>
        <row r="1385">
          <cell r="E1385" t="str">
            <v>X23020373158</v>
          </cell>
          <cell r="F1385" t="str">
            <v>ROYAL GOLDCRAFT, INCORPORATED</v>
          </cell>
          <cell r="G1385" t="str">
            <v>LEPANTO, SUN VALLEY, PARANAQUE</v>
          </cell>
          <cell r="H1385" t="str">
            <v>PARAÑAQUE CITY</v>
          </cell>
          <cell r="I1385" t="str">
            <v>PARAÑAQUE</v>
          </cell>
          <cell r="J1385" t="str">
            <v>with no oval eyebolt on site 0418; no oval eyebolt on customer side</v>
          </cell>
          <cell r="K1385" t="str">
            <v>W/ ISSUE</v>
          </cell>
          <cell r="L1385" t="str">
            <v>VJC</v>
          </cell>
          <cell r="M1385" t="str">
            <v>CLOSE</v>
          </cell>
          <cell r="N1385" t="str">
            <v>JSP</v>
          </cell>
          <cell r="O1385">
            <v>24.223299999999998</v>
          </cell>
          <cell r="P1385">
            <v>4.3833000000000002</v>
          </cell>
          <cell r="Q1385">
            <v>33.1</v>
          </cell>
        </row>
        <row r="1386">
          <cell r="E1386" t="str">
            <v>X23031080396</v>
          </cell>
          <cell r="F1386" t="str">
            <v>CITY GOVERNMENT OF TAGUIG</v>
          </cell>
          <cell r="G1386" t="str">
            <v>MSL BAYANI RD., AFP OVAL PH4, WESTERN BICUTAN, TAGUIG CITY</v>
          </cell>
          <cell r="H1386" t="str">
            <v>TAGUIG CITY</v>
          </cell>
          <cell r="I1386" t="str">
            <v>PARAÑAQUE</v>
          </cell>
          <cell r="J1386"/>
          <cell r="K1386" t="str">
            <v>W/ ISSUE</v>
          </cell>
          <cell r="L1386" t="str">
            <v>VJC</v>
          </cell>
          <cell r="M1386" t="str">
            <v>CLOSE</v>
          </cell>
          <cell r="N1386" t="str">
            <v>JSP</v>
          </cell>
          <cell r="O1386">
            <v>15.16</v>
          </cell>
          <cell r="P1386">
            <v>14.354799999999999</v>
          </cell>
          <cell r="Q1386">
            <v>20.58</v>
          </cell>
        </row>
        <row r="1387">
          <cell r="E1387" t="str">
            <v>X23030934336</v>
          </cell>
          <cell r="F1387" t="str">
            <v>JENNIFER LIM LI</v>
          </cell>
          <cell r="G1387" t="str">
            <v>SAMAR, MARINA SUBD, PARANAQUE</v>
          </cell>
          <cell r="H1387" t="str">
            <v>PARAÑAQUE CITY</v>
          </cell>
          <cell r="I1387" t="str">
            <v>PARAÑAQUE</v>
          </cell>
          <cell r="J1387" t="str">
            <v>done, for FCOMP</v>
          </cell>
          <cell r="K1387" t="str">
            <v>W/O ISSUE</v>
          </cell>
          <cell r="L1387" t="str">
            <v>VJC</v>
          </cell>
          <cell r="M1387" t="str">
            <v>CLOSE</v>
          </cell>
          <cell r="N1387" t="str">
            <v>JSP</v>
          </cell>
          <cell r="O1387">
            <v>71.689499999999995</v>
          </cell>
          <cell r="P1387">
            <v>30.125</v>
          </cell>
          <cell r="Q1387">
            <v>98.13</v>
          </cell>
        </row>
        <row r="1388">
          <cell r="E1388" t="str">
            <v>X22125171548</v>
          </cell>
          <cell r="F1388" t="str">
            <v>OLIVER JOSE ALVIZ REANTASO</v>
          </cell>
          <cell r="G1388" t="str">
            <v>AIRPORT, BACLARAN, PARANAQUE</v>
          </cell>
          <cell r="H1388" t="str">
            <v>PARAÑAQUE CITY</v>
          </cell>
          <cell r="I1388" t="str">
            <v>PARAÑAQUE</v>
          </cell>
          <cell r="J1388"/>
          <cell r="K1388" t="str">
            <v>W/O ISSUE</v>
          </cell>
          <cell r="L1388" t="str">
            <v>CHALLENGER</v>
          </cell>
          <cell r="M1388" t="str">
            <v>CLOSE</v>
          </cell>
          <cell r="N1388" t="str">
            <v>JSP</v>
          </cell>
          <cell r="O1388">
            <v>18.52</v>
          </cell>
          <cell r="P1388">
            <v>2.86</v>
          </cell>
          <cell r="Q1388">
            <v>25.3</v>
          </cell>
        </row>
        <row r="1389">
          <cell r="E1389" t="str">
            <v>P2301143551</v>
          </cell>
          <cell r="F1389" t="str">
            <v xml:space="preserve">PQUE 423WR Loadsplit TLN 054469|WA154733|DV1-0410|Install additional 1-75kVA DT on pole DV1-0414     </v>
          </cell>
          <cell r="G1389" t="str">
            <v>BACOLOD ALABANG HILLS SUBD PH 3 CUPANG MUNTINLUPA</v>
          </cell>
          <cell r="H1389" t="str">
            <v>MUNTINLUPA CITY</v>
          </cell>
          <cell r="I1389" t="str">
            <v>PARAÑAQUE</v>
          </cell>
          <cell r="J1389"/>
          <cell r="K1389"/>
          <cell r="L1389" t="str">
            <v>CHALLENGER</v>
          </cell>
          <cell r="M1389" t="str">
            <v>CLOSE</v>
          </cell>
          <cell r="N1389" t="str">
            <v>JSP</v>
          </cell>
          <cell r="O1389">
            <v>16.75</v>
          </cell>
          <cell r="P1389">
            <v>12.867800000000001</v>
          </cell>
          <cell r="Q1389">
            <v>16.75</v>
          </cell>
        </row>
        <row r="1390">
          <cell r="E1390" t="str">
            <v>X22083408369</v>
          </cell>
          <cell r="F1390" t="str">
            <v>DITO TELECOMMUNITY CORPORATION</v>
          </cell>
          <cell r="G1390" t="str">
            <v>PNR, WESTERN BICUTAN, TAGUIG CITY</v>
          </cell>
          <cell r="H1390" t="str">
            <v>TAGUIG CITY</v>
          </cell>
          <cell r="I1390" t="str">
            <v>PARAÑAQUE</v>
          </cell>
          <cell r="J1390"/>
          <cell r="K1390" t="str">
            <v>W/ ISSUE</v>
          </cell>
          <cell r="L1390" t="str">
            <v>VJC</v>
          </cell>
          <cell r="M1390" t="str">
            <v>CLOSE</v>
          </cell>
          <cell r="N1390" t="str">
            <v>JSP</v>
          </cell>
          <cell r="O1390">
            <v>62.36</v>
          </cell>
          <cell r="P1390">
            <v>71.191699999999997</v>
          </cell>
          <cell r="Q1390">
            <v>120.63</v>
          </cell>
        </row>
        <row r="1391">
          <cell r="E1391" t="str">
            <v>X22062818911</v>
          </cell>
          <cell r="F1391" t="str">
            <v>CAYETANO IV ALEJO ZARATE CORDERO</v>
          </cell>
          <cell r="G1391" t="str">
            <v>SPARROW COURT, BF-PILAR SOUTHVILLE, LAS PINAS CITY</v>
          </cell>
          <cell r="H1391" t="str">
            <v>LAS PIÑAS CITY</v>
          </cell>
          <cell r="I1391" t="str">
            <v>PARAÑAQUE</v>
          </cell>
          <cell r="J1391"/>
          <cell r="K1391"/>
          <cell r="L1391" t="str">
            <v>AVECO</v>
          </cell>
          <cell r="M1391" t="str">
            <v>CLOSE</v>
          </cell>
          <cell r="N1391" t="str">
            <v>JSP</v>
          </cell>
          <cell r="O1391">
            <v>13.77</v>
          </cell>
          <cell r="P1391"/>
          <cell r="Q1391">
            <v>18.88</v>
          </cell>
        </row>
        <row r="1392">
          <cell r="E1392" t="str">
            <v>X22114814249</v>
          </cell>
          <cell r="F1392" t="str">
            <v>SILEOFFREY MARQUEZ ILAGAN</v>
          </cell>
          <cell r="G1392" t="str">
            <v>DOÑA MANUELA, DOÑA MANUELA SUBD, LAS PINAS CITY</v>
          </cell>
          <cell r="H1392" t="str">
            <v>LAS PIÑAS CITY</v>
          </cell>
          <cell r="I1392" t="str">
            <v>PARAÑAQUE</v>
          </cell>
          <cell r="J1392"/>
          <cell r="K1392" t="str">
            <v>W/ ISSUE</v>
          </cell>
          <cell r="L1392" t="str">
            <v>AVECO</v>
          </cell>
          <cell r="M1392" t="str">
            <v>CLOSE</v>
          </cell>
          <cell r="N1392" t="str">
            <v>JSP</v>
          </cell>
          <cell r="O1392">
            <v>20.350000000000001</v>
          </cell>
          <cell r="P1392">
            <v>6.282</v>
          </cell>
          <cell r="Q1392">
            <v>27.87</v>
          </cell>
        </row>
        <row r="1393">
          <cell r="E1393" t="str">
            <v>X22041524575</v>
          </cell>
          <cell r="F1393" t="str">
            <v>DITO TELECOMMUNITY CORPORATION</v>
          </cell>
          <cell r="G1393" t="str">
            <v>DOVE, CAMELLA SPV EAST PH 1, BACOOR</v>
          </cell>
          <cell r="H1393" t="str">
            <v>BACOOR CITY</v>
          </cell>
          <cell r="I1393" t="str">
            <v>DASMA</v>
          </cell>
          <cell r="J1393" t="str">
            <v>with digging, for execution until 1029</v>
          </cell>
          <cell r="K1393"/>
          <cell r="L1393" t="str">
            <v>AVECO</v>
          </cell>
          <cell r="M1393" t="str">
            <v>CLOSE</v>
          </cell>
          <cell r="N1393" t="str">
            <v>IJP</v>
          </cell>
          <cell r="O1393">
            <v>70.91</v>
          </cell>
          <cell r="P1393"/>
          <cell r="Q1393">
            <v>110.38</v>
          </cell>
        </row>
        <row r="1394">
          <cell r="E1394" t="str">
            <v>X22020698446</v>
          </cell>
          <cell r="F1394" t="str">
            <v>BERNARD SIMEON CORPORATION</v>
          </cell>
          <cell r="G1394" t="str">
            <v>DELA CRUZ, TOWN AND COUNTRY WEST SUBD, BACOOR</v>
          </cell>
          <cell r="H1394" t="str">
            <v>BACOOR CITY</v>
          </cell>
          <cell r="I1394" t="str">
            <v>DASMA</v>
          </cell>
          <cell r="J1394" t="str">
            <v>for execution until 1029</v>
          </cell>
          <cell r="K1394"/>
          <cell r="L1394" t="str">
            <v>AVECO</v>
          </cell>
          <cell r="M1394" t="str">
            <v>CLOSE</v>
          </cell>
          <cell r="N1394" t="str">
            <v>IJP</v>
          </cell>
          <cell r="O1394">
            <v>105.5</v>
          </cell>
          <cell r="P1394"/>
          <cell r="Q1394">
            <v>167.9</v>
          </cell>
        </row>
        <row r="1395">
          <cell r="E1395" t="str">
            <v>X22030941946</v>
          </cell>
          <cell r="F1395" t="str">
            <v>DITO TELECOMMUNITY CORPORATION</v>
          </cell>
          <cell r="G1395" t="str">
            <v>NORTHVILLE, GREEN VALLEY SUBD SECT A, BACOOR</v>
          </cell>
          <cell r="H1395" t="str">
            <v>BACOOR CITY</v>
          </cell>
          <cell r="I1395" t="str">
            <v>DASMA</v>
          </cell>
          <cell r="J1395" t="str">
            <v>meter 1110</v>
          </cell>
          <cell r="K1395"/>
          <cell r="L1395" t="str">
            <v>AVECO</v>
          </cell>
          <cell r="M1395" t="str">
            <v>CLOSE</v>
          </cell>
          <cell r="N1395" t="str">
            <v>JSP</v>
          </cell>
          <cell r="O1395">
            <v>610.52</v>
          </cell>
          <cell r="P1395"/>
          <cell r="Q1395">
            <v>339.7</v>
          </cell>
        </row>
        <row r="1396">
          <cell r="E1396" t="str">
            <v>R20466875</v>
          </cell>
          <cell r="F1396" t="str">
            <v>WOODRIDGE PROPERTIES, INC.,</v>
          </cell>
          <cell r="G1396" t="str">
            <v>BLOCK 15, KRAUSE PARK SUBD, BACOOR</v>
          </cell>
          <cell r="H1396" t="str">
            <v>BACOOR CITY</v>
          </cell>
          <cell r="I1396" t="str">
            <v>DASMA</v>
          </cell>
          <cell r="J1396" t="str">
            <v>for FCOMP</v>
          </cell>
          <cell r="K1396"/>
          <cell r="L1396" t="str">
            <v>AVECO</v>
          </cell>
          <cell r="M1396" t="str">
            <v>CLOSE</v>
          </cell>
          <cell r="N1396" t="str">
            <v>RRG</v>
          </cell>
          <cell r="O1396">
            <v>17.54</v>
          </cell>
          <cell r="P1396"/>
          <cell r="Q1396">
            <v>24.08</v>
          </cell>
        </row>
        <row r="1397">
          <cell r="E1397" t="str">
            <v>R21975008</v>
          </cell>
          <cell r="F1397" t="str">
            <v>CONTRERAS JOSEPH ECIJA</v>
          </cell>
          <cell r="G1397" t="str">
            <v>BLOCK 6, VITA TOSCANA, BACOOR</v>
          </cell>
          <cell r="H1397" t="str">
            <v>BACOOR CITY</v>
          </cell>
          <cell r="I1397" t="str">
            <v>DASMA</v>
          </cell>
          <cell r="J1397" t="str">
            <v>for FCOMP, comp 1022</v>
          </cell>
          <cell r="K1397"/>
          <cell r="L1397" t="str">
            <v>AVECO</v>
          </cell>
          <cell r="M1397" t="str">
            <v>CLOSE</v>
          </cell>
          <cell r="N1397" t="str">
            <v>RRG</v>
          </cell>
          <cell r="O1397">
            <v>11.46</v>
          </cell>
          <cell r="P1397"/>
          <cell r="Q1397">
            <v>15.77</v>
          </cell>
        </row>
        <row r="1398">
          <cell r="E1398" t="str">
            <v>X22062694469</v>
          </cell>
          <cell r="F1398" t="str">
            <v>NORTHERN STAR ENERGY CORPORATION</v>
          </cell>
          <cell r="G1398" t="str">
            <v>PULONG MABILOG, MOLINO IV, BACOOR</v>
          </cell>
          <cell r="H1398" t="str">
            <v>BACOOR CITY</v>
          </cell>
          <cell r="I1398" t="str">
            <v>DASMA</v>
          </cell>
          <cell r="J1398" t="str">
            <v>for survey target until 1029, parallel DXF</v>
          </cell>
          <cell r="K1398"/>
          <cell r="L1398" t="str">
            <v>AVECO</v>
          </cell>
          <cell r="M1398" t="str">
            <v>CLOSE</v>
          </cell>
          <cell r="N1398" t="str">
            <v>RRG</v>
          </cell>
          <cell r="O1398">
            <v>55.85</v>
          </cell>
          <cell r="P1398"/>
          <cell r="Q1398">
            <v>76.400000000000006</v>
          </cell>
        </row>
        <row r="1399">
          <cell r="E1399" t="str">
            <v>X22062680044</v>
          </cell>
          <cell r="F1399" t="str">
            <v>NATHALIE LOPEZ PADUA</v>
          </cell>
          <cell r="G1399" t="str">
            <v>ORCHID, VISTA VERDE SOUTH EXEC VILL 2, BACOOR</v>
          </cell>
          <cell r="H1399" t="str">
            <v>BACOOR CITY</v>
          </cell>
          <cell r="I1399" t="str">
            <v>DASMA</v>
          </cell>
          <cell r="J1399" t="str">
            <v>target 1105</v>
          </cell>
          <cell r="K1399"/>
          <cell r="L1399" t="str">
            <v>AVECO</v>
          </cell>
          <cell r="M1399" t="str">
            <v>CLOSE</v>
          </cell>
          <cell r="N1399" t="str">
            <v>RRG</v>
          </cell>
          <cell r="O1399">
            <v>14.18</v>
          </cell>
          <cell r="P1399"/>
          <cell r="Q1399">
            <v>19.420000000000002</v>
          </cell>
        </row>
        <row r="1400">
          <cell r="E1400" t="str">
            <v>X22104373364</v>
          </cell>
          <cell r="F1400" t="str">
            <v>INTERCONTINENTAL DEVELOPMENT CORP.</v>
          </cell>
          <cell r="G1400" t="str">
            <v>STA. CLARA, SUSANA HEIGHTS SUBD, MUNTINLUPA</v>
          </cell>
          <cell r="H1400" t="str">
            <v>MUNTINLUPA CITY</v>
          </cell>
          <cell r="I1400" t="str">
            <v>PARAÑAQUE</v>
          </cell>
          <cell r="J1400" t="str">
            <v>for execution on the 4th week of Feb; ongoing (03-16-23)</v>
          </cell>
          <cell r="K1400"/>
          <cell r="L1400" t="str">
            <v>AVECO</v>
          </cell>
          <cell r="M1400" t="str">
            <v>CLOSE</v>
          </cell>
          <cell r="N1400" t="str">
            <v>RRG</v>
          </cell>
          <cell r="O1400">
            <v>20.100000000000001</v>
          </cell>
          <cell r="P1400">
            <v>14.5433</v>
          </cell>
          <cell r="Q1400">
            <v>27.57</v>
          </cell>
        </row>
        <row r="1401">
          <cell r="E1401" t="str">
            <v>X23031046841</v>
          </cell>
          <cell r="F1401" t="str">
            <v>CITY GOVERNMENT OF TAGUIG</v>
          </cell>
          <cell r="G1401" t="str">
            <v>GEN. SANTOS, PUROK 6, TAGUIG CITY</v>
          </cell>
          <cell r="H1401" t="str">
            <v>TAGUIG CITY</v>
          </cell>
          <cell r="I1401" t="str">
            <v>PARAÑAQUE</v>
          </cell>
          <cell r="J1401" t="str">
            <v>done, for FCOMP</v>
          </cell>
          <cell r="K1401" t="str">
            <v>W/ ISSUE</v>
          </cell>
          <cell r="L1401" t="str">
            <v>VJC</v>
          </cell>
          <cell r="M1401" t="str">
            <v>CLOSE</v>
          </cell>
          <cell r="N1401" t="str">
            <v>JSP</v>
          </cell>
          <cell r="O1401">
            <v>211.37</v>
          </cell>
          <cell r="P1401">
            <v>138.11359999999999</v>
          </cell>
          <cell r="Q1401">
            <v>322.32</v>
          </cell>
        </row>
        <row r="1402">
          <cell r="E1402" t="str">
            <v>X22093977082</v>
          </cell>
          <cell r="F1402" t="str">
            <v>CLARENCE JR JUNTILLA PIMENTEL</v>
          </cell>
          <cell r="G1402" t="str">
            <v>AGUIRRE, BF HOMES, PARANAQUE</v>
          </cell>
          <cell r="H1402" t="str">
            <v>PARAÑAQUE CITY</v>
          </cell>
          <cell r="I1402" t="str">
            <v>PARAÑAQUE</v>
          </cell>
          <cell r="J1402"/>
          <cell r="K1402" t="str">
            <v>W/O ISSUE</v>
          </cell>
          <cell r="L1402" t="str">
            <v>VJC</v>
          </cell>
          <cell r="M1402" t="str">
            <v>CLOSE</v>
          </cell>
          <cell r="N1402" t="str">
            <v>JSP</v>
          </cell>
          <cell r="O1402">
            <v>99.09</v>
          </cell>
          <cell r="P1402">
            <v>74.204800000000006</v>
          </cell>
          <cell r="Q1402">
            <v>143.47999999999999</v>
          </cell>
        </row>
        <row r="1403">
          <cell r="E1403" t="str">
            <v>X23051499639</v>
          </cell>
          <cell r="F1403" t="str">
            <v>CHARLENE LASCO BILIGAN</v>
          </cell>
          <cell r="G1403" t="str">
            <v>DIEGO SILANG, AFPOVAI PHASE 2, TAGUIG CITY</v>
          </cell>
          <cell r="H1403" t="str">
            <v>TAGUIG CITY</v>
          </cell>
          <cell r="I1403" t="str">
            <v>PARAÑAQUE</v>
          </cell>
          <cell r="J1403"/>
          <cell r="K1403" t="str">
            <v>W/O ISSUE</v>
          </cell>
          <cell r="L1403" t="str">
            <v>VJC</v>
          </cell>
          <cell r="M1403" t="str">
            <v>CLOSE</v>
          </cell>
          <cell r="N1403" t="str">
            <v>IJP</v>
          </cell>
          <cell r="O1403">
            <v>15.57</v>
          </cell>
          <cell r="P1403">
            <v>11.2928</v>
          </cell>
          <cell r="Q1403">
            <v>21.15</v>
          </cell>
        </row>
        <row r="1404">
          <cell r="E1404" t="str">
            <v>X23030871810</v>
          </cell>
          <cell r="F1404" t="str">
            <v>WEBCOR CONSTRUCTION, INC.,</v>
          </cell>
          <cell r="G1404" t="str">
            <v>EAST SERVICE ROAD, AFP-RSBS INDL PARK, TAGUIG CITY</v>
          </cell>
          <cell r="H1404" t="str">
            <v>TAGUIG CITY</v>
          </cell>
          <cell r="I1404" t="str">
            <v>PARAÑAQUE</v>
          </cell>
          <cell r="J1404"/>
          <cell r="K1404"/>
          <cell r="L1404" t="str">
            <v>VJC</v>
          </cell>
          <cell r="M1404" t="str">
            <v>CLOSE</v>
          </cell>
          <cell r="N1404" t="str">
            <v>JSP</v>
          </cell>
          <cell r="O1404">
            <v>63.05</v>
          </cell>
          <cell r="P1404">
            <v>154.19579999999999</v>
          </cell>
          <cell r="Q1404">
            <v>89.42</v>
          </cell>
        </row>
        <row r="1405">
          <cell r="E1405" t="str">
            <v>X22052093626</v>
          </cell>
          <cell r="F1405" t="str">
            <v>CITY GOVERNMENT OF TAGUIG</v>
          </cell>
          <cell r="G1405" t="str">
            <v>SAN FRANCISCO, ROCKYSIDE VILLAGE, TAGUIG CITY</v>
          </cell>
          <cell r="H1405" t="str">
            <v>TAGUIG CITY</v>
          </cell>
          <cell r="I1405" t="str">
            <v>PARAÑAQUE</v>
          </cell>
          <cell r="J1405" t="str">
            <v>for PAI</v>
          </cell>
          <cell r="K1405"/>
          <cell r="L1405" t="str">
            <v>VJC</v>
          </cell>
          <cell r="M1405" t="str">
            <v>CLOSE</v>
          </cell>
          <cell r="N1405" t="str">
            <v>MBF</v>
          </cell>
          <cell r="O1405">
            <v>198.46</v>
          </cell>
          <cell r="P1405"/>
          <cell r="Q1405">
            <v>300.88</v>
          </cell>
        </row>
        <row r="1406">
          <cell r="E1406" t="str">
            <v>X22093992346</v>
          </cell>
          <cell r="F1406" t="str">
            <v>JEFFREY LEANO REYES</v>
          </cell>
          <cell r="G1406" t="str">
            <v>INDONESIA, BETTER LIVING SUBD, PARANAQUE</v>
          </cell>
          <cell r="H1406" t="str">
            <v>PARAÑAQUE CITY</v>
          </cell>
          <cell r="I1406" t="str">
            <v>PARAÑAQUE</v>
          </cell>
          <cell r="J1406" t="str">
            <v>for execution 1025, no issue cuweld</v>
          </cell>
          <cell r="K1406"/>
          <cell r="L1406" t="str">
            <v>VJC</v>
          </cell>
          <cell r="M1406" t="str">
            <v>CLOSE</v>
          </cell>
          <cell r="N1406" t="str">
            <v>JCF</v>
          </cell>
          <cell r="O1406">
            <v>141.77000000000001</v>
          </cell>
          <cell r="P1406"/>
          <cell r="Q1406">
            <v>204.52</v>
          </cell>
        </row>
        <row r="1407">
          <cell r="E1407" t="str">
            <v>X23062134037</v>
          </cell>
          <cell r="F1407" t="str">
            <v>MAKATI DEVELOPMENT CORPORATION,</v>
          </cell>
          <cell r="G1407" t="str">
            <v>ASEANA, ASEANA BUSINESS PARK, PARANAQUE</v>
          </cell>
          <cell r="H1407" t="str">
            <v>PARAÑAQUE CITY</v>
          </cell>
          <cell r="I1407" t="str">
            <v>PARAÑAQUE</v>
          </cell>
          <cell r="J1407"/>
          <cell r="K1407"/>
          <cell r="L1407" t="str">
            <v>VJC</v>
          </cell>
          <cell r="M1407" t="str">
            <v>CLOSE</v>
          </cell>
          <cell r="N1407" t="str">
            <v>JSP</v>
          </cell>
          <cell r="O1407">
            <v>130.66</v>
          </cell>
          <cell r="P1407">
            <v>111.0827</v>
          </cell>
          <cell r="Q1407">
            <v>178.78</v>
          </cell>
        </row>
        <row r="1408">
          <cell r="E1408" t="str">
            <v>X23031044222</v>
          </cell>
          <cell r="F1408" t="str">
            <v>PHILSTAR DAILY, INC.</v>
          </cell>
          <cell r="G1408" t="str">
            <v>PHASE 2 ACCESS ROAD, AMVEL COMMERCIAL COMPLEX, PARANAQUE</v>
          </cell>
          <cell r="H1408" t="str">
            <v>PARAÑAQUE CITY</v>
          </cell>
          <cell r="I1408" t="str">
            <v>PARAÑAQUE</v>
          </cell>
          <cell r="J1408"/>
          <cell r="K1408" t="str">
            <v>W/O ISSUE</v>
          </cell>
          <cell r="L1408" t="str">
            <v>VJC</v>
          </cell>
          <cell r="M1408" t="str">
            <v>CLOSE</v>
          </cell>
          <cell r="N1408" t="str">
            <v>JSP</v>
          </cell>
          <cell r="O1408">
            <v>201.19</v>
          </cell>
          <cell r="P1408">
            <v>142.79150000000001</v>
          </cell>
          <cell r="Q1408">
            <v>278.08</v>
          </cell>
        </row>
        <row r="1409">
          <cell r="E1409" t="str">
            <v>X22062802710</v>
          </cell>
          <cell r="F1409" t="str">
            <v>LUIS CHOLITO FAJARDO INTIA</v>
          </cell>
          <cell r="G1409" t="str">
            <v>SAN PABLO, SAN ANTONIO VALLEY 1, PARANAQUE</v>
          </cell>
          <cell r="H1409" t="str">
            <v>PARAÑAQUE CITY</v>
          </cell>
          <cell r="I1409" t="str">
            <v>PARAÑAQUE</v>
          </cell>
          <cell r="J1409" t="str">
            <v xml:space="preserve">for FCOMP </v>
          </cell>
          <cell r="K1409" t="str">
            <v>W/ ISSUE</v>
          </cell>
          <cell r="L1409" t="str">
            <v>CHALLENGER</v>
          </cell>
          <cell r="M1409" t="str">
            <v>CLOSE</v>
          </cell>
          <cell r="N1409" t="str">
            <v>JSP</v>
          </cell>
          <cell r="O1409">
            <v>39.909999999999997</v>
          </cell>
          <cell r="P1409">
            <v>56.215600000000002</v>
          </cell>
          <cell r="Q1409">
            <v>61.53</v>
          </cell>
        </row>
        <row r="1410">
          <cell r="E1410" t="str">
            <v>X22114906386</v>
          </cell>
          <cell r="F1410" t="str">
            <v>J CARLITOS G CRUZ</v>
          </cell>
          <cell r="G1410" t="str">
            <v>LAS VEGAS, MERVILLE SUBD, PARANAQUE</v>
          </cell>
          <cell r="H1410" t="str">
            <v>PARAÑAQUE CITY</v>
          </cell>
          <cell r="I1410" t="str">
            <v>PARAÑAQUE</v>
          </cell>
          <cell r="J1410" t="str">
            <v>June 6 install energize dt</v>
          </cell>
          <cell r="K1410" t="str">
            <v>W/O ISSUE</v>
          </cell>
          <cell r="L1410" t="str">
            <v>CHALLENGER</v>
          </cell>
          <cell r="M1410" t="str">
            <v>CLOSE</v>
          </cell>
          <cell r="N1410" t="str">
            <v>JSP</v>
          </cell>
          <cell r="O1410">
            <v>68.927599999999998</v>
          </cell>
          <cell r="P1410">
            <v>82.778199999999998</v>
          </cell>
          <cell r="Q1410">
            <v>106.05</v>
          </cell>
        </row>
        <row r="1411">
          <cell r="E1411" t="str">
            <v>X23010143373</v>
          </cell>
          <cell r="F1411" t="str">
            <v>MONOCRETE CONSTRUCTION PHILIPPINES, INC.</v>
          </cell>
          <cell r="G1411" t="str">
            <v>PRES. DIOSDADO MACAPAGAL, ASIAWORLD CITY, PARANAQUE</v>
          </cell>
          <cell r="H1411" t="str">
            <v>PARAÑAQUE CITY</v>
          </cell>
          <cell r="I1411" t="str">
            <v>PARAÑAQUE</v>
          </cell>
          <cell r="J1411"/>
          <cell r="K1411" t="str">
            <v>W/O ISSUE</v>
          </cell>
          <cell r="L1411" t="str">
            <v>CHALLENGER</v>
          </cell>
          <cell r="M1411" t="str">
            <v>CLOSE</v>
          </cell>
          <cell r="N1411" t="str">
            <v>JSP</v>
          </cell>
          <cell r="O1411">
            <v>41.82</v>
          </cell>
          <cell r="P1411">
            <v>38.847299999999997</v>
          </cell>
          <cell r="Q1411">
            <v>79.73</v>
          </cell>
        </row>
        <row r="1412">
          <cell r="E1412" t="str">
            <v>X22030927177</v>
          </cell>
          <cell r="F1412" t="str">
            <v>CITY GOVERNMENT OF MUNTINLUPA</v>
          </cell>
          <cell r="G1412" t="str">
            <v>SMI VILL, SUCAT, MUNTINLUPA</v>
          </cell>
          <cell r="H1412" t="str">
            <v>MUNTINLUPA CITY</v>
          </cell>
          <cell r="I1412" t="str">
            <v>PARAÑAQUE</v>
          </cell>
          <cell r="J1412"/>
          <cell r="K1412" t="str">
            <v>W/O ISSUE</v>
          </cell>
          <cell r="L1412" t="str">
            <v>CHALLENGER</v>
          </cell>
          <cell r="M1412" t="str">
            <v>CLOSE</v>
          </cell>
          <cell r="N1412" t="str">
            <v>JSP</v>
          </cell>
          <cell r="O1412">
            <v>230.4511</v>
          </cell>
          <cell r="P1412">
            <v>150.93960000000001</v>
          </cell>
          <cell r="Q1412">
            <v>334.27</v>
          </cell>
        </row>
        <row r="1413">
          <cell r="E1413" t="str">
            <v>X22125087226</v>
          </cell>
          <cell r="F1413" t="str">
            <v>MICHAEL RETUYA ESTUISTA</v>
          </cell>
          <cell r="G1413" t="str">
            <v>ADMIRAL, ADMIRAL PARK SUBD, LAS PINAS CITY</v>
          </cell>
          <cell r="H1413" t="str">
            <v>LAS PIÑAS CITY</v>
          </cell>
          <cell r="I1413" t="str">
            <v>PARAÑAQUE</v>
          </cell>
          <cell r="J1413"/>
          <cell r="K1413" t="str">
            <v>W/O ISSUE</v>
          </cell>
          <cell r="L1413" t="str">
            <v>CHALLENGER</v>
          </cell>
          <cell r="M1413" t="str">
            <v>CLOSE</v>
          </cell>
          <cell r="N1413" t="str">
            <v>JSP</v>
          </cell>
          <cell r="O1413">
            <v>6.1</v>
          </cell>
          <cell r="P1413">
            <v>2.58</v>
          </cell>
          <cell r="Q1413">
            <v>8.35</v>
          </cell>
        </row>
        <row r="1414">
          <cell r="E1414" t="str">
            <v>X23051495269</v>
          </cell>
          <cell r="F1414" t="str">
            <v>GRACE FAJARITO MATINING</v>
          </cell>
          <cell r="G1414" t="str">
            <v>SUNFLOWER, VERGONVILLE SUBD, LAS PINAS CITY</v>
          </cell>
          <cell r="H1414" t="str">
            <v>LAS PIÑAS CITY</v>
          </cell>
          <cell r="I1414" t="str">
            <v>PARAÑAQUE</v>
          </cell>
          <cell r="J1414" t="str">
            <v>for meter/FCOMP</v>
          </cell>
          <cell r="K1414" t="str">
            <v>W/O ISSUE</v>
          </cell>
          <cell r="L1414" t="str">
            <v>CHALLENGER</v>
          </cell>
          <cell r="M1414" t="str">
            <v>CLOSE</v>
          </cell>
          <cell r="N1414" t="str">
            <v>JSP</v>
          </cell>
          <cell r="O1414">
            <v>5.67</v>
          </cell>
          <cell r="P1414">
            <v>2.25</v>
          </cell>
          <cell r="Q1414">
            <v>7.77</v>
          </cell>
        </row>
        <row r="1415">
          <cell r="E1415" t="str">
            <v>X22062490540</v>
          </cell>
          <cell r="F1415" t="str">
            <v>GLOBE TELECOM., INC.</v>
          </cell>
          <cell r="G1415" t="str">
            <v>SAMPAGUITA, T.S. CRUZ SUBD, LAS PINAS CITY</v>
          </cell>
          <cell r="H1415" t="str">
            <v>LAS PINAS CITY</v>
          </cell>
          <cell r="I1415" t="str">
            <v>PARAÑAQUE</v>
          </cell>
          <cell r="J1415"/>
          <cell r="K1415" t="str">
            <v>W/O ISSUE</v>
          </cell>
          <cell r="L1415" t="str">
            <v>CHALLENGER</v>
          </cell>
          <cell r="M1415" t="str">
            <v>CLOSE</v>
          </cell>
          <cell r="N1415" t="str">
            <v>JSP</v>
          </cell>
          <cell r="O1415">
            <v>19.3</v>
          </cell>
          <cell r="P1415">
            <v>16.942799999999998</v>
          </cell>
          <cell r="Q1415">
            <v>26.38</v>
          </cell>
        </row>
        <row r="1416">
          <cell r="E1416" t="str">
            <v>X23030760000</v>
          </cell>
          <cell r="F1416" t="str">
            <v>YHH LAND CORPORATION</v>
          </cell>
          <cell r="G1416" t="str">
            <v>J. ABAD SANTOS ST., AYVIEW VILL., TAMBO, PARAÑAQUE</v>
          </cell>
          <cell r="H1416" t="str">
            <v>PARAÑAQUE CITY</v>
          </cell>
          <cell r="I1416" t="str">
            <v>PARAÑAQUE</v>
          </cell>
          <cell r="J1416" t="str">
            <v>for scheduling</v>
          </cell>
          <cell r="K1416" t="str">
            <v>W/O ISSUE</v>
          </cell>
          <cell r="L1416" t="str">
            <v>CHALLENGER</v>
          </cell>
          <cell r="M1416" t="str">
            <v>CLOSE</v>
          </cell>
          <cell r="N1416" t="str">
            <v>JSP</v>
          </cell>
          <cell r="O1416">
            <v>45.667299999999997</v>
          </cell>
          <cell r="P1416">
            <v>18.5608</v>
          </cell>
          <cell r="Q1416">
            <v>62.4</v>
          </cell>
        </row>
        <row r="1417">
          <cell r="E1417" t="str">
            <v>X22093866694</v>
          </cell>
          <cell r="F1417" t="str">
            <v>JUSTIN RYAN ANG GO</v>
          </cell>
          <cell r="G1417" t="str">
            <v>DOLPHIN, JALEVILLE SUBD., SAN DIONISIO, PARANAQUE</v>
          </cell>
          <cell r="H1417" t="str">
            <v>PARAÑAQUE CITY</v>
          </cell>
          <cell r="I1417" t="str">
            <v>PARAÑAQUE</v>
          </cell>
          <cell r="J1417" t="str">
            <v>for scheduling</v>
          </cell>
          <cell r="K1417" t="str">
            <v>W/ ISSUE</v>
          </cell>
          <cell r="L1417" t="str">
            <v>CHALLENGER</v>
          </cell>
          <cell r="M1417" t="str">
            <v>CLOSE</v>
          </cell>
          <cell r="N1417" t="str">
            <v>JSP</v>
          </cell>
          <cell r="O1417">
            <v>57.898499999999999</v>
          </cell>
          <cell r="P1417">
            <v>91.721999999999994</v>
          </cell>
          <cell r="Q1417">
            <v>86.78</v>
          </cell>
        </row>
        <row r="1418">
          <cell r="E1418" t="str">
            <v>X22104161614</v>
          </cell>
          <cell r="F1418" t="str">
            <v>GLOBE TELECOM, INC.</v>
          </cell>
          <cell r="G1418" t="str">
            <v>EAST MEADOW, VICTORIAHOMES-DIAMONDPARK SUBD, MUNTINLUPA</v>
          </cell>
          <cell r="H1418" t="str">
            <v>MUNTINLUPA CITY</v>
          </cell>
          <cell r="I1418" t="str">
            <v>PARAÑAQUE</v>
          </cell>
          <cell r="J1418"/>
          <cell r="K1418" t="str">
            <v>W/ ISSUE</v>
          </cell>
          <cell r="L1418" t="str">
            <v>CHALLENGER</v>
          </cell>
          <cell r="M1418" t="str">
            <v>CLOSE</v>
          </cell>
          <cell r="N1418" t="str">
            <v>JSP</v>
          </cell>
          <cell r="O1418">
            <v>20.56</v>
          </cell>
          <cell r="P1418">
            <v>16.796099999999999</v>
          </cell>
          <cell r="Q1418">
            <v>28.03</v>
          </cell>
        </row>
        <row r="1419">
          <cell r="E1419" t="str">
            <v>X22125057302</v>
          </cell>
          <cell r="F1419" t="str">
            <v>TERESITA LACSON SOLIMAN</v>
          </cell>
          <cell r="G1419" t="str">
            <v>SAN BARTOLOME, AYALA-ALABANG VILL, MUNTINLUPA</v>
          </cell>
          <cell r="H1419" t="str">
            <v>MUNTINLUPA CITY</v>
          </cell>
          <cell r="I1419" t="str">
            <v>PARAÑAQUE</v>
          </cell>
          <cell r="J1419" t="str">
            <v>for survey 0419</v>
          </cell>
          <cell r="K1419" t="str">
            <v>W/O ISSUE</v>
          </cell>
          <cell r="L1419" t="str">
            <v>CHALLENGER</v>
          </cell>
          <cell r="M1419" t="str">
            <v>CLOSE</v>
          </cell>
          <cell r="N1419" t="str">
            <v>JSP</v>
          </cell>
          <cell r="O1419">
            <v>133.321</v>
          </cell>
          <cell r="P1419">
            <v>104.788</v>
          </cell>
          <cell r="Q1419">
            <v>208.73</v>
          </cell>
        </row>
        <row r="1420">
          <cell r="E1420" t="str">
            <v>X23030844493</v>
          </cell>
          <cell r="F1420" t="str">
            <v>PERKS PLUS LOGISTICS CORP.</v>
          </cell>
          <cell r="G1420" t="str">
            <v>J. AGUILAR AVE., GAPUZAN, TALON I, LAS PIÑAS CITY</v>
          </cell>
          <cell r="H1420" t="str">
            <v>LAS PIÑAS CITY</v>
          </cell>
          <cell r="I1420" t="str">
            <v>PARAÑAQUE</v>
          </cell>
          <cell r="J1420"/>
          <cell r="K1420" t="str">
            <v>W/O ISSUE</v>
          </cell>
          <cell r="L1420" t="str">
            <v>CHALLENGER</v>
          </cell>
          <cell r="M1420" t="str">
            <v>CLOSE</v>
          </cell>
          <cell r="N1420" t="str">
            <v>JSP</v>
          </cell>
          <cell r="O1420">
            <v>116.86</v>
          </cell>
          <cell r="P1420">
            <v>80.316800000000001</v>
          </cell>
          <cell r="Q1420">
            <v>167.25</v>
          </cell>
        </row>
        <row r="1421">
          <cell r="E1421" t="str">
            <v>X23051499957</v>
          </cell>
          <cell r="F1421" t="str">
            <v>MARY ANN ESQUIVEL DELA ROSA</v>
          </cell>
          <cell r="G1421" t="str">
            <v>VETERANS, VETERANS CENTER, TAGUIG CITY</v>
          </cell>
          <cell r="H1421" t="str">
            <v>TAGUIG CITY</v>
          </cell>
          <cell r="I1421" t="str">
            <v>PARAÑAQUE</v>
          </cell>
          <cell r="J1421" t="str">
            <v>Done OH, waiting for BCT allocation</v>
          </cell>
          <cell r="K1421" t="str">
            <v>W/O ISSUE</v>
          </cell>
          <cell r="L1421" t="str">
            <v>VJC</v>
          </cell>
          <cell r="M1421" t="str">
            <v>CLOSE</v>
          </cell>
          <cell r="N1421" t="str">
            <v>IJP</v>
          </cell>
          <cell r="O1421">
            <v>71.5</v>
          </cell>
          <cell r="P1421">
            <v>27.962800000000001</v>
          </cell>
          <cell r="Q1421">
            <v>97.4</v>
          </cell>
        </row>
        <row r="1422">
          <cell r="E1422" t="str">
            <v>R22514909</v>
          </cell>
          <cell r="F1422" t="str">
            <v>FORTEZ, ANGELEN</v>
          </cell>
          <cell r="G1422" t="str">
            <v>MAYOR TANYAG, ZONE 6, TAGUIG CITY</v>
          </cell>
          <cell r="H1422" t="str">
            <v>TAGUIG CITY</v>
          </cell>
          <cell r="I1422" t="str">
            <v>PARAÑAQUE</v>
          </cell>
          <cell r="J1422" t="str">
            <v>sched June 10</v>
          </cell>
          <cell r="K1422" t="str">
            <v>W/O ISSUE</v>
          </cell>
          <cell r="L1422" t="str">
            <v>VJC</v>
          </cell>
          <cell r="M1422" t="str">
            <v>CLOSE</v>
          </cell>
          <cell r="N1422" t="str">
            <v>JSP</v>
          </cell>
          <cell r="O1422">
            <v>31.56</v>
          </cell>
          <cell r="P1422">
            <v>32.995199999999997</v>
          </cell>
          <cell r="Q1422">
            <v>51.82</v>
          </cell>
        </row>
        <row r="1423">
          <cell r="E1423" t="str">
            <v>X22093866605</v>
          </cell>
          <cell r="F1423" t="str">
            <v>EMMANUEL VICENCIO GARCIA</v>
          </cell>
          <cell r="G1423" t="str">
            <v>BOUGAINVILLE, SUN VALLEY SUBD, PARANAQUE</v>
          </cell>
          <cell r="H1423" t="str">
            <v>PARAÑAQUE CITY</v>
          </cell>
          <cell r="I1423" t="str">
            <v>PARAÑAQUE</v>
          </cell>
          <cell r="J1423" t="str">
            <v>needs 200:5 BCT, 1/11-for follow up with meter</v>
          </cell>
          <cell r="K1423"/>
          <cell r="L1423" t="str">
            <v>VJC</v>
          </cell>
          <cell r="M1423" t="str">
            <v>CLOSE</v>
          </cell>
          <cell r="N1423" t="str">
            <v>JSP</v>
          </cell>
          <cell r="O1423">
            <v>48.03</v>
          </cell>
          <cell r="P1423">
            <v>40.558500000000002</v>
          </cell>
          <cell r="Q1423">
            <v>73.349999999999994</v>
          </cell>
        </row>
        <row r="1424">
          <cell r="E1424" t="str">
            <v>X22093924548</v>
          </cell>
          <cell r="F1424" t="str">
            <v>FILIPINAS BENSON INDUSTRIAL AND DEVELOPMENT CORPOR</v>
          </cell>
          <cell r="G1424" t="str">
            <v>RODRIGUEZ, TUNASAN, MUNTINLUPA</v>
          </cell>
          <cell r="H1424" t="str">
            <v>MUNTINLUPA CITY</v>
          </cell>
          <cell r="I1424" t="str">
            <v>PARAÑAQUE</v>
          </cell>
          <cell r="J1424" t="str">
            <v>with ssp involved; possible RTPI, for metering w/ BCT</v>
          </cell>
          <cell r="K1424" t="str">
            <v>W/ ISSUE</v>
          </cell>
          <cell r="L1424" t="str">
            <v>VJC</v>
          </cell>
          <cell r="M1424" t="str">
            <v>CLOSE</v>
          </cell>
          <cell r="N1424" t="str">
            <v>JSP</v>
          </cell>
          <cell r="O1424">
            <v>260.8476</v>
          </cell>
          <cell r="P1424">
            <v>163.58269999999999</v>
          </cell>
          <cell r="Q1424">
            <v>384.78</v>
          </cell>
        </row>
        <row r="1425">
          <cell r="E1425" t="str">
            <v>P1909000100</v>
          </cell>
          <cell r="F1425" t="str">
            <v>MN_MAJOR (WDESIGN) DPWH Reloc along Crisanto Delos Reyes Ave. Kaybagal North, Tagaytay (Job 1)</v>
          </cell>
          <cell r="G1425" t="str">
            <v>DAANG LUMA, KAYBAGAL NORTH, TAGAYTAY CITY</v>
          </cell>
          <cell r="H1425" t="str">
            <v>TAGAYTAY CITY</v>
          </cell>
          <cell r="I1425" t="str">
            <v>DASMA</v>
          </cell>
          <cell r="J1425" t="str">
            <v>hibed 2/15, digging done, for pole erection</v>
          </cell>
          <cell r="K1425"/>
          <cell r="L1425" t="str">
            <v>CHALLENGER</v>
          </cell>
          <cell r="M1425" t="str">
            <v>CLOSE</v>
          </cell>
          <cell r="N1425" t="str">
            <v>JSP</v>
          </cell>
          <cell r="O1425">
            <v>1659.6</v>
          </cell>
          <cell r="P1425">
            <v>1017.9625</v>
          </cell>
          <cell r="Q1425">
            <v>1368.15</v>
          </cell>
        </row>
        <row r="1426">
          <cell r="E1426" t="str">
            <v>P2111120002</v>
          </cell>
          <cell r="F1426" t="str">
            <v>MN_MAJOR (WDESIGN), DPWH Reloc along Crisanto Delos Reyes Ave. Kaybagal North, Tagaytay (Job 2)</v>
          </cell>
          <cell r="G1426" t="str">
            <v>TAGAYTAY-AMADEO KAYBAGAL NORTH KAYBAGAL NORTH TAGAYTAY CITY CAVITE</v>
          </cell>
          <cell r="H1426" t="str">
            <v>TAGAYTAY CITY</v>
          </cell>
          <cell r="I1426" t="str">
            <v>DASMA</v>
          </cell>
          <cell r="J1426" t="str">
            <v>task 9 issue with oppossing customer</v>
          </cell>
          <cell r="K1426"/>
          <cell r="L1426" t="str">
            <v>CHALLENGER</v>
          </cell>
          <cell r="M1426" t="str">
            <v>CLOSE</v>
          </cell>
          <cell r="N1426" t="str">
            <v>JSP</v>
          </cell>
          <cell r="O1426">
            <v>1143.03</v>
          </cell>
          <cell r="P1426">
            <v>698.35820000000001</v>
          </cell>
          <cell r="Q1426">
            <v>2101.9699999999998</v>
          </cell>
        </row>
        <row r="1427">
          <cell r="E1427" t="str">
            <v>X21031113603</v>
          </cell>
          <cell r="F1427" t="str">
            <v>NATIONAL HOUSING AUTHORITY</v>
          </cell>
          <cell r="G1427" t="str">
            <v>MINDANAO, MAHARLIKA VILL, TAGUIG CITY</v>
          </cell>
          <cell r="H1427" t="str">
            <v>TAGUIG CITY</v>
          </cell>
          <cell r="I1427" t="str">
            <v>PARAÑAQUE</v>
          </cell>
          <cell r="J1427" t="str">
            <v>materials withdrawn, local for schedule based from applicants sched</v>
          </cell>
          <cell r="K1427" t="str">
            <v>W/O ISSUE</v>
          </cell>
          <cell r="L1427" t="str">
            <v>VJC</v>
          </cell>
          <cell r="M1427" t="str">
            <v>CLOSE</v>
          </cell>
          <cell r="N1427" t="str">
            <v>IJP</v>
          </cell>
          <cell r="O1427">
            <v>95.92</v>
          </cell>
          <cell r="P1427">
            <v>65.479299999999995</v>
          </cell>
          <cell r="Q1427">
            <v>144.33000000000001</v>
          </cell>
        </row>
        <row r="1428">
          <cell r="E1428" t="str">
            <v>X22093992275</v>
          </cell>
          <cell r="F1428" t="str">
            <v>OSCAR YUSAY OJEDA, JR.</v>
          </cell>
          <cell r="G1428" t="str">
            <v>YUGOSLAVIA, BETTERLIVING SUBD ANNEX 17, PARANAQUE</v>
          </cell>
          <cell r="H1428" t="str">
            <v>PARAÑAQUE CITY</v>
          </cell>
          <cell r="I1428" t="str">
            <v>PARAÑAQUE</v>
          </cell>
          <cell r="J1428"/>
          <cell r="K1428"/>
          <cell r="L1428" t="str">
            <v>CHALLENGER</v>
          </cell>
          <cell r="M1428" t="str">
            <v>CLOSE</v>
          </cell>
          <cell r="N1428" t="str">
            <v>JSP</v>
          </cell>
          <cell r="O1428">
            <v>15809.74</v>
          </cell>
          <cell r="P1428">
            <v>65.1935</v>
          </cell>
          <cell r="Q1428">
            <v>115.06</v>
          </cell>
        </row>
        <row r="1429">
          <cell r="E1429" t="str">
            <v>X23020570543</v>
          </cell>
          <cell r="F1429" t="str">
            <v>RAMON P. TORRES</v>
          </cell>
          <cell r="G1429" t="str">
            <v>ROSAL, TAHANAN VILL, PARANAQUE</v>
          </cell>
          <cell r="H1429" t="str">
            <v>PARAÑAQUE CITY</v>
          </cell>
          <cell r="I1429" t="str">
            <v>PARAÑAQUE</v>
          </cell>
          <cell r="J1429"/>
          <cell r="K1429"/>
          <cell r="L1429" t="str">
            <v>CHALLENGER</v>
          </cell>
          <cell r="M1429" t="str">
            <v>CLOSE</v>
          </cell>
          <cell r="N1429" t="str">
            <v>JSP</v>
          </cell>
          <cell r="O1429">
            <v>146.99289999999999</v>
          </cell>
          <cell r="P1429">
            <v>116.7795</v>
          </cell>
          <cell r="Q1429">
            <v>96.58</v>
          </cell>
        </row>
        <row r="1430">
          <cell r="E1430" t="str">
            <v>X23010013107</v>
          </cell>
          <cell r="F1430" t="str">
            <v>ALBERTINE PALACIO MONTERON</v>
          </cell>
          <cell r="G1430" t="str">
            <v>DONA SOLEDAD EXTN, BETTER LIVING SUBD, PARANAQUE</v>
          </cell>
          <cell r="H1430" t="str">
            <v>PARAÑAQUE CITY</v>
          </cell>
          <cell r="I1430" t="str">
            <v>PARAÑAQUE</v>
          </cell>
          <cell r="J1430"/>
          <cell r="K1430" t="str">
            <v>W/O ISSUE</v>
          </cell>
          <cell r="L1430" t="str">
            <v>CHALLENGER</v>
          </cell>
          <cell r="M1430" t="str">
            <v>CLOSE</v>
          </cell>
          <cell r="N1430" t="str">
            <v>JSP</v>
          </cell>
          <cell r="O1430">
            <v>64.917699999999996</v>
          </cell>
          <cell r="P1430">
            <v>43.054699999999997</v>
          </cell>
          <cell r="Q1430">
            <v>100.65</v>
          </cell>
        </row>
        <row r="1431">
          <cell r="E1431" t="str">
            <v>X23051956617</v>
          </cell>
          <cell r="F1431" t="str">
            <v>ABENSON VENTURES, INC.</v>
          </cell>
          <cell r="G1431" t="str">
            <v>WEST SERVICE, SUCAT, MUNTINLUPA</v>
          </cell>
          <cell r="H1431" t="str">
            <v>MUNTINLUPA CITY</v>
          </cell>
          <cell r="I1431" t="str">
            <v>PARAÑAQUE</v>
          </cell>
          <cell r="J1431"/>
          <cell r="K1431"/>
          <cell r="L1431" t="str">
            <v>CHALLENGER</v>
          </cell>
          <cell r="M1431" t="str">
            <v>CLOSE</v>
          </cell>
          <cell r="N1431" t="str">
            <v>JSP</v>
          </cell>
          <cell r="O1431">
            <v>103.13</v>
          </cell>
          <cell r="P1431">
            <v>91.15</v>
          </cell>
          <cell r="Q1431">
            <v>141.28</v>
          </cell>
        </row>
        <row r="1432">
          <cell r="E1432" t="str">
            <v>X23020390634</v>
          </cell>
          <cell r="F1432" t="str">
            <v>STA. LUCIA REALTY &amp; DEVELOPMENT, INC.</v>
          </cell>
          <cell r="G1432" t="str">
            <v>BLOCK 9, MEADOWOOD EXEC VILL PH II-D, BACOOR</v>
          </cell>
          <cell r="H1432" t="str">
            <v>BACOOR CITY</v>
          </cell>
          <cell r="I1432" t="str">
            <v>DASMA</v>
          </cell>
          <cell r="J1432" t="str">
            <v>for scheduling</v>
          </cell>
          <cell r="K1432"/>
          <cell r="L1432" t="str">
            <v>CHALLENGER</v>
          </cell>
          <cell r="M1432" t="str">
            <v>CLOSE</v>
          </cell>
          <cell r="N1432" t="str">
            <v>JSP</v>
          </cell>
          <cell r="O1432">
            <v>41.31</v>
          </cell>
          <cell r="P1432">
            <v>35.325299999999999</v>
          </cell>
          <cell r="Q1432">
            <v>56.57</v>
          </cell>
        </row>
        <row r="1433">
          <cell r="E1433" t="str">
            <v>X23041273099</v>
          </cell>
          <cell r="F1433" t="str">
            <v>RAFAEL ACUÑA FELIX</v>
          </cell>
          <cell r="G1433" t="str">
            <v>BF RESORT, BF RESORT VILL, LAS PINAS CITY</v>
          </cell>
          <cell r="H1433" t="str">
            <v>LAS PIÑAS CITY</v>
          </cell>
          <cell r="I1433" t="str">
            <v>PARAÑAQUE</v>
          </cell>
          <cell r="J1433" t="str">
            <v>for FCOMP</v>
          </cell>
          <cell r="K1433" t="str">
            <v>W/O ISSUE</v>
          </cell>
          <cell r="L1433" t="str">
            <v>CHALLENGER</v>
          </cell>
          <cell r="M1433" t="str">
            <v>CLOSE</v>
          </cell>
          <cell r="N1433" t="str">
            <v>JSP</v>
          </cell>
          <cell r="O1433">
            <v>39.46</v>
          </cell>
          <cell r="P1433">
            <v>52.245600000000003</v>
          </cell>
          <cell r="Q1433">
            <v>64.12</v>
          </cell>
        </row>
        <row r="1434">
          <cell r="E1434" t="str">
            <v>X22094021074</v>
          </cell>
          <cell r="F1434" t="str">
            <v>STA. LUCIA REALTY &amp; DEVELOPMENT, INC.</v>
          </cell>
          <cell r="G1434" t="str">
            <v>ALLYSUM, MEADOWOOD EXEC VILL PH I-D, BACOOR</v>
          </cell>
          <cell r="H1434" t="str">
            <v>BACOOR CITY</v>
          </cell>
          <cell r="I1434" t="str">
            <v>DASMA</v>
          </cell>
          <cell r="J1434" t="str">
            <v>DT already installed on site, for energization final week of April</v>
          </cell>
          <cell r="K1434" t="str">
            <v>W/ ISSUE</v>
          </cell>
          <cell r="L1434" t="str">
            <v>CHALLENGER</v>
          </cell>
          <cell r="M1434" t="str">
            <v>CLOSE</v>
          </cell>
          <cell r="N1434" t="str">
            <v>JSP</v>
          </cell>
          <cell r="O1434">
            <v>137.4357</v>
          </cell>
          <cell r="P1434">
            <v>101.3021</v>
          </cell>
          <cell r="Q1434">
            <v>190</v>
          </cell>
        </row>
        <row r="1435">
          <cell r="E1435" t="str">
            <v>X22125152059</v>
          </cell>
          <cell r="F1435" t="str">
            <v>RAISA MARGARITA TANTUICO VARGAS</v>
          </cell>
          <cell r="G1435" t="str">
            <v>PALICO, AYALA-ALABANG VILL, MUNTINLUPA</v>
          </cell>
          <cell r="H1435" t="str">
            <v>MUNTINLUPA CITY</v>
          </cell>
          <cell r="I1435" t="str">
            <v>PARAÑAQUE</v>
          </cell>
          <cell r="J1435"/>
          <cell r="K1435"/>
          <cell r="L1435" t="str">
            <v>CHALLENGER</v>
          </cell>
          <cell r="M1435" t="str">
            <v>CLOSE</v>
          </cell>
          <cell r="N1435" t="str">
            <v>JSP</v>
          </cell>
          <cell r="O1435">
            <v>19.720300000000002</v>
          </cell>
          <cell r="P1435">
            <v>14.3028</v>
          </cell>
          <cell r="Q1435">
            <v>26.97</v>
          </cell>
        </row>
        <row r="1436">
          <cell r="E1436" t="str">
            <v>X22083409220</v>
          </cell>
          <cell r="F1436" t="str">
            <v>DITO TELECOMMUNITY CORPORATION</v>
          </cell>
          <cell r="G1436" t="str">
            <v>RHODORA, KATIPUNAN VILL, TAGUIG CITY</v>
          </cell>
          <cell r="H1436" t="str">
            <v>TAGUIG CITY</v>
          </cell>
          <cell r="I1436" t="str">
            <v>PARAÑAQUE</v>
          </cell>
          <cell r="J1436" t="str">
            <v>for metering</v>
          </cell>
          <cell r="K1436" t="str">
            <v>W/ ISSUE</v>
          </cell>
          <cell r="L1436" t="str">
            <v>VJC</v>
          </cell>
          <cell r="M1436" t="str">
            <v>CLOSE</v>
          </cell>
          <cell r="N1436" t="str">
            <v>IJP</v>
          </cell>
          <cell r="O1436">
            <v>87.748900000000006</v>
          </cell>
          <cell r="P1436">
            <v>68.7714</v>
          </cell>
          <cell r="Q1436">
            <v>140.32</v>
          </cell>
        </row>
        <row r="1437">
          <cell r="E1437" t="str">
            <v>X23010276342</v>
          </cell>
          <cell r="F1437" t="str">
            <v>JULIUS DE LUNA DE GUZMAN</v>
          </cell>
          <cell r="G1437" t="str">
            <v>R. MAGSAYSAY, AFPOVAI PHASE 2, TAGUIG CITY</v>
          </cell>
          <cell r="H1437" t="str">
            <v>TAGUIG CITY</v>
          </cell>
          <cell r="I1437" t="str">
            <v>PARAÑAQUE</v>
          </cell>
          <cell r="J1437"/>
          <cell r="K1437" t="str">
            <v>W/ ISSUE</v>
          </cell>
          <cell r="L1437" t="str">
            <v>VJC</v>
          </cell>
          <cell r="M1437" t="str">
            <v>CLOSE</v>
          </cell>
          <cell r="N1437" t="str">
            <v>JSP</v>
          </cell>
          <cell r="O1437">
            <v>123.1</v>
          </cell>
          <cell r="P1437">
            <v>101.1713</v>
          </cell>
          <cell r="Q1437">
            <v>191.3</v>
          </cell>
        </row>
        <row r="1438">
          <cell r="E1438" t="str">
            <v>X23052020331</v>
          </cell>
          <cell r="F1438" t="str">
            <v>M L MENLOU BORJA BIBONIA</v>
          </cell>
          <cell r="G1438" t="str">
            <v>KAIMITO, MOLAVE PARK VILL, PARANAQUE</v>
          </cell>
          <cell r="H1438" t="str">
            <v>PARAÑAQUE CITY</v>
          </cell>
          <cell r="I1438" t="str">
            <v>PARAÑAQUE</v>
          </cell>
          <cell r="J1438" t="str">
            <v>Can't be FCOMP due to declaration of surplus-salvage asset/s error</v>
          </cell>
          <cell r="K1438" t="str">
            <v>W/O ISSUE</v>
          </cell>
          <cell r="L1438" t="str">
            <v>VJC</v>
          </cell>
          <cell r="M1438" t="str">
            <v>CLOSE</v>
          </cell>
          <cell r="N1438" t="str">
            <v>JSP</v>
          </cell>
          <cell r="O1438">
            <v>73.34</v>
          </cell>
          <cell r="P1438">
            <v>52.751800000000003</v>
          </cell>
          <cell r="Q1438">
            <v>111.68</v>
          </cell>
        </row>
        <row r="1439">
          <cell r="E1439" t="str">
            <v>R22509263</v>
          </cell>
          <cell r="F1439" t="str">
            <v>CITY GOVERNMENT OF TAGUIG</v>
          </cell>
          <cell r="G1439" t="str">
            <v>M.L. QUEZON, PUROK 1, TAGUIG CITY</v>
          </cell>
          <cell r="H1439" t="str">
            <v>TAGUIG CITY</v>
          </cell>
          <cell r="I1439" t="str">
            <v>PARAÑAQUE</v>
          </cell>
          <cell r="J1439" t="str">
            <v>sched for hukay, 2nd week June</v>
          </cell>
          <cell r="K1439" t="str">
            <v>W/O ISSUE</v>
          </cell>
          <cell r="L1439" t="str">
            <v>VJC</v>
          </cell>
          <cell r="M1439" t="str">
            <v>CLOSE</v>
          </cell>
          <cell r="N1439" t="str">
            <v>JSP</v>
          </cell>
          <cell r="O1439">
            <v>18.14</v>
          </cell>
          <cell r="P1439">
            <v>13.82</v>
          </cell>
          <cell r="Q1439">
            <v>31.92</v>
          </cell>
        </row>
        <row r="1440">
          <cell r="E1440" t="str">
            <v>X23010042493</v>
          </cell>
          <cell r="F1440" t="str">
            <v>SOUTH STAR DRUG, INC.</v>
          </cell>
          <cell r="G1440" t="str">
            <v>BLOCK 9, PINAGSAMA PH 2 VILL, TAGUIG CITY</v>
          </cell>
          <cell r="H1440" t="str">
            <v>TAGUIG CITY</v>
          </cell>
          <cell r="I1440" t="str">
            <v>PARAÑAQUE</v>
          </cell>
          <cell r="J1440" t="str">
            <v>needs replacement of oval before energizing c/o customer</v>
          </cell>
          <cell r="K1440" t="str">
            <v>W/ ISSUE</v>
          </cell>
          <cell r="L1440" t="str">
            <v>VJC</v>
          </cell>
          <cell r="M1440" t="str">
            <v>CLOSE</v>
          </cell>
          <cell r="N1440" t="str">
            <v>IJP</v>
          </cell>
          <cell r="O1440">
            <v>39.659999999999997</v>
          </cell>
          <cell r="P1440">
            <v>12.0928</v>
          </cell>
          <cell r="Q1440">
            <v>54.18</v>
          </cell>
        </row>
        <row r="1441">
          <cell r="E1441" t="str">
            <v>X23020656634</v>
          </cell>
          <cell r="F1441" t="str">
            <v>KK LAND CORP.</v>
          </cell>
          <cell r="G1441" t="str">
            <v>PHASE 2 ACCESS ROAD, AMVEL COMMERCIAL COMPLEX, PARANAQUE</v>
          </cell>
          <cell r="H1441" t="str">
            <v>PARAÑAQUE CITY</v>
          </cell>
          <cell r="I1441" t="str">
            <v>PARAÑAQUE</v>
          </cell>
          <cell r="J1441" t="str">
            <v>OH done, next energize with UG</v>
          </cell>
          <cell r="K1441" t="str">
            <v>W/ ISSUE</v>
          </cell>
          <cell r="L1441" t="str">
            <v>VJC</v>
          </cell>
          <cell r="M1441" t="str">
            <v>CLOSE</v>
          </cell>
          <cell r="N1441" t="str">
            <v>JSP</v>
          </cell>
          <cell r="O1441">
            <v>191.98869999999999</v>
          </cell>
          <cell r="P1441">
            <v>108.8377</v>
          </cell>
          <cell r="Q1441">
            <v>741.35</v>
          </cell>
        </row>
        <row r="1442">
          <cell r="E1442" t="str">
            <v>X23062309223</v>
          </cell>
          <cell r="F1442" t="str">
            <v>JULIUS DE LUNA DE GUZMAN</v>
          </cell>
          <cell r="G1442" t="str">
            <v>R. MAGSAYSAY, AFPOVAI PHASE 2, TAGUIG CITY</v>
          </cell>
          <cell r="H1442" t="str">
            <v>TAGUIG CITY</v>
          </cell>
          <cell r="I1442" t="str">
            <v>PARAÑAQUE</v>
          </cell>
          <cell r="J1442"/>
          <cell r="K1442" t="str">
            <v>W/ ISSUE</v>
          </cell>
          <cell r="L1442" t="str">
            <v>VJC</v>
          </cell>
          <cell r="M1442" t="str">
            <v>CLOSE</v>
          </cell>
          <cell r="N1442" t="str">
            <v>IJP</v>
          </cell>
          <cell r="O1442">
            <v>126</v>
          </cell>
          <cell r="P1442">
            <v>188.3134</v>
          </cell>
          <cell r="Q1442">
            <v>178.55</v>
          </cell>
        </row>
        <row r="1443">
          <cell r="E1443" t="str">
            <v>P2008000181</v>
          </cell>
          <cell r="F1443" t="str">
            <v>ECP-SR:, Development of ARCA South 115kV-34.5kV Substation</v>
          </cell>
          <cell r="G1443" t="str">
            <v>FTI CPD, FTI CPD, TAGUIG CITY</v>
          </cell>
          <cell r="H1443" t="str">
            <v>TAGUIG CITY</v>
          </cell>
          <cell r="I1443" t="str">
            <v>PARAÑAQUE</v>
          </cell>
          <cell r="J1443" t="str">
            <v xml:space="preserve">energized already on site Jan 2023, for FCOMP </v>
          </cell>
          <cell r="K1443"/>
          <cell r="L1443" t="str">
            <v>VJC</v>
          </cell>
          <cell r="M1443" t="str">
            <v>CLOSE</v>
          </cell>
          <cell r="N1443" t="str">
            <v>JCF</v>
          </cell>
          <cell r="O1443">
            <v>287.77</v>
          </cell>
          <cell r="P1443">
            <v>154.19579999999999</v>
          </cell>
          <cell r="Q1443">
            <v>489.33</v>
          </cell>
        </row>
        <row r="1444">
          <cell r="E1444" t="str">
            <v>R22497149</v>
          </cell>
          <cell r="F1444" t="str">
            <v>HITE INC.,</v>
          </cell>
          <cell r="G1444" t="str">
            <v>4TH, BAGUMBAYAN, TAGUIG CITY</v>
          </cell>
          <cell r="H1444" t="str">
            <v>TAGUIG CITY</v>
          </cell>
          <cell r="I1444" t="str">
            <v>PARAÑAQUE</v>
          </cell>
          <cell r="J1444" t="str">
            <v>for sched hukay tentative June 11</v>
          </cell>
          <cell r="K1444" t="str">
            <v>W/O ISSUE</v>
          </cell>
          <cell r="L1444" t="str">
            <v>VJC</v>
          </cell>
          <cell r="M1444" t="str">
            <v>CLOSE</v>
          </cell>
          <cell r="N1444" t="str">
            <v>IJP</v>
          </cell>
          <cell r="O1444">
            <v>47.32</v>
          </cell>
          <cell r="P1444">
            <v>44.417400000000001</v>
          </cell>
          <cell r="Q1444">
            <v>91.33</v>
          </cell>
        </row>
        <row r="1445">
          <cell r="E1445" t="str">
            <v>R22604993</v>
          </cell>
          <cell r="F1445" t="str">
            <v>LA-O JR. TOMAS CARMEN</v>
          </cell>
          <cell r="G1445" t="str">
            <v>BANABA, ZONE 6, TAGUIG CITY</v>
          </cell>
          <cell r="H1445" t="str">
            <v>TAGUIG CITY</v>
          </cell>
          <cell r="I1445" t="str">
            <v>PARAÑAQUE</v>
          </cell>
          <cell r="J1445"/>
          <cell r="K1445" t="str">
            <v>W/O ISSUE</v>
          </cell>
          <cell r="L1445" t="str">
            <v>VJC</v>
          </cell>
          <cell r="M1445" t="str">
            <v>CLOSE</v>
          </cell>
          <cell r="N1445" t="str">
            <v>JSP</v>
          </cell>
          <cell r="O1445">
            <v>31.75</v>
          </cell>
          <cell r="P1445">
            <v>26.086500000000001</v>
          </cell>
          <cell r="Q1445">
            <v>51.77</v>
          </cell>
        </row>
        <row r="1446">
          <cell r="E1446" t="str">
            <v>X23020441717</v>
          </cell>
          <cell r="F1446" t="str">
            <v>MANILA WATER COMPANY, INC.</v>
          </cell>
          <cell r="G1446" t="str">
            <v>RODRIGUEZ, ZONE 5, TAGUIG CITY</v>
          </cell>
          <cell r="H1446" t="str">
            <v>TAGUIG CITY</v>
          </cell>
          <cell r="I1446" t="str">
            <v>PARAÑAQUE</v>
          </cell>
          <cell r="J1446"/>
          <cell r="K1446" t="str">
            <v>W/ ISSUE</v>
          </cell>
          <cell r="L1446" t="str">
            <v>VJC</v>
          </cell>
          <cell r="M1446" t="str">
            <v>CLOSE</v>
          </cell>
          <cell r="N1446" t="str">
            <v>JSP</v>
          </cell>
          <cell r="O1446">
            <v>4.03</v>
          </cell>
          <cell r="P1446">
            <v>6.5759999999999996</v>
          </cell>
          <cell r="Q1446">
            <v>5.52</v>
          </cell>
        </row>
        <row r="1447">
          <cell r="E1447" t="str">
            <v>X23020665730</v>
          </cell>
          <cell r="F1447" t="str">
            <v>ALTACO DEVELOPMENT AND INDUSTRIAL CORPORATION</v>
          </cell>
          <cell r="G1447" t="str">
            <v>STA. MARIA, TAGUIG BAGUMBAYAN INDL ASS INC, TAGUIG CITY</v>
          </cell>
          <cell r="H1447" t="str">
            <v>TAGUIG CITY</v>
          </cell>
          <cell r="I1447" t="str">
            <v>PARAÑAQUE</v>
          </cell>
          <cell r="J1447" t="str">
            <v>for FCOMP (08/19/2023)</v>
          </cell>
          <cell r="K1447" t="str">
            <v>W/ ISSUE</v>
          </cell>
          <cell r="L1447" t="str">
            <v>VJC</v>
          </cell>
          <cell r="M1447" t="str">
            <v>CLOSE</v>
          </cell>
          <cell r="N1447" t="str">
            <v>JSP</v>
          </cell>
          <cell r="O1447">
            <v>29.05</v>
          </cell>
          <cell r="P1447">
            <v>26.867599999999999</v>
          </cell>
          <cell r="Q1447">
            <v>39.53</v>
          </cell>
        </row>
        <row r="1448">
          <cell r="E1448" t="str">
            <v>X21083379341</v>
          </cell>
          <cell r="F1448" t="str">
            <v>GLOBE TELECOM., INC.</v>
          </cell>
          <cell r="G1448" t="str">
            <v>SAN PEDRO, SAN ANTONIO VALLEY 2, PARANAQUE</v>
          </cell>
          <cell r="H1448" t="str">
            <v>PARAÑAQUE CITY</v>
          </cell>
          <cell r="I1448" t="str">
            <v>PARAÑAQUE</v>
          </cell>
          <cell r="J1448" t="str">
            <v>No PO due to contract budget concerns</v>
          </cell>
          <cell r="K1448" t="str">
            <v>W/ ISSUE</v>
          </cell>
          <cell r="L1448" t="str">
            <v>VJC</v>
          </cell>
          <cell r="M1448" t="str">
            <v>CLOSE</v>
          </cell>
          <cell r="N1448" t="str">
            <v>IJP</v>
          </cell>
          <cell r="O1448">
            <v>25.57</v>
          </cell>
          <cell r="P1448">
            <v>26.097100000000001</v>
          </cell>
          <cell r="Q1448">
            <v>34.82</v>
          </cell>
        </row>
        <row r="1449">
          <cell r="E1449" t="str">
            <v>X21041577248</v>
          </cell>
          <cell r="F1449" t="str">
            <v>AYALA LAND, INC., (STL)</v>
          </cell>
          <cell r="G1449" t="str">
            <v>NEXUS, ARCA SOUTH, TAGUIG CITY</v>
          </cell>
          <cell r="H1449" t="str">
            <v>TAGUIG CITY</v>
          </cell>
          <cell r="I1449" t="str">
            <v>PARAÑAQUE</v>
          </cell>
          <cell r="J1449"/>
          <cell r="K1449"/>
          <cell r="L1449" t="str">
            <v>VJC</v>
          </cell>
          <cell r="M1449" t="str">
            <v>CLOSE</v>
          </cell>
          <cell r="N1449" t="str">
            <v>IJP</v>
          </cell>
          <cell r="O1449">
            <v>488.4</v>
          </cell>
          <cell r="P1449"/>
          <cell r="Q1449">
            <v>795.48</v>
          </cell>
        </row>
        <row r="1450">
          <cell r="E1450" t="str">
            <v>X23010265054</v>
          </cell>
          <cell r="F1450" t="str">
            <v>CITY GOVERNMENT OF TAGUIG,</v>
          </cell>
          <cell r="G1450" t="str">
            <v>BLOCK 120, SITIO IMELDA, TAGUIG CITY</v>
          </cell>
          <cell r="H1450" t="str">
            <v>TAGUIG CITY</v>
          </cell>
          <cell r="I1450" t="str">
            <v>PARAÑAQUE</v>
          </cell>
          <cell r="J1450" t="str">
            <v>June 11 energize</v>
          </cell>
          <cell r="K1450" t="str">
            <v>W/ ISSUE</v>
          </cell>
          <cell r="L1450" t="str">
            <v>VJC</v>
          </cell>
          <cell r="M1450" t="str">
            <v>CLOSE</v>
          </cell>
          <cell r="N1450" t="str">
            <v>JSP</v>
          </cell>
          <cell r="O1450">
            <v>47.76</v>
          </cell>
          <cell r="P1450">
            <v>43.146299999999997</v>
          </cell>
          <cell r="Q1450">
            <v>80.62</v>
          </cell>
        </row>
        <row r="1451">
          <cell r="E1451" t="str">
            <v>X23051499474</v>
          </cell>
          <cell r="F1451" t="str">
            <v>NETIFY COMMUNICATIONS CORP.</v>
          </cell>
          <cell r="G1451" t="str">
            <v>DIEGO SILANG, AFPOVAI PHASE 2, TAGUIG CITY</v>
          </cell>
          <cell r="H1451" t="str">
            <v>TAGUIG CITY</v>
          </cell>
          <cell r="I1451" t="str">
            <v>PARAÑAQUE</v>
          </cell>
          <cell r="J1451"/>
          <cell r="K1451" t="str">
            <v>W/ ISSUE</v>
          </cell>
          <cell r="L1451" t="str">
            <v>VJC</v>
          </cell>
          <cell r="M1451" t="str">
            <v>CLOSE</v>
          </cell>
          <cell r="N1451" t="str">
            <v>IJP</v>
          </cell>
          <cell r="O1451">
            <v>14.71</v>
          </cell>
          <cell r="P1451">
            <v>23.3856</v>
          </cell>
          <cell r="Q1451">
            <v>20.079999999999998</v>
          </cell>
        </row>
        <row r="1452">
          <cell r="E1452" t="str">
            <v>R22062529</v>
          </cell>
          <cell r="F1452" t="str">
            <v>MANILA WATER COMPANY, INC.,</v>
          </cell>
          <cell r="G1452" t="str">
            <v>BLOCK 17, PINAGSAMA PH 1 VILL, TAGUIG CITY</v>
          </cell>
          <cell r="H1452" t="str">
            <v>TAGUIG CITY</v>
          </cell>
          <cell r="I1452" t="str">
            <v>PARAÑAQUE</v>
          </cell>
          <cell r="J1452"/>
          <cell r="K1452" t="str">
            <v>W/O ISSUE</v>
          </cell>
          <cell r="L1452" t="str">
            <v>VJC</v>
          </cell>
          <cell r="M1452" t="str">
            <v>CLOSE</v>
          </cell>
          <cell r="N1452" t="str">
            <v>IJP</v>
          </cell>
          <cell r="O1452">
            <v>174.24</v>
          </cell>
          <cell r="P1452">
            <v>99.333100000000002</v>
          </cell>
          <cell r="Q1452">
            <v>264.18</v>
          </cell>
        </row>
        <row r="1453">
          <cell r="E1453" t="str">
            <v>X23031072939</v>
          </cell>
          <cell r="F1453" t="str">
            <v>ALICE YANG LEE</v>
          </cell>
          <cell r="G1453" t="str">
            <v>URMA, AIRPORT VILL, PARANAQUE</v>
          </cell>
          <cell r="H1453" t="str">
            <v>PARAÑAQUE CITY</v>
          </cell>
          <cell r="I1453" t="str">
            <v>PARAÑAQUE</v>
          </cell>
          <cell r="J1453"/>
          <cell r="K1453" t="str">
            <v>W/ ISSUE</v>
          </cell>
          <cell r="L1453" t="str">
            <v>VJC</v>
          </cell>
          <cell r="M1453" t="str">
            <v>CLOSE</v>
          </cell>
          <cell r="N1453" t="str">
            <v>JSP</v>
          </cell>
          <cell r="O1453">
            <v>90</v>
          </cell>
          <cell r="P1453">
            <v>117.1204</v>
          </cell>
          <cell r="Q1453">
            <v>134.38</v>
          </cell>
        </row>
        <row r="1454">
          <cell r="E1454" t="str">
            <v>X23051997287</v>
          </cell>
          <cell r="F1454" t="str">
            <v>JENNIFER CAMILLE VIRTUCIO REYES</v>
          </cell>
          <cell r="G1454" t="str">
            <v>ENGINEERING, SCIENCE VILL, PARANAQUE</v>
          </cell>
          <cell r="H1454" t="str">
            <v>PARAÑAQUE CITY</v>
          </cell>
          <cell r="I1454" t="str">
            <v>PARAÑAQUE</v>
          </cell>
          <cell r="J1454"/>
          <cell r="K1454"/>
          <cell r="L1454" t="str">
            <v>VJC</v>
          </cell>
          <cell r="M1454" t="str">
            <v>CLOSE</v>
          </cell>
          <cell r="N1454" t="str">
            <v>JSP</v>
          </cell>
          <cell r="O1454">
            <v>6.22</v>
          </cell>
          <cell r="P1454">
            <v>5.72</v>
          </cell>
          <cell r="Q1454">
            <v>8.5299999999999994</v>
          </cell>
        </row>
        <row r="1455">
          <cell r="E1455" t="str">
            <v>X23072795716</v>
          </cell>
          <cell r="F1455" t="str">
            <v>ATTY ALEJANDRO BAJASA</v>
          </cell>
          <cell r="G1455" t="str">
            <v>HOLY FAMILY, HOLY FAMILY VILL, TAGUIG CITY</v>
          </cell>
          <cell r="H1455" t="str">
            <v>TAGUIG CITY</v>
          </cell>
          <cell r="I1455" t="str">
            <v>PARAÑAQUE</v>
          </cell>
          <cell r="J1455"/>
          <cell r="K1455"/>
          <cell r="L1455" t="str">
            <v>VJC</v>
          </cell>
          <cell r="M1455" t="str">
            <v>CLOSE</v>
          </cell>
          <cell r="N1455" t="str">
            <v>JSP</v>
          </cell>
          <cell r="O1455">
            <v>3.54</v>
          </cell>
          <cell r="P1455">
            <v>4.8460000000000001</v>
          </cell>
          <cell r="Q1455">
            <v>4.83</v>
          </cell>
        </row>
        <row r="1456">
          <cell r="E1456" t="str">
            <v>X22114899682</v>
          </cell>
          <cell r="F1456" t="str">
            <v>MAXIFUEL GAS STATIONS, INC.</v>
          </cell>
          <cell r="G1456" t="str">
            <v>SALINAS I, SALINAS I, BACOOR</v>
          </cell>
          <cell r="H1456" t="str">
            <v>BACOOR CITY</v>
          </cell>
          <cell r="I1456" t="str">
            <v>DASMA</v>
          </cell>
          <cell r="J1456"/>
          <cell r="K1456" t="str">
            <v>W/O ISSUE</v>
          </cell>
          <cell r="L1456" t="str">
            <v>CHALLENGER</v>
          </cell>
          <cell r="M1456" t="str">
            <v>CLOSE</v>
          </cell>
          <cell r="N1456" t="str">
            <v>JSP</v>
          </cell>
          <cell r="O1456">
            <v>11.62</v>
          </cell>
          <cell r="P1456">
            <v>10.029999999999999</v>
          </cell>
          <cell r="Q1456">
            <v>15.75</v>
          </cell>
        </row>
        <row r="1457">
          <cell r="E1457" t="str">
            <v>X23020489943</v>
          </cell>
          <cell r="F1457" t="str">
            <v>RICHARD C. SOMOOK</v>
          </cell>
          <cell r="G1457" t="str">
            <v>HERRERA ST., TOWN AND COUNTRY WEST SUBD, BACOOR</v>
          </cell>
          <cell r="H1457" t="str">
            <v>BACOOR CITY</v>
          </cell>
          <cell r="I1457" t="str">
            <v>DASMA</v>
          </cell>
          <cell r="J1457" t="str">
            <v>for scheduling</v>
          </cell>
          <cell r="K1457"/>
          <cell r="L1457" t="str">
            <v>CHALLENGER</v>
          </cell>
          <cell r="M1457" t="str">
            <v>CLOSE</v>
          </cell>
          <cell r="N1457" t="str">
            <v>JSP</v>
          </cell>
          <cell r="O1457">
            <v>91.58</v>
          </cell>
          <cell r="P1457">
            <v>66.934799999999996</v>
          </cell>
          <cell r="Q1457">
            <v>132.62</v>
          </cell>
        </row>
        <row r="1458">
          <cell r="E1458" t="str">
            <v>X22114811672</v>
          </cell>
          <cell r="F1458" t="str">
            <v>MA ANNA CONCEPCION GARCIA MENDOZA</v>
          </cell>
          <cell r="G1458" t="str">
            <v>MA. CRISTINA, AYALA-ALABANG VILL, MUNTINLUPA</v>
          </cell>
          <cell r="H1458" t="str">
            <v>MUNTINLUPA CITY</v>
          </cell>
          <cell r="I1458" t="str">
            <v>PARAÑAQUE</v>
          </cell>
          <cell r="J1458" t="str">
            <v>for FCOMP/EAM error</v>
          </cell>
          <cell r="K1458" t="str">
            <v>W/ ISSUE</v>
          </cell>
          <cell r="L1458" t="str">
            <v>CHALLENGER</v>
          </cell>
          <cell r="M1458" t="str">
            <v>CLOSE</v>
          </cell>
          <cell r="N1458" t="str">
            <v>JSP</v>
          </cell>
          <cell r="O1458">
            <v>23</v>
          </cell>
          <cell r="P1458">
            <v>15.492800000000001</v>
          </cell>
          <cell r="Q1458">
            <v>31.43</v>
          </cell>
        </row>
        <row r="1459">
          <cell r="E1459" t="str">
            <v>X22114852547</v>
          </cell>
          <cell r="F1459" t="str">
            <v>FILINVEST LAND INC.</v>
          </cell>
          <cell r="G1459" t="str">
            <v>EAST SERVICE, ALABANG, MUNTINLUPA</v>
          </cell>
          <cell r="H1459" t="str">
            <v>MUNTINLUPA CITY</v>
          </cell>
          <cell r="I1459" t="str">
            <v>PARAÑAQUE</v>
          </cell>
          <cell r="J1459" t="str">
            <v>for resurvey 0419</v>
          </cell>
          <cell r="K1459" t="str">
            <v>W/ ISSUE</v>
          </cell>
          <cell r="L1459" t="str">
            <v>CHALLENGER</v>
          </cell>
          <cell r="M1459" t="str">
            <v>CLOSE</v>
          </cell>
          <cell r="N1459" t="str">
            <v>JSP</v>
          </cell>
          <cell r="O1459">
            <v>62.93</v>
          </cell>
          <cell r="P1459">
            <v>38.436100000000003</v>
          </cell>
          <cell r="Q1459">
            <v>103.75</v>
          </cell>
        </row>
        <row r="1460">
          <cell r="E1460" t="str">
            <v>X23062301418</v>
          </cell>
          <cell r="F1460" t="str">
            <v>CITY GOVERNMENT OF TAGUIG</v>
          </cell>
          <cell r="G1460" t="str">
            <v>MARAWI, MAHARLIKA VILL, TAGUIG CITY</v>
          </cell>
          <cell r="H1460" t="str">
            <v>TAGUIG CITY</v>
          </cell>
          <cell r="I1460" t="str">
            <v>PARAÑAQUE</v>
          </cell>
          <cell r="J1460"/>
          <cell r="K1460" t="str">
            <v>W/ ISSUE</v>
          </cell>
          <cell r="L1460" t="str">
            <v>VJC</v>
          </cell>
          <cell r="M1460" t="str">
            <v>CLOSE</v>
          </cell>
          <cell r="N1460" t="str">
            <v>JSP</v>
          </cell>
          <cell r="O1460">
            <v>65.72</v>
          </cell>
          <cell r="P1460">
            <v>79.6494</v>
          </cell>
          <cell r="Q1460">
            <v>94.7</v>
          </cell>
        </row>
        <row r="1461">
          <cell r="E1461" t="str">
            <v>X22093708861</v>
          </cell>
          <cell r="F1461" t="str">
            <v>MONOCRETE CONSTRUCTION PHILIPPINES, INC.</v>
          </cell>
          <cell r="G1461" t="str">
            <v>PRES. DIOSDADO MACAPAGAL, ASIAWORLD CITY, PARANAQUE</v>
          </cell>
          <cell r="H1461" t="str">
            <v>PARAÑAQUE CITY</v>
          </cell>
          <cell r="I1461" t="str">
            <v>PARAÑAQUE</v>
          </cell>
          <cell r="J1461" t="str">
            <v>1203 execution meter 1205 1 pm, 1/10-follow up ROW</v>
          </cell>
          <cell r="K1461" t="str">
            <v>W/ ISSUE</v>
          </cell>
          <cell r="L1461" t="str">
            <v>CHALLENGER</v>
          </cell>
          <cell r="M1461" t="str">
            <v>CLOSE</v>
          </cell>
          <cell r="N1461" t="str">
            <v>JSP</v>
          </cell>
          <cell r="O1461">
            <v>63.86</v>
          </cell>
          <cell r="P1461">
            <v>27.4528</v>
          </cell>
          <cell r="Q1461">
            <v>87.03</v>
          </cell>
        </row>
        <row r="1462">
          <cell r="E1462" t="str">
            <v>X22125008984</v>
          </cell>
          <cell r="F1462" t="str">
            <v>MAXIFUEL GAS STATIONS, INC.</v>
          </cell>
          <cell r="G1462" t="str">
            <v>SALINAS I, SALINAS I, BACOOR</v>
          </cell>
          <cell r="H1462" t="str">
            <v>BACOOR CITY</v>
          </cell>
          <cell r="I1462" t="str">
            <v>DASMA</v>
          </cell>
          <cell r="J1462"/>
          <cell r="K1462" t="str">
            <v>W/O ISSUE</v>
          </cell>
          <cell r="L1462" t="str">
            <v>CHALLENGER</v>
          </cell>
          <cell r="M1462" t="str">
            <v>CLOSE</v>
          </cell>
          <cell r="N1462" t="str">
            <v>JSP</v>
          </cell>
          <cell r="O1462">
            <v>28.75</v>
          </cell>
          <cell r="P1462">
            <v>24.07</v>
          </cell>
          <cell r="Q1462">
            <v>59.78</v>
          </cell>
        </row>
        <row r="1463">
          <cell r="E1463" t="str">
            <v>X23072895442</v>
          </cell>
          <cell r="F1463" t="str">
            <v>BAUER FOUNDATIONS PHILIPPINES, INC.</v>
          </cell>
          <cell r="G1463" t="str">
            <v>R.M.T. INDUSTRIAL COMPLEX, R.M.T. INDUSTRIAL COMPLEX, MUNTINLUPA</v>
          </cell>
          <cell r="H1463" t="str">
            <v>MUNTINLUPA CITY</v>
          </cell>
          <cell r="I1463" t="str">
            <v>PARAÑAQUE</v>
          </cell>
          <cell r="J1463"/>
          <cell r="K1463"/>
          <cell r="L1463" t="str">
            <v>VJC</v>
          </cell>
          <cell r="M1463" t="str">
            <v>CLOSE</v>
          </cell>
          <cell r="N1463" t="str">
            <v>JSP</v>
          </cell>
          <cell r="O1463">
            <v>23.14</v>
          </cell>
          <cell r="P1463">
            <v>13.496700000000001</v>
          </cell>
          <cell r="Q1463">
            <v>31.68</v>
          </cell>
        </row>
        <row r="1464">
          <cell r="E1464" t="str">
            <v>X22073036516</v>
          </cell>
          <cell r="F1464" t="str">
            <v>CITY GOVT OF MUNTINLUPA</v>
          </cell>
          <cell r="G1464" t="str">
            <v>PUROK 4, PUROK 4, MUNTINLUPA</v>
          </cell>
          <cell r="H1464" t="str">
            <v>MUNTINLUPA CITY</v>
          </cell>
          <cell r="I1464" t="str">
            <v>PARAÑAQUE</v>
          </cell>
          <cell r="J1464" t="str">
            <v>for execution 1025, clf, bct, pinapalpat DT pole malapit kasi sa terrace</v>
          </cell>
          <cell r="K1464"/>
          <cell r="L1464" t="str">
            <v>VJC</v>
          </cell>
          <cell r="M1464" t="str">
            <v>CLOSE</v>
          </cell>
          <cell r="N1464" t="str">
            <v>JSP</v>
          </cell>
          <cell r="O1464">
            <v>66.319999999999993</v>
          </cell>
          <cell r="P1464"/>
          <cell r="Q1464">
            <v>98.1</v>
          </cell>
        </row>
        <row r="1465">
          <cell r="E1465" t="str">
            <v>X23062033488</v>
          </cell>
          <cell r="F1465" t="str">
            <v>EDWARD GUION HONG CHUA</v>
          </cell>
          <cell r="G1465" t="str">
            <v>MASBATE LOOP, MARINA SUBD, PARANAQUE</v>
          </cell>
          <cell r="H1465" t="str">
            <v>PARAÑAQUE CITY</v>
          </cell>
          <cell r="I1465" t="str">
            <v>PARAÑAQUE</v>
          </cell>
          <cell r="J1465"/>
          <cell r="K1465"/>
          <cell r="L1465" t="str">
            <v>VJC</v>
          </cell>
          <cell r="M1465" t="str">
            <v>CLOSE</v>
          </cell>
          <cell r="N1465" t="str">
            <v>JSP</v>
          </cell>
          <cell r="O1465">
            <v>22.43</v>
          </cell>
          <cell r="P1465">
            <v>11.23</v>
          </cell>
          <cell r="Q1465">
            <v>30.78</v>
          </cell>
        </row>
        <row r="1466">
          <cell r="E1466" t="str">
            <v>X23062466537</v>
          </cell>
          <cell r="F1466" t="str">
            <v>DEPARTMENT OF PUBLIC WORKS AND HIGHWAYS</v>
          </cell>
          <cell r="G1466" t="str">
            <v>GEN. SANTOS, UPPER BICUTAN, TAGUIG CITY</v>
          </cell>
          <cell r="H1466" t="str">
            <v>TAGUIG CITY</v>
          </cell>
          <cell r="I1466" t="str">
            <v>PARAÑAQUE</v>
          </cell>
          <cell r="J1466"/>
          <cell r="K1466" t="str">
            <v>No PO due to contract budget concerns</v>
          </cell>
          <cell r="L1466" t="str">
            <v>VJC</v>
          </cell>
          <cell r="M1466" t="str">
            <v>CLOSE</v>
          </cell>
          <cell r="N1466" t="str">
            <v>JSP</v>
          </cell>
          <cell r="O1466">
            <v>106.42</v>
          </cell>
          <cell r="P1466">
            <v>61.4056</v>
          </cell>
          <cell r="Q1466">
            <v>145.33000000000001</v>
          </cell>
        </row>
        <row r="1467">
          <cell r="E1467" t="str">
            <v>X21073169692</v>
          </cell>
          <cell r="F1467" t="str">
            <v>OMAR SALAS ROA</v>
          </cell>
          <cell r="G1467" t="str">
            <v>MATABUNGKAY, AYALA-ALABANG VILL, MUNTINLUPA</v>
          </cell>
          <cell r="H1467" t="str">
            <v>MUNTINLUPA CITY</v>
          </cell>
          <cell r="I1467" t="str">
            <v>PARAÑAQUE</v>
          </cell>
          <cell r="J1467"/>
          <cell r="K1467" t="str">
            <v>W/O ISSUE</v>
          </cell>
          <cell r="L1467" t="str">
            <v>CHALLENGER</v>
          </cell>
          <cell r="M1467" t="str">
            <v>CLOSE</v>
          </cell>
          <cell r="N1467" t="str">
            <v>JSP</v>
          </cell>
          <cell r="O1467">
            <v>44.81</v>
          </cell>
          <cell r="P1467">
            <v>15.3728</v>
          </cell>
          <cell r="Q1467">
            <v>61.33</v>
          </cell>
        </row>
        <row r="1468">
          <cell r="E1468" t="str">
            <v>X23020586108</v>
          </cell>
          <cell r="F1468" t="str">
            <v>CASTLEON DINER CLUB MANILA CO</v>
          </cell>
          <cell r="G1468" t="str">
            <v>ALABANG-ZAPOTE, ALMANZA I, LAS PINAS CITY</v>
          </cell>
          <cell r="H1468" t="str">
            <v>LAS PINAS CITY</v>
          </cell>
          <cell r="I1468" t="str">
            <v>PARAÑAQUE</v>
          </cell>
          <cell r="J1468"/>
          <cell r="K1468" t="str">
            <v>W/ ISSUE</v>
          </cell>
          <cell r="L1468" t="str">
            <v>CHALLENGER</v>
          </cell>
          <cell r="M1468" t="str">
            <v>CLOSE</v>
          </cell>
          <cell r="N1468" t="str">
            <v>JSP</v>
          </cell>
          <cell r="O1468">
            <v>40.14</v>
          </cell>
          <cell r="P1468">
            <v>17.993300000000001</v>
          </cell>
          <cell r="Q1468">
            <v>54.87</v>
          </cell>
        </row>
        <row r="1469">
          <cell r="E1469" t="str">
            <v>X23031072856</v>
          </cell>
          <cell r="F1469" t="str">
            <v>JAMES SY NG</v>
          </cell>
          <cell r="G1469" t="str">
            <v>DONA SOLEDAD EXTN, BETTER LIVING SUBD, PARANAQUE</v>
          </cell>
          <cell r="H1469" t="str">
            <v>PARAÑAQUE CITY</v>
          </cell>
          <cell r="I1469" t="str">
            <v>PARAÑAQUE</v>
          </cell>
          <cell r="J1469" t="str">
            <v>for scheduling</v>
          </cell>
          <cell r="K1469" t="str">
            <v>W/ ISSUE</v>
          </cell>
          <cell r="L1469" t="str">
            <v>CHALLENGER</v>
          </cell>
          <cell r="M1469" t="str">
            <v>CLOSE</v>
          </cell>
          <cell r="N1469" t="str">
            <v>JSP</v>
          </cell>
          <cell r="O1469">
            <v>131.88999999999999</v>
          </cell>
          <cell r="P1469">
            <v>93.367500000000007</v>
          </cell>
          <cell r="Q1469">
            <v>203.6</v>
          </cell>
        </row>
        <row r="1470">
          <cell r="E1470" t="str">
            <v>X23030862424</v>
          </cell>
          <cell r="F1470" t="str">
            <v>WILLIAM VILLAEBA YAP</v>
          </cell>
          <cell r="G1470" t="str">
            <v>SAUDI ARABIA ST., BETTER LIVING SUBD., DON BOSCO, PARANAQUE</v>
          </cell>
          <cell r="H1470" t="str">
            <v>PARAÑAQUE CITY</v>
          </cell>
          <cell r="I1470" t="str">
            <v>PARAÑAQUE</v>
          </cell>
          <cell r="J1470"/>
          <cell r="K1470" t="str">
            <v>W/O ISSUE</v>
          </cell>
          <cell r="L1470" t="str">
            <v>CHALLENGER</v>
          </cell>
          <cell r="M1470" t="str">
            <v>CLOSE</v>
          </cell>
          <cell r="N1470" t="str">
            <v>JSP</v>
          </cell>
          <cell r="O1470">
            <v>22.97</v>
          </cell>
          <cell r="P1470">
            <v>4.9400000000000004</v>
          </cell>
          <cell r="Q1470">
            <v>31.5</v>
          </cell>
        </row>
        <row r="1471">
          <cell r="E1471" t="str">
            <v>X23020587311</v>
          </cell>
          <cell r="F1471" t="str">
            <v>ST. PETER CHAPELS LUZON, INC.</v>
          </cell>
          <cell r="G1471" t="str">
            <v>DR. A SANTOS, SAN DIONISIO, PARANAQUE</v>
          </cell>
          <cell r="H1471" t="str">
            <v>PARAÑAQUE CITY</v>
          </cell>
          <cell r="I1471" t="str">
            <v>PARAÑAQUE</v>
          </cell>
          <cell r="J1471"/>
          <cell r="K1471" t="str">
            <v>W/ ISSUE</v>
          </cell>
          <cell r="L1471" t="str">
            <v>CHALLENGER</v>
          </cell>
          <cell r="M1471" t="str">
            <v>CLOSE</v>
          </cell>
          <cell r="N1471" t="str">
            <v>JSP</v>
          </cell>
          <cell r="O1471">
            <v>158.21</v>
          </cell>
          <cell r="P1471">
            <v>103.193</v>
          </cell>
          <cell r="Q1471">
            <v>223.88</v>
          </cell>
        </row>
        <row r="1472">
          <cell r="E1472" t="str">
            <v>X23051765902</v>
          </cell>
          <cell r="F1472" t="str">
            <v>GUSJOY VENTURES, INC.</v>
          </cell>
          <cell r="G1472" t="str">
            <v>J. ELIZALDE, BF HOMES, PARANAQUE</v>
          </cell>
          <cell r="H1472" t="str">
            <v>PARAÑAQUE CITY</v>
          </cell>
          <cell r="I1472" t="str">
            <v>PARAÑAQUE</v>
          </cell>
          <cell r="J1472"/>
          <cell r="K1472" t="str">
            <v>W/O ISSUE</v>
          </cell>
          <cell r="L1472" t="str">
            <v>CHALLENGER</v>
          </cell>
          <cell r="M1472" t="str">
            <v>CLOSE</v>
          </cell>
          <cell r="N1472" t="str">
            <v>JSP</v>
          </cell>
          <cell r="O1472">
            <v>95.67</v>
          </cell>
          <cell r="P1472">
            <v>60.738700000000001</v>
          </cell>
          <cell r="Q1472">
            <v>137.88</v>
          </cell>
        </row>
        <row r="1473">
          <cell r="E1473" t="str">
            <v>X23051856514</v>
          </cell>
          <cell r="F1473" t="str">
            <v>RONALD ALLAN MALANA DE GUZMAN</v>
          </cell>
          <cell r="G1473" t="str">
            <v>BOUGAINVILLA, T.S. CRUZ SUBD, LAS PINAS CITY</v>
          </cell>
          <cell r="H1473" t="str">
            <v>LAS PINAS CITY</v>
          </cell>
          <cell r="I1473" t="str">
            <v>PARAÑAQUE</v>
          </cell>
          <cell r="J1473"/>
          <cell r="K1473" t="str">
            <v>W/ ISSUE</v>
          </cell>
          <cell r="L1473" t="str">
            <v>CHALLENGER</v>
          </cell>
          <cell r="M1473" t="str">
            <v>CLOSE</v>
          </cell>
          <cell r="N1473" t="str">
            <v>JSP</v>
          </cell>
          <cell r="O1473">
            <v>39.700000000000003</v>
          </cell>
          <cell r="P1473">
            <v>33.738500000000002</v>
          </cell>
          <cell r="Q1473">
            <v>60.33</v>
          </cell>
        </row>
        <row r="1474">
          <cell r="E1474" t="str">
            <v>X23051501748</v>
          </cell>
          <cell r="F1474" t="str">
            <v>STATE PROPERTIES CORPORATION</v>
          </cell>
          <cell r="G1474" t="str">
            <v>GLADIOLA, T.S. CRUZ SUBD, LAS PINAS CITY</v>
          </cell>
          <cell r="H1474" t="str">
            <v>LAS PINAS CITY</v>
          </cell>
          <cell r="I1474" t="str">
            <v>PARAÑAQUE</v>
          </cell>
          <cell r="J1474"/>
          <cell r="K1474" t="str">
            <v>W/O ISSUE</v>
          </cell>
          <cell r="L1474" t="str">
            <v>CHALLENGER</v>
          </cell>
          <cell r="M1474" t="str">
            <v>CLOSE</v>
          </cell>
          <cell r="N1474" t="str">
            <v>JSP</v>
          </cell>
          <cell r="O1474">
            <v>71.55</v>
          </cell>
          <cell r="P1474">
            <v>15.0328</v>
          </cell>
          <cell r="Q1474">
            <v>97.65</v>
          </cell>
        </row>
        <row r="1475">
          <cell r="E1475" t="str">
            <v>X22073024259</v>
          </cell>
          <cell r="F1475" t="str">
            <v>ACRO DISTRIBUTION AND LOGISTICS, INC.</v>
          </cell>
          <cell r="G1475" t="str">
            <v>EAST SERVICE, CUPANG, MUNTINLUPA</v>
          </cell>
          <cell r="H1475" t="str">
            <v>MUNTINLUPA CITY</v>
          </cell>
          <cell r="I1475" t="str">
            <v>PARAÑAQUE</v>
          </cell>
          <cell r="J1475"/>
          <cell r="K1475" t="str">
            <v>W/O ISSUE</v>
          </cell>
          <cell r="L1475" t="str">
            <v>CHALLENGER</v>
          </cell>
          <cell r="M1475" t="str">
            <v>CLOSE</v>
          </cell>
          <cell r="N1475" t="str">
            <v>JSP</v>
          </cell>
          <cell r="O1475">
            <v>42.93</v>
          </cell>
          <cell r="P1475">
            <v>13.4428</v>
          </cell>
          <cell r="Q1475">
            <v>58.68</v>
          </cell>
        </row>
        <row r="1476">
          <cell r="E1476" t="str">
            <v>X22125148279</v>
          </cell>
          <cell r="F1476" t="str">
            <v>PATRICIA RODRIGUEZ JOSON</v>
          </cell>
          <cell r="G1476" t="str">
            <v>TAYSAN, AYALA-ALABANG VILL, MUNTINLUPA</v>
          </cell>
          <cell r="H1476" t="str">
            <v>MUNTINLUPA CITY</v>
          </cell>
          <cell r="I1476" t="str">
            <v>PARAÑAQUE</v>
          </cell>
          <cell r="J1476" t="str">
            <v>1/10 for scheduling waiting for BCTs, design minor issue</v>
          </cell>
          <cell r="K1476" t="str">
            <v>W/ ISSUE</v>
          </cell>
          <cell r="L1476" t="str">
            <v>CHALLENGER</v>
          </cell>
          <cell r="M1476" t="str">
            <v>CLOSE</v>
          </cell>
          <cell r="N1476" t="str">
            <v>JSP</v>
          </cell>
          <cell r="O1476">
            <v>24.31</v>
          </cell>
          <cell r="P1476">
            <v>2.86</v>
          </cell>
          <cell r="Q1476">
            <v>33.28</v>
          </cell>
        </row>
        <row r="1477">
          <cell r="E1477" t="str">
            <v>X23041298090</v>
          </cell>
          <cell r="F1477" t="str">
            <v>MARLON II AGUILA MANALO</v>
          </cell>
          <cell r="G1477" t="str">
            <v>PRES. GARCIA, TEOVILLE SUBD EAST, PARANAQUE</v>
          </cell>
          <cell r="H1477" t="str">
            <v>PARAÑAQUE CITY</v>
          </cell>
          <cell r="I1477" t="str">
            <v>PARAÑAQUE</v>
          </cell>
          <cell r="J1477"/>
          <cell r="K1477" t="str">
            <v>Boss Ferdinand Geluz</v>
          </cell>
          <cell r="L1477" t="str">
            <v>CHALLENGER</v>
          </cell>
          <cell r="M1477" t="str">
            <v>CLOSE</v>
          </cell>
          <cell r="N1477" t="str">
            <v>JSP</v>
          </cell>
          <cell r="O1477">
            <v>85.89</v>
          </cell>
          <cell r="P1477">
            <v>72.605699999999999</v>
          </cell>
          <cell r="Q1477">
            <v>146.1</v>
          </cell>
        </row>
        <row r="1478">
          <cell r="E1478" t="str">
            <v>X23072796232</v>
          </cell>
          <cell r="F1478" t="str">
            <v>CITY GOVERNMENT OF TAGUIG</v>
          </cell>
          <cell r="G1478" t="str">
            <v>TANYAG PROPER, PUROK 4, TAGUIG CITY</v>
          </cell>
          <cell r="H1478" t="str">
            <v>TAGUIG CITY</v>
          </cell>
          <cell r="I1478" t="str">
            <v>PARAÑAQUE</v>
          </cell>
          <cell r="J1478"/>
          <cell r="K1478" t="str">
            <v>W/ ISSUE</v>
          </cell>
          <cell r="L1478" t="str">
            <v>VJC</v>
          </cell>
          <cell r="M1478" t="str">
            <v>CLOSE</v>
          </cell>
          <cell r="N1478" t="str">
            <v>JSP</v>
          </cell>
          <cell r="O1478">
            <v>3.54</v>
          </cell>
          <cell r="P1478">
            <v>1.73</v>
          </cell>
          <cell r="Q1478">
            <v>4.83</v>
          </cell>
        </row>
        <row r="1479">
          <cell r="E1479" t="str">
            <v>X23072940155</v>
          </cell>
          <cell r="F1479" t="str">
            <v>PHILIPPINE SEVEN CORPORATION</v>
          </cell>
          <cell r="G1479" t="str">
            <v>MARCOS ALVAREZ, TALON V, LAS PINAS CITY</v>
          </cell>
          <cell r="H1479" t="str">
            <v>LAS PIÑAS CITY</v>
          </cell>
          <cell r="I1479" t="str">
            <v>PARAÑAQUE</v>
          </cell>
          <cell r="J1479"/>
          <cell r="K1479" t="str">
            <v>W/O ISSUE</v>
          </cell>
          <cell r="L1479" t="str">
            <v>CHALLENGER</v>
          </cell>
          <cell r="M1479" t="str">
            <v>CLOSE</v>
          </cell>
          <cell r="N1479" t="str">
            <v>JSP</v>
          </cell>
          <cell r="O1479">
            <v>171.63</v>
          </cell>
          <cell r="P1479">
            <v>47.149099999999997</v>
          </cell>
          <cell r="Q1479">
            <v>213.32</v>
          </cell>
        </row>
        <row r="1480">
          <cell r="E1480" t="str">
            <v>X22125026380</v>
          </cell>
          <cell r="F1480" t="str">
            <v>MARLON MAGNO CARIÑO</v>
          </cell>
          <cell r="G1480" t="str">
            <v>F. HAISE, MOONWALK, PARANAQUE</v>
          </cell>
          <cell r="H1480" t="str">
            <v>PARAÑAQUE CITY</v>
          </cell>
          <cell r="I1480" t="str">
            <v>PARAÑAQUE</v>
          </cell>
          <cell r="J1480" t="str">
            <v>for resurvey 0419</v>
          </cell>
          <cell r="K1480" t="str">
            <v>W/ ISSUE</v>
          </cell>
          <cell r="L1480" t="str">
            <v>CHALLENGER</v>
          </cell>
          <cell r="M1480" t="str">
            <v>CLOSE</v>
          </cell>
          <cell r="N1480" t="str">
            <v>JSP</v>
          </cell>
          <cell r="O1480">
            <v>128.81</v>
          </cell>
          <cell r="P1480">
            <v>100.0826</v>
          </cell>
          <cell r="Q1480">
            <v>191.77</v>
          </cell>
        </row>
        <row r="1481">
          <cell r="E1481" t="str">
            <v>X22114933079</v>
          </cell>
          <cell r="F1481" t="str">
            <v>EDUARDO TEODORO ADOLFO REYES TARUC JR.</v>
          </cell>
          <cell r="G1481" t="str">
            <v>BLOCK 1, PARCO BELLO, MUNTINLUPA</v>
          </cell>
          <cell r="H1481" t="str">
            <v>MUNTINLUPA CITY</v>
          </cell>
          <cell r="I1481" t="str">
            <v>PARAÑAQUE</v>
          </cell>
          <cell r="J1481" t="str">
            <v>HOA pres holds execution last May 2, 2023</v>
          </cell>
          <cell r="K1481" t="str">
            <v>W/O ISSUE</v>
          </cell>
          <cell r="L1481" t="str">
            <v>CHALLENGER</v>
          </cell>
          <cell r="M1481" t="str">
            <v>CLOSE</v>
          </cell>
          <cell r="N1481" t="str">
            <v>JSP</v>
          </cell>
          <cell r="O1481">
            <v>185.38720000000001</v>
          </cell>
          <cell r="P1481">
            <v>131.6311</v>
          </cell>
          <cell r="Q1481">
            <v>277.42</v>
          </cell>
        </row>
        <row r="1482">
          <cell r="E1482" t="str">
            <v>X23030798261</v>
          </cell>
          <cell r="F1482" t="str">
            <v>TREX GLOBAL RESIDENCES AND NETWORKING SERVICES, IN</v>
          </cell>
          <cell r="G1482" t="str">
            <v>AGUILAR, PULANGLUPA II, LAS PINAS CITY</v>
          </cell>
          <cell r="H1482" t="str">
            <v>LAS PIÑAS CITY</v>
          </cell>
          <cell r="I1482" t="str">
            <v>PARAÑAQUE</v>
          </cell>
          <cell r="J1482"/>
          <cell r="K1482" t="str">
            <v>W/O ISSUE</v>
          </cell>
          <cell r="L1482" t="str">
            <v>CHALLENGER</v>
          </cell>
          <cell r="M1482" t="str">
            <v>CLOSE</v>
          </cell>
          <cell r="N1482" t="str">
            <v>JSP</v>
          </cell>
          <cell r="O1482">
            <v>74.260000000000005</v>
          </cell>
          <cell r="P1482">
            <v>56.472099999999998</v>
          </cell>
          <cell r="Q1482">
            <v>110.65</v>
          </cell>
        </row>
        <row r="1483">
          <cell r="E1483" t="str">
            <v>X23083307327</v>
          </cell>
          <cell r="F1483" t="str">
            <v>IGLESIA NI CRISTO</v>
          </cell>
          <cell r="G1483" t="str">
            <v>BLOCK 11, PUROK 1, TAGUIG CITY</v>
          </cell>
          <cell r="H1483" t="str">
            <v>TAGUIG CITY</v>
          </cell>
          <cell r="I1483" t="str">
            <v>PARAÑAQUE</v>
          </cell>
          <cell r="J1483"/>
          <cell r="K1483" t="str">
            <v>W/O ISSUE</v>
          </cell>
          <cell r="L1483" t="str">
            <v>VJC</v>
          </cell>
          <cell r="M1483" t="str">
            <v>CLOSE</v>
          </cell>
          <cell r="N1483" t="str">
            <v>JSP</v>
          </cell>
          <cell r="O1483">
            <v>5.08</v>
          </cell>
          <cell r="P1483">
            <v>3.46</v>
          </cell>
          <cell r="Q1483">
            <v>6.93</v>
          </cell>
        </row>
        <row r="1484">
          <cell r="E1484" t="str">
            <v>X22052252587</v>
          </cell>
          <cell r="F1484" t="str">
            <v>WILMA FABABIER GODOY</v>
          </cell>
          <cell r="G1484" t="str">
            <v>SAN NICOLAS III, SAN NICOLAS III, BACOOR</v>
          </cell>
          <cell r="H1484" t="str">
            <v>PARAÑAQUE CITY</v>
          </cell>
          <cell r="I1484" t="str">
            <v>PARAÑAQUE</v>
          </cell>
          <cell r="J1484" t="str">
            <v>1031 target execution</v>
          </cell>
          <cell r="K1484"/>
          <cell r="L1484" t="str">
            <v>POWERHOUSE</v>
          </cell>
          <cell r="M1484" t="str">
            <v>CLOSE</v>
          </cell>
          <cell r="N1484" t="str">
            <v>JSP</v>
          </cell>
          <cell r="O1484">
            <v>95.27</v>
          </cell>
          <cell r="P1484"/>
          <cell r="Q1484">
            <v>151.16999999999999</v>
          </cell>
        </row>
        <row r="1485">
          <cell r="E1485" t="str">
            <v>X23010010188</v>
          </cell>
          <cell r="F1485" t="str">
            <v>ALEXANDRAMARI FUEL TRADING</v>
          </cell>
          <cell r="G1485" t="str">
            <v>GEN. TIRONA, HABAY I, BACOOR</v>
          </cell>
          <cell r="H1485" t="str">
            <v>BACOOR CITY</v>
          </cell>
          <cell r="I1485" t="str">
            <v>DASMA</v>
          </cell>
          <cell r="J1485"/>
          <cell r="K1485" t="str">
            <v>W/O ISSUE</v>
          </cell>
          <cell r="L1485" t="str">
            <v>POWERHOUSE</v>
          </cell>
          <cell r="M1485" t="str">
            <v>CLOSE</v>
          </cell>
          <cell r="N1485" t="str">
            <v>JSP</v>
          </cell>
          <cell r="O1485">
            <v>14.81</v>
          </cell>
          <cell r="P1485">
            <v>9.44</v>
          </cell>
          <cell r="Q1485">
            <v>20.13</v>
          </cell>
        </row>
        <row r="1486">
          <cell r="E1486" t="str">
            <v>X22031354935</v>
          </cell>
          <cell r="F1486" t="str">
            <v>DITO TELECOMMUNITY CORPORATION</v>
          </cell>
          <cell r="G1486" t="str">
            <v>SAN NICOLAS II, SAN NICOLAS II, BACOOR</v>
          </cell>
          <cell r="H1486" t="str">
            <v>BACOOR CITY</v>
          </cell>
          <cell r="I1486" t="str">
            <v>DASMA</v>
          </cell>
          <cell r="J1486"/>
          <cell r="K1486"/>
          <cell r="L1486" t="str">
            <v>AVECO</v>
          </cell>
          <cell r="M1486" t="str">
            <v>CLOSE</v>
          </cell>
          <cell r="N1486" t="str">
            <v>RRG</v>
          </cell>
          <cell r="O1486">
            <v>23.47</v>
          </cell>
          <cell r="P1486"/>
          <cell r="Q1486">
            <v>31.8</v>
          </cell>
        </row>
        <row r="1487">
          <cell r="E1487" t="str">
            <v>X21062736638</v>
          </cell>
          <cell r="F1487" t="str">
            <v>GLOBE TELECOMMUNICATIONS, INC.</v>
          </cell>
          <cell r="G1487" t="str">
            <v>J. AGUILAR, PAMPLONA III, LAS PINAS CITY</v>
          </cell>
          <cell r="H1487" t="str">
            <v>LAS PIÑAS CITY</v>
          </cell>
          <cell r="I1487" t="str">
            <v>PARAÑAQUE</v>
          </cell>
          <cell r="J1487"/>
          <cell r="K1487" t="str">
            <v>W/O ISSUE</v>
          </cell>
          <cell r="L1487" t="str">
            <v>CHALLENGER</v>
          </cell>
          <cell r="M1487" t="str">
            <v>CLOSE</v>
          </cell>
          <cell r="N1487" t="str">
            <v>JSP</v>
          </cell>
          <cell r="O1487">
            <v>6.28</v>
          </cell>
          <cell r="P1487">
            <v>0.78</v>
          </cell>
          <cell r="Q1487">
            <v>8.6</v>
          </cell>
        </row>
        <row r="1488">
          <cell r="E1488" t="str">
            <v>X23083220321</v>
          </cell>
          <cell r="F1488" t="str">
            <v>CM &amp; SONS FOOD PRODUCTS, INC.</v>
          </cell>
          <cell r="G1488" t="str">
            <v>SPORTS, 4TH ESTATE SUBD, PARANAQUE</v>
          </cell>
          <cell r="H1488" t="str">
            <v>PARAÑAQUE CITY</v>
          </cell>
          <cell r="I1488" t="str">
            <v>PARAÑAQUE</v>
          </cell>
          <cell r="J1488" t="str">
            <v>for meter 9/12 1 pm</v>
          </cell>
          <cell r="K1488" t="str">
            <v>W/ ISSUE</v>
          </cell>
          <cell r="L1488" t="str">
            <v>VJC</v>
          </cell>
          <cell r="M1488" t="str">
            <v>CLOSE</v>
          </cell>
          <cell r="N1488" t="str">
            <v>JSP</v>
          </cell>
          <cell r="O1488">
            <v>50.16</v>
          </cell>
          <cell r="P1488">
            <v>76.299000000000007</v>
          </cell>
          <cell r="Q1488">
            <v>83.07</v>
          </cell>
        </row>
        <row r="1489">
          <cell r="E1489" t="str">
            <v>X23041295960</v>
          </cell>
          <cell r="F1489" t="str">
            <v>ISON TOWER LTD. INC.</v>
          </cell>
          <cell r="G1489" t="str">
            <v>MANALO, PUROK 2, TAGUIG CITY</v>
          </cell>
          <cell r="H1489" t="str">
            <v>TAGUIG CITY</v>
          </cell>
          <cell r="I1489" t="str">
            <v>PARAÑAQUE</v>
          </cell>
          <cell r="J1489"/>
          <cell r="K1489" t="str">
            <v>W/ ISSUE</v>
          </cell>
          <cell r="L1489" t="str">
            <v>CHALLENGER</v>
          </cell>
          <cell r="M1489" t="str">
            <v>CLOSE</v>
          </cell>
          <cell r="N1489" t="str">
            <v>IJP</v>
          </cell>
          <cell r="O1489">
            <v>95.39</v>
          </cell>
          <cell r="P1489">
            <v>82.732200000000006</v>
          </cell>
          <cell r="Q1489">
            <v>141.4</v>
          </cell>
        </row>
        <row r="1490">
          <cell r="E1490" t="str">
            <v>X23072794421</v>
          </cell>
          <cell r="F1490" t="str">
            <v>CIUDAD DE STRIKE HOMEOWNERS ASSOCIATION, INC. -2</v>
          </cell>
          <cell r="G1490" t="str">
            <v>BUILDING 13, CIUDAD DE STRIKE PHASE 1, BACOOR</v>
          </cell>
          <cell r="H1490" t="str">
            <v>BACOOR CITY</v>
          </cell>
          <cell r="I1490" t="str">
            <v>DASMA</v>
          </cell>
          <cell r="J1490"/>
          <cell r="K1490" t="str">
            <v>W/O ISSUE</v>
          </cell>
          <cell r="L1490" t="str">
            <v>CHALLENGER</v>
          </cell>
          <cell r="M1490" t="str">
            <v>CLOSE</v>
          </cell>
          <cell r="N1490" t="str">
            <v>JSP</v>
          </cell>
          <cell r="O1490">
            <v>414.81</v>
          </cell>
          <cell r="P1490">
            <v>315.92140000000001</v>
          </cell>
          <cell r="Q1490">
            <v>621.82000000000005</v>
          </cell>
        </row>
        <row r="1491">
          <cell r="E1491" t="str">
            <v>X23020587544</v>
          </cell>
          <cell r="F1491" t="str">
            <v>ST. PETER CHAPELS LUZON, INC.</v>
          </cell>
          <cell r="G1491" t="str">
            <v>DR. A SANTOS, SAN DIONISIO, PARANAQUE</v>
          </cell>
          <cell r="H1491" t="str">
            <v>PARAÑAQUE CITY</v>
          </cell>
          <cell r="I1491" t="str">
            <v>PARAÑAQUE</v>
          </cell>
          <cell r="J1491"/>
          <cell r="K1491"/>
          <cell r="L1491" t="str">
            <v>CHALLENGER</v>
          </cell>
          <cell r="M1491" t="str">
            <v>CLOSE</v>
          </cell>
          <cell r="N1491" t="str">
            <v>JSP</v>
          </cell>
          <cell r="O1491">
            <v>33.770000000000003</v>
          </cell>
          <cell r="P1491">
            <v>21.15</v>
          </cell>
          <cell r="Q1491">
            <v>46.05</v>
          </cell>
        </row>
        <row r="1492">
          <cell r="E1492" t="str">
            <v>X23051728432</v>
          </cell>
          <cell r="F1492" t="str">
            <v>NORDVEST CORPORATION</v>
          </cell>
          <cell r="G1492" t="str">
            <v>SUNRISE DRIVE, 4TH ESTATE SUBD, PARANAQUE</v>
          </cell>
          <cell r="H1492" t="str">
            <v>PARAÑAQUE CITY</v>
          </cell>
          <cell r="I1492" t="str">
            <v>PARAÑAQUE</v>
          </cell>
          <cell r="J1492" t="str">
            <v>for fcomp</v>
          </cell>
          <cell r="K1492" t="str">
            <v>W/ ISSUE</v>
          </cell>
          <cell r="L1492" t="str">
            <v>CHALLENGER</v>
          </cell>
          <cell r="M1492" t="str">
            <v>CLOSE</v>
          </cell>
          <cell r="N1492" t="str">
            <v>JSP</v>
          </cell>
          <cell r="O1492">
            <v>434.3</v>
          </cell>
          <cell r="P1492">
            <v>368.15309999999999</v>
          </cell>
          <cell r="Q1492">
            <v>591.87</v>
          </cell>
        </row>
        <row r="1493">
          <cell r="E1493" t="str">
            <v>X23051980718</v>
          </cell>
          <cell r="F1493" t="str">
            <v>HITE INC.</v>
          </cell>
          <cell r="G1493" t="str">
            <v>TERESITA DRIVE, TAGUIG BAGUMBAYAN INDL ASS INC, TAGUIG CITY</v>
          </cell>
          <cell r="H1493" t="str">
            <v>TAGUIG CITY</v>
          </cell>
          <cell r="I1493" t="str">
            <v>PARAÑAQUE</v>
          </cell>
          <cell r="J1493"/>
          <cell r="K1493" t="str">
            <v>W/O ISSUE</v>
          </cell>
          <cell r="L1493" t="str">
            <v>VJC</v>
          </cell>
          <cell r="M1493" t="str">
            <v>CLOSE</v>
          </cell>
          <cell r="N1493" t="str">
            <v>JSP</v>
          </cell>
          <cell r="O1493">
            <v>217.3</v>
          </cell>
          <cell r="P1493">
            <v>270.62700000000001</v>
          </cell>
          <cell r="Q1493">
            <v>342.1</v>
          </cell>
        </row>
        <row r="1494">
          <cell r="E1494" t="str">
            <v>X23083040577</v>
          </cell>
          <cell r="F1494" t="str">
            <v>ANGELO NIÑO B. SANTOS</v>
          </cell>
          <cell r="G1494" t="str">
            <v>CRM, BF HOMES SUBD, LAS PINAS CITY</v>
          </cell>
          <cell r="H1494" t="str">
            <v>LAS PIÑAS CITY</v>
          </cell>
          <cell r="I1494" t="str">
            <v>PARAÑAQUE</v>
          </cell>
          <cell r="J1494"/>
          <cell r="K1494" t="str">
            <v>W/O ISSUE</v>
          </cell>
          <cell r="L1494" t="str">
            <v>CHALLENGER</v>
          </cell>
          <cell r="M1494" t="str">
            <v>CLOSE</v>
          </cell>
          <cell r="N1494" t="str">
            <v>JSP</v>
          </cell>
          <cell r="O1494">
            <v>13.14</v>
          </cell>
          <cell r="P1494">
            <v>10.4428</v>
          </cell>
          <cell r="Q1494">
            <v>17.82</v>
          </cell>
        </row>
        <row r="1495">
          <cell r="E1495" t="str">
            <v>X23041389491</v>
          </cell>
          <cell r="F1495" t="str">
            <v>CATHERINE DEL ROSARIO ANDRES</v>
          </cell>
          <cell r="G1495" t="str">
            <v>TROPICAL, BF HOMES, LAS PINAS CITY</v>
          </cell>
          <cell r="H1495" t="str">
            <v>LAS PIÑAS CITY</v>
          </cell>
          <cell r="I1495" t="str">
            <v>PARAÑAQUE</v>
          </cell>
          <cell r="J1495" t="str">
            <v>sched for meter 091423, 1st hr</v>
          </cell>
          <cell r="K1495" t="str">
            <v>W/ ISSUE</v>
          </cell>
          <cell r="L1495" t="str">
            <v>CHALLENGER</v>
          </cell>
          <cell r="M1495" t="str">
            <v>CLOSE</v>
          </cell>
          <cell r="N1495" t="str">
            <v>JSP</v>
          </cell>
          <cell r="O1495">
            <v>47.91</v>
          </cell>
          <cell r="P1495">
            <v>52.936199999999999</v>
          </cell>
          <cell r="Q1495">
            <v>71.17</v>
          </cell>
        </row>
        <row r="1496">
          <cell r="E1496" t="str">
            <v>X23020490038</v>
          </cell>
          <cell r="F1496" t="str">
            <v>REYNOLD BALDOMERO CURAMMENG JR</v>
          </cell>
          <cell r="G1496" t="str">
            <v>LOS RIOS, TOWN AND COUNTRY WEST SUBD, BACOOR</v>
          </cell>
          <cell r="H1496" t="str">
            <v>BACOOR CITY</v>
          </cell>
          <cell r="I1496" t="str">
            <v>DASMA</v>
          </cell>
          <cell r="J1496"/>
          <cell r="K1496" t="str">
            <v>W/ ISSUE</v>
          </cell>
          <cell r="L1496" t="str">
            <v>CHALLENGER</v>
          </cell>
          <cell r="M1496" t="str">
            <v>CLOSE</v>
          </cell>
          <cell r="N1496" t="str">
            <v>JSP</v>
          </cell>
          <cell r="O1496">
            <v>122.66</v>
          </cell>
          <cell r="P1496">
            <v>111.5098</v>
          </cell>
          <cell r="Q1496">
            <v>190.82</v>
          </cell>
        </row>
        <row r="1497">
          <cell r="E1497" t="str">
            <v>X22125085364</v>
          </cell>
          <cell r="F1497" t="str">
            <v>ATCO AUTO PARTS SALES CORP</v>
          </cell>
          <cell r="G1497" t="str">
            <v>ALABANG-ZAPOTE, PAMPLONA II, LAS PINAS CITY</v>
          </cell>
          <cell r="H1497" t="str">
            <v>LAS PIÑAS CITY</v>
          </cell>
          <cell r="I1497" t="str">
            <v>PARAÑAQUE</v>
          </cell>
          <cell r="J1497" t="str">
            <v>0912 ongoing digging</v>
          </cell>
          <cell r="K1497" t="str">
            <v>W/ ISSUE</v>
          </cell>
          <cell r="L1497" t="str">
            <v>CHALLENGER</v>
          </cell>
          <cell r="M1497" t="str">
            <v>CLOSE</v>
          </cell>
          <cell r="N1497" t="str">
            <v>JSP</v>
          </cell>
          <cell r="O1497">
            <v>60.15</v>
          </cell>
          <cell r="P1497">
            <v>41.676099999999998</v>
          </cell>
          <cell r="Q1497">
            <v>102.17</v>
          </cell>
        </row>
        <row r="1498">
          <cell r="E1498" t="str">
            <v>X23030880240</v>
          </cell>
          <cell r="F1498" t="str">
            <v>FIL-WORLD CARGO SERVICES, INC.</v>
          </cell>
          <cell r="G1498" t="str">
            <v>DR. A SANTOS, SAN DIONISIO, PARANAQUE</v>
          </cell>
          <cell r="H1498" t="str">
            <v>PARAÑAQUE CITY</v>
          </cell>
          <cell r="I1498" t="str">
            <v>PARAÑAQUE</v>
          </cell>
          <cell r="J1498"/>
          <cell r="K1498" t="str">
            <v>W/ ISSUE</v>
          </cell>
          <cell r="L1498" t="str">
            <v>VJC</v>
          </cell>
          <cell r="M1498" t="str">
            <v>CLOSE</v>
          </cell>
          <cell r="N1498" t="str">
            <v>JSP</v>
          </cell>
          <cell r="O1498">
            <v>80.66</v>
          </cell>
          <cell r="P1498">
            <v>122.5543</v>
          </cell>
          <cell r="Q1498">
            <v>117.9</v>
          </cell>
        </row>
        <row r="1499">
          <cell r="E1499" t="str">
            <v>X22030898689</v>
          </cell>
          <cell r="F1499" t="str">
            <v>DITO TELECOMMUNITY CORPORATION</v>
          </cell>
          <cell r="G1499" t="str">
            <v>ISAIAH, BF EXECUTIVE VILLAGE, LAS PINAS CITY</v>
          </cell>
          <cell r="H1499" t="str">
            <v>LAS PIÑAS CITY</v>
          </cell>
          <cell r="I1499" t="str">
            <v>PARAÑAQUE</v>
          </cell>
          <cell r="J1499"/>
          <cell r="K1499" t="str">
            <v>W/O ISSUE</v>
          </cell>
          <cell r="L1499" t="str">
            <v>CHALLENGER</v>
          </cell>
          <cell r="M1499" t="str">
            <v>CLOSE</v>
          </cell>
          <cell r="N1499" t="str">
            <v>JSP</v>
          </cell>
          <cell r="O1499">
            <v>25.95</v>
          </cell>
          <cell r="P1499">
            <v>4.1566999999999998</v>
          </cell>
          <cell r="Q1499">
            <v>35.450000000000003</v>
          </cell>
        </row>
        <row r="1500">
          <cell r="E1500" t="str">
            <v>R22553858</v>
          </cell>
          <cell r="F1500" t="str">
            <v>CITY GOVERNMENT OF TAGUIG</v>
          </cell>
          <cell r="G1500" t="str">
            <v>GUYABANO, ZONE 1, TAGUIG CITY</v>
          </cell>
          <cell r="H1500" t="str">
            <v>TAGUIG CITY</v>
          </cell>
          <cell r="I1500" t="str">
            <v>PARAÑAQUE</v>
          </cell>
          <cell r="J1500"/>
          <cell r="K1500" t="str">
            <v>W/O ISSUE</v>
          </cell>
          <cell r="L1500" t="str">
            <v>VJC</v>
          </cell>
          <cell r="M1500" t="str">
            <v>CLOSE</v>
          </cell>
          <cell r="N1500" t="str">
            <v>JSP</v>
          </cell>
          <cell r="O1500">
            <v>25.21</v>
          </cell>
          <cell r="P1500">
            <v>23.463999999999999</v>
          </cell>
          <cell r="Q1500">
            <v>41.43</v>
          </cell>
        </row>
        <row r="1501">
          <cell r="E1501" t="str">
            <v>X23010306767</v>
          </cell>
          <cell r="F1501" t="str">
            <v>CARMEL LAND SALES AND DEVELOPMENT CORPORATION</v>
          </cell>
          <cell r="G1501" t="str">
            <v>VICTOR BUENCAMINO, BF HOMES, PARANAQUE</v>
          </cell>
          <cell r="H1501" t="str">
            <v>PARAÑAQUE CITY</v>
          </cell>
          <cell r="I1501" t="str">
            <v>PARAÑAQUE</v>
          </cell>
          <cell r="J1501"/>
          <cell r="K1501"/>
          <cell r="L1501" t="str">
            <v>CHALLENGER</v>
          </cell>
          <cell r="M1501" t="str">
            <v>CLOSE</v>
          </cell>
          <cell r="N1501" t="str">
            <v>JSP</v>
          </cell>
          <cell r="O1501">
            <v>72.73</v>
          </cell>
          <cell r="P1501">
            <v>6.85</v>
          </cell>
          <cell r="Q1501">
            <v>99.6</v>
          </cell>
        </row>
        <row r="1502">
          <cell r="E1502" t="str">
            <v>X23072594790</v>
          </cell>
          <cell r="F1502" t="str">
            <v>JUNE RUIZ NERY</v>
          </cell>
          <cell r="G1502" t="str">
            <v>GLORIA DIAZ, BF RESORT VILL, LAS PINAS CITY</v>
          </cell>
          <cell r="H1502" t="str">
            <v>LAS PIÑAS CITY</v>
          </cell>
          <cell r="I1502" t="str">
            <v>PARAÑAQUE</v>
          </cell>
          <cell r="J1502"/>
          <cell r="K1502" t="str">
            <v>W/O ISSUE</v>
          </cell>
          <cell r="L1502" t="str">
            <v>CHALLENGER</v>
          </cell>
          <cell r="M1502" t="str">
            <v>CLOSE</v>
          </cell>
          <cell r="N1502" t="str">
            <v>JSP</v>
          </cell>
          <cell r="O1502">
            <v>13.46</v>
          </cell>
          <cell r="P1502">
            <v>10.4428</v>
          </cell>
          <cell r="Q1502">
            <v>18.2</v>
          </cell>
        </row>
        <row r="1503">
          <cell r="E1503" t="str">
            <v>X23041259123</v>
          </cell>
          <cell r="F1503" t="str">
            <v>CITY GOVERNMENT OF TAGUIG</v>
          </cell>
          <cell r="G1503" t="str">
            <v>CALIBUSO, PUROK 2, TAGUIG CITY</v>
          </cell>
          <cell r="H1503" t="str">
            <v>TAGUIG CITY</v>
          </cell>
          <cell r="I1503" t="str">
            <v>PARAÑAQUE</v>
          </cell>
          <cell r="J1503" t="str">
            <v>started digging dt pole</v>
          </cell>
          <cell r="K1503" t="str">
            <v>W/ ISSUE</v>
          </cell>
          <cell r="L1503" t="str">
            <v>CHALLENGER</v>
          </cell>
          <cell r="M1503" t="str">
            <v>CLOSE</v>
          </cell>
          <cell r="N1503" t="str">
            <v>JSP</v>
          </cell>
          <cell r="O1503">
            <v>940.57</v>
          </cell>
          <cell r="P1503">
            <v>532.19259999999997</v>
          </cell>
          <cell r="Q1503">
            <v>1389.48</v>
          </cell>
        </row>
        <row r="1504">
          <cell r="E1504" t="str">
            <v>X23030927662</v>
          </cell>
          <cell r="F1504" t="str">
            <v>PHILSTAR DAILY, INC.</v>
          </cell>
          <cell r="G1504" t="str">
            <v>PHASE 2 ACCESS ROAD, AMVEL COMMERCIAL COMPLEX, PARANAQUE</v>
          </cell>
          <cell r="H1504" t="str">
            <v>PARAÑAQUE CITY</v>
          </cell>
          <cell r="I1504" t="str">
            <v>PARAÑAQUE</v>
          </cell>
          <cell r="J1504" t="str">
            <v>digging June 9, pole erection 2nd week of June</v>
          </cell>
          <cell r="K1504" t="str">
            <v>W/ ISSUE</v>
          </cell>
          <cell r="L1504" t="str">
            <v>VJC</v>
          </cell>
          <cell r="M1504" t="str">
            <v>CLOSE</v>
          </cell>
          <cell r="N1504" t="str">
            <v>JSP</v>
          </cell>
          <cell r="O1504">
            <v>548.5</v>
          </cell>
          <cell r="P1504">
            <v>327.90140000000002</v>
          </cell>
          <cell r="Q1504">
            <v>767.78</v>
          </cell>
        </row>
        <row r="1505">
          <cell r="E1505" t="str">
            <v>X23020689144</v>
          </cell>
          <cell r="F1505" t="str">
            <v>BLOOMINGDALE ENTERPRISES, INC.</v>
          </cell>
          <cell r="G1505" t="str">
            <v>ALABANG-ZAPOTE, TALON I, LAS PINAS CITY</v>
          </cell>
          <cell r="H1505" t="str">
            <v>LAS PIÑAS CITY</v>
          </cell>
          <cell r="I1505" t="str">
            <v>PARAÑAQUE</v>
          </cell>
          <cell r="J1505"/>
          <cell r="K1505" t="str">
            <v>W/O ISSUE</v>
          </cell>
          <cell r="L1505" t="str">
            <v>ECOM</v>
          </cell>
          <cell r="M1505" t="str">
            <v>CLOSE</v>
          </cell>
          <cell r="N1505" t="str">
            <v>JSP</v>
          </cell>
          <cell r="O1505">
            <v>40.06</v>
          </cell>
          <cell r="P1505">
            <v>5.18</v>
          </cell>
          <cell r="Q1505">
            <v>54.88</v>
          </cell>
        </row>
        <row r="1506">
          <cell r="E1506" t="str">
            <v>X22062652117</v>
          </cell>
          <cell r="F1506" t="str">
            <v>CITY OF MUNTINLUPA - LAKEVIEW HEALTH CENTER</v>
          </cell>
          <cell r="G1506" t="str">
            <v>ESTANISLAO, LAKEVIEW HOMES I, MUNTINLUPA</v>
          </cell>
          <cell r="H1506" t="str">
            <v>MUNTINLUPA CITY</v>
          </cell>
          <cell r="I1506" t="str">
            <v>PARAÑAQUE</v>
          </cell>
          <cell r="J1506" t="str">
            <v>tentative completion/energization Aug 28, 2022</v>
          </cell>
          <cell r="K1506"/>
          <cell r="L1506" t="str">
            <v>POWERHOUSE</v>
          </cell>
          <cell r="M1506" t="str">
            <v>CLOSE</v>
          </cell>
          <cell r="N1506" t="str">
            <v>MBF</v>
          </cell>
          <cell r="O1506">
            <v>34.22</v>
          </cell>
          <cell r="P1506"/>
          <cell r="Q1506">
            <v>46.62</v>
          </cell>
        </row>
        <row r="1507">
          <cell r="E1507" t="str">
            <v>X23010345242</v>
          </cell>
          <cell r="F1507" t="str">
            <v>DITO TELECOMMUNITY CORPORATION</v>
          </cell>
          <cell r="G1507" t="str">
            <v>TEHERAN, MULTINATIONAL VILL, PARANAQUE</v>
          </cell>
          <cell r="H1507" t="str">
            <v>PARAÑAQUE CITY</v>
          </cell>
          <cell r="I1507" t="str">
            <v>PARAÑAQUE</v>
          </cell>
          <cell r="J1507" t="str">
            <v>for survey (03-16-23); ongoing (04-13-23); waiting for ROW Feedback (WO COMPLETED ONSITE): for FCOMP</v>
          </cell>
          <cell r="K1507" t="str">
            <v>W/ ISSUE</v>
          </cell>
          <cell r="L1507" t="str">
            <v>ECOM</v>
          </cell>
          <cell r="M1507" t="str">
            <v>CLOSE</v>
          </cell>
          <cell r="N1507" t="str">
            <v>IJP</v>
          </cell>
          <cell r="O1507">
            <v>233.53</v>
          </cell>
          <cell r="P1507">
            <v>181.72130000000001</v>
          </cell>
          <cell r="Q1507">
            <v>917.78</v>
          </cell>
        </row>
        <row r="1508">
          <cell r="E1508" t="str">
            <v>X23030695991</v>
          </cell>
          <cell r="F1508" t="str">
            <v>ROMAN BENJAMIN SANTOS GALVEZ</v>
          </cell>
          <cell r="G1508" t="str">
            <v>ALABANG-ZAPOTE, PAMPLONA I, LAS PINAS CITY</v>
          </cell>
          <cell r="H1508" t="str">
            <v>LAS PINAS CITY</v>
          </cell>
          <cell r="I1508" t="str">
            <v>PARAÑAQUE</v>
          </cell>
          <cell r="J1508" t="str">
            <v>for execution next week</v>
          </cell>
          <cell r="K1508" t="str">
            <v>W/ ISSUE</v>
          </cell>
          <cell r="L1508" t="str">
            <v>ECOM</v>
          </cell>
          <cell r="M1508" t="str">
            <v>CLOSE</v>
          </cell>
          <cell r="N1508" t="str">
            <v>RRG</v>
          </cell>
          <cell r="O1508">
            <v>41.36</v>
          </cell>
          <cell r="P1508">
            <v>17.993300000000001</v>
          </cell>
          <cell r="Q1508">
            <v>56.57</v>
          </cell>
        </row>
        <row r="1509">
          <cell r="E1509" t="str">
            <v>X23062097368</v>
          </cell>
          <cell r="F1509" t="str">
            <v>BERJAYA PIZZA (PHILIPPINES) INC.</v>
          </cell>
          <cell r="G1509" t="str">
            <v>M.L. QUEZON, PUROK 1, TAGUIG CITY</v>
          </cell>
          <cell r="H1509" t="str">
            <v>TAGUIG CITY</v>
          </cell>
          <cell r="I1509" t="str">
            <v>PARAÑAQUE</v>
          </cell>
          <cell r="J1509"/>
          <cell r="K1509" t="str">
            <v>W/O ISSUE</v>
          </cell>
          <cell r="L1509" t="str">
            <v>ECOM</v>
          </cell>
          <cell r="M1509" t="str">
            <v>CLOSE</v>
          </cell>
          <cell r="N1509" t="str">
            <v>JSP</v>
          </cell>
          <cell r="O1509">
            <v>4.09</v>
          </cell>
          <cell r="P1509">
            <v>1.93</v>
          </cell>
          <cell r="Q1509">
            <v>5.6</v>
          </cell>
        </row>
        <row r="1510">
          <cell r="E1510" t="str">
            <v>R22251783</v>
          </cell>
          <cell r="F1510" t="str">
            <v>SOUTHCOVE, INC</v>
          </cell>
          <cell r="G1510" t="str">
            <v>PRES. DIOSDADO MACAPAGAL, ASIAWORLD CITY, PARANAQUE</v>
          </cell>
          <cell r="H1510" t="str">
            <v>PARAÑAQUE CITY</v>
          </cell>
          <cell r="I1510" t="str">
            <v>PARAÑAQUE</v>
          </cell>
          <cell r="J1510" t="str">
            <v>ongoing digging (04-20-23); PRA permit; follow up to ROW</v>
          </cell>
          <cell r="K1510" t="str">
            <v>W/O ISSUE</v>
          </cell>
          <cell r="L1510" t="str">
            <v>ECOM</v>
          </cell>
          <cell r="M1510" t="str">
            <v>CLOSE</v>
          </cell>
          <cell r="N1510" t="str">
            <v>JSP</v>
          </cell>
          <cell r="O1510">
            <v>29.209399999999999</v>
          </cell>
          <cell r="P1510">
            <v>28.6494</v>
          </cell>
          <cell r="Q1510">
            <v>50.48</v>
          </cell>
        </row>
        <row r="1511">
          <cell r="E1511" t="str">
            <v>R22641292</v>
          </cell>
          <cell r="F1511" t="str">
            <v>PINCA CATHERINE GIRAY,</v>
          </cell>
          <cell r="G1511" t="str">
            <v>QUIRINO, TAMBO, PARANAQUE</v>
          </cell>
          <cell r="H1511" t="str">
            <v>PARAÑAQUE CITY</v>
          </cell>
          <cell r="I1511" t="str">
            <v>PARAÑAQUE</v>
          </cell>
          <cell r="J1511"/>
          <cell r="K1511" t="str">
            <v>W/O ISSUE</v>
          </cell>
          <cell r="L1511" t="str">
            <v>ECOM</v>
          </cell>
          <cell r="M1511" t="str">
            <v>CLOSE</v>
          </cell>
          <cell r="N1511" t="str">
            <v>JSP</v>
          </cell>
          <cell r="O1511">
            <v>1.51</v>
          </cell>
          <cell r="P1511">
            <v>1.2995000000000001</v>
          </cell>
          <cell r="Q1511">
            <v>2.1</v>
          </cell>
        </row>
        <row r="1512">
          <cell r="E1512" t="str">
            <v>X23051966523</v>
          </cell>
          <cell r="F1512" t="str">
            <v>HARD DISCOUNT PHILIPPINES, INC.</v>
          </cell>
          <cell r="G1512" t="str">
            <v>GEN. EVANGELISTA, POBLACION, BACOOR</v>
          </cell>
          <cell r="H1512" t="str">
            <v>BACOOR CITY</v>
          </cell>
          <cell r="I1512" t="str">
            <v>DASMA</v>
          </cell>
          <cell r="J1512"/>
          <cell r="K1512" t="str">
            <v>W/ ISSUE</v>
          </cell>
          <cell r="L1512" t="str">
            <v>ECOM</v>
          </cell>
          <cell r="M1512" t="str">
            <v>CLOSE</v>
          </cell>
          <cell r="N1512" t="str">
            <v>RRG</v>
          </cell>
          <cell r="O1512">
            <v>4.7300000000000004</v>
          </cell>
          <cell r="P1512">
            <v>1.73</v>
          </cell>
          <cell r="Q1512">
            <v>6.47</v>
          </cell>
        </row>
        <row r="1513">
          <cell r="E1513" t="str">
            <v>X22062769408</v>
          </cell>
          <cell r="F1513" t="str">
            <v>WANG WANG MARINE PRODUCTS TRADING INC.</v>
          </cell>
          <cell r="G1513" t="str">
            <v>URMA, AIRPORT VILL, PARANAQUE</v>
          </cell>
          <cell r="H1513" t="str">
            <v>PARAÑAQUE CITY</v>
          </cell>
          <cell r="I1513" t="str">
            <v>PARAÑAQUE</v>
          </cell>
          <cell r="J1513"/>
          <cell r="K1513"/>
          <cell r="L1513" t="str">
            <v>VJC</v>
          </cell>
          <cell r="M1513" t="str">
            <v>CLOSE</v>
          </cell>
          <cell r="N1513" t="str">
            <v>JCF</v>
          </cell>
          <cell r="O1513">
            <v>500.35</v>
          </cell>
          <cell r="P1513"/>
          <cell r="Q1513">
            <v>771.8</v>
          </cell>
        </row>
        <row r="1514">
          <cell r="E1514" t="str">
            <v>X22083593413</v>
          </cell>
          <cell r="F1514" t="str">
            <v>SIONIL BUILDERS CORPORATION</v>
          </cell>
          <cell r="G1514" t="str">
            <v>SAMPALOC, GOLDEN ACRES SUBD, LAS PINAS CITY</v>
          </cell>
          <cell r="H1514" t="str">
            <v>LAS PIÑAS CITY</v>
          </cell>
          <cell r="I1514" t="str">
            <v>PARAÑAQUE</v>
          </cell>
          <cell r="J1514" t="str">
            <v>digging 1021</v>
          </cell>
          <cell r="K1514"/>
          <cell r="L1514" t="str">
            <v>POWERHOUSE</v>
          </cell>
          <cell r="M1514" t="str">
            <v>CLOSE</v>
          </cell>
          <cell r="N1514" t="str">
            <v>RHM</v>
          </cell>
          <cell r="O1514">
            <v>85.42</v>
          </cell>
          <cell r="P1514"/>
          <cell r="Q1514">
            <v>137.82</v>
          </cell>
        </row>
        <row r="1515">
          <cell r="E1515" t="str">
            <v>X23062487706</v>
          </cell>
          <cell r="F1515" t="str">
            <v>ANA BERNADETTE PO SUIZA</v>
          </cell>
          <cell r="G1515" t="str">
            <v>DAANG HARI RD., VERDANA HOMES VILLAGE CENTER, BACOOR</v>
          </cell>
          <cell r="H1515" t="str">
            <v>BACOOR CITY</v>
          </cell>
          <cell r="I1515" t="str">
            <v>DASMA</v>
          </cell>
          <cell r="J1515"/>
          <cell r="K1515" t="str">
            <v>W/ ISSUE</v>
          </cell>
          <cell r="L1515" t="str">
            <v>ECOM</v>
          </cell>
          <cell r="M1515" t="str">
            <v>CLOSE</v>
          </cell>
          <cell r="N1515" t="str">
            <v>RRG</v>
          </cell>
          <cell r="O1515">
            <v>18.89</v>
          </cell>
          <cell r="P1515">
            <v>12.5328</v>
          </cell>
          <cell r="Q1515">
            <v>25.62</v>
          </cell>
        </row>
        <row r="1516">
          <cell r="E1516" t="str">
            <v>X23072737277</v>
          </cell>
          <cell r="F1516" t="str">
            <v>MICHAEL DE VERA NO</v>
          </cell>
          <cell r="G1516" t="str">
            <v>MARCOS ALVAREZ EXT, GREEN VALLEY SUBD SECT A, BACOOR</v>
          </cell>
          <cell r="H1516" t="str">
            <v>BACOOR CITY</v>
          </cell>
          <cell r="I1516" t="str">
            <v>DASMA</v>
          </cell>
          <cell r="J1516"/>
          <cell r="K1516" t="str">
            <v>W/ ISSUE</v>
          </cell>
          <cell r="L1516" t="str">
            <v>ECOM</v>
          </cell>
          <cell r="M1516" t="str">
            <v>CLOSE</v>
          </cell>
          <cell r="N1516" t="str">
            <v>RRG</v>
          </cell>
          <cell r="O1516">
            <v>4.5199999999999996</v>
          </cell>
          <cell r="P1516">
            <v>1.73</v>
          </cell>
          <cell r="Q1516">
            <v>6.18</v>
          </cell>
        </row>
        <row r="1517">
          <cell r="E1517" t="str">
            <v>X23072850891</v>
          </cell>
          <cell r="F1517" t="str">
            <v>JOSE DANTHER SANTOS HERNANDEZ</v>
          </cell>
          <cell r="G1517" t="str">
            <v>BLOCK 13 LOT 1 RHAPSODY, STA. CECILIA VILL, TALON II, LAS PINAS CITY, METRO MANILA</v>
          </cell>
          <cell r="H1517" t="str">
            <v>LAS PIÑAS CITY</v>
          </cell>
          <cell r="I1517" t="str">
            <v>PARAÑAQUE</v>
          </cell>
          <cell r="J1517" t="str">
            <v>sched for survey</v>
          </cell>
          <cell r="K1517" t="str">
            <v>W/ ISSUE</v>
          </cell>
          <cell r="L1517" t="str">
            <v>CHALLENGER</v>
          </cell>
          <cell r="M1517" t="str">
            <v>CLOSE</v>
          </cell>
          <cell r="N1517" t="str">
            <v>JSP</v>
          </cell>
          <cell r="O1517">
            <v>44.14</v>
          </cell>
          <cell r="P1517">
            <v>38.414700000000003</v>
          </cell>
          <cell r="Q1517">
            <v>62.57</v>
          </cell>
        </row>
        <row r="1518">
          <cell r="E1518" t="str">
            <v>X22104329595</v>
          </cell>
          <cell r="F1518" t="str">
            <v>REYNALDO CARDENAS YAP</v>
          </cell>
          <cell r="G1518" t="str">
            <v>N. LOPEZ, LOPEZ VILL, PARANAQUE</v>
          </cell>
          <cell r="H1518" t="str">
            <v>PARAÑAQUE CITY</v>
          </cell>
          <cell r="I1518" t="str">
            <v>PARAÑAQUE</v>
          </cell>
          <cell r="J1518"/>
          <cell r="K1518" t="str">
            <v>W/ ISSUE</v>
          </cell>
          <cell r="L1518" t="str">
            <v>CHALLENGER</v>
          </cell>
          <cell r="M1518" t="str">
            <v>CLOSE</v>
          </cell>
          <cell r="N1518" t="str">
            <v>JSP</v>
          </cell>
          <cell r="O1518">
            <v>68.906999999999996</v>
          </cell>
          <cell r="P1518">
            <v>48.509500000000003</v>
          </cell>
          <cell r="Q1518">
            <v>105.72</v>
          </cell>
        </row>
        <row r="1519">
          <cell r="E1519" t="str">
            <v>X23020390726</v>
          </cell>
          <cell r="F1519" t="str">
            <v>STA. LUCIA REALTY &amp; DEVELOPMENT, INC.</v>
          </cell>
          <cell r="G1519" t="str">
            <v>FRESNO, MEADOWOOD EXEC. VILLAGE PHASE 3B, BACOOR</v>
          </cell>
          <cell r="H1519" t="str">
            <v>BACOOR CITY</v>
          </cell>
          <cell r="I1519" t="str">
            <v>DASMA</v>
          </cell>
          <cell r="J1519" t="str">
            <v>for scheduling</v>
          </cell>
          <cell r="K1519"/>
          <cell r="L1519" t="str">
            <v>CHALLENGER</v>
          </cell>
          <cell r="M1519" t="str">
            <v>CLOSE</v>
          </cell>
          <cell r="N1519" t="str">
            <v>JSP</v>
          </cell>
          <cell r="O1519">
            <v>13.69</v>
          </cell>
          <cell r="P1519">
            <v>5.4</v>
          </cell>
          <cell r="Q1519">
            <v>18.920000000000002</v>
          </cell>
        </row>
        <row r="1520">
          <cell r="E1520" t="str">
            <v>X23051964146</v>
          </cell>
          <cell r="F1520" t="str">
            <v>CONVERGE INFORMATION AND COMMUNICATIONS TECHNOLOGY</v>
          </cell>
          <cell r="G1520" t="str">
            <v>BLOCK 17, ENLISTED PERSONNEL VIL 2, TAGUIG CITY</v>
          </cell>
          <cell r="H1520" t="str">
            <v>TAGUIG CITY</v>
          </cell>
          <cell r="I1520" t="str">
            <v>PARAÑAQUE</v>
          </cell>
          <cell r="J1520" t="str">
            <v>1st SE failure accdng to meter, retap to 2nd SE 0906</v>
          </cell>
          <cell r="K1520" t="str">
            <v>W/ ISSUE</v>
          </cell>
          <cell r="L1520" t="str">
            <v>VJC</v>
          </cell>
          <cell r="M1520" t="str">
            <v>CLOSE</v>
          </cell>
          <cell r="N1520" t="str">
            <v>JSP</v>
          </cell>
          <cell r="O1520">
            <v>50.7</v>
          </cell>
          <cell r="P1520">
            <v>88.245000000000005</v>
          </cell>
          <cell r="Q1520">
            <v>91.3</v>
          </cell>
        </row>
        <row r="1521">
          <cell r="E1521" t="str">
            <v>X23010081810</v>
          </cell>
          <cell r="F1521" t="str">
            <v>KATARUNGAN VILLAGE HOMEOWNERS ASSOC. INC.</v>
          </cell>
          <cell r="G1521" t="str">
            <v>D. JURADO, KATARUNGAN VILLAGE, MUNTINLUPA</v>
          </cell>
          <cell r="H1521" t="str">
            <v>MUNTINLUPA CITY</v>
          </cell>
          <cell r="I1521" t="str">
            <v>PARAÑAQUE</v>
          </cell>
          <cell r="J1521" t="str">
            <v>issue with task 7, paguusapan pa ng HOA pres at applicant</v>
          </cell>
          <cell r="K1521" t="str">
            <v>W/ ISSUE</v>
          </cell>
          <cell r="L1521" t="str">
            <v>CHALLENGER</v>
          </cell>
          <cell r="M1521" t="str">
            <v>CLOSE</v>
          </cell>
          <cell r="N1521" t="str">
            <v>JSP</v>
          </cell>
          <cell r="O1521">
            <v>224.19569999999999</v>
          </cell>
          <cell r="P1521">
            <v>181.45570000000001</v>
          </cell>
          <cell r="Q1521">
            <v>357.6</v>
          </cell>
        </row>
        <row r="1522">
          <cell r="E1522" t="str">
            <v>X22041772966</v>
          </cell>
          <cell r="F1522" t="str">
            <v>PACIFIC RESOURCES CORPORATION</v>
          </cell>
          <cell r="G1522" t="str">
            <v>MARCOS ALVAREZ, TALON I, LAS PINAS CITY</v>
          </cell>
          <cell r="H1522" t="str">
            <v>LAS PIÑAS CITY</v>
          </cell>
          <cell r="I1522" t="str">
            <v>PARAÑAQUE</v>
          </cell>
          <cell r="J1522" t="str">
            <v>energized last Oct 12, 2023; COMPLETED NO PO</v>
          </cell>
          <cell r="K1522" t="str">
            <v>W/O ISSUE</v>
          </cell>
          <cell r="L1522" t="str">
            <v>VJC</v>
          </cell>
          <cell r="M1522" t="str">
            <v>CLOSE</v>
          </cell>
          <cell r="N1522" t="str">
            <v>JSP</v>
          </cell>
          <cell r="O1522">
            <v>290.39</v>
          </cell>
          <cell r="P1522">
            <v>349.49459999999999</v>
          </cell>
          <cell r="Q1522">
            <v>407.13</v>
          </cell>
        </row>
        <row r="1523">
          <cell r="E1523" t="str">
            <v>X21072994556</v>
          </cell>
          <cell r="F1523" t="str">
            <v>GLOBE TELECOM., INC.</v>
          </cell>
          <cell r="G1523" t="str">
            <v>ERIBERTA LANE, DON JOSE GREEN COURT SUBD, PARANAQUE</v>
          </cell>
          <cell r="H1523" t="str">
            <v>PARAÑAQUE CITY</v>
          </cell>
          <cell r="I1523" t="str">
            <v>PARAÑAQUE</v>
          </cell>
          <cell r="J1523" t="str">
            <v>energized last September 28, 2023</v>
          </cell>
          <cell r="K1523" t="str">
            <v>W/O ISSUE</v>
          </cell>
          <cell r="L1523" t="str">
            <v>VJC</v>
          </cell>
          <cell r="M1523" t="str">
            <v>CLOSE</v>
          </cell>
          <cell r="N1523" t="str">
            <v>JSP</v>
          </cell>
          <cell r="O1523">
            <v>16.920000000000002</v>
          </cell>
          <cell r="P1523">
            <v>8.34</v>
          </cell>
          <cell r="Q1523">
            <v>23.17</v>
          </cell>
        </row>
        <row r="1524">
          <cell r="E1524" t="str">
            <v>X23051762998</v>
          </cell>
          <cell r="F1524" t="str">
            <v>MARIA ROSARIO MARIPOSQUE JAMILLA</v>
          </cell>
          <cell r="G1524" t="str">
            <v>AVENTINE HILL, ITALIA 500-BF HOMES, LAS PINAS CITY</v>
          </cell>
          <cell r="H1524" t="str">
            <v>LAS PINAS CITY</v>
          </cell>
          <cell r="I1524" t="str">
            <v>PARAÑAQUE</v>
          </cell>
          <cell r="J1524" t="str">
            <v>for coordination on PTC to start digging</v>
          </cell>
          <cell r="K1524" t="str">
            <v>W/ ISSUE</v>
          </cell>
          <cell r="L1524" t="str">
            <v>CHALLENGER</v>
          </cell>
          <cell r="M1524" t="str">
            <v>CLOSE</v>
          </cell>
          <cell r="N1524" t="str">
            <v>JSP</v>
          </cell>
          <cell r="O1524">
            <v>175.81</v>
          </cell>
          <cell r="P1524">
            <v>135.14879999999999</v>
          </cell>
          <cell r="Q1524">
            <v>252.92</v>
          </cell>
        </row>
        <row r="1525">
          <cell r="E1525" t="str">
            <v>X23031067079</v>
          </cell>
          <cell r="F1525" t="str">
            <v>APOKAM PROPERTY MANAGEMENT CORPORATION</v>
          </cell>
          <cell r="G1525" t="str">
            <v>ANONAS, AYALA-ALABANG VILL, MUNTINLUPA</v>
          </cell>
          <cell r="H1525" t="str">
            <v>MUNTINLUPA CITY</v>
          </cell>
          <cell r="I1525" t="str">
            <v>PARAÑAQUE</v>
          </cell>
          <cell r="J1525" t="str">
            <v>sched for meter 091423, 2nd hr</v>
          </cell>
          <cell r="K1525" t="str">
            <v>W/O ISSUE</v>
          </cell>
          <cell r="L1525" t="str">
            <v>CHALLENGER</v>
          </cell>
          <cell r="M1525" t="str">
            <v>CLOSE</v>
          </cell>
          <cell r="N1525" t="str">
            <v>IJP</v>
          </cell>
          <cell r="O1525">
            <v>45.85</v>
          </cell>
          <cell r="P1525">
            <v>38.039499999999997</v>
          </cell>
          <cell r="Q1525">
            <v>68.38</v>
          </cell>
        </row>
        <row r="1526">
          <cell r="E1526" t="str">
            <v>X23020390676</v>
          </cell>
          <cell r="F1526" t="str">
            <v>STA. LUCIA REALTY &amp; DEVELOPMENT, INC.</v>
          </cell>
          <cell r="G1526" t="str">
            <v>ORCHARD, VISTA VERDE SOUTH EXEC VILL 2, BACOOR</v>
          </cell>
          <cell r="H1526" t="str">
            <v>BACOOR CITY</v>
          </cell>
          <cell r="I1526" t="str">
            <v>DASMA</v>
          </cell>
          <cell r="J1526" t="str">
            <v>SSP 4th week Spet</v>
          </cell>
          <cell r="K1526"/>
          <cell r="L1526" t="str">
            <v>CHALLENGER</v>
          </cell>
          <cell r="M1526" t="str">
            <v>CLOSE</v>
          </cell>
          <cell r="N1526" t="str">
            <v>IJP</v>
          </cell>
          <cell r="O1526">
            <v>42.96</v>
          </cell>
          <cell r="P1526">
            <v>30.3733</v>
          </cell>
          <cell r="Q1526">
            <v>58.82</v>
          </cell>
        </row>
        <row r="1527">
          <cell r="E1527" t="str">
            <v>X23072860413</v>
          </cell>
          <cell r="F1527" t="str">
            <v>MARIA CECILIA PEREZ PARIS</v>
          </cell>
          <cell r="G1527" t="str">
            <v>TOPACIO, MARCELO GREEN VILL 5, PARANAQUE</v>
          </cell>
          <cell r="H1527" t="str">
            <v>PARAÑAQUE CITY</v>
          </cell>
          <cell r="I1527" t="str">
            <v>PARAÑAQUE</v>
          </cell>
          <cell r="J1527" t="str">
            <v>energized last Oct 14, 2023, completed</v>
          </cell>
          <cell r="K1527" t="str">
            <v>No PO due to contract budget concerns</v>
          </cell>
          <cell r="L1527" t="str">
            <v>VJC</v>
          </cell>
          <cell r="M1527" t="str">
            <v>CLOSE</v>
          </cell>
          <cell r="N1527" t="str">
            <v>JSP</v>
          </cell>
          <cell r="O1527">
            <v>26.76</v>
          </cell>
          <cell r="P1527">
            <v>36.85</v>
          </cell>
          <cell r="Q1527">
            <v>36.630000000000003</v>
          </cell>
        </row>
        <row r="1528">
          <cell r="E1528" t="str">
            <v>X23051970716</v>
          </cell>
          <cell r="F1528" t="str">
            <v>CITY GOVERNMENT OF BACOOR,</v>
          </cell>
          <cell r="G1528" t="str">
            <v>OPEN SPACE, CIUDAD DE STRIKE PHASE 2, BACOOR</v>
          </cell>
          <cell r="H1528" t="str">
            <v>BACOOR CITY</v>
          </cell>
          <cell r="I1528" t="str">
            <v>DASMA</v>
          </cell>
          <cell r="J1528"/>
          <cell r="K1528" t="str">
            <v>W/O ISSUE</v>
          </cell>
          <cell r="L1528" t="str">
            <v>AVECO</v>
          </cell>
          <cell r="M1528" t="str">
            <v>CLOSE</v>
          </cell>
          <cell r="N1528" t="str">
            <v>RRG</v>
          </cell>
          <cell r="O1528">
            <v>33.96</v>
          </cell>
          <cell r="P1528">
            <v>65.8202</v>
          </cell>
          <cell r="Q1528">
            <v>46.52</v>
          </cell>
        </row>
        <row r="1529">
          <cell r="E1529" t="str">
            <v>X23062048051</v>
          </cell>
          <cell r="F1529" t="str">
            <v>STA. LUCIA REALTY &amp; DEVELOPMENT, INC.</v>
          </cell>
          <cell r="G1529" t="str">
            <v>DURIAN, MEADOWOOD EXECUTIVE VILLAGE PH 3B, BACOOR</v>
          </cell>
          <cell r="H1529" t="str">
            <v>BACOOR CITY</v>
          </cell>
          <cell r="I1529" t="str">
            <v>DASMA</v>
          </cell>
          <cell r="J1529" t="str">
            <v>sabit dt; For sched</v>
          </cell>
          <cell r="K1529" t="str">
            <v>W/O ISSUE</v>
          </cell>
          <cell r="L1529" t="str">
            <v>AVECO</v>
          </cell>
          <cell r="M1529" t="str">
            <v>CLOSE</v>
          </cell>
          <cell r="N1529" t="str">
            <v>RRG</v>
          </cell>
          <cell r="O1529">
            <v>39.94</v>
          </cell>
          <cell r="P1529">
            <v>33.786900000000003</v>
          </cell>
          <cell r="Q1529">
            <v>54.68</v>
          </cell>
        </row>
        <row r="1530">
          <cell r="E1530" t="str">
            <v>X22051917355</v>
          </cell>
          <cell r="F1530" t="str">
            <v>RON MYKELL CHUA ANG</v>
          </cell>
          <cell r="G1530" t="str">
            <v>FRANCE, BETTER LIVING SUBD, PARANAQUE</v>
          </cell>
          <cell r="H1530" t="str">
            <v>PARAÑAQUE CITY</v>
          </cell>
          <cell r="I1530" t="str">
            <v>PARAÑAQUE</v>
          </cell>
          <cell r="J1530" t="str">
            <v>RTPI 1209</v>
          </cell>
          <cell r="K1530"/>
          <cell r="L1530" t="str">
            <v>AVECO</v>
          </cell>
          <cell r="M1530" t="str">
            <v>CLOSE</v>
          </cell>
          <cell r="N1530" t="str">
            <v>JSP</v>
          </cell>
          <cell r="O1530">
            <v>76.52</v>
          </cell>
          <cell r="P1530"/>
          <cell r="Q1530">
            <v>107.77</v>
          </cell>
        </row>
        <row r="1531">
          <cell r="E1531" t="str">
            <v>X23010235129</v>
          </cell>
          <cell r="F1531" t="str">
            <v>CRISTINA MARQUEZ SIXON</v>
          </cell>
          <cell r="G1531" t="str">
            <v>BLOCK 18, CUEVASVILLE SUBD., BACOOR</v>
          </cell>
          <cell r="H1531" t="str">
            <v>BACOOR CITY</v>
          </cell>
          <cell r="I1531" t="str">
            <v>DASMA</v>
          </cell>
          <cell r="J1531" t="str">
            <v>TCD September 21, 2023</v>
          </cell>
          <cell r="K1531" t="str">
            <v>W/ ISSUE</v>
          </cell>
          <cell r="L1531" t="str">
            <v>AVECO</v>
          </cell>
          <cell r="M1531" t="str">
            <v>CLOSE</v>
          </cell>
          <cell r="N1531" t="str">
            <v>RRG</v>
          </cell>
          <cell r="O1531">
            <v>188.34</v>
          </cell>
          <cell r="P1531">
            <v>146.49469999999999</v>
          </cell>
          <cell r="Q1531">
            <v>287.57</v>
          </cell>
        </row>
        <row r="1532">
          <cell r="E1532" t="str">
            <v>P2301143550</v>
          </cell>
          <cell r="F1532" t="str">
            <v>PQUE 425FIL Loadsplit [086334|WA177989|DT1-0597|Install additional 1-50kVA DT on pole DT1-0260</v>
          </cell>
          <cell r="G1532" t="str">
            <v>MINDANAO U P SIDE SUBD ALABANG MUNTINLUPA</v>
          </cell>
          <cell r="H1532" t="str">
            <v>MUNTINLUPA CITY</v>
          </cell>
          <cell r="I1532" t="str">
            <v>PARAÑAQUE</v>
          </cell>
          <cell r="J1532"/>
          <cell r="K1532"/>
          <cell r="L1532" t="str">
            <v>AVECO</v>
          </cell>
          <cell r="M1532" t="str">
            <v>CLOSE</v>
          </cell>
          <cell r="N1532" t="str">
            <v>RRG</v>
          </cell>
          <cell r="O1532">
            <v>15.97</v>
          </cell>
          <cell r="P1532">
            <v>11.6778</v>
          </cell>
          <cell r="Q1532">
            <v>15.97</v>
          </cell>
        </row>
        <row r="1533">
          <cell r="E1533" t="str">
            <v>X22125141918</v>
          </cell>
          <cell r="F1533" t="str">
            <v>UNION EAST VENTURES CORPORATION</v>
          </cell>
          <cell r="G1533" t="str">
            <v>4TH ST COR ANALAC AVE., STA. MARIA ESTATE, BAGUMBAYAN, TAGUIG CITY</v>
          </cell>
          <cell r="H1533" t="str">
            <v>TAGUIG CITY</v>
          </cell>
          <cell r="I1533" t="str">
            <v>PARAÑAQUE</v>
          </cell>
          <cell r="J1533" t="str">
            <v>for completion on 1st week of June</v>
          </cell>
          <cell r="K1533" t="str">
            <v>W/ ISSUE</v>
          </cell>
          <cell r="L1533" t="str">
            <v>AVECO</v>
          </cell>
          <cell r="M1533" t="str">
            <v>CLOSE</v>
          </cell>
          <cell r="N1533" t="str">
            <v>IJP</v>
          </cell>
          <cell r="O1533">
            <v>108.59</v>
          </cell>
          <cell r="P1533">
            <v>101.50279999999999</v>
          </cell>
          <cell r="Q1533">
            <v>148.6</v>
          </cell>
        </row>
        <row r="1534">
          <cell r="E1534" t="str">
            <v>X22114638849</v>
          </cell>
          <cell r="F1534" t="str">
            <v>RENATO JR SANTOS DYCHANGCO</v>
          </cell>
          <cell r="G1534" t="str">
            <v>ALABANG-ZAPOTE, TALON II, LAS PINAS CITY</v>
          </cell>
          <cell r="H1534" t="str">
            <v>LAS PIÑAS CITY</v>
          </cell>
          <cell r="I1534" t="str">
            <v>PARAÑAQUE</v>
          </cell>
          <cell r="J1534"/>
          <cell r="K1534"/>
          <cell r="L1534" t="str">
            <v>AVECO</v>
          </cell>
          <cell r="M1534" t="str">
            <v>CLOSE</v>
          </cell>
          <cell r="N1534" t="str">
            <v>RRG</v>
          </cell>
          <cell r="O1534">
            <v>53.11</v>
          </cell>
          <cell r="P1534"/>
          <cell r="Q1534">
            <v>72.569999999999993</v>
          </cell>
        </row>
        <row r="1535">
          <cell r="E1535" t="str">
            <v>X22104291383</v>
          </cell>
          <cell r="F1535" t="str">
            <v>PILMICO ANIMAL NUTRITION CORPORATION</v>
          </cell>
          <cell r="G1535" t="str">
            <v>CRM, ST. JOSEPH SUBD, LAS PINAS CITY</v>
          </cell>
          <cell r="H1535" t="str">
            <v>LAS PIÑAS CITY</v>
          </cell>
          <cell r="I1535" t="str">
            <v>PARAÑAQUE</v>
          </cell>
          <cell r="J1535"/>
          <cell r="K1535"/>
          <cell r="L1535" t="str">
            <v>AVECO</v>
          </cell>
          <cell r="M1535" t="str">
            <v>CLOSE</v>
          </cell>
          <cell r="N1535" t="str">
            <v>RRG</v>
          </cell>
          <cell r="O1535">
            <v>51.5</v>
          </cell>
          <cell r="P1535"/>
          <cell r="Q1535">
            <v>70.42</v>
          </cell>
        </row>
        <row r="1536">
          <cell r="E1536" t="str">
            <v>X22114798843</v>
          </cell>
          <cell r="F1536" t="str">
            <v>STA. LUCIA REALTY &amp; DEVELOPMENT, INC.</v>
          </cell>
          <cell r="G1536" t="str">
            <v>ORCHID, VISTA VERDE SOUTH EXEC VILL 2, BACOOR</v>
          </cell>
          <cell r="H1536" t="str">
            <v>BACOOR CITY</v>
          </cell>
          <cell r="I1536" t="str">
            <v>DASMA</v>
          </cell>
          <cell r="J1536"/>
          <cell r="K1536"/>
          <cell r="L1536" t="str">
            <v>AVECO</v>
          </cell>
          <cell r="M1536" t="str">
            <v>CLOSE</v>
          </cell>
          <cell r="N1536" t="str">
            <v>RRG</v>
          </cell>
          <cell r="O1536">
            <v>23.97</v>
          </cell>
          <cell r="P1536"/>
          <cell r="Q1536">
            <v>32.950000000000003</v>
          </cell>
        </row>
        <row r="1537">
          <cell r="E1537" t="str">
            <v>X22093916423</v>
          </cell>
          <cell r="F1537" t="str">
            <v>MARIUS SANTINO CARAG SOTTO</v>
          </cell>
          <cell r="G1537" t="str">
            <v>SAN BARTOLOME, AYALA-ALABANG VILL, MUNTINLUPA</v>
          </cell>
          <cell r="H1537" t="str">
            <v>MUNTINLUPA CITY</v>
          </cell>
          <cell r="I1537" t="str">
            <v>PARAÑAQUE</v>
          </cell>
          <cell r="J1537"/>
          <cell r="K1537" t="str">
            <v>W/ ISSUE</v>
          </cell>
          <cell r="L1537" t="str">
            <v>AVECO</v>
          </cell>
          <cell r="M1537" t="str">
            <v>CLOSE</v>
          </cell>
          <cell r="N1537" t="str">
            <v>RRG</v>
          </cell>
          <cell r="O1537">
            <v>51</v>
          </cell>
          <cell r="P1537">
            <v>40.938499999999998</v>
          </cell>
          <cell r="Q1537">
            <v>77.349999999999994</v>
          </cell>
        </row>
        <row r="1538">
          <cell r="E1538" t="str">
            <v>R22166419</v>
          </cell>
          <cell r="F1538" t="str">
            <v>MIRAVALLES, RAYMUND ARCEO</v>
          </cell>
          <cell r="G1538" t="str">
            <v>STA. ANITA LOOP, ALABANG 400 VILLAGE, MUNTINLUPA</v>
          </cell>
          <cell r="H1538" t="str">
            <v>MUNTINLUPA CITY</v>
          </cell>
          <cell r="I1538" t="str">
            <v>PARAÑAQUE</v>
          </cell>
          <cell r="J1538" t="str">
            <v>committed completion Feb 2</v>
          </cell>
          <cell r="K1538"/>
          <cell r="L1538" t="str">
            <v>AVECO</v>
          </cell>
          <cell r="M1538" t="str">
            <v>CLOSE</v>
          </cell>
          <cell r="N1538" t="str">
            <v>RRG</v>
          </cell>
          <cell r="O1538">
            <v>18.61</v>
          </cell>
          <cell r="P1538">
            <v>17.353999999999999</v>
          </cell>
          <cell r="Q1538">
            <v>37.22</v>
          </cell>
        </row>
        <row r="1539">
          <cell r="E1539" t="str">
            <v>X22083284209</v>
          </cell>
          <cell r="F1539" t="str">
            <v>J. C. UYECIO CONSTRUCTION AND DEVELOPMENT COMPANY</v>
          </cell>
          <cell r="G1539" t="str">
            <v>MERVILLE, PASAY, PASAY CITY</v>
          </cell>
          <cell r="H1539" t="str">
            <v>PASAY CITY</v>
          </cell>
          <cell r="I1539" t="str">
            <v>PARAÑAQUE</v>
          </cell>
          <cell r="J1539" t="str">
            <v>DT installation</v>
          </cell>
          <cell r="K1539" t="str">
            <v>W/ ISSUE</v>
          </cell>
          <cell r="L1539" t="str">
            <v>AVECO</v>
          </cell>
          <cell r="M1539" t="str">
            <v>CLOSE</v>
          </cell>
          <cell r="N1539" t="str">
            <v>JSP</v>
          </cell>
          <cell r="O1539">
            <v>55.74</v>
          </cell>
          <cell r="P1539">
            <v>27.22</v>
          </cell>
          <cell r="Q1539">
            <v>76.25</v>
          </cell>
        </row>
        <row r="1540">
          <cell r="E1540" t="str">
            <v>X23010174533</v>
          </cell>
          <cell r="F1540" t="str">
            <v>PHILIPPINE SEVEN CORPORATION</v>
          </cell>
          <cell r="G1540" t="str">
            <v>MERVILLE ACCESS RD. COR WEST SERVICE ROAD, PARANAQUE</v>
          </cell>
          <cell r="H1540" t="str">
            <v>PARAÑAQUE CITY</v>
          </cell>
          <cell r="I1540" t="str">
            <v>PARAÑAQUE</v>
          </cell>
          <cell r="J1540"/>
          <cell r="K1540" t="str">
            <v>W/O ISSUE</v>
          </cell>
          <cell r="L1540" t="str">
            <v>AVECO</v>
          </cell>
          <cell r="M1540" t="str">
            <v>CLOSE</v>
          </cell>
          <cell r="N1540" t="str">
            <v>RRG</v>
          </cell>
          <cell r="O1540">
            <v>45.92</v>
          </cell>
          <cell r="P1540">
            <v>7.38</v>
          </cell>
          <cell r="Q1540">
            <v>62.85</v>
          </cell>
        </row>
        <row r="1541">
          <cell r="E1541" t="str">
            <v>X23030847069</v>
          </cell>
          <cell r="F1541" t="str">
            <v>MARIA ANTONIETTE PECKSON NAGAI</v>
          </cell>
          <cell r="G1541" t="str">
            <v>LOVE, ST. JOSEPH SUBD, LAS PINAS CITY</v>
          </cell>
          <cell r="H1541" t="str">
            <v>LAS PIÑAS CITY</v>
          </cell>
          <cell r="I1541" t="str">
            <v>PARAÑAQUE</v>
          </cell>
          <cell r="J1541" t="str">
            <v>for survey (April 24, 2023); w/ digging</v>
          </cell>
          <cell r="K1541" t="str">
            <v>W/ ISSUE</v>
          </cell>
          <cell r="L1541" t="str">
            <v>AVECO</v>
          </cell>
          <cell r="M1541" t="str">
            <v>CLOSE</v>
          </cell>
          <cell r="N1541" t="str">
            <v>JSP</v>
          </cell>
          <cell r="O1541">
            <v>150.50210000000001</v>
          </cell>
          <cell r="P1541">
            <v>110.26560000000001</v>
          </cell>
          <cell r="Q1541">
            <v>228.1</v>
          </cell>
        </row>
        <row r="1542">
          <cell r="E1542" t="str">
            <v>X23030845646</v>
          </cell>
          <cell r="F1542" t="str">
            <v>TERESA J. MONCUPA</v>
          </cell>
          <cell r="G1542" t="str">
            <v>NORTH LANE, GREYMARVILLE SUBD, LAS PINAS CITY</v>
          </cell>
          <cell r="H1542" t="str">
            <v>LAS PIÑAS CITY</v>
          </cell>
          <cell r="I1542" t="str">
            <v>PARAÑAQUE</v>
          </cell>
          <cell r="J1542" t="str">
            <v>for survey (April 24, 2023); bolt eye needs to be replaced w/ 4/0 capable bolt eye</v>
          </cell>
          <cell r="K1542" t="str">
            <v>W/ ISSUE</v>
          </cell>
          <cell r="L1542" t="str">
            <v>AVECO</v>
          </cell>
          <cell r="M1542" t="str">
            <v>CLOSE</v>
          </cell>
          <cell r="N1542" t="str">
            <v>RRG</v>
          </cell>
          <cell r="O1542">
            <v>30.990300000000001</v>
          </cell>
          <cell r="P1542">
            <v>11.4428</v>
          </cell>
          <cell r="Q1542">
            <v>42.38</v>
          </cell>
        </row>
        <row r="1543">
          <cell r="E1543" t="str">
            <v>X22062371945</v>
          </cell>
          <cell r="F1543" t="str">
            <v>LA ROTA TOOLS &amp; DIE SERVICES, INC.</v>
          </cell>
          <cell r="G1543" t="str">
            <v>SOLDIER HILLS, PUTATAN, MUNTINLUPA</v>
          </cell>
          <cell r="H1543" t="str">
            <v>MUNTINLUPA CITY</v>
          </cell>
          <cell r="I1543" t="str">
            <v>PARAÑAQUE</v>
          </cell>
          <cell r="J1543" t="str">
            <v>for execution on 1st week of June</v>
          </cell>
          <cell r="K1543" t="str">
            <v>W/ ISSUE</v>
          </cell>
          <cell r="L1543" t="str">
            <v>AVECO</v>
          </cell>
          <cell r="M1543" t="str">
            <v>CLOSE</v>
          </cell>
          <cell r="N1543" t="str">
            <v>RRG</v>
          </cell>
          <cell r="O1543">
            <v>4.54</v>
          </cell>
          <cell r="P1543">
            <v>1.75</v>
          </cell>
          <cell r="Q1543">
            <v>6.23</v>
          </cell>
        </row>
        <row r="1544">
          <cell r="E1544" t="str">
            <v>X23051579532</v>
          </cell>
          <cell r="F1544" t="str">
            <v>CITY GOVERNMENT OF MUNTINLUPA</v>
          </cell>
          <cell r="G1544" t="str">
            <v>PUROK 5, PUROK 5, MUNTINLUPA</v>
          </cell>
          <cell r="H1544" t="str">
            <v>MUNTINLUPA CITY</v>
          </cell>
          <cell r="I1544" t="str">
            <v>PARAÑAQUE</v>
          </cell>
          <cell r="J1544"/>
          <cell r="K1544" t="str">
            <v>W/O ISSUE</v>
          </cell>
          <cell r="L1544" t="str">
            <v>AVECO</v>
          </cell>
          <cell r="M1544" t="str">
            <v>CLOSE</v>
          </cell>
          <cell r="N1544" t="str">
            <v>RRG</v>
          </cell>
          <cell r="O1544">
            <v>29.53</v>
          </cell>
          <cell r="P1544">
            <v>2.73</v>
          </cell>
          <cell r="Q1544">
            <v>29.53</v>
          </cell>
        </row>
        <row r="1545">
          <cell r="E1545" t="str">
            <v>X23051579478</v>
          </cell>
          <cell r="F1545" t="str">
            <v>BARANGAY CUPANG – MULTI-PURPOSE BLDG</v>
          </cell>
          <cell r="G1545" t="str">
            <v>PUROK 5, PUROK 5, MUNTINLUPA</v>
          </cell>
          <cell r="H1545" t="str">
            <v>MUNTINLUPA CITY</v>
          </cell>
          <cell r="I1545" t="str">
            <v>PARAÑAQUE</v>
          </cell>
          <cell r="J1545"/>
          <cell r="K1545" t="str">
            <v>W/O ISSUE</v>
          </cell>
          <cell r="L1545" t="str">
            <v>AVECO</v>
          </cell>
          <cell r="M1545" t="str">
            <v>CLOSE</v>
          </cell>
          <cell r="N1545" t="str">
            <v>RRG</v>
          </cell>
          <cell r="O1545">
            <v>81.61</v>
          </cell>
          <cell r="P1545">
            <v>61.242100000000001</v>
          </cell>
          <cell r="Q1545">
            <v>117.57</v>
          </cell>
        </row>
        <row r="1546">
          <cell r="E1546" t="str">
            <v>X23041259748</v>
          </cell>
          <cell r="F1546" t="str">
            <v>LIME PIZZA TELEFONO INC.</v>
          </cell>
          <cell r="G1546" t="str">
            <v>ALABANG-ZAPOTE, PAMPLONA III, LAS PINAS CITY</v>
          </cell>
          <cell r="H1546" t="str">
            <v>LAS PIÑAS CITY</v>
          </cell>
          <cell r="I1546" t="str">
            <v>PARAÑAQUE</v>
          </cell>
          <cell r="J1546" t="str">
            <v>sd only, TCD September 16, 2023</v>
          </cell>
          <cell r="K1546" t="str">
            <v>W/O ISSUE</v>
          </cell>
          <cell r="L1546" t="str">
            <v>AVECO</v>
          </cell>
          <cell r="M1546" t="str">
            <v>CLOSE</v>
          </cell>
          <cell r="N1546" t="str">
            <v>RRG</v>
          </cell>
          <cell r="O1546">
            <v>20.98</v>
          </cell>
          <cell r="P1546">
            <v>3.92</v>
          </cell>
          <cell r="Q1546">
            <v>28.75</v>
          </cell>
        </row>
        <row r="1547">
          <cell r="E1547" t="str">
            <v>X23041408339</v>
          </cell>
          <cell r="F1547" t="str">
            <v>PHILIPPINE FIBER INDUSTRY DEVELOPMENT AUTHORITY</v>
          </cell>
          <cell r="G1547" t="str">
            <v>ARIA, STA. CECILIA VILL, LAS PINAS CITY</v>
          </cell>
          <cell r="H1547" t="str">
            <v>LAS PIÑAS CITY</v>
          </cell>
          <cell r="I1547" t="str">
            <v>PARAÑAQUE</v>
          </cell>
          <cell r="J1547"/>
          <cell r="K1547" t="str">
            <v>W/O ISSUE</v>
          </cell>
          <cell r="L1547" t="str">
            <v>AVECO</v>
          </cell>
          <cell r="M1547" t="str">
            <v>CLOSE</v>
          </cell>
          <cell r="N1547" t="str">
            <v>RRG</v>
          </cell>
          <cell r="O1547">
            <v>39.159999999999997</v>
          </cell>
          <cell r="P1547">
            <v>7.27</v>
          </cell>
          <cell r="Q1547">
            <v>53.62</v>
          </cell>
        </row>
        <row r="1548">
          <cell r="E1548" t="str">
            <v>X22104420529</v>
          </cell>
          <cell r="F1548" t="str">
            <v>IRENE GUTIERREZ GALLARDO</v>
          </cell>
          <cell r="G1548" t="str">
            <v>QUIRINO, PULANGLUPA I, LAS PINAS CITY</v>
          </cell>
          <cell r="H1548" t="str">
            <v>LAS PIÑAS CITY</v>
          </cell>
          <cell r="I1548" t="str">
            <v>PARAÑAQUE</v>
          </cell>
          <cell r="J1548"/>
          <cell r="K1548" t="str">
            <v>W/O ISSUE</v>
          </cell>
          <cell r="L1548" t="str">
            <v>AVECO</v>
          </cell>
          <cell r="M1548" t="str">
            <v>CLOSE</v>
          </cell>
          <cell r="N1548" t="str">
            <v>JSP</v>
          </cell>
          <cell r="O1548">
            <v>287.8</v>
          </cell>
          <cell r="P1548">
            <v>186.7046</v>
          </cell>
          <cell r="Q1548">
            <v>407.67</v>
          </cell>
        </row>
        <row r="1549">
          <cell r="E1549" t="str">
            <v>X22072872791</v>
          </cell>
          <cell r="F1549" t="str">
            <v>MACY'S INCORPORATED</v>
          </cell>
          <cell r="G1549" t="str">
            <v>NATIONAL, PUTATAN, MUNTINLUPA</v>
          </cell>
          <cell r="H1549" t="str">
            <v>MUNTINLUPA CITY</v>
          </cell>
          <cell r="I1549" t="str">
            <v>PARAÑAQUE</v>
          </cell>
          <cell r="J1549"/>
          <cell r="K1549"/>
          <cell r="L1549" t="str">
            <v>AVECO</v>
          </cell>
          <cell r="M1549" t="str">
            <v>CLOSE</v>
          </cell>
          <cell r="N1549" t="str">
            <v>JSP</v>
          </cell>
          <cell r="O1549">
            <v>454.12</v>
          </cell>
          <cell r="P1549"/>
          <cell r="Q1549">
            <v>662.37</v>
          </cell>
        </row>
        <row r="1550">
          <cell r="E1550" t="str">
            <v>X23051651001</v>
          </cell>
          <cell r="F1550" t="str">
            <v>JUAN CARLOS TRASMONTE CUNA</v>
          </cell>
          <cell r="G1550" t="str">
            <v>SCARLET, SUN VALLEY SUBD, PARANAQUE</v>
          </cell>
          <cell r="H1550" t="str">
            <v>PARAÑAQUE CITY</v>
          </cell>
          <cell r="I1550" t="str">
            <v>PARAÑAQUE</v>
          </cell>
          <cell r="J1550"/>
          <cell r="K1550"/>
          <cell r="L1550" t="str">
            <v>AVECO</v>
          </cell>
          <cell r="M1550" t="str">
            <v>CLOSE</v>
          </cell>
          <cell r="N1550" t="str">
            <v>JSP</v>
          </cell>
          <cell r="O1550">
            <v>178.22</v>
          </cell>
          <cell r="P1550">
            <v>130.2801</v>
          </cell>
          <cell r="Q1550">
            <v>255.38</v>
          </cell>
        </row>
        <row r="1551">
          <cell r="E1551" t="str">
            <v>X22114793857</v>
          </cell>
          <cell r="F1551" t="str">
            <v>GERALD SAM O. DEL ROSARIO</v>
          </cell>
          <cell r="G1551" t="str">
            <v>JAIME LAYA ST., BF HOMES, BF BAYANIHAN, PARAÑAQUE</v>
          </cell>
          <cell r="H1551" t="str">
            <v>PARAÑAQUE CITY</v>
          </cell>
          <cell r="I1551" t="str">
            <v>PARAÑAQUE</v>
          </cell>
          <cell r="J1551" t="str">
            <v>For joint survey with HOA; TCD October 05, 2023</v>
          </cell>
          <cell r="K1551" t="str">
            <v>W/ ISSUE</v>
          </cell>
          <cell r="L1551" t="str">
            <v>AVECO</v>
          </cell>
          <cell r="M1551" t="str">
            <v>CLOSE</v>
          </cell>
          <cell r="N1551" t="str">
            <v>IJP</v>
          </cell>
          <cell r="O1551">
            <v>143.84</v>
          </cell>
          <cell r="P1551">
            <v>122.7885</v>
          </cell>
          <cell r="Q1551">
            <v>230.47</v>
          </cell>
        </row>
        <row r="1552">
          <cell r="E1552" t="str">
            <v>X23072653597</v>
          </cell>
          <cell r="F1552" t="str">
            <v>GIDEON L. JAVIER</v>
          </cell>
          <cell r="G1552" t="str">
            <v>DE LAS ALAS, PACIFIC MALAYAN VILL, MUNTINLUPA</v>
          </cell>
          <cell r="H1552" t="str">
            <v>MUNTINLUPA CITY</v>
          </cell>
          <cell r="I1552" t="str">
            <v>PARAÑAQUE</v>
          </cell>
          <cell r="J1552" t="str">
            <v>For Sched c/o AVECO</v>
          </cell>
          <cell r="K1552" t="str">
            <v>W/O ISSUE</v>
          </cell>
          <cell r="L1552" t="str">
            <v>AVECO</v>
          </cell>
          <cell r="M1552" t="str">
            <v>CLOSE</v>
          </cell>
          <cell r="N1552" t="str">
            <v>JSP</v>
          </cell>
          <cell r="O1552">
            <v>66.12</v>
          </cell>
          <cell r="P1552">
            <v>47.406700000000001</v>
          </cell>
          <cell r="Q1552">
            <v>94.55</v>
          </cell>
        </row>
        <row r="1553">
          <cell r="E1553" t="str">
            <v>X23010301614</v>
          </cell>
          <cell r="F1553" t="str">
            <v>MARILOU G. NUMATA</v>
          </cell>
          <cell r="G1553" t="str">
            <v>CESAR VIRATA, BF HOMES, PARAÑAQUE</v>
          </cell>
          <cell r="H1553" t="str">
            <v>PARAÑAQUE CITY</v>
          </cell>
          <cell r="I1553" t="str">
            <v>PARAÑAQUE</v>
          </cell>
          <cell r="J1553"/>
          <cell r="K1553" t="str">
            <v>W/O ISSUE</v>
          </cell>
          <cell r="L1553" t="str">
            <v>AVECO</v>
          </cell>
          <cell r="M1553" t="str">
            <v>CLOSE</v>
          </cell>
          <cell r="N1553" t="str">
            <v>JSP</v>
          </cell>
          <cell r="O1553">
            <v>66.028800000000004</v>
          </cell>
          <cell r="P1553">
            <v>56.010300000000001</v>
          </cell>
          <cell r="Q1553">
            <v>96.57</v>
          </cell>
        </row>
        <row r="1554">
          <cell r="E1554" t="str">
            <v>X23083140021</v>
          </cell>
          <cell r="F1554" t="str">
            <v>G PRODUCTIONS INC.</v>
          </cell>
          <cell r="G1554" t="str">
            <v>DAANG HARI, ALABANG WEST, LAS PINAS CITY</v>
          </cell>
          <cell r="H1554" t="str">
            <v>LAS PIÑAS CITY</v>
          </cell>
          <cell r="I1554" t="str">
            <v>PARAÑAQUE</v>
          </cell>
          <cell r="J1554" t="str">
            <v>TCD September 02, 2023</v>
          </cell>
          <cell r="K1554" t="str">
            <v>W/O ISSUE</v>
          </cell>
          <cell r="L1554" t="str">
            <v>ECOM</v>
          </cell>
          <cell r="M1554" t="str">
            <v>CLOSE</v>
          </cell>
          <cell r="N1554" t="str">
            <v>IJP</v>
          </cell>
          <cell r="O1554">
            <v>177.24</v>
          </cell>
          <cell r="P1554">
            <v>110.34610000000001</v>
          </cell>
          <cell r="Q1554">
            <v>242.58</v>
          </cell>
        </row>
        <row r="1555">
          <cell r="E1555" t="str">
            <v>X22114721536</v>
          </cell>
          <cell r="F1555" t="str">
            <v>DELFINA VIRGINIA VELASCO CHUA</v>
          </cell>
          <cell r="G1555" t="str">
            <v>MADRIGAL, AYALA-ALABANG VILL, MUNTINLUPA</v>
          </cell>
          <cell r="H1555" t="str">
            <v>MUNTINLUPA CITY</v>
          </cell>
          <cell r="I1555" t="str">
            <v>PARAÑAQUE</v>
          </cell>
          <cell r="J1555"/>
          <cell r="K1555" t="str">
            <v>W/ ISSUE</v>
          </cell>
          <cell r="L1555" t="str">
            <v>ECOM</v>
          </cell>
          <cell r="M1555" t="str">
            <v>CLOSE</v>
          </cell>
          <cell r="N1555" t="str">
            <v>RRG</v>
          </cell>
          <cell r="O1555">
            <v>64.52</v>
          </cell>
          <cell r="P1555">
            <v>46.518000000000001</v>
          </cell>
          <cell r="Q1555">
            <v>95.77</v>
          </cell>
        </row>
        <row r="1556">
          <cell r="E1556" t="str">
            <v>X23051885276</v>
          </cell>
          <cell r="F1556" t="str">
            <v>LONG ISLAND INVESTMENT GROUP CORP.</v>
          </cell>
          <cell r="G1556" t="str">
            <v>JACKSON , PALM COAST MARINA, PARANAQUE</v>
          </cell>
          <cell r="H1556" t="str">
            <v>PARAÑAQUE CITY</v>
          </cell>
          <cell r="I1556" t="str">
            <v>PARAÑAQUE</v>
          </cell>
          <cell r="J1556" t="str">
            <v>Issue on truss guy location task 2; awaiting branch for finalization of location</v>
          </cell>
          <cell r="K1556" t="str">
            <v>W/ ISSUE</v>
          </cell>
          <cell r="L1556" t="str">
            <v>ECOM</v>
          </cell>
          <cell r="M1556" t="str">
            <v>CLOSE</v>
          </cell>
          <cell r="N1556" t="str">
            <v>JSP</v>
          </cell>
          <cell r="O1556">
            <v>257.70999999999998</v>
          </cell>
          <cell r="P1556">
            <v>183.84370000000001</v>
          </cell>
          <cell r="Q1556">
            <v>358.68</v>
          </cell>
        </row>
        <row r="1557">
          <cell r="E1557" t="str">
            <v>X23051733881</v>
          </cell>
          <cell r="F1557" t="str">
            <v>LONG ISLAND INVESTMENT GROUP CORP.</v>
          </cell>
          <cell r="G1557" t="str">
            <v>JACKSON , PALM COAST MARINA, PARANAQUE</v>
          </cell>
          <cell r="H1557" t="str">
            <v>PARAÑAQUE CITY</v>
          </cell>
          <cell r="I1557" t="str">
            <v>PARAÑAQUE</v>
          </cell>
          <cell r="J1557" t="str">
            <v>Issue on truss guy location task 2; awaiting branch for finalization of location</v>
          </cell>
          <cell r="K1557" t="str">
            <v>W/ ISSUE</v>
          </cell>
          <cell r="L1557" t="str">
            <v>ECOM</v>
          </cell>
          <cell r="M1557" t="str">
            <v>CLOSE</v>
          </cell>
          <cell r="N1557" t="str">
            <v>JSP</v>
          </cell>
          <cell r="O1557">
            <v>233.58</v>
          </cell>
          <cell r="P1557">
            <v>107.3361</v>
          </cell>
          <cell r="Q1557">
            <v>346.97</v>
          </cell>
        </row>
        <row r="1558">
          <cell r="E1558" t="str">
            <v>X22051908991</v>
          </cell>
          <cell r="F1558" t="str">
            <v>MSK MULTIMETAL ENTERPRISES CORPORATION</v>
          </cell>
          <cell r="G1558" t="str">
            <v>NIOG II, NIOG II, BACOOR</v>
          </cell>
          <cell r="H1558" t="str">
            <v>BACOOR CITY</v>
          </cell>
          <cell r="I1558" t="str">
            <v>DASMA</v>
          </cell>
          <cell r="J1558"/>
          <cell r="K1558" t="str">
            <v>W/O ISSUE</v>
          </cell>
          <cell r="L1558" t="str">
            <v>ECOM</v>
          </cell>
          <cell r="M1558" t="str">
            <v>CLOSE</v>
          </cell>
          <cell r="N1558" t="str">
            <v>IJP</v>
          </cell>
          <cell r="O1558">
            <v>259.44</v>
          </cell>
          <cell r="P1558">
            <v>129.49420000000001</v>
          </cell>
          <cell r="Q1558">
            <v>357.98</v>
          </cell>
        </row>
        <row r="1559">
          <cell r="E1559" t="str">
            <v>X23072626304</v>
          </cell>
          <cell r="F1559" t="str">
            <v>NEW PACIFIC RESOURCES MANAGEMENT (SPV-AMC), INC.</v>
          </cell>
          <cell r="G1559" t="str">
            <v>BLOCK 1, SOLVIENTO VILLAS PH 3, BACOOR</v>
          </cell>
          <cell r="H1559" t="str">
            <v>BACOOR CITY</v>
          </cell>
          <cell r="I1559" t="str">
            <v>DASMA</v>
          </cell>
          <cell r="J1559" t="str">
            <v>No pole staking, approval nung guying location (lahat), No service wire provided by customer; For tapping by contractor 091223</v>
          </cell>
          <cell r="K1559" t="str">
            <v>W/ ISSUE</v>
          </cell>
          <cell r="L1559" t="str">
            <v>AVECO</v>
          </cell>
          <cell r="M1559" t="str">
            <v>CLOSE</v>
          </cell>
          <cell r="N1559" t="str">
            <v>IJP</v>
          </cell>
          <cell r="O1559">
            <v>678.69</v>
          </cell>
          <cell r="P1559">
            <v>417.84109999999998</v>
          </cell>
          <cell r="Q1559">
            <v>952.55</v>
          </cell>
        </row>
        <row r="1560">
          <cell r="E1560" t="str">
            <v>X23041407948</v>
          </cell>
          <cell r="F1560" t="str">
            <v>PHILIPPINE FIBER INDUSTRY DEVELOPMENT AUTHORITY</v>
          </cell>
          <cell r="G1560" t="str">
            <v>ARIA, STA. CECILIA VILL, LAS PINAS CITY</v>
          </cell>
          <cell r="H1560" t="str">
            <v>LAS PIÑAS CITY</v>
          </cell>
          <cell r="I1560" t="str">
            <v>PARAÑAQUE</v>
          </cell>
          <cell r="J1560" t="str">
            <v>TCD September 23, 2023</v>
          </cell>
          <cell r="K1560" t="str">
            <v>W/O ISSUE</v>
          </cell>
          <cell r="L1560" t="str">
            <v>AVECO</v>
          </cell>
          <cell r="M1560" t="str">
            <v>CLOSE</v>
          </cell>
          <cell r="N1560" t="str">
            <v>JSP</v>
          </cell>
          <cell r="O1560">
            <v>335.76</v>
          </cell>
          <cell r="P1560">
            <v>123.3068</v>
          </cell>
          <cell r="Q1560">
            <v>464.23</v>
          </cell>
        </row>
        <row r="1561">
          <cell r="E1561" t="str">
            <v>X22114706622</v>
          </cell>
          <cell r="F1561" t="str">
            <v>PUREGOLD PRICE CLUB, INC.</v>
          </cell>
          <cell r="G1561" t="str">
            <v>QUIRINO, PULANGLUPA I, LAS PINAS CITY</v>
          </cell>
          <cell r="H1561" t="str">
            <v>LAS PIÑAS CITY</v>
          </cell>
          <cell r="I1561" t="str">
            <v>PARAÑAQUE</v>
          </cell>
          <cell r="J1561"/>
          <cell r="K1561" t="str">
            <v>W/O ISSUE</v>
          </cell>
          <cell r="L1561" t="str">
            <v>AVECO</v>
          </cell>
          <cell r="M1561" t="str">
            <v>CLOSE</v>
          </cell>
          <cell r="N1561" t="str">
            <v>JSP</v>
          </cell>
          <cell r="O1561">
            <v>61.85</v>
          </cell>
          <cell r="P1561">
            <v>9.16</v>
          </cell>
          <cell r="Q1561">
            <v>84.68</v>
          </cell>
        </row>
        <row r="1562">
          <cell r="E1562" t="str">
            <v>X22104229802</v>
          </cell>
          <cell r="F1562" t="str">
            <v>STATE PROPERTIES CORPORATION</v>
          </cell>
          <cell r="G1562" t="str">
            <v>BLOCK 1, VERSAILLES, LAS PINAS CITY</v>
          </cell>
          <cell r="H1562" t="str">
            <v>LAS PIÑAS CITY</v>
          </cell>
          <cell r="I1562" t="str">
            <v>PARAÑAQUE</v>
          </cell>
          <cell r="J1562" t="str">
            <v>ongoing digging (02-15-23); for completion on March 6, 2023</v>
          </cell>
          <cell r="K1562" t="str">
            <v>W/ ISSUE</v>
          </cell>
          <cell r="L1562" t="str">
            <v>AVECO</v>
          </cell>
          <cell r="M1562" t="str">
            <v>CLOSE</v>
          </cell>
          <cell r="N1562" t="str">
            <v>JSP</v>
          </cell>
          <cell r="O1562">
            <v>145.16999999999999</v>
          </cell>
          <cell r="P1562">
            <v>93.902799999999999</v>
          </cell>
          <cell r="Q1562">
            <v>211.15</v>
          </cell>
        </row>
        <row r="1563">
          <cell r="E1563" t="str">
            <v>X22062758852</v>
          </cell>
          <cell r="F1563" t="str">
            <v>RAMON III CAMACHO GARCIA</v>
          </cell>
          <cell r="G1563" t="str">
            <v>A.R. CHUA, PACIFIC VILL, MUNTINLUPA</v>
          </cell>
          <cell r="H1563" t="str">
            <v>MUNTINLUPA CITY</v>
          </cell>
          <cell r="I1563" t="str">
            <v>PARAÑAQUE</v>
          </cell>
          <cell r="J1563"/>
          <cell r="K1563" t="str">
            <v>W/ ISSUE</v>
          </cell>
          <cell r="L1563" t="str">
            <v>AVECO</v>
          </cell>
          <cell r="M1563" t="str">
            <v>CLOSE</v>
          </cell>
          <cell r="N1563" t="str">
            <v>RRG</v>
          </cell>
          <cell r="O1563">
            <v>19.22</v>
          </cell>
          <cell r="P1563">
            <v>14.0928</v>
          </cell>
          <cell r="Q1563">
            <v>26.28</v>
          </cell>
        </row>
        <row r="1564">
          <cell r="E1564" t="str">
            <v>X22083437721</v>
          </cell>
          <cell r="F1564" t="str">
            <v>CROWN ASIA PROPERTIES INC.</v>
          </cell>
          <cell r="G1564" t="str">
            <v>BLOCK 16A, PONTICELLI GARDENS 2, BACOOR</v>
          </cell>
          <cell r="H1564" t="str">
            <v>BACOOR CITY</v>
          </cell>
          <cell r="I1564" t="str">
            <v>DASMA</v>
          </cell>
          <cell r="J1564" t="str">
            <v>PRIO, no stake,1/12-target pole erection Jan 3rd week</v>
          </cell>
          <cell r="K1564" t="str">
            <v>W/ ISSUE</v>
          </cell>
          <cell r="L1564" t="str">
            <v>AVECO</v>
          </cell>
          <cell r="M1564" t="str">
            <v>CLOSE</v>
          </cell>
          <cell r="N1564" t="str">
            <v>IJP</v>
          </cell>
          <cell r="O1564">
            <v>92.98</v>
          </cell>
          <cell r="P1564">
            <v>78.486099999999993</v>
          </cell>
          <cell r="Q1564">
            <v>148.18</v>
          </cell>
        </row>
        <row r="1565">
          <cell r="E1565" t="str">
            <v>X23030998669</v>
          </cell>
          <cell r="F1565" t="str">
            <v>CHERYL JADE CO CU</v>
          </cell>
          <cell r="G1565" t="str">
            <v>MINDANAO, MARINA SUBD, TAMBO, PARANAQUE</v>
          </cell>
          <cell r="H1565" t="str">
            <v>PARAÑAQUE CITY</v>
          </cell>
          <cell r="I1565" t="str">
            <v>PARAÑAQUE</v>
          </cell>
          <cell r="J1565" t="str">
            <v>for digging on 1st week of June</v>
          </cell>
          <cell r="K1565" t="str">
            <v>W/O ISSUE</v>
          </cell>
          <cell r="L1565" t="str">
            <v>AVECO</v>
          </cell>
          <cell r="M1565" t="str">
            <v>CLOSE</v>
          </cell>
          <cell r="N1565" t="str">
            <v>JSP</v>
          </cell>
          <cell r="O1565">
            <v>91.38</v>
          </cell>
          <cell r="P1565">
            <v>56.669199999999996</v>
          </cell>
          <cell r="Q1565">
            <v>132.72999999999999</v>
          </cell>
        </row>
        <row r="1566">
          <cell r="E1566" t="str">
            <v>X23010215050</v>
          </cell>
          <cell r="F1566" t="str">
            <v>JAF REALTY &amp; HOLDINGS CO., INC.</v>
          </cell>
          <cell r="G1566" t="str">
            <v>DAANG HARI RD., VERDANA HOMES VILLAGE CENTER, BACOOR</v>
          </cell>
          <cell r="H1566" t="str">
            <v>BACOOR CITY</v>
          </cell>
          <cell r="I1566" t="str">
            <v>DASMA</v>
          </cell>
          <cell r="J1566"/>
          <cell r="K1566" t="str">
            <v>W/ ISSUE</v>
          </cell>
          <cell r="L1566" t="str">
            <v>AVECO</v>
          </cell>
          <cell r="M1566" t="str">
            <v>CLOSE</v>
          </cell>
          <cell r="N1566" t="str">
            <v>RRG</v>
          </cell>
          <cell r="O1566">
            <v>15.25</v>
          </cell>
          <cell r="P1566">
            <v>12.0428</v>
          </cell>
          <cell r="Q1566">
            <v>20.78</v>
          </cell>
        </row>
        <row r="1567">
          <cell r="E1567" t="str">
            <v>X23072588502</v>
          </cell>
          <cell r="F1567" t="str">
            <v>FRANCISCO CHUA PATAWARAN</v>
          </cell>
          <cell r="G1567" t="str">
            <v>12TH, UNITED PARANAQUE 5, PARANAQUE</v>
          </cell>
          <cell r="H1567" t="str">
            <v>PARAÑAQUE CITY</v>
          </cell>
          <cell r="I1567" t="str">
            <v>PARAÑAQUE</v>
          </cell>
          <cell r="J1567" t="str">
            <v>For Sched; Tentative TCD September 29, 2023</v>
          </cell>
          <cell r="K1567" t="str">
            <v>W/O ISSUE</v>
          </cell>
          <cell r="L1567" t="str">
            <v>AVECO</v>
          </cell>
          <cell r="M1567" t="str">
            <v>CLOSE</v>
          </cell>
          <cell r="N1567" t="str">
            <v>RRG</v>
          </cell>
          <cell r="O1567">
            <v>105.88</v>
          </cell>
          <cell r="P1567">
            <v>63.894300000000001</v>
          </cell>
          <cell r="Q1567">
            <v>151</v>
          </cell>
        </row>
        <row r="1568">
          <cell r="E1568" t="str">
            <v>X22093811845</v>
          </cell>
          <cell r="F1568" t="str">
            <v>LONG LIFE REALTY CORP.</v>
          </cell>
          <cell r="G1568" t="str">
            <v>NAZARETH, MULTINATIONAL VILL, PARANAQUE</v>
          </cell>
          <cell r="H1568" t="str">
            <v>PARAÑAQUE CITY</v>
          </cell>
          <cell r="I1568" t="str">
            <v>PARAÑAQUE</v>
          </cell>
          <cell r="J1568" t="str">
            <v>done; for energization w/ BCT allocation</v>
          </cell>
          <cell r="K1568"/>
          <cell r="L1568" t="str">
            <v>ECOM</v>
          </cell>
          <cell r="M1568" t="str">
            <v>CLOSE</v>
          </cell>
          <cell r="N1568" t="str">
            <v>RRG</v>
          </cell>
          <cell r="O1568">
            <v>55.51</v>
          </cell>
          <cell r="P1568">
            <v>43.9846</v>
          </cell>
          <cell r="Q1568">
            <v>83.53</v>
          </cell>
        </row>
        <row r="1569">
          <cell r="E1569" t="str">
            <v>R22366041</v>
          </cell>
          <cell r="F1569" t="str">
            <v>SAMPANG, GLYNA JOY PUNO,</v>
          </cell>
          <cell r="G1569" t="str">
            <v>DIAMOND, SOUTH SUPERVILLE VILL, MUNTINLUPA</v>
          </cell>
          <cell r="H1569" t="str">
            <v>MUNTINLUPA CITY</v>
          </cell>
          <cell r="I1569" t="str">
            <v>PARAÑAQUE</v>
          </cell>
          <cell r="J1569" t="str">
            <v>done; needs pictures (03-16-23)</v>
          </cell>
          <cell r="K1569"/>
          <cell r="L1569" t="str">
            <v>ECOM</v>
          </cell>
          <cell r="M1569" t="str">
            <v>CLOSE</v>
          </cell>
          <cell r="N1569" t="str">
            <v>JSP</v>
          </cell>
          <cell r="O1569">
            <v>11.9</v>
          </cell>
          <cell r="P1569">
            <v>11.72</v>
          </cell>
          <cell r="Q1569">
            <v>23.25</v>
          </cell>
        </row>
        <row r="1570">
          <cell r="E1570" t="str">
            <v>X23041105506</v>
          </cell>
          <cell r="F1570" t="str">
            <v>SPES CONSTRUCTION, INC.</v>
          </cell>
          <cell r="G1570" t="str">
            <v>ELECTRONICS, FTI CPD, TAGUIG CITY</v>
          </cell>
          <cell r="H1570" t="str">
            <v>TAGUIG CITY</v>
          </cell>
          <cell r="I1570" t="str">
            <v>PARAÑAQUE</v>
          </cell>
          <cell r="J1570"/>
          <cell r="K1570" t="str">
            <v>W/O ISSUE</v>
          </cell>
          <cell r="L1570" t="str">
            <v>AVECO</v>
          </cell>
          <cell r="M1570" t="str">
            <v>CLOSE</v>
          </cell>
          <cell r="N1570" t="str">
            <v>JSP</v>
          </cell>
          <cell r="O1570">
            <v>29.24</v>
          </cell>
          <cell r="P1570">
            <v>20.98</v>
          </cell>
          <cell r="Q1570">
            <v>39.83</v>
          </cell>
        </row>
        <row r="1571">
          <cell r="E1571" t="str">
            <v>X22073044292</v>
          </cell>
          <cell r="F1571" t="str">
            <v>TOWER 6789 CORPORATION</v>
          </cell>
          <cell r="G1571" t="str">
            <v>CARNATION, QUEEN'S ROW AREA B SUBD, BACOOR</v>
          </cell>
          <cell r="H1571" t="str">
            <v>BACOOR CITY</v>
          </cell>
          <cell r="I1571" t="str">
            <v>DASMA</v>
          </cell>
          <cell r="J1571" t="str">
            <v>for survey; for execution on last week of March</v>
          </cell>
          <cell r="K1571" t="str">
            <v>W/ ISSUE</v>
          </cell>
          <cell r="L1571" t="str">
            <v>ECOM</v>
          </cell>
          <cell r="M1571" t="str">
            <v>CLOSE</v>
          </cell>
          <cell r="N1571" t="str">
            <v>JSP</v>
          </cell>
          <cell r="O1571">
            <v>39.51</v>
          </cell>
          <cell r="P1571">
            <v>35.045699999999997</v>
          </cell>
          <cell r="Q1571">
            <v>54.1</v>
          </cell>
        </row>
        <row r="1572">
          <cell r="E1572" t="str">
            <v>X23030711650</v>
          </cell>
          <cell r="F1572" t="str">
            <v>ERLAN GREGORIO CAAMPUED</v>
          </cell>
          <cell r="G1572" t="str">
            <v>ALABANG-ZAPOTE, ALMANZA I, LAS PINAS CITY</v>
          </cell>
          <cell r="H1572" t="str">
            <v>LAS PIÑAS CITY</v>
          </cell>
          <cell r="I1572" t="str">
            <v>PARAÑAQUE</v>
          </cell>
          <cell r="J1572" t="str">
            <v>for FCOMP (with asset moving error); for SSP; w/ EAM asset moving error, already emailed to EAM App Admin</v>
          </cell>
          <cell r="K1572" t="str">
            <v>W/ ISSUE</v>
          </cell>
          <cell r="L1572" t="str">
            <v>AVECO</v>
          </cell>
          <cell r="M1572" t="str">
            <v>CLOSE</v>
          </cell>
          <cell r="N1572" t="str">
            <v>JSP</v>
          </cell>
          <cell r="O1572">
            <v>186.39</v>
          </cell>
          <cell r="P1572">
            <v>72.936899999999994</v>
          </cell>
          <cell r="Q1572">
            <v>281.25</v>
          </cell>
        </row>
        <row r="1573">
          <cell r="E1573" t="str">
            <v>X23020529567</v>
          </cell>
          <cell r="F1573" t="str">
            <v>LAWSON PHILIPPINES, INC.</v>
          </cell>
          <cell r="G1573" t="str">
            <v>WEST SERVICE, CUPANG, MUNTINLUPA</v>
          </cell>
          <cell r="H1573" t="str">
            <v>MUNTINLUPA CITY</v>
          </cell>
          <cell r="I1573" t="str">
            <v>PARAÑAQUE</v>
          </cell>
          <cell r="J1573"/>
          <cell r="K1573" t="str">
            <v>W/O ISSUE</v>
          </cell>
          <cell r="L1573" t="str">
            <v>AVECO</v>
          </cell>
          <cell r="M1573" t="str">
            <v>CLOSE</v>
          </cell>
          <cell r="N1573" t="str">
            <v>JSP</v>
          </cell>
          <cell r="O1573">
            <v>78.451300000000003</v>
          </cell>
          <cell r="P1573">
            <v>14.832800000000001</v>
          </cell>
          <cell r="Q1573">
            <v>107.07</v>
          </cell>
        </row>
        <row r="1574">
          <cell r="E1574" t="str">
            <v>X22114925365</v>
          </cell>
          <cell r="F1574" t="str">
            <v>JESUS V. DEL ROSARIO FOUNDATION, INC.</v>
          </cell>
          <cell r="G1574" t="str">
            <v>EAST SERVICE, CUPANG, MUNTINLUPA</v>
          </cell>
          <cell r="H1574" t="str">
            <v>MUNTINLUPA CITY</v>
          </cell>
          <cell r="I1574" t="str">
            <v>PARAÑAQUE</v>
          </cell>
          <cell r="J1574" t="str">
            <v>check if SSP or RTPI; for RTPI on May 13, 2023 (w/ BCT allocation); for RTPI on May 11, 2023</v>
          </cell>
          <cell r="K1574" t="str">
            <v>W/ ISSUE</v>
          </cell>
          <cell r="L1574" t="str">
            <v>AVECO</v>
          </cell>
          <cell r="M1574" t="str">
            <v>CLOSE</v>
          </cell>
          <cell r="N1574" t="str">
            <v>JSP</v>
          </cell>
          <cell r="O1574">
            <v>101.86</v>
          </cell>
          <cell r="P1574">
            <v>46.8628</v>
          </cell>
          <cell r="Q1574">
            <v>139.28</v>
          </cell>
        </row>
        <row r="1575">
          <cell r="E1575" t="str">
            <v>X22083449093</v>
          </cell>
          <cell r="F1575" t="str">
            <v>RENATO JR SANTOS DYCHANGCO</v>
          </cell>
          <cell r="G1575" t="str">
            <v>ALABANG-ZAPOTE, TALON II, LAS PINAS CITY</v>
          </cell>
          <cell r="H1575" t="str">
            <v>LAS PIÑAS CITY</v>
          </cell>
          <cell r="I1575" t="str">
            <v>PARAÑAQUE</v>
          </cell>
          <cell r="J1575"/>
          <cell r="K1575"/>
          <cell r="L1575" t="str">
            <v>AVECO</v>
          </cell>
          <cell r="M1575" t="str">
            <v>CLOSE</v>
          </cell>
          <cell r="N1575" t="str">
            <v>JSP</v>
          </cell>
          <cell r="O1575">
            <v>253.14</v>
          </cell>
          <cell r="P1575"/>
          <cell r="Q1575">
            <v>325.95</v>
          </cell>
        </row>
        <row r="1576">
          <cell r="E1576" t="str">
            <v>X22062544716</v>
          </cell>
          <cell r="F1576" t="str">
            <v>CATHOLIC ORGANIZATION OF ROYAL ESTATES, INC.</v>
          </cell>
          <cell r="G1576" t="str">
            <v>PEARL, LAS PINAS RYL EST1, LAS PINAS CITY</v>
          </cell>
          <cell r="H1576" t="str">
            <v>LAS PIÑAS CITY</v>
          </cell>
          <cell r="I1576" t="str">
            <v>PARAÑAQUE</v>
          </cell>
          <cell r="J1576" t="str">
            <v>for meter 1208</v>
          </cell>
          <cell r="K1576"/>
          <cell r="L1576" t="str">
            <v>AVECO</v>
          </cell>
          <cell r="M1576" t="str">
            <v>CLOSE</v>
          </cell>
          <cell r="N1576" t="str">
            <v>JSP</v>
          </cell>
          <cell r="O1576">
            <v>140.76</v>
          </cell>
          <cell r="P1576"/>
          <cell r="Q1576">
            <v>208.1</v>
          </cell>
        </row>
        <row r="1577">
          <cell r="E1577" t="str">
            <v>X22083521880</v>
          </cell>
          <cell r="F1577" t="str">
            <v>CITY GOV'T OF LAS PIÑAS,</v>
          </cell>
          <cell r="G1577" t="str">
            <v>ALABANG-ZAPOTE, PAMPLONA III, LAS PINAS CITY</v>
          </cell>
          <cell r="H1577" t="str">
            <v>LAS PIÑAS CITY</v>
          </cell>
          <cell r="I1577" t="str">
            <v>PARAÑAQUE</v>
          </cell>
          <cell r="J1577" t="str">
            <v>for execution next week (4th week of Feb) on Feb 25; w/ customer issue (03-16-23)</v>
          </cell>
          <cell r="K1577" t="str">
            <v>W/ ISSUE</v>
          </cell>
          <cell r="L1577" t="str">
            <v>AVECO</v>
          </cell>
          <cell r="M1577" t="str">
            <v>CLOSE</v>
          </cell>
          <cell r="N1577" t="str">
            <v>IJP</v>
          </cell>
          <cell r="O1577">
            <v>298.17</v>
          </cell>
          <cell r="P1577">
            <v>145.8956</v>
          </cell>
          <cell r="Q1577">
            <v>428.8</v>
          </cell>
        </row>
        <row r="1578">
          <cell r="E1578" t="str">
            <v>X22073253175</v>
          </cell>
          <cell r="F1578" t="str">
            <v>JEFFREY MACATANGAY DE JESUS</v>
          </cell>
          <cell r="G1578" t="str">
            <v>DAHLIA, T.S. CRUZ SUBD, LAS PINAS CITY</v>
          </cell>
          <cell r="H1578" t="str">
            <v>LAS PIÑAS CITY</v>
          </cell>
          <cell r="I1578" t="str">
            <v>PARAÑAQUE</v>
          </cell>
          <cell r="J1578" t="str">
            <v>for hukay 1207, 02-15-target pole erection on the first week of march; for execution on 4th week of March</v>
          </cell>
          <cell r="K1578" t="str">
            <v>W/ ISSUE</v>
          </cell>
          <cell r="L1578" t="str">
            <v>AVECO</v>
          </cell>
          <cell r="M1578" t="str">
            <v>CLOSE</v>
          </cell>
          <cell r="N1578" t="str">
            <v>JSP</v>
          </cell>
          <cell r="O1578">
            <v>194.82</v>
          </cell>
          <cell r="P1578">
            <v>112.0921</v>
          </cell>
          <cell r="Q1578">
            <v>297.58</v>
          </cell>
        </row>
        <row r="1579">
          <cell r="E1579" t="str">
            <v>X23041221312</v>
          </cell>
          <cell r="F1579" t="str">
            <v>RONIELA HERRERA PRANTILLA</v>
          </cell>
          <cell r="G1579" t="str">
            <v>MADRID, MERVILLE SUBD, PARANAQUE</v>
          </cell>
          <cell r="H1579" t="str">
            <v>PARAÑAQUE CITY</v>
          </cell>
          <cell r="I1579" t="str">
            <v>PARAÑAQUE</v>
          </cell>
          <cell r="J1579"/>
          <cell r="K1579" t="str">
            <v>W/O ISSUE</v>
          </cell>
          <cell r="L1579" t="str">
            <v>AVECO</v>
          </cell>
          <cell r="M1579" t="str">
            <v>CLOSE</v>
          </cell>
          <cell r="N1579" t="str">
            <v>JSP</v>
          </cell>
          <cell r="O1579">
            <v>137.33000000000001</v>
          </cell>
          <cell r="P1579">
            <v>89.857500000000002</v>
          </cell>
          <cell r="Q1579">
            <v>192.17</v>
          </cell>
        </row>
        <row r="1580">
          <cell r="E1580" t="str">
            <v>X23041185066</v>
          </cell>
          <cell r="F1580" t="str">
            <v>JOSEFINA ADRIANO ORAA</v>
          </cell>
          <cell r="G1580" t="str">
            <v>EMMA YUBF RESORT VILLAGE, TALON II, LAS PIÑAS</v>
          </cell>
          <cell r="H1580" t="str">
            <v>LAS PIÑAS CITY</v>
          </cell>
          <cell r="I1580" t="str">
            <v>PARAÑAQUE</v>
          </cell>
          <cell r="J1580" t="str">
            <v>for metering May 17, 2023 @ 3PM</v>
          </cell>
          <cell r="K1580" t="str">
            <v>W/ ISSUE</v>
          </cell>
          <cell r="L1580" t="str">
            <v>ECOM</v>
          </cell>
          <cell r="M1580" t="str">
            <v>CLOSE</v>
          </cell>
          <cell r="N1580" t="str">
            <v>JSP</v>
          </cell>
          <cell r="O1580">
            <v>35.42</v>
          </cell>
          <cell r="P1580">
            <v>11.5128</v>
          </cell>
          <cell r="Q1580">
            <v>48.37</v>
          </cell>
        </row>
        <row r="1581">
          <cell r="E1581" t="str">
            <v>X23041375014</v>
          </cell>
          <cell r="F1581" t="str">
            <v>NENITA LEVITA CRISTOBAL</v>
          </cell>
          <cell r="G1581" t="str">
            <v>CYPRESS, MENLO PARK, PARANAQUE</v>
          </cell>
          <cell r="H1581" t="str">
            <v>PARAÑAQUE CITY</v>
          </cell>
          <cell r="I1581" t="str">
            <v>PARAÑAQUE</v>
          </cell>
          <cell r="J1581" t="str">
            <v>for execution on June 2</v>
          </cell>
          <cell r="K1581" t="str">
            <v>W/O ISSUE</v>
          </cell>
          <cell r="L1581" t="str">
            <v>ECOM</v>
          </cell>
          <cell r="M1581" t="str">
            <v>CLOSE</v>
          </cell>
          <cell r="N1581" t="str">
            <v>JSP</v>
          </cell>
          <cell r="O1581">
            <v>4.3</v>
          </cell>
          <cell r="P1581">
            <v>2.58</v>
          </cell>
          <cell r="Q1581">
            <v>5.88</v>
          </cell>
        </row>
        <row r="1582">
          <cell r="E1582" t="str">
            <v>X23030880389</v>
          </cell>
          <cell r="F1582" t="str">
            <v>MWM TERMINALS, INC.</v>
          </cell>
          <cell r="G1582" t="str">
            <v>COASTAL, DON GALO, PARANAQUE</v>
          </cell>
          <cell r="H1582" t="str">
            <v>PARAÑAQUE CITY</v>
          </cell>
          <cell r="I1582" t="str">
            <v>PARAÑAQUE</v>
          </cell>
          <cell r="J1582" t="str">
            <v>completion date in 2nd week of July; needs permit from PITX (PEA)</v>
          </cell>
          <cell r="K1582" t="str">
            <v>W/ ISSUE</v>
          </cell>
          <cell r="L1582" t="str">
            <v>ECOM</v>
          </cell>
          <cell r="M1582" t="str">
            <v>CLOSE</v>
          </cell>
          <cell r="N1582" t="str">
            <v>IJP</v>
          </cell>
          <cell r="O1582">
            <v>220.12</v>
          </cell>
          <cell r="P1582">
            <v>130.352</v>
          </cell>
          <cell r="Q1582">
            <v>321.83</v>
          </cell>
        </row>
        <row r="1583">
          <cell r="E1583" t="str">
            <v>X23010301740</v>
          </cell>
          <cell r="F1583" t="str">
            <v>NICOLLE DENISSE MOJICA ENCISO</v>
          </cell>
          <cell r="G1583" t="str">
            <v>SAUDI ARABIA, BETTER LIVING SUBD, PARANAQUE</v>
          </cell>
          <cell r="H1583" t="str">
            <v>PARAÑAQUE CITY</v>
          </cell>
          <cell r="I1583" t="str">
            <v>PARAÑAQUE</v>
          </cell>
          <cell r="J1583"/>
          <cell r="K1583" t="str">
            <v>W/O ISSUE</v>
          </cell>
          <cell r="L1583" t="str">
            <v>ECOM</v>
          </cell>
          <cell r="M1583" t="str">
            <v>CLOSE</v>
          </cell>
          <cell r="N1583" t="str">
            <v>RRG</v>
          </cell>
          <cell r="O1583">
            <v>45.45</v>
          </cell>
          <cell r="P1583">
            <v>35.288499999999999</v>
          </cell>
          <cell r="Q1583">
            <v>69.73</v>
          </cell>
        </row>
        <row r="1584">
          <cell r="E1584" t="str">
            <v>X23062295782</v>
          </cell>
          <cell r="F1584" t="str">
            <v>JOCELYN REYES ALILONGAN</v>
          </cell>
          <cell r="G1584" t="str">
            <v>J. AGUILAR, PAMPLONA III, LAS PINAS CITY</v>
          </cell>
          <cell r="H1584" t="str">
            <v>LAS PINAS CITY</v>
          </cell>
          <cell r="I1584" t="str">
            <v>PARAÑAQUE</v>
          </cell>
          <cell r="J1584"/>
          <cell r="K1584" t="str">
            <v>W/O ISSUE</v>
          </cell>
          <cell r="L1584" t="str">
            <v>ECOM</v>
          </cell>
          <cell r="M1584" t="str">
            <v>CLOSE</v>
          </cell>
          <cell r="N1584" t="str">
            <v>JSP</v>
          </cell>
          <cell r="O1584">
            <v>42.87</v>
          </cell>
          <cell r="P1584">
            <v>41.877580000000002</v>
          </cell>
          <cell r="Q1584">
            <v>19.13</v>
          </cell>
        </row>
        <row r="1585">
          <cell r="E1585" t="str">
            <v>X23062384858</v>
          </cell>
          <cell r="F1585" t="str">
            <v>THE ROMAN CATHOLIC BISHOP OF PARAÑAQUE, INC</v>
          </cell>
          <cell r="G1585" t="str">
            <v>COMMERCE, NEW ALABANG VILL, MUNTINLUPA</v>
          </cell>
          <cell r="H1585" t="str">
            <v>MUNTINLUPA CITY</v>
          </cell>
          <cell r="I1585" t="str">
            <v>PARAÑAQUE</v>
          </cell>
          <cell r="J1585"/>
          <cell r="K1585" t="str">
            <v>W/O ISSUE</v>
          </cell>
          <cell r="L1585" t="str">
            <v>ECOM</v>
          </cell>
          <cell r="M1585" t="str">
            <v>CLOSE</v>
          </cell>
          <cell r="N1585" t="str">
            <v>IJP</v>
          </cell>
          <cell r="O1585">
            <v>141.78</v>
          </cell>
          <cell r="P1585">
            <v>46.522799999999997</v>
          </cell>
          <cell r="Q1585">
            <v>193.75</v>
          </cell>
        </row>
        <row r="1586">
          <cell r="E1586" t="str">
            <v>X23051579313</v>
          </cell>
          <cell r="F1586" t="str">
            <v>BARANGAY CUPANG</v>
          </cell>
          <cell r="G1586" t="str">
            <v>PUROK 5, PUROK 5, MUNTINLUPA</v>
          </cell>
          <cell r="H1586" t="str">
            <v>MUNTINLUPA CITY</v>
          </cell>
          <cell r="I1586" t="str">
            <v>PARAÑAQUE</v>
          </cell>
          <cell r="J1586"/>
          <cell r="K1586" t="str">
            <v>W/O ISSUE</v>
          </cell>
          <cell r="L1586" t="str">
            <v>AVECO</v>
          </cell>
          <cell r="M1586" t="str">
            <v>CLOSE</v>
          </cell>
          <cell r="N1586" t="str">
            <v>RRG</v>
          </cell>
          <cell r="O1586">
            <v>288.08</v>
          </cell>
          <cell r="P1586">
            <v>181.49340000000001</v>
          </cell>
          <cell r="Q1586">
            <v>420.45</v>
          </cell>
        </row>
        <row r="1587">
          <cell r="E1587" t="str">
            <v>X23041175165</v>
          </cell>
          <cell r="F1587" t="str">
            <v>ROXANNE SHIELINA EMPAYNADO NINADA</v>
          </cell>
          <cell r="G1587" t="str">
            <v>SAN NICOLAS I, SAN NICOLAS I, BACOOR</v>
          </cell>
          <cell r="H1587" t="str">
            <v>BACOOR CITY</v>
          </cell>
          <cell r="I1587" t="str">
            <v>DASMA</v>
          </cell>
          <cell r="J1587" t="str">
            <v>sd only, TCD September 16, 2023</v>
          </cell>
          <cell r="K1587" t="str">
            <v>W/ ISSUE</v>
          </cell>
          <cell r="L1587" t="str">
            <v>AVECO</v>
          </cell>
          <cell r="M1587" t="str">
            <v>CLOSE</v>
          </cell>
          <cell r="N1587" t="str">
            <v>RRG</v>
          </cell>
          <cell r="O1587">
            <v>3.33</v>
          </cell>
          <cell r="P1587">
            <v>1.73</v>
          </cell>
          <cell r="Q1587">
            <v>4.55</v>
          </cell>
        </row>
        <row r="1588">
          <cell r="E1588" t="str">
            <v>X23072871065</v>
          </cell>
          <cell r="F1588" t="str">
            <v>S3A UNTIED INC.</v>
          </cell>
          <cell r="G1588" t="str">
            <v>PACIFIC AVE, MARINA SUBD, PARANAQUE</v>
          </cell>
          <cell r="H1588" t="str">
            <v>PARAÑAQUE CITY</v>
          </cell>
          <cell r="I1588" t="str">
            <v>PARAÑAQUE</v>
          </cell>
          <cell r="J1588" t="str">
            <v>sabit dt; TCD September 23, 2023</v>
          </cell>
          <cell r="K1588" t="str">
            <v>W/O ISSUE</v>
          </cell>
          <cell r="L1588" t="str">
            <v>AVECO</v>
          </cell>
          <cell r="M1588" t="str">
            <v>CLOSE</v>
          </cell>
          <cell r="N1588" t="str">
            <v>RRG</v>
          </cell>
          <cell r="O1588">
            <v>13.06</v>
          </cell>
          <cell r="P1588">
            <v>10.4428</v>
          </cell>
          <cell r="Q1588">
            <v>17.8</v>
          </cell>
        </row>
        <row r="1589">
          <cell r="E1589" t="str">
            <v>X23020378726</v>
          </cell>
          <cell r="F1589" t="str">
            <v>LELIBETH MOLO TAN</v>
          </cell>
          <cell r="G1589" t="str">
            <v>GLADIOLA, UNITED PQUE 4 SUBD, PARANAQUE</v>
          </cell>
          <cell r="H1589" t="str">
            <v>PARAÑAQUE CITY</v>
          </cell>
          <cell r="I1589" t="str">
            <v>PARAÑAQUE</v>
          </cell>
          <cell r="J1589" t="str">
            <v>TCD September 23, 2023; For SSP September 28, 2023 (10:00AM-1:00PM)</v>
          </cell>
          <cell r="K1589" t="str">
            <v>W/ ISSUE</v>
          </cell>
          <cell r="L1589" t="str">
            <v>AVECO</v>
          </cell>
          <cell r="M1589" t="str">
            <v>CLOSE</v>
          </cell>
          <cell r="N1589" t="str">
            <v>RRG</v>
          </cell>
          <cell r="O1589">
            <v>96.93</v>
          </cell>
          <cell r="P1589">
            <v>87.305300000000003</v>
          </cell>
          <cell r="Q1589">
            <v>149.69999999999999</v>
          </cell>
        </row>
        <row r="1590">
          <cell r="E1590" t="str">
            <v>P2111120000</v>
          </cell>
          <cell r="F1590" t="str">
            <v>C1_MAJOR (WDESIGN), DPWH Relocation along Emilio Aguinaldo Highway, Brgy. Palico IV, Imus, Cavite</v>
          </cell>
          <cell r="G1590" t="str">
            <v>GEN. EMILIO AGUINALDO PALICO IV PALICO IV IMUS CAVITE</v>
          </cell>
          <cell r="H1590" t="str">
            <v>IMUS CITY</v>
          </cell>
          <cell r="I1590" t="str">
            <v>DASMA</v>
          </cell>
          <cell r="J1590" t="str">
            <v>PAI October 6, 2022</v>
          </cell>
          <cell r="K1590"/>
          <cell r="L1590" t="str">
            <v>AVECO</v>
          </cell>
          <cell r="M1590" t="str">
            <v>CLOSE</v>
          </cell>
          <cell r="N1590" t="str">
            <v>JSP</v>
          </cell>
          <cell r="O1590">
            <v>132.03</v>
          </cell>
          <cell r="P1590"/>
          <cell r="Q1590">
            <v>285.39999999999998</v>
          </cell>
        </row>
        <row r="1591">
          <cell r="E1591" t="str">
            <v>P2106111945</v>
          </cell>
          <cell r="F1591" t="str">
            <v>MAINT 43XD Loadsplit [325217|WA386907|CX7-0169||]
Install additional 1-50kVA DT on pole CX7-0170</v>
          </cell>
          <cell r="G1591" t="str">
            <v>KAMAGONG 2ND REYVILLE SUBD PAMPLONA III LAS PINAS CITY</v>
          </cell>
          <cell r="H1591" t="str">
            <v>LAS PIÑAS CITY</v>
          </cell>
          <cell r="I1591" t="str">
            <v>PARAÑAQUE</v>
          </cell>
          <cell r="J1591"/>
          <cell r="K1591"/>
          <cell r="L1591" t="str">
            <v>AVECO</v>
          </cell>
          <cell r="M1591" t="str">
            <v>CLOSE</v>
          </cell>
          <cell r="N1591" t="str">
            <v>MBF</v>
          </cell>
          <cell r="O1591">
            <v>26.52</v>
          </cell>
          <cell r="P1591"/>
          <cell r="Q1591">
            <v>2.6</v>
          </cell>
        </row>
        <row r="1592">
          <cell r="E1592" t="str">
            <v>R22424671</v>
          </cell>
          <cell r="F1592" t="str">
            <v>WOODRIDGE PROPERTIES INC.,</v>
          </cell>
          <cell r="G1592" t="str">
            <v>BLOCK 9, DANAROSE RESIDENCES, BACOOR</v>
          </cell>
          <cell r="H1592" t="str">
            <v>BACOOR CITY</v>
          </cell>
          <cell r="I1592" t="str">
            <v>DASMA</v>
          </cell>
          <cell r="J1592" t="str">
            <v>for survey (03-16-23)</v>
          </cell>
          <cell r="K1592"/>
          <cell r="L1592" t="str">
            <v>ECOM</v>
          </cell>
          <cell r="M1592" t="str">
            <v>CLOSE</v>
          </cell>
          <cell r="N1592" t="str">
            <v>JSP</v>
          </cell>
          <cell r="O1592">
            <v>127.33069999999999</v>
          </cell>
          <cell r="P1592">
            <v>112.4487</v>
          </cell>
          <cell r="Q1592">
            <v>76.23</v>
          </cell>
        </row>
        <row r="1593">
          <cell r="E1593" t="str">
            <v>X23010029772</v>
          </cell>
          <cell r="F1593" t="str">
            <v>STA. LUCIA REALTY &amp; DEVELOPMENT, INC.</v>
          </cell>
          <cell r="G1593" t="str">
            <v>BANGKAL, MEADOWOOD EXEC VILL PH III-A, BACOOR</v>
          </cell>
          <cell r="H1593" t="str">
            <v>BACOOR CITY</v>
          </cell>
          <cell r="I1593" t="str">
            <v>DASMA</v>
          </cell>
          <cell r="J1593" t="str">
            <v>for resurvey, proposal is tandem pole</v>
          </cell>
          <cell r="K1593" t="str">
            <v>W/O ISSUE</v>
          </cell>
          <cell r="L1593" t="str">
            <v>CHALLENGER</v>
          </cell>
          <cell r="M1593" t="str">
            <v>CLOSE</v>
          </cell>
          <cell r="N1593" t="str">
            <v>JSP</v>
          </cell>
          <cell r="O1593">
            <v>64.718199999999996</v>
          </cell>
          <cell r="P1593">
            <v>51.615200000000002</v>
          </cell>
          <cell r="Q1593">
            <v>88.88</v>
          </cell>
        </row>
        <row r="1594">
          <cell r="E1594" t="str">
            <v>X23083116778</v>
          </cell>
          <cell r="F1594" t="str">
            <v>JEREMY SY MACASAET</v>
          </cell>
          <cell r="G1594" t="str">
            <v>BLOCK 9, BRAZILIA HEIGHTS, MUNTINLUPA</v>
          </cell>
          <cell r="H1594" t="str">
            <v>MUNTINLUPA CITY</v>
          </cell>
          <cell r="I1594" t="str">
            <v>PARAÑAQUE</v>
          </cell>
          <cell r="J1594"/>
          <cell r="K1594" t="str">
            <v>W/O ISSUE</v>
          </cell>
          <cell r="L1594" t="str">
            <v>CHALLENGER</v>
          </cell>
          <cell r="M1594" t="str">
            <v>CLOSE</v>
          </cell>
          <cell r="N1594" t="str">
            <v>JSP</v>
          </cell>
          <cell r="O1594">
            <v>29.47</v>
          </cell>
          <cell r="P1594">
            <v>12.0928</v>
          </cell>
          <cell r="Q1594">
            <v>40.299999999999997</v>
          </cell>
        </row>
        <row r="1595">
          <cell r="E1595" t="str">
            <v>X23051578933</v>
          </cell>
          <cell r="F1595" t="str">
            <v>SHEENA LORRAINE CHUA LAO</v>
          </cell>
          <cell r="G1595" t="str">
            <v>LUBANG, AYALA-ALABANG VILL, MUNTINLUPA</v>
          </cell>
          <cell r="H1595" t="str">
            <v>MUNTINLUPA CITY</v>
          </cell>
          <cell r="I1595" t="str">
            <v>PARAÑAQUE</v>
          </cell>
          <cell r="J1595"/>
          <cell r="K1595"/>
          <cell r="L1595" t="str">
            <v>CHALLENGER</v>
          </cell>
          <cell r="M1595" t="str">
            <v>CLOSE</v>
          </cell>
          <cell r="N1595" t="str">
            <v>IJP</v>
          </cell>
          <cell r="O1595">
            <v>65.7</v>
          </cell>
          <cell r="P1595">
            <v>54.478499999999997</v>
          </cell>
          <cell r="Q1595">
            <v>100</v>
          </cell>
        </row>
        <row r="1596">
          <cell r="E1596" t="str">
            <v>X22062738150</v>
          </cell>
          <cell r="F1596" t="str">
            <v>STEWART FENIX</v>
          </cell>
          <cell r="G1596" t="str">
            <v>LANAO, MARINA SUBD, PARANAQUE</v>
          </cell>
          <cell r="H1596" t="str">
            <v>PARAÑAQUE CITY</v>
          </cell>
          <cell r="I1596" t="str">
            <v>PARAÑAQUE</v>
          </cell>
          <cell r="J1596" t="str">
            <v>resurvey of design, prow, hoa, branch 1005</v>
          </cell>
          <cell r="K1596" t="str">
            <v>W/ ISSUE</v>
          </cell>
          <cell r="L1596" t="str">
            <v>POWERHOUSE</v>
          </cell>
          <cell r="M1596" t="str">
            <v>CLOSE</v>
          </cell>
          <cell r="N1596" t="str">
            <v>IJP</v>
          </cell>
          <cell r="O1596">
            <v>160.11000000000001</v>
          </cell>
          <cell r="P1596">
            <v>127.0493</v>
          </cell>
          <cell r="Q1596">
            <v>239.53</v>
          </cell>
        </row>
        <row r="1597">
          <cell r="E1597" t="str">
            <v>X23062365518</v>
          </cell>
          <cell r="F1597" t="str">
            <v>NIÑA VICENTE MORONG</v>
          </cell>
          <cell r="G1597" t="str">
            <v>M. DELA FUENTE, BF RESORT VILL, LAS PINAS CITY</v>
          </cell>
          <cell r="H1597" t="str">
            <v>LAS PIÑAS CITY</v>
          </cell>
          <cell r="I1597" t="str">
            <v>PARAÑAQUE</v>
          </cell>
          <cell r="J1597"/>
          <cell r="K1597"/>
          <cell r="L1597" t="str">
            <v>CHALLENGER</v>
          </cell>
          <cell r="M1597" t="str">
            <v>CLOSE</v>
          </cell>
          <cell r="N1597" t="str">
            <v>JSP</v>
          </cell>
          <cell r="O1597">
            <v>118.63</v>
          </cell>
          <cell r="P1597">
            <v>95.866600000000005</v>
          </cell>
          <cell r="Q1597">
            <v>170.37</v>
          </cell>
        </row>
        <row r="1598">
          <cell r="E1598" t="str">
            <v>X23072976767</v>
          </cell>
          <cell r="F1598" t="str">
            <v>MARTYNIUK DEVELOPMENT CORPORATION</v>
          </cell>
          <cell r="G1598" t="str">
            <v>NINOY AQUINO, SAN DIONISIO, PARANAQUE</v>
          </cell>
          <cell r="H1598" t="str">
            <v>PARAÑAQUE CITY</v>
          </cell>
          <cell r="I1598" t="str">
            <v>PARAÑAQUE</v>
          </cell>
          <cell r="J1598"/>
          <cell r="K1598" t="str">
            <v>W/O ISSUE</v>
          </cell>
          <cell r="L1598" t="str">
            <v>ECOM</v>
          </cell>
          <cell r="M1598" t="str">
            <v>CLOSE</v>
          </cell>
          <cell r="N1598" t="str">
            <v>RRG</v>
          </cell>
          <cell r="O1598">
            <v>416.77</v>
          </cell>
          <cell r="P1598">
            <v>152.9768</v>
          </cell>
          <cell r="Q1598">
            <v>582.12</v>
          </cell>
        </row>
        <row r="1599">
          <cell r="E1599" t="str">
            <v>X22114925765</v>
          </cell>
          <cell r="F1599" t="str">
            <v>ARARO PHILIPPINES CORPORATION</v>
          </cell>
          <cell r="G1599" t="str">
            <v>BUENCAMINO, BUENCAMINO, MUNTINLUPA</v>
          </cell>
          <cell r="H1599" t="str">
            <v>MUNTINLUPA CITY</v>
          </cell>
          <cell r="I1599" t="str">
            <v>PARAÑAQUE</v>
          </cell>
          <cell r="J1599"/>
          <cell r="K1599" t="str">
            <v>W/ ISSUE</v>
          </cell>
          <cell r="L1599" t="str">
            <v>ECOM</v>
          </cell>
          <cell r="M1599" t="str">
            <v>CLOSE</v>
          </cell>
          <cell r="N1599" t="str">
            <v>RRG</v>
          </cell>
          <cell r="O1599">
            <v>18.309999999999999</v>
          </cell>
          <cell r="P1599">
            <v>2.86</v>
          </cell>
          <cell r="Q1599">
            <v>25</v>
          </cell>
        </row>
        <row r="1600">
          <cell r="E1600" t="str">
            <v>X23083396071</v>
          </cell>
          <cell r="F1600" t="str">
            <v>MANUEL B. PALAGANAS</v>
          </cell>
          <cell r="G1600" t="str">
            <v>ANAHAW, AYALA-ALABANG VILL, MUNTINLUPA</v>
          </cell>
          <cell r="H1600" t="str">
            <v>MUNTINLUPA CITY</v>
          </cell>
          <cell r="I1600" t="str">
            <v>PARAÑAQUE</v>
          </cell>
          <cell r="J1600"/>
          <cell r="K1600" t="str">
            <v>W/O ISSUE</v>
          </cell>
          <cell r="L1600" t="str">
            <v>ECOM</v>
          </cell>
          <cell r="M1600" t="str">
            <v>CLOSE</v>
          </cell>
          <cell r="N1600" t="str">
            <v>RRG</v>
          </cell>
          <cell r="O1600">
            <v>35.909999999999997</v>
          </cell>
          <cell r="P1600">
            <v>20.0962</v>
          </cell>
          <cell r="Q1600">
            <v>49.67</v>
          </cell>
        </row>
        <row r="1601">
          <cell r="E1601" t="str">
            <v>X23083146157</v>
          </cell>
          <cell r="F1601" t="str">
            <v>Z-I-M CORP.</v>
          </cell>
          <cell r="G1601" t="str">
            <v>SAN GUILLERMO, BAYANAN, MUNTINLUPA</v>
          </cell>
          <cell r="H1601" t="str">
            <v>MUNTINLUPA CITY</v>
          </cell>
          <cell r="I1601" t="str">
            <v>PARAÑAQUE</v>
          </cell>
          <cell r="J1601"/>
          <cell r="K1601" t="str">
            <v>W/ ISSUE</v>
          </cell>
          <cell r="L1601" t="str">
            <v>ECOM</v>
          </cell>
          <cell r="M1601" t="str">
            <v>CLOSE</v>
          </cell>
          <cell r="N1601" t="str">
            <v>IJP</v>
          </cell>
          <cell r="O1601">
            <v>46.28</v>
          </cell>
          <cell r="P1601">
            <v>37.8795</v>
          </cell>
          <cell r="Q1601">
            <v>74.180000000000007</v>
          </cell>
        </row>
        <row r="1602">
          <cell r="E1602" t="str">
            <v>R22244567</v>
          </cell>
          <cell r="F1602" t="str">
            <v>CAKEFEST, INC.,</v>
          </cell>
          <cell r="G1602" t="str">
            <v>PRESIDENT, TAHANAN VILL, PARANAQUE</v>
          </cell>
          <cell r="H1602" t="str">
            <v>PARAÑAQUE CITY</v>
          </cell>
          <cell r="I1602" t="str">
            <v>PARAÑAQUE</v>
          </cell>
          <cell r="J1602" t="str">
            <v>for FCOMP 1/11</v>
          </cell>
          <cell r="K1602"/>
          <cell r="L1602" t="str">
            <v>VJC</v>
          </cell>
          <cell r="M1602" t="str">
            <v>CLOSE</v>
          </cell>
          <cell r="N1602" t="str">
            <v>IJP</v>
          </cell>
          <cell r="O1602">
            <v>16.399999999999999</v>
          </cell>
          <cell r="P1602">
            <v>15.723599999999999</v>
          </cell>
          <cell r="Q1602">
            <v>22.58</v>
          </cell>
        </row>
        <row r="1603">
          <cell r="E1603" t="str">
            <v>X23051785995</v>
          </cell>
          <cell r="F1603" t="str">
            <v>MICHAEL DUMALO HILARIO</v>
          </cell>
          <cell r="G1603" t="str">
            <v>FRANCE, BETTER LIVING SUBD, PARANAQUE</v>
          </cell>
          <cell r="H1603" t="str">
            <v>PARAÑAQUE CITY</v>
          </cell>
          <cell r="I1603" t="str">
            <v>PARAÑAQUE</v>
          </cell>
          <cell r="J1603" t="str">
            <v>energized last Oct 18, 2023; COMPLETED NO PO</v>
          </cell>
          <cell r="K1603" t="str">
            <v>W/ ISSUE</v>
          </cell>
          <cell r="L1603" t="str">
            <v>VJC</v>
          </cell>
          <cell r="M1603" t="str">
            <v>CLOSE</v>
          </cell>
          <cell r="N1603" t="str">
            <v>JCF</v>
          </cell>
          <cell r="O1603">
            <v>188.83</v>
          </cell>
          <cell r="P1603">
            <v>152.93719999999999</v>
          </cell>
          <cell r="Q1603">
            <v>277.77</v>
          </cell>
        </row>
        <row r="1604">
          <cell r="E1604" t="str">
            <v>X22062716872</v>
          </cell>
          <cell r="F1604" t="str">
            <v>LEONOR RAFOL LELIS</v>
          </cell>
          <cell r="G1604" t="str">
            <v>ARGAME EXTN, PUROK 1A, TAGUIG CITY</v>
          </cell>
          <cell r="H1604" t="str">
            <v>TAGUIG CITY</v>
          </cell>
          <cell r="I1604" t="str">
            <v>PARAÑAQUE</v>
          </cell>
          <cell r="J1604" t="str">
            <v>assist ezekiel samonte 09258750609; 4 poles already installed, 1 pole remaining to be installed; for joint audit Feb. 7, 2023</v>
          </cell>
          <cell r="K1604" t="str">
            <v>W/ ISSUE</v>
          </cell>
          <cell r="L1604" t="str">
            <v>ECOM</v>
          </cell>
          <cell r="M1604" t="str">
            <v>CLOSE</v>
          </cell>
          <cell r="N1604" t="str">
            <v>IJP</v>
          </cell>
          <cell r="O1604">
            <v>326.14</v>
          </cell>
          <cell r="P1604">
            <v>246.67349999999999</v>
          </cell>
          <cell r="Q1604">
            <v>534.85</v>
          </cell>
        </row>
        <row r="1605">
          <cell r="E1605" t="str">
            <v>R22424459</v>
          </cell>
          <cell r="F1605" t="str">
            <v>WOODRIDGE PROPERTIES INC.,</v>
          </cell>
          <cell r="G1605" t="str">
            <v>BLOCK 1, MELROSEPARK SUBD., BACOOR</v>
          </cell>
          <cell r="H1605" t="str">
            <v>BACOOR CITY</v>
          </cell>
          <cell r="I1605" t="str">
            <v>DASMA</v>
          </cell>
          <cell r="J1605" t="str">
            <v>for survey (03-16-23)</v>
          </cell>
          <cell r="K1605"/>
          <cell r="L1605" t="str">
            <v>ECOM</v>
          </cell>
          <cell r="M1605" t="str">
            <v>CLOSE</v>
          </cell>
          <cell r="N1605" t="str">
            <v>JSP</v>
          </cell>
          <cell r="O1605">
            <v>32.408700000000003</v>
          </cell>
          <cell r="P1605">
            <v>26.928699999999999</v>
          </cell>
          <cell r="Q1605">
            <v>51.38</v>
          </cell>
        </row>
        <row r="1606">
          <cell r="E1606" t="str">
            <v>R22424907</v>
          </cell>
          <cell r="F1606" t="str">
            <v>WOODRIDGE PROPERTIES INC.</v>
          </cell>
          <cell r="G1606" t="str">
            <v>STREET, BLOCK 9, DANAROSE RESIDENCES, BACOOR</v>
          </cell>
          <cell r="H1606" t="str">
            <v>BACOOR CITY</v>
          </cell>
          <cell r="I1606" t="str">
            <v>DASMA</v>
          </cell>
          <cell r="J1606" t="str">
            <v>for survey (03-16-23); for modification, additional pole (9.5m-5) C.P.</v>
          </cell>
          <cell r="K1606"/>
          <cell r="L1606" t="str">
            <v>ECOM</v>
          </cell>
          <cell r="M1606" t="str">
            <v>CLOSE</v>
          </cell>
          <cell r="N1606" t="str">
            <v>RRG</v>
          </cell>
          <cell r="O1606">
            <v>58.46</v>
          </cell>
          <cell r="P1606">
            <v>64.707400000000007</v>
          </cell>
          <cell r="Q1606">
            <v>87.58</v>
          </cell>
        </row>
        <row r="1607">
          <cell r="E1607" t="str">
            <v>X22125082757</v>
          </cell>
          <cell r="F1607" t="str">
            <v>ALBERT TOPINIO SANTOS</v>
          </cell>
          <cell r="G1607" t="str">
            <v>DIAMOND, PILAR VILL, LAS PINAS CITY</v>
          </cell>
          <cell r="H1607" t="str">
            <v>LAS PIÑAS CITY</v>
          </cell>
          <cell r="I1607" t="str">
            <v>PARAÑAQUE</v>
          </cell>
          <cell r="J1607" t="str">
            <v xml:space="preserve">for survey; for execution on March 20, 2023; </v>
          </cell>
          <cell r="K1607" t="str">
            <v>W/ ISSUE</v>
          </cell>
          <cell r="L1607" t="str">
            <v>ECOM</v>
          </cell>
          <cell r="M1607" t="str">
            <v>CLOSE</v>
          </cell>
          <cell r="N1607" t="str">
            <v>JSP</v>
          </cell>
          <cell r="O1607">
            <v>49.387</v>
          </cell>
          <cell r="P1607">
            <v>58.569600000000001</v>
          </cell>
          <cell r="Q1607">
            <v>82.85</v>
          </cell>
        </row>
        <row r="1608">
          <cell r="E1608" t="str">
            <v>R22316227</v>
          </cell>
          <cell r="F1608" t="str">
            <v>TAMBO REALTY CORPORATION</v>
          </cell>
          <cell r="G1608" t="str">
            <v>MIA, TAMBO, PARANAQUE</v>
          </cell>
          <cell r="H1608" t="str">
            <v>PARAÑAQUE CITY</v>
          </cell>
          <cell r="I1608" t="str">
            <v>PARAÑAQUE</v>
          </cell>
          <cell r="J1608" t="str">
            <v>For completion on April 15, 2023</v>
          </cell>
          <cell r="K1608" t="str">
            <v>W/O ISSUE</v>
          </cell>
          <cell r="L1608" t="str">
            <v>ECOM</v>
          </cell>
          <cell r="M1608" t="str">
            <v>CLOSE</v>
          </cell>
          <cell r="N1608" t="str">
            <v>RRG</v>
          </cell>
          <cell r="O1608">
            <v>124.3486</v>
          </cell>
          <cell r="P1608">
            <v>130.43010000000001</v>
          </cell>
          <cell r="Q1608">
            <v>460.4</v>
          </cell>
        </row>
        <row r="1609">
          <cell r="E1609" t="str">
            <v>X23041420406</v>
          </cell>
          <cell r="F1609" t="str">
            <v>DOMINIC JOSE ANTONIO CU UNJIENG BEKAERT</v>
          </cell>
          <cell r="G1609" t="str">
            <v>ANCHORAGE, MERVILLE SUBD, PARANAQUE</v>
          </cell>
          <cell r="H1609" t="str">
            <v>PARAÑAQUE CITY</v>
          </cell>
          <cell r="I1609" t="str">
            <v>PARAÑAQUE</v>
          </cell>
          <cell r="J1609"/>
          <cell r="K1609" t="str">
            <v>W/O ISSUE</v>
          </cell>
          <cell r="L1609" t="str">
            <v>ECOM</v>
          </cell>
          <cell r="M1609" t="str">
            <v>CLOSE</v>
          </cell>
          <cell r="N1609" t="str">
            <v>RRG</v>
          </cell>
          <cell r="O1609">
            <v>71.819999999999993</v>
          </cell>
          <cell r="P1609">
            <v>55.046900000000001</v>
          </cell>
          <cell r="Q1609">
            <v>112.3</v>
          </cell>
        </row>
        <row r="1610">
          <cell r="E1610" t="str">
            <v>X21115186406</v>
          </cell>
          <cell r="F1610" t="str">
            <v>CITY OF MUNTINLUPA - SENIOR HIGH SCHOOL</v>
          </cell>
          <cell r="G1610" t="str">
            <v>BLOCK 35, SOUTHVILLE 3 NBP PHASE-2, MUNTINLUPA</v>
          </cell>
          <cell r="H1610" t="str">
            <v>MUNTINLUPA CITY</v>
          </cell>
          <cell r="I1610" t="str">
            <v>PARAÑAQUE</v>
          </cell>
          <cell r="J1610"/>
          <cell r="K1610" t="str">
            <v>W/O ISSUE</v>
          </cell>
          <cell r="L1610" t="str">
            <v>ECOM</v>
          </cell>
          <cell r="M1610" t="str">
            <v>CLOSE</v>
          </cell>
          <cell r="N1610" t="str">
            <v>IJP</v>
          </cell>
          <cell r="O1610">
            <v>128.69999999999999</v>
          </cell>
          <cell r="P1610">
            <v>76.911500000000004</v>
          </cell>
          <cell r="Q1610">
            <v>201.83</v>
          </cell>
        </row>
        <row r="1611">
          <cell r="E1611" t="str">
            <v>X23020453961</v>
          </cell>
          <cell r="F1611" t="str">
            <v>DIOSDADO JR. VICTA ANGELES</v>
          </cell>
          <cell r="G1611" t="str">
            <v>DIMASALANG EXT, BACLARAN, PARANAQUE</v>
          </cell>
          <cell r="H1611" t="str">
            <v>PARAÑAQUE CITY</v>
          </cell>
          <cell r="I1611" t="str">
            <v>PARAÑAQUE</v>
          </cell>
          <cell r="J1611" t="str">
            <v>May problema sa paghuhukayan, ayaw pumayag nung katabi, hindi kilala daw yung Diosdado</v>
          </cell>
          <cell r="K1611" t="str">
            <v>W/ ISSUE</v>
          </cell>
          <cell r="L1611" t="str">
            <v>ECOM</v>
          </cell>
          <cell r="M1611" t="str">
            <v>CLOSE</v>
          </cell>
          <cell r="N1611" t="str">
            <v>RRG</v>
          </cell>
          <cell r="O1611">
            <v>41.36</v>
          </cell>
          <cell r="P1611">
            <v>35.806800000000003</v>
          </cell>
          <cell r="Q1611">
            <v>69.75</v>
          </cell>
        </row>
        <row r="1612">
          <cell r="E1612" t="str">
            <v>X23051898661</v>
          </cell>
          <cell r="F1612" t="str">
            <v>SERVEQUEST INC.</v>
          </cell>
          <cell r="G1612" t="str">
            <v>SUMMIT CIRCLE SUBD, SUMMIT CIRCLE SUBD, MUNTINLUPA</v>
          </cell>
          <cell r="H1612" t="str">
            <v>MUNTINLUPA CITY</v>
          </cell>
          <cell r="I1612" t="str">
            <v>PARAÑAQUE</v>
          </cell>
          <cell r="J1612"/>
          <cell r="K1612" t="str">
            <v>W/ ISSUE</v>
          </cell>
          <cell r="L1612" t="str">
            <v>ECOM</v>
          </cell>
          <cell r="M1612" t="str">
            <v>CLOSE</v>
          </cell>
          <cell r="N1612" t="str">
            <v>RRG</v>
          </cell>
          <cell r="O1612">
            <v>91.82</v>
          </cell>
          <cell r="P1612">
            <v>25.962800000000001</v>
          </cell>
          <cell r="Q1612">
            <v>91.82</v>
          </cell>
        </row>
        <row r="1613">
          <cell r="E1613" t="str">
            <v>R22516123</v>
          </cell>
          <cell r="F1613" t="str">
            <v>LANZA JOSE MARIA IBANEZ</v>
          </cell>
          <cell r="G1613" t="str">
            <v>NORTH 5TH, ANGELA VILL, LAS PINAS CITY</v>
          </cell>
          <cell r="H1613" t="str">
            <v>LAS PIÑAS CITY</v>
          </cell>
          <cell r="I1613" t="str">
            <v>PARAÑAQUE</v>
          </cell>
          <cell r="J1613"/>
          <cell r="K1613" t="str">
            <v>W/O ISSUE</v>
          </cell>
          <cell r="L1613" t="str">
            <v>ECOM</v>
          </cell>
          <cell r="M1613" t="str">
            <v>CLOSE</v>
          </cell>
          <cell r="N1613" t="str">
            <v>RRG</v>
          </cell>
          <cell r="O1613">
            <v>59.79</v>
          </cell>
          <cell r="P1613">
            <v>40.548699999999997</v>
          </cell>
          <cell r="Q1613">
            <v>82.07</v>
          </cell>
        </row>
        <row r="1614">
          <cell r="E1614" t="str">
            <v>X23083229843</v>
          </cell>
          <cell r="F1614" t="str">
            <v>MANUEL B. PALAGANAS</v>
          </cell>
          <cell r="G1614" t="str">
            <v>ANAHAW, AYALA-ALABANG VILL, MUNTINLUPA</v>
          </cell>
          <cell r="H1614" t="str">
            <v>MUNTINLUPA CITY</v>
          </cell>
          <cell r="I1614" t="str">
            <v>PARAÑAQUE</v>
          </cell>
          <cell r="J1614"/>
          <cell r="K1614" t="str">
            <v>W/O ISSUE</v>
          </cell>
          <cell r="L1614" t="str">
            <v>ECOM</v>
          </cell>
          <cell r="M1614" t="str">
            <v>CLOSE</v>
          </cell>
          <cell r="N1614" t="str">
            <v>RRG</v>
          </cell>
          <cell r="O1614">
            <v>34.29</v>
          </cell>
          <cell r="P1614">
            <v>17.9528</v>
          </cell>
          <cell r="Q1614">
            <v>46.85</v>
          </cell>
        </row>
        <row r="1615">
          <cell r="E1615" t="str">
            <v>X22041709278</v>
          </cell>
          <cell r="F1615" t="str">
            <v>MSK MULTIMETAL ENTERPRISES CORPORATION,</v>
          </cell>
          <cell r="G1615" t="str">
            <v>NIOG II, NIOG II, BACOOR</v>
          </cell>
          <cell r="H1615" t="str">
            <v>BACOOR CITY</v>
          </cell>
          <cell r="I1615" t="str">
            <v>DASMA</v>
          </cell>
          <cell r="J1615"/>
          <cell r="K1615"/>
          <cell r="L1615" t="str">
            <v>ECOM</v>
          </cell>
          <cell r="M1615" t="str">
            <v>CLOSE</v>
          </cell>
          <cell r="N1615" t="str">
            <v>RRG</v>
          </cell>
          <cell r="O1615">
            <v>11.38</v>
          </cell>
          <cell r="P1615">
            <v>8.3800000000000008</v>
          </cell>
          <cell r="Q1615">
            <v>15.58</v>
          </cell>
        </row>
        <row r="1616">
          <cell r="E1616" t="str">
            <v>X23051624703</v>
          </cell>
          <cell r="F1616" t="str">
            <v>NICHOLAS IAN CALIMLIM DE LUNA</v>
          </cell>
          <cell r="G1616" t="str">
            <v>PRES. QUEZON, TEOVILLE SUBD WEST, PARANAQUE</v>
          </cell>
          <cell r="H1616" t="str">
            <v>PARAÑAQUE CITY</v>
          </cell>
          <cell r="I1616" t="str">
            <v>PARAÑAQUE</v>
          </cell>
          <cell r="J1616"/>
          <cell r="K1616" t="str">
            <v>W/ ISSUE</v>
          </cell>
          <cell r="L1616" t="str">
            <v>CHALLENGER</v>
          </cell>
          <cell r="M1616" t="str">
            <v>CLOSE</v>
          </cell>
          <cell r="N1616" t="str">
            <v>JSP</v>
          </cell>
          <cell r="O1616">
            <v>112.72</v>
          </cell>
          <cell r="P1616">
            <v>90.122900000000001</v>
          </cell>
          <cell r="Q1616">
            <v>165.68</v>
          </cell>
        </row>
        <row r="1617">
          <cell r="E1617" t="str">
            <v>X23051492940</v>
          </cell>
          <cell r="F1617" t="str">
            <v>NICHOLAS IAN CALIMLIM DE LUNA</v>
          </cell>
          <cell r="G1617" t="str">
            <v>PRES. QUEZON, TEOVILLE SUBD WEST, PARANAQUE</v>
          </cell>
          <cell r="H1617" t="str">
            <v>PARAÑAQUE CITY</v>
          </cell>
          <cell r="I1617" t="str">
            <v>PARAÑAQUE</v>
          </cell>
          <cell r="J1617"/>
          <cell r="K1617" t="str">
            <v>W/ ISSUE</v>
          </cell>
          <cell r="L1617" t="str">
            <v>CHALLENGER</v>
          </cell>
          <cell r="M1617" t="str">
            <v>CLOSE</v>
          </cell>
          <cell r="N1617" t="str">
            <v>JSP</v>
          </cell>
          <cell r="O1617">
            <v>42.47</v>
          </cell>
          <cell r="P1617">
            <v>12.2928</v>
          </cell>
          <cell r="Q1617">
            <v>58.18</v>
          </cell>
        </row>
        <row r="1618">
          <cell r="E1618" t="str">
            <v>X23072796659</v>
          </cell>
          <cell r="F1618" t="str">
            <v>CIUDAD DE STRIKE HOMEOWNERS ASSOCIATION, INC. -2</v>
          </cell>
          <cell r="G1618" t="str">
            <v>BUILDING 17, CIUDAD DE STRIKE PHASE 1, BACOOR</v>
          </cell>
          <cell r="H1618" t="str">
            <v>BACOOR CITY</v>
          </cell>
          <cell r="I1618" t="str">
            <v>DASMA</v>
          </cell>
          <cell r="J1618"/>
          <cell r="K1618" t="str">
            <v>W/O ISSUE</v>
          </cell>
          <cell r="L1618" t="str">
            <v>CHALLENGER</v>
          </cell>
          <cell r="M1618" t="str">
            <v>CLOSE</v>
          </cell>
          <cell r="N1618" t="str">
            <v>JSP</v>
          </cell>
          <cell r="O1618">
            <v>27.68</v>
          </cell>
          <cell r="P1618">
            <v>12.6328</v>
          </cell>
          <cell r="Q1618">
            <v>37.92</v>
          </cell>
        </row>
        <row r="1619">
          <cell r="E1619" t="str">
            <v>X23072795577</v>
          </cell>
          <cell r="F1619" t="str">
            <v>CIUDAD DE STRIKE HOMEOWNERS ASSOCIATION, INC. -2</v>
          </cell>
          <cell r="G1619" t="str">
            <v>BUILDING 15, CIUDAD DE STRIKE PHASE 1, BACOOR</v>
          </cell>
          <cell r="H1619" t="str">
            <v>BACOOR CITY</v>
          </cell>
          <cell r="I1619" t="str">
            <v>DASMA</v>
          </cell>
          <cell r="J1619"/>
          <cell r="K1619" t="str">
            <v>W/O ISSUE</v>
          </cell>
          <cell r="L1619" t="str">
            <v>CHALLENGER</v>
          </cell>
          <cell r="M1619" t="str">
            <v>CLOSE</v>
          </cell>
          <cell r="N1619" t="str">
            <v>JSP</v>
          </cell>
          <cell r="O1619">
            <v>27.68</v>
          </cell>
          <cell r="P1619">
            <v>12.6328</v>
          </cell>
          <cell r="Q1619">
            <v>37.92</v>
          </cell>
        </row>
        <row r="1620">
          <cell r="E1620" t="str">
            <v>X23072797157</v>
          </cell>
          <cell r="F1620" t="str">
            <v>CIUDAD DE STRIKE HOMEOWNERS ASSOCIATION, INC. -2</v>
          </cell>
          <cell r="G1620" t="str">
            <v>BUILDING 18, CIUDAD DE STRIKE PHASE 1, BACOOR</v>
          </cell>
          <cell r="H1620" t="str">
            <v>BACOOR CITY</v>
          </cell>
          <cell r="I1620" t="str">
            <v>DASMA</v>
          </cell>
          <cell r="J1620"/>
          <cell r="K1620" t="str">
            <v>W/O ISSUE</v>
          </cell>
          <cell r="L1620" t="str">
            <v>CHALLENGER</v>
          </cell>
          <cell r="M1620" t="str">
            <v>CLOSE</v>
          </cell>
          <cell r="N1620" t="str">
            <v>JSP</v>
          </cell>
          <cell r="O1620">
            <v>27.68</v>
          </cell>
          <cell r="P1620">
            <v>12.6328</v>
          </cell>
          <cell r="Q1620">
            <v>37.92</v>
          </cell>
        </row>
        <row r="1621">
          <cell r="E1621" t="str">
            <v>X22114911344</v>
          </cell>
          <cell r="F1621" t="str">
            <v>BLOOMINGDALE ENTERPRISES, INC.</v>
          </cell>
          <cell r="G1621" t="str">
            <v>ALABANG-ZAPOTE, TALON I, LAS PINAS CITY</v>
          </cell>
          <cell r="H1621" t="str">
            <v>LAS PIÑAS CITY</v>
          </cell>
          <cell r="I1621" t="str">
            <v>PARAÑAQUE</v>
          </cell>
          <cell r="J1621" t="str">
            <v>for execution on 4th week of March</v>
          </cell>
          <cell r="K1621" t="str">
            <v>W/ ISSUE</v>
          </cell>
          <cell r="L1621" t="str">
            <v>ECOM</v>
          </cell>
          <cell r="M1621" t="str">
            <v>CLOSE</v>
          </cell>
          <cell r="N1621" t="str">
            <v>IJP</v>
          </cell>
          <cell r="O1621">
            <v>200.61</v>
          </cell>
          <cell r="P1621">
            <v>96.738799999999998</v>
          </cell>
          <cell r="Q1621">
            <v>286.52</v>
          </cell>
        </row>
        <row r="1622">
          <cell r="E1622" t="str">
            <v>X23072794985</v>
          </cell>
          <cell r="F1622" t="str">
            <v>CIUDAD DE STRIKE HOMEOWNERS ASSOCIATION, INC. -2</v>
          </cell>
          <cell r="G1622" t="str">
            <v>BUILDING 14, CIUDAD DE STRIKE PHASE 1, BACOOR</v>
          </cell>
          <cell r="H1622" t="str">
            <v>BACOOR CITY</v>
          </cell>
          <cell r="I1622" t="str">
            <v>DASMA</v>
          </cell>
          <cell r="J1622"/>
          <cell r="K1622" t="str">
            <v>W/ ISSUE</v>
          </cell>
          <cell r="L1622" t="str">
            <v>CHALLENGER</v>
          </cell>
          <cell r="M1622" t="str">
            <v>CLOSE</v>
          </cell>
          <cell r="N1622" t="str">
            <v>JSP</v>
          </cell>
          <cell r="O1622">
            <v>27.68</v>
          </cell>
          <cell r="P1622">
            <v>12.6328</v>
          </cell>
          <cell r="Q1622">
            <v>37.92</v>
          </cell>
        </row>
        <row r="1623">
          <cell r="E1623" t="str">
            <v>X23103960059</v>
          </cell>
          <cell r="F1623" t="str">
            <v>CITY GOVERNMENT OF TAGUIG</v>
          </cell>
          <cell r="G1623" t="str">
            <v>M.L. QUEZON, PUROK 3, TAGUIG CITY</v>
          </cell>
          <cell r="H1623" t="str">
            <v>TAGUIG CITY</v>
          </cell>
          <cell r="I1623" t="str">
            <v>PARAÑAQUE</v>
          </cell>
          <cell r="J1623" t="str">
            <v>completed and energized last Oct 28, 2023</v>
          </cell>
          <cell r="K1623" t="str">
            <v>No PO due to contract budget concerns</v>
          </cell>
          <cell r="L1623" t="str">
            <v>VJC</v>
          </cell>
          <cell r="M1623" t="str">
            <v>CLOSE</v>
          </cell>
          <cell r="N1623" t="str">
            <v>JSP</v>
          </cell>
          <cell r="O1623">
            <v>56.83</v>
          </cell>
          <cell r="P1623">
            <v>34.659500000000001</v>
          </cell>
          <cell r="Q1623">
            <v>77.88</v>
          </cell>
        </row>
        <row r="1624">
          <cell r="E1624" t="str">
            <v>X22114863072</v>
          </cell>
          <cell r="F1624" t="str">
            <v>FINE PROPERTIES INC.</v>
          </cell>
          <cell r="G1624" t="str">
            <v>SAN NICOLAS III, SAN NICOLAS III, BACOOR</v>
          </cell>
          <cell r="H1624" t="str">
            <v>BACOOR CITY</v>
          </cell>
          <cell r="I1624" t="str">
            <v>DASMA</v>
          </cell>
          <cell r="J1624"/>
          <cell r="K1624"/>
          <cell r="L1624" t="str">
            <v>AVECO</v>
          </cell>
          <cell r="M1624" t="str">
            <v>CLOSE</v>
          </cell>
          <cell r="N1624" t="str">
            <v>JMM</v>
          </cell>
          <cell r="O1624">
            <v>652.15</v>
          </cell>
          <cell r="P1624"/>
          <cell r="Q1624">
            <v>975.53</v>
          </cell>
        </row>
        <row r="1625">
          <cell r="E1625" t="str">
            <v>X21094322481</v>
          </cell>
          <cell r="F1625" t="str">
            <v>FOOD AND DRUG ADMINISTRATION</v>
          </cell>
          <cell r="G1625" t="str">
            <v>CIVIC, FILINVEST CORPORATE CITY, MUNTINLUPA</v>
          </cell>
          <cell r="H1625" t="str">
            <v>MUNTINLUPA CITY</v>
          </cell>
          <cell r="I1625" t="str">
            <v>PARAÑAQUE</v>
          </cell>
          <cell r="J1625"/>
          <cell r="K1625" t="str">
            <v>W/ ISSUE</v>
          </cell>
          <cell r="L1625" t="str">
            <v>CHALLENGER</v>
          </cell>
          <cell r="M1625" t="str">
            <v>CLOSE</v>
          </cell>
          <cell r="N1625" t="str">
            <v>IJP</v>
          </cell>
          <cell r="O1625">
            <v>126.56</v>
          </cell>
          <cell r="P1625">
            <v>103.18940000000001</v>
          </cell>
          <cell r="Q1625">
            <v>183.52</v>
          </cell>
        </row>
        <row r="1626">
          <cell r="E1626" t="str">
            <v>X23093822752</v>
          </cell>
          <cell r="F1626" t="str">
            <v>DIANE VALERIE ZIGA GARCIA</v>
          </cell>
          <cell r="G1626" t="str">
            <v>BUNGA EXT, AYALA-ALABANG VILL, MUNTINLUPA</v>
          </cell>
          <cell r="H1626" t="str">
            <v>MUNTINLUPA CITY</v>
          </cell>
          <cell r="I1626" t="str">
            <v>PARAÑAQUE</v>
          </cell>
          <cell r="J1626"/>
          <cell r="K1626"/>
          <cell r="L1626" t="str">
            <v>CHALLENGER</v>
          </cell>
          <cell r="M1626" t="str">
            <v>CLOSE</v>
          </cell>
          <cell r="N1626" t="str">
            <v>IJP</v>
          </cell>
          <cell r="O1626">
            <v>69.25</v>
          </cell>
          <cell r="P1626">
            <v>48.7502</v>
          </cell>
          <cell r="Q1626">
            <v>98.95</v>
          </cell>
        </row>
        <row r="1627">
          <cell r="E1627" t="str">
            <v>X23093556829</v>
          </cell>
          <cell r="F1627" t="str">
            <v>MOHAN MOHNANI</v>
          </cell>
          <cell r="G1627" t="str">
            <v>BLOCK 7, LINDENWOOD RESIDENCES, MUNTINLUPA</v>
          </cell>
          <cell r="H1627" t="str">
            <v>MUNTINLUPA CITY</v>
          </cell>
          <cell r="I1627" t="str">
            <v>PARAÑAQUE</v>
          </cell>
          <cell r="J1627"/>
          <cell r="K1627"/>
          <cell r="L1627" t="str">
            <v>ECOM</v>
          </cell>
          <cell r="M1627" t="str">
            <v>CLOSE</v>
          </cell>
          <cell r="N1627" t="str">
            <v>IJP</v>
          </cell>
          <cell r="O1627">
            <v>30</v>
          </cell>
          <cell r="P1627">
            <v>12.2928</v>
          </cell>
          <cell r="Q1627">
            <v>41.03</v>
          </cell>
        </row>
        <row r="1628">
          <cell r="E1628" t="str">
            <v>R21264458</v>
          </cell>
          <cell r="F1628" t="str">
            <v>DEPARTMENT OF TRANSPORTATION</v>
          </cell>
          <cell r="G1628" t="str">
            <v>MALUGAY, UNITED HILLSSUB-UPS1, PARANAQUE</v>
          </cell>
          <cell r="H1628" t="str">
            <v>PARAÑAQUE CITY</v>
          </cell>
          <cell r="I1628" t="str">
            <v>PARAÑAQUE</v>
          </cell>
          <cell r="J1628" t="str">
            <v>1/4 poles installed - 60 ft, 2/4 dig, PAI last week July 2023</v>
          </cell>
          <cell r="K1628" t="str">
            <v>W/O ISSUE</v>
          </cell>
          <cell r="L1628" t="str">
            <v>VJC</v>
          </cell>
          <cell r="M1628" t="str">
            <v>CLOSE</v>
          </cell>
          <cell r="N1628" t="str">
            <v>IGL</v>
          </cell>
          <cell r="O1628">
            <v>345.72</v>
          </cell>
          <cell r="P1628">
            <v>172.14169999999999</v>
          </cell>
          <cell r="Q1628">
            <v>606.62</v>
          </cell>
        </row>
        <row r="1629">
          <cell r="E1629" t="str">
            <v>X23083261880</v>
          </cell>
          <cell r="F1629" t="str">
            <v>PHIL-TOWER CONSORTIUM, INC.</v>
          </cell>
          <cell r="G1629" t="str">
            <v>FORD, DOÑA MANUELA SUBD, LAS PINAS CITY</v>
          </cell>
          <cell r="H1629" t="str">
            <v>LAS PIÑAS CITY</v>
          </cell>
          <cell r="I1629" t="str">
            <v>PARAÑAQUE</v>
          </cell>
          <cell r="J1629"/>
          <cell r="K1629" t="str">
            <v>W/O ISSUE</v>
          </cell>
          <cell r="L1629" t="str">
            <v>CHALLENGER</v>
          </cell>
          <cell r="M1629" t="str">
            <v>CLOSE</v>
          </cell>
          <cell r="N1629" t="str">
            <v>JSP</v>
          </cell>
          <cell r="O1629">
            <v>49.06</v>
          </cell>
          <cell r="P1629">
            <v>41.548999999999999</v>
          </cell>
          <cell r="Q1629">
            <v>92.63</v>
          </cell>
        </row>
        <row r="1630">
          <cell r="E1630" t="str">
            <v>X23072525027</v>
          </cell>
          <cell r="F1630" t="str">
            <v>FEDERATED DISTRIBUTORS, INC.</v>
          </cell>
          <cell r="G1630" t="str">
            <v>MDC, VETERANS CENTER, TAGUIG CITY</v>
          </cell>
          <cell r="H1630" t="str">
            <v>TAGUIG CITY</v>
          </cell>
          <cell r="I1630" t="str">
            <v>PARAÑAQUE</v>
          </cell>
          <cell r="J1630" t="str">
            <v>energized last Oct 4, 2023; COMPLETED NO PO</v>
          </cell>
          <cell r="K1630" t="str">
            <v>W/O ISSUE</v>
          </cell>
          <cell r="L1630" t="str">
            <v>VJC</v>
          </cell>
          <cell r="M1630" t="str">
            <v>CLOSE</v>
          </cell>
          <cell r="N1630" t="str">
            <v>JSP</v>
          </cell>
          <cell r="O1630">
            <v>42.29</v>
          </cell>
          <cell r="P1630">
            <v>9.58</v>
          </cell>
          <cell r="Q1630">
            <v>57.95</v>
          </cell>
        </row>
        <row r="1631">
          <cell r="E1631" t="str">
            <v>X23093536617</v>
          </cell>
          <cell r="F1631" t="str">
            <v>CATHERINE G BORJA</v>
          </cell>
          <cell r="G1631" t="str">
            <v>KOURUS, CAMELLA HOMES, PARANAQUE</v>
          </cell>
          <cell r="H1631" t="str">
            <v>PARAÑAQUE CITY</v>
          </cell>
          <cell r="I1631" t="str">
            <v>PARAÑAQUE</v>
          </cell>
          <cell r="J1631" t="str">
            <v>Oct 27 meter</v>
          </cell>
          <cell r="K1631"/>
          <cell r="L1631" t="str">
            <v>CHALLENGER</v>
          </cell>
          <cell r="M1631" t="str">
            <v>CLOSE</v>
          </cell>
          <cell r="N1631" t="str">
            <v>JSP</v>
          </cell>
          <cell r="O1631">
            <v>30.22</v>
          </cell>
          <cell r="P1631">
            <v>14.832800000000001</v>
          </cell>
          <cell r="Q1631">
            <v>41.43</v>
          </cell>
        </row>
        <row r="1632">
          <cell r="E1632" t="str">
            <v>X23072796097</v>
          </cell>
          <cell r="F1632" t="str">
            <v>CIUDAD DE STRIKE HOMEOWNERS ASSOCIATION, INC. -2</v>
          </cell>
          <cell r="G1632" t="str">
            <v>BUILDING 16, CIUDAD DE STRIKE PHASE 1, BACOOR</v>
          </cell>
          <cell r="H1632" t="str">
            <v>BACOOR CITY</v>
          </cell>
          <cell r="I1632" t="str">
            <v>DASMA</v>
          </cell>
          <cell r="J1632"/>
          <cell r="K1632" t="str">
            <v>W/O ISSUE</v>
          </cell>
          <cell r="L1632" t="str">
            <v>CHALLENGER</v>
          </cell>
          <cell r="M1632" t="str">
            <v>CLOSE</v>
          </cell>
          <cell r="N1632" t="str">
            <v>JSP</v>
          </cell>
          <cell r="O1632">
            <v>27.68</v>
          </cell>
          <cell r="P1632">
            <v>12.6328</v>
          </cell>
          <cell r="Q1632">
            <v>37.92</v>
          </cell>
        </row>
        <row r="1633">
          <cell r="E1633" t="str">
            <v>R22634038</v>
          </cell>
          <cell r="F1633" t="str">
            <v>BROQUEZA, KRISTINE GRACE C</v>
          </cell>
          <cell r="G1633" t="str">
            <v>KAMPUPOT, MGV PHASE 9, PARANAQUE</v>
          </cell>
          <cell r="H1633" t="str">
            <v>PARAÑAQUE CITY</v>
          </cell>
          <cell r="I1633" t="str">
            <v>PARAÑAQUE</v>
          </cell>
          <cell r="J1633"/>
          <cell r="K1633"/>
          <cell r="L1633" t="str">
            <v>ECOM</v>
          </cell>
          <cell r="M1633" t="str">
            <v>CLOSE</v>
          </cell>
          <cell r="N1633" t="str">
            <v>RRG</v>
          </cell>
          <cell r="O1633">
            <v>17.440000000000001</v>
          </cell>
          <cell r="P1633">
            <v>15.723599999999999</v>
          </cell>
          <cell r="Q1633">
            <v>24</v>
          </cell>
        </row>
        <row r="1634">
          <cell r="E1634" t="str">
            <v>X23093610507</v>
          </cell>
          <cell r="F1634" t="str">
            <v>LEADING INTERNATIONAL AUTO SERVICE CENTER INC.</v>
          </cell>
          <cell r="G1634" t="str">
            <v>QUIRINO, TAMBO, PARANAQUE</v>
          </cell>
          <cell r="H1634" t="str">
            <v>PARAÑAQUE CITY</v>
          </cell>
          <cell r="I1634" t="str">
            <v>PARAÑAQUE</v>
          </cell>
          <cell r="J1634"/>
          <cell r="K1634" t="str">
            <v>W/ ISSUE</v>
          </cell>
          <cell r="L1634" t="str">
            <v>ECOM</v>
          </cell>
          <cell r="M1634" t="str">
            <v>CLOSE</v>
          </cell>
          <cell r="N1634" t="str">
            <v>RRG</v>
          </cell>
          <cell r="O1634">
            <v>47.23</v>
          </cell>
          <cell r="P1634">
            <v>36.478499999999997</v>
          </cell>
          <cell r="Q1634">
            <v>47.23</v>
          </cell>
        </row>
        <row r="1635">
          <cell r="E1635" t="str">
            <v>X23104172308</v>
          </cell>
          <cell r="F1635" t="str">
            <v>TOWER 6789 CORPORATION</v>
          </cell>
          <cell r="G1635" t="str">
            <v>NARRA, GATCHALIAN SUBD, LAS PINAS CITY</v>
          </cell>
          <cell r="H1635" t="str">
            <v>LAS PIÑAS CITY</v>
          </cell>
          <cell r="I1635" t="str">
            <v>PARAÑAQUE</v>
          </cell>
          <cell r="J1635"/>
          <cell r="K1635" t="str">
            <v>W/ ISSUE</v>
          </cell>
          <cell r="L1635" t="str">
            <v>ECOM</v>
          </cell>
          <cell r="M1635" t="str">
            <v>CLOSE</v>
          </cell>
          <cell r="N1635" t="str">
            <v>RRG</v>
          </cell>
          <cell r="O1635">
            <v>164.91</v>
          </cell>
          <cell r="P1635">
            <v>116.82470000000001</v>
          </cell>
          <cell r="Q1635">
            <v>230.92</v>
          </cell>
        </row>
        <row r="1636">
          <cell r="E1636" t="str">
            <v>X23062303667</v>
          </cell>
          <cell r="F1636" t="str">
            <v>EUGENE ANG CHUA</v>
          </cell>
          <cell r="G1636" t="str">
            <v>N. LOPEZ, LOPEZ VILL, PARANAQUE</v>
          </cell>
          <cell r="H1636" t="str">
            <v>PARAÑAQUE CITY</v>
          </cell>
          <cell r="I1636" t="str">
            <v>PARAÑAQUE</v>
          </cell>
          <cell r="J1636"/>
          <cell r="K1636" t="str">
            <v>W/ ISSUE</v>
          </cell>
          <cell r="L1636" t="str">
            <v>CHALLENGER</v>
          </cell>
          <cell r="M1636" t="str">
            <v>CLOSE</v>
          </cell>
          <cell r="N1636" t="str">
            <v>JSP</v>
          </cell>
          <cell r="O1636">
            <v>74.56</v>
          </cell>
          <cell r="P1636">
            <v>49.499499999999998</v>
          </cell>
          <cell r="Q1636">
            <v>113.45</v>
          </cell>
        </row>
        <row r="1637">
          <cell r="E1637" t="str">
            <v>X23072566937</v>
          </cell>
          <cell r="F1637" t="str">
            <v>MUHAMMAD ATEEQUE DHEDHI BHYRIA</v>
          </cell>
          <cell r="G1637" t="str">
            <v>J. AGUILAR, PAMPLONA III, LAS PINAS CITY</v>
          </cell>
          <cell r="H1637" t="str">
            <v>LAS PIÑAS CITY</v>
          </cell>
          <cell r="I1637" t="str">
            <v>PARAÑAQUE</v>
          </cell>
          <cell r="J1637" t="str">
            <v>ssp 0919, tentative</v>
          </cell>
          <cell r="K1637" t="str">
            <v>W/O ISSUE</v>
          </cell>
          <cell r="L1637" t="str">
            <v>CHALLENGER</v>
          </cell>
          <cell r="M1637" t="str">
            <v>CLOSE</v>
          </cell>
          <cell r="N1637" t="str">
            <v>JSP</v>
          </cell>
          <cell r="O1637">
            <v>29.58</v>
          </cell>
          <cell r="P1637">
            <v>19.942799999999998</v>
          </cell>
          <cell r="Q1637">
            <v>40.380000000000003</v>
          </cell>
        </row>
        <row r="1638">
          <cell r="E1638" t="str">
            <v>X23083192636</v>
          </cell>
          <cell r="F1638" t="str">
            <v>ELWYN GERAINT DESUYO LLOYD</v>
          </cell>
          <cell r="G1638" t="str">
            <v>AURORA, VERGONVILLE SUBD, LAS PINAS CITY</v>
          </cell>
          <cell r="H1638" t="str">
            <v>LAS PIÑAS CITY</v>
          </cell>
          <cell r="I1638" t="str">
            <v>PARAÑAQUE</v>
          </cell>
          <cell r="J1638"/>
          <cell r="K1638" t="str">
            <v>W/O ISSUE</v>
          </cell>
          <cell r="L1638" t="str">
            <v>CHALLENGER</v>
          </cell>
          <cell r="M1638" t="str">
            <v>CLOSE</v>
          </cell>
          <cell r="N1638" t="str">
            <v>JSP</v>
          </cell>
          <cell r="O1638">
            <v>52.16</v>
          </cell>
          <cell r="P1638">
            <v>41.347999999999999</v>
          </cell>
          <cell r="Q1638">
            <v>78.17</v>
          </cell>
        </row>
        <row r="1639">
          <cell r="E1639" t="str">
            <v>X23062331272</v>
          </cell>
          <cell r="F1639" t="str">
            <v>CLARISSA F. REYES</v>
          </cell>
          <cell r="G1639" t="str">
            <v>TAMARIND, AYALA-ALABANG VILL, MUNTINLUPA</v>
          </cell>
          <cell r="H1639" t="str">
            <v>MUNTINLUPA CITY</v>
          </cell>
          <cell r="I1639" t="str">
            <v>PARAÑAQUE</v>
          </cell>
          <cell r="J1639" t="str">
            <v>sched for meter 091423, 3rd hr</v>
          </cell>
          <cell r="K1639" t="str">
            <v>W/O ISSUE</v>
          </cell>
          <cell r="L1639" t="str">
            <v>CHALLENGER</v>
          </cell>
          <cell r="M1639" t="str">
            <v>CLOSE</v>
          </cell>
          <cell r="N1639" t="str">
            <v>JSP</v>
          </cell>
          <cell r="O1639">
            <v>52.74</v>
          </cell>
          <cell r="P1639">
            <v>44.136099999999999</v>
          </cell>
          <cell r="Q1639">
            <v>80.349999999999994</v>
          </cell>
        </row>
        <row r="1640">
          <cell r="E1640" t="str">
            <v>X23010172023</v>
          </cell>
          <cell r="F1640" t="str">
            <v>GRACE C. BAUTISTA</v>
          </cell>
          <cell r="G1640" t="str">
            <v>ST. JEROME EMILIANI, BAHAYANG PAG-ASA PH 5, BACOOR</v>
          </cell>
          <cell r="H1640" t="str">
            <v>BACOOR CITY</v>
          </cell>
          <cell r="I1640" t="str">
            <v>DASMA</v>
          </cell>
          <cell r="J1640"/>
          <cell r="K1640" t="str">
            <v>W/O ISSUE</v>
          </cell>
          <cell r="L1640" t="str">
            <v>ECOM</v>
          </cell>
          <cell r="M1640" t="str">
            <v>CLOSE</v>
          </cell>
          <cell r="N1640" t="str">
            <v>RRG</v>
          </cell>
          <cell r="O1640">
            <v>15.2</v>
          </cell>
          <cell r="P1640">
            <v>8.89</v>
          </cell>
          <cell r="Q1640">
            <v>20.8</v>
          </cell>
        </row>
        <row r="1641">
          <cell r="E1641" t="str">
            <v>X23010129464</v>
          </cell>
          <cell r="F1641" t="str">
            <v>BERNARD SIMEON CORPORATION</v>
          </cell>
          <cell r="G1641" t="str">
            <v>PALERMO, TOWN AND COUNTRY WEST SUBD, BACOOR</v>
          </cell>
          <cell r="H1641" t="str">
            <v>BACOOR CITY</v>
          </cell>
          <cell r="I1641" t="str">
            <v>DASMA</v>
          </cell>
          <cell r="J1641"/>
          <cell r="K1641" t="str">
            <v>W/ ISSUE</v>
          </cell>
          <cell r="L1641" t="str">
            <v>CHALLENGER</v>
          </cell>
          <cell r="M1641" t="str">
            <v>CLOSE</v>
          </cell>
          <cell r="N1641" t="str">
            <v>JSP</v>
          </cell>
          <cell r="O1641">
            <v>249.04</v>
          </cell>
          <cell r="P1641">
            <v>173.96369999999999</v>
          </cell>
          <cell r="Q1641">
            <v>357.43</v>
          </cell>
        </row>
        <row r="1642">
          <cell r="E1642" t="str">
            <v>X23010142551</v>
          </cell>
          <cell r="F1642" t="str">
            <v>DITO TELECOMMUNITY CORPORATION</v>
          </cell>
          <cell r="G1642" t="str">
            <v>ARAGON CPD, ARAGON CPD, BACOOR</v>
          </cell>
          <cell r="H1642" t="str">
            <v>BACOOR CITY</v>
          </cell>
          <cell r="I1642" t="str">
            <v>DASMA</v>
          </cell>
          <cell r="J1642"/>
          <cell r="K1642" t="str">
            <v>W/O ISSUE</v>
          </cell>
          <cell r="L1642" t="str">
            <v>CHALLENGER</v>
          </cell>
          <cell r="M1642" t="str">
            <v>CLOSE</v>
          </cell>
          <cell r="N1642" t="str">
            <v>IJP</v>
          </cell>
          <cell r="O1642">
            <v>82.7</v>
          </cell>
          <cell r="P1642">
            <v>64.043099999999995</v>
          </cell>
          <cell r="Q1642">
            <v>135.25</v>
          </cell>
        </row>
        <row r="1643">
          <cell r="E1643" t="str">
            <v>X23020677623</v>
          </cell>
          <cell r="F1643" t="str">
            <v>PROBIO MEDCARE INCORPORATED</v>
          </cell>
          <cell r="G1643" t="str">
            <v>AGUIRRE, BF HOMES, PARANAQUE</v>
          </cell>
          <cell r="H1643" t="str">
            <v>PARAÑAQUE CITY</v>
          </cell>
          <cell r="I1643" t="str">
            <v>PARAÑAQUE</v>
          </cell>
          <cell r="J1643" t="str">
            <v>For execution on June 1</v>
          </cell>
          <cell r="K1643" t="str">
            <v>W/ ISSUE</v>
          </cell>
          <cell r="L1643" t="str">
            <v>ECOM</v>
          </cell>
          <cell r="M1643" t="str">
            <v>CLOSE</v>
          </cell>
          <cell r="N1643" t="str">
            <v>JSP</v>
          </cell>
          <cell r="O1643">
            <v>51.62</v>
          </cell>
          <cell r="P1643">
            <v>5.18</v>
          </cell>
          <cell r="Q1643">
            <v>70.75</v>
          </cell>
        </row>
        <row r="1644">
          <cell r="E1644" t="str">
            <v>X22125027068</v>
          </cell>
          <cell r="F1644" t="str">
            <v>ALVIN JOHN KAW BOON VERGEL</v>
          </cell>
          <cell r="G1644" t="str">
            <v>LANGKA, GOLDEN ACRES SUBD, LAS PINAS CITY</v>
          </cell>
          <cell r="H1644" t="str">
            <v>LAS PIÑAS CITY</v>
          </cell>
          <cell r="I1644" t="str">
            <v>PARAÑAQUE</v>
          </cell>
          <cell r="J1644" t="str">
            <v>for execution next week</v>
          </cell>
          <cell r="K1644" t="str">
            <v>W/ ISSUE</v>
          </cell>
          <cell r="L1644" t="str">
            <v>ECOM</v>
          </cell>
          <cell r="M1644" t="str">
            <v>CLOSE</v>
          </cell>
          <cell r="N1644" t="str">
            <v>RRG</v>
          </cell>
          <cell r="O1644">
            <v>8.61</v>
          </cell>
          <cell r="P1644">
            <v>2.0594999999999999</v>
          </cell>
          <cell r="Q1644">
            <v>11.8</v>
          </cell>
        </row>
        <row r="1645">
          <cell r="E1645" t="str">
            <v>X23062339368</v>
          </cell>
          <cell r="F1645" t="str">
            <v>KATHERINE ALBA SALO</v>
          </cell>
          <cell r="G1645" t="str">
            <v>BLOCK 11, LINDENWOOD RESIDENCES, MUNTINLUPA</v>
          </cell>
          <cell r="H1645" t="str">
            <v>MUNTINLUPA CITY</v>
          </cell>
          <cell r="I1645" t="str">
            <v>PARAÑAQUE</v>
          </cell>
          <cell r="J1645"/>
          <cell r="K1645" t="str">
            <v>W/O ISSUE</v>
          </cell>
          <cell r="L1645" t="str">
            <v>ECOM</v>
          </cell>
          <cell r="M1645" t="str">
            <v>CLOSE</v>
          </cell>
          <cell r="N1645" t="str">
            <v>RRG</v>
          </cell>
          <cell r="O1645">
            <v>10.35</v>
          </cell>
          <cell r="P1645">
            <v>3.58</v>
          </cell>
          <cell r="Q1645">
            <v>14.18</v>
          </cell>
        </row>
        <row r="1646">
          <cell r="E1646" t="str">
            <v>X23020419452</v>
          </cell>
          <cell r="F1646" t="str">
            <v>CITY GOVERNMENT OF BACOOR</v>
          </cell>
          <cell r="G1646" t="str">
            <v>AGUINALDO, BAHAYANG PAG-ASA PH 5, BACOOR</v>
          </cell>
          <cell r="H1646" t="str">
            <v>BACOOR CITY</v>
          </cell>
          <cell r="I1646" t="str">
            <v>DASMA</v>
          </cell>
          <cell r="J1646"/>
          <cell r="K1646" t="str">
            <v>W/O ISSUE</v>
          </cell>
          <cell r="L1646" t="str">
            <v>ECOM</v>
          </cell>
          <cell r="M1646" t="str">
            <v>CLOSE</v>
          </cell>
          <cell r="N1646" t="str">
            <v>RRG</v>
          </cell>
          <cell r="O1646">
            <v>61.81</v>
          </cell>
          <cell r="P1646">
            <v>52.132100000000001</v>
          </cell>
          <cell r="Q1646">
            <v>92.58</v>
          </cell>
        </row>
        <row r="1647">
          <cell r="E1647" t="str">
            <v>X22125148689</v>
          </cell>
          <cell r="F1647" t="str">
            <v>WENPHIL CORPORATION</v>
          </cell>
          <cell r="G1647" t="str">
            <v>MOLINO ROAD, MOLINO III, BACOOR</v>
          </cell>
          <cell r="H1647" t="str">
            <v>BACOOR CITY</v>
          </cell>
          <cell r="I1647" t="str">
            <v>DASMA</v>
          </cell>
          <cell r="J1647"/>
          <cell r="K1647" t="str">
            <v>W/O ISSUE</v>
          </cell>
          <cell r="L1647" t="str">
            <v>AVECO</v>
          </cell>
          <cell r="M1647" t="str">
            <v>CLOSE</v>
          </cell>
          <cell r="N1647" t="str">
            <v>JSP</v>
          </cell>
          <cell r="O1647">
            <v>80.238799999999998</v>
          </cell>
          <cell r="P1647">
            <v>27.962800000000001</v>
          </cell>
          <cell r="Q1647">
            <v>109.73</v>
          </cell>
        </row>
        <row r="1648">
          <cell r="E1648" t="str">
            <v>X23010214477</v>
          </cell>
          <cell r="F1648" t="str">
            <v>SOC LAND DEVELOPMENT CORPORATION</v>
          </cell>
          <cell r="G1648" t="str">
            <v>COMMERCIAL, ANUVA RESIDENCES, MUNTINLUPA</v>
          </cell>
          <cell r="H1648" t="str">
            <v>MUNTINLUPA CITY</v>
          </cell>
          <cell r="I1648" t="str">
            <v>PARAÑAQUE</v>
          </cell>
          <cell r="J1648"/>
          <cell r="K1648" t="str">
            <v>W/O ISSUE</v>
          </cell>
          <cell r="L1648" t="str">
            <v>ECOM</v>
          </cell>
          <cell r="M1648" t="str">
            <v>CLOSE</v>
          </cell>
          <cell r="N1648" t="str">
            <v>JSP</v>
          </cell>
          <cell r="O1648">
            <v>148.13</v>
          </cell>
          <cell r="P1648">
            <v>109.69629999999999</v>
          </cell>
          <cell r="Q1648">
            <v>206.85</v>
          </cell>
        </row>
        <row r="1649">
          <cell r="E1649" t="str">
            <v>X23020526849</v>
          </cell>
          <cell r="F1649" t="str">
            <v>TRAKWELL TRANSPORT LINK, INC.</v>
          </cell>
          <cell r="G1649" t="str">
            <v>BF HOMES MARTINVILLE SUBD, BF HOMES MARTINVILLE SUBD, LAS PINAS CITY</v>
          </cell>
          <cell r="H1649" t="str">
            <v>LAS PIÑAS CITY</v>
          </cell>
          <cell r="I1649" t="str">
            <v>PARAÑAQUE</v>
          </cell>
          <cell r="J1649" t="str">
            <v>FOR METERING MAY 17, 2023 @ 9AM</v>
          </cell>
          <cell r="K1649" t="str">
            <v>W/O ISSUE</v>
          </cell>
          <cell r="L1649" t="str">
            <v>ECOM</v>
          </cell>
          <cell r="M1649" t="str">
            <v>CLOSE</v>
          </cell>
          <cell r="N1649" t="str">
            <v>JSP</v>
          </cell>
          <cell r="O1649">
            <v>16.847300000000001</v>
          </cell>
          <cell r="P1649">
            <v>22.502800000000001</v>
          </cell>
          <cell r="Q1649">
            <v>22.83</v>
          </cell>
        </row>
        <row r="1650">
          <cell r="E1650" t="str">
            <v>X23041420228</v>
          </cell>
          <cell r="F1650" t="str">
            <v>TARA ASSET &amp; HOLDINGS CORP.</v>
          </cell>
          <cell r="G1650" t="str">
            <v>WEST SERVICE, MARCELO GREEN VILL, PARANAQUE</v>
          </cell>
          <cell r="H1650" t="str">
            <v>PARAÑAQUE CITY</v>
          </cell>
          <cell r="I1650" t="str">
            <v>PARAÑAQUE</v>
          </cell>
          <cell r="J1650"/>
          <cell r="K1650" t="str">
            <v>W/O ISSUE</v>
          </cell>
          <cell r="L1650" t="str">
            <v>ECOM</v>
          </cell>
          <cell r="M1650" t="str">
            <v>CLOSE</v>
          </cell>
          <cell r="N1650" t="str">
            <v>IJP</v>
          </cell>
          <cell r="O1650">
            <v>136.38999999999999</v>
          </cell>
          <cell r="P1650">
            <v>63.536099999999998</v>
          </cell>
          <cell r="Q1650">
            <v>204.37</v>
          </cell>
        </row>
        <row r="1651">
          <cell r="E1651" t="str">
            <v>X23083007272</v>
          </cell>
          <cell r="F1651" t="str">
            <v>ARS TESTING &amp; INSPECTION, INC.</v>
          </cell>
          <cell r="G1651" t="str">
            <v>MOLINO IV, MOLINO IV, BACOOR</v>
          </cell>
          <cell r="H1651" t="str">
            <v>BACOOR CITY</v>
          </cell>
          <cell r="I1651" t="str">
            <v>DASMA</v>
          </cell>
          <cell r="J1651"/>
          <cell r="K1651" t="str">
            <v>W/O ISSUE</v>
          </cell>
          <cell r="L1651" t="str">
            <v>ECOM</v>
          </cell>
          <cell r="M1651" t="str">
            <v>CLOSE</v>
          </cell>
          <cell r="N1651" t="str">
            <v>RRG</v>
          </cell>
          <cell r="O1651">
            <v>12.67</v>
          </cell>
          <cell r="P1651">
            <v>10.4428</v>
          </cell>
          <cell r="Q1651">
            <v>17.27</v>
          </cell>
        </row>
        <row r="1652">
          <cell r="E1652" t="str">
            <v>X23010116771</v>
          </cell>
          <cell r="F1652" t="str">
            <v>CSCEC STRAIT CONSTRUCTION AND DEVELOPMENT CO., LTD</v>
          </cell>
          <cell r="G1652" t="str">
            <v>PACIFIC, MARINA SUBD, PARANAQUE</v>
          </cell>
          <cell r="H1652" t="str">
            <v>PARAÑAQUE CITY</v>
          </cell>
          <cell r="I1652" t="str">
            <v>PARAÑAQUE</v>
          </cell>
          <cell r="J1652"/>
          <cell r="K1652" t="str">
            <v>W/O ISSUE</v>
          </cell>
          <cell r="L1652" t="str">
            <v>ECOM</v>
          </cell>
          <cell r="M1652" t="str">
            <v>CLOSE</v>
          </cell>
          <cell r="N1652" t="str">
            <v>JSP</v>
          </cell>
          <cell r="O1652">
            <v>57.61</v>
          </cell>
          <cell r="P1652">
            <v>42.193300000000001</v>
          </cell>
          <cell r="Q1652">
            <v>78.58</v>
          </cell>
        </row>
        <row r="1653">
          <cell r="E1653" t="str">
            <v>X23104108059</v>
          </cell>
          <cell r="F1653" t="str">
            <v>LIAM DAVID BASYE CAPATI</v>
          </cell>
          <cell r="G1653" t="str">
            <v>BIYULETA, TAHANAN VILL, PARANAQUE</v>
          </cell>
          <cell r="H1653" t="str">
            <v>PARAÑAQUE CITY</v>
          </cell>
          <cell r="I1653" t="str">
            <v>PARAÑAQUE</v>
          </cell>
          <cell r="J1653"/>
          <cell r="K1653" t="str">
            <v>W/O ISSUE</v>
          </cell>
          <cell r="L1653" t="str">
            <v>ECOM</v>
          </cell>
          <cell r="M1653" t="str">
            <v>CLOSE</v>
          </cell>
          <cell r="N1653" t="str">
            <v>RRG</v>
          </cell>
          <cell r="O1653">
            <v>78.28</v>
          </cell>
          <cell r="P1653">
            <v>45.686199999999999</v>
          </cell>
          <cell r="Q1653">
            <v>79.13</v>
          </cell>
        </row>
        <row r="1654">
          <cell r="E1654" t="str">
            <v>X23020460955</v>
          </cell>
          <cell r="F1654" t="str">
            <v>LCS HOLDINGS, INC.</v>
          </cell>
          <cell r="G1654" t="str">
            <v>MANALAC PH 3, STA. MARIA ESTATE, TAGUIG CITY</v>
          </cell>
          <cell r="H1654" t="str">
            <v>TAGUIG CITY</v>
          </cell>
          <cell r="I1654" t="str">
            <v>PARAÑAQUE</v>
          </cell>
          <cell r="J1654" t="str">
            <v>energized Nov 20, 2023</v>
          </cell>
          <cell r="K1654" t="str">
            <v>W/ ISSUE</v>
          </cell>
          <cell r="L1654" t="str">
            <v>VJC</v>
          </cell>
          <cell r="M1654" t="str">
            <v>CLOSE</v>
          </cell>
          <cell r="N1654" t="str">
            <v>JSP</v>
          </cell>
          <cell r="O1654">
            <v>3.26</v>
          </cell>
          <cell r="P1654">
            <v>1.4</v>
          </cell>
          <cell r="Q1654">
            <v>4.45</v>
          </cell>
        </row>
        <row r="1655">
          <cell r="E1655" t="str">
            <v>X23020529616</v>
          </cell>
          <cell r="F1655" t="str">
            <v>LAWSON PHILIPPINES, INC.</v>
          </cell>
          <cell r="G1655" t="str">
            <v>WEST SERVICE, CUPANG, MUNTINLUPA</v>
          </cell>
          <cell r="H1655" t="str">
            <v>MUNTINLUPA CITY</v>
          </cell>
          <cell r="I1655" t="str">
            <v>PARAÑAQUE</v>
          </cell>
          <cell r="J1655"/>
          <cell r="K1655" t="str">
            <v>W/O ISSUE</v>
          </cell>
          <cell r="L1655" t="str">
            <v>AVECO</v>
          </cell>
          <cell r="M1655" t="str">
            <v>CLOSE</v>
          </cell>
          <cell r="N1655" t="str">
            <v>JSP</v>
          </cell>
          <cell r="O1655">
            <v>30.95</v>
          </cell>
          <cell r="P1655">
            <v>19.43</v>
          </cell>
          <cell r="Q1655">
            <v>42.2</v>
          </cell>
        </row>
        <row r="1656">
          <cell r="E1656" t="str">
            <v>X23041280960</v>
          </cell>
          <cell r="F1656" t="str">
            <v>METRO STONERICH CORPORATION,</v>
          </cell>
          <cell r="G1656" t="str">
            <v>SEACOM CPD., SAN ANTONIO, PARAÑAQUE</v>
          </cell>
          <cell r="H1656" t="str">
            <v>PARAÑAQUE CITY</v>
          </cell>
          <cell r="I1656" t="str">
            <v>PARAÑAQUE</v>
          </cell>
          <cell r="J1656" t="str">
            <v>for sched c/o AVECO</v>
          </cell>
          <cell r="K1656" t="str">
            <v>W/O ISSUE</v>
          </cell>
          <cell r="L1656" t="str">
            <v>AVECO</v>
          </cell>
          <cell r="M1656" t="str">
            <v>CLOSE</v>
          </cell>
          <cell r="N1656" t="str">
            <v>RRG</v>
          </cell>
          <cell r="O1656">
            <v>20.65</v>
          </cell>
          <cell r="P1656">
            <v>16.48</v>
          </cell>
          <cell r="Q1656">
            <v>28.02</v>
          </cell>
        </row>
        <row r="1657">
          <cell r="E1657" t="str">
            <v>X23041417278</v>
          </cell>
          <cell r="F1657" t="str">
            <v>DM GLOBAL INC.</v>
          </cell>
          <cell r="G1657" t="str">
            <v>MOLINO-PALIPARAN, MOLINO IV, BACOOR</v>
          </cell>
          <cell r="H1657" t="str">
            <v>BACOOR CITY</v>
          </cell>
          <cell r="I1657" t="str">
            <v>DASMA</v>
          </cell>
          <cell r="J1657"/>
          <cell r="K1657" t="str">
            <v>W/O ISSUE</v>
          </cell>
          <cell r="L1657" t="str">
            <v>AVECO</v>
          </cell>
          <cell r="M1657" t="str">
            <v>CLOSE</v>
          </cell>
          <cell r="N1657" t="str">
            <v>RRG</v>
          </cell>
          <cell r="O1657">
            <v>43.46</v>
          </cell>
          <cell r="P1657">
            <v>17.9528</v>
          </cell>
          <cell r="Q1657">
            <v>59.33</v>
          </cell>
        </row>
        <row r="1658">
          <cell r="E1658" t="str">
            <v>R21900450</v>
          </cell>
          <cell r="F1658" t="str">
            <v>BARANGAY QRSI EAST</v>
          </cell>
          <cell r="G1658" t="str">
            <v>BLOCK 30, QUEEN'S ROW AREA S SUBD, BACOOR</v>
          </cell>
          <cell r="H1658" t="str">
            <v>BACOOR CITY</v>
          </cell>
          <cell r="I1658" t="str">
            <v>DASMA</v>
          </cell>
          <cell r="J1658" t="str">
            <v>for crew survey; for execution on last week of March; COMPLETED: FOR FCOMP</v>
          </cell>
          <cell r="K1658"/>
          <cell r="L1658" t="str">
            <v>ECOM</v>
          </cell>
          <cell r="M1658" t="str">
            <v>CLOSE</v>
          </cell>
          <cell r="N1658" t="str">
            <v>RRG</v>
          </cell>
          <cell r="O1658">
            <v>47.45</v>
          </cell>
          <cell r="P1658">
            <v>33.549500000000002</v>
          </cell>
          <cell r="Q1658">
            <v>72.819999999999993</v>
          </cell>
        </row>
        <row r="1659">
          <cell r="E1659" t="str">
            <v>X23030714720</v>
          </cell>
          <cell r="F1659" t="str">
            <v>AAKASH SANJAY BHAGIA</v>
          </cell>
          <cell r="G1659" t="str">
            <v>ACACIA, MOLAVE PARK VILL, PARANAQUE</v>
          </cell>
          <cell r="H1659" t="str">
            <v>PARAÑAQUE CITY</v>
          </cell>
          <cell r="I1659" t="str">
            <v>PARAÑAQUE</v>
          </cell>
          <cell r="J1659" t="str">
            <v>for transmittal to meter on April 21, 2023</v>
          </cell>
          <cell r="K1659" t="str">
            <v>W/ ISSUE</v>
          </cell>
          <cell r="L1659" t="str">
            <v>ECOM</v>
          </cell>
          <cell r="M1659" t="str">
            <v>CLOSE</v>
          </cell>
          <cell r="N1659" t="str">
            <v>RRG</v>
          </cell>
          <cell r="O1659">
            <v>29.840299999999999</v>
          </cell>
          <cell r="P1659">
            <v>13.502800000000001</v>
          </cell>
          <cell r="Q1659">
            <v>40.78</v>
          </cell>
        </row>
        <row r="1660">
          <cell r="E1660" t="str">
            <v>X22073203630</v>
          </cell>
          <cell r="F1660" t="str">
            <v>EL CAMPEADOR PROPERTY MANAGEMENT INC.</v>
          </cell>
          <cell r="G1660" t="str">
            <v>ALDANA, MANUYO I, LAS PINAS CITY</v>
          </cell>
          <cell r="H1660" t="str">
            <v>LAS PIÑAS CITY</v>
          </cell>
          <cell r="I1660" t="str">
            <v>PARAÑAQUE</v>
          </cell>
          <cell r="J1660"/>
          <cell r="K1660" t="str">
            <v>W/O ISSUE</v>
          </cell>
          <cell r="L1660" t="str">
            <v>AVECO</v>
          </cell>
          <cell r="M1660" t="str">
            <v>CLOSE</v>
          </cell>
          <cell r="N1660" t="str">
            <v>JSP</v>
          </cell>
          <cell r="O1660">
            <v>309.83</v>
          </cell>
          <cell r="P1660">
            <v>187.1318</v>
          </cell>
          <cell r="Q1660">
            <v>467.92</v>
          </cell>
        </row>
        <row r="1661">
          <cell r="E1661" t="str">
            <v>X22114738183</v>
          </cell>
          <cell r="F1661" t="str">
            <v>MEDEV MEDICAL DEVICES CORPORATION</v>
          </cell>
          <cell r="G1661" t="str">
            <v>SAUDI ARABIA, BETTER LIVING SUBD, PARANAQUE</v>
          </cell>
          <cell r="H1661" t="str">
            <v>PARAÑAQUE CITY</v>
          </cell>
          <cell r="I1661" t="str">
            <v>PARAÑAQUE</v>
          </cell>
          <cell r="J1661" t="str">
            <v>for execution on Feb. 28, 2023; w/ digging, for execution on 4th week of March; for ff to HOA secretary c/o ECOM; TARGET DATE MAY 20, 2023; for completeion on June 3 (night)</v>
          </cell>
          <cell r="K1661" t="str">
            <v>W/ ISSUE</v>
          </cell>
          <cell r="L1661" t="str">
            <v>ECOM</v>
          </cell>
          <cell r="M1661" t="str">
            <v>CLOSE</v>
          </cell>
          <cell r="N1661" t="str">
            <v>RRG</v>
          </cell>
          <cell r="O1661">
            <v>94.22</v>
          </cell>
          <cell r="P1661">
            <v>65.7376</v>
          </cell>
          <cell r="Q1661">
            <v>145.41999999999999</v>
          </cell>
        </row>
        <row r="1662">
          <cell r="E1662" t="str">
            <v>R22330709</v>
          </cell>
          <cell r="F1662" t="str">
            <v>APOSTOL, CARLOS</v>
          </cell>
          <cell r="G1662" t="str">
            <v>ANONAS ST., AYALA-ALABANG VILL, MUNTINLUPA</v>
          </cell>
          <cell r="H1662" t="str">
            <v>MUNTINLUPA CITY</v>
          </cell>
          <cell r="I1662" t="str">
            <v>PARAÑAQUE</v>
          </cell>
          <cell r="J1662" t="str">
            <v>request for modification of new DT; SSP; digging sched on May 31</v>
          </cell>
          <cell r="K1662" t="str">
            <v>W/O ISSUE</v>
          </cell>
          <cell r="L1662" t="str">
            <v>ECOM</v>
          </cell>
          <cell r="M1662" t="str">
            <v>CLOSE</v>
          </cell>
          <cell r="N1662" t="str">
            <v>RRG</v>
          </cell>
          <cell r="O1662">
            <v>118.17</v>
          </cell>
          <cell r="P1662">
            <v>79.583200000000005</v>
          </cell>
          <cell r="Q1662">
            <v>164.77</v>
          </cell>
        </row>
        <row r="1663">
          <cell r="E1663" t="str">
            <v>X22041512766</v>
          </cell>
          <cell r="F1663" t="str">
            <v>SKYWAY O &amp; M CORPORATION</v>
          </cell>
          <cell r="G1663" t="str">
            <v>WEST SERVICE, CUPANG, MUNTINLUPA</v>
          </cell>
          <cell r="H1663" t="str">
            <v>MUNTINLUPA CITY</v>
          </cell>
          <cell r="I1663" t="str">
            <v>PARAÑAQUE</v>
          </cell>
          <cell r="J1663" t="str">
            <v>for execution on August 6, 2023 night shit</v>
          </cell>
          <cell r="K1663" t="str">
            <v>W/O ISSUE</v>
          </cell>
          <cell r="L1663" t="str">
            <v>ECOM</v>
          </cell>
          <cell r="M1663" t="str">
            <v>CLOSE</v>
          </cell>
          <cell r="N1663" t="str">
            <v>RRG</v>
          </cell>
          <cell r="O1663">
            <v>30.69</v>
          </cell>
          <cell r="P1663">
            <v>21.1828</v>
          </cell>
          <cell r="Q1663">
            <v>41.5</v>
          </cell>
        </row>
        <row r="1664">
          <cell r="E1664" t="str">
            <v>X23041207169</v>
          </cell>
          <cell r="F1664" t="str">
            <v>EZRA REALTY HOLDINGS CORP</v>
          </cell>
          <cell r="G1664" t="str">
            <v>FRANCO DR, TAGUIG BAGUMBAYAN INDL ASS INC, TAGUIG CITY</v>
          </cell>
          <cell r="H1664" t="str">
            <v>TAGUIG CITY</v>
          </cell>
          <cell r="I1664" t="str">
            <v>PARAÑAQUE</v>
          </cell>
          <cell r="J1664" t="str">
            <v>for SSP</v>
          </cell>
          <cell r="K1664" t="str">
            <v>W/O ISSUE</v>
          </cell>
          <cell r="L1664" t="str">
            <v>AVECO</v>
          </cell>
          <cell r="M1664" t="str">
            <v>CLOSE</v>
          </cell>
          <cell r="N1664" t="str">
            <v>IJP</v>
          </cell>
          <cell r="O1664">
            <v>246.77</v>
          </cell>
          <cell r="P1664">
            <v>140.71680000000001</v>
          </cell>
          <cell r="Q1664">
            <v>345.18</v>
          </cell>
        </row>
        <row r="1665">
          <cell r="E1665" t="str">
            <v>X23093544181</v>
          </cell>
          <cell r="F1665" t="str">
            <v>MA.VICTORIA OLIVAREZ</v>
          </cell>
          <cell r="G1665" t="str">
            <v>TAYSAN, AYALA-ALABANG VILL, MUNTINLUPA</v>
          </cell>
          <cell r="H1665" t="str">
            <v>MUNTINLUPA CITY</v>
          </cell>
          <cell r="I1665" t="str">
            <v>PARAÑAQUE</v>
          </cell>
          <cell r="J1665" t="str">
            <v>For Sched September 26, 2023 survey/digging</v>
          </cell>
          <cell r="K1665"/>
          <cell r="L1665" t="str">
            <v>ECOM</v>
          </cell>
          <cell r="M1665" t="str">
            <v>CLOSE</v>
          </cell>
          <cell r="N1665" t="str">
            <v>RRG</v>
          </cell>
          <cell r="O1665">
            <v>79.12</v>
          </cell>
          <cell r="P1665">
            <v>48.674700000000001</v>
          </cell>
          <cell r="Q1665">
            <v>107.17</v>
          </cell>
        </row>
        <row r="1666">
          <cell r="E1666" t="str">
            <v>X23072904955</v>
          </cell>
          <cell r="F1666" t="str">
            <v>PHILIPPINE SEVEN CORPORATION</v>
          </cell>
          <cell r="G1666" t="str">
            <v>NATIONAL, PARKHOMES SUBD, MUNTINLUPA</v>
          </cell>
          <cell r="H1666" t="str">
            <v>MUNTINLUPA CITY</v>
          </cell>
          <cell r="I1666" t="str">
            <v>PARAÑAQUE</v>
          </cell>
          <cell r="J1666"/>
          <cell r="K1666" t="str">
            <v>W/ ISSUE</v>
          </cell>
          <cell r="L1666" t="str">
            <v>ECOM</v>
          </cell>
          <cell r="M1666" t="str">
            <v>CLOSE</v>
          </cell>
          <cell r="N1666" t="str">
            <v>RRG</v>
          </cell>
          <cell r="O1666">
            <v>53.52</v>
          </cell>
          <cell r="P1666">
            <v>40.216099999999997</v>
          </cell>
          <cell r="Q1666">
            <v>90.83</v>
          </cell>
        </row>
        <row r="1667">
          <cell r="E1667" t="str">
            <v>X22125058068</v>
          </cell>
          <cell r="F1667" t="str">
            <v>CITY GOVT OF MUNTINLUPA</v>
          </cell>
          <cell r="G1667" t="str">
            <v>SAMSON, CUPANG, MUNTINLUPA</v>
          </cell>
          <cell r="H1667" t="str">
            <v>MUNTINLUPA CITY</v>
          </cell>
          <cell r="I1667" t="str">
            <v>PARAÑAQUE</v>
          </cell>
          <cell r="J1667" t="str">
            <v>energized last Oct 28, 2023</v>
          </cell>
          <cell r="K1667"/>
          <cell r="L1667" t="str">
            <v>VJC</v>
          </cell>
          <cell r="M1667" t="str">
            <v>CLOSE</v>
          </cell>
          <cell r="N1667" t="str">
            <v>RHM</v>
          </cell>
          <cell r="O1667">
            <v>12.46</v>
          </cell>
          <cell r="P1667">
            <v>20.8856</v>
          </cell>
          <cell r="Q1667">
            <v>16.97</v>
          </cell>
        </row>
        <row r="1668">
          <cell r="E1668" t="str">
            <v>X23072690533</v>
          </cell>
          <cell r="F1668" t="str">
            <v>MARY GRACE UBANA ALGORDO</v>
          </cell>
          <cell r="G1668" t="str">
            <v>MOLAVE, AYALA-ALABANG VILL, MUNTINLUPA</v>
          </cell>
          <cell r="H1668" t="str">
            <v>MUNTINLUPA CITY</v>
          </cell>
          <cell r="I1668" t="str">
            <v>PARAÑAQUE</v>
          </cell>
          <cell r="J1668" t="str">
            <v>for FCOM</v>
          </cell>
          <cell r="K1668" t="str">
            <v>W/ ISSUE</v>
          </cell>
          <cell r="L1668" t="str">
            <v>ECOM</v>
          </cell>
          <cell r="M1668" t="str">
            <v>CLOSE</v>
          </cell>
          <cell r="N1668" t="str">
            <v>IJP</v>
          </cell>
          <cell r="O1668">
            <v>139.82</v>
          </cell>
          <cell r="P1668">
            <v>69.222099999999998</v>
          </cell>
          <cell r="Q1668">
            <v>195.43</v>
          </cell>
        </row>
        <row r="1669">
          <cell r="E1669" t="str">
            <v>X23103959043</v>
          </cell>
          <cell r="F1669" t="str">
            <v>AUTOMOTIVE ICON INCORPORATED</v>
          </cell>
          <cell r="G1669" t="str">
            <v>ALABANG-ZAPOTE, FILINVEST CORPORATE CITY, MUNTINLUPA</v>
          </cell>
          <cell r="H1669" t="str">
            <v>MUNTINLUPA CITY</v>
          </cell>
          <cell r="I1669" t="str">
            <v>PARAÑAQUE</v>
          </cell>
          <cell r="J1669" t="str">
            <v>for FCOMP</v>
          </cell>
          <cell r="K1669" t="str">
            <v>W/O ISSUE</v>
          </cell>
          <cell r="L1669" t="str">
            <v>ECOM</v>
          </cell>
          <cell r="M1669" t="str">
            <v>CLOSE</v>
          </cell>
          <cell r="N1669" t="str">
            <v>IJP</v>
          </cell>
          <cell r="O1669">
            <v>86.34</v>
          </cell>
          <cell r="P1669">
            <v>27.962800000000001</v>
          </cell>
          <cell r="Q1669">
            <v>117.7</v>
          </cell>
        </row>
        <row r="1670">
          <cell r="E1670" t="str">
            <v>X23072630813</v>
          </cell>
          <cell r="F1670" t="str">
            <v>ANTHONY LABOR ROMALDO</v>
          </cell>
          <cell r="G1670" t="str">
            <v>BLOCK 12, LINDENWOOD RESIDENCES, MUNTINLUPA</v>
          </cell>
          <cell r="H1670" t="str">
            <v>MUNTINLUPA CITY</v>
          </cell>
          <cell r="I1670" t="str">
            <v>PARAÑAQUE</v>
          </cell>
          <cell r="J1670" t="str">
            <v>for FCOMP</v>
          </cell>
          <cell r="K1670" t="str">
            <v>W/O ISSUE</v>
          </cell>
          <cell r="L1670" t="str">
            <v>ECOM</v>
          </cell>
          <cell r="M1670" t="str">
            <v>CLOSE</v>
          </cell>
          <cell r="N1670" t="str">
            <v>RRG</v>
          </cell>
          <cell r="O1670">
            <v>143.83000000000001</v>
          </cell>
          <cell r="P1670">
            <v>101.72620000000001</v>
          </cell>
          <cell r="Q1670">
            <v>203.77</v>
          </cell>
        </row>
        <row r="1671">
          <cell r="E1671" t="str">
            <v>X22052191762</v>
          </cell>
          <cell r="F1671" t="str">
            <v>DEPARTMENT OF SCIENCE AND TECHNOLOGY</v>
          </cell>
          <cell r="G1671" t="str">
            <v>LUTAS ST, DOST CPD, TAGUIG CITY</v>
          </cell>
          <cell r="H1671" t="str">
            <v>TAGUIG CITY</v>
          </cell>
          <cell r="I1671" t="str">
            <v>PARAÑAQUE</v>
          </cell>
          <cell r="J1671" t="str">
            <v>completed and energized last Nov 7, 2023</v>
          </cell>
          <cell r="K1671" t="str">
            <v>No PO due to contract budget concerns</v>
          </cell>
          <cell r="L1671" t="str">
            <v>VJC</v>
          </cell>
          <cell r="M1671" t="str">
            <v>CLOSE</v>
          </cell>
          <cell r="N1671" t="str">
            <v>JSP</v>
          </cell>
          <cell r="O1671">
            <v>99.35</v>
          </cell>
          <cell r="P1671">
            <v>120.657</v>
          </cell>
          <cell r="Q1671">
            <v>147.75</v>
          </cell>
        </row>
        <row r="1672">
          <cell r="E1672" t="str">
            <v>X23041215989</v>
          </cell>
          <cell r="F1672" t="str">
            <v>EDUARDO LAZARTE DE GUZMAN</v>
          </cell>
          <cell r="G1672" t="str">
            <v>ISTANBUL, BF HOMES, PARANAQUE</v>
          </cell>
          <cell r="H1672" t="str">
            <v>PARAÑAQUE CITY</v>
          </cell>
          <cell r="I1672" t="str">
            <v>PARAÑAQUE</v>
          </cell>
          <cell r="J1672"/>
          <cell r="K1672" t="str">
            <v>W/ ISSUE</v>
          </cell>
          <cell r="L1672" t="str">
            <v>ECOM</v>
          </cell>
          <cell r="M1672" t="str">
            <v>CLOSE</v>
          </cell>
          <cell r="N1672" t="str">
            <v>RRG</v>
          </cell>
          <cell r="O1672">
            <v>93.13</v>
          </cell>
          <cell r="P1672">
            <v>56.309600000000003</v>
          </cell>
          <cell r="Q1672">
            <v>133.25</v>
          </cell>
        </row>
        <row r="1673">
          <cell r="E1673" t="str">
            <v>X22020773073</v>
          </cell>
          <cell r="F1673" t="str">
            <v>LOUIE ABALOS CANSINO</v>
          </cell>
          <cell r="G1673" t="str">
            <v>BRENTWOOD, HILLSBOROUGH SUBD, MUNTINLUPA</v>
          </cell>
          <cell r="H1673" t="str">
            <v>MUNTINLUPA CITY</v>
          </cell>
          <cell r="I1673" t="str">
            <v>PARAÑAQUE</v>
          </cell>
          <cell r="J1673" t="str">
            <v>energized last 12/9/23</v>
          </cell>
          <cell r="K1673" t="str">
            <v>W/O ISSUE</v>
          </cell>
          <cell r="L1673" t="str">
            <v>ECOM</v>
          </cell>
          <cell r="M1673" t="str">
            <v>CLOSE</v>
          </cell>
          <cell r="N1673" t="str">
            <v>RRG</v>
          </cell>
          <cell r="O1673">
            <v>36.700000000000003</v>
          </cell>
          <cell r="P1673">
            <v>19.863299999999999</v>
          </cell>
          <cell r="Q1673">
            <v>50.28</v>
          </cell>
        </row>
        <row r="1674">
          <cell r="E1674" t="str">
            <v>X23114382476</v>
          </cell>
          <cell r="F1674" t="str">
            <v>MA. PETTINA CELINE ARTECHE CORNEJO</v>
          </cell>
          <cell r="G1674" t="str">
            <v>VANDA, PACIFIC VILL, MUNTINLUPA</v>
          </cell>
          <cell r="H1674" t="str">
            <v>MUNTINLUPA CITY</v>
          </cell>
          <cell r="I1674" t="str">
            <v>PARAÑAQUE</v>
          </cell>
          <cell r="J1674" t="str">
            <v>for digging</v>
          </cell>
          <cell r="K1674" t="str">
            <v>W/ ISSUE</v>
          </cell>
          <cell r="L1674" t="str">
            <v>ECOM</v>
          </cell>
          <cell r="M1674" t="str">
            <v>CLOSE</v>
          </cell>
          <cell r="N1674" t="str">
            <v>RRG</v>
          </cell>
          <cell r="O1674">
            <v>78.77</v>
          </cell>
          <cell r="P1674">
            <v>68.460300000000004</v>
          </cell>
          <cell r="Q1674">
            <v>115.8</v>
          </cell>
        </row>
        <row r="1675">
          <cell r="E1675" t="str">
            <v>X23114500589</v>
          </cell>
          <cell r="F1675" t="str">
            <v>ZUBUFOODS, INC.</v>
          </cell>
          <cell r="G1675" t="str">
            <v>WEST SERVICE, MARCELO GREEN VILL, PARANAQUE</v>
          </cell>
          <cell r="H1675" t="str">
            <v>PARAÑAQUE CITY</v>
          </cell>
          <cell r="I1675" t="str">
            <v>PARAÑAQUE</v>
          </cell>
          <cell r="J1675"/>
          <cell r="K1675"/>
          <cell r="L1675" t="str">
            <v>ECOM</v>
          </cell>
          <cell r="M1675" t="str">
            <v>CLOSE</v>
          </cell>
          <cell r="N1675" t="str">
            <v>RRG</v>
          </cell>
          <cell r="O1675">
            <v>36.07</v>
          </cell>
          <cell r="P1675">
            <v>3.66</v>
          </cell>
          <cell r="Q1675">
            <v>49.48</v>
          </cell>
        </row>
        <row r="1676">
          <cell r="E1676" t="str">
            <v>X23093652079</v>
          </cell>
          <cell r="F1676" t="str">
            <v>PHILIPPINE SEVEN CORPORATION</v>
          </cell>
          <cell r="G1676" t="str">
            <v>NAGA, PULANGLUPA I, LAS PINAS CITY</v>
          </cell>
          <cell r="H1676" t="str">
            <v>LAS PIÑAS CITY</v>
          </cell>
          <cell r="I1676" t="str">
            <v>PARAÑAQUE</v>
          </cell>
          <cell r="J1676" t="str">
            <v>for FCOMP</v>
          </cell>
          <cell r="K1676" t="str">
            <v>W/O ISSUE</v>
          </cell>
          <cell r="L1676" t="str">
            <v>CHALLENGER</v>
          </cell>
          <cell r="M1676" t="str">
            <v>CLOSE</v>
          </cell>
          <cell r="N1676" t="str">
            <v>JSP</v>
          </cell>
          <cell r="O1676">
            <v>85.05</v>
          </cell>
          <cell r="P1676">
            <v>64.327600000000004</v>
          </cell>
          <cell r="Q1676">
            <v>142.15</v>
          </cell>
        </row>
        <row r="1677">
          <cell r="E1677" t="str">
            <v>X23072855199</v>
          </cell>
          <cell r="F1677" t="str">
            <v>ANGEL FELIX CORPUZ</v>
          </cell>
          <cell r="G1677" t="str">
            <v>LENINGRAD, BF HOMES, PARANAQUE</v>
          </cell>
          <cell r="H1677" t="str">
            <v>PARAÑAQUE CITY</v>
          </cell>
          <cell r="I1677" t="str">
            <v>PARAÑAQUE</v>
          </cell>
          <cell r="J1677"/>
          <cell r="K1677"/>
          <cell r="L1677" t="str">
            <v>CHALLENGER</v>
          </cell>
          <cell r="M1677" t="str">
            <v>CLOSE</v>
          </cell>
          <cell r="N1677" t="str">
            <v>JSP</v>
          </cell>
          <cell r="O1677">
            <v>81.83</v>
          </cell>
          <cell r="P1677">
            <v>62.714300000000001</v>
          </cell>
          <cell r="Q1677">
            <v>119.67</v>
          </cell>
        </row>
        <row r="1678">
          <cell r="E1678" t="str">
            <v>X23072692694</v>
          </cell>
          <cell r="F1678" t="str">
            <v>RENZ MICHAEL P. SALAGUBAN</v>
          </cell>
          <cell r="G1678" t="str">
            <v>BLOCK 5, BRAZILIA HEIGHTS, MUNTINLUPA</v>
          </cell>
          <cell r="H1678" t="str">
            <v>MUNTINLUPA CITY</v>
          </cell>
          <cell r="I1678" t="str">
            <v>PARAÑAQUE</v>
          </cell>
          <cell r="J1678"/>
          <cell r="K1678" t="str">
            <v>W/O ISSUE</v>
          </cell>
          <cell r="L1678" t="str">
            <v>CHALLENGER</v>
          </cell>
          <cell r="M1678" t="str">
            <v>CLOSE</v>
          </cell>
          <cell r="N1678" t="str">
            <v>JSP</v>
          </cell>
          <cell r="O1678">
            <v>24.05</v>
          </cell>
          <cell r="P1678">
            <v>13.49</v>
          </cell>
          <cell r="Q1678">
            <v>32.93</v>
          </cell>
        </row>
        <row r="1679">
          <cell r="E1679" t="str">
            <v>X22093968022</v>
          </cell>
          <cell r="F1679" t="str">
            <v>MEGA ACCENTS HOME FURNISHINGS, INC.</v>
          </cell>
          <cell r="G1679" t="str">
            <v>ALABANG-ZAPOTE, ALMANZA I, LAS PINAS CITY</v>
          </cell>
          <cell r="H1679" t="str">
            <v>LAS PIÑAS CITY</v>
          </cell>
          <cell r="I1679" t="str">
            <v>PARAÑAQUE</v>
          </cell>
          <cell r="J1679" t="str">
            <v>0419 joint survey on 0420</v>
          </cell>
          <cell r="K1679" t="str">
            <v>W/ ISSUE</v>
          </cell>
          <cell r="L1679" t="str">
            <v>CHALLENGER</v>
          </cell>
          <cell r="M1679" t="str">
            <v>CLOSE</v>
          </cell>
          <cell r="N1679" t="str">
            <v>JSP</v>
          </cell>
          <cell r="O1679">
            <v>198.22</v>
          </cell>
          <cell r="P1679">
            <v>91.6922</v>
          </cell>
          <cell r="Q1679">
            <v>285.95</v>
          </cell>
        </row>
        <row r="1680">
          <cell r="E1680" t="str">
            <v>X23072563650</v>
          </cell>
          <cell r="F1680" t="str">
            <v>ANTONIO TIROL CARPIO</v>
          </cell>
          <cell r="G1680" t="str">
            <v>APITONG, AYALA-ALABANG VILL, MUNTINLUPA</v>
          </cell>
          <cell r="H1680" t="str">
            <v>MUNTINLUPA CITY</v>
          </cell>
          <cell r="I1680" t="str">
            <v>PARAÑAQUE</v>
          </cell>
          <cell r="J1680" t="str">
            <v>SE issue</v>
          </cell>
          <cell r="K1680" t="str">
            <v>W/ ISSUE</v>
          </cell>
          <cell r="L1680" t="str">
            <v>CHALLENGER</v>
          </cell>
          <cell r="M1680" t="str">
            <v>CLOSE</v>
          </cell>
          <cell r="N1680" t="str">
            <v>JSP</v>
          </cell>
          <cell r="O1680">
            <v>142.11000000000001</v>
          </cell>
          <cell r="P1680">
            <v>99.967500000000001</v>
          </cell>
          <cell r="Q1680">
            <v>221.08</v>
          </cell>
        </row>
        <row r="1681">
          <cell r="E1681" t="str">
            <v>X23030896018</v>
          </cell>
          <cell r="F1681" t="str">
            <v>GERARDO DEVELA ESTEBAN</v>
          </cell>
          <cell r="G1681" t="str">
            <v>MULTINATIONAL, MULTINATIONAL VILL, PARANAQUE</v>
          </cell>
          <cell r="H1681" t="str">
            <v>PARAÑAQUE CITY</v>
          </cell>
          <cell r="I1681" t="str">
            <v>PARAÑAQUE</v>
          </cell>
          <cell r="J1681"/>
          <cell r="K1681" t="str">
            <v>W/O ISSUE</v>
          </cell>
          <cell r="L1681" t="str">
            <v>CHALLENGER</v>
          </cell>
          <cell r="M1681" t="str">
            <v>CLOSE</v>
          </cell>
          <cell r="N1681" t="str">
            <v>JSP</v>
          </cell>
          <cell r="O1681">
            <v>54.94</v>
          </cell>
          <cell r="P1681">
            <v>45.520200000000003</v>
          </cell>
          <cell r="Q1681">
            <v>83.27</v>
          </cell>
        </row>
        <row r="1682">
          <cell r="E1682" t="str">
            <v>X23030991437</v>
          </cell>
          <cell r="F1682" t="str">
            <v>JONATHAN L. ATAYDE</v>
          </cell>
          <cell r="G1682" t="str">
            <v>LOTUS, T.S. CRUZ SUBD, LAS PINAS CITY</v>
          </cell>
          <cell r="H1682" t="str">
            <v>LAS PINAS CITY</v>
          </cell>
          <cell r="I1682" t="str">
            <v>PARAÑAQUE</v>
          </cell>
          <cell r="J1682"/>
          <cell r="K1682" t="str">
            <v>W/O ISSUE</v>
          </cell>
          <cell r="L1682" t="str">
            <v>CHALLENGER</v>
          </cell>
          <cell r="M1682" t="str">
            <v>CLOSE</v>
          </cell>
          <cell r="N1682" t="str">
            <v>JSP</v>
          </cell>
          <cell r="O1682">
            <v>58.05</v>
          </cell>
          <cell r="P1682">
            <v>41.802599999999998</v>
          </cell>
          <cell r="Q1682">
            <v>88.6</v>
          </cell>
        </row>
        <row r="1683">
          <cell r="E1683" t="str">
            <v>X23104144561</v>
          </cell>
          <cell r="F1683" t="str">
            <v>CITY GOVERNMENT OF TAGUIG</v>
          </cell>
          <cell r="G1683" t="str">
            <v>C6 ROAD, PUROK 6, LOWER BICUTAN, TAGUIG CITY</v>
          </cell>
          <cell r="H1683" t="str">
            <v>TAGUIG CITY</v>
          </cell>
          <cell r="I1683" t="str">
            <v>PARAÑAQUE</v>
          </cell>
          <cell r="J1683" t="str">
            <v>energized Nov 21, 2023</v>
          </cell>
          <cell r="K1683" t="str">
            <v>W/O ISSUE</v>
          </cell>
          <cell r="L1683" t="str">
            <v>VJC</v>
          </cell>
          <cell r="M1683" t="str">
            <v>CLOSE</v>
          </cell>
          <cell r="N1683" t="str">
            <v>JSP</v>
          </cell>
          <cell r="O1683">
            <v>316.82</v>
          </cell>
          <cell r="P1683">
            <v>419.15370000000001</v>
          </cell>
          <cell r="Q1683">
            <v>445.93</v>
          </cell>
        </row>
        <row r="1684">
          <cell r="E1684" t="str">
            <v>X23072646684</v>
          </cell>
          <cell r="F1684" t="str">
            <v>ISON TOWER LTD. INC.</v>
          </cell>
          <cell r="G1684" t="str">
            <v>PINAGSAMA PH 1 VILL, PINAGSAMA PH 1 VILL, TAGUIG CITY</v>
          </cell>
          <cell r="H1684" t="str">
            <v>TAGUIG CITY</v>
          </cell>
          <cell r="I1684" t="str">
            <v>PARAÑAQUE</v>
          </cell>
          <cell r="J1684" t="str">
            <v>for meter 11/13/2023; BUDGET ISSUE</v>
          </cell>
          <cell r="K1684" t="str">
            <v>W/ ISSUE</v>
          </cell>
          <cell r="L1684" t="str">
            <v>VJC</v>
          </cell>
          <cell r="M1684" t="str">
            <v>CLOSE</v>
          </cell>
          <cell r="N1684" t="str">
            <v>JSP</v>
          </cell>
          <cell r="O1684">
            <v>51.86</v>
          </cell>
          <cell r="P1684">
            <v>90.9636</v>
          </cell>
          <cell r="Q1684">
            <v>90.22</v>
          </cell>
        </row>
        <row r="1685">
          <cell r="E1685" t="str">
            <v>X21104689552</v>
          </cell>
          <cell r="F1685" t="str">
            <v>DITO TELECOMMUNITY CORPORATION</v>
          </cell>
          <cell r="G1685" t="str">
            <v>CESSNA, AIRMENS VILL, LAS PINAS CITY</v>
          </cell>
          <cell r="H1685" t="str">
            <v>LAS PIÑAS CITY</v>
          </cell>
          <cell r="I1685" t="str">
            <v>PARAÑAQUE</v>
          </cell>
          <cell r="J1685"/>
          <cell r="K1685"/>
          <cell r="L1685" t="str">
            <v>CHALLENGER</v>
          </cell>
          <cell r="M1685" t="str">
            <v>CLOSE</v>
          </cell>
          <cell r="N1685" t="str">
            <v>JSP</v>
          </cell>
          <cell r="O1685">
            <v>147.30000000000001</v>
          </cell>
          <cell r="P1685"/>
          <cell r="Q1685">
            <v>245.25</v>
          </cell>
        </row>
        <row r="1686">
          <cell r="E1686" t="str">
            <v>X23010211288</v>
          </cell>
          <cell r="F1686" t="str">
            <v>KATARUNGAN VILLAGE HOMEOWNERS ASSOC. INC.</v>
          </cell>
          <cell r="G1686" t="str">
            <v>HENRY IDE, KATARUNGAN VILLAGE, MUNTINLUPA</v>
          </cell>
          <cell r="H1686" t="str">
            <v>MUNTINLUPA CITY</v>
          </cell>
          <cell r="I1686" t="str">
            <v>PARAÑAQUE</v>
          </cell>
          <cell r="J1686"/>
          <cell r="K1686" t="str">
            <v>W/ ISSUE</v>
          </cell>
          <cell r="L1686" t="str">
            <v>CHALLENGER</v>
          </cell>
          <cell r="M1686" t="str">
            <v>CLOSE</v>
          </cell>
          <cell r="N1686" t="str">
            <v>JSP</v>
          </cell>
          <cell r="O1686">
            <v>501.59</v>
          </cell>
          <cell r="P1686">
            <v>410.9008</v>
          </cell>
          <cell r="Q1686">
            <v>810.23</v>
          </cell>
        </row>
        <row r="1687">
          <cell r="E1687" t="str">
            <v>X22073010234</v>
          </cell>
          <cell r="F1687" t="str">
            <v>MANILA WATER COMPANY, INC.</v>
          </cell>
          <cell r="G1687" t="str">
            <v>BLOCK 14, ENLISTED PERSONNEL VIL 1, TAGUIG CITY</v>
          </cell>
          <cell r="H1687" t="str">
            <v>TAGUIG CITY</v>
          </cell>
          <cell r="I1687" t="str">
            <v>PARAÑAQUE</v>
          </cell>
          <cell r="J1687"/>
          <cell r="K1687" t="str">
            <v>W/ ISSUE</v>
          </cell>
          <cell r="L1687" t="str">
            <v>CHALLENGER</v>
          </cell>
          <cell r="M1687" t="str">
            <v>CLOSE</v>
          </cell>
          <cell r="N1687" t="str">
            <v>JSP</v>
          </cell>
          <cell r="O1687">
            <v>290.44</v>
          </cell>
          <cell r="P1687">
            <v>177.9085</v>
          </cell>
          <cell r="Q1687">
            <v>449.27</v>
          </cell>
        </row>
        <row r="1688">
          <cell r="E1688" t="str">
            <v>P2203126338</v>
          </cell>
          <cell r="F1688" t="str">
            <v>OPS 47XD Loadsplit [035161|WA355784|CX8-1222||]</v>
          </cell>
          <cell r="G1688" t="str">
            <v>PATOLA CAA CPD PH 2A BFINTL VILL LAS PINAS CITY</v>
          </cell>
          <cell r="H1688" t="str">
            <v>LAS PIÑAS CITY</v>
          </cell>
          <cell r="I1688" t="str">
            <v>PARAÑAQUE</v>
          </cell>
          <cell r="J1688"/>
          <cell r="K1688"/>
          <cell r="L1688" t="str">
            <v>CHALLENGER</v>
          </cell>
          <cell r="M1688" t="str">
            <v>CLOSE</v>
          </cell>
          <cell r="N1688" t="str">
            <v>JGR</v>
          </cell>
          <cell r="O1688">
            <v>42.71</v>
          </cell>
          <cell r="P1688">
            <v>32.153599999999997</v>
          </cell>
          <cell r="Q1688">
            <v>42.71</v>
          </cell>
        </row>
        <row r="1689">
          <cell r="E1689" t="str">
            <v>X23083210187</v>
          </cell>
          <cell r="F1689" t="str">
            <v>HYUNDAI ENGINEERING &amp; CONSTRUCTION CO., LTD.</v>
          </cell>
          <cell r="G1689" t="str">
            <v>R.M.T. INDUSTRIAL COMPLEX, R.M.T. INDUSTRIAL COMPLEX, MUNTINLUPA</v>
          </cell>
          <cell r="H1689" t="str">
            <v>MUNTINLUPA CITY</v>
          </cell>
          <cell r="I1689" t="str">
            <v>PARAÑAQUE</v>
          </cell>
          <cell r="J1689"/>
          <cell r="K1689" t="str">
            <v>W/O ISSUE</v>
          </cell>
          <cell r="L1689" t="str">
            <v>CHALLENGER</v>
          </cell>
          <cell r="M1689" t="str">
            <v>CLOSE</v>
          </cell>
          <cell r="N1689" t="str">
            <v>IJP</v>
          </cell>
          <cell r="O1689">
            <v>114.1</v>
          </cell>
          <cell r="P1689">
            <v>64.906400000000005</v>
          </cell>
          <cell r="Q1689">
            <v>160.12</v>
          </cell>
        </row>
        <row r="1690">
          <cell r="E1690" t="str">
            <v>X23020658212</v>
          </cell>
          <cell r="F1690" t="str">
            <v>CITY GOVERNMENT OF BACOOR,</v>
          </cell>
          <cell r="G1690" t="str">
            <v>SAN NICOLAS II, SAN NICOLAS II, BACOOR</v>
          </cell>
          <cell r="H1690" t="str">
            <v>BACOOR CITY</v>
          </cell>
          <cell r="I1690" t="str">
            <v>DASMA</v>
          </cell>
          <cell r="J1690" t="str">
            <v>to energize Oct 28</v>
          </cell>
          <cell r="K1690" t="str">
            <v>W/O ISSUE</v>
          </cell>
          <cell r="L1690" t="str">
            <v>CHALLENGER</v>
          </cell>
          <cell r="M1690" t="str">
            <v>CLOSE</v>
          </cell>
          <cell r="N1690" t="str">
            <v>JSP</v>
          </cell>
          <cell r="O1690">
            <v>52.08</v>
          </cell>
          <cell r="P1690">
            <v>38.544600000000003</v>
          </cell>
          <cell r="Q1690">
            <v>78.77</v>
          </cell>
        </row>
        <row r="1691">
          <cell r="E1691" t="str">
            <v>X23062343787</v>
          </cell>
          <cell r="F1691" t="str">
            <v>NATY GIPIT CHUA</v>
          </cell>
          <cell r="G1691" t="str">
            <v>JASMIN, PUROK 6C, TAGUIG CITY</v>
          </cell>
          <cell r="H1691" t="str">
            <v>TAGUIG CITY</v>
          </cell>
          <cell r="I1691" t="str">
            <v>PARAÑAQUE</v>
          </cell>
          <cell r="J1691" t="str">
            <v>energized last Nov 11, 2023; BUDGET ISSUE</v>
          </cell>
          <cell r="K1691" t="str">
            <v>W/ ISSUE</v>
          </cell>
          <cell r="L1691" t="str">
            <v>VJC</v>
          </cell>
          <cell r="M1691" t="str">
            <v>CLOSE</v>
          </cell>
          <cell r="N1691" t="str">
            <v>RHM</v>
          </cell>
          <cell r="O1691">
            <v>49.76</v>
          </cell>
          <cell r="P1691">
            <v>45.313299999999998</v>
          </cell>
          <cell r="Q1691">
            <v>85.85</v>
          </cell>
        </row>
        <row r="1692">
          <cell r="E1692" t="str">
            <v>X23082997373</v>
          </cell>
          <cell r="F1692" t="str">
            <v>VILLAGE GREEN BAGONG DIWA ASSOCIATION INC.</v>
          </cell>
          <cell r="G1692" t="str">
            <v>GEN. SANTOS, PUROK 6, TAGUIG CITY</v>
          </cell>
          <cell r="H1692" t="str">
            <v>TAGUIG CITY</v>
          </cell>
          <cell r="I1692" t="str">
            <v>PARAÑAQUE</v>
          </cell>
          <cell r="J1692" t="str">
            <v>energized last November 19, 2023</v>
          </cell>
          <cell r="K1692" t="str">
            <v>W/ ISSUE</v>
          </cell>
          <cell r="L1692" t="str">
            <v>VJC</v>
          </cell>
          <cell r="M1692" t="str">
            <v>CLOSE</v>
          </cell>
          <cell r="N1692" t="str">
            <v>JSP</v>
          </cell>
          <cell r="O1692">
            <v>284.72000000000003</v>
          </cell>
          <cell r="P1692">
            <v>461.27600000000001</v>
          </cell>
          <cell r="Q1692">
            <v>435.83</v>
          </cell>
        </row>
        <row r="1693">
          <cell r="E1693" t="str">
            <v>X23104210783</v>
          </cell>
          <cell r="F1693" t="str">
            <v>PASAY CITY GOVERNMENT</v>
          </cell>
          <cell r="G1693" t="str">
            <v>MERVILLE ACCESS, KALAYAAN VILL/BALAGBAG, BRGY 201, PASAY CITY</v>
          </cell>
          <cell r="H1693" t="str">
            <v>PASAY CITY</v>
          </cell>
          <cell r="I1693" t="str">
            <v>PARAÑAQUE</v>
          </cell>
          <cell r="J1693" t="str">
            <v>energized Nov 21, 2023</v>
          </cell>
          <cell r="K1693" t="str">
            <v>W/O ISSUE</v>
          </cell>
          <cell r="L1693" t="str">
            <v>VJC</v>
          </cell>
          <cell r="M1693" t="str">
            <v>CLOSE</v>
          </cell>
          <cell r="N1693" t="str">
            <v>IJP</v>
          </cell>
          <cell r="O1693">
            <v>103.37</v>
          </cell>
          <cell r="P1693">
            <v>103.2056</v>
          </cell>
          <cell r="Q1693">
            <v>141.18</v>
          </cell>
        </row>
        <row r="1694">
          <cell r="E1694" t="str">
            <v>X23020411148</v>
          </cell>
          <cell r="F1694" t="str">
            <v>ISOC EDOTCO TOWERS, INC.</v>
          </cell>
          <cell r="G1694" t="str">
            <v>SALINAS I, SALINAS I, BACOOR</v>
          </cell>
          <cell r="H1694" t="str">
            <v>BACOOR CITY</v>
          </cell>
          <cell r="I1694" t="str">
            <v>DASMA</v>
          </cell>
          <cell r="J1694" t="str">
            <v>3/4 hukay done, for energization on 1st week of May</v>
          </cell>
          <cell r="K1694" t="str">
            <v>W/ ISSUE</v>
          </cell>
          <cell r="L1694" t="str">
            <v>CHALLENGER</v>
          </cell>
          <cell r="M1694" t="str">
            <v>CLOSE</v>
          </cell>
          <cell r="N1694" t="str">
            <v>RHM</v>
          </cell>
          <cell r="O1694">
            <v>204.4049</v>
          </cell>
          <cell r="P1694">
            <v>172.57579999999999</v>
          </cell>
          <cell r="Q1694">
            <v>511.57</v>
          </cell>
        </row>
        <row r="1695">
          <cell r="E1695" t="str">
            <v>X22031172279</v>
          </cell>
          <cell r="F1695" t="str">
            <v>GLOBE TELECOM., INC.</v>
          </cell>
          <cell r="G1695" t="str">
            <v>ARGENTINA, BETTER LIVING SUBD, PARANAQUE</v>
          </cell>
          <cell r="H1695" t="str">
            <v>PARAÑAQUE CITY</v>
          </cell>
          <cell r="I1695" t="str">
            <v>PARAÑAQUE</v>
          </cell>
          <cell r="J1695" t="str">
            <v>June 1 done digging, for schedule of pole erection 2nd week June</v>
          </cell>
          <cell r="K1695" t="str">
            <v>W/O ISSUE</v>
          </cell>
          <cell r="L1695" t="str">
            <v>CHALLENGER</v>
          </cell>
          <cell r="M1695" t="str">
            <v>CLOSE</v>
          </cell>
          <cell r="N1695" t="str">
            <v>JSP</v>
          </cell>
          <cell r="O1695">
            <v>47.54</v>
          </cell>
          <cell r="P1695">
            <v>40.6935</v>
          </cell>
          <cell r="Q1695">
            <v>80.650000000000006</v>
          </cell>
        </row>
        <row r="1696">
          <cell r="E1696" t="str">
            <v>X22125148337</v>
          </cell>
          <cell r="F1696" t="str">
            <v>OLIVIA D'ABOVILLE GRGIC</v>
          </cell>
          <cell r="G1696" t="str">
            <v>ST. THERESA, SAN JOSE SUBD, MUNTINLUPA</v>
          </cell>
          <cell r="H1696" t="str">
            <v>MUNTINLUPA CITY</v>
          </cell>
          <cell r="I1696" t="str">
            <v>PARAÑAQUE</v>
          </cell>
          <cell r="J1696" t="str">
            <v>for execution on Mar. 3, 2023; for eexcution on 4th week of March; for execution on the third week of April; FOR METERING MAY 17, 2023 @ 1PM</v>
          </cell>
          <cell r="K1696" t="str">
            <v>W/O ISSUE</v>
          </cell>
          <cell r="L1696" t="str">
            <v>ECOM</v>
          </cell>
          <cell r="M1696" t="str">
            <v>CLOSE</v>
          </cell>
          <cell r="N1696" t="str">
            <v>RRG</v>
          </cell>
          <cell r="O1696">
            <v>69.599999999999994</v>
          </cell>
          <cell r="P1696">
            <v>50.530200000000001</v>
          </cell>
          <cell r="Q1696">
            <v>100.35</v>
          </cell>
        </row>
        <row r="1697">
          <cell r="E1697" t="str">
            <v>X23072640212</v>
          </cell>
          <cell r="F1697" t="str">
            <v>JEAN ARLENE GUERRERO FERRY</v>
          </cell>
          <cell r="G1697" t="str">
            <v>ROAD 6C, UNITED PARANAQUE 5, PARANAQUE</v>
          </cell>
          <cell r="H1697" t="str">
            <v>PARAÑAQUE CITY</v>
          </cell>
          <cell r="I1697" t="str">
            <v>PARAÑAQUE</v>
          </cell>
          <cell r="J1697" t="str">
            <v>0911 customer no SE ready yet</v>
          </cell>
          <cell r="K1697" t="str">
            <v>W/ ISSUE</v>
          </cell>
          <cell r="L1697" t="str">
            <v>CHALLENGER</v>
          </cell>
          <cell r="M1697" t="str">
            <v>CLOSE</v>
          </cell>
          <cell r="N1697" t="str">
            <v>JSP</v>
          </cell>
          <cell r="O1697">
            <v>260.22000000000003</v>
          </cell>
          <cell r="P1697">
            <v>213.96440000000001</v>
          </cell>
          <cell r="Q1697">
            <v>379.43</v>
          </cell>
        </row>
        <row r="1698">
          <cell r="E1698" t="str">
            <v>X23010011355</v>
          </cell>
          <cell r="F1698" t="str">
            <v>GLOBE TELECOM, INC.</v>
          </cell>
          <cell r="G1698" t="str">
            <v>CATTLEYA, LODORA VILL, MUNTINLUPA</v>
          </cell>
          <cell r="H1698" t="str">
            <v>MUNTINLUPA CITY</v>
          </cell>
          <cell r="I1698" t="str">
            <v>PARAÑAQUE</v>
          </cell>
          <cell r="J1698"/>
          <cell r="K1698" t="str">
            <v>W/ ISSUE</v>
          </cell>
          <cell r="L1698" t="str">
            <v>ECOM</v>
          </cell>
          <cell r="M1698" t="str">
            <v>CLOSE</v>
          </cell>
          <cell r="N1698" t="str">
            <v>RRG</v>
          </cell>
          <cell r="O1698">
            <v>88</v>
          </cell>
          <cell r="P1698">
            <v>88.815600000000003</v>
          </cell>
          <cell r="Q1698">
            <v>312.68</v>
          </cell>
        </row>
        <row r="1699">
          <cell r="E1699" t="str">
            <v>X22094003196</v>
          </cell>
          <cell r="F1699" t="str">
            <v>CITY GOVERNMENT OF BACOOR,</v>
          </cell>
          <cell r="G1699" t="str">
            <v>MAMBOG III, MAMBOG III, BACOOR</v>
          </cell>
          <cell r="H1699" t="str">
            <v>BACOOR CITY</v>
          </cell>
          <cell r="I1699" t="str">
            <v>DASMA</v>
          </cell>
          <cell r="J1699" t="str">
            <v>TCD September 26, 2023 (night)</v>
          </cell>
          <cell r="K1699" t="str">
            <v>W/O ISSUE</v>
          </cell>
          <cell r="L1699" t="str">
            <v>ECOM</v>
          </cell>
          <cell r="M1699" t="str">
            <v>CLOSE</v>
          </cell>
          <cell r="N1699" t="str">
            <v>RRG</v>
          </cell>
          <cell r="O1699">
            <v>61.45</v>
          </cell>
          <cell r="P1699">
            <v>47.284700000000001</v>
          </cell>
          <cell r="Q1699">
            <v>84.27</v>
          </cell>
        </row>
        <row r="1700">
          <cell r="E1700" t="str">
            <v>X23093509049</v>
          </cell>
          <cell r="F1700" t="str">
            <v>PHILIPPINE SKYLANDERS INT'L. (PSI), INC.</v>
          </cell>
          <cell r="G1700" t="str">
            <v>NINOY AQUINO INT'L AIRPORT, N AQUINO INTL AIRPT, PARANAQUE</v>
          </cell>
          <cell r="H1700" t="str">
            <v>PARAÑAQUE CITY</v>
          </cell>
          <cell r="I1700" t="str">
            <v>PARAÑAQUE</v>
          </cell>
          <cell r="J1700" t="str">
            <v>energized last Oct 28, 2023; COMPLETED W/ ISSUE IN ROUTING</v>
          </cell>
          <cell r="K1700" t="str">
            <v>W/O ISSUE</v>
          </cell>
          <cell r="L1700" t="str">
            <v>VJC</v>
          </cell>
          <cell r="M1700" t="str">
            <v>CLOSE</v>
          </cell>
          <cell r="N1700" t="str">
            <v>JCF</v>
          </cell>
          <cell r="O1700">
            <v>89.25</v>
          </cell>
          <cell r="P1700">
            <v>105.919</v>
          </cell>
          <cell r="Q1700">
            <v>139.63</v>
          </cell>
        </row>
        <row r="1701">
          <cell r="E1701" t="str">
            <v>X23072775686</v>
          </cell>
          <cell r="F1701" t="str">
            <v>GLOBE TELECOM., INC.</v>
          </cell>
          <cell r="G1701" t="str">
            <v>JACKIELOU, JACKIE LOU VILLE SUBD, PARANAQUE</v>
          </cell>
          <cell r="H1701" t="str">
            <v>PARAÑAQUE CITY</v>
          </cell>
          <cell r="I1701" t="str">
            <v>PARAÑAQUE</v>
          </cell>
          <cell r="J1701"/>
          <cell r="K1701"/>
          <cell r="L1701" t="str">
            <v>ECOM</v>
          </cell>
          <cell r="M1701" t="str">
            <v>CLOSE</v>
          </cell>
          <cell r="N1701" t="str">
            <v>RRG</v>
          </cell>
          <cell r="O1701">
            <v>22.14</v>
          </cell>
          <cell r="P1701">
            <v>17.832799999999999</v>
          </cell>
          <cell r="Q1701">
            <v>30.27</v>
          </cell>
        </row>
        <row r="1702">
          <cell r="E1702" t="str">
            <v>X23030891632</v>
          </cell>
          <cell r="F1702" t="str">
            <v>MELANIE ANNE GOMEZ ALMANZOR</v>
          </cell>
          <cell r="G1702" t="str">
            <v>SANTIAGO LOOP, AYALA-ALABANG VILL, MUNTINLUPA</v>
          </cell>
          <cell r="H1702" t="str">
            <v>MUNTINLUPA CITY</v>
          </cell>
          <cell r="I1702" t="str">
            <v>PARAÑAQUE</v>
          </cell>
          <cell r="J1702" t="str">
            <v>energized Dec 19, 2023</v>
          </cell>
          <cell r="K1702" t="str">
            <v>W/O ISSUE</v>
          </cell>
          <cell r="L1702" t="str">
            <v>ECOM</v>
          </cell>
          <cell r="M1702" t="str">
            <v>CLOSE</v>
          </cell>
          <cell r="N1702" t="str">
            <v>RRG</v>
          </cell>
          <cell r="O1702">
            <v>33.1</v>
          </cell>
          <cell r="P1702">
            <v>14.6328</v>
          </cell>
          <cell r="Q1702">
            <v>49.75</v>
          </cell>
        </row>
        <row r="1703">
          <cell r="E1703" t="str">
            <v>X23072648634</v>
          </cell>
          <cell r="F1703" t="str">
            <v>ISON TOWER LTD. INC.</v>
          </cell>
          <cell r="G1703" t="str">
            <v>TINDALO, ZONE 1, TAGUIG CITY</v>
          </cell>
          <cell r="H1703" t="str">
            <v>TAGUIG CITY</v>
          </cell>
          <cell r="I1703" t="str">
            <v>PARAÑAQUE</v>
          </cell>
          <cell r="J1703" t="str">
            <v>energize Dec 22</v>
          </cell>
          <cell r="K1703" t="str">
            <v>W/O ISSUE</v>
          </cell>
          <cell r="L1703" t="str">
            <v>VJC</v>
          </cell>
          <cell r="M1703" t="str">
            <v>CLOSE</v>
          </cell>
          <cell r="N1703" t="str">
            <v>JSP</v>
          </cell>
          <cell r="O1703">
            <v>13.82</v>
          </cell>
          <cell r="P1703">
            <v>9.5028000000000006</v>
          </cell>
          <cell r="Q1703">
            <v>18.850000000000001</v>
          </cell>
        </row>
        <row r="1704">
          <cell r="E1704" t="str">
            <v>X23072846642</v>
          </cell>
          <cell r="F1704" t="str">
            <v>ARIEL DELA ROSA MARISTELA</v>
          </cell>
          <cell r="G1704" t="str">
            <v>SAN CARLOS, METROCOR HMS AREA B, LAS PINAS CITY</v>
          </cell>
          <cell r="H1704" t="str">
            <v>LAS PIÑAS CITY</v>
          </cell>
          <cell r="I1704" t="str">
            <v>PARAÑAQUE</v>
          </cell>
          <cell r="J1704" t="str">
            <v>for digging</v>
          </cell>
          <cell r="K1704" t="str">
            <v>W/ ISSUE</v>
          </cell>
          <cell r="L1704" t="str">
            <v>ECOM</v>
          </cell>
          <cell r="M1704" t="str">
            <v>CLOSE</v>
          </cell>
          <cell r="N1704" t="str">
            <v>RRG</v>
          </cell>
          <cell r="O1704">
            <v>69.37</v>
          </cell>
          <cell r="P1704">
            <v>42.188499999999998</v>
          </cell>
          <cell r="Q1704">
            <v>100.23</v>
          </cell>
        </row>
        <row r="1705">
          <cell r="E1705" t="str">
            <v>X23051834560</v>
          </cell>
          <cell r="F1705" t="str">
            <v>PATRICK ART ABEJUELA MASCARINAS</v>
          </cell>
          <cell r="G1705" t="str">
            <v>GRANADA, MERVILLE SUBD, PARANAQUE</v>
          </cell>
          <cell r="H1705" t="str">
            <v>PARAÑAQUE CITY</v>
          </cell>
          <cell r="I1705" t="str">
            <v>PARAÑAQUE</v>
          </cell>
          <cell r="J1705" t="str">
            <v>energize Dec 22</v>
          </cell>
          <cell r="K1705" t="str">
            <v>W/O ISSUE</v>
          </cell>
          <cell r="L1705" t="str">
            <v>VJC</v>
          </cell>
          <cell r="M1705" t="str">
            <v>CLOSE</v>
          </cell>
          <cell r="N1705" t="str">
            <v>JSP</v>
          </cell>
          <cell r="O1705">
            <v>82.68</v>
          </cell>
          <cell r="P1705">
            <v>56.558500000000002</v>
          </cell>
          <cell r="Q1705">
            <v>117.35</v>
          </cell>
        </row>
        <row r="1706">
          <cell r="E1706" t="str">
            <v>X22072995544</v>
          </cell>
          <cell r="F1706" t="str">
            <v>SOUTHCOVE, INC.</v>
          </cell>
          <cell r="G1706" t="str">
            <v>ASIAWORLD CITY, ASIAWORLD CITY, PARANAQUE</v>
          </cell>
          <cell r="H1706" t="str">
            <v>PARAÑAQUE CITY</v>
          </cell>
          <cell r="I1706" t="str">
            <v>PARAÑAQUE</v>
          </cell>
          <cell r="J1706" t="str">
            <v>for suvery (03-10-23); ongoing execution (03-16-23);</v>
          </cell>
          <cell r="K1706" t="str">
            <v>W/ ISSUE</v>
          </cell>
          <cell r="L1706" t="str">
            <v>ECOM</v>
          </cell>
          <cell r="M1706" t="str">
            <v>CLOSE</v>
          </cell>
          <cell r="N1706" t="str">
            <v>UG</v>
          </cell>
          <cell r="O1706">
            <v>228.33959999999999</v>
          </cell>
          <cell r="P1706">
            <v>170.2431</v>
          </cell>
          <cell r="Q1706">
            <v>960.52</v>
          </cell>
        </row>
        <row r="1707">
          <cell r="E1707" t="str">
            <v>R22464711</v>
          </cell>
          <cell r="F1707" t="str">
            <v>ADUNA, FRANCIS M.,</v>
          </cell>
          <cell r="G1707" t="str">
            <v>PALMA, TOWN AND COUNTRY WEST SUBD, BACOOR</v>
          </cell>
          <cell r="H1707" t="str">
            <v>BACOOR CITY</v>
          </cell>
          <cell r="I1707" t="str">
            <v>DASMA</v>
          </cell>
          <cell r="J1707" t="str">
            <v>for execution on last week of March; down guy should be converted to head guy; April 14, 2023 (execution date); COMPLETED</v>
          </cell>
          <cell r="K1707"/>
          <cell r="L1707" t="str">
            <v>ECOM</v>
          </cell>
          <cell r="M1707" t="str">
            <v>CLOSE</v>
          </cell>
          <cell r="N1707" t="str">
            <v>RRG</v>
          </cell>
          <cell r="O1707">
            <v>1.18</v>
          </cell>
          <cell r="P1707">
            <v>1.0495000000000001</v>
          </cell>
          <cell r="Q1707">
            <v>1.65</v>
          </cell>
        </row>
        <row r="1708">
          <cell r="E1708" t="str">
            <v>X23051923620</v>
          </cell>
          <cell r="F1708" t="str">
            <v>ABOITIZ CONSTRUCTION, INC.</v>
          </cell>
          <cell r="G1708" t="str">
            <v>C-5 EXTENSION, LA HUERTA, PARANAQUE</v>
          </cell>
          <cell r="H1708" t="str">
            <v>PARAÑAQUE CITY</v>
          </cell>
          <cell r="I1708" t="str">
            <v>PARAÑAQUE</v>
          </cell>
          <cell r="J1708"/>
          <cell r="K1708"/>
          <cell r="L1708" t="str">
            <v>ECOM</v>
          </cell>
          <cell r="M1708" t="str">
            <v>CLOSE</v>
          </cell>
          <cell r="N1708" t="str">
            <v>RRG</v>
          </cell>
          <cell r="O1708">
            <v>56.44</v>
          </cell>
          <cell r="P1708">
            <v>19.66</v>
          </cell>
          <cell r="Q1708">
            <v>77.180000000000007</v>
          </cell>
        </row>
        <row r="1709">
          <cell r="E1709" t="str">
            <v>X22104198024</v>
          </cell>
          <cell r="F1709" t="str">
            <v>AMVEL LAND DEVELOPMENT CORPORATION</v>
          </cell>
          <cell r="G1709" t="str">
            <v>C5 EXTENSION, MOONWALK, PARANAQUE</v>
          </cell>
          <cell r="H1709" t="str">
            <v>PARAÑAQUE CITY</v>
          </cell>
          <cell r="I1709" t="str">
            <v>PARAÑAQUE</v>
          </cell>
          <cell r="J1709" t="str">
            <v>for completion on May 30; for completion on June 3, 2023</v>
          </cell>
          <cell r="K1709" t="str">
            <v>W/O ISSUE</v>
          </cell>
          <cell r="L1709" t="str">
            <v>ECOM</v>
          </cell>
          <cell r="M1709" t="str">
            <v>CLOSE</v>
          </cell>
          <cell r="N1709" t="str">
            <v>RRG</v>
          </cell>
          <cell r="O1709">
            <v>317.2</v>
          </cell>
          <cell r="P1709">
            <v>127.0128</v>
          </cell>
          <cell r="Q1709">
            <v>441.73</v>
          </cell>
        </row>
        <row r="1710">
          <cell r="E1710" t="str">
            <v>X23030922031</v>
          </cell>
          <cell r="F1710" t="str">
            <v>REBECCA BAUTISTA OCAMPO</v>
          </cell>
          <cell r="G1710" t="str">
            <v>REVILLA BUSINESS PARK, REVILLA BUSINESS PARK, BACOOR</v>
          </cell>
          <cell r="H1710" t="str">
            <v>BACOOR CITY</v>
          </cell>
          <cell r="I1710" t="str">
            <v>DASMA</v>
          </cell>
          <cell r="J1710"/>
          <cell r="K1710" t="str">
            <v>W/O ISSUE</v>
          </cell>
          <cell r="L1710" t="str">
            <v>ECOM</v>
          </cell>
          <cell r="M1710" t="str">
            <v>CLOSE</v>
          </cell>
          <cell r="N1710" t="str">
            <v>JSP</v>
          </cell>
          <cell r="O1710">
            <v>80.680000000000007</v>
          </cell>
          <cell r="P1710">
            <v>46.338000000000001</v>
          </cell>
          <cell r="Q1710">
            <v>117.78</v>
          </cell>
        </row>
        <row r="1711">
          <cell r="E1711" t="str">
            <v>X22114926303</v>
          </cell>
          <cell r="F1711" t="str">
            <v>FIGARO COFFEE SYSTEMS INC.</v>
          </cell>
          <cell r="G1711" t="str">
            <v>NATIONAL, PUTATAN, MUNTINLUPA</v>
          </cell>
          <cell r="H1711" t="str">
            <v>MUNTINLUPA CITY</v>
          </cell>
          <cell r="I1711" t="str">
            <v>PARAÑAQUE</v>
          </cell>
          <cell r="J1711"/>
          <cell r="K1711" t="str">
            <v>W/ ISSUE</v>
          </cell>
          <cell r="L1711" t="str">
            <v>ECOM</v>
          </cell>
          <cell r="M1711" t="str">
            <v>CLOSE</v>
          </cell>
          <cell r="N1711" t="str">
            <v>RRG</v>
          </cell>
          <cell r="O1711">
            <v>44.18</v>
          </cell>
          <cell r="P1711">
            <v>25.7728</v>
          </cell>
          <cell r="Q1711">
            <v>67.75</v>
          </cell>
        </row>
        <row r="1712">
          <cell r="E1712" t="str">
            <v>R22599427</v>
          </cell>
          <cell r="F1712" t="str">
            <v>SEMABEL BUILDERS AND DEVELOPMENT CORP.,</v>
          </cell>
          <cell r="G1712" t="str">
            <v>BLOCK 6, VILLA MATEO - ANNEX, BACOOR</v>
          </cell>
          <cell r="H1712" t="str">
            <v>BACOOR CITY</v>
          </cell>
          <cell r="I1712" t="str">
            <v>DASMA</v>
          </cell>
          <cell r="J1712" t="str">
            <v>for FCOMP</v>
          </cell>
          <cell r="K1712" t="str">
            <v>W/O ISSUE</v>
          </cell>
          <cell r="L1712" t="str">
            <v>ECOM</v>
          </cell>
          <cell r="M1712" t="str">
            <v>CLOSE</v>
          </cell>
          <cell r="N1712" t="str">
            <v>RRG</v>
          </cell>
          <cell r="O1712">
            <v>1.36</v>
          </cell>
          <cell r="P1712">
            <v>1.2</v>
          </cell>
          <cell r="Q1712">
            <v>1.88</v>
          </cell>
        </row>
        <row r="1713">
          <cell r="E1713" t="str">
            <v>R22599758</v>
          </cell>
          <cell r="F1713" t="str">
            <v>BAROON LILIAN B,</v>
          </cell>
          <cell r="G1713" t="str">
            <v>NIOG II, NIOG II, BACOOR</v>
          </cell>
          <cell r="H1713" t="str">
            <v>BACOOR CITY</v>
          </cell>
          <cell r="I1713" t="str">
            <v>DASMA</v>
          </cell>
          <cell r="J1713" t="str">
            <v>for FCOMP</v>
          </cell>
          <cell r="K1713" t="str">
            <v>W/O ISSUE</v>
          </cell>
          <cell r="L1713" t="str">
            <v>ECOM</v>
          </cell>
          <cell r="M1713" t="str">
            <v>CLOSE</v>
          </cell>
          <cell r="N1713" t="str">
            <v>RRG</v>
          </cell>
          <cell r="O1713">
            <v>2.42</v>
          </cell>
          <cell r="P1713">
            <v>2.4</v>
          </cell>
          <cell r="Q1713">
            <v>3.42</v>
          </cell>
        </row>
        <row r="1714">
          <cell r="E1714" t="str">
            <v>X21094189492</v>
          </cell>
          <cell r="F1714" t="str">
            <v>DITO TELECOMMUNITY CORPORATION</v>
          </cell>
          <cell r="G1714" t="str">
            <v>NINOY AQUINO, STO. NINO, PARANAQUE</v>
          </cell>
          <cell r="H1714" t="str">
            <v>PARAÑAQUE CITY</v>
          </cell>
          <cell r="I1714" t="str">
            <v>PARAÑAQUE</v>
          </cell>
          <cell r="J1714"/>
          <cell r="K1714" t="str">
            <v>W/O ISSUE</v>
          </cell>
          <cell r="L1714" t="str">
            <v>ECOM</v>
          </cell>
          <cell r="M1714" t="str">
            <v>CLOSE</v>
          </cell>
          <cell r="N1714" t="str">
            <v>RRG</v>
          </cell>
          <cell r="O1714">
            <v>25.2</v>
          </cell>
          <cell r="P1714">
            <v>11.5128</v>
          </cell>
          <cell r="Q1714">
            <v>34.35</v>
          </cell>
        </row>
        <row r="1715">
          <cell r="E1715" t="str">
            <v>X21125905937</v>
          </cell>
          <cell r="F1715" t="str">
            <v>GLOBE TELECOM, INC.</v>
          </cell>
          <cell r="G1715" t="str">
            <v>BLOCK 1, PERPETUAL VILLAGE, BACOOR</v>
          </cell>
          <cell r="H1715" t="str">
            <v>BACOOR CITY</v>
          </cell>
          <cell r="I1715" t="str">
            <v>DASMA</v>
          </cell>
          <cell r="J1715" t="str">
            <v>Awaiting lang testing ng BT</v>
          </cell>
          <cell r="K1715" t="str">
            <v>W/ ISSUE</v>
          </cell>
          <cell r="L1715" t="str">
            <v>ECOM</v>
          </cell>
          <cell r="M1715" t="str">
            <v>CLOSE</v>
          </cell>
          <cell r="N1715" t="str">
            <v>RRG</v>
          </cell>
          <cell r="O1715">
            <v>44.37</v>
          </cell>
          <cell r="P1715">
            <v>38.378999999999998</v>
          </cell>
          <cell r="Q1715">
            <v>60.72</v>
          </cell>
        </row>
        <row r="1716">
          <cell r="E1716" t="str">
            <v>X23062233543</v>
          </cell>
          <cell r="F1716" t="str">
            <v>PHILIPPINE SKYLANDERS INT'L. (PSI), INC.</v>
          </cell>
          <cell r="G1716" t="str">
            <v>NINOY AQUINO INT'L AIRPORT, N AQUINO INTL AIRPT, PARANAQUE</v>
          </cell>
          <cell r="H1716" t="str">
            <v>PARAÑAQUE CITY</v>
          </cell>
          <cell r="I1716" t="str">
            <v>PARAÑAQUE</v>
          </cell>
          <cell r="J1716" t="str">
            <v>energized last Nov 4, 2023; BUDGET ISSUE</v>
          </cell>
          <cell r="K1716" t="str">
            <v>W/ ISSUE</v>
          </cell>
          <cell r="L1716" t="str">
            <v>VJC</v>
          </cell>
          <cell r="M1716" t="str">
            <v>CLOSE</v>
          </cell>
          <cell r="N1716" t="str">
            <v>JSP</v>
          </cell>
          <cell r="O1716">
            <v>103.61</v>
          </cell>
          <cell r="P1716">
            <v>130.9984</v>
          </cell>
          <cell r="Q1716">
            <v>149.75</v>
          </cell>
        </row>
        <row r="1717">
          <cell r="E1717" t="str">
            <v>X23010120277</v>
          </cell>
          <cell r="F1717" t="str">
            <v>AIR OCEAN MANAGEMENT EXPRESS (AEROMAX) INC.</v>
          </cell>
          <cell r="G1717" t="str">
            <v>DR. A SANTOS, SAN DIONISIO, PARANAQUE</v>
          </cell>
          <cell r="H1717" t="str">
            <v>PARAÑAQUE CITY</v>
          </cell>
          <cell r="I1717" t="str">
            <v>PARAÑAQUE</v>
          </cell>
          <cell r="J1717"/>
          <cell r="K1717" t="str">
            <v>W/ ISSUE</v>
          </cell>
          <cell r="L1717" t="str">
            <v>ECOM</v>
          </cell>
          <cell r="M1717" t="str">
            <v>CLOSE</v>
          </cell>
          <cell r="N1717" t="str">
            <v>RRG</v>
          </cell>
          <cell r="O1717">
            <v>36.85</v>
          </cell>
          <cell r="P1717">
            <v>14.7028</v>
          </cell>
          <cell r="Q1717">
            <v>36.85</v>
          </cell>
        </row>
        <row r="1718">
          <cell r="E1718" t="str">
            <v>X23072568801</v>
          </cell>
          <cell r="F1718" t="str">
            <v>CARLOS V. BESA</v>
          </cell>
          <cell r="G1718" t="str">
            <v>TOLEDO PLACE, ALABANG HILLS SUBD PH 1, MUNTINLUPA</v>
          </cell>
          <cell r="H1718" t="str">
            <v>MUNTINLUPA CITY</v>
          </cell>
          <cell r="I1718" t="str">
            <v>PARAÑAQUE</v>
          </cell>
          <cell r="J1718" t="str">
            <v>Pictures and name ng Engr with issue sa digging baka bumagsak yung pader FOR EMAIL TO BC</v>
          </cell>
          <cell r="K1718" t="str">
            <v>W/ ISSUE</v>
          </cell>
          <cell r="L1718" t="str">
            <v>ECOM</v>
          </cell>
          <cell r="M1718" t="str">
            <v>CLOSE</v>
          </cell>
          <cell r="N1718" t="str">
            <v>RRG</v>
          </cell>
          <cell r="O1718">
            <v>120.16</v>
          </cell>
          <cell r="P1718">
            <v>101.39230000000001</v>
          </cell>
          <cell r="Q1718">
            <v>183.15</v>
          </cell>
        </row>
        <row r="1719">
          <cell r="E1719" t="str">
            <v>X23083062414</v>
          </cell>
          <cell r="F1719" t="str">
            <v>CITY GOVERNMENT OF TAGUIG</v>
          </cell>
          <cell r="G1719" t="str">
            <v>EAST SERVICE, TUP CPD, TAGUIG CITY</v>
          </cell>
          <cell r="H1719" t="str">
            <v>TAGUIG CITY</v>
          </cell>
          <cell r="I1719" t="str">
            <v>PARAÑAQUE</v>
          </cell>
          <cell r="J1719" t="str">
            <v>energized last 12/13/23</v>
          </cell>
          <cell r="K1719" t="str">
            <v>W/ ISSUE</v>
          </cell>
          <cell r="L1719" t="str">
            <v>VJC</v>
          </cell>
          <cell r="M1719" t="str">
            <v>CLOSE</v>
          </cell>
          <cell r="N1719" t="str">
            <v>JSP</v>
          </cell>
          <cell r="O1719">
            <v>173.13</v>
          </cell>
          <cell r="P1719">
            <v>131.40100000000001</v>
          </cell>
          <cell r="Q1719">
            <v>268.33</v>
          </cell>
        </row>
        <row r="1720">
          <cell r="E1720" t="str">
            <v>X23114437352</v>
          </cell>
          <cell r="F1720" t="str">
            <v>JEDREK GALANG NGO</v>
          </cell>
          <cell r="G1720" t="str">
            <v>MINDANAO, MARINA SUBD, PARANAQUE</v>
          </cell>
          <cell r="H1720" t="str">
            <v>PARAÑAQUE CITY</v>
          </cell>
          <cell r="I1720" t="str">
            <v>PARAÑAQUE</v>
          </cell>
          <cell r="J1720"/>
          <cell r="K1720"/>
          <cell r="L1720" t="str">
            <v>ECOM</v>
          </cell>
          <cell r="M1720" t="str">
            <v>CLOSE</v>
          </cell>
          <cell r="N1720" t="str">
            <v>RRG</v>
          </cell>
          <cell r="O1720">
            <v>41.41</v>
          </cell>
          <cell r="P1720">
            <v>32.959499999999998</v>
          </cell>
          <cell r="Q1720">
            <v>64.180000000000007</v>
          </cell>
        </row>
        <row r="1721">
          <cell r="E1721" t="str">
            <v>P2212142938</v>
          </cell>
          <cell r="F1721" t="str">
            <v>DPWH Reloc along Daang Hari Road fr Camella Springville to Villar Land (Seg1)</v>
          </cell>
          <cell r="G1721" t="str">
            <v>BLOCK 6, CUEVASVILLE SUBD., BACOOR</v>
          </cell>
          <cell r="H1721" t="str">
            <v>BACOOR CITY</v>
          </cell>
          <cell r="I1721" t="str">
            <v>DASMA</v>
          </cell>
          <cell r="J1721"/>
          <cell r="K1721" t="str">
            <v>W/O ISSUE</v>
          </cell>
          <cell r="L1721" t="str">
            <v>CHALLENGER</v>
          </cell>
          <cell r="M1721" t="str">
            <v>CLOSE</v>
          </cell>
          <cell r="N1721" t="str">
            <v>JSP</v>
          </cell>
          <cell r="O1721">
            <v>468.90159999999997</v>
          </cell>
          <cell r="P1721">
            <v>274.96809999999999</v>
          </cell>
          <cell r="Q1721">
            <v>760.7</v>
          </cell>
        </row>
        <row r="1722">
          <cell r="E1722" t="str">
            <v>X23010084373</v>
          </cell>
          <cell r="F1722" t="str">
            <v>RIZALINA GREGORIO AGUILAR</v>
          </cell>
          <cell r="G1722" t="str">
            <v>BLOCK 39, TOWN AND COUNTRY WEST SUBD, BACOOR</v>
          </cell>
          <cell r="H1722" t="str">
            <v>BACOOR CITY</v>
          </cell>
          <cell r="I1722" t="str">
            <v>DASMA</v>
          </cell>
          <cell r="J1722"/>
          <cell r="K1722" t="str">
            <v>W/ ISSUE</v>
          </cell>
          <cell r="L1722" t="str">
            <v>CHALLENGER</v>
          </cell>
          <cell r="M1722" t="str">
            <v>CLOSE</v>
          </cell>
          <cell r="N1722" t="str">
            <v>JSP</v>
          </cell>
          <cell r="O1722">
            <v>236.93</v>
          </cell>
          <cell r="P1722">
            <v>165.82599999999999</v>
          </cell>
          <cell r="Q1722">
            <v>364.72</v>
          </cell>
        </row>
        <row r="1723">
          <cell r="E1723" t="str">
            <v>R22006118</v>
          </cell>
          <cell r="F1723" t="str">
            <v>DEPARTMENT OF TRANSPORTATION</v>
          </cell>
          <cell r="G1723" t="str">
            <v>EAST SERVICE, SN MARTIN DE PORRES, PARANAQUE</v>
          </cell>
          <cell r="H1723" t="str">
            <v>PARAÑAQUE CITY</v>
          </cell>
          <cell r="I1723" t="str">
            <v>PARAÑAQUE</v>
          </cell>
          <cell r="J1723"/>
          <cell r="K1723" t="str">
            <v>W/O ISSUE</v>
          </cell>
          <cell r="L1723" t="str">
            <v>CHALLENGER</v>
          </cell>
          <cell r="M1723" t="str">
            <v>CLOSE</v>
          </cell>
          <cell r="N1723" t="str">
            <v>JSP</v>
          </cell>
          <cell r="O1723">
            <v>383.7</v>
          </cell>
          <cell r="P1723">
            <v>203.8295</v>
          </cell>
          <cell r="Q1723">
            <v>729.6</v>
          </cell>
        </row>
        <row r="1724">
          <cell r="E1724" t="str">
            <v>R22768612</v>
          </cell>
          <cell r="F1724" t="str">
            <v>BENDANA JR PEDRO RAMOS</v>
          </cell>
          <cell r="G1724" t="str">
            <v>BLOCK 5, SOLDIER'S HILLS 4 PH II, BACOOR</v>
          </cell>
          <cell r="H1724" t="str">
            <v>BACOOR CITY</v>
          </cell>
          <cell r="I1724" t="str">
            <v>DASMA</v>
          </cell>
          <cell r="J1724"/>
          <cell r="K1724"/>
          <cell r="L1724" t="str">
            <v>CHALLENGER</v>
          </cell>
          <cell r="M1724" t="str">
            <v>CLOSE</v>
          </cell>
          <cell r="N1724" t="str">
            <v>JSP</v>
          </cell>
          <cell r="O1724">
            <v>10.48</v>
          </cell>
          <cell r="P1724">
            <v>5.44</v>
          </cell>
          <cell r="Q1724">
            <v>14.35</v>
          </cell>
        </row>
        <row r="1725">
          <cell r="E1725" t="str">
            <v>X23072666954</v>
          </cell>
          <cell r="F1725" t="str">
            <v>CITY GOV'T OF LAS PIÑAS</v>
          </cell>
          <cell r="G1725" t="str">
            <v>COASTAL, DANIEL FAJARDO, LAS PINAS CITY</v>
          </cell>
          <cell r="H1725" t="str">
            <v>LAS PIÑAS CITY</v>
          </cell>
          <cell r="I1725" t="str">
            <v>PARAÑAQUE</v>
          </cell>
          <cell r="J1725" t="str">
            <v>For verification to BC (email ni Ms. Dang, kung binayaran ung modification na svc wire); Awaiting finalization of service entrance c/o Branch, Contractor okay); Service Entrance was relocated as of October 04, 2023; For tapping October 05, 2023 by contractor</v>
          </cell>
          <cell r="K1725" t="str">
            <v>W/ ISSUE</v>
          </cell>
          <cell r="L1725" t="str">
            <v>ECOM</v>
          </cell>
          <cell r="M1725" t="str">
            <v>CLOSE</v>
          </cell>
          <cell r="N1725" t="str">
            <v>RRG</v>
          </cell>
          <cell r="O1725">
            <v>59.83</v>
          </cell>
          <cell r="P1725">
            <v>48.662599999999998</v>
          </cell>
          <cell r="Q1725">
            <v>84.08</v>
          </cell>
        </row>
        <row r="1726">
          <cell r="E1726" t="str">
            <v>X23010174956</v>
          </cell>
          <cell r="F1726" t="str">
            <v>GRAND TITANIC REAL ESTATE INC.</v>
          </cell>
          <cell r="G1726" t="str">
            <v>PACIFIC, MARINA SUBD, PARANAQUE</v>
          </cell>
          <cell r="H1726" t="str">
            <v>PARAÑAQUE CITY</v>
          </cell>
          <cell r="I1726" t="str">
            <v>PARAÑAQUE</v>
          </cell>
          <cell r="J1726" t="str">
            <v>energized last Oct 12, 2023; COMPLETED NO PO</v>
          </cell>
          <cell r="K1726" t="str">
            <v>W/ ISSUE</v>
          </cell>
          <cell r="L1726" t="str">
            <v>VJC</v>
          </cell>
          <cell r="M1726" t="str">
            <v>CLOSE</v>
          </cell>
          <cell r="N1726" t="str">
            <v>JSP</v>
          </cell>
          <cell r="O1726">
            <v>154.97999999999999</v>
          </cell>
          <cell r="P1726">
            <v>169.1454</v>
          </cell>
          <cell r="Q1726">
            <v>215.63</v>
          </cell>
        </row>
        <row r="1727">
          <cell r="E1727" t="str">
            <v>X23051649953</v>
          </cell>
          <cell r="F1727" t="str">
            <v>ALFREDO JR IGNACIO CACANANDO</v>
          </cell>
          <cell r="G1727" t="str">
            <v>10TH, UNITED PARANAQUE 5, PARANAQUE</v>
          </cell>
          <cell r="H1727" t="str">
            <v>PARAÑAQUE CITY</v>
          </cell>
          <cell r="I1727" t="str">
            <v>PARAÑAQUE</v>
          </cell>
          <cell r="J1727" t="str">
            <v>energized last Oct 16, 2023; COMPLETED NO PO</v>
          </cell>
          <cell r="K1727" t="str">
            <v>W/ ISSUE</v>
          </cell>
          <cell r="L1727" t="str">
            <v>VJC</v>
          </cell>
          <cell r="M1727" t="str">
            <v>CLOSE</v>
          </cell>
          <cell r="N1727" t="str">
            <v>IJP</v>
          </cell>
          <cell r="O1727">
            <v>65.739999999999995</v>
          </cell>
          <cell r="P1727">
            <v>49.742600000000003</v>
          </cell>
          <cell r="Q1727">
            <v>94.05</v>
          </cell>
        </row>
        <row r="1728">
          <cell r="E1728" t="str">
            <v>X23051605609</v>
          </cell>
          <cell r="F1728" t="str">
            <v>RUBY GERALDINE T LEDDA</v>
          </cell>
          <cell r="G1728" t="str">
            <v>BLOCK 1, SAGRADA FAMILIA, TAGUIG CITY</v>
          </cell>
          <cell r="H1728" t="str">
            <v>TAGUIG CITY</v>
          </cell>
          <cell r="I1728" t="str">
            <v>PARAÑAQUE</v>
          </cell>
          <cell r="J1728" t="str">
            <v xml:space="preserve">for FCOMP </v>
          </cell>
          <cell r="K1728" t="str">
            <v>W/ ISSUE</v>
          </cell>
          <cell r="L1728" t="str">
            <v>CHALLENGER</v>
          </cell>
          <cell r="M1728" t="str">
            <v>CLOSE</v>
          </cell>
          <cell r="N1728" t="str">
            <v>JSP</v>
          </cell>
          <cell r="O1728">
            <v>692.29</v>
          </cell>
          <cell r="P1728">
            <v>543.52290000000005</v>
          </cell>
          <cell r="Q1728">
            <v>1069.5</v>
          </cell>
        </row>
        <row r="1729">
          <cell r="E1729" t="str">
            <v>X23062290404</v>
          </cell>
          <cell r="F1729" t="str">
            <v>MUNTINLUPA CITY BAHAY KANLUNGAN</v>
          </cell>
          <cell r="G1729" t="str">
            <v>BLOCK 2D, VICTORIAHOMES-EMERALD HTS SUBD, MUNTINLUPA</v>
          </cell>
          <cell r="H1729" t="str">
            <v>MUNTINLUPA CITY</v>
          </cell>
          <cell r="I1729" t="str">
            <v>PARAÑAQUE</v>
          </cell>
          <cell r="J1729"/>
          <cell r="K1729" t="str">
            <v>W/O ISSUE</v>
          </cell>
          <cell r="L1729" t="str">
            <v>CHALLENGER</v>
          </cell>
          <cell r="M1729" t="str">
            <v>CLOSE</v>
          </cell>
          <cell r="N1729" t="str">
            <v>JSP</v>
          </cell>
          <cell r="O1729">
            <v>372.36</v>
          </cell>
          <cell r="P1729">
            <v>297.9522</v>
          </cell>
          <cell r="Q1729">
            <v>537.17999999999995</v>
          </cell>
        </row>
        <row r="1730">
          <cell r="E1730" t="str">
            <v>X23010265232</v>
          </cell>
          <cell r="F1730" t="str">
            <v>CITY OF MUNTINLUPA - GERIATRICS</v>
          </cell>
          <cell r="G1730" t="str">
            <v>BLOCK 2D, VICTORIAHOMES-EMERALD HTS SUBD, MUNTINLUPA</v>
          </cell>
          <cell r="H1730" t="str">
            <v>MUNTINLUPA CITY</v>
          </cell>
          <cell r="I1730" t="str">
            <v>PARAÑAQUE</v>
          </cell>
          <cell r="J1730" t="str">
            <v>for FCOMP</v>
          </cell>
          <cell r="K1730" t="str">
            <v>W/ ISSUE</v>
          </cell>
          <cell r="L1730" t="str">
            <v>CHALLENGER</v>
          </cell>
          <cell r="M1730" t="str">
            <v>CLOSE</v>
          </cell>
          <cell r="N1730" t="str">
            <v>JSP</v>
          </cell>
          <cell r="O1730">
            <v>532.86</v>
          </cell>
          <cell r="P1730">
            <v>399.16829999999999</v>
          </cell>
          <cell r="Q1730">
            <v>461.38</v>
          </cell>
        </row>
        <row r="1731">
          <cell r="E1731" t="str">
            <v>X23020611977</v>
          </cell>
          <cell r="F1731" t="str">
            <v>GLOBE TELECOM, INC.</v>
          </cell>
          <cell r="G1731" t="str">
            <v>MOLINO III, MOLINO III, BACOOR</v>
          </cell>
          <cell r="H1731" t="str">
            <v>BACOOR CITY</v>
          </cell>
          <cell r="I1731" t="str">
            <v>DASMA</v>
          </cell>
          <cell r="J1731"/>
          <cell r="K1731" t="str">
            <v>W/O ISSUE</v>
          </cell>
          <cell r="L1731" t="str">
            <v>CHALLENGER</v>
          </cell>
          <cell r="M1731" t="str">
            <v>CLOSE</v>
          </cell>
          <cell r="N1731" t="str">
            <v>JSP</v>
          </cell>
          <cell r="O1731">
            <v>12.21</v>
          </cell>
          <cell r="P1731">
            <v>9.9794999999999998</v>
          </cell>
          <cell r="Q1731">
            <v>16.63</v>
          </cell>
        </row>
        <row r="1732">
          <cell r="E1732" t="str">
            <v>X21083850761</v>
          </cell>
          <cell r="F1732" t="str">
            <v>DITO TELECOMMUNITY CORPORATION</v>
          </cell>
          <cell r="G1732" t="str">
            <v>MOLAVE, DOÑA MANUELA SUBD PH 4-C, LAS PINAS CITY</v>
          </cell>
          <cell r="H1732" t="str">
            <v>LAS PIÑAS CITY</v>
          </cell>
          <cell r="I1732" t="str">
            <v>PARAÑAQUE</v>
          </cell>
          <cell r="J1732" t="str">
            <v>issue aroused on DITO rent to land owner</v>
          </cell>
          <cell r="K1732" t="str">
            <v>W/ ISSUE</v>
          </cell>
          <cell r="L1732" t="str">
            <v>CHALLENGER</v>
          </cell>
          <cell r="M1732" t="str">
            <v>CLOSE</v>
          </cell>
          <cell r="N1732" t="str">
            <v>JSP</v>
          </cell>
          <cell r="O1732">
            <v>212.88</v>
          </cell>
          <cell r="P1732">
            <v>163.9177</v>
          </cell>
          <cell r="Q1732">
            <v>348.65</v>
          </cell>
        </row>
        <row r="1733">
          <cell r="E1733" t="str">
            <v>X21104681554</v>
          </cell>
          <cell r="F1733" t="str">
            <v>FOOD AND DRUG ADMINISTRATION</v>
          </cell>
          <cell r="G1733" t="str">
            <v>CIVIC, FILINVEST CORPORATE CITY, MUNTINLUPA</v>
          </cell>
          <cell r="H1733" t="str">
            <v>MUNTINLUPA CITY</v>
          </cell>
          <cell r="I1733" t="str">
            <v>PARAÑAQUE</v>
          </cell>
          <cell r="J1733"/>
          <cell r="K1733" t="str">
            <v>W/ ISSUE</v>
          </cell>
          <cell r="L1733" t="str">
            <v>CHALLENGER</v>
          </cell>
          <cell r="M1733" t="str">
            <v>CLOSE</v>
          </cell>
          <cell r="N1733" t="str">
            <v>JSP</v>
          </cell>
          <cell r="O1733">
            <v>29.04</v>
          </cell>
          <cell r="P1733">
            <v>11.4428</v>
          </cell>
          <cell r="Q1733">
            <v>39.630000000000003</v>
          </cell>
        </row>
        <row r="1734">
          <cell r="E1734" t="str">
            <v>X23020682657</v>
          </cell>
          <cell r="F1734" t="str">
            <v>FANTASTE FOOD GROUP INC.</v>
          </cell>
          <cell r="G1734" t="str">
            <v>ALABANG-ZAPOTE, PAMPLONA III, LAS PINAS CITY</v>
          </cell>
          <cell r="H1734" t="str">
            <v>LAS PIÑAS CITY</v>
          </cell>
          <cell r="I1734" t="str">
            <v>PARAÑAQUE</v>
          </cell>
          <cell r="J1734"/>
          <cell r="K1734"/>
          <cell r="L1734" t="str">
            <v>ECOM</v>
          </cell>
          <cell r="M1734" t="str">
            <v>CLOSE</v>
          </cell>
          <cell r="N1734" t="str">
            <v>RRG</v>
          </cell>
          <cell r="O1734">
            <v>5.1100000000000003</v>
          </cell>
          <cell r="P1734">
            <v>3.22</v>
          </cell>
          <cell r="Q1734">
            <v>7.02</v>
          </cell>
        </row>
        <row r="1735">
          <cell r="E1735" t="str">
            <v>X23030767490</v>
          </cell>
          <cell r="F1735" t="str">
            <v>CITY OF BACOOR NATIONAL HIGH SCHOOL - SAN NICOLAS</v>
          </cell>
          <cell r="G1735" t="str">
            <v>BLOCK 29, GREEN VALLEY SUBD SECT B, BACOOR</v>
          </cell>
          <cell r="H1735" t="str">
            <v>BACOOR CITY</v>
          </cell>
          <cell r="I1735" t="str">
            <v>DASMA</v>
          </cell>
          <cell r="J1735"/>
          <cell r="K1735" t="str">
            <v>W/O ISSUE</v>
          </cell>
          <cell r="L1735" t="str">
            <v>CHALLENGER</v>
          </cell>
          <cell r="M1735" t="str">
            <v>CLOSE</v>
          </cell>
          <cell r="N1735" t="str">
            <v>JSP</v>
          </cell>
          <cell r="O1735">
            <v>88.15</v>
          </cell>
          <cell r="P1735">
            <v>63.6021</v>
          </cell>
          <cell r="Q1735">
            <v>130.05000000000001</v>
          </cell>
        </row>
        <row r="1736">
          <cell r="E1736" t="str">
            <v>X23051955167</v>
          </cell>
          <cell r="F1736" t="str">
            <v>TERP ASIA CONSTRUCTION CORPORATION</v>
          </cell>
          <cell r="G1736" t="str">
            <v>EDISON, EDISON INDUSTRIAL COMPLEX, PARANAQUE</v>
          </cell>
          <cell r="H1736" t="str">
            <v>PARAÑAQUE CITY</v>
          </cell>
          <cell r="I1736" t="str">
            <v>PARAÑAQUE</v>
          </cell>
          <cell r="J1736" t="str">
            <v>energized Nov 24, 2023</v>
          </cell>
          <cell r="K1736" t="str">
            <v>W/O ISSUE</v>
          </cell>
          <cell r="L1736" t="str">
            <v>VJC</v>
          </cell>
          <cell r="M1736" t="str">
            <v>CLOSE</v>
          </cell>
          <cell r="N1736" t="str">
            <v>JSP</v>
          </cell>
          <cell r="O1736">
            <v>240.76</v>
          </cell>
          <cell r="P1736">
            <v>286.3236</v>
          </cell>
          <cell r="Q1736">
            <v>359.27</v>
          </cell>
        </row>
        <row r="1737">
          <cell r="E1737" t="str">
            <v>X23020554687</v>
          </cell>
          <cell r="F1737" t="str">
            <v>DONG MIN SHIN</v>
          </cell>
          <cell r="G1737" t="str">
            <v>AGUIRRE, BF HOMES, PARANAQUE</v>
          </cell>
          <cell r="H1737" t="str">
            <v>PARAÑAQUE CITY</v>
          </cell>
          <cell r="I1737" t="str">
            <v>PARAÑAQUE</v>
          </cell>
          <cell r="J1737"/>
          <cell r="K1737" t="str">
            <v>W/ ISSUE</v>
          </cell>
          <cell r="L1737" t="str">
            <v>ECOM</v>
          </cell>
          <cell r="M1737" t="str">
            <v>CLOSE</v>
          </cell>
          <cell r="N1737" t="str">
            <v>RRG</v>
          </cell>
          <cell r="O1737">
            <v>97.14</v>
          </cell>
          <cell r="P1737">
            <v>71.056700000000006</v>
          </cell>
          <cell r="Q1737">
            <v>140.85</v>
          </cell>
        </row>
        <row r="1738">
          <cell r="E1738" t="str">
            <v>X23051650767</v>
          </cell>
          <cell r="F1738" t="str">
            <v>TEODORICO GARCIA VILLARUEL</v>
          </cell>
          <cell r="G1738" t="str">
            <v>ROSE, GOLDEN ACRES SUBD, LAS PINAS CITY</v>
          </cell>
          <cell r="H1738" t="str">
            <v>LAS PIÑAS CITY</v>
          </cell>
          <cell r="I1738" t="str">
            <v>PARAÑAQUE</v>
          </cell>
          <cell r="J1738" t="str">
            <v>Dec 21 energization</v>
          </cell>
          <cell r="K1738" t="str">
            <v>W/ ISSUE</v>
          </cell>
          <cell r="L1738" t="str">
            <v>ECOM</v>
          </cell>
          <cell r="M1738" t="str">
            <v>CLOSE</v>
          </cell>
          <cell r="N1738" t="str">
            <v>RRG</v>
          </cell>
          <cell r="O1738">
            <v>81.55</v>
          </cell>
          <cell r="P1738">
            <v>77.955780000000004</v>
          </cell>
          <cell r="Q1738">
            <v>94.77</v>
          </cell>
        </row>
        <row r="1739">
          <cell r="E1739" t="str">
            <v>X23103918969</v>
          </cell>
          <cell r="F1739" t="str">
            <v>BRILLO DEL ESTE DEVELOPMENT CORP.</v>
          </cell>
          <cell r="G1739" t="str">
            <v>PRES. M. ROXAS, TAMBO, PARANAQUE</v>
          </cell>
          <cell r="H1739" t="str">
            <v>PARAÑAQUE CITY</v>
          </cell>
          <cell r="I1739" t="str">
            <v>PARAÑAQUE</v>
          </cell>
          <cell r="J1739" t="str">
            <v>to energize on Nov 12, 2023</v>
          </cell>
          <cell r="K1739" t="str">
            <v>W/O ISSUE</v>
          </cell>
          <cell r="L1739" t="str">
            <v>CHALLENGER</v>
          </cell>
          <cell r="M1739" t="str">
            <v>CLOSE</v>
          </cell>
          <cell r="N1739" t="str">
            <v>JSP</v>
          </cell>
          <cell r="O1739">
            <v>108.83</v>
          </cell>
          <cell r="P1739">
            <v>48.885599999999997</v>
          </cell>
          <cell r="Q1739">
            <v>146.13</v>
          </cell>
        </row>
        <row r="1740">
          <cell r="E1740" t="str">
            <v>X22083405545</v>
          </cell>
          <cell r="F1740" t="str">
            <v>AYALA LAND, INC.</v>
          </cell>
          <cell r="G1740" t="str">
            <v>BLOCK 02, ARDIA VERMOSA, IMUS</v>
          </cell>
          <cell r="H1740" t="str">
            <v>IMUS CITY</v>
          </cell>
          <cell r="I1740" t="str">
            <v>DASMA</v>
          </cell>
          <cell r="J1740" t="str">
            <v>energize on June 15, with metering; Willy Baetiong - G2 South Business Area</v>
          </cell>
          <cell r="K1740" t="str">
            <v>W/ ISSUE</v>
          </cell>
          <cell r="L1740" t="str">
            <v>CHALLENGER</v>
          </cell>
          <cell r="M1740" t="str">
            <v>CLOSE</v>
          </cell>
          <cell r="N1740" t="str">
            <v>JSP</v>
          </cell>
          <cell r="O1740">
            <v>164.04</v>
          </cell>
          <cell r="P1740">
            <v>100.8062</v>
          </cell>
          <cell r="Q1740">
            <v>230.32</v>
          </cell>
        </row>
        <row r="1741">
          <cell r="E1741" t="str">
            <v>X23072658655</v>
          </cell>
          <cell r="F1741" t="str">
            <v>MAULIK RAMNIKLAL PAREKH</v>
          </cell>
          <cell r="G1741" t="str">
            <v>MANGO, AYALA-ALABANG VILL, MUNTINLUPA</v>
          </cell>
          <cell r="H1741" t="str">
            <v>MUNTINLUPA CITY</v>
          </cell>
          <cell r="I1741" t="str">
            <v>PARAÑAQUE</v>
          </cell>
          <cell r="J1741"/>
          <cell r="K1741" t="str">
            <v>W/ ISSUE</v>
          </cell>
          <cell r="L1741" t="str">
            <v>CHALLENGER</v>
          </cell>
          <cell r="M1741" t="str">
            <v>CLOSE</v>
          </cell>
          <cell r="N1741" t="str">
            <v>JSP</v>
          </cell>
          <cell r="O1741">
            <v>289.3</v>
          </cell>
          <cell r="P1741">
            <v>191.43559999999999</v>
          </cell>
          <cell r="Q1741">
            <v>379.12</v>
          </cell>
        </row>
        <row r="1742">
          <cell r="E1742" t="str">
            <v>X23020596579</v>
          </cell>
          <cell r="F1742" t="str">
            <v>DITO TELECOMMUNITY CORPORATION</v>
          </cell>
          <cell r="G1742" t="str">
            <v>MOLAVE, DOÑA MANUELA SUBD PH 4-C, LAS PINAS CITY</v>
          </cell>
          <cell r="H1742" t="str">
            <v>LAS PIÑAS CITY</v>
          </cell>
          <cell r="I1742" t="str">
            <v>PARAÑAQUE</v>
          </cell>
          <cell r="J1742" t="str">
            <v>issue aroused on DITO rent to land owner</v>
          </cell>
          <cell r="K1742" t="str">
            <v>W/ ISSUE</v>
          </cell>
          <cell r="L1742" t="str">
            <v>CHALLENGER</v>
          </cell>
          <cell r="M1742" t="str">
            <v>CLOSE</v>
          </cell>
          <cell r="N1742" t="str">
            <v>JSP</v>
          </cell>
          <cell r="O1742">
            <v>33.833500000000001</v>
          </cell>
          <cell r="P1742">
            <v>30.458500000000001</v>
          </cell>
          <cell r="Q1742">
            <v>53.88</v>
          </cell>
        </row>
        <row r="1743">
          <cell r="E1743" t="str">
            <v>X23103947137</v>
          </cell>
          <cell r="F1743" t="str">
            <v>BRILLO DEL ESTE DEVELOPMENT CORP.</v>
          </cell>
          <cell r="G1743" t="str">
            <v>PRES. M. ROXAS, TAMBO, PARANAQUE</v>
          </cell>
          <cell r="H1743" t="str">
            <v>PARAÑAQUE CITY</v>
          </cell>
          <cell r="I1743" t="str">
            <v>PARAÑAQUE</v>
          </cell>
          <cell r="J1743"/>
          <cell r="K1743"/>
          <cell r="L1743" t="str">
            <v>CHALLENGER</v>
          </cell>
          <cell r="M1743" t="str">
            <v>CLOSE</v>
          </cell>
          <cell r="N1743" t="str">
            <v>JSP</v>
          </cell>
          <cell r="O1743">
            <v>112.34</v>
          </cell>
          <cell r="P1743">
            <v>96.780699999999996</v>
          </cell>
          <cell r="Q1743">
            <v>153.15</v>
          </cell>
        </row>
        <row r="1744">
          <cell r="E1744" t="str">
            <v>X22114723882</v>
          </cell>
          <cell r="F1744" t="str">
            <v>IGLESIA NI CRISTO</v>
          </cell>
          <cell r="G1744" t="str">
            <v>PUROK 3, PUROK 3, MUNTINLUPA</v>
          </cell>
          <cell r="H1744" t="str">
            <v>MUNTINLUPA CITY</v>
          </cell>
          <cell r="I1744" t="str">
            <v>PARAÑAQUE</v>
          </cell>
          <cell r="J1744"/>
          <cell r="K1744"/>
          <cell r="L1744" t="str">
            <v>POWERHOUSE</v>
          </cell>
          <cell r="M1744" t="str">
            <v>TECO</v>
          </cell>
          <cell r="N1744" t="str">
            <v>JGR</v>
          </cell>
          <cell r="O1744">
            <v>5.13</v>
          </cell>
          <cell r="P1744">
            <v>2.38</v>
          </cell>
          <cell r="Q1744">
            <v>7.02</v>
          </cell>
        </row>
        <row r="1745">
          <cell r="E1745" t="str">
            <v>X22125018187</v>
          </cell>
          <cell r="F1745" t="str">
            <v>MARCELO GO KO</v>
          </cell>
          <cell r="G1745" t="str">
            <v>SOUTH BAYVIEW, SUNSET VILL, PARANAQUE</v>
          </cell>
          <cell r="H1745" t="str">
            <v>PARAÑAQUE CITY</v>
          </cell>
          <cell r="I1745" t="str">
            <v>PARAÑAQUE</v>
          </cell>
          <cell r="J1745" t="str">
            <v>June 1 done digging, for schedule of pole erection 2nd week June</v>
          </cell>
          <cell r="K1745" t="str">
            <v>W/ ISSUE</v>
          </cell>
          <cell r="L1745" t="str">
            <v>CHALLENGER</v>
          </cell>
          <cell r="M1745" t="str">
            <v>CLOSE</v>
          </cell>
          <cell r="N1745" t="str">
            <v>IJP</v>
          </cell>
          <cell r="O1745">
            <v>50.46</v>
          </cell>
          <cell r="P1745">
            <v>34.5595</v>
          </cell>
          <cell r="Q1745">
            <v>86.7</v>
          </cell>
        </row>
        <row r="1746">
          <cell r="E1746" t="str">
            <v>X23104196268</v>
          </cell>
          <cell r="F1746" t="str">
            <v>RANA SHIRIN ABARINTOS AGAMA</v>
          </cell>
          <cell r="G1746" t="str">
            <v>BF RESORT, BF RESORT VILL, LAS PINAS CITY</v>
          </cell>
          <cell r="H1746" t="str">
            <v>LAS PIÑAS CITY</v>
          </cell>
          <cell r="I1746" t="str">
            <v>PARAÑAQUE</v>
          </cell>
          <cell r="J1746" t="str">
            <v>energized last Dec 6, 2023, no PO</v>
          </cell>
          <cell r="K1746" t="str">
            <v>W/O ISSUE</v>
          </cell>
          <cell r="L1746" t="str">
            <v>CHALLENGER</v>
          </cell>
          <cell r="M1746" t="str">
            <v>CLOSE</v>
          </cell>
          <cell r="N1746" t="str">
            <v>JSP</v>
          </cell>
          <cell r="O1746">
            <v>13.58</v>
          </cell>
          <cell r="P1746">
            <v>11.0928</v>
          </cell>
          <cell r="Q1746">
            <v>18.420000000000002</v>
          </cell>
        </row>
        <row r="1747">
          <cell r="E1747" t="str">
            <v>X23072558522</v>
          </cell>
          <cell r="F1747" t="str">
            <v>MANILA WATER COMPANY, INC.</v>
          </cell>
          <cell r="G1747" t="str">
            <v>DAANG HARI, PERPETUAL VILLAGE, PARANAQUE</v>
          </cell>
          <cell r="H1747" t="str">
            <v>PARAÑAQUE CITY</v>
          </cell>
          <cell r="I1747" t="str">
            <v>PARAÑAQUE</v>
          </cell>
          <cell r="J1747" t="str">
            <v>SSP dec 27, 2023</v>
          </cell>
          <cell r="K1747" t="str">
            <v>W/ ISSUE</v>
          </cell>
          <cell r="L1747" t="str">
            <v>CHALLENGER</v>
          </cell>
          <cell r="M1747" t="str">
            <v>CLOSE</v>
          </cell>
          <cell r="N1747" t="str">
            <v>JSP</v>
          </cell>
          <cell r="O1747">
            <v>196.94</v>
          </cell>
          <cell r="P1747">
            <v>131.94550000000001</v>
          </cell>
          <cell r="Q1747">
            <v>279.95</v>
          </cell>
        </row>
        <row r="1748">
          <cell r="E1748" t="str">
            <v>X21094077895</v>
          </cell>
          <cell r="F1748" t="str">
            <v>GLOBE TELECOM, INC.</v>
          </cell>
          <cell r="G1748" t="str">
            <v>SAN JOSE, ELIAS ALDANA, LAS PINAS CITY</v>
          </cell>
          <cell r="H1748" t="str">
            <v>LAS PINAS CITY</v>
          </cell>
          <cell r="I1748" t="str">
            <v>PARAÑAQUE</v>
          </cell>
          <cell r="J1748" t="str">
            <v>for digging</v>
          </cell>
          <cell r="K1748" t="str">
            <v>W/O ISSUE</v>
          </cell>
          <cell r="L1748" t="str">
            <v>CHALLENGER</v>
          </cell>
          <cell r="M1748" t="str">
            <v>CLOSE</v>
          </cell>
          <cell r="N1748" t="str">
            <v>JSP</v>
          </cell>
          <cell r="O1748">
            <v>56.18</v>
          </cell>
          <cell r="P1748">
            <v>49.172699999999999</v>
          </cell>
          <cell r="Q1748">
            <v>82.48</v>
          </cell>
        </row>
        <row r="1749">
          <cell r="E1749" t="str">
            <v>X23051856350</v>
          </cell>
          <cell r="F1749" t="str">
            <v>BELLVILLE DEVELOPMENT, INC.,</v>
          </cell>
          <cell r="G1749" t="str">
            <v>ALABANG-ZAPOTE, ALABANG, MUNTINLUPA</v>
          </cell>
          <cell r="H1749" t="str">
            <v>MUNTINLUPA CITY</v>
          </cell>
          <cell r="I1749" t="str">
            <v>PARAÑAQUE</v>
          </cell>
          <cell r="J1749"/>
          <cell r="K1749" t="str">
            <v>W/O ISSUE</v>
          </cell>
          <cell r="L1749" t="str">
            <v>CHALLENGER</v>
          </cell>
          <cell r="M1749" t="str">
            <v>CLOSE</v>
          </cell>
          <cell r="N1749" t="str">
            <v>UG</v>
          </cell>
          <cell r="O1749">
            <v>52.68</v>
          </cell>
          <cell r="P1749">
            <v>46.1066</v>
          </cell>
          <cell r="Q1749">
            <v>420.25</v>
          </cell>
        </row>
        <row r="1750">
          <cell r="E1750" t="str">
            <v>X23030848874</v>
          </cell>
          <cell r="F1750" t="str">
            <v>IRENE Q. NGAN</v>
          </cell>
          <cell r="G1750" t="str">
            <v>SAN JUANICO, AYALA-ALABANG VILL, MUNTINLUPA</v>
          </cell>
          <cell r="H1750" t="str">
            <v>MUNTINLUPA CITY</v>
          </cell>
          <cell r="I1750" t="str">
            <v>PARAÑAQUE</v>
          </cell>
          <cell r="J1750" t="str">
            <v>meter 1024</v>
          </cell>
          <cell r="K1750" t="str">
            <v>W/ ISSUE</v>
          </cell>
          <cell r="L1750" t="str">
            <v>CHALLENGER</v>
          </cell>
          <cell r="M1750" t="str">
            <v>CLOSE</v>
          </cell>
          <cell r="N1750" t="str">
            <v>JSP</v>
          </cell>
          <cell r="O1750">
            <v>22.21</v>
          </cell>
          <cell r="P1750">
            <v>14.6328</v>
          </cell>
          <cell r="Q1750">
            <v>30.35</v>
          </cell>
        </row>
        <row r="1751">
          <cell r="E1751" t="str">
            <v>X22083532546</v>
          </cell>
          <cell r="F1751" t="str">
            <v>BENJAMIN ONG CHUA JR</v>
          </cell>
          <cell r="G1751" t="str">
            <v>F.C. SANTOS CPD, SAN ISIDRO, PARANAQUE</v>
          </cell>
          <cell r="H1751" t="str">
            <v>PARAÑAQUE CITY</v>
          </cell>
          <cell r="I1751" t="str">
            <v>PARAÑAQUE</v>
          </cell>
          <cell r="J1751" t="str">
            <v>pole loc issue task1, nagtatalo kapitbahay</v>
          </cell>
          <cell r="K1751"/>
          <cell r="L1751" t="str">
            <v>POWERHOUSE</v>
          </cell>
          <cell r="M1751" t="str">
            <v>CLOSE</v>
          </cell>
          <cell r="N1751" t="str">
            <v>RHM</v>
          </cell>
          <cell r="O1751">
            <v>61.71</v>
          </cell>
          <cell r="P1751"/>
          <cell r="Q1751">
            <v>105.62</v>
          </cell>
        </row>
        <row r="1752">
          <cell r="E1752" t="str">
            <v>X22052327869</v>
          </cell>
          <cell r="F1752" t="str">
            <v>FLEX FUEL PETROLEUM CORPORATION</v>
          </cell>
          <cell r="G1752" t="str">
            <v>MOLINO BLVD., BAYANAN, BACOOR</v>
          </cell>
          <cell r="H1752" t="str">
            <v>BACOOR CITY</v>
          </cell>
          <cell r="I1752" t="str">
            <v>DASMA</v>
          </cell>
          <cell r="J1752" t="str">
            <v>1/14-started digging</v>
          </cell>
          <cell r="K1752" t="str">
            <v>W/O ISSUE</v>
          </cell>
          <cell r="L1752" t="str">
            <v>POWERHOUSE</v>
          </cell>
          <cell r="M1752" t="str">
            <v>CLOSE</v>
          </cell>
          <cell r="N1752" t="str">
            <v>JSP</v>
          </cell>
          <cell r="O1752">
            <v>104.78</v>
          </cell>
          <cell r="P1752">
            <v>71.376199999999997</v>
          </cell>
          <cell r="Q1752">
            <v>143.94999999999999</v>
          </cell>
        </row>
        <row r="1753">
          <cell r="E1753" t="str">
            <v>X22072827630</v>
          </cell>
          <cell r="F1753" t="str">
            <v>KATARUNGAN VILLAGE HOMEOWNERS ASSOC. INC.</v>
          </cell>
          <cell r="G1753" t="str">
            <v>D. JURADO, KATARUNGAN VILLAGE, MUNTINLUPA</v>
          </cell>
          <cell r="H1753" t="str">
            <v>MUNTINLUPA CITY</v>
          </cell>
          <cell r="I1753" t="str">
            <v>PARAÑAQUE</v>
          </cell>
          <cell r="J1753"/>
          <cell r="K1753" t="str">
            <v>W/O ISSUE</v>
          </cell>
          <cell r="L1753" t="str">
            <v>POWERHOUSE</v>
          </cell>
          <cell r="M1753" t="str">
            <v>CLOSE</v>
          </cell>
          <cell r="N1753" t="str">
            <v>IGL</v>
          </cell>
          <cell r="O1753">
            <v>32.03</v>
          </cell>
          <cell r="P1753">
            <v>20.45</v>
          </cell>
          <cell r="Q1753">
            <v>51.05</v>
          </cell>
        </row>
        <row r="1754">
          <cell r="E1754" t="str">
            <v>R21913468</v>
          </cell>
          <cell r="F1754" t="str">
            <v>DEPARTMENT OF TRANSPORTATION</v>
          </cell>
          <cell r="G1754" t="str">
            <v>EAST SERVICE, SN MARTIN DE PORRES, PARANAQUE</v>
          </cell>
          <cell r="H1754" t="str">
            <v>PARAÑAQUE CITY</v>
          </cell>
          <cell r="I1754" t="str">
            <v>PARAÑAQUE</v>
          </cell>
          <cell r="J1754"/>
          <cell r="K1754" t="str">
            <v>W/O ISSUE</v>
          </cell>
          <cell r="L1754" t="str">
            <v>CHALLENGER</v>
          </cell>
          <cell r="M1754" t="str">
            <v>CLOSE</v>
          </cell>
          <cell r="N1754" t="str">
            <v>JSP</v>
          </cell>
          <cell r="O1754">
            <v>1296.8499999999999</v>
          </cell>
          <cell r="P1754">
            <v>737.00810000000001</v>
          </cell>
          <cell r="Q1754">
            <v>2030.1</v>
          </cell>
        </row>
        <row r="1755">
          <cell r="E1755" t="str">
            <v>X23041270039</v>
          </cell>
          <cell r="F1755" t="str">
            <v>JOHN CHRISTOPHER IGNATIUS TEJADA CHIONG</v>
          </cell>
          <cell r="G1755" t="str">
            <v>NARRA, PILAR VILL, LAS PINAS CITY</v>
          </cell>
          <cell r="H1755" t="str">
            <v>LAS PINAS CITY</v>
          </cell>
          <cell r="I1755" t="str">
            <v>PARAÑAQUE</v>
          </cell>
          <cell r="J1755"/>
          <cell r="K1755" t="str">
            <v>W/O ISSUE</v>
          </cell>
          <cell r="L1755" t="str">
            <v>CHALLENGER</v>
          </cell>
          <cell r="M1755" t="str">
            <v>CLOSE</v>
          </cell>
          <cell r="N1755" t="str">
            <v>JSP</v>
          </cell>
          <cell r="O1755">
            <v>46.26</v>
          </cell>
          <cell r="P1755">
            <v>40.605699999999999</v>
          </cell>
          <cell r="Q1755">
            <v>68.38</v>
          </cell>
        </row>
        <row r="1756">
          <cell r="E1756" t="str">
            <v>X23093506031</v>
          </cell>
          <cell r="F1756" t="str">
            <v>HARD DISCOUNT PHILIPPINES, INC.</v>
          </cell>
          <cell r="G1756" t="str">
            <v>NAGA, PULANGLUPA II, LAS PINAS CITY</v>
          </cell>
          <cell r="H1756" t="str">
            <v>LAS PIÑAS CITY</v>
          </cell>
          <cell r="I1756" t="str">
            <v>PARAÑAQUE</v>
          </cell>
          <cell r="J1756" t="str">
            <v>energized last Dec 6, 2023, no PO</v>
          </cell>
          <cell r="K1756" t="str">
            <v>W/O ISSUE</v>
          </cell>
          <cell r="L1756" t="str">
            <v>CHALLENGER</v>
          </cell>
          <cell r="M1756" t="str">
            <v>CLOSE</v>
          </cell>
          <cell r="N1756" t="str">
            <v>JSP</v>
          </cell>
          <cell r="O1756">
            <v>18.670000000000002</v>
          </cell>
          <cell r="P1756">
            <v>15.419499999999999</v>
          </cell>
          <cell r="Q1756">
            <v>25.43</v>
          </cell>
        </row>
        <row r="1757">
          <cell r="E1757" t="str">
            <v>X23114341448</v>
          </cell>
          <cell r="F1757" t="str">
            <v>ANTONIO TIROL CARPIO</v>
          </cell>
          <cell r="G1757" t="str">
            <v>APITONG, AYALA-ALABANG VILL., MUNTINLUPA</v>
          </cell>
          <cell r="H1757" t="str">
            <v>MUNTINLUPA CITY</v>
          </cell>
          <cell r="I1757" t="str">
            <v>PARAÑAQUE</v>
          </cell>
          <cell r="J1757" t="str">
            <v>for FCOMP</v>
          </cell>
          <cell r="K1757" t="str">
            <v>W/O ISSUE</v>
          </cell>
          <cell r="L1757" t="str">
            <v>CHALLENGER</v>
          </cell>
          <cell r="M1757" t="str">
            <v>CLOSE</v>
          </cell>
          <cell r="N1757" t="str">
            <v>JSP</v>
          </cell>
          <cell r="O1757">
            <v>42.81</v>
          </cell>
          <cell r="P1757">
            <v>33.496699999999997</v>
          </cell>
          <cell r="Q1757">
            <v>59.7</v>
          </cell>
        </row>
        <row r="1758">
          <cell r="E1758" t="str">
            <v>X23083408819</v>
          </cell>
          <cell r="F1758" t="str">
            <v>WOW BRAND HOLDINGS INC.</v>
          </cell>
          <cell r="G1758" t="str">
            <v>ALABANG-ZAPOTE, PAMPLONA III, LAS PINAS CITY</v>
          </cell>
          <cell r="H1758" t="str">
            <v>LAS PIÑAS CITY</v>
          </cell>
          <cell r="I1758" t="str">
            <v>PARAÑAQUE</v>
          </cell>
          <cell r="J1758" t="str">
            <v>energized last Dec 7, 2023, no PO</v>
          </cell>
          <cell r="K1758" t="str">
            <v>W/O ISSUE</v>
          </cell>
          <cell r="L1758" t="str">
            <v>CHALLENGER</v>
          </cell>
          <cell r="M1758" t="str">
            <v>CLOSE</v>
          </cell>
          <cell r="N1758" t="str">
            <v>IJP</v>
          </cell>
          <cell r="O1758">
            <v>73.02</v>
          </cell>
          <cell r="P1758">
            <v>50.167999999999999</v>
          </cell>
          <cell r="Q1758">
            <v>104.28</v>
          </cell>
        </row>
        <row r="1759">
          <cell r="E1759" t="str">
            <v>X23052020343</v>
          </cell>
          <cell r="F1759" t="str">
            <v>GREGORY GOTUACO YU</v>
          </cell>
          <cell r="G1759" t="str">
            <v>PANAMA, MERVILLE SUBD, PARANAQUE</v>
          </cell>
          <cell r="H1759" t="str">
            <v>PARAÑAQUE CITY</v>
          </cell>
          <cell r="I1759" t="str">
            <v>PARAÑAQUE</v>
          </cell>
          <cell r="J1759" t="str">
            <v>for digging reschedule</v>
          </cell>
          <cell r="K1759" t="str">
            <v>W/O ISSUE</v>
          </cell>
          <cell r="L1759" t="str">
            <v>CHALLENGER</v>
          </cell>
          <cell r="M1759" t="str">
            <v>CLOSE</v>
          </cell>
          <cell r="N1759" t="str">
            <v>JSP</v>
          </cell>
          <cell r="O1759">
            <v>93.2</v>
          </cell>
          <cell r="P1759">
            <v>73.062899999999999</v>
          </cell>
          <cell r="Q1759">
            <v>138.78</v>
          </cell>
        </row>
        <row r="1760">
          <cell r="E1760" t="str">
            <v>X23093703718</v>
          </cell>
          <cell r="F1760" t="str">
            <v>NOOB RESTAURANT INC.</v>
          </cell>
          <cell r="G1760" t="str">
            <v>MINDORO, MARINA SUBD, PARANAQUE</v>
          </cell>
          <cell r="H1760" t="str">
            <v>PARAÑAQUE CITY</v>
          </cell>
          <cell r="I1760" t="str">
            <v>PARAÑAQUE</v>
          </cell>
          <cell r="J1760" t="str">
            <v>dig 12/20/2023; target dec 23 completion</v>
          </cell>
          <cell r="K1760" t="str">
            <v>W/O ISSUE</v>
          </cell>
          <cell r="L1760" t="str">
            <v>CHALLENGER</v>
          </cell>
          <cell r="M1760" t="str">
            <v>CLOSE</v>
          </cell>
          <cell r="N1760" t="str">
            <v>JSP</v>
          </cell>
          <cell r="O1760">
            <v>78.37</v>
          </cell>
          <cell r="P1760">
            <v>55.980200000000004</v>
          </cell>
          <cell r="Q1760">
            <v>128.15</v>
          </cell>
        </row>
        <row r="1761">
          <cell r="E1761" t="str">
            <v>X23093789322</v>
          </cell>
          <cell r="F1761" t="str">
            <v>LIGHT RAIL MANILA CORPORATION</v>
          </cell>
          <cell r="G1761" t="str">
            <v>PRES. M. ROXAS, BACLARAN, PARANAQUE</v>
          </cell>
          <cell r="H1761" t="str">
            <v>PARAÑAQUE CITY</v>
          </cell>
          <cell r="I1761" t="str">
            <v>PARAÑAQUE</v>
          </cell>
          <cell r="J1761" t="str">
            <v>energized last 12/9/2023</v>
          </cell>
          <cell r="K1761" t="str">
            <v>W/ ISSUE</v>
          </cell>
          <cell r="L1761" t="str">
            <v>CHALLENGER</v>
          </cell>
          <cell r="M1761" t="str">
            <v>CLOSE</v>
          </cell>
          <cell r="N1761" t="str">
            <v>JSP</v>
          </cell>
          <cell r="O1761">
            <v>152.76</v>
          </cell>
          <cell r="P1761">
            <v>33.4238</v>
          </cell>
          <cell r="Q1761">
            <v>209.9</v>
          </cell>
        </row>
        <row r="1762">
          <cell r="E1762" t="str">
            <v>X22062688560</v>
          </cell>
          <cell r="F1762" t="str">
            <v>ELIZABETH ESCONDE LIRASAN</v>
          </cell>
          <cell r="G1762" t="str">
            <v>SAMUEL, CAMELLA HOMES CLASSIC, LAS PINAS CITY</v>
          </cell>
          <cell r="H1762" t="str">
            <v>LAS PIÑAS CITY</v>
          </cell>
          <cell r="I1762" t="str">
            <v>PARAÑAQUE</v>
          </cell>
          <cell r="J1762" t="str">
            <v>with drainage issue all pole locations, needs staka</v>
          </cell>
          <cell r="K1762" t="str">
            <v>W/ ISSUE</v>
          </cell>
          <cell r="L1762" t="str">
            <v>CHALLENGER</v>
          </cell>
          <cell r="M1762" t="str">
            <v>CLOSE</v>
          </cell>
          <cell r="N1762" t="str">
            <v>JSP</v>
          </cell>
          <cell r="O1762">
            <v>142.72999999999999</v>
          </cell>
          <cell r="P1762">
            <v>129.81890000000001</v>
          </cell>
          <cell r="Q1762">
            <v>236.75</v>
          </cell>
        </row>
        <row r="1763">
          <cell r="E1763" t="str">
            <v>X23020619126</v>
          </cell>
          <cell r="F1763" t="str">
            <v>GLOBE TELECOM, INC.</v>
          </cell>
          <cell r="G1763" t="str">
            <v>MOLINO III, MOLINO III, BACOOR</v>
          </cell>
          <cell r="H1763" t="str">
            <v>BACOOR CITY</v>
          </cell>
          <cell r="I1763" t="str">
            <v>DASMA</v>
          </cell>
          <cell r="J1763"/>
          <cell r="K1763"/>
          <cell r="L1763" t="str">
            <v>CHALLENGER</v>
          </cell>
          <cell r="M1763" t="str">
            <v>CLOSE</v>
          </cell>
          <cell r="N1763" t="str">
            <v>JSP</v>
          </cell>
          <cell r="O1763">
            <v>10.199999999999999</v>
          </cell>
          <cell r="P1763">
            <v>8.24</v>
          </cell>
          <cell r="Q1763">
            <v>13.85</v>
          </cell>
        </row>
        <row r="1764">
          <cell r="E1764" t="str">
            <v>P2302145616</v>
          </cell>
          <cell r="F1764" t="str">
            <v>MN_MAJOR (WDESIGN), FOR RELOCATION OF POLE OBSTRUCTING PROPOSED ROAD WIDENING</v>
          </cell>
          <cell r="G1764" t="str">
            <v>SANTAN, DOÑA MANUELA SUBD, LAS PINAS CITY</v>
          </cell>
          <cell r="H1764" t="str">
            <v>LAS PINAS CITY</v>
          </cell>
          <cell r="I1764" t="str">
            <v>PARAÑAQUE</v>
          </cell>
          <cell r="J1764" t="str">
            <v>for digging scheduled on 1st week</v>
          </cell>
          <cell r="K1764" t="str">
            <v>W/O ISSUE</v>
          </cell>
          <cell r="L1764" t="str">
            <v>POWERHOUSE</v>
          </cell>
          <cell r="M1764" t="str">
            <v>CLOSE</v>
          </cell>
          <cell r="N1764" t="str">
            <v>JSP</v>
          </cell>
          <cell r="O1764">
            <v>145.13999999999999</v>
          </cell>
          <cell r="P1764">
            <v>114.09739999999999</v>
          </cell>
          <cell r="Q1764">
            <v>224.33</v>
          </cell>
        </row>
        <row r="1765">
          <cell r="E1765" t="str">
            <v>X22031060330</v>
          </cell>
          <cell r="F1765" t="str">
            <v>JEFFREY NGO CO</v>
          </cell>
          <cell r="G1765" t="str">
            <v>LOS TAMARAOS, SUNSET VILL, PARANAQUE</v>
          </cell>
          <cell r="H1765" t="str">
            <v>PARAÑAQUE CITY</v>
          </cell>
          <cell r="I1765" t="str">
            <v>PARAÑAQUE</v>
          </cell>
          <cell r="J1765"/>
          <cell r="K1765"/>
          <cell r="L1765" t="str">
            <v>ECOM</v>
          </cell>
          <cell r="M1765" t="str">
            <v>CLOSE</v>
          </cell>
          <cell r="N1765" t="str">
            <v>IJP</v>
          </cell>
          <cell r="O1765">
            <v>65.819999999999993</v>
          </cell>
          <cell r="P1765"/>
          <cell r="Q1765">
            <v>89.9</v>
          </cell>
        </row>
        <row r="1766">
          <cell r="E1766" t="str">
            <v>X23010129027</v>
          </cell>
          <cell r="F1766" t="str">
            <v>ALDRICH ANGELO FRANCISCO LEE</v>
          </cell>
          <cell r="G1766" t="str">
            <v>DR. A SANTOS, SAN DIONISIO, PARANAQUE</v>
          </cell>
          <cell r="H1766" t="str">
            <v>PARAÑAQUE CITY</v>
          </cell>
          <cell r="I1766" t="str">
            <v>PARAÑAQUE</v>
          </cell>
          <cell r="J1766"/>
          <cell r="K1766" t="str">
            <v>W/ ISSUE</v>
          </cell>
          <cell r="L1766" t="str">
            <v>ECOM</v>
          </cell>
          <cell r="M1766" t="str">
            <v>CLOSE</v>
          </cell>
          <cell r="N1766" t="str">
            <v>RRG</v>
          </cell>
          <cell r="O1766">
            <v>7.4</v>
          </cell>
          <cell r="P1766">
            <v>7.16</v>
          </cell>
          <cell r="Q1766">
            <v>9.93</v>
          </cell>
        </row>
        <row r="1767">
          <cell r="E1767" t="str">
            <v>X23114336287</v>
          </cell>
          <cell r="F1767" t="str">
            <v>LIGHT RAIL MANILA CORPORATION</v>
          </cell>
          <cell r="G1767" t="str">
            <v>PRES. M. ROXAS, BACLARAN, PARANAQUE</v>
          </cell>
          <cell r="H1767" t="str">
            <v>PARAÑAQUE CITY</v>
          </cell>
          <cell r="I1767" t="str">
            <v>PARAÑAQUE</v>
          </cell>
          <cell r="J1767" t="str">
            <v>energized last 12/9/2023</v>
          </cell>
          <cell r="K1767" t="str">
            <v>W/ ISSUE</v>
          </cell>
          <cell r="L1767" t="str">
            <v>CHALLENGER</v>
          </cell>
          <cell r="M1767" t="str">
            <v>CLOSE</v>
          </cell>
          <cell r="N1767" t="str">
            <v>JSP</v>
          </cell>
          <cell r="O1767">
            <v>31.6</v>
          </cell>
          <cell r="P1767">
            <v>31.2666</v>
          </cell>
          <cell r="Q1767">
            <v>154.63</v>
          </cell>
        </row>
        <row r="1768">
          <cell r="E1768" t="str">
            <v>X23030937518</v>
          </cell>
          <cell r="F1768" t="str">
            <v>JUVELYN VERZOSA</v>
          </cell>
          <cell r="G1768" t="str">
            <v>BLOCK 9, REALVILLE PHASE 1, BACOOR</v>
          </cell>
          <cell r="H1768" t="str">
            <v>BACOOR CITY</v>
          </cell>
          <cell r="I1768" t="str">
            <v>DASMA</v>
          </cell>
          <cell r="J1768" t="str">
            <v>guying location issue, tentative Dec 12, energize, 2 emx</v>
          </cell>
          <cell r="K1768" t="str">
            <v>W/ ISSUE</v>
          </cell>
          <cell r="L1768" t="str">
            <v>CHALLENGER</v>
          </cell>
          <cell r="M1768" t="str">
            <v>CLOSE</v>
          </cell>
          <cell r="N1768" t="str">
            <v>IJP</v>
          </cell>
          <cell r="O1768">
            <v>804.93</v>
          </cell>
          <cell r="P1768">
            <v>457.17219999999998</v>
          </cell>
          <cell r="Q1768">
            <v>783.02</v>
          </cell>
        </row>
        <row r="1769">
          <cell r="E1769" t="str">
            <v>X23010186023</v>
          </cell>
          <cell r="F1769" t="str">
            <v>GLORIA ASUNCION ASIDO</v>
          </cell>
          <cell r="G1769" t="str">
            <v>AVENIDA RIZAL, BAHAYANG PAG-ASA PH 2-C, BACOOR</v>
          </cell>
          <cell r="H1769" t="str">
            <v>BACOOR CITY</v>
          </cell>
          <cell r="I1769" t="str">
            <v>DASMA</v>
          </cell>
          <cell r="J1769"/>
          <cell r="K1769" t="str">
            <v>W/ ISSUE</v>
          </cell>
          <cell r="L1769" t="str">
            <v>CHALLENGER</v>
          </cell>
          <cell r="M1769" t="str">
            <v>CLOSE</v>
          </cell>
          <cell r="N1769" t="str">
            <v>JSP</v>
          </cell>
          <cell r="O1769">
            <v>19.579999999999998</v>
          </cell>
          <cell r="P1769">
            <v>3.59</v>
          </cell>
          <cell r="Q1769">
            <v>26.85</v>
          </cell>
        </row>
        <row r="1770">
          <cell r="E1770" t="str">
            <v>X23083243570</v>
          </cell>
          <cell r="F1770" t="str">
            <v>VANWAY INCORPORATED</v>
          </cell>
          <cell r="G1770" t="str">
            <v>T. CLAUDIO, BACLARAN, PARANAQUE</v>
          </cell>
          <cell r="H1770" t="str">
            <v>PARAÑAQUE CITY</v>
          </cell>
          <cell r="I1770" t="str">
            <v>PARAÑAQUE</v>
          </cell>
          <cell r="J1770" t="str">
            <v>energized last 12/1/2023</v>
          </cell>
          <cell r="K1770" t="str">
            <v>W/O ISSUE</v>
          </cell>
          <cell r="L1770" t="str">
            <v>VJC</v>
          </cell>
          <cell r="M1770" t="str">
            <v>CLOSE</v>
          </cell>
          <cell r="N1770" t="str">
            <v>JSP</v>
          </cell>
          <cell r="O1770">
            <v>1.33</v>
          </cell>
          <cell r="P1770">
            <v>0.40949999999999998</v>
          </cell>
          <cell r="Q1770">
            <v>1.82</v>
          </cell>
        </row>
        <row r="1771">
          <cell r="E1771" t="str">
            <v>X22073119481</v>
          </cell>
          <cell r="F1771" t="str">
            <v>DITO TELECOMMUNITY CORPORATION</v>
          </cell>
          <cell r="G1771" t="str">
            <v>FIREFLY, ST. MARY'S SUBD, LAS PINAS CITY</v>
          </cell>
          <cell r="H1771" t="str">
            <v>LAS PIÑAS CITY</v>
          </cell>
          <cell r="I1771" t="str">
            <v>PARAÑAQUE</v>
          </cell>
          <cell r="J1771" t="str">
            <v>pole erection 0912</v>
          </cell>
          <cell r="K1771"/>
          <cell r="L1771" t="str">
            <v>POWERHOUSE</v>
          </cell>
          <cell r="M1771" t="str">
            <v>CLOSE</v>
          </cell>
          <cell r="N1771" t="str">
            <v>RHM</v>
          </cell>
          <cell r="O1771">
            <v>183.38</v>
          </cell>
          <cell r="P1771"/>
          <cell r="Q1771">
            <v>266.7</v>
          </cell>
        </row>
        <row r="1772">
          <cell r="E1772" t="str">
            <v>X22052073163</v>
          </cell>
          <cell r="F1772" t="str">
            <v>GREAT MOLINO DEVELOPMENT CORPORATION</v>
          </cell>
          <cell r="G1772" t="str">
            <v>MOLINO, NIOG III, BACOOR</v>
          </cell>
          <cell r="H1772" t="str">
            <v>BACOOR CITY</v>
          </cell>
          <cell r="I1772" t="str">
            <v>DASMA</v>
          </cell>
          <cell r="J1772"/>
          <cell r="K1772"/>
          <cell r="L1772" t="str">
            <v>AVECO</v>
          </cell>
          <cell r="M1772" t="str">
            <v>CLOSE</v>
          </cell>
          <cell r="N1772" t="str">
            <v>JMM</v>
          </cell>
          <cell r="O1772">
            <v>123.24</v>
          </cell>
          <cell r="P1772"/>
          <cell r="Q1772">
            <v>168.75</v>
          </cell>
        </row>
        <row r="1773">
          <cell r="E1773" t="str">
            <v>X22094003073</v>
          </cell>
          <cell r="F1773" t="str">
            <v>HUBERT VINCENT MENDIORO VASAY</v>
          </cell>
          <cell r="G1773" t="str">
            <v>AVENIDA RIZAL, BAHAYANG PAG-ASA PH 5, BACOOR</v>
          </cell>
          <cell r="H1773" t="str">
            <v>BACOOR CITY</v>
          </cell>
          <cell r="I1773" t="str">
            <v>DASMA</v>
          </cell>
          <cell r="J1773"/>
          <cell r="K1773"/>
          <cell r="L1773" t="str">
            <v>AVECO</v>
          </cell>
          <cell r="M1773" t="str">
            <v>CLOSE</v>
          </cell>
          <cell r="N1773" t="str">
            <v>RRG</v>
          </cell>
          <cell r="O1773">
            <v>29.01</v>
          </cell>
          <cell r="P1773"/>
          <cell r="Q1773">
            <v>39.65</v>
          </cell>
        </row>
        <row r="1774">
          <cell r="E1774" t="str">
            <v>X22114660838</v>
          </cell>
          <cell r="F1774" t="str">
            <v>DARVIN VILLAS SY SU</v>
          </cell>
          <cell r="G1774" t="str">
            <v>WOODSTOCK, HILLSBOROUGH SUBD, MUNTINLUPA</v>
          </cell>
          <cell r="H1774" t="str">
            <v>MUNTINLUPA CITY</v>
          </cell>
          <cell r="I1774" t="str">
            <v>PARAÑAQUE</v>
          </cell>
          <cell r="J1774" t="str">
            <v>PRIO</v>
          </cell>
          <cell r="K1774"/>
          <cell r="L1774" t="str">
            <v>AVECO</v>
          </cell>
          <cell r="M1774" t="str">
            <v>CLOSE</v>
          </cell>
          <cell r="N1774" t="str">
            <v>RRG</v>
          </cell>
          <cell r="O1774">
            <v>32.909999999999997</v>
          </cell>
          <cell r="P1774"/>
          <cell r="Q1774">
            <v>45.13</v>
          </cell>
        </row>
        <row r="1775">
          <cell r="E1775" t="str">
            <v>X22094118919</v>
          </cell>
          <cell r="F1775" t="str">
            <v>BRYSTOL REALTY DEVELOPMENT CORPORATION</v>
          </cell>
          <cell r="G1775" t="str">
            <v>NATIONAL, ALABANG, MUNTINLUPA</v>
          </cell>
          <cell r="H1775" t="str">
            <v>MUNTINLUPA CITY</v>
          </cell>
          <cell r="I1775" t="str">
            <v>PARAÑAQUE</v>
          </cell>
          <cell r="J1775"/>
          <cell r="K1775"/>
          <cell r="L1775" t="str">
            <v>POWERHOUSE</v>
          </cell>
          <cell r="M1775" t="str">
            <v>CLOSE</v>
          </cell>
          <cell r="N1775" t="str">
            <v>RHM</v>
          </cell>
          <cell r="O1775">
            <v>45.98</v>
          </cell>
          <cell r="P1775"/>
          <cell r="Q1775">
            <v>62.6</v>
          </cell>
        </row>
        <row r="1776">
          <cell r="E1776" t="str">
            <v>X22104326097</v>
          </cell>
          <cell r="F1776" t="str">
            <v>LAWRENCE-OLIVER SABIJON MANAOIS</v>
          </cell>
          <cell r="G1776" t="str">
            <v>DOÑA SOLEDAD, BETTER LIVING SUBD, PARANAQUE</v>
          </cell>
          <cell r="H1776" t="str">
            <v>PARAÑAQUE CITY</v>
          </cell>
          <cell r="I1776" t="str">
            <v>PARAÑAQUE</v>
          </cell>
          <cell r="J1776"/>
          <cell r="K1776" t="str">
            <v>W/O ISSUE</v>
          </cell>
          <cell r="L1776" t="str">
            <v>POWERHOUSE</v>
          </cell>
          <cell r="M1776" t="str">
            <v>CLOSE</v>
          </cell>
          <cell r="N1776" t="str">
            <v>JSP</v>
          </cell>
          <cell r="O1776">
            <v>32.42</v>
          </cell>
          <cell r="P1776">
            <v>19.602799999999998</v>
          </cell>
          <cell r="Q1776">
            <v>44.33</v>
          </cell>
        </row>
        <row r="1777">
          <cell r="E1777" t="str">
            <v>X23020362836</v>
          </cell>
          <cell r="F1777" t="str">
            <v>RIGATONI CORP.</v>
          </cell>
          <cell r="G1777" t="str">
            <v>DAANG HARI, ALABANG WEST, ALAMANZA II, LAS PINAS CITY</v>
          </cell>
          <cell r="H1777" t="str">
            <v>LAS PIÑAS CITY</v>
          </cell>
          <cell r="I1777" t="str">
            <v>PARAÑAQUE</v>
          </cell>
          <cell r="J1777"/>
          <cell r="K1777" t="str">
            <v>W/O ISSUE</v>
          </cell>
          <cell r="L1777" t="str">
            <v>AVECO</v>
          </cell>
          <cell r="M1777" t="str">
            <v>CLOSE</v>
          </cell>
          <cell r="N1777" t="str">
            <v>JSP</v>
          </cell>
          <cell r="O1777">
            <v>116.1087</v>
          </cell>
          <cell r="P1777">
            <v>75.536699999999996</v>
          </cell>
          <cell r="Q1777">
            <v>167.73</v>
          </cell>
        </row>
        <row r="1778">
          <cell r="E1778" t="str">
            <v>X22020758768</v>
          </cell>
          <cell r="F1778" t="str">
            <v>GLOBE TELECOM, INC.</v>
          </cell>
          <cell r="G1778" t="str">
            <v>GEN. EVANGELISTA, MALIKSI III, BACOOR</v>
          </cell>
          <cell r="H1778" t="str">
            <v>BACOOR CITY</v>
          </cell>
          <cell r="I1778" t="str">
            <v>DASMA</v>
          </cell>
          <cell r="J1778" t="str">
            <v>SSP 1/20/23/check site if DT is solo serve</v>
          </cell>
          <cell r="K1778" t="str">
            <v>W/ ISSUE</v>
          </cell>
          <cell r="L1778" t="str">
            <v>AVECO</v>
          </cell>
          <cell r="M1778" t="str">
            <v>CLOSE</v>
          </cell>
          <cell r="N1778" t="str">
            <v>RRG</v>
          </cell>
          <cell r="O1778">
            <v>12.3</v>
          </cell>
          <cell r="P1778">
            <v>10.3033</v>
          </cell>
          <cell r="Q1778">
            <v>16.829999999999998</v>
          </cell>
        </row>
        <row r="1779">
          <cell r="E1779" t="str">
            <v>X22041654977</v>
          </cell>
          <cell r="F1779" t="str">
            <v>ROBERT JOHN IBAVIOSA GUZMAN JR.</v>
          </cell>
          <cell r="G1779" t="str">
            <v>ARIES, VERAVILLE HOMES 2, LAS PINAS CITY</v>
          </cell>
          <cell r="H1779" t="str">
            <v>LAS PIÑAS CITY</v>
          </cell>
          <cell r="I1779" t="str">
            <v>PARAÑAQUE</v>
          </cell>
          <cell r="J1779" t="str">
            <v>1/12-Jan 3rd week for digging</v>
          </cell>
          <cell r="K1779" t="str">
            <v>W/ ISSUE</v>
          </cell>
          <cell r="L1779" t="str">
            <v>AVECO</v>
          </cell>
          <cell r="M1779" t="str">
            <v>CLOSE</v>
          </cell>
          <cell r="N1779" t="str">
            <v>RRG</v>
          </cell>
          <cell r="O1779">
            <v>55.23</v>
          </cell>
          <cell r="P1779">
            <v>41.766300000000001</v>
          </cell>
          <cell r="Q1779">
            <v>94.4</v>
          </cell>
        </row>
        <row r="1780">
          <cell r="E1780" t="str">
            <v>X23020672103</v>
          </cell>
          <cell r="F1780" t="str">
            <v>MASIGASIG DISTRIBUTION AND LOGISTICS INC.</v>
          </cell>
          <cell r="G1780" t="str">
            <v>KM.17 WEST SERVICE RD., MARCELO GREEN, PARANAQUE</v>
          </cell>
          <cell r="H1780" t="str">
            <v>PARAÑAQUE CITY</v>
          </cell>
          <cell r="I1780" t="str">
            <v>PARAÑAQUE</v>
          </cell>
          <cell r="J1780" t="str">
            <v>for digging (April 24, 2023)</v>
          </cell>
          <cell r="K1780" t="str">
            <v>W/ ISSUE</v>
          </cell>
          <cell r="L1780" t="str">
            <v>AVECO</v>
          </cell>
          <cell r="M1780" t="str">
            <v>CLOSE</v>
          </cell>
          <cell r="N1780" t="str">
            <v>JSP</v>
          </cell>
          <cell r="O1780">
            <v>88.67</v>
          </cell>
          <cell r="P1780">
            <v>56.676099999999998</v>
          </cell>
          <cell r="Q1780">
            <v>132.68</v>
          </cell>
        </row>
        <row r="1781">
          <cell r="E1781" t="str">
            <v>X23020429844</v>
          </cell>
          <cell r="F1781" t="str">
            <v>SCHENKER DISTRIBUTION SOLUTIONS, INC.</v>
          </cell>
          <cell r="G1781" t="str">
            <v>WEST SERVICE RD., MARCELO GREEN, PARAÑAQUE</v>
          </cell>
          <cell r="H1781" t="str">
            <v>PARAÑAQUE CITY</v>
          </cell>
          <cell r="I1781" t="str">
            <v>PARAÑAQUE</v>
          </cell>
          <cell r="J1781" t="str">
            <v>to be executed on the 4th week of March</v>
          </cell>
          <cell r="K1781" t="str">
            <v>W/ ISSUE</v>
          </cell>
          <cell r="L1781" t="str">
            <v>AVECO</v>
          </cell>
          <cell r="M1781" t="str">
            <v>CLOSE</v>
          </cell>
          <cell r="N1781" t="str">
            <v>JSP</v>
          </cell>
          <cell r="O1781">
            <v>253.89160000000001</v>
          </cell>
          <cell r="P1781">
            <v>155.78210000000001</v>
          </cell>
          <cell r="Q1781">
            <v>360.8</v>
          </cell>
        </row>
        <row r="1782">
          <cell r="E1782" t="str">
            <v>X23010031020</v>
          </cell>
          <cell r="F1782" t="str">
            <v>L T SOUTHVILLE SCHOOL INC</v>
          </cell>
          <cell r="G1782" t="str">
            <v>LUXEMBOURG, BF HOMES, LAS PINAS CITY</v>
          </cell>
          <cell r="H1782" t="str">
            <v>LAS PIÑAS CITY</v>
          </cell>
          <cell r="I1782" t="str">
            <v>PARAÑAQUE</v>
          </cell>
          <cell r="J1782" t="str">
            <v>for survey (April 24, 2023)</v>
          </cell>
          <cell r="K1782" t="str">
            <v>W/O ISSUE</v>
          </cell>
          <cell r="L1782" t="str">
            <v>AVECO</v>
          </cell>
          <cell r="M1782" t="str">
            <v>CLOSE</v>
          </cell>
          <cell r="N1782" t="str">
            <v>JSP</v>
          </cell>
          <cell r="O1782">
            <v>73.430000000000007</v>
          </cell>
          <cell r="P1782">
            <v>10.94</v>
          </cell>
          <cell r="Q1782">
            <v>101.48</v>
          </cell>
        </row>
        <row r="1783">
          <cell r="E1783" t="str">
            <v>X21094179326</v>
          </cell>
          <cell r="F1783" t="str">
            <v>GLOBE TELECOM, INC</v>
          </cell>
          <cell r="G1783" t="str">
            <v>MARCOS ALVAREZ, TALON I, LAS PINAS CITY</v>
          </cell>
          <cell r="H1783" t="str">
            <v>LAS PIÑAS CITY</v>
          </cell>
          <cell r="I1783" t="str">
            <v>PARAÑAQUE</v>
          </cell>
          <cell r="J1783" t="str">
            <v>for survey (April 24, 2023)</v>
          </cell>
          <cell r="K1783" t="str">
            <v>W/O ISSUE</v>
          </cell>
          <cell r="L1783" t="str">
            <v>AVECO</v>
          </cell>
          <cell r="M1783" t="str">
            <v>CLOSE</v>
          </cell>
          <cell r="N1783" t="str">
            <v>RRG</v>
          </cell>
          <cell r="O1783">
            <v>4.49</v>
          </cell>
          <cell r="P1783">
            <v>2.58</v>
          </cell>
          <cell r="Q1783">
            <v>6.17</v>
          </cell>
        </row>
        <row r="1784">
          <cell r="E1784" t="str">
            <v>X23030971217</v>
          </cell>
          <cell r="F1784" t="str">
            <v>OLIVER REYES VELASQUEZ</v>
          </cell>
          <cell r="G1784" t="str">
            <v>A.R. CHUA, PACIFIC VILL, MUNTINLUPA</v>
          </cell>
          <cell r="H1784" t="str">
            <v>MUNTINLUPA CITY</v>
          </cell>
          <cell r="I1784" t="str">
            <v>PARAÑAQUE</v>
          </cell>
          <cell r="J1784" t="str">
            <v>for survey (April 24, 2023)</v>
          </cell>
          <cell r="K1784" t="str">
            <v>W/ ISSUE</v>
          </cell>
          <cell r="L1784" t="str">
            <v>AVECO</v>
          </cell>
          <cell r="M1784" t="str">
            <v>CLOSE</v>
          </cell>
          <cell r="N1784" t="str">
            <v>JSP</v>
          </cell>
          <cell r="O1784">
            <v>77.046800000000005</v>
          </cell>
          <cell r="P1784">
            <v>64.589799999999997</v>
          </cell>
          <cell r="Q1784">
            <v>115.97</v>
          </cell>
        </row>
        <row r="1785">
          <cell r="E1785" t="str">
            <v>X22114976951</v>
          </cell>
          <cell r="F1785" t="str">
            <v>LUCHO TUBE ICE CORPORATION</v>
          </cell>
          <cell r="G1785" t="str">
            <v>BAYABAS ST., GOLDEN ACRES SUBD., LAS PIÑAS CITY</v>
          </cell>
          <cell r="H1785" t="str">
            <v>LAS PIÑAS CITY</v>
          </cell>
          <cell r="I1785" t="str">
            <v>PARAÑAQUE</v>
          </cell>
          <cell r="J1785" t="str">
            <v>ongoing exection (05-31-23)</v>
          </cell>
          <cell r="K1785" t="str">
            <v>W/O ISSUE</v>
          </cell>
          <cell r="L1785" t="str">
            <v>AVECO</v>
          </cell>
          <cell r="M1785" t="str">
            <v>CLOSE</v>
          </cell>
          <cell r="N1785" t="str">
            <v>IJP</v>
          </cell>
          <cell r="O1785">
            <v>189.16</v>
          </cell>
          <cell r="P1785">
            <v>81.332400000000007</v>
          </cell>
          <cell r="Q1785">
            <v>292.2</v>
          </cell>
        </row>
        <row r="1786">
          <cell r="E1786" t="str">
            <v>X22104161030</v>
          </cell>
          <cell r="F1786" t="str">
            <v>PERF RESTAURANTS, INC.</v>
          </cell>
          <cell r="G1786" t="str">
            <v>NATIONAL, TUNASAN, MUNTINLUPA</v>
          </cell>
          <cell r="H1786" t="str">
            <v>MUNTINLUPA CITY</v>
          </cell>
          <cell r="I1786" t="str">
            <v>PARAÑAQUE</v>
          </cell>
          <cell r="J1786"/>
          <cell r="K1786"/>
          <cell r="L1786" t="str">
            <v>AVECO</v>
          </cell>
          <cell r="M1786" t="str">
            <v>CLOSE</v>
          </cell>
          <cell r="N1786" t="str">
            <v>JSP</v>
          </cell>
          <cell r="O1786">
            <v>77.13</v>
          </cell>
          <cell r="P1786"/>
          <cell r="Q1786">
            <v>116.03</v>
          </cell>
        </row>
        <row r="1787">
          <cell r="E1787" t="str">
            <v>X22104161283</v>
          </cell>
          <cell r="F1787" t="str">
            <v>R.N.H. FOOD CENTER, INC.</v>
          </cell>
          <cell r="G1787" t="str">
            <v>NATIONAL, TUNASAN, MUNTINLUPA</v>
          </cell>
          <cell r="H1787" t="str">
            <v>MUNTINLUPA CITY</v>
          </cell>
          <cell r="I1787" t="str">
            <v>PARAÑAQUE</v>
          </cell>
          <cell r="J1787"/>
          <cell r="K1787"/>
          <cell r="L1787" t="str">
            <v>AVECO</v>
          </cell>
          <cell r="M1787" t="str">
            <v>CLOSE</v>
          </cell>
          <cell r="N1787" t="str">
            <v>IJP</v>
          </cell>
          <cell r="O1787">
            <v>65.55</v>
          </cell>
          <cell r="P1787"/>
          <cell r="Q1787">
            <v>97.32</v>
          </cell>
        </row>
        <row r="1788">
          <cell r="E1788" t="str">
            <v>X20030727792</v>
          </cell>
          <cell r="F1788" t="str">
            <v>FRANCISCAN SISTERS OF THE LORD, INC.</v>
          </cell>
          <cell r="G1788" t="str">
            <v>VIVA IL PAPA, ITALIA 500-BF HOMES, LAS PINAS CITY</v>
          </cell>
          <cell r="H1788" t="str">
            <v>LAS PIÑAS CITY</v>
          </cell>
          <cell r="I1788" t="str">
            <v>PARAÑAQUE</v>
          </cell>
          <cell r="J1788"/>
          <cell r="K1788" t="str">
            <v>W/O ISSUE</v>
          </cell>
          <cell r="L1788" t="str">
            <v>POWERHOUSE</v>
          </cell>
          <cell r="M1788" t="str">
            <v>CLOSE</v>
          </cell>
          <cell r="N1788" t="str">
            <v>RHM</v>
          </cell>
          <cell r="O1788">
            <v>48.3</v>
          </cell>
          <cell r="P1788">
            <v>16.832799999999999</v>
          </cell>
          <cell r="Q1788">
            <v>62</v>
          </cell>
        </row>
        <row r="1789">
          <cell r="E1789" t="str">
            <v>X20104477746</v>
          </cell>
          <cell r="F1789" t="str">
            <v>CALMA PROPERTIES INC.</v>
          </cell>
          <cell r="G1789" t="str">
            <v>ROAD 10F, UNITED PARANAQUE 5, PARANAQUE</v>
          </cell>
          <cell r="H1789" t="str">
            <v>PARAÑAQUE CITY</v>
          </cell>
          <cell r="I1789" t="str">
            <v>PARAÑAQUE</v>
          </cell>
          <cell r="J1789"/>
          <cell r="K1789"/>
          <cell r="L1789" t="str">
            <v>POWERHOUSE</v>
          </cell>
          <cell r="M1789" t="str">
            <v>CLOSE</v>
          </cell>
          <cell r="N1789" t="str">
            <v>MBF</v>
          </cell>
          <cell r="O1789">
            <v>313.92</v>
          </cell>
          <cell r="P1789"/>
          <cell r="Q1789">
            <v>378.08</v>
          </cell>
        </row>
        <row r="1790">
          <cell r="E1790" t="str">
            <v>R20265453</v>
          </cell>
          <cell r="F1790" t="str">
            <v>CITY GOV'T OF LAS PIÑAS</v>
          </cell>
          <cell r="G1790" t="str">
            <v>BALITE, ILAYA, LAS PINAS CITY</v>
          </cell>
          <cell r="H1790" t="str">
            <v>LAS PIÑAS CITY</v>
          </cell>
          <cell r="I1790" t="str">
            <v>PARAÑAQUE</v>
          </cell>
          <cell r="J1790"/>
          <cell r="K1790"/>
          <cell r="L1790" t="str">
            <v>ECOM</v>
          </cell>
          <cell r="M1790" t="str">
            <v>CLOSE</v>
          </cell>
          <cell r="N1790" t="str">
            <v>RRG</v>
          </cell>
          <cell r="O1790">
            <v>1846.59</v>
          </cell>
          <cell r="P1790"/>
          <cell r="Q1790">
            <v>2423.65</v>
          </cell>
        </row>
        <row r="1791">
          <cell r="E1791" t="str">
            <v>X22052233627</v>
          </cell>
          <cell r="F1791" t="str">
            <v>INTERCONTINENTAL DEVELOPMENT CORPORATION</v>
          </cell>
          <cell r="G1791" t="str">
            <v>BLOCK 9, LINDENWOOD RESIDENCES, MUNTINLUPA</v>
          </cell>
          <cell r="H1791" t="str">
            <v>MUNTINLUPA CITY</v>
          </cell>
          <cell r="I1791" t="str">
            <v>PARAÑAQUE</v>
          </cell>
          <cell r="J1791"/>
          <cell r="K1791"/>
          <cell r="L1791" t="str">
            <v>AVECO</v>
          </cell>
          <cell r="M1791" t="str">
            <v>CLOSE</v>
          </cell>
          <cell r="N1791" t="str">
            <v>JSP</v>
          </cell>
          <cell r="O1791">
            <v>96.29</v>
          </cell>
          <cell r="P1791"/>
          <cell r="Q1791">
            <v>143.5</v>
          </cell>
        </row>
        <row r="1792">
          <cell r="E1792" t="str">
            <v>X23010189655</v>
          </cell>
          <cell r="F1792" t="str">
            <v>CITY GOVERNMENT OF BACOOR</v>
          </cell>
          <cell r="G1792" t="str">
            <v>MOLINO BLVD., BAYANAN, BACOOR</v>
          </cell>
          <cell r="H1792" t="str">
            <v>BACOOR CITY</v>
          </cell>
          <cell r="I1792" t="str">
            <v>DASMA</v>
          </cell>
          <cell r="J1792" t="str">
            <v>target date of completion: 1st week of March; DT installed onsite, customer service entrance not yet ready (03-01-23); for FCOMP (email stores regarding the 2 DTs w/o ERP issued Qty)</v>
          </cell>
          <cell r="K1792" t="str">
            <v>W/ ISSUE</v>
          </cell>
          <cell r="L1792" t="str">
            <v>AVECO</v>
          </cell>
          <cell r="M1792" t="str">
            <v>CLOSE</v>
          </cell>
          <cell r="N1792" t="str">
            <v>RRG</v>
          </cell>
          <cell r="O1792">
            <v>234.3467</v>
          </cell>
          <cell r="P1792">
            <v>136.62029999999999</v>
          </cell>
          <cell r="Q1792">
            <v>345.23</v>
          </cell>
        </row>
        <row r="1793">
          <cell r="E1793" t="str">
            <v>X22104463462</v>
          </cell>
          <cell r="F1793" t="str">
            <v>FOOD TERMINAL, INC.</v>
          </cell>
          <cell r="G1793" t="str">
            <v>CRB RD, FTI CPD, TAGUIG CITY</v>
          </cell>
          <cell r="H1793" t="str">
            <v>TAGUIG CITY</v>
          </cell>
          <cell r="I1793" t="str">
            <v>PARAÑAQUE</v>
          </cell>
          <cell r="J1793" t="str">
            <v>200:5 out of stock</v>
          </cell>
          <cell r="K1793" t="str">
            <v>W/ ISSUE</v>
          </cell>
          <cell r="L1793" t="str">
            <v>AVECO</v>
          </cell>
          <cell r="M1793" t="str">
            <v>CLOSE</v>
          </cell>
          <cell r="N1793" t="str">
            <v>JSP</v>
          </cell>
          <cell r="O1793">
            <v>110.66</v>
          </cell>
          <cell r="P1793">
            <v>70.242599999999996</v>
          </cell>
          <cell r="Q1793">
            <v>160.57</v>
          </cell>
        </row>
        <row r="1794">
          <cell r="E1794" t="str">
            <v>X23010178710</v>
          </cell>
          <cell r="F1794" t="str">
            <v>ASEANA BUSINESS PARK ESTATE ASSOCIATION, INC.</v>
          </cell>
          <cell r="G1794" t="str">
            <v>ASEANA, ASEANA BUSINESS PARK, PARANAQUE</v>
          </cell>
          <cell r="H1794" t="str">
            <v>PARAÑAQUE CITY</v>
          </cell>
          <cell r="I1794" t="str">
            <v>PARAÑAQUE</v>
          </cell>
          <cell r="J1794"/>
          <cell r="K1794" t="str">
            <v>W/ ISSUE</v>
          </cell>
          <cell r="L1794" t="str">
            <v>AVECO</v>
          </cell>
          <cell r="M1794" t="str">
            <v>CLOSE</v>
          </cell>
          <cell r="N1794" t="str">
            <v>RRG</v>
          </cell>
          <cell r="O1794">
            <v>34.86</v>
          </cell>
          <cell r="P1794">
            <v>19.1233</v>
          </cell>
          <cell r="Q1794">
            <v>47.73</v>
          </cell>
        </row>
        <row r="1795">
          <cell r="E1795" t="str">
            <v>X23062339908</v>
          </cell>
          <cell r="F1795" t="str">
            <v>CHRIST BAPTIST CHURCH, MUNTINLUPA, INC.</v>
          </cell>
          <cell r="G1795" t="str">
            <v>ROMAN CRUZ, SOLDIERS HILLS SUBD, MUNTINLUPA</v>
          </cell>
          <cell r="H1795" t="str">
            <v>MUNTINLUPA CITY</v>
          </cell>
          <cell r="I1795" t="str">
            <v>PARAÑAQUE</v>
          </cell>
          <cell r="J1795"/>
          <cell r="K1795" t="str">
            <v>W/O ISSUE</v>
          </cell>
          <cell r="L1795" t="str">
            <v>AVECO</v>
          </cell>
          <cell r="M1795" t="str">
            <v>CLOSE</v>
          </cell>
          <cell r="N1795" t="str">
            <v>RRG</v>
          </cell>
          <cell r="O1795">
            <v>79.7</v>
          </cell>
          <cell r="P1795">
            <v>54.716799999999999</v>
          </cell>
          <cell r="Q1795">
            <v>108.5</v>
          </cell>
        </row>
        <row r="1796">
          <cell r="E1796" t="str">
            <v>X23051579393</v>
          </cell>
          <cell r="F1796" t="str">
            <v>BARANGAY CUPANG</v>
          </cell>
          <cell r="G1796" t="str">
            <v>PUROK 5, PUROK 5, MUNTINLUPA</v>
          </cell>
          <cell r="H1796" t="str">
            <v>MUNTINLUPA CITY</v>
          </cell>
          <cell r="I1796" t="str">
            <v>PARAÑAQUE</v>
          </cell>
          <cell r="J1796"/>
          <cell r="K1796" t="str">
            <v>W/O ISSUE</v>
          </cell>
          <cell r="L1796" t="str">
            <v>AVECO</v>
          </cell>
          <cell r="M1796" t="str">
            <v>CLOSE</v>
          </cell>
          <cell r="N1796" t="str">
            <v>RRG</v>
          </cell>
          <cell r="O1796">
            <v>23.84</v>
          </cell>
          <cell r="P1796">
            <v>12.6328</v>
          </cell>
          <cell r="Q1796">
            <v>32.57</v>
          </cell>
        </row>
        <row r="1797">
          <cell r="E1797" t="str">
            <v>X23062105079</v>
          </cell>
          <cell r="F1797" t="str">
            <v>VICENTE C MAGLINES</v>
          </cell>
          <cell r="G1797" t="str">
            <v>SAN PEDRO, CARMENCITA VILL, LAS PINAS CITY</v>
          </cell>
          <cell r="H1797" t="str">
            <v>LAS PINAS CITY</v>
          </cell>
          <cell r="I1797" t="str">
            <v>PARAÑAQUE</v>
          </cell>
          <cell r="J1797"/>
          <cell r="K1797" t="str">
            <v>W/ ISSUE</v>
          </cell>
          <cell r="L1797" t="str">
            <v>AVECO</v>
          </cell>
          <cell r="M1797" t="str">
            <v>CLOSE</v>
          </cell>
          <cell r="N1797" t="str">
            <v>RRG</v>
          </cell>
          <cell r="O1797">
            <v>43.34</v>
          </cell>
          <cell r="P1797">
            <v>37.806800000000003</v>
          </cell>
          <cell r="Q1797">
            <v>73.23</v>
          </cell>
        </row>
        <row r="1798">
          <cell r="E1798" t="str">
            <v>X23093620777</v>
          </cell>
          <cell r="F1798" t="str">
            <v>I &amp; E CONSTRUCTION CORPORATION</v>
          </cell>
          <cell r="G1798" t="str">
            <v>ARIA, STA. CECILIA VILL, LAS PINAS CITY</v>
          </cell>
          <cell r="H1798" t="str">
            <v>LAS PIÑAS CITY</v>
          </cell>
          <cell r="I1798" t="str">
            <v>PARAÑAQUE</v>
          </cell>
          <cell r="J1798"/>
          <cell r="K1798"/>
          <cell r="L1798" t="str">
            <v>AVECO</v>
          </cell>
          <cell r="M1798" t="str">
            <v>CLOSE</v>
          </cell>
          <cell r="N1798" t="str">
            <v>RRG</v>
          </cell>
          <cell r="O1798">
            <v>7.46</v>
          </cell>
          <cell r="P1798">
            <v>7.16</v>
          </cell>
          <cell r="Q1798">
            <v>10</v>
          </cell>
        </row>
        <row r="1799">
          <cell r="E1799" t="str">
            <v>X22062684928</v>
          </cell>
          <cell r="F1799" t="str">
            <v>MICHELLE RENDORA ON</v>
          </cell>
          <cell r="G1799" t="str">
            <v>MANGO, AYALA-ALABANG VILL, MUNTINLUPA</v>
          </cell>
          <cell r="H1799" t="str">
            <v>MUNTINLUPA CITY</v>
          </cell>
          <cell r="I1799" t="str">
            <v>PARAÑAQUE</v>
          </cell>
          <cell r="J1799" t="str">
            <v>for meter, 200:5 needed</v>
          </cell>
          <cell r="K1799" t="str">
            <v>W/ ISSUE</v>
          </cell>
          <cell r="L1799" t="str">
            <v>AVECO</v>
          </cell>
          <cell r="M1799" t="str">
            <v>CLOSE</v>
          </cell>
          <cell r="N1799" t="str">
            <v>JGR</v>
          </cell>
          <cell r="O1799">
            <v>150.68</v>
          </cell>
          <cell r="P1799">
            <v>72.537999999999997</v>
          </cell>
          <cell r="Q1799">
            <v>239.32</v>
          </cell>
        </row>
        <row r="1800">
          <cell r="E1800" t="str">
            <v>X23030763025</v>
          </cell>
          <cell r="F1800" t="str">
            <v>VALENCIA KEH WONG</v>
          </cell>
          <cell r="G1800" t="str">
            <v>LUZON, MARINA SUBD, PARANAQUE</v>
          </cell>
          <cell r="H1800" t="str">
            <v>PARAÑAQUE CITY</v>
          </cell>
          <cell r="I1800" t="str">
            <v>PARAÑAQUE</v>
          </cell>
          <cell r="J1800"/>
          <cell r="K1800" t="str">
            <v>W/ ISSUE</v>
          </cell>
          <cell r="L1800" t="str">
            <v>AVECO</v>
          </cell>
          <cell r="M1800" t="str">
            <v>CLOSE</v>
          </cell>
          <cell r="N1800" t="str">
            <v>JSP</v>
          </cell>
          <cell r="O1800">
            <v>87.01</v>
          </cell>
          <cell r="P1800">
            <v>65.8202</v>
          </cell>
          <cell r="Q1800">
            <v>139.88</v>
          </cell>
        </row>
        <row r="1801">
          <cell r="E1801" t="str">
            <v>X23020449694</v>
          </cell>
          <cell r="F1801" t="str">
            <v>J.RAMOS BILLBOARD SERVICES INC.</v>
          </cell>
          <cell r="G1801" t="str">
            <v>MOLINO BLVD., BAYANAN, BACOOR</v>
          </cell>
          <cell r="H1801" t="str">
            <v>BACOOR CITY</v>
          </cell>
          <cell r="I1801" t="str">
            <v>DASMA</v>
          </cell>
          <cell r="J1801"/>
          <cell r="K1801" t="str">
            <v>W/ ISSUE</v>
          </cell>
          <cell r="L1801" t="str">
            <v>AVECO</v>
          </cell>
          <cell r="M1801" t="str">
            <v>CLOSE</v>
          </cell>
          <cell r="N1801" t="str">
            <v>RRG</v>
          </cell>
          <cell r="O1801">
            <v>39.36</v>
          </cell>
          <cell r="P1801">
            <v>22.389500000000002</v>
          </cell>
          <cell r="Q1801">
            <v>53.9</v>
          </cell>
        </row>
        <row r="1802">
          <cell r="E1802" t="str">
            <v>X23104216529</v>
          </cell>
          <cell r="F1802" t="str">
            <v>MANILA MARINA BAYTOWN HOMEOWNERS' ASSN., INC.</v>
          </cell>
          <cell r="G1802" t="str">
            <v>MINDORO, MARINA SUBD, PARANAQUE</v>
          </cell>
          <cell r="H1802" t="str">
            <v>PARAÑAQUE CITY</v>
          </cell>
          <cell r="I1802" t="str">
            <v>PARAÑAQUE</v>
          </cell>
          <cell r="J1802" t="str">
            <v>energized last Dec 21 2023</v>
          </cell>
          <cell r="K1802" t="str">
            <v>W/O ISSUE</v>
          </cell>
          <cell r="L1802" t="str">
            <v>VJC</v>
          </cell>
          <cell r="M1802" t="str">
            <v>CLOSE</v>
          </cell>
          <cell r="N1802" t="str">
            <v>JSP</v>
          </cell>
          <cell r="O1802">
            <v>22.96</v>
          </cell>
          <cell r="P1802">
            <v>12.62</v>
          </cell>
          <cell r="Q1802">
            <v>31.45</v>
          </cell>
        </row>
        <row r="1803">
          <cell r="E1803" t="str">
            <v>X22083600175</v>
          </cell>
          <cell r="F1803" t="str">
            <v>JAIME T AZURIN</v>
          </cell>
          <cell r="G1803" t="str">
            <v>CALATAGAN, AYALA-ALABANG VILL, MUNTINLUPA</v>
          </cell>
          <cell r="H1803" t="str">
            <v>MUNTINLUPA CITY</v>
          </cell>
          <cell r="I1803" t="str">
            <v>PARAÑAQUE</v>
          </cell>
          <cell r="J1803"/>
          <cell r="K1803"/>
          <cell r="L1803" t="str">
            <v>POWERHOUSE</v>
          </cell>
          <cell r="M1803" t="str">
            <v>CLOSE</v>
          </cell>
          <cell r="N1803" t="str">
            <v>RHM</v>
          </cell>
          <cell r="O1803">
            <v>37.96</v>
          </cell>
          <cell r="P1803"/>
          <cell r="Q1803">
            <v>51.83</v>
          </cell>
        </row>
        <row r="1804">
          <cell r="E1804" t="str">
            <v>X23062111740</v>
          </cell>
          <cell r="F1804" t="str">
            <v>CHARLIE ENANO ANG</v>
          </cell>
          <cell r="G1804" t="str">
            <v>MASBATE LOOP, MARINA SUBD, PARANAQUE</v>
          </cell>
          <cell r="H1804" t="str">
            <v>PARAÑAQUE CITY</v>
          </cell>
          <cell r="I1804" t="str">
            <v>PARAÑAQUE</v>
          </cell>
          <cell r="J1804" t="str">
            <v>with issue on task 7</v>
          </cell>
          <cell r="K1804" t="str">
            <v>W/ ISSUE</v>
          </cell>
          <cell r="L1804" t="str">
            <v>CHALLENGER</v>
          </cell>
          <cell r="M1804" t="str">
            <v>CLOSE</v>
          </cell>
          <cell r="N1804" t="str">
            <v>JSP</v>
          </cell>
          <cell r="O1804">
            <v>221.39</v>
          </cell>
          <cell r="P1804">
            <v>168.94309999999999</v>
          </cell>
          <cell r="Q1804">
            <v>297.32</v>
          </cell>
        </row>
        <row r="1805">
          <cell r="E1805" t="str">
            <v>X23030926650</v>
          </cell>
          <cell r="F1805" t="str">
            <v>MAKATI DEVELOPMENT CORPORATION</v>
          </cell>
          <cell r="G1805" t="str">
            <v>EAST UNION, ARCA SOUTH, TAGUIG CITY</v>
          </cell>
          <cell r="H1805" t="str">
            <v>TAGUIG CITY</v>
          </cell>
          <cell r="I1805" t="str">
            <v>PARAÑAQUE</v>
          </cell>
          <cell r="J1805"/>
          <cell r="K1805" t="str">
            <v>W/ ISSUE</v>
          </cell>
          <cell r="L1805" t="str">
            <v>AVECO</v>
          </cell>
          <cell r="M1805" t="str">
            <v>CLOSE</v>
          </cell>
          <cell r="N1805" t="str">
            <v>UG</v>
          </cell>
          <cell r="O1805">
            <v>32</v>
          </cell>
          <cell r="P1805">
            <v>27.556100000000001</v>
          </cell>
          <cell r="Q1805">
            <v>568.4</v>
          </cell>
        </row>
        <row r="1806">
          <cell r="E1806" t="str">
            <v>X23103897451</v>
          </cell>
          <cell r="F1806" t="str">
            <v>HOUSEHOLD DEVELOPMENT CORPORATION</v>
          </cell>
          <cell r="G1806" t="str">
            <v>LUARCA, THE HERMOSA PHASE 2, LAS PINAS CITY</v>
          </cell>
          <cell r="H1806" t="str">
            <v>LAS PIÑAS CITY</v>
          </cell>
          <cell r="I1806" t="str">
            <v>PARAÑAQUE</v>
          </cell>
          <cell r="J1806" t="str">
            <v>energizedlast 12/8/23</v>
          </cell>
          <cell r="K1806" t="str">
            <v>W/O ISSUE</v>
          </cell>
          <cell r="L1806" t="str">
            <v>AVECO</v>
          </cell>
          <cell r="M1806" t="str">
            <v>CLOSE</v>
          </cell>
          <cell r="N1806" t="str">
            <v>RRG</v>
          </cell>
          <cell r="O1806">
            <v>262.72000000000003</v>
          </cell>
          <cell r="P1806">
            <v>157.0256</v>
          </cell>
          <cell r="Q1806">
            <v>379.58</v>
          </cell>
        </row>
        <row r="1807">
          <cell r="E1807" t="str">
            <v>X23103901259</v>
          </cell>
          <cell r="F1807" t="str">
            <v>HOUSEHOLD DEVELOPMENT CORPORATION</v>
          </cell>
          <cell r="G1807" t="str">
            <v>LUARCA, THE HERMOSA PHASE 2, LAS PINAS CITY</v>
          </cell>
          <cell r="H1807" t="str">
            <v>LAS PIÑAS CITY</v>
          </cell>
          <cell r="I1807" t="str">
            <v>PARAÑAQUE</v>
          </cell>
          <cell r="J1807" t="str">
            <v>energizedlast 12/8/23</v>
          </cell>
          <cell r="K1807" t="str">
            <v>W/O ISSUE</v>
          </cell>
          <cell r="L1807" t="str">
            <v>AVECO</v>
          </cell>
          <cell r="M1807" t="str">
            <v>CLOSE</v>
          </cell>
          <cell r="N1807" t="str">
            <v>IJP</v>
          </cell>
          <cell r="O1807">
            <v>189.68</v>
          </cell>
          <cell r="P1807">
            <v>139.63200000000001</v>
          </cell>
          <cell r="Q1807">
            <v>272.68</v>
          </cell>
        </row>
        <row r="1808">
          <cell r="E1808" t="str">
            <v>X23072784840</v>
          </cell>
          <cell r="F1808" t="str">
            <v>DISEGNO DI MILANO INC. DOING BUSINESS UNDER THE NA</v>
          </cell>
          <cell r="G1808" t="str">
            <v>WEST SERVICE, CUPANG, MUNTINLUPA</v>
          </cell>
          <cell r="H1808" t="str">
            <v>MUNTINLUPA CITY</v>
          </cell>
          <cell r="I1808" t="str">
            <v>PARAÑAQUE</v>
          </cell>
          <cell r="J1808" t="str">
            <v>energized last Nov 4, 2023; BUDGET ISSUE</v>
          </cell>
          <cell r="K1808" t="str">
            <v>W/ ISSUE</v>
          </cell>
          <cell r="L1808" t="str">
            <v>AVECO</v>
          </cell>
          <cell r="M1808" t="str">
            <v>CLOSE</v>
          </cell>
          <cell r="N1808" t="str">
            <v>IJP</v>
          </cell>
          <cell r="O1808">
            <v>53.94</v>
          </cell>
          <cell r="P1808">
            <v>56.925600000000003</v>
          </cell>
          <cell r="Q1808">
            <v>73.63</v>
          </cell>
        </row>
        <row r="1809">
          <cell r="E1809">
            <v>100385467354</v>
          </cell>
          <cell r="F1809" t="str">
            <v>PARANAQUE_C1_RESTORATION_2020 TYPHOON QUINTA_(POWERHOUSE CREW)</v>
          </cell>
          <cell r="G1809" t="str">
            <v>GARDNER STN SUCAT SUCAT MUNTINLUPA</v>
          </cell>
          <cell r="H1809" t="str">
            <v>MUNTINLUPA CITY</v>
          </cell>
          <cell r="I1809" t="str">
            <v>PARAÑAQUE</v>
          </cell>
          <cell r="J1809"/>
          <cell r="K1809"/>
          <cell r="L1809" t="str">
            <v>POWERHOUSE</v>
          </cell>
          <cell r="M1809" t="str">
            <v>CLOSE</v>
          </cell>
          <cell r="N1809" t="str">
            <v>MBF</v>
          </cell>
          <cell r="O1809">
            <v>0</v>
          </cell>
          <cell r="P1809"/>
          <cell r="Q1809">
            <v>0.02</v>
          </cell>
        </row>
        <row r="1810">
          <cell r="E1810">
            <v>100385477131</v>
          </cell>
          <cell r="F1810" t="str">
            <v>PARANAQUE_C1_RESTORATION_2020 TYPHOON QUINTA_(VJC CREW)</v>
          </cell>
          <cell r="G1810" t="str">
            <v>GARDNER STN SUCAT SUCAT MUNTINLUPA</v>
          </cell>
          <cell r="H1810" t="str">
            <v>MUNTINLUPA CITY</v>
          </cell>
          <cell r="I1810" t="str">
            <v>PARAÑAQUE</v>
          </cell>
          <cell r="J1810"/>
          <cell r="K1810"/>
          <cell r="L1810" t="str">
            <v>VJC</v>
          </cell>
          <cell r="M1810" t="str">
            <v>CLOSE</v>
          </cell>
          <cell r="N1810" t="str">
            <v>MBF</v>
          </cell>
          <cell r="O1810">
            <v>0</v>
          </cell>
          <cell r="P1810"/>
          <cell r="Q1810">
            <v>0.02</v>
          </cell>
        </row>
        <row r="1811">
          <cell r="E1811">
            <v>100385477575</v>
          </cell>
          <cell r="F1811" t="str">
            <v>PARANAQUE_C1_RESTORATION_2020 TYPHOON ULYSSES_(POWERHOUSE CREW)</v>
          </cell>
          <cell r="G1811" t="str">
            <v>GARDNER STN SUCAT SUCAT MUNTINLUPA</v>
          </cell>
          <cell r="H1811" t="str">
            <v>MUNTINLUPA CITY</v>
          </cell>
          <cell r="I1811" t="str">
            <v>PARAÑAQUE</v>
          </cell>
          <cell r="J1811"/>
          <cell r="K1811"/>
          <cell r="L1811" t="str">
            <v>POWERHOUSE</v>
          </cell>
          <cell r="M1811" t="str">
            <v>CLOSE</v>
          </cell>
          <cell r="N1811" t="str">
            <v>MBF</v>
          </cell>
          <cell r="O1811">
            <v>0</v>
          </cell>
          <cell r="P1811"/>
          <cell r="Q1811">
            <v>0.02</v>
          </cell>
        </row>
        <row r="1812">
          <cell r="E1812">
            <v>100385483154</v>
          </cell>
          <cell r="F1812" t="str">
            <v>PARANAQUE_C1_RESTORATION_2020 TYPHOON ULYSSES_(VJC CREW)</v>
          </cell>
          <cell r="G1812" t="str">
            <v>STA. CECILIA SAN ANTONIO VALLEY  1 SN ANTONIO PARANAQUE</v>
          </cell>
          <cell r="H1812" t="str">
            <v>PARAÑAQUE CITY</v>
          </cell>
          <cell r="I1812" t="str">
            <v>PARAÑAQUE</v>
          </cell>
          <cell r="J1812"/>
          <cell r="K1812"/>
          <cell r="L1812" t="str">
            <v>VJC</v>
          </cell>
          <cell r="M1812" t="str">
            <v>CLOSE</v>
          </cell>
          <cell r="N1812" t="str">
            <v>MBF</v>
          </cell>
          <cell r="O1812">
            <v>0</v>
          </cell>
          <cell r="P1812"/>
          <cell r="Q1812">
            <v>0.02</v>
          </cell>
        </row>
        <row r="1813">
          <cell r="E1813">
            <v>100385486822</v>
          </cell>
          <cell r="F1813" t="str">
            <v>PARANAQUE_C1_RESTORATION_2022 MAY LOCAL AND NATIONAL ELECTION_(CCBC CREW)</v>
          </cell>
          <cell r="G1813" t="str">
            <v>GARDNER STN SUCAT SUCAT MUNTINLUPA</v>
          </cell>
          <cell r="H1813" t="str">
            <v>MUNTINLUPA CITY</v>
          </cell>
          <cell r="I1813" t="str">
            <v>PARAÑAQUE</v>
          </cell>
          <cell r="J1813"/>
          <cell r="K1813"/>
          <cell r="L1813" t="str">
            <v>CHALLENGER</v>
          </cell>
          <cell r="M1813" t="str">
            <v>CLOSE</v>
          </cell>
          <cell r="N1813" t="str">
            <v>MBF</v>
          </cell>
          <cell r="O1813">
            <v>0</v>
          </cell>
          <cell r="P1813"/>
          <cell r="Q1813">
            <v>0.02</v>
          </cell>
        </row>
        <row r="1814">
          <cell r="E1814">
            <v>100385492193</v>
          </cell>
          <cell r="F1814" t="str">
            <v>PARANAQUE_C1_RESTORATION_2022 MAY LOCAL AND NATIONAL ELECTION_(POWERHOUSE CREW)</v>
          </cell>
          <cell r="G1814" t="str">
            <v>STA. CECILIA SAN ANTONIO VALLEY  1 SN ANTONIO PARANAQUE</v>
          </cell>
          <cell r="H1814" t="str">
            <v>PARAÑAQUE CITY</v>
          </cell>
          <cell r="I1814" t="str">
            <v>PARAÑAQUE</v>
          </cell>
          <cell r="J1814"/>
          <cell r="K1814"/>
          <cell r="L1814" t="str">
            <v>POWERHOUSE</v>
          </cell>
          <cell r="M1814" t="str">
            <v>CLOSE</v>
          </cell>
          <cell r="N1814" t="str">
            <v>MBF</v>
          </cell>
          <cell r="O1814">
            <v>0</v>
          </cell>
          <cell r="P1814"/>
          <cell r="Q1814">
            <v>0.02</v>
          </cell>
        </row>
        <row r="1815">
          <cell r="E1815">
            <v>100385492566</v>
          </cell>
          <cell r="F1815" t="str">
            <v>PARANAQUE_C1_RESTORATION_2022 MAY LOCAL AND NATIONAL ELECTION_(ECOM CREW)</v>
          </cell>
          <cell r="G1815" t="str">
            <v>SUN VALLEY SUN VALLEY SUBD SUN VALLEY PARANAQUE</v>
          </cell>
          <cell r="H1815" t="str">
            <v>PARAÑAQUE CITY</v>
          </cell>
          <cell r="I1815" t="str">
            <v>PARAÑAQUE</v>
          </cell>
          <cell r="J1815"/>
          <cell r="K1815"/>
          <cell r="L1815" t="str">
            <v>ECOM</v>
          </cell>
          <cell r="M1815" t="str">
            <v>CLOSE</v>
          </cell>
          <cell r="N1815" t="str">
            <v>MBF</v>
          </cell>
          <cell r="O1815">
            <v>0</v>
          </cell>
          <cell r="P1815"/>
          <cell r="Q1815">
            <v>0.02</v>
          </cell>
        </row>
        <row r="1816">
          <cell r="E1816" t="str">
            <v>X22083382158</v>
          </cell>
          <cell r="F1816" t="str">
            <v>ALVEO LAND CORP.</v>
          </cell>
          <cell r="G1816" t="str">
            <v>BLOCK 18, ARDIA VERMOSA, IMUS</v>
          </cell>
          <cell r="H1816" t="str">
            <v>IMUS CITY</v>
          </cell>
          <cell r="I1816" t="str">
            <v>DASMA</v>
          </cell>
          <cell r="J1816" t="str">
            <v>for completion on June 15, 2023</v>
          </cell>
          <cell r="K1816" t="str">
            <v>W/ ISSUE</v>
          </cell>
          <cell r="L1816" t="str">
            <v>AVECO</v>
          </cell>
          <cell r="M1816" t="str">
            <v>CLOSE</v>
          </cell>
          <cell r="N1816" t="str">
            <v>UG</v>
          </cell>
          <cell r="O1816">
            <v>117.22</v>
          </cell>
          <cell r="P1816">
            <v>127.5587</v>
          </cell>
          <cell r="Q1816">
            <v>1166.5</v>
          </cell>
        </row>
        <row r="1817">
          <cell r="E1817" t="str">
            <v>P1707001338</v>
          </cell>
          <cell r="F1817" t="str">
            <v>MN_MAJOR (WDESIGN) Relocation of facilities affected by DPWH road widening</v>
          </cell>
          <cell r="G1817" t="str">
            <v>KAINGIN RD. KAINGIN STO. NINO PARANAQUE</v>
          </cell>
          <cell r="H1817" t="str">
            <v>PARAÑAQUE CITY</v>
          </cell>
          <cell r="I1817" t="str">
            <v>PARAÑAQUE</v>
          </cell>
          <cell r="J1817"/>
          <cell r="K1817"/>
          <cell r="L1817" t="str">
            <v>AVECO</v>
          </cell>
          <cell r="M1817" t="str">
            <v>CLOSE</v>
          </cell>
          <cell r="N1817" t="str">
            <v>MBF</v>
          </cell>
          <cell r="O1817">
            <v>84.7</v>
          </cell>
          <cell r="P1817"/>
          <cell r="Q1817">
            <v>1581.98</v>
          </cell>
        </row>
        <row r="1818">
          <cell r="E1818" t="str">
            <v>X23124773657</v>
          </cell>
          <cell r="F1818" t="str">
            <v>PERPET PILIPINAS CORP.</v>
          </cell>
          <cell r="G1818" t="str">
            <v>CORREGIDOR, TIERRA NUEVA SUBD, MUNTINLUPA</v>
          </cell>
          <cell r="H1818" t="str">
            <v>MUNTINLUPA CITY</v>
          </cell>
          <cell r="I1818" t="str">
            <v>PARAÑAQUE</v>
          </cell>
          <cell r="J1818"/>
          <cell r="K1818" t="str">
            <v>W/O ISSUE</v>
          </cell>
          <cell r="L1818" t="str">
            <v>MECOVENDOR</v>
          </cell>
          <cell r="M1818" t="str">
            <v>CLOSE</v>
          </cell>
          <cell r="N1818" t="str">
            <v>JSP</v>
          </cell>
          <cell r="O1818">
            <v>0</v>
          </cell>
          <cell r="P1818">
            <v>0</v>
          </cell>
          <cell r="Q1818">
            <v>88.62</v>
          </cell>
        </row>
        <row r="1819">
          <cell r="E1819" t="str">
            <v>X23072742128</v>
          </cell>
          <cell r="F1819" t="str">
            <v>PRECIOSA DIAZ CASTILLO</v>
          </cell>
          <cell r="G1819" t="str">
            <v>COUNTRY CLUB, AYALA-ALABANG VILL, MUNTINLUPA</v>
          </cell>
          <cell r="H1819" t="str">
            <v>MUNTINLUPA CITY</v>
          </cell>
          <cell r="I1819" t="str">
            <v>PARAÑAQUE</v>
          </cell>
          <cell r="J1819"/>
          <cell r="K1819" t="str">
            <v>W/O ISSUE</v>
          </cell>
          <cell r="L1819" t="str">
            <v>POWERHOUSE</v>
          </cell>
          <cell r="M1819" t="str">
            <v>FCOMP</v>
          </cell>
          <cell r="N1819" t="str">
            <v>JSP</v>
          </cell>
          <cell r="O1819">
            <v>157.61000000000001</v>
          </cell>
          <cell r="P1819">
            <v>114.036</v>
          </cell>
          <cell r="Q1819">
            <v>237.67</v>
          </cell>
        </row>
        <row r="1820">
          <cell r="E1820"/>
          <cell r="F1820"/>
          <cell r="G1820"/>
          <cell r="H1820"/>
          <cell r="I1820"/>
          <cell r="J1820"/>
          <cell r="K1820"/>
          <cell r="L1820"/>
          <cell r="M1820"/>
          <cell r="N1820"/>
          <cell r="O1820"/>
          <cell r="P1820"/>
          <cell r="Q1820"/>
        </row>
        <row r="1821">
          <cell r="E1821"/>
          <cell r="F1821"/>
          <cell r="G1821"/>
          <cell r="H1821"/>
          <cell r="I1821"/>
          <cell r="J1821"/>
          <cell r="K1821"/>
          <cell r="L1821"/>
          <cell r="M1821"/>
          <cell r="N1821"/>
          <cell r="O1821"/>
          <cell r="P1821"/>
          <cell r="Q1821"/>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5"/>
      <sheetName val="C1"/>
      <sheetName val="UG-SLEM"/>
      <sheetName val="PCA SUMMARY"/>
    </sheetNames>
    <sheetDataSet>
      <sheetData sheetId="0"/>
      <sheetData sheetId="1"/>
      <sheetData sheetId="2">
        <row r="1">
          <cell r="E1"/>
          <cell r="F1"/>
          <cell r="G1"/>
          <cell r="H1"/>
          <cell r="I1"/>
          <cell r="J1"/>
          <cell r="K1" t="str">
            <v>F</v>
          </cell>
          <cell r="L1">
            <v>45293</v>
          </cell>
          <cell r="M1"/>
          <cell r="N1"/>
          <cell r="O1"/>
          <cell r="P1"/>
          <cell r="Q1"/>
        </row>
        <row r="2">
          <cell r="E2" t="str">
            <v>WO NO</v>
          </cell>
          <cell r="F2" t="str">
            <v>DESCRIPTION</v>
          </cell>
          <cell r="G2" t="str">
            <v>LOCATION</v>
          </cell>
          <cell r="H2" t="str">
            <v>MUNICIPALITY</v>
          </cell>
          <cell r="I2" t="str">
            <v>AREA OF RESPONSIBILITY</v>
          </cell>
          <cell r="J2" t="str">
            <v>VENDOR REMARKS</v>
          </cell>
          <cell r="K2" t="str">
            <v>C1 REMARKS</v>
          </cell>
          <cell r="L2" t="str">
            <v>ASSIGNED</v>
          </cell>
          <cell r="M2" t="str">
            <v>STATUS</v>
          </cell>
          <cell r="N2" t="str">
            <v>SUPERVISOR</v>
          </cell>
          <cell r="O2" t="str">
            <v>C1 CONTRACTOR MANHOUR</v>
          </cell>
          <cell r="P2" t="str">
            <v>.</v>
          </cell>
          <cell r="Q2" t="str">
            <v>TOTAL MANHOURS</v>
          </cell>
        </row>
        <row r="3">
          <cell r="E3" t="str">
            <v>X23072760604</v>
          </cell>
          <cell r="F3" t="str">
            <v>CITY GOVT OF MUNTINLUPA (SUCAT ELEMENTARY SCHOOL)</v>
          </cell>
          <cell r="G3" t="str">
            <v>PUROK 4, PUROK 4, MUNTINLUPA</v>
          </cell>
          <cell r="H3" t="str">
            <v>MUNTINLUPA CITY</v>
          </cell>
          <cell r="I3" t="str">
            <v>PARAÑAQUE</v>
          </cell>
          <cell r="J3" t="str">
            <v>Completed</v>
          </cell>
          <cell r="K3" t="str">
            <v>No PO due to contract budget concerns</v>
          </cell>
          <cell r="L3" t="str">
            <v>VJC</v>
          </cell>
          <cell r="M3" t="str">
            <v>CLOSE</v>
          </cell>
          <cell r="N3" t="str">
            <v>JSB</v>
          </cell>
          <cell r="O3">
            <v>32.566700000000004</v>
          </cell>
          <cell r="P3"/>
          <cell r="Q3">
            <v>964.72</v>
          </cell>
        </row>
        <row r="4">
          <cell r="E4" t="str">
            <v>X23083218820</v>
          </cell>
          <cell r="F4" t="str">
            <v>NEW GOLDEN CITY BUILDERS &amp; DEVT CORP</v>
          </cell>
          <cell r="G4" t="str">
            <v>QUIRINO, TAMBO, PARANAQUE</v>
          </cell>
          <cell r="H4" t="str">
            <v>PARAÑAQUE CITY</v>
          </cell>
          <cell r="I4" t="str">
            <v>PARAÑAQUE</v>
          </cell>
          <cell r="J4" t="str">
            <v>Completed</v>
          </cell>
          <cell r="K4" t="str">
            <v>No PO due to contract budget concerns</v>
          </cell>
          <cell r="L4" t="str">
            <v>VJC</v>
          </cell>
          <cell r="M4" t="str">
            <v>CLOSE</v>
          </cell>
          <cell r="N4" t="str">
            <v>JSP</v>
          </cell>
          <cell r="O4">
            <v>85.700000000000017</v>
          </cell>
          <cell r="P4"/>
          <cell r="Q4">
            <v>964.72</v>
          </cell>
        </row>
        <row r="5">
          <cell r="E5" t="str">
            <v>R22732627</v>
          </cell>
          <cell r="F5" t="str">
            <v>SEMBRANO DIEGO JR. ZUÑIGA</v>
          </cell>
          <cell r="G5" t="str">
            <v>2ND, GHQ VILL, TAGUIG CITY</v>
          </cell>
          <cell r="H5" t="str">
            <v>TAGUIG CITY</v>
          </cell>
          <cell r="I5" t="str">
            <v>PARAÑAQUE</v>
          </cell>
          <cell r="J5" t="str">
            <v>done last 08/31/23 / Completed</v>
          </cell>
          <cell r="K5" t="str">
            <v>No PO due to contract budget concerns</v>
          </cell>
          <cell r="L5" t="str">
            <v>VJC</v>
          </cell>
          <cell r="M5" t="str">
            <v>CLOSE</v>
          </cell>
          <cell r="N5" t="str">
            <v>JSB</v>
          </cell>
          <cell r="O5">
            <v>12.880000000000003</v>
          </cell>
          <cell r="P5"/>
          <cell r="Q5">
            <v>964.72</v>
          </cell>
        </row>
        <row r="6">
          <cell r="E6" t="str">
            <v>X23072588662</v>
          </cell>
          <cell r="F6" t="str">
            <v>HERSH KAMAL ABICHANDANI</v>
          </cell>
          <cell r="G6" t="str">
            <v>TEHERAN, MERVILLE SUBD, PARANAQUE</v>
          </cell>
          <cell r="H6" t="str">
            <v>PARAÑAQUE CITY</v>
          </cell>
          <cell r="I6" t="str">
            <v>PARAÑAQUE</v>
          </cell>
          <cell r="J6" t="str">
            <v>digging 9/11/23 / Completed</v>
          </cell>
          <cell r="K6" t="str">
            <v>No PO due to contract budget concerns</v>
          </cell>
          <cell r="L6" t="str">
            <v>VJC</v>
          </cell>
          <cell r="M6" t="str">
            <v>CLOSE</v>
          </cell>
          <cell r="N6" t="str">
            <v>JSP</v>
          </cell>
          <cell r="O6">
            <v>71.87260000000002</v>
          </cell>
          <cell r="P6"/>
          <cell r="Q6">
            <v>964.72</v>
          </cell>
        </row>
        <row r="7">
          <cell r="E7" t="str">
            <v>X23072555793</v>
          </cell>
          <cell r="F7" t="str">
            <v>CITY GOVERNMENT OF TAGUIG</v>
          </cell>
          <cell r="G7" t="str">
            <v>BLOCK 150, CENTRAL BICUTAN/SITIO CENTRAL, TAGUIG CITY</v>
          </cell>
          <cell r="H7" t="str">
            <v>TAGUIG CITY</v>
          </cell>
          <cell r="I7" t="str">
            <v>PARAÑAQUE</v>
          </cell>
          <cell r="J7" t="str">
            <v>Completed</v>
          </cell>
          <cell r="K7" t="str">
            <v>No PO due to contract budget concerns</v>
          </cell>
          <cell r="L7" t="str">
            <v>VJC</v>
          </cell>
          <cell r="M7" t="str">
            <v>FCOMP</v>
          </cell>
          <cell r="N7" t="str">
            <v>JSB</v>
          </cell>
          <cell r="O7">
            <v>250.73289999999992</v>
          </cell>
          <cell r="P7"/>
          <cell r="Q7">
            <v>964.72</v>
          </cell>
        </row>
        <row r="8">
          <cell r="E8" t="str">
            <v>X23062314144</v>
          </cell>
          <cell r="F8" t="str">
            <v>PENAFRANCIA PAYORAN XU</v>
          </cell>
          <cell r="G8" t="str">
            <v>T. CLAUDIO, BACLARAN, PARANAQUE</v>
          </cell>
          <cell r="H8" t="str">
            <v>PARAÑAQUE CITY</v>
          </cell>
          <cell r="I8" t="str">
            <v>PARAÑAQUE</v>
          </cell>
          <cell r="J8" t="str">
            <v>Completed</v>
          </cell>
          <cell r="K8" t="str">
            <v>No PO due to contract budget concerns</v>
          </cell>
          <cell r="L8" t="str">
            <v>VJC</v>
          </cell>
          <cell r="M8" t="str">
            <v>CLOSE</v>
          </cell>
          <cell r="N8" t="str">
            <v>JSB</v>
          </cell>
          <cell r="O8">
            <v>14.632799999999998</v>
          </cell>
          <cell r="P8"/>
          <cell r="Q8">
            <v>964.72</v>
          </cell>
        </row>
        <row r="9">
          <cell r="E9" t="str">
            <v>X23010286718</v>
          </cell>
          <cell r="F9" t="str">
            <v>CITY GOVERNMENT OF PARAÑAQUE</v>
          </cell>
          <cell r="G9" t="str">
            <v>4TH, UNITED PARANAQUE 5, PARANAQUE</v>
          </cell>
          <cell r="H9" t="str">
            <v>PARAÑAQUE CITY</v>
          </cell>
          <cell r="I9" t="str">
            <v>PARAÑAQUE</v>
          </cell>
          <cell r="J9" t="str">
            <v>with PAI 0919 morning, completed</v>
          </cell>
          <cell r="K9" t="str">
            <v>No PO due to contract budget concerns</v>
          </cell>
          <cell r="L9" t="str">
            <v>VJC</v>
          </cell>
          <cell r="M9" t="str">
            <v>CLOSE</v>
          </cell>
          <cell r="N9" t="str">
            <v>JSB</v>
          </cell>
          <cell r="O9">
            <v>125.35550000000001</v>
          </cell>
          <cell r="P9"/>
          <cell r="Q9">
            <v>964.72</v>
          </cell>
        </row>
        <row r="10">
          <cell r="E10" t="str">
            <v>X23083052727</v>
          </cell>
          <cell r="F10" t="str">
            <v>IRENE SOLIMAN MARANAN</v>
          </cell>
          <cell r="G10" t="str">
            <v>ALPINE, MERVILLE SUBD, PARANAQUE</v>
          </cell>
          <cell r="H10" t="str">
            <v>PARAÑAQUE CITY</v>
          </cell>
          <cell r="I10" t="str">
            <v>PARAÑAQUE</v>
          </cell>
          <cell r="J10" t="str">
            <v>completed</v>
          </cell>
          <cell r="K10" t="str">
            <v>No PO due to contract budget concerns</v>
          </cell>
          <cell r="L10" t="str">
            <v>VJC</v>
          </cell>
          <cell r="M10" t="str">
            <v>FCOMP</v>
          </cell>
          <cell r="N10" t="str">
            <v>JSB</v>
          </cell>
          <cell r="O10">
            <v>62.490199999999994</v>
          </cell>
          <cell r="P10"/>
          <cell r="Q10">
            <v>964.72</v>
          </cell>
        </row>
        <row r="11">
          <cell r="E11" t="str">
            <v>X23072860401</v>
          </cell>
          <cell r="F11" t="str">
            <v>JANICE JANE TABILIRAN PERKKIO</v>
          </cell>
          <cell r="G11" t="str">
            <v>TOPACIO, MARCELO GREEN VILL 5, PARANAQUE</v>
          </cell>
          <cell r="H11" t="str">
            <v>PARAÑAQUE CITY</v>
          </cell>
          <cell r="I11" t="str">
            <v>PARAÑAQUE</v>
          </cell>
          <cell r="J11" t="str">
            <v>8 3-ubolt, completed</v>
          </cell>
          <cell r="K11" t="str">
            <v>No PO due to contract budget concerns</v>
          </cell>
          <cell r="L11" t="str">
            <v>VJC</v>
          </cell>
          <cell r="M11" t="str">
            <v>CLOSE</v>
          </cell>
          <cell r="N11" t="str">
            <v>JSB</v>
          </cell>
          <cell r="O11">
            <v>116.22049999999999</v>
          </cell>
          <cell r="P11"/>
          <cell r="Q11">
            <v>964.72</v>
          </cell>
        </row>
        <row r="12">
          <cell r="E12" t="str">
            <v>C2309000181</v>
          </cell>
          <cell r="F12" t="str">
            <v>TEMIC AUTOMOTIVE (PHILS.),INC.,</v>
          </cell>
          <cell r="G12" t="str">
            <v>BAGSAKAN, FTI CPD, TAGUIG CITY</v>
          </cell>
          <cell r="H12" t="str">
            <v>TAGUIG CITY</v>
          </cell>
          <cell r="I12" t="str">
            <v>PARAÑAQUE</v>
          </cell>
          <cell r="J12" t="str">
            <v>completed</v>
          </cell>
          <cell r="K12" t="str">
            <v>No PO due to contract budget concerns</v>
          </cell>
          <cell r="L12" t="str">
            <v>VJC</v>
          </cell>
          <cell r="M12" t="str">
            <v>CLOSE</v>
          </cell>
          <cell r="N12" t="str">
            <v>JSP</v>
          </cell>
          <cell r="O12">
            <v>29.220700000000001</v>
          </cell>
          <cell r="P12"/>
          <cell r="Q12">
            <v>964.72</v>
          </cell>
        </row>
        <row r="13">
          <cell r="E13" t="str">
            <v>X23072520110</v>
          </cell>
          <cell r="F13" t="str">
            <v>VALENTINO LOZADA PASAMBA</v>
          </cell>
          <cell r="G13" t="str">
            <v>SAN DIEGO, PUROK 2, TAGUIG CITY</v>
          </cell>
          <cell r="H13" t="str">
            <v>TAGUIG CITY</v>
          </cell>
          <cell r="I13" t="str">
            <v>PARAÑAQUE</v>
          </cell>
          <cell r="J13" t="str">
            <v>dig 0919, Completed</v>
          </cell>
          <cell r="K13" t="str">
            <v>No PO due to contract budget concerns</v>
          </cell>
          <cell r="L13" t="str">
            <v>VJC</v>
          </cell>
          <cell r="M13" t="str">
            <v>CLOSE</v>
          </cell>
          <cell r="N13" t="str">
            <v>JSB</v>
          </cell>
          <cell r="O13">
            <v>1.9300000000000002</v>
          </cell>
          <cell r="P13"/>
          <cell r="Q13">
            <v>964.72</v>
          </cell>
        </row>
        <row r="14">
          <cell r="E14" t="str">
            <v>X23093633764</v>
          </cell>
          <cell r="F14" t="str">
            <v>SEAWORLD COMM'L TRADING CORP.</v>
          </cell>
          <cell r="G14" t="str">
            <v>DIMATIMBANGAN, DON GALO, PARANAQUE</v>
          </cell>
          <cell r="H14" t="str">
            <v>PARAÑAQUE CITY</v>
          </cell>
          <cell r="I14" t="str">
            <v>PARAÑAQUE</v>
          </cell>
          <cell r="J14" t="str">
            <v>completed and energized last Nov 6, 2023</v>
          </cell>
          <cell r="K14" t="str">
            <v>W/O ISSUE</v>
          </cell>
          <cell r="L14" t="str">
            <v>VJC</v>
          </cell>
          <cell r="M14" t="str">
            <v>CLOSE</v>
          </cell>
          <cell r="N14" t="str">
            <v>JSB</v>
          </cell>
          <cell r="O14">
            <v>77.369000000000014</v>
          </cell>
          <cell r="P14"/>
          <cell r="Q14">
            <v>964.72</v>
          </cell>
        </row>
        <row r="15">
          <cell r="E15">
            <v>100478947905</v>
          </cell>
          <cell r="F15" t="str">
            <v>MAINT 424WG Retirement of Idle DTs, TLN 035332 on pole DY1-0786</v>
          </cell>
          <cell r="G15" t="str">
            <v>TAGUIG BAGUMBAYAN INDL ASS INC BAGUMBAYAN TAGUIG CITY</v>
          </cell>
          <cell r="H15" t="str">
            <v>TAGUIG CITY</v>
          </cell>
          <cell r="I15" t="str">
            <v>PARAÑAQUE</v>
          </cell>
          <cell r="J15"/>
          <cell r="K15" t="str">
            <v>W/O ISSUE</v>
          </cell>
          <cell r="L15" t="str">
            <v>VJC</v>
          </cell>
          <cell r="M15" t="str">
            <v>CLOSE</v>
          </cell>
          <cell r="N15" t="str">
            <v>JSP</v>
          </cell>
          <cell r="O15">
            <v>90.33</v>
          </cell>
          <cell r="P15"/>
          <cell r="Q15">
            <v>964.72</v>
          </cell>
        </row>
        <row r="16">
          <cell r="E16" t="str">
            <v>X24010034743</v>
          </cell>
          <cell r="F16" t="str">
            <v>ALEXANDER CREUS BONDOC</v>
          </cell>
          <cell r="G16" t="str">
            <v>ARDEN, ST. JOSEPH SUBD, LAS PINAS CITY</v>
          </cell>
          <cell r="H16" t="str">
            <v>LAS PIÑAS CITY</v>
          </cell>
          <cell r="I16" t="str">
            <v>PARAÑAQUE</v>
          </cell>
          <cell r="J16"/>
          <cell r="K16"/>
          <cell r="L16" t="str">
            <v>CHALLENGER</v>
          </cell>
          <cell r="M16" t="str">
            <v>FCOMP</v>
          </cell>
          <cell r="N16" t="str">
            <v>JSP</v>
          </cell>
          <cell r="O16">
            <v>179.0668</v>
          </cell>
          <cell r="P16"/>
          <cell r="Q16">
            <v>276.35000000000002</v>
          </cell>
        </row>
        <row r="17">
          <cell r="E17" t="str">
            <v>X23083394614</v>
          </cell>
          <cell r="F17" t="str">
            <v>ARTHUR A. DE GUIA</v>
          </cell>
          <cell r="G17" t="str">
            <v>PANAY, AYALA-ALABANG VILL, MUNTINLUPA</v>
          </cell>
          <cell r="H17" t="str">
            <v>MUNTINLUPA CITY</v>
          </cell>
          <cell r="I17" t="str">
            <v>PARAÑAQUE</v>
          </cell>
          <cell r="J17" t="str">
            <v>EAM asset movement issue</v>
          </cell>
          <cell r="K17" t="str">
            <v>W/ ISSUE</v>
          </cell>
          <cell r="L17" t="str">
            <v>CHALLENGER</v>
          </cell>
          <cell r="M17" t="str">
            <v>CLOSE</v>
          </cell>
          <cell r="N17" t="str">
            <v>JSP</v>
          </cell>
          <cell r="O17">
            <v>89.660300000000021</v>
          </cell>
          <cell r="P17"/>
          <cell r="Q17">
            <v>161.35</v>
          </cell>
        </row>
        <row r="18">
          <cell r="E18" t="str">
            <v>X23010135010</v>
          </cell>
          <cell r="F18" t="str">
            <v>RAVI RAMESH GURNAMAL</v>
          </cell>
          <cell r="G18" t="str">
            <v>CHESTNUT, MGV PHASE 1, PARANAQUE</v>
          </cell>
          <cell r="H18" t="str">
            <v>PARAÑAQUE CITY</v>
          </cell>
          <cell r="I18" t="str">
            <v>PARAÑAQUE</v>
          </cell>
          <cell r="J18" t="str">
            <v xml:space="preserve">Dec 28 energize </v>
          </cell>
          <cell r="K18" t="str">
            <v>W/O ISSUE</v>
          </cell>
          <cell r="L18" t="str">
            <v>ECOM</v>
          </cell>
          <cell r="M18" t="str">
            <v>TECO</v>
          </cell>
          <cell r="N18" t="str">
            <v>IJP</v>
          </cell>
          <cell r="O18">
            <v>139.99050000000003</v>
          </cell>
          <cell r="P18"/>
          <cell r="Q18">
            <v>309.02</v>
          </cell>
        </row>
        <row r="19">
          <cell r="E19" t="str">
            <v>X23051997499</v>
          </cell>
          <cell r="F19" t="str">
            <v>MICHAEL ANGELO EARL TAN UY</v>
          </cell>
          <cell r="G19" t="str">
            <v>TAMBO, PARANAQUE</v>
          </cell>
          <cell r="H19" t="str">
            <v>PARAÑAQUE CITY</v>
          </cell>
          <cell r="I19" t="str">
            <v>PARAÑAQUE</v>
          </cell>
          <cell r="J19" t="str">
            <v>pole location issue for joint survey</v>
          </cell>
          <cell r="K19" t="str">
            <v>W/ ISSUE</v>
          </cell>
          <cell r="L19" t="str">
            <v>ECOM</v>
          </cell>
          <cell r="M19" t="str">
            <v>CLOSE</v>
          </cell>
          <cell r="N19" t="str">
            <v>RRG</v>
          </cell>
          <cell r="O19">
            <v>45.306100000000001</v>
          </cell>
          <cell r="P19"/>
          <cell r="Q19">
            <v>104.47</v>
          </cell>
        </row>
        <row r="20">
          <cell r="E20" t="str">
            <v>X23083241600</v>
          </cell>
          <cell r="F20" t="str">
            <v>J CARDINAL PALMA MIZONA</v>
          </cell>
          <cell r="G20" t="str">
            <v>SHANGHAI, BETTER LIVING SUBD, PARANAQUE</v>
          </cell>
          <cell r="H20" t="str">
            <v>PARAÑAQUE CITY</v>
          </cell>
          <cell r="I20" t="str">
            <v>PARAÑAQUE</v>
          </cell>
          <cell r="J20" t="str">
            <v>lack 2-ubolt, completed</v>
          </cell>
          <cell r="K20" t="str">
            <v>No PO due to contract budget concerns</v>
          </cell>
          <cell r="L20" t="str">
            <v>VJC</v>
          </cell>
          <cell r="M20" t="str">
            <v>FCOMP</v>
          </cell>
          <cell r="N20" t="str">
            <v>JSB</v>
          </cell>
          <cell r="O20">
            <v>224.14029999999994</v>
          </cell>
          <cell r="P20"/>
          <cell r="Q20">
            <v>964.72</v>
          </cell>
        </row>
        <row r="21">
          <cell r="E21" t="str">
            <v>X23124729559</v>
          </cell>
          <cell r="F21" t="str">
            <v>ROLAND PERMIAS JAEN</v>
          </cell>
          <cell r="G21" t="str">
            <v>1ST, UNITED PARANAQUE 5, PARANAQUE</v>
          </cell>
          <cell r="H21" t="str">
            <v>PARAÑAQUE CITY</v>
          </cell>
          <cell r="I21" t="str">
            <v>PARAÑAQUE</v>
          </cell>
          <cell r="J21"/>
          <cell r="K21" t="str">
            <v>W/O ISSUE</v>
          </cell>
          <cell r="L21" t="str">
            <v>VJC</v>
          </cell>
          <cell r="M21" t="str">
            <v>CLOSE</v>
          </cell>
          <cell r="N21" t="str">
            <v>JSB</v>
          </cell>
          <cell r="O21">
            <v>1.73</v>
          </cell>
          <cell r="P21"/>
          <cell r="Q21">
            <v>964.72</v>
          </cell>
        </row>
        <row r="22">
          <cell r="E22" t="str">
            <v>X23114596627</v>
          </cell>
          <cell r="F22" t="str">
            <v>SHARON JOSHUA DEL VALLE</v>
          </cell>
          <cell r="G22" t="str">
            <v>ST. MARTIN, BAGUMBAYAN, TAGUIG CITY</v>
          </cell>
          <cell r="H22" t="str">
            <v>TAGUIG CITY</v>
          </cell>
          <cell r="I22" t="str">
            <v>PARAÑAQUE</v>
          </cell>
          <cell r="J22"/>
          <cell r="K22" t="str">
            <v>W/O ISSUE</v>
          </cell>
          <cell r="L22" t="str">
            <v>VJC</v>
          </cell>
          <cell r="M22" t="str">
            <v>CLOSE</v>
          </cell>
          <cell r="N22" t="str">
            <v>JSB</v>
          </cell>
          <cell r="O22">
            <v>2.71</v>
          </cell>
          <cell r="P22"/>
          <cell r="Q22">
            <v>964.72</v>
          </cell>
        </row>
        <row r="23">
          <cell r="E23" t="str">
            <v>X23083247761</v>
          </cell>
          <cell r="F23" t="str">
            <v>CARLITO EDUARDO AUSTRIA</v>
          </cell>
          <cell r="G23" t="str">
            <v>TALIN PLACE, AYALA-ALABANG VILL, MUNTINLUPA</v>
          </cell>
          <cell r="H23" t="str">
            <v>MUNTINLUPA CITY</v>
          </cell>
          <cell r="I23" t="str">
            <v>PARAÑAQUE</v>
          </cell>
          <cell r="J23" t="str">
            <v>Oct 28 energize, ayaw magpahukay</v>
          </cell>
          <cell r="K23" t="str">
            <v>W/ ISSUE</v>
          </cell>
          <cell r="L23" t="str">
            <v>CHALLENGER</v>
          </cell>
          <cell r="M23" t="str">
            <v>CLOSE</v>
          </cell>
          <cell r="N23" t="str">
            <v>JSP</v>
          </cell>
          <cell r="O23">
            <v>64.902599999999993</v>
          </cell>
          <cell r="P23"/>
          <cell r="Q23">
            <v>113.22</v>
          </cell>
        </row>
        <row r="24">
          <cell r="E24" t="str">
            <v>X23062096005</v>
          </cell>
          <cell r="F24" t="str">
            <v>FIREBIRD HOLDINGS CORPORATION</v>
          </cell>
          <cell r="G24" t="str">
            <v>BLOCK 2, RHONAVILLE, BACOOR</v>
          </cell>
          <cell r="H24" t="str">
            <v>BACOOR CITY</v>
          </cell>
          <cell r="I24" t="str">
            <v>DASMA</v>
          </cell>
          <cell r="J24" t="str">
            <v>ssp jan 23</v>
          </cell>
          <cell r="K24" t="str">
            <v>W/O ISSUE</v>
          </cell>
          <cell r="L24" t="str">
            <v>CHALLENGER</v>
          </cell>
          <cell r="M24" t="str">
            <v>CLOSE</v>
          </cell>
          <cell r="N24" t="str">
            <v>JSP</v>
          </cell>
          <cell r="O24">
            <v>108.40429999999999</v>
          </cell>
          <cell r="P24"/>
          <cell r="Q24">
            <v>213.35</v>
          </cell>
        </row>
        <row r="25">
          <cell r="E25" t="str">
            <v>X23114467324</v>
          </cell>
          <cell r="F25" t="str">
            <v>ANTONIO MORALES PERALTA</v>
          </cell>
          <cell r="G25" t="str">
            <v>LOCKHEED, CONCORDE SUBD, PARANAQUE</v>
          </cell>
          <cell r="H25" t="str">
            <v>PARAÑAQUE CITY</v>
          </cell>
          <cell r="I25" t="str">
            <v>PARAÑAQUE</v>
          </cell>
          <cell r="J25"/>
          <cell r="K25" t="str">
            <v>W/O ISSUE</v>
          </cell>
          <cell r="L25" t="str">
            <v>CHALLENGER</v>
          </cell>
          <cell r="M25" t="str">
            <v>CLOSE</v>
          </cell>
          <cell r="N25" t="str">
            <v>JSP</v>
          </cell>
          <cell r="O25">
            <v>34.439499999999995</v>
          </cell>
          <cell r="P25"/>
          <cell r="Q25">
            <v>59.27</v>
          </cell>
        </row>
        <row r="26">
          <cell r="E26" t="str">
            <v>X24010032080</v>
          </cell>
          <cell r="F26" t="str">
            <v>AS AND T HATCH INC.</v>
          </cell>
          <cell r="G26" t="str">
            <v>MID WEST, VICTORIAHOMES-DIAMONDPARK SUBD, MUNTINLUPA</v>
          </cell>
          <cell r="H26" t="str">
            <v>MUNTINLUPA CITY</v>
          </cell>
          <cell r="I26" t="str">
            <v>PARAÑAQUE</v>
          </cell>
          <cell r="J26"/>
          <cell r="K26"/>
          <cell r="L26" t="str">
            <v>CHALLENGER</v>
          </cell>
          <cell r="M26" t="str">
            <v>CLOSE</v>
          </cell>
          <cell r="N26" t="str">
            <v>JSP</v>
          </cell>
          <cell r="O26">
            <v>72.394300000000015</v>
          </cell>
          <cell r="P26"/>
          <cell r="Q26">
            <v>172.53</v>
          </cell>
        </row>
        <row r="27">
          <cell r="E27" t="str">
            <v>X23114555024</v>
          </cell>
          <cell r="F27" t="str">
            <v>E-WHA FOAM PHILIPPINES, INC.,</v>
          </cell>
          <cell r="G27" t="str">
            <v>DBP, FTI CPD, TAGUIG CITY</v>
          </cell>
          <cell r="H27" t="str">
            <v>TAGUIG CITY</v>
          </cell>
          <cell r="I27" t="str">
            <v>PARAÑAQUE</v>
          </cell>
          <cell r="J27"/>
          <cell r="K27"/>
          <cell r="L27" t="str">
            <v>ECOM</v>
          </cell>
          <cell r="M27" t="str">
            <v>FCOMP</v>
          </cell>
          <cell r="N27" t="str">
            <v>RRG</v>
          </cell>
          <cell r="O27">
            <v>21.66</v>
          </cell>
          <cell r="P27"/>
          <cell r="Q27">
            <v>48.12</v>
          </cell>
        </row>
        <row r="28">
          <cell r="E28" t="str">
            <v>X23104021896</v>
          </cell>
          <cell r="F28" t="str">
            <v>LIANBEN TAN LAO</v>
          </cell>
          <cell r="G28" t="str">
            <v>JOIE LANE, LEVITOWN ESTATE, PARANAQUE</v>
          </cell>
          <cell r="H28" t="str">
            <v>PARAÑAQUE CITY</v>
          </cell>
          <cell r="I28" t="str">
            <v>PARAÑAQUE</v>
          </cell>
          <cell r="J28"/>
          <cell r="K28" t="str">
            <v>W/O ISSUE</v>
          </cell>
          <cell r="L28" t="str">
            <v>VJC</v>
          </cell>
          <cell r="M28" t="str">
            <v>CLOSE</v>
          </cell>
          <cell r="N28" t="str">
            <v>JSB</v>
          </cell>
          <cell r="O28">
            <v>56.220300000000002</v>
          </cell>
          <cell r="P28"/>
          <cell r="Q28">
            <v>964.72</v>
          </cell>
        </row>
        <row r="29">
          <cell r="E29" t="str">
            <v>X23124774423</v>
          </cell>
          <cell r="F29" t="str">
            <v>YASSER MONAWARA DATUMANONG</v>
          </cell>
          <cell r="G29" t="str">
            <v>BLOCK 63, PUROK 5, TAGUIG CITY</v>
          </cell>
          <cell r="H29" t="str">
            <v>TAGUIG CITY</v>
          </cell>
          <cell r="I29" t="str">
            <v>PARAÑAQUE</v>
          </cell>
          <cell r="J29"/>
          <cell r="K29" t="str">
            <v>W/O ISSUE</v>
          </cell>
          <cell r="L29" t="str">
            <v>VJC</v>
          </cell>
          <cell r="M29" t="str">
            <v>CLOSE</v>
          </cell>
          <cell r="N29" t="str">
            <v>JSB</v>
          </cell>
          <cell r="O29">
            <v>2.38</v>
          </cell>
          <cell r="P29"/>
          <cell r="Q29">
            <v>964.72</v>
          </cell>
        </row>
        <row r="30">
          <cell r="E30" t="str">
            <v>X23031060616</v>
          </cell>
          <cell r="F30" t="str">
            <v>ELMO V ROMUALDO SESE</v>
          </cell>
          <cell r="G30" t="str">
            <v>DR. A SANTOS, SAN DIONISIO, PARANAQUE</v>
          </cell>
          <cell r="H30" t="str">
            <v>PARAÑAQUE CITY</v>
          </cell>
          <cell r="I30" t="str">
            <v>PARAÑAQUE</v>
          </cell>
          <cell r="J30"/>
          <cell r="K30" t="str">
            <v>W/O ISSUE</v>
          </cell>
          <cell r="L30" t="str">
            <v>VJC</v>
          </cell>
          <cell r="M30" t="str">
            <v>CLOSE</v>
          </cell>
          <cell r="N30" t="str">
            <v>JSB</v>
          </cell>
          <cell r="O30">
            <v>1.73</v>
          </cell>
          <cell r="P30"/>
          <cell r="Q30">
            <v>964.72</v>
          </cell>
        </row>
        <row r="31">
          <cell r="E31" t="str">
            <v>X23124729645</v>
          </cell>
          <cell r="F31" t="str">
            <v>MICHAEL OROGO DELA RIMA</v>
          </cell>
          <cell r="G31" t="str">
            <v>CHRYSANTHEMUM, TAHANAN VILL, PARANAQUE</v>
          </cell>
          <cell r="H31" t="str">
            <v>PARAÑAQUE CITY</v>
          </cell>
          <cell r="I31" t="str">
            <v>PARAÑAQUE</v>
          </cell>
          <cell r="J31"/>
          <cell r="K31"/>
          <cell r="L31" t="str">
            <v>ECOM</v>
          </cell>
          <cell r="M31" t="str">
            <v>TECO</v>
          </cell>
          <cell r="N31" t="str">
            <v>RRG</v>
          </cell>
          <cell r="O31">
            <v>50.235699999999987</v>
          </cell>
          <cell r="P31"/>
          <cell r="Q31">
            <v>92.67</v>
          </cell>
        </row>
        <row r="32">
          <cell r="E32" t="str">
            <v>R22279192</v>
          </cell>
          <cell r="F32" t="str">
            <v>YAMADA MERAY PECHERA</v>
          </cell>
          <cell r="G32" t="str">
            <v>TURQUOISE, LAS PIÑAS ROYALE ESTATE, LAS PINAS CITY</v>
          </cell>
          <cell r="H32" t="str">
            <v>LAS PIÑAS CITY</v>
          </cell>
          <cell r="I32" t="str">
            <v>PARAÑAQUE</v>
          </cell>
          <cell r="J32" t="str">
            <v>for execution on April 24,2023; for execution on June 1 (morning), for schedule of SSP</v>
          </cell>
          <cell r="K32" t="str">
            <v>W/O ISSUE</v>
          </cell>
          <cell r="L32" t="str">
            <v>ECOM</v>
          </cell>
          <cell r="M32" t="str">
            <v>TECO</v>
          </cell>
          <cell r="N32" t="str">
            <v>EAO</v>
          </cell>
          <cell r="O32">
            <v>17.03</v>
          </cell>
          <cell r="P32"/>
          <cell r="Q32">
            <v>26.67</v>
          </cell>
        </row>
        <row r="33">
          <cell r="E33" t="str">
            <v>X23062307719</v>
          </cell>
          <cell r="F33" t="str">
            <v>DIOSALYN ARROYO ARTUZ</v>
          </cell>
          <cell r="G33" t="str">
            <v>THOMAS, MULTINATIONAL VILL, PARANAQUE</v>
          </cell>
          <cell r="H33" t="str">
            <v>PARAÑAQUE CITY</v>
          </cell>
          <cell r="I33" t="str">
            <v>PARAÑAQUE</v>
          </cell>
          <cell r="J33" t="str">
            <v>need endorsement from multi HOA</v>
          </cell>
          <cell r="K33" t="str">
            <v>W/O ISSUE</v>
          </cell>
          <cell r="L33" t="str">
            <v>CHALLENGER</v>
          </cell>
          <cell r="M33" t="str">
            <v>CLOSE</v>
          </cell>
          <cell r="N33" t="str">
            <v>JSP</v>
          </cell>
          <cell r="O33">
            <v>286.96159999999975</v>
          </cell>
          <cell r="P33"/>
          <cell r="Q33">
            <v>659.68</v>
          </cell>
        </row>
        <row r="34">
          <cell r="E34" t="str">
            <v>X23093649424</v>
          </cell>
          <cell r="F34" t="str">
            <v>JULITA B. FRANCISCO</v>
          </cell>
          <cell r="G34" t="str">
            <v>GEN. TIRONA, HABAY I, BACOOR</v>
          </cell>
          <cell r="H34" t="str">
            <v>BACOOR CITY</v>
          </cell>
          <cell r="I34" t="str">
            <v>DASMA</v>
          </cell>
          <cell r="J34"/>
          <cell r="K34"/>
          <cell r="L34" t="str">
            <v>CHALLENGER</v>
          </cell>
          <cell r="M34" t="str">
            <v>COMP</v>
          </cell>
          <cell r="N34" t="str">
            <v>JSP</v>
          </cell>
          <cell r="O34">
            <v>11.4428</v>
          </cell>
          <cell r="P34"/>
          <cell r="Q34">
            <v>29.67</v>
          </cell>
        </row>
        <row r="35">
          <cell r="E35" t="str">
            <v>X23083022274</v>
          </cell>
          <cell r="F35" t="str">
            <v>SERBISYO BETERINARYO INCORPORATED DOING BUSINESS A</v>
          </cell>
          <cell r="G35" t="str">
            <v>EL GRANDE, BF HOMES, PARANAQUE</v>
          </cell>
          <cell r="H35" t="str">
            <v>PARAÑAQUE CITY</v>
          </cell>
          <cell r="I35" t="str">
            <v>PARAÑAQUE</v>
          </cell>
          <cell r="J35"/>
          <cell r="K35" t="str">
            <v>W/O ISSUE</v>
          </cell>
          <cell r="L35" t="str">
            <v>CHALLENGER</v>
          </cell>
          <cell r="M35" t="str">
            <v>CLOSE</v>
          </cell>
          <cell r="N35" t="str">
            <v>JSP</v>
          </cell>
          <cell r="O35">
            <v>36.8461</v>
          </cell>
          <cell r="P35"/>
          <cell r="Q35">
            <v>100.55</v>
          </cell>
        </row>
        <row r="36">
          <cell r="E36" t="str">
            <v>R23054439</v>
          </cell>
          <cell r="F36" t="str">
            <v>AMVEL LAND DEVELOPMENT CORP.,</v>
          </cell>
          <cell r="G36" t="str">
            <v>PHASE 2 ACCESS ROAD, AMVEL COMMERCIAL COMPLEX, PARANAQUE</v>
          </cell>
          <cell r="H36" t="str">
            <v>PARAÑAQUE CITY</v>
          </cell>
          <cell r="I36" t="str">
            <v>PARAÑAQUE</v>
          </cell>
          <cell r="J36"/>
          <cell r="K36"/>
          <cell r="L36" t="str">
            <v>ECOM</v>
          </cell>
          <cell r="M36" t="str">
            <v>TECO</v>
          </cell>
          <cell r="N36" t="str">
            <v>RRG</v>
          </cell>
          <cell r="O36">
            <v>224.56</v>
          </cell>
          <cell r="P36"/>
          <cell r="Q36">
            <v>343.78</v>
          </cell>
        </row>
        <row r="37">
          <cell r="E37" t="str">
            <v>X23030986864</v>
          </cell>
          <cell r="F37" t="str">
            <v>PHILIPPINE SEVEN CORPORATION</v>
          </cell>
          <cell r="G37" t="str">
            <v>M. ARABEJO, GATCHALIAN SUBD, LAS PINAS CITY</v>
          </cell>
          <cell r="H37" t="str">
            <v>LAS PIÑAS CITY</v>
          </cell>
          <cell r="I37" t="str">
            <v>PARAÑAQUE</v>
          </cell>
          <cell r="J37" t="str">
            <v>wala pang hukay</v>
          </cell>
          <cell r="K37" t="str">
            <v>W/O ISSUE</v>
          </cell>
          <cell r="L37" t="str">
            <v>CHALLENGER</v>
          </cell>
          <cell r="M37" t="str">
            <v>CLOSE</v>
          </cell>
          <cell r="N37" t="str">
            <v>JSP</v>
          </cell>
          <cell r="O37">
            <v>37.209499999999998</v>
          </cell>
          <cell r="P37"/>
          <cell r="Q37">
            <v>82.47</v>
          </cell>
        </row>
        <row r="38">
          <cell r="E38" t="str">
            <v>X23051824785</v>
          </cell>
          <cell r="F38" t="str">
            <v>JOSELITO BAUTISTA CRUZ</v>
          </cell>
          <cell r="G38" t="str">
            <v>B. CRISTOBAL, GATCHALIAN SUBD, LAS PINAS CITY</v>
          </cell>
          <cell r="H38" t="str">
            <v>LAS PIÑAS CITY</v>
          </cell>
          <cell r="I38" t="str">
            <v>PARAÑAQUE</v>
          </cell>
          <cell r="J38" t="str">
            <v>new pole location on plant box joint survey last Jan 5</v>
          </cell>
          <cell r="K38" t="str">
            <v>W/O ISSUE</v>
          </cell>
          <cell r="L38" t="str">
            <v>CHALLENGER</v>
          </cell>
          <cell r="M38" t="str">
            <v>CLOSE</v>
          </cell>
          <cell r="N38" t="str">
            <v>JSP</v>
          </cell>
          <cell r="O38">
            <v>59.598000000000006</v>
          </cell>
          <cell r="P38"/>
          <cell r="Q38">
            <v>116.35</v>
          </cell>
        </row>
        <row r="39">
          <cell r="E39" t="str">
            <v>X23083160792</v>
          </cell>
          <cell r="F39" t="str">
            <v>SOUTH STAR DRUG, INC.</v>
          </cell>
          <cell r="G39" t="str">
            <v>DOÑA PILAR AGUIRRE, PILAR VILL, LAS PINAS CITY</v>
          </cell>
          <cell r="H39" t="str">
            <v>LAS PIÑAS CITY</v>
          </cell>
          <cell r="I39" t="str">
            <v>PARAÑAQUE</v>
          </cell>
          <cell r="J39" t="str">
            <v>issue resolved last 1/24/2023</v>
          </cell>
          <cell r="K39" t="str">
            <v>W/O ISSUE</v>
          </cell>
          <cell r="L39" t="str">
            <v>CHALLENGER</v>
          </cell>
          <cell r="M39" t="str">
            <v>CLOSE</v>
          </cell>
          <cell r="N39" t="str">
            <v>JSP</v>
          </cell>
          <cell r="O39">
            <v>32.989499999999992</v>
          </cell>
          <cell r="P39"/>
          <cell r="Q39">
            <v>63.97</v>
          </cell>
        </row>
        <row r="40">
          <cell r="E40" t="str">
            <v>X23051884775</v>
          </cell>
          <cell r="F40" t="str">
            <v>FOODSPHERE, INC.</v>
          </cell>
          <cell r="G40" t="str">
            <v>QUEZON, POBLACION, MUNTINLUPA</v>
          </cell>
          <cell r="H40" t="str">
            <v>MUNTINLUPA CITY</v>
          </cell>
          <cell r="I40" t="str">
            <v>PARAÑAQUE</v>
          </cell>
          <cell r="J40"/>
          <cell r="K40" t="str">
            <v>W/O ISSUE</v>
          </cell>
          <cell r="L40" t="str">
            <v>CHALLENGER</v>
          </cell>
          <cell r="M40" t="str">
            <v>CLOSE</v>
          </cell>
          <cell r="N40" t="str">
            <v>JSP</v>
          </cell>
          <cell r="O40">
            <v>63.201699999999995</v>
          </cell>
          <cell r="P40"/>
          <cell r="Q40">
            <v>118.02</v>
          </cell>
        </row>
        <row r="41">
          <cell r="E41" t="str">
            <v>X23114633428</v>
          </cell>
          <cell r="F41" t="str">
            <v>CITY GOVERNMENT OF MUNTINLUPA</v>
          </cell>
          <cell r="G41" t="str">
            <v>NATIONAL, TUNASAN, MUNTINLUPA</v>
          </cell>
          <cell r="H41" t="str">
            <v>MUNTINLUPA CITY</v>
          </cell>
          <cell r="I41" t="str">
            <v>PARAÑAQUE</v>
          </cell>
          <cell r="J41"/>
          <cell r="K41"/>
          <cell r="L41" t="str">
            <v>CHALLENGER</v>
          </cell>
          <cell r="M41" t="str">
            <v>CLOSE</v>
          </cell>
          <cell r="N41" t="str">
            <v>JSP</v>
          </cell>
          <cell r="O41">
            <v>14.36</v>
          </cell>
          <cell r="P41"/>
          <cell r="Q41">
            <v>19.670000000000002</v>
          </cell>
        </row>
        <row r="42">
          <cell r="E42" t="str">
            <v>X23083247880</v>
          </cell>
          <cell r="F42" t="str">
            <v>LEO PLANTILLA ORTIZ</v>
          </cell>
          <cell r="G42" t="str">
            <v>KAMAGONG, AYALA-ALABANG VILL, MUNTINLUPA</v>
          </cell>
          <cell r="H42" t="str">
            <v>MUNTINLUPA CITY</v>
          </cell>
          <cell r="I42" t="str">
            <v>PARAÑAQUE</v>
          </cell>
          <cell r="J42" t="str">
            <v>JSB signed caution - 2/12/24</v>
          </cell>
          <cell r="K42" t="str">
            <v>W/O ISSUE</v>
          </cell>
          <cell r="L42" t="str">
            <v>CHALLENGER</v>
          </cell>
          <cell r="M42" t="str">
            <v>CLOSE</v>
          </cell>
          <cell r="N42" t="str">
            <v>JSP</v>
          </cell>
          <cell r="O42">
            <v>57.238</v>
          </cell>
          <cell r="P42"/>
          <cell r="Q42">
            <v>120.03</v>
          </cell>
        </row>
        <row r="43">
          <cell r="E43" t="str">
            <v>X23124879351</v>
          </cell>
          <cell r="F43" t="str">
            <v>EMILY ESTABILLO ARELLANO</v>
          </cell>
          <cell r="G43" t="str">
            <v>SOUTH SUSANA HOMES, SOUTH SUSANA HOMES, BACOOR</v>
          </cell>
          <cell r="H43" t="str">
            <v>BACOOR CITY</v>
          </cell>
          <cell r="I43" t="str">
            <v>DASMA</v>
          </cell>
          <cell r="J43" t="str">
            <v>2/21/24 - withdraw materials (JSB)</v>
          </cell>
          <cell r="K43" t="str">
            <v>W/O ISSUE</v>
          </cell>
          <cell r="L43" t="str">
            <v>CHALLENGER</v>
          </cell>
          <cell r="M43" t="str">
            <v>CLOSE</v>
          </cell>
          <cell r="N43" t="str">
            <v>JSP</v>
          </cell>
          <cell r="O43">
            <v>57.438000000000002</v>
          </cell>
          <cell r="P43"/>
          <cell r="Q43">
            <v>120.13</v>
          </cell>
        </row>
        <row r="44">
          <cell r="E44" t="str">
            <v>R19949360</v>
          </cell>
          <cell r="F44" t="str">
            <v>CAVITEX INFRASTRUCTURE CORP.</v>
          </cell>
          <cell r="G44" t="str">
            <v>DR. A. SANTOS, SUCAT RD, PARANAQUE</v>
          </cell>
          <cell r="H44" t="str">
            <v>PARAÑAQUE CITY</v>
          </cell>
          <cell r="I44" t="str">
            <v>PARAÑAQUE</v>
          </cell>
          <cell r="J44" t="str">
            <v xml:space="preserve">awaiting pole location clearance from MPTS </v>
          </cell>
          <cell r="K44" t="str">
            <v>W/ ISSUE</v>
          </cell>
          <cell r="L44" t="str">
            <v>ECOM</v>
          </cell>
          <cell r="M44" t="str">
            <v>FCOMP</v>
          </cell>
          <cell r="N44" t="str">
            <v>RRG</v>
          </cell>
          <cell r="O44">
            <v>435.82219999999984</v>
          </cell>
          <cell r="P44"/>
          <cell r="Q44">
            <v>1054.82</v>
          </cell>
        </row>
        <row r="45">
          <cell r="E45" t="str">
            <v>X23104151755</v>
          </cell>
          <cell r="F45" t="str">
            <v>ROWENA SARREAL SANTOS</v>
          </cell>
          <cell r="G45" t="str">
            <v>BLOCK 5, SOUTH GAWARAN II, BACOOR</v>
          </cell>
          <cell r="H45" t="str">
            <v>BACOOR CITY</v>
          </cell>
          <cell r="I45" t="str">
            <v>DASMA</v>
          </cell>
          <cell r="J45" t="str">
            <v>for digging</v>
          </cell>
          <cell r="K45" t="str">
            <v>W/O ISSUE</v>
          </cell>
          <cell r="L45" t="str">
            <v>ECOM</v>
          </cell>
          <cell r="M45" t="str">
            <v>FCOMP</v>
          </cell>
          <cell r="N45" t="str">
            <v>RRG</v>
          </cell>
          <cell r="O45">
            <v>149.35059999999996</v>
          </cell>
          <cell r="P45"/>
          <cell r="Q45">
            <v>296.13</v>
          </cell>
        </row>
        <row r="46">
          <cell r="E46" t="str">
            <v>R22553542</v>
          </cell>
          <cell r="F46" t="str">
            <v>BASCUGUIN BUENA MONTES,</v>
          </cell>
          <cell r="G46" t="str">
            <v>KALAYAAN VILL/BALAGBAG, KALAYAAN VILL/BALAGBAG, PASAY CITY</v>
          </cell>
          <cell r="H46" t="str">
            <v>PASAY CITY</v>
          </cell>
          <cell r="I46" t="str">
            <v>PARAÑAQUE</v>
          </cell>
          <cell r="J46"/>
          <cell r="K46" t="str">
            <v>W/O ISSUE</v>
          </cell>
          <cell r="L46" t="str">
            <v>ECOM</v>
          </cell>
          <cell r="M46" t="str">
            <v>FCOMP</v>
          </cell>
          <cell r="N46" t="str">
            <v>RRG</v>
          </cell>
          <cell r="O46">
            <v>39.560699999999997</v>
          </cell>
          <cell r="P46"/>
          <cell r="Q46">
            <v>94.97</v>
          </cell>
        </row>
        <row r="47">
          <cell r="E47" t="str">
            <v>R22942063</v>
          </cell>
          <cell r="F47" t="str">
            <v>ELEDA, MARIO H.,</v>
          </cell>
          <cell r="G47" t="str">
            <v>BLOCK 34, VISTA VERDE PH III, BACOOR</v>
          </cell>
          <cell r="H47" t="str">
            <v>BACOOR CITY</v>
          </cell>
          <cell r="I47" t="str">
            <v>DASMA</v>
          </cell>
          <cell r="J47"/>
          <cell r="K47"/>
          <cell r="L47" t="str">
            <v>ECOM</v>
          </cell>
          <cell r="M47" t="str">
            <v>CLOSE</v>
          </cell>
          <cell r="N47" t="str">
            <v>RRG</v>
          </cell>
          <cell r="O47">
            <v>32.550699999999999</v>
          </cell>
          <cell r="P47"/>
          <cell r="Q47">
            <v>50.68</v>
          </cell>
        </row>
        <row r="48">
          <cell r="E48" t="str">
            <v>R23067764</v>
          </cell>
          <cell r="F48" t="str">
            <v>F &amp; E DE CASTRO CORPORATION,, HMB</v>
          </cell>
          <cell r="G48" t="str">
            <v>BLOCK 19, GEORGETOWN HEIGHTS SUBD PH I, BACOOR</v>
          </cell>
          <cell r="H48" t="str">
            <v>BACOOR CITY</v>
          </cell>
          <cell r="I48" t="str">
            <v>DASMA</v>
          </cell>
          <cell r="J48"/>
          <cell r="K48"/>
          <cell r="L48" t="str">
            <v>ECOM</v>
          </cell>
          <cell r="M48" t="str">
            <v>TECO</v>
          </cell>
          <cell r="N48" t="str">
            <v>RRG</v>
          </cell>
          <cell r="O48">
            <v>30.802</v>
          </cell>
          <cell r="P48"/>
          <cell r="Q48">
            <v>51.02</v>
          </cell>
        </row>
        <row r="49">
          <cell r="E49" t="str">
            <v>X23083122673</v>
          </cell>
          <cell r="F49" t="str">
            <v>ALPINA HEIGHTS PROPERTIES CORP.</v>
          </cell>
          <cell r="G49" t="str">
            <v>CANARY, ALPINA HEIGHTS, PARANAQUE</v>
          </cell>
          <cell r="H49" t="str">
            <v>PARAÑAQUE CITY</v>
          </cell>
          <cell r="I49" t="str">
            <v>PARAÑAQUE</v>
          </cell>
          <cell r="J49" t="str">
            <v>w/ PAI</v>
          </cell>
          <cell r="K49" t="str">
            <v>W/O ISSUE</v>
          </cell>
          <cell r="L49" t="str">
            <v>CHALLENGER</v>
          </cell>
          <cell r="M49" t="str">
            <v>CLOSE</v>
          </cell>
          <cell r="N49" t="str">
            <v>JSP</v>
          </cell>
          <cell r="O49">
            <v>190.51759999999999</v>
          </cell>
          <cell r="P49"/>
          <cell r="Q49">
            <v>491.28</v>
          </cell>
        </row>
        <row r="50">
          <cell r="E50" t="str">
            <v>X23114355153</v>
          </cell>
          <cell r="F50" t="str">
            <v>RICARDO ANG LIM</v>
          </cell>
          <cell r="G50" t="str">
            <v>EAST RIDGE, VICTORIAHOMES-DIAMONDPARK SUBD, MUNTINLUPA</v>
          </cell>
          <cell r="H50" t="str">
            <v>MUNTINLUPA CITY</v>
          </cell>
          <cell r="I50" t="str">
            <v>PARAÑAQUE</v>
          </cell>
          <cell r="J50"/>
          <cell r="K50" t="str">
            <v>W/O ISSUE</v>
          </cell>
          <cell r="L50" t="str">
            <v>CHALLENGER</v>
          </cell>
          <cell r="M50" t="str">
            <v>CLOSE</v>
          </cell>
          <cell r="N50" t="str">
            <v>JSP</v>
          </cell>
          <cell r="O50">
            <v>98.128500000000003</v>
          </cell>
          <cell r="P50"/>
          <cell r="Q50">
            <v>207.7</v>
          </cell>
        </row>
        <row r="51">
          <cell r="E51" t="str">
            <v>X23114353957</v>
          </cell>
          <cell r="F51" t="str">
            <v>GOLDEN PAN DE SAL, INC.,</v>
          </cell>
          <cell r="G51" t="str">
            <v>AFGHANISTAN, BETTER LIVING SUBD, PARANAQUE</v>
          </cell>
          <cell r="H51" t="str">
            <v>PARAÑAQUE CITY</v>
          </cell>
          <cell r="I51" t="str">
            <v>PARAÑAQUE</v>
          </cell>
          <cell r="J51"/>
          <cell r="K51" t="str">
            <v>W/O ISSUE</v>
          </cell>
          <cell r="L51" t="str">
            <v>VJC</v>
          </cell>
          <cell r="M51" t="str">
            <v>TECO</v>
          </cell>
          <cell r="N51" t="str">
            <v>JSB</v>
          </cell>
          <cell r="O51">
            <v>1.75</v>
          </cell>
          <cell r="P51"/>
          <cell r="Q51">
            <v>964.72</v>
          </cell>
        </row>
        <row r="52">
          <cell r="E52" t="str">
            <v>X23062077188</v>
          </cell>
          <cell r="F52" t="str">
            <v>DIOSALYN ARROYO ARTUZ</v>
          </cell>
          <cell r="G52" t="str">
            <v>THOMAS, MULTINATIONAL VILL, PARANAQUE</v>
          </cell>
          <cell r="H52" t="str">
            <v>PARAÑAQUE CITY</v>
          </cell>
          <cell r="I52" t="str">
            <v>PARAÑAQUE</v>
          </cell>
          <cell r="J52" t="str">
            <v>need endorsement from multi HOA</v>
          </cell>
          <cell r="K52" t="str">
            <v>W/O ISSUE</v>
          </cell>
          <cell r="L52" t="str">
            <v>CHALLENGER</v>
          </cell>
          <cell r="M52" t="str">
            <v>CLOSE</v>
          </cell>
          <cell r="N52" t="str">
            <v>JSP</v>
          </cell>
          <cell r="O52">
            <v>26.362799999999996</v>
          </cell>
          <cell r="P52"/>
          <cell r="Q52">
            <v>93.65</v>
          </cell>
        </row>
        <row r="53">
          <cell r="E53" t="str">
            <v>X23083241610</v>
          </cell>
          <cell r="F53" t="str">
            <v>FRANCIS LUSONG BUTON</v>
          </cell>
          <cell r="G53" t="str">
            <v>LOWER TAIWAN, BETTER LIVING SUBD, PARANAQUE</v>
          </cell>
          <cell r="H53" t="str">
            <v>PARAÑAQUE CITY</v>
          </cell>
          <cell r="I53" t="str">
            <v>PARAÑAQUE</v>
          </cell>
          <cell r="J53" t="str">
            <v>dig 1/4/2023</v>
          </cell>
          <cell r="K53" t="str">
            <v>W/O ISSUE</v>
          </cell>
          <cell r="L53" t="str">
            <v>CHALLENGER</v>
          </cell>
          <cell r="M53" t="str">
            <v>CLOSE</v>
          </cell>
          <cell r="N53" t="str">
            <v>JSP</v>
          </cell>
          <cell r="O53">
            <v>161.60949999999994</v>
          </cell>
          <cell r="P53"/>
          <cell r="Q53">
            <v>348.47</v>
          </cell>
        </row>
        <row r="54">
          <cell r="E54" t="str">
            <v>R22425673</v>
          </cell>
          <cell r="F54" t="str">
            <v>DELA CRUZ, MENCHIE E.,</v>
          </cell>
          <cell r="G54" t="str">
            <v>BLOCK 4, CAMELLA SPRINGVILLE GARDEN IV, BACOOR</v>
          </cell>
          <cell r="H54" t="str">
            <v>BACOOR CITY</v>
          </cell>
          <cell r="I54" t="str">
            <v>DASMA</v>
          </cell>
          <cell r="J54"/>
          <cell r="K54" t="str">
            <v>W/O ISSUE</v>
          </cell>
          <cell r="L54" t="str">
            <v>CHALLENGER</v>
          </cell>
          <cell r="M54" t="str">
            <v>CLOSE</v>
          </cell>
          <cell r="N54" t="str">
            <v>JSP</v>
          </cell>
          <cell r="O54">
            <v>33.868699999999983</v>
          </cell>
          <cell r="P54"/>
          <cell r="Q54">
            <v>65.2</v>
          </cell>
        </row>
        <row r="55">
          <cell r="E55" t="str">
            <v>X24020640893</v>
          </cell>
          <cell r="F55" t="str">
            <v>BARANGAY BF HOMES</v>
          </cell>
          <cell r="G55" t="str">
            <v>GNG. ELSIE GACHES, BF HOMES, PARANAQUE</v>
          </cell>
          <cell r="H55" t="str">
            <v>PARAÑAQUE CITY</v>
          </cell>
          <cell r="I55" t="str">
            <v>PARAÑAQUE</v>
          </cell>
          <cell r="J55"/>
          <cell r="K55" t="str">
            <v>W/O ISSUE</v>
          </cell>
          <cell r="L55" t="str">
            <v>ECOM</v>
          </cell>
          <cell r="M55" t="str">
            <v>TECO</v>
          </cell>
          <cell r="N55" t="str">
            <v>RRG</v>
          </cell>
          <cell r="O55">
            <v>94.286700000000025</v>
          </cell>
          <cell r="P55"/>
          <cell r="Q55">
            <v>173.47</v>
          </cell>
        </row>
        <row r="56">
          <cell r="E56" t="str">
            <v>X23114534814</v>
          </cell>
          <cell r="F56" t="str">
            <v>AMAZING HOUSE HOLDING CORP.</v>
          </cell>
          <cell r="G56" t="str">
            <v>BEGONIA, AYALA-ALABANG VILL, MUNTINLUPA</v>
          </cell>
          <cell r="H56" t="str">
            <v>MUNTINLUPA CITY</v>
          </cell>
          <cell r="I56" t="str">
            <v>PARAÑAQUE</v>
          </cell>
          <cell r="J56"/>
          <cell r="K56"/>
          <cell r="L56" t="str">
            <v>ECOM</v>
          </cell>
          <cell r="M56" t="str">
            <v>CLOSE</v>
          </cell>
          <cell r="N56" t="str">
            <v>RRG</v>
          </cell>
          <cell r="O56">
            <v>57.297499999999999</v>
          </cell>
          <cell r="P56"/>
          <cell r="Q56">
            <v>86.12</v>
          </cell>
        </row>
        <row r="57">
          <cell r="E57" t="str">
            <v>X24010331790</v>
          </cell>
          <cell r="F57" t="str">
            <v>ALBERT PAULE SIOCHI</v>
          </cell>
          <cell r="G57" t="str">
            <v>BLOCK 4, ISABELLE GARDEN MANOR, PARANAQUE</v>
          </cell>
          <cell r="H57" t="str">
            <v>PARAÑAQUE CITY</v>
          </cell>
          <cell r="I57" t="str">
            <v>PARAÑAQUE</v>
          </cell>
          <cell r="J57"/>
          <cell r="K57" t="str">
            <v>W/O ISSUE</v>
          </cell>
          <cell r="L57" t="str">
            <v>CHALLENGER</v>
          </cell>
          <cell r="M57" t="str">
            <v>FCOMP</v>
          </cell>
          <cell r="N57" t="str">
            <v>JGR</v>
          </cell>
          <cell r="O57">
            <v>144.61000000000001</v>
          </cell>
          <cell r="P57"/>
          <cell r="Q57">
            <v>221.18</v>
          </cell>
        </row>
        <row r="58">
          <cell r="E58" t="str">
            <v>X23124934581</v>
          </cell>
          <cell r="F58" t="str">
            <v>PHIL-TOWER CONSORTIUM INC</v>
          </cell>
          <cell r="G58" t="str">
            <v>UBAS, ADMIRAL PARK SUBD, LAS PINAS CITY</v>
          </cell>
          <cell r="H58" t="str">
            <v>LAS PIÑAS CITY</v>
          </cell>
          <cell r="I58" t="str">
            <v>PARAÑAQUE</v>
          </cell>
          <cell r="J58"/>
          <cell r="K58" t="str">
            <v>W/O ISSUE</v>
          </cell>
          <cell r="L58" t="str">
            <v>CHALLENGER</v>
          </cell>
          <cell r="M58" t="str">
            <v>CLOSE</v>
          </cell>
          <cell r="N58" t="str">
            <v>JSP</v>
          </cell>
          <cell r="O58">
            <v>258.79000000000002</v>
          </cell>
          <cell r="P58"/>
          <cell r="Q58">
            <v>673.63</v>
          </cell>
        </row>
        <row r="59">
          <cell r="E59" t="str">
            <v>R22620637</v>
          </cell>
          <cell r="F59" t="str">
            <v>GARCIA, REYNALDO ICASAS</v>
          </cell>
          <cell r="G59" t="str">
            <v>HERRERA ST., TOWN AND COUNTRY WEST SUBD, BACOOR</v>
          </cell>
          <cell r="H59" t="str">
            <v>BACOOR CITY</v>
          </cell>
          <cell r="I59" t="str">
            <v>DASMA</v>
          </cell>
          <cell r="J59"/>
          <cell r="K59"/>
          <cell r="L59" t="str">
            <v>ECOM</v>
          </cell>
          <cell r="M59" t="str">
            <v>TECO</v>
          </cell>
          <cell r="N59" t="str">
            <v>RRG</v>
          </cell>
          <cell r="O59">
            <v>13.64</v>
          </cell>
          <cell r="P59"/>
          <cell r="Q59">
            <v>30.5</v>
          </cell>
        </row>
        <row r="60">
          <cell r="E60" t="str">
            <v>X23041298040</v>
          </cell>
          <cell r="F60" t="str">
            <v>SPEED CONSTRUCTION &amp; DEVELOPMENT CORP.,</v>
          </cell>
          <cell r="G60" t="str">
            <v>BLOCK 55, GEORGETOWN HEIGHTS SUBD PH II, BACOOR</v>
          </cell>
          <cell r="H60" t="str">
            <v>BACOOR CITY</v>
          </cell>
          <cell r="I60" t="str">
            <v>DASMA</v>
          </cell>
          <cell r="J60" t="str">
            <v>target energization Feb 28</v>
          </cell>
          <cell r="K60" t="str">
            <v>W/O ISSUE</v>
          </cell>
          <cell r="L60" t="str">
            <v>CHALLENGER</v>
          </cell>
          <cell r="M60" t="str">
            <v>TECO</v>
          </cell>
          <cell r="N60" t="str">
            <v>JSP</v>
          </cell>
          <cell r="O60">
            <v>350.75</v>
          </cell>
          <cell r="P60"/>
          <cell r="Q60">
            <v>577.67999999999995</v>
          </cell>
        </row>
        <row r="61">
          <cell r="E61" t="str">
            <v>P2111120003</v>
          </cell>
          <cell r="F61" t="str">
            <v>DPWH Reloc along Crisanto Delos Reyes Ave. Kaybagal North, Tagaytay (Job 3)</v>
          </cell>
          <cell r="G61" t="str">
            <v>DAANG LUMA KAYBAGAL NORTH KAYBAGAL NORTH TAGAYTAY CITY</v>
          </cell>
          <cell r="H61" t="str">
            <v>TAGAYTAY CITY</v>
          </cell>
          <cell r="I61" t="str">
            <v>DASMA</v>
          </cell>
          <cell r="J61" t="str">
            <v>cant fcomp, asset movement issue</v>
          </cell>
          <cell r="K61"/>
          <cell r="L61" t="str">
            <v>CHALLENGER</v>
          </cell>
          <cell r="M61" t="str">
            <v>CLOSE</v>
          </cell>
          <cell r="N61" t="str">
            <v>JSP</v>
          </cell>
          <cell r="O61">
            <v>725.99479999999983</v>
          </cell>
          <cell r="P61"/>
          <cell r="Q61">
            <v>2164.15</v>
          </cell>
        </row>
        <row r="62">
          <cell r="E62" t="str">
            <v>X23104050475</v>
          </cell>
          <cell r="F62" t="str">
            <v>YAGA DEVELOPMENT CORPORATION</v>
          </cell>
          <cell r="G62" t="str">
            <v>PRES. M. ROXAS, BACLARAN, PARANAQUE</v>
          </cell>
          <cell r="H62" t="str">
            <v>PARAÑAQUE CITY</v>
          </cell>
          <cell r="I62" t="str">
            <v>PARAÑAQUE</v>
          </cell>
          <cell r="J62" t="str">
            <v>rtpi Feb 20 10 am - 1 pm
2/21/2024 - withdraw materials (JSB)</v>
          </cell>
          <cell r="K62"/>
          <cell r="L62" t="str">
            <v>CHALLENGER</v>
          </cell>
          <cell r="M62" t="str">
            <v>CLOSE</v>
          </cell>
          <cell r="N62" t="str">
            <v>JSP</v>
          </cell>
          <cell r="O62">
            <v>26.558999999999997</v>
          </cell>
          <cell r="P62"/>
          <cell r="Q62">
            <v>66.12</v>
          </cell>
        </row>
        <row r="63">
          <cell r="E63" t="str">
            <v>X23041431824</v>
          </cell>
          <cell r="F63" t="str">
            <v>DAVID'S FUSION INT'L. FOOD INC. DOING BUSINESS UND</v>
          </cell>
          <cell r="G63" t="str">
            <v>AQUINO CPD, AQUINO CPD, BACOOR</v>
          </cell>
          <cell r="H63" t="str">
            <v>BACOOR CITY</v>
          </cell>
          <cell r="I63" t="str">
            <v>DASMA</v>
          </cell>
          <cell r="J63" t="str">
            <v>SSP Feb 20</v>
          </cell>
          <cell r="K63" t="str">
            <v>W/O ISSUE</v>
          </cell>
          <cell r="L63" t="str">
            <v>POWERHOUSE</v>
          </cell>
          <cell r="M63" t="str">
            <v>CLOSE</v>
          </cell>
          <cell r="N63" t="str">
            <v>JSP</v>
          </cell>
          <cell r="O63">
            <v>152.24590000000003</v>
          </cell>
          <cell r="P63"/>
          <cell r="Q63">
            <v>393.6</v>
          </cell>
        </row>
        <row r="64">
          <cell r="E64" t="str">
            <v>X23114553296</v>
          </cell>
          <cell r="F64" t="str">
            <v>MIGUEL ALMANZOR SINGSON</v>
          </cell>
          <cell r="G64" t="str">
            <v>PALMETTO, VERDANA HOMES SUBDIVISION, BACOOR</v>
          </cell>
          <cell r="H64" t="str">
            <v>BACOOR CITY</v>
          </cell>
          <cell r="I64" t="str">
            <v>DASMA</v>
          </cell>
          <cell r="J64"/>
          <cell r="K64"/>
          <cell r="L64" t="str">
            <v>CHALLENGER</v>
          </cell>
          <cell r="M64" t="str">
            <v>CLOSE</v>
          </cell>
          <cell r="N64" t="str">
            <v>JSP</v>
          </cell>
          <cell r="O64">
            <v>15.282799999999998</v>
          </cell>
          <cell r="P64"/>
          <cell r="Q64">
            <v>47.7</v>
          </cell>
        </row>
        <row r="65">
          <cell r="E65" t="str">
            <v>X23114446410</v>
          </cell>
          <cell r="F65" t="str">
            <v>ALISHA ARA DIONISIO ALMO</v>
          </cell>
          <cell r="G65" t="str">
            <v>ATIS, DOÑA MANUELA SUBD PH 4-B, LAS PINAS CITY</v>
          </cell>
          <cell r="H65" t="str">
            <v>LAS PIÑAS CITY</v>
          </cell>
          <cell r="I65" t="str">
            <v>PARAÑAQUE</v>
          </cell>
          <cell r="J65"/>
          <cell r="K65" t="str">
            <v>W/O ISSUE</v>
          </cell>
          <cell r="L65" t="str">
            <v>CHALLENGER</v>
          </cell>
          <cell r="M65" t="str">
            <v>CLOSE</v>
          </cell>
          <cell r="N65" t="str">
            <v>JSP</v>
          </cell>
          <cell r="O65">
            <v>1.73</v>
          </cell>
          <cell r="P65"/>
          <cell r="Q65">
            <v>5.35</v>
          </cell>
        </row>
        <row r="66">
          <cell r="E66" t="str">
            <v>X23051963897</v>
          </cell>
          <cell r="F66" t="str">
            <v>CITY OF MUNTINLUPA-LAKEVIEW SENIOR HS</v>
          </cell>
          <cell r="G66" t="str">
            <v>MARIGOLD, LAKEVIEW HOMES I, MUNTINLUPA</v>
          </cell>
          <cell r="H66" t="str">
            <v>MUNTINLUPA CITY</v>
          </cell>
          <cell r="I66" t="str">
            <v>PARAÑAQUE</v>
          </cell>
          <cell r="J66" t="str">
            <v>for final decision of applicant on date of interruption</v>
          </cell>
          <cell r="K66" t="str">
            <v>W/ ISSUE</v>
          </cell>
          <cell r="L66" t="str">
            <v>POWERHOUSE</v>
          </cell>
          <cell r="M66" t="str">
            <v>CLOSE</v>
          </cell>
          <cell r="N66" t="str">
            <v>JCF</v>
          </cell>
          <cell r="O66">
            <v>144.58950000000004</v>
          </cell>
          <cell r="P66"/>
          <cell r="Q66">
            <v>391.35</v>
          </cell>
        </row>
        <row r="67">
          <cell r="E67" t="str">
            <v>X23124810907</v>
          </cell>
          <cell r="F67" t="str">
            <v>DITO TELECOMMUNITY CORPORATION</v>
          </cell>
          <cell r="G67" t="str">
            <v>KATIHAN, POBLACION, MUNTINLUPA</v>
          </cell>
          <cell r="H67" t="str">
            <v>MUNTINLUPA CITY</v>
          </cell>
          <cell r="I67" t="str">
            <v>PARAÑAQUE</v>
          </cell>
          <cell r="J67" t="str">
            <v>2/21/24 - withdraw materials (JSB)
2/22/24 - field completed/energize</v>
          </cell>
          <cell r="K67" t="str">
            <v>W/O ISSUE</v>
          </cell>
          <cell r="L67" t="str">
            <v>CHALLENGER</v>
          </cell>
          <cell r="M67" t="str">
            <v>CLOSE</v>
          </cell>
          <cell r="N67" t="str">
            <v>JSP</v>
          </cell>
          <cell r="O67">
            <v>9.4328000000000003</v>
          </cell>
          <cell r="P67"/>
          <cell r="Q67">
            <v>16.77</v>
          </cell>
        </row>
        <row r="68">
          <cell r="E68" t="str">
            <v>X23124804093</v>
          </cell>
          <cell r="F68" t="str">
            <v>KINGDOM HALLS FOR JEHOVAHS WITNESSES IN THE PHILIP</v>
          </cell>
          <cell r="G68" t="str">
            <v>BF HOMES-HERNANDEZ PORTION, BF HOMES-HERNANDEZ PORTION, LAS PINAS CITY</v>
          </cell>
          <cell r="H68" t="str">
            <v>LAS PIÑAS CITY</v>
          </cell>
          <cell r="I68" t="str">
            <v>PARAÑAQUE</v>
          </cell>
          <cell r="J68"/>
          <cell r="K68" t="str">
            <v>W/O ISSUE</v>
          </cell>
          <cell r="L68" t="str">
            <v>CHALLENGER</v>
          </cell>
          <cell r="M68" t="str">
            <v>CLOSE</v>
          </cell>
          <cell r="N68" t="str">
            <v>JSP</v>
          </cell>
          <cell r="O68">
            <v>111.69670000000001</v>
          </cell>
          <cell r="P68"/>
          <cell r="Q68">
            <v>131.57</v>
          </cell>
        </row>
        <row r="69">
          <cell r="E69" t="str">
            <v>X24010337016</v>
          </cell>
          <cell r="F69" t="str">
            <v>GLOBE TELECOM, INC.</v>
          </cell>
          <cell r="G69" t="str">
            <v>NATIONAL, PUTATAN, MUNTINLUPA</v>
          </cell>
          <cell r="H69" t="str">
            <v>MUNTINLUPA CITY</v>
          </cell>
          <cell r="I69" t="str">
            <v>PARAÑAQUE</v>
          </cell>
          <cell r="J69"/>
          <cell r="K69" t="str">
            <v>W/O ISSUE</v>
          </cell>
          <cell r="L69" t="str">
            <v>CHALLENGER</v>
          </cell>
          <cell r="M69" t="str">
            <v>CLOSE</v>
          </cell>
          <cell r="N69" t="str">
            <v>JSP</v>
          </cell>
          <cell r="O69">
            <v>24.516099999999994</v>
          </cell>
          <cell r="P69"/>
          <cell r="Q69">
            <v>42.67</v>
          </cell>
        </row>
        <row r="70">
          <cell r="E70" t="str">
            <v>X23020585324</v>
          </cell>
          <cell r="F70" t="str">
            <v>KVHAI</v>
          </cell>
          <cell r="G70" t="str">
            <v>J. LIWAG, KATARUNGAN VILLAGE, MUNTINLUPA</v>
          </cell>
          <cell r="H70" t="str">
            <v>MUNTINLUPA CITY</v>
          </cell>
          <cell r="I70" t="str">
            <v>PARAÑAQUE</v>
          </cell>
          <cell r="J70" t="str">
            <v>on-going digging</v>
          </cell>
          <cell r="K70" t="str">
            <v>W/O ISSUE</v>
          </cell>
          <cell r="L70" t="str">
            <v>ECOM</v>
          </cell>
          <cell r="M70" t="str">
            <v>TECO</v>
          </cell>
          <cell r="N70" t="str">
            <v>RRG</v>
          </cell>
          <cell r="O70">
            <v>56.290199999999999</v>
          </cell>
          <cell r="P70"/>
          <cell r="Q70">
            <v>140.65</v>
          </cell>
        </row>
        <row r="71">
          <cell r="E71" t="str">
            <v>X23114450993</v>
          </cell>
          <cell r="F71" t="str">
            <v>ELGIN GASPAR MAUNAHAN</v>
          </cell>
          <cell r="G71" t="str">
            <v>SAN PEDRO, SAN ANTONIO VALLEY 2, PARANAQUE</v>
          </cell>
          <cell r="H71" t="str">
            <v>PARAÑAQUE CITY</v>
          </cell>
          <cell r="I71" t="str">
            <v>PARAÑAQUE</v>
          </cell>
          <cell r="J71"/>
          <cell r="K71" t="str">
            <v>W/O ISSUE</v>
          </cell>
          <cell r="L71" t="str">
            <v>CHALLENGER</v>
          </cell>
          <cell r="M71" t="str">
            <v>CLOSE</v>
          </cell>
          <cell r="N71" t="str">
            <v>JSP</v>
          </cell>
          <cell r="O71">
            <v>12.0928</v>
          </cell>
          <cell r="P71"/>
          <cell r="Q71">
            <v>33.770000000000003</v>
          </cell>
        </row>
        <row r="72">
          <cell r="E72" t="str">
            <v>X24030739894</v>
          </cell>
          <cell r="F72" t="str">
            <v>CITY GOV'T OF LAS PIÑAS</v>
          </cell>
          <cell r="G72" t="str">
            <v>TOPLAND, GOLDEN GATE SUBD, LAS PINAS CITY</v>
          </cell>
          <cell r="H72" t="str">
            <v>LAS PIÑAS CITY</v>
          </cell>
          <cell r="I72" t="str">
            <v>PARAÑAQUE</v>
          </cell>
          <cell r="J72"/>
          <cell r="K72"/>
          <cell r="L72" t="str">
            <v>CHALLENGER</v>
          </cell>
          <cell r="M72" t="str">
            <v>CLOSE</v>
          </cell>
          <cell r="N72" t="str">
            <v>JSP</v>
          </cell>
          <cell r="O72">
            <v>13.5</v>
          </cell>
          <cell r="P72"/>
          <cell r="Q72">
            <v>18.53</v>
          </cell>
        </row>
        <row r="73">
          <cell r="E73" t="str">
            <v>X24030776916</v>
          </cell>
          <cell r="F73" t="str">
            <v>THAISON BUILDER AND DEVELOPER INC.</v>
          </cell>
          <cell r="G73" t="str">
            <v>TIONGQUIAO, MARTINVILLE SUBD, LAS PINAS CITY</v>
          </cell>
          <cell r="H73" t="str">
            <v>LAS PIÑAS CITY</v>
          </cell>
          <cell r="I73" t="str">
            <v>PARAÑAQUE</v>
          </cell>
          <cell r="J73"/>
          <cell r="K73" t="str">
            <v>W/O ISSUE</v>
          </cell>
          <cell r="L73" t="str">
            <v>CHALLENGER</v>
          </cell>
          <cell r="M73" t="str">
            <v>CLOSE</v>
          </cell>
          <cell r="N73" t="str">
            <v>JSP</v>
          </cell>
          <cell r="O73">
            <v>18.470000000000002</v>
          </cell>
          <cell r="P73"/>
          <cell r="Q73">
            <v>40.03</v>
          </cell>
        </row>
        <row r="74">
          <cell r="E74" t="str">
            <v>X23072812498</v>
          </cell>
          <cell r="F74" t="str">
            <v>JEFFER BALADIANG BATOBALUNOS</v>
          </cell>
          <cell r="G74" t="str">
            <v>MANGOSTAN ST, MEADOWOOD EXEC VILL PH III-A, BACOOR</v>
          </cell>
          <cell r="H74" t="str">
            <v>BACOOR CITY</v>
          </cell>
          <cell r="I74" t="str">
            <v>DASMA</v>
          </cell>
          <cell r="J74" t="str">
            <v>dig 1/19/24, task 3 na ilalagay yung dt kasi may nagoobject sa task 5</v>
          </cell>
          <cell r="K74"/>
          <cell r="L74" t="str">
            <v>CHALLENGER</v>
          </cell>
          <cell r="M74" t="str">
            <v>FCOMP</v>
          </cell>
          <cell r="N74" t="str">
            <v>IGL</v>
          </cell>
          <cell r="O74">
            <v>128.31190000000001</v>
          </cell>
          <cell r="P74"/>
          <cell r="Q74">
            <v>250.08</v>
          </cell>
        </row>
        <row r="75">
          <cell r="E75" t="str">
            <v>X24010234266</v>
          </cell>
          <cell r="F75" t="str">
            <v>ROLANDO BUNALES GUEVARRA</v>
          </cell>
          <cell r="G75" t="str">
            <v>BLOCK 4, CH COURTYARD II, LAS PINAS CITY</v>
          </cell>
          <cell r="H75" t="str">
            <v>LAS PIÑAS CITY</v>
          </cell>
          <cell r="I75" t="str">
            <v>PARAÑAQUE</v>
          </cell>
          <cell r="J75"/>
          <cell r="K75" t="str">
            <v>W/O ISSUE</v>
          </cell>
          <cell r="L75" t="str">
            <v>CHALLENGER</v>
          </cell>
          <cell r="M75" t="str">
            <v>FCOMP</v>
          </cell>
          <cell r="N75" t="str">
            <v>JSP</v>
          </cell>
          <cell r="O75">
            <v>46.62</v>
          </cell>
          <cell r="P75"/>
          <cell r="Q75">
            <v>67.72</v>
          </cell>
        </row>
        <row r="76">
          <cell r="E76" t="str">
            <v>X23083404027</v>
          </cell>
          <cell r="F76" t="str">
            <v>FIL-GARTE CONSTRUCTION AND DEVELOPMENT CORPORATION</v>
          </cell>
          <cell r="G76" t="str">
            <v>GEN. TIRONA, DULONG BAYAN, BACOOR</v>
          </cell>
          <cell r="H76" t="str">
            <v>BACOOR CITY</v>
          </cell>
          <cell r="I76" t="str">
            <v>DASMA</v>
          </cell>
          <cell r="J76"/>
          <cell r="K76"/>
          <cell r="L76" t="str">
            <v>POWERHOUSE</v>
          </cell>
          <cell r="M76" t="str">
            <v>CLOSE</v>
          </cell>
          <cell r="N76" t="str">
            <v>DCB</v>
          </cell>
          <cell r="O76">
            <v>10.642799999999999</v>
          </cell>
          <cell r="P76"/>
          <cell r="Q76">
            <v>17.88</v>
          </cell>
        </row>
        <row r="77">
          <cell r="E77" t="str">
            <v>X23124802385</v>
          </cell>
          <cell r="F77" t="str">
            <v>CITY GOVERNMENT OF MUNTINLUPA</v>
          </cell>
          <cell r="G77" t="str">
            <v>RIZAL, POBLACION, MUNTINLUPA</v>
          </cell>
          <cell r="H77" t="str">
            <v>MUNTINLUPA CITY</v>
          </cell>
          <cell r="I77" t="str">
            <v>PARAÑAQUE</v>
          </cell>
          <cell r="J77" t="str">
            <v>RTPI March 18 night, March 19 morning meter</v>
          </cell>
          <cell r="K77" t="str">
            <v>W/O ISSUE</v>
          </cell>
          <cell r="L77" t="str">
            <v>CHALLENGER</v>
          </cell>
          <cell r="M77" t="str">
            <v>CLOSE</v>
          </cell>
          <cell r="N77" t="str">
            <v>JSP</v>
          </cell>
          <cell r="O77">
            <v>70.336800000000011</v>
          </cell>
          <cell r="P77"/>
          <cell r="Q77">
            <v>171.55</v>
          </cell>
        </row>
        <row r="78">
          <cell r="E78" t="str">
            <v>X23072902761</v>
          </cell>
          <cell r="F78" t="str">
            <v>SIEGRANZ CHEMWORKS CORPORATION</v>
          </cell>
          <cell r="G78" t="str">
            <v>SAPPHIRE, DBP FARM SUBD, LAS PINAS CITY</v>
          </cell>
          <cell r="H78" t="str">
            <v>LAS PIÑAS CITY</v>
          </cell>
          <cell r="I78" t="str">
            <v>PARAÑAQUE</v>
          </cell>
          <cell r="J78" t="str">
            <v>RTPI March 25-26</v>
          </cell>
          <cell r="K78" t="str">
            <v>W/O ISSUE</v>
          </cell>
          <cell r="L78" t="str">
            <v>CHALLENGER</v>
          </cell>
          <cell r="M78" t="str">
            <v>CLOSE</v>
          </cell>
          <cell r="N78" t="str">
            <v>JSP</v>
          </cell>
          <cell r="O78">
            <v>48.192799999999998</v>
          </cell>
          <cell r="P78"/>
          <cell r="Q78">
            <v>235.57</v>
          </cell>
        </row>
        <row r="79">
          <cell r="E79" t="str">
            <v>X23114463694</v>
          </cell>
          <cell r="F79" t="str">
            <v>HUGH JASEN TANBONLIONG KO</v>
          </cell>
          <cell r="G79" t="str">
            <v>DONA IRENEA, IRENEVILLE SUBD, PARANAQUE</v>
          </cell>
          <cell r="H79" t="str">
            <v>PARAÑAQUE CITY</v>
          </cell>
          <cell r="I79" t="str">
            <v>PARAÑAQUE</v>
          </cell>
          <cell r="J79"/>
          <cell r="K79" t="str">
            <v>W/O ISSUE</v>
          </cell>
          <cell r="L79" t="str">
            <v>CHALLENGER</v>
          </cell>
          <cell r="M79" t="str">
            <v>CLOSE</v>
          </cell>
          <cell r="N79" t="str">
            <v>JSP</v>
          </cell>
          <cell r="O79">
            <v>120.10999999999999</v>
          </cell>
          <cell r="P79"/>
          <cell r="Q79">
            <v>234.25</v>
          </cell>
        </row>
        <row r="80">
          <cell r="E80" t="str">
            <v>X24030826444</v>
          </cell>
          <cell r="F80" t="str">
            <v>KINGDOM HALLS FOR JEHOVAHS WITNESSES IN THE PHILIP</v>
          </cell>
          <cell r="G80" t="str">
            <v>BF HOMES-HERNANDEZ PORTION, BF HOMES-HERNANDEZ PORTION, LAS PINAS CITY</v>
          </cell>
          <cell r="H80" t="str">
            <v>LAS PIÑAS CITY</v>
          </cell>
          <cell r="I80" t="str">
            <v>PARAÑAQUE</v>
          </cell>
          <cell r="J80"/>
          <cell r="K80" t="str">
            <v>W/O ISSUE</v>
          </cell>
          <cell r="L80" t="str">
            <v>CHALLENGER</v>
          </cell>
          <cell r="M80" t="str">
            <v>CLOSE</v>
          </cell>
          <cell r="N80" t="str">
            <v>JSP</v>
          </cell>
          <cell r="O80">
            <v>202.50519999999995</v>
          </cell>
          <cell r="P80"/>
          <cell r="Q80">
            <v>171.42</v>
          </cell>
        </row>
        <row r="81">
          <cell r="E81" t="str">
            <v>X22031394569</v>
          </cell>
          <cell r="F81" t="str">
            <v>THE ROMAN CATHOLIC BISHOP OF PARAÑAQUE, INC</v>
          </cell>
          <cell r="G81" t="str">
            <v>CHURCH DRIVE, AYALA SOUTHVALE, LAS PINAS CITY</v>
          </cell>
          <cell r="H81" t="str">
            <v>LAS PIÑAS CITY</v>
          </cell>
          <cell r="I81" t="str">
            <v>PARAÑAQUE</v>
          </cell>
          <cell r="J81"/>
          <cell r="K81" t="str">
            <v>W/O ISSUE</v>
          </cell>
          <cell r="L81" t="str">
            <v>CHALLENGER</v>
          </cell>
          <cell r="M81" t="str">
            <v>CLOSE</v>
          </cell>
          <cell r="N81" t="str">
            <v>JSP</v>
          </cell>
          <cell r="O81">
            <v>114.34</v>
          </cell>
          <cell r="P81"/>
          <cell r="Q81">
            <v>156.37</v>
          </cell>
        </row>
        <row r="82">
          <cell r="E82" t="str">
            <v>X24010148406</v>
          </cell>
          <cell r="F82" t="str">
            <v>WILL DECENA AND ASSOCIATES INC.</v>
          </cell>
          <cell r="G82" t="str">
            <v>QUIRINO, TAMBO, PARANAQUE</v>
          </cell>
          <cell r="H82" t="str">
            <v>PARAÑAQUE CITY</v>
          </cell>
          <cell r="I82" t="str">
            <v>PARAÑAQUE</v>
          </cell>
          <cell r="J82"/>
          <cell r="K82" t="str">
            <v>W/O ISSUE</v>
          </cell>
          <cell r="L82" t="str">
            <v>CHALLENGER</v>
          </cell>
          <cell r="M82" t="str">
            <v>CLOSE</v>
          </cell>
          <cell r="N82" t="str">
            <v>JSP</v>
          </cell>
          <cell r="O82">
            <v>105.41740000000001</v>
          </cell>
          <cell r="P82"/>
          <cell r="Q82">
            <v>163.77000000000001</v>
          </cell>
        </row>
        <row r="83">
          <cell r="E83" t="str">
            <v>X23072559637</v>
          </cell>
          <cell r="F83" t="str">
            <v>NIDA M. AUSTRIA</v>
          </cell>
          <cell r="G83" t="str">
            <v>BLOCK 6, DON JUAN BAYVIEW SUBD, MUNTINLUPA</v>
          </cell>
          <cell r="H83" t="str">
            <v>MUNTINLUPA CITY</v>
          </cell>
          <cell r="I83" t="str">
            <v>PARAÑAQUE</v>
          </cell>
          <cell r="J83"/>
          <cell r="K83" t="str">
            <v>W/O ISSUE</v>
          </cell>
          <cell r="L83" t="str">
            <v>VJC</v>
          </cell>
          <cell r="M83" t="str">
            <v>CLOSE</v>
          </cell>
          <cell r="N83" t="str">
            <v>JSB</v>
          </cell>
          <cell r="O83">
            <v>52.932600000000001</v>
          </cell>
          <cell r="P83"/>
          <cell r="Q83">
            <v>964.72</v>
          </cell>
        </row>
        <row r="84">
          <cell r="E84" t="str">
            <v>X22083397605</v>
          </cell>
          <cell r="F84" t="str">
            <v>SHIN MIKANA PHILIPPINES, INC.</v>
          </cell>
          <cell r="G84" t="str">
            <v>GEN. EMILIO AGUINALDO, HABAY I, BACOOR</v>
          </cell>
          <cell r="H84" t="str">
            <v>BACOOR CITY</v>
          </cell>
          <cell r="I84" t="str">
            <v>DASMA</v>
          </cell>
          <cell r="J84" t="str">
            <v>ssp feb 28, 2024, with 9S reservation</v>
          </cell>
          <cell r="K84" t="str">
            <v>W/O ISSUE</v>
          </cell>
          <cell r="L84" t="str">
            <v>CHALLENGER</v>
          </cell>
          <cell r="M84" t="str">
            <v>CLOSE</v>
          </cell>
          <cell r="N84" t="str">
            <v>JSP</v>
          </cell>
          <cell r="O84">
            <v>24.153300000000002</v>
          </cell>
          <cell r="P84"/>
          <cell r="Q84">
            <v>78.569999999999993</v>
          </cell>
        </row>
        <row r="85">
          <cell r="E85" t="str">
            <v>X23093525811</v>
          </cell>
          <cell r="F85" t="str">
            <v>ERNANDO SANTOS DE LEON</v>
          </cell>
          <cell r="G85" t="str">
            <v>NATIONAL, ALABANG, MUNTINLUPA</v>
          </cell>
          <cell r="H85" t="str">
            <v>MUNTINLUPA CITY</v>
          </cell>
          <cell r="I85" t="str">
            <v>PARAÑAQUE</v>
          </cell>
          <cell r="J85"/>
          <cell r="K85"/>
          <cell r="L85" t="str">
            <v>CHALLENGER</v>
          </cell>
          <cell r="M85" t="str">
            <v>CLOSE</v>
          </cell>
          <cell r="N85" t="str">
            <v>JSP</v>
          </cell>
          <cell r="O85">
            <v>23.442799999999998</v>
          </cell>
          <cell r="P85"/>
          <cell r="Q85">
            <v>56.02</v>
          </cell>
        </row>
        <row r="86">
          <cell r="E86" t="str">
            <v>X24010194875</v>
          </cell>
          <cell r="F86" t="str">
            <v>CITY GOVERNMENT OF MUNTINLUPA,</v>
          </cell>
          <cell r="G86" t="str">
            <v>ESTANISLAO, LAKEVIEW HOMES I, MUNTINLUPA</v>
          </cell>
          <cell r="H86" t="str">
            <v>MUNTINLUPA CITY</v>
          </cell>
          <cell r="I86" t="str">
            <v>PARAÑAQUE</v>
          </cell>
          <cell r="J86" t="str">
            <v>sched March 16</v>
          </cell>
          <cell r="K86" t="str">
            <v>W/O ISSUE</v>
          </cell>
          <cell r="L86" t="str">
            <v>CHALLENGER</v>
          </cell>
          <cell r="M86" t="str">
            <v>FCOMP</v>
          </cell>
          <cell r="N86" t="str">
            <v>JSP</v>
          </cell>
          <cell r="O86">
            <v>3.92</v>
          </cell>
          <cell r="P86"/>
          <cell r="Q86">
            <v>28.75</v>
          </cell>
        </row>
        <row r="87">
          <cell r="E87" t="str">
            <v>X24030821948</v>
          </cell>
          <cell r="F87" t="str">
            <v>NELA C ROCAFORT</v>
          </cell>
          <cell r="G87" t="str">
            <v>LAPU-LAPU, BACLARAN, PARANAQUE</v>
          </cell>
          <cell r="H87" t="str">
            <v>PARAÑAQUE CITY</v>
          </cell>
          <cell r="I87" t="str">
            <v>PARAÑAQUE</v>
          </cell>
          <cell r="J87"/>
          <cell r="K87" t="str">
            <v>W/O ISSUE</v>
          </cell>
          <cell r="L87" t="str">
            <v>VJC</v>
          </cell>
          <cell r="M87" t="str">
            <v>CLOSE</v>
          </cell>
          <cell r="N87" t="str">
            <v>JSB</v>
          </cell>
          <cell r="O87">
            <v>1.73</v>
          </cell>
          <cell r="P87"/>
          <cell r="Q87">
            <v>964.72</v>
          </cell>
        </row>
        <row r="88">
          <cell r="E88" t="str">
            <v>X24020417068</v>
          </cell>
          <cell r="F88" t="str">
            <v>BARDSTOWN, INC.</v>
          </cell>
          <cell r="G88" t="str">
            <v>DAANG HARI, ALMANZA II, LAS PINAS CITY</v>
          </cell>
          <cell r="H88" t="str">
            <v>LAS PIÑAS CITY</v>
          </cell>
          <cell r="I88" t="str">
            <v>PARAÑAQUE</v>
          </cell>
          <cell r="J88"/>
          <cell r="K88" t="str">
            <v>W/O ISSUE</v>
          </cell>
          <cell r="L88" t="str">
            <v>VJC</v>
          </cell>
          <cell r="M88" t="str">
            <v>FCOMP</v>
          </cell>
          <cell r="N88" t="str">
            <v>JSB</v>
          </cell>
          <cell r="O88">
            <v>15.952799999999998</v>
          </cell>
          <cell r="P88"/>
          <cell r="Q88">
            <v>964.72</v>
          </cell>
        </row>
        <row r="89">
          <cell r="E89" t="str">
            <v>P1701005436</v>
          </cell>
          <cell r="F89" t="str">
            <v>MN - 831914105007 -  RELOCATE FACILITIES DUE TO DPWH PROJECT (MEADOWPARK,MOLINO IV, BACOOR)</v>
          </cell>
          <cell r="G89" t="str">
            <v>MOLINO IV, MOLINO IV, BACOOR</v>
          </cell>
          <cell r="H89" t="str">
            <v>BACOOR CITY</v>
          </cell>
          <cell r="I89" t="str">
            <v>DASMA</v>
          </cell>
          <cell r="J89" t="str">
            <v>With private structures
13 poles for retirement inquire if still feasible to relocate due to actual site condition (Mar 2017) Converted from EAM. Turned over to Sta. Rosa (Rommel Espallardo, early 2016)
For Schedule PAI 2nd Week of Dec 2023</v>
          </cell>
          <cell r="K89" t="str">
            <v>W/ ISSUE</v>
          </cell>
          <cell r="L89" t="str">
            <v>AVECO</v>
          </cell>
          <cell r="M89" t="str">
            <v>CLOSE</v>
          </cell>
          <cell r="N89" t="str">
            <v>RRG</v>
          </cell>
          <cell r="O89">
            <v>30.489999999999988</v>
          </cell>
          <cell r="P89"/>
          <cell r="Q89">
            <v>1481.75</v>
          </cell>
        </row>
        <row r="90">
          <cell r="E90" t="str">
            <v>X24010152430</v>
          </cell>
          <cell r="F90" t="str">
            <v>CITY GOVERNMENT OF MUNTINLUPA</v>
          </cell>
          <cell r="G90" t="str">
            <v>ESTANISLAO, LAKEVIEW HOMES I, MUNTINLUPA</v>
          </cell>
          <cell r="H90" t="str">
            <v>MUNTINLUPA CITY</v>
          </cell>
          <cell r="I90" t="str">
            <v>PARAÑAQUE</v>
          </cell>
          <cell r="J90" t="str">
            <v>target energization Feb 28</v>
          </cell>
          <cell r="K90" t="str">
            <v>W/O ISSUE</v>
          </cell>
          <cell r="L90" t="str">
            <v>CHALLENGER</v>
          </cell>
          <cell r="M90" t="str">
            <v>CLOSE</v>
          </cell>
          <cell r="N90" t="str">
            <v>JSP</v>
          </cell>
          <cell r="O90">
            <v>88.896200000000007</v>
          </cell>
          <cell r="P90"/>
          <cell r="Q90">
            <v>181.13</v>
          </cell>
        </row>
        <row r="91">
          <cell r="E91" t="str">
            <v>X23124813349</v>
          </cell>
          <cell r="F91" t="str">
            <v>ROBERTO MARCELO MORENO GASCON</v>
          </cell>
          <cell r="G91" t="str">
            <v>SOYUZ, MOONWALK VILL, LAS PINAS CITY</v>
          </cell>
          <cell r="H91" t="str">
            <v>LAS PIÑAS CITY</v>
          </cell>
          <cell r="I91" t="str">
            <v>PARAÑAQUE</v>
          </cell>
          <cell r="J91" t="str">
            <v>dig March 4</v>
          </cell>
          <cell r="K91" t="str">
            <v>W/O ISSUE</v>
          </cell>
          <cell r="L91" t="str">
            <v>CHALLENGER</v>
          </cell>
          <cell r="M91" t="str">
            <v>CLOSE</v>
          </cell>
          <cell r="N91" t="str">
            <v>JSP</v>
          </cell>
          <cell r="O91">
            <v>51.588999999999999</v>
          </cell>
          <cell r="P91"/>
          <cell r="Q91">
            <v>87.05</v>
          </cell>
        </row>
        <row r="92">
          <cell r="E92" t="str">
            <v>X22114641740</v>
          </cell>
          <cell r="F92" t="str">
            <v>DITO TELECOMMUNITY CORPORATION</v>
          </cell>
          <cell r="G92" t="str">
            <v>NATIONAL, POBLACION, MUNTINLUPA</v>
          </cell>
          <cell r="H92" t="str">
            <v>MUNTINLUPA CITY</v>
          </cell>
          <cell r="I92" t="str">
            <v>PARAÑAQUE</v>
          </cell>
          <cell r="J92"/>
          <cell r="K92" t="str">
            <v>W/O ISSUE</v>
          </cell>
          <cell r="L92" t="str">
            <v>CHALLENGER</v>
          </cell>
          <cell r="M92" t="str">
            <v>CLOSE</v>
          </cell>
          <cell r="N92" t="str">
            <v>JSP</v>
          </cell>
          <cell r="O92">
            <v>26.092799999999993</v>
          </cell>
          <cell r="P92"/>
          <cell r="Q92">
            <v>74.97</v>
          </cell>
        </row>
        <row r="93">
          <cell r="E93" t="str">
            <v>X24020534137</v>
          </cell>
          <cell r="F93" t="str">
            <v>FIGARO COFFEE SYSTEMS INC.</v>
          </cell>
          <cell r="G93" t="str">
            <v>QUIRINO, SAN DIONISIO, PARANAQUE</v>
          </cell>
          <cell r="H93" t="str">
            <v>PARAÑAQUE CITY</v>
          </cell>
          <cell r="I93" t="str">
            <v>PARAÑAQUE</v>
          </cell>
          <cell r="J93"/>
          <cell r="K93" t="str">
            <v>W/O ISSUE</v>
          </cell>
          <cell r="L93" t="str">
            <v>ECOM</v>
          </cell>
          <cell r="M93" t="str">
            <v>CLOSE</v>
          </cell>
          <cell r="N93" t="str">
            <v>RRG</v>
          </cell>
          <cell r="O93">
            <v>5.26</v>
          </cell>
          <cell r="P93"/>
          <cell r="Q93">
            <v>7.22</v>
          </cell>
        </row>
        <row r="94">
          <cell r="E94" t="str">
            <v>X24041298266</v>
          </cell>
          <cell r="F94" t="str">
            <v>PAOLO JORGE L AMANTE</v>
          </cell>
          <cell r="G94" t="str">
            <v>MONTILLA, BF HOMES, PARANAQUE</v>
          </cell>
          <cell r="H94" t="str">
            <v>PARAÑAQUE CITY</v>
          </cell>
          <cell r="I94" t="str">
            <v>PARAÑAQUE</v>
          </cell>
          <cell r="J94"/>
          <cell r="K94" t="str">
            <v>W/O ISSUE</v>
          </cell>
          <cell r="L94" t="str">
            <v>ECOM</v>
          </cell>
          <cell r="M94" t="str">
            <v>CLOSE</v>
          </cell>
          <cell r="N94" t="str">
            <v>RRG</v>
          </cell>
          <cell r="O94">
            <v>3.96</v>
          </cell>
          <cell r="P94"/>
          <cell r="Q94">
            <v>5.42</v>
          </cell>
        </row>
        <row r="95">
          <cell r="E95" t="str">
            <v>X23114456977</v>
          </cell>
          <cell r="F95" t="str">
            <v>GLOBE TELECOM., INC.</v>
          </cell>
          <cell r="G95" t="str">
            <v>CRISPINA, LAS PINAS VILL, LAS PINAS CITY</v>
          </cell>
          <cell r="H95" t="str">
            <v>LAS PIÑAS CITY</v>
          </cell>
          <cell r="I95" t="str">
            <v>PARAÑAQUE</v>
          </cell>
          <cell r="J95" t="str">
            <v>ssp Feb 18 morning</v>
          </cell>
          <cell r="K95" t="str">
            <v>W/ ISSUE</v>
          </cell>
          <cell r="L95" t="str">
            <v>CHALLENGER</v>
          </cell>
          <cell r="M95" t="str">
            <v>CLOSE</v>
          </cell>
          <cell r="N95" t="str">
            <v>JSP</v>
          </cell>
          <cell r="O95">
            <v>44.32</v>
          </cell>
          <cell r="P95"/>
          <cell r="Q95">
            <v>60.47</v>
          </cell>
        </row>
        <row r="96">
          <cell r="E96" t="str">
            <v>X23124807296</v>
          </cell>
          <cell r="F96" t="str">
            <v>OLIVAREZ COLLEGE, INC.</v>
          </cell>
          <cell r="G96" t="str">
            <v>DR. A SANTOS, SAN DIONISIO, PARANAQUE</v>
          </cell>
          <cell r="H96" t="str">
            <v>PARAÑAQUE CITY</v>
          </cell>
          <cell r="I96" t="str">
            <v>PARAÑAQUE</v>
          </cell>
          <cell r="J96" t="str">
            <v>superseded by X24041267097</v>
          </cell>
          <cell r="K96" t="str">
            <v>W/O ISSUE</v>
          </cell>
          <cell r="L96" t="str">
            <v>CHALLENGER</v>
          </cell>
          <cell r="M96" t="str">
            <v>CLOSE</v>
          </cell>
          <cell r="N96" t="str">
            <v>JSP</v>
          </cell>
          <cell r="O96">
            <v>31.059499999999996</v>
          </cell>
          <cell r="P96"/>
          <cell r="Q96">
            <v>57.73</v>
          </cell>
        </row>
        <row r="97">
          <cell r="E97" t="str">
            <v>X23124807302</v>
          </cell>
          <cell r="F97" t="str">
            <v>PERSAN CONSTRUCTION INC.</v>
          </cell>
          <cell r="G97" t="str">
            <v>DR. A SANTOS, SAN DIONISIO, PARANAQUE</v>
          </cell>
          <cell r="H97" t="str">
            <v>PARAÑAQUE CITY</v>
          </cell>
          <cell r="I97" t="str">
            <v>PARAÑAQUE</v>
          </cell>
          <cell r="J97" t="str">
            <v>w/ special permits issue from LGU (excavation permit)</v>
          </cell>
          <cell r="K97" t="str">
            <v>W/O ISSUE</v>
          </cell>
          <cell r="L97" t="str">
            <v>CHALLENGER</v>
          </cell>
          <cell r="M97" t="str">
            <v>CLOSE</v>
          </cell>
          <cell r="N97" t="str">
            <v>JSP</v>
          </cell>
          <cell r="O97">
            <v>27.962799999999998</v>
          </cell>
          <cell r="P97"/>
          <cell r="Q97">
            <v>113.25</v>
          </cell>
        </row>
        <row r="98">
          <cell r="E98" t="str">
            <v>X24020353245</v>
          </cell>
          <cell r="F98" t="str">
            <v>NICASIO M. YUMUL</v>
          </cell>
          <cell r="G98" t="str">
            <v>ST. JUDE, PERPETUAL VILL, LAS PINAS CITY</v>
          </cell>
          <cell r="H98" t="str">
            <v>LAS PIÑAS CITY</v>
          </cell>
          <cell r="I98" t="str">
            <v>PARAÑAQUE</v>
          </cell>
          <cell r="J98" t="str">
            <v>relocate dt pole between lot 7 and 29</v>
          </cell>
          <cell r="K98" t="str">
            <v>W/ ISSUE</v>
          </cell>
          <cell r="L98" t="str">
            <v>CHALLENGER</v>
          </cell>
          <cell r="M98" t="str">
            <v>CLOSE</v>
          </cell>
          <cell r="N98" t="str">
            <v>JSP</v>
          </cell>
          <cell r="O98">
            <v>38.1</v>
          </cell>
          <cell r="P98"/>
          <cell r="Q98">
            <v>59.07</v>
          </cell>
        </row>
        <row r="99">
          <cell r="E99" t="str">
            <v>X24010027112</v>
          </cell>
          <cell r="F99" t="str">
            <v>PHILIPPINE LIFE WORD MISSION CHURCH, INC.</v>
          </cell>
          <cell r="G99" t="str">
            <v>FILIPINAS, UNITED PARANAQUE 5, PARANAQUE</v>
          </cell>
          <cell r="H99" t="str">
            <v>PARAÑAQUE CITY</v>
          </cell>
          <cell r="I99" t="str">
            <v>PARAÑAQUE</v>
          </cell>
          <cell r="J99"/>
          <cell r="K99" t="str">
            <v>W/O ISSUE</v>
          </cell>
          <cell r="L99" t="str">
            <v>CHALLENGER</v>
          </cell>
          <cell r="M99" t="str">
            <v>CLOSE</v>
          </cell>
          <cell r="N99" t="str">
            <v>JSP</v>
          </cell>
          <cell r="O99">
            <v>80.542699999999996</v>
          </cell>
          <cell r="P99"/>
          <cell r="Q99">
            <v>115.55</v>
          </cell>
        </row>
        <row r="100">
          <cell r="E100" t="str">
            <v>P2403166136</v>
          </cell>
          <cell r="F100" t="str">
            <v>MAINT 425WU  Reconductoring to covered  conductor  from CZ8-0039 to CZ9-1430</v>
          </cell>
          <cell r="G100" t="str">
            <v>STA. CECILIA SAN ANTONIO VALLEY  1 SN ANTONIO PARANAQUE</v>
          </cell>
          <cell r="H100" t="str">
            <v>PARAÑAQUE CITY</v>
          </cell>
          <cell r="I100" t="str">
            <v>PARAÑAQUE</v>
          </cell>
          <cell r="J100"/>
          <cell r="K100" t="str">
            <v>W/O ISSUE</v>
          </cell>
          <cell r="L100" t="str">
            <v>CHALLENGER</v>
          </cell>
          <cell r="M100" t="str">
            <v>FCOMP</v>
          </cell>
          <cell r="N100" t="str">
            <v>IGL</v>
          </cell>
          <cell r="O100">
            <v>89.96</v>
          </cell>
          <cell r="P100"/>
          <cell r="Q100">
            <v>3.27</v>
          </cell>
        </row>
        <row r="101">
          <cell r="E101" t="str">
            <v>X22041527324</v>
          </cell>
          <cell r="F101" t="str">
            <v>MARIAN CAROLINE ZIGA SO</v>
          </cell>
          <cell r="G101" t="str">
            <v>MADRID, BF HOMES, LAS PINAS CITY</v>
          </cell>
          <cell r="H101" t="str">
            <v>LAS PIÑAS CITY</v>
          </cell>
          <cell r="I101" t="str">
            <v>PARAÑAQUE</v>
          </cell>
          <cell r="J101" t="str">
            <v>For Schedule</v>
          </cell>
          <cell r="K101" t="str">
            <v>W/O ISSUE</v>
          </cell>
          <cell r="L101" t="str">
            <v>ECOM</v>
          </cell>
          <cell r="M101" t="str">
            <v>CLOSE</v>
          </cell>
          <cell r="N101" t="str">
            <v>RRG</v>
          </cell>
          <cell r="O101">
            <v>33.212800000000001</v>
          </cell>
          <cell r="P101"/>
          <cell r="Q101">
            <v>67.97</v>
          </cell>
        </row>
        <row r="102">
          <cell r="E102" t="str">
            <v>X24010194492</v>
          </cell>
          <cell r="F102" t="str">
            <v>CITY GOVERNMENT OF MUNTINLUPA,</v>
          </cell>
          <cell r="G102" t="str">
            <v>ESTANISLAO, LAKEVIEW HOMES I, MUNTINLUPA</v>
          </cell>
          <cell r="H102" t="str">
            <v>MUNTINLUPA CITY</v>
          </cell>
          <cell r="I102" t="str">
            <v>PARAÑAQUE</v>
          </cell>
          <cell r="J102" t="str">
            <v>target energization Feb 28</v>
          </cell>
          <cell r="K102" t="str">
            <v>W/O ISSUE</v>
          </cell>
          <cell r="L102" t="str">
            <v>CHALLENGER</v>
          </cell>
          <cell r="M102" t="str">
            <v>CLOSE</v>
          </cell>
          <cell r="N102" t="str">
            <v>JSP</v>
          </cell>
          <cell r="O102">
            <v>3.92</v>
          </cell>
          <cell r="P102"/>
          <cell r="Q102">
            <v>28.75</v>
          </cell>
        </row>
        <row r="103">
          <cell r="E103" t="str">
            <v>X24010103381</v>
          </cell>
          <cell r="F103" t="str">
            <v>FU FAMILY REAL ESTATE CORPORATION</v>
          </cell>
          <cell r="G103" t="str">
            <v>AGUILAR, CASIMIRO VILL 3, LAS PINAS CITY</v>
          </cell>
          <cell r="H103" t="str">
            <v>LAS PIÑAS CITY</v>
          </cell>
          <cell r="I103" t="str">
            <v>PARAÑAQUE</v>
          </cell>
          <cell r="J103" t="str">
            <v>RTPI May 4, 10 am - 3 pm</v>
          </cell>
          <cell r="K103" t="str">
            <v>W/O ISSUE</v>
          </cell>
          <cell r="L103" t="str">
            <v>CHALLENGER</v>
          </cell>
          <cell r="M103" t="str">
            <v>CLOSE</v>
          </cell>
          <cell r="N103" t="str">
            <v>JCF</v>
          </cell>
          <cell r="O103">
            <v>67.569999999999993</v>
          </cell>
          <cell r="P103"/>
          <cell r="Q103">
            <v>92.17</v>
          </cell>
        </row>
        <row r="104">
          <cell r="E104" t="str">
            <v>X24020458320</v>
          </cell>
          <cell r="F104" t="str">
            <v>ALTHORP LAND HOLDINGS, INCORPORATED,</v>
          </cell>
          <cell r="G104" t="str">
            <v>CASTILLO, MALIPAY III, BACOOR</v>
          </cell>
          <cell r="H104" t="str">
            <v>BACOOR CITY</v>
          </cell>
          <cell r="I104" t="str">
            <v>DASMA</v>
          </cell>
          <cell r="J104"/>
          <cell r="K104" t="str">
            <v>W/O ISSUE</v>
          </cell>
          <cell r="L104" t="str">
            <v>CHALLENGER</v>
          </cell>
          <cell r="M104" t="str">
            <v>FCOMP</v>
          </cell>
          <cell r="N104" t="str">
            <v>JSP</v>
          </cell>
          <cell r="O104">
            <v>170.54320000000004</v>
          </cell>
          <cell r="P104"/>
          <cell r="Q104">
            <v>313.75</v>
          </cell>
        </row>
        <row r="105">
          <cell r="E105" t="str">
            <v>X24010194728</v>
          </cell>
          <cell r="F105" t="str">
            <v>CITY GOVERNMENT OF MUNTINLUPA,</v>
          </cell>
          <cell r="G105" t="str">
            <v>ESTANISLAO, LAKEVIEW HOMES I, MUNTINLUPA</v>
          </cell>
          <cell r="H105" t="str">
            <v>MUNTINLUPA CITY</v>
          </cell>
          <cell r="I105" t="str">
            <v>PARAÑAQUE</v>
          </cell>
          <cell r="J105" t="str">
            <v>target energization Feb 28</v>
          </cell>
          <cell r="K105" t="str">
            <v>W/O ISSUE</v>
          </cell>
          <cell r="L105" t="str">
            <v>CHALLENGER</v>
          </cell>
          <cell r="M105" t="str">
            <v>CLOSE</v>
          </cell>
          <cell r="N105" t="str">
            <v>JSP</v>
          </cell>
          <cell r="O105">
            <v>632.22429999999997</v>
          </cell>
          <cell r="P105"/>
          <cell r="Q105">
            <v>1440.32</v>
          </cell>
        </row>
        <row r="106">
          <cell r="E106" t="str">
            <v>X24020565151</v>
          </cell>
          <cell r="F106" t="str">
            <v>INTEGRATED RENTALS, INC.</v>
          </cell>
          <cell r="G106" t="str">
            <v>BAYANAN, BAYANAN, BACOOR</v>
          </cell>
          <cell r="H106" t="str">
            <v>BACOOR CITY</v>
          </cell>
          <cell r="I106" t="str">
            <v>DASMA</v>
          </cell>
          <cell r="J106"/>
          <cell r="K106" t="str">
            <v>W/O ISSUE</v>
          </cell>
          <cell r="L106" t="str">
            <v>ECOM</v>
          </cell>
          <cell r="M106" t="str">
            <v>FCOMP</v>
          </cell>
          <cell r="N106" t="str">
            <v>RRG</v>
          </cell>
          <cell r="O106">
            <v>10.4428</v>
          </cell>
          <cell r="P106"/>
          <cell r="Q106">
            <v>17.329999999999998</v>
          </cell>
        </row>
        <row r="107">
          <cell r="E107" t="str">
            <v>X23030896341</v>
          </cell>
          <cell r="F107" t="str">
            <v>GELARDA MALABUYOC TOLENTINO</v>
          </cell>
          <cell r="G107" t="str">
            <v>MALVAR ST, AYALA-ALABANG VILL, MUNTINLUPA</v>
          </cell>
          <cell r="H107" t="str">
            <v>MUNTINLUPA CITY</v>
          </cell>
          <cell r="I107" t="str">
            <v>PARAÑAQUE</v>
          </cell>
          <cell r="J107"/>
          <cell r="K107" t="str">
            <v>W/O ISSUE</v>
          </cell>
          <cell r="L107" t="str">
            <v>ECOM</v>
          </cell>
          <cell r="M107" t="str">
            <v>TECO</v>
          </cell>
          <cell r="N107" t="str">
            <v>RRG</v>
          </cell>
          <cell r="O107">
            <v>12.292800000000002</v>
          </cell>
          <cell r="P107"/>
          <cell r="Q107">
            <v>58.92</v>
          </cell>
        </row>
        <row r="108">
          <cell r="E108" t="str">
            <v>X24030881770</v>
          </cell>
          <cell r="F108" t="str">
            <v>ANNA MARIE CAPTENIO CO</v>
          </cell>
          <cell r="G108" t="str">
            <v>EVANGELINE REYES, BF RESORT VILL, LAS PINAS CITY</v>
          </cell>
          <cell r="H108" t="str">
            <v>LAS PIÑAS CITY</v>
          </cell>
          <cell r="I108" t="str">
            <v>PARAÑAQUE</v>
          </cell>
          <cell r="J108"/>
          <cell r="K108" t="str">
            <v>W/O ISSUE</v>
          </cell>
          <cell r="L108" t="str">
            <v>ECOM</v>
          </cell>
          <cell r="M108" t="str">
            <v>CLOSE</v>
          </cell>
          <cell r="N108" t="str">
            <v>RRG</v>
          </cell>
          <cell r="O108">
            <v>11.292800000000002</v>
          </cell>
          <cell r="P108"/>
          <cell r="Q108">
            <v>19.100000000000001</v>
          </cell>
        </row>
        <row r="109">
          <cell r="E109" t="str">
            <v>X24051559876</v>
          </cell>
          <cell r="F109" t="str">
            <v>CITYPROP INC.</v>
          </cell>
          <cell r="G109" t="str">
            <v>PRESIDENT'S, BF HOMES, PARANAQUE</v>
          </cell>
          <cell r="H109" t="str">
            <v>PARAÑAQUE CITY</v>
          </cell>
          <cell r="I109" t="str">
            <v>PARAÑAQUE</v>
          </cell>
          <cell r="J109"/>
          <cell r="K109"/>
          <cell r="L109" t="str">
            <v>ECOM</v>
          </cell>
          <cell r="M109" t="str">
            <v>CLOSE</v>
          </cell>
          <cell r="N109" t="str">
            <v>RRG</v>
          </cell>
          <cell r="O109">
            <v>106.59609999999998</v>
          </cell>
          <cell r="P109"/>
          <cell r="Q109">
            <v>111.88</v>
          </cell>
        </row>
        <row r="110">
          <cell r="E110" t="str">
            <v>X22083311352</v>
          </cell>
          <cell r="F110" t="str">
            <v>INFRACOR REALTY VENTURES, INC.</v>
          </cell>
          <cell r="G110" t="str">
            <v>PRESIDENT, TEOVILLE SUBD EAST, PARANAQUE</v>
          </cell>
          <cell r="H110" t="str">
            <v>PARAÑAQUE CITY</v>
          </cell>
          <cell r="I110" t="str">
            <v>PARAÑAQUE</v>
          </cell>
          <cell r="J110" t="str">
            <v>SSP June 6 night</v>
          </cell>
          <cell r="K110" t="str">
            <v>W/O ISSUE</v>
          </cell>
          <cell r="L110" t="str">
            <v>ECOM</v>
          </cell>
          <cell r="M110" t="str">
            <v>CLOSE</v>
          </cell>
          <cell r="N110" t="str">
            <v>RRG</v>
          </cell>
          <cell r="O110">
            <v>39.652799999999992</v>
          </cell>
          <cell r="P110"/>
          <cell r="Q110">
            <v>201.95</v>
          </cell>
        </row>
        <row r="111">
          <cell r="E111" t="str">
            <v>X24020382978</v>
          </cell>
          <cell r="F111" t="str">
            <v>JOSE MANUEL C LOPA</v>
          </cell>
          <cell r="G111" t="str">
            <v>BACOLOD, ALABANG HILLS SUBD PH 3, MUNTINLUPA</v>
          </cell>
          <cell r="H111" t="str">
            <v>MUNTINLUPA CITY</v>
          </cell>
          <cell r="I111" t="str">
            <v>PARAÑAQUE</v>
          </cell>
          <cell r="J111"/>
          <cell r="K111"/>
          <cell r="L111" t="str">
            <v>ECOM</v>
          </cell>
          <cell r="M111" t="str">
            <v>TECO</v>
          </cell>
          <cell r="N111" t="str">
            <v>RRG</v>
          </cell>
          <cell r="O111">
            <v>10.770000000000001</v>
          </cell>
          <cell r="P111"/>
          <cell r="Q111">
            <v>28.67</v>
          </cell>
        </row>
        <row r="112">
          <cell r="E112" t="str">
            <v>X22062791742</v>
          </cell>
          <cell r="F112" t="str">
            <v>WEB-JET INVESTMENT&amp; DEVELOPMENT CORPORATION</v>
          </cell>
          <cell r="G112" t="str">
            <v>MOLINO IV, MOLINO IV, BACOOR</v>
          </cell>
          <cell r="H112" t="str">
            <v>BACOOR CITY</v>
          </cell>
          <cell r="I112" t="str">
            <v>DASMA</v>
          </cell>
          <cell r="J112"/>
          <cell r="K112" t="str">
            <v>W/O ISSUE</v>
          </cell>
          <cell r="L112" t="str">
            <v>POWERHOUSE</v>
          </cell>
          <cell r="M112" t="str">
            <v>CLOSE</v>
          </cell>
          <cell r="N112" t="str">
            <v>JSP</v>
          </cell>
          <cell r="O112">
            <v>203.91330000000002</v>
          </cell>
          <cell r="P112"/>
          <cell r="Q112">
            <v>572.41999999999996</v>
          </cell>
        </row>
        <row r="113">
          <cell r="E113" t="str">
            <v>X24030697989</v>
          </cell>
          <cell r="F113" t="str">
            <v>PHILIP ANDREW ARCELLANA LAPUT,</v>
          </cell>
          <cell r="G113" t="str">
            <v>L. DA VINCI, ITALIA 500-BF HOMES, LAS PINAS CITY</v>
          </cell>
          <cell r="H113" t="str">
            <v>LAS PIÑAS CITY</v>
          </cell>
          <cell r="I113" t="str">
            <v>PARAÑAQUE</v>
          </cell>
          <cell r="J113"/>
          <cell r="K113" t="str">
            <v>W/O ISSUE</v>
          </cell>
          <cell r="L113" t="str">
            <v>CHALLENGER</v>
          </cell>
          <cell r="M113" t="str">
            <v>FCOMP</v>
          </cell>
          <cell r="N113" t="str">
            <v>IGL</v>
          </cell>
          <cell r="O113">
            <v>339.59780000000001</v>
          </cell>
          <cell r="P113"/>
          <cell r="Q113">
            <v>228.88</v>
          </cell>
        </row>
        <row r="114">
          <cell r="E114" t="str">
            <v>X24020601785</v>
          </cell>
          <cell r="F114" t="str">
            <v>ZELLER PLASTIK PHILIPPINES INC,</v>
          </cell>
          <cell r="G114" t="str">
            <v>WEST SERVICE, PHILCREST CPD, MUNTINLUPA</v>
          </cell>
          <cell r="H114" t="str">
            <v>MUNTINLUPA CITY</v>
          </cell>
          <cell r="I114" t="str">
            <v>PARAÑAQUE</v>
          </cell>
          <cell r="J114"/>
          <cell r="K114" t="str">
            <v>W/O ISSUE</v>
          </cell>
          <cell r="L114" t="str">
            <v>CHALLENGER</v>
          </cell>
          <cell r="M114" t="str">
            <v>CLOSE</v>
          </cell>
          <cell r="N114" t="str">
            <v>JSP</v>
          </cell>
          <cell r="O114">
            <v>237.70760000000001</v>
          </cell>
          <cell r="P114"/>
          <cell r="Q114">
            <v>358.88</v>
          </cell>
        </row>
        <row r="115">
          <cell r="E115" t="str">
            <v>X24041439619</v>
          </cell>
          <cell r="F115" t="str">
            <v>THE GOOD SHEPHERD CHURCH OF MUNTINLUPA, INC</v>
          </cell>
          <cell r="G115" t="str">
            <v>NATIONAL, TUNASAN, MUNTINLUPA</v>
          </cell>
          <cell r="H115" t="str">
            <v>MUNTINLUPA CITY</v>
          </cell>
          <cell r="I115" t="str">
            <v>PARAÑAQUE</v>
          </cell>
          <cell r="J115"/>
          <cell r="K115" t="str">
            <v>W/O ISSUE</v>
          </cell>
          <cell r="L115" t="str">
            <v>CHALLENGER</v>
          </cell>
          <cell r="M115" t="str">
            <v>CLOSE</v>
          </cell>
          <cell r="N115" t="str">
            <v>JSP</v>
          </cell>
          <cell r="O115">
            <v>118.52460000000001</v>
          </cell>
          <cell r="P115"/>
          <cell r="Q115">
            <v>179.62</v>
          </cell>
        </row>
        <row r="116">
          <cell r="E116" t="str">
            <v>X22073024381</v>
          </cell>
          <cell r="F116" t="str">
            <v>ANITA SO NAVARRO</v>
          </cell>
          <cell r="G116" t="str">
            <v>PUROK 5, PUROK 5, MUNTINLUPA</v>
          </cell>
          <cell r="H116" t="str">
            <v>MUNTINLUPA CITY</v>
          </cell>
          <cell r="I116" t="str">
            <v>PARAÑAQUE</v>
          </cell>
          <cell r="J116"/>
          <cell r="K116" t="str">
            <v>W/O ISSUE</v>
          </cell>
          <cell r="L116" t="str">
            <v>CHALLENGER</v>
          </cell>
          <cell r="M116" t="str">
            <v>CLOSE</v>
          </cell>
          <cell r="N116" t="str">
            <v>JSP</v>
          </cell>
          <cell r="O116">
            <v>75.326499999999996</v>
          </cell>
          <cell r="P116"/>
          <cell r="Q116">
            <v>111.98</v>
          </cell>
        </row>
        <row r="117">
          <cell r="E117" t="str">
            <v>X24020458335</v>
          </cell>
          <cell r="F117" t="str">
            <v>ALTHORP LAND HOLDINGS, INCORPORATED,</v>
          </cell>
          <cell r="G117" t="str">
            <v>CASTILLO, MALIPAY III, BACOOR</v>
          </cell>
          <cell r="H117" t="str">
            <v>BACOOR CITY</v>
          </cell>
          <cell r="I117" t="str">
            <v>DASMA</v>
          </cell>
          <cell r="J117" t="str">
            <v>execute Mar 16</v>
          </cell>
          <cell r="K117" t="str">
            <v>W/O ISSUE</v>
          </cell>
          <cell r="L117" t="str">
            <v>CHALLENGER</v>
          </cell>
          <cell r="M117" t="str">
            <v>FCOMP</v>
          </cell>
          <cell r="N117" t="str">
            <v>JSP</v>
          </cell>
          <cell r="O117">
            <v>298.55939999999975</v>
          </cell>
          <cell r="P117"/>
          <cell r="Q117">
            <v>586.29999999999995</v>
          </cell>
        </row>
        <row r="118">
          <cell r="E118" t="str">
            <v>X24010305955</v>
          </cell>
          <cell r="F118" t="str">
            <v>ALMARDI COMPANY INC.</v>
          </cell>
          <cell r="G118" t="str">
            <v>BEDFORD, HILLSBOROUGH SUBD, MUNTINLUPA</v>
          </cell>
          <cell r="H118" t="str">
            <v>MUNTINLUPA CITY</v>
          </cell>
          <cell r="I118" t="str">
            <v>PARAÑAQUE</v>
          </cell>
          <cell r="J118"/>
          <cell r="K118" t="str">
            <v>W/O ISSUE</v>
          </cell>
          <cell r="L118" t="str">
            <v>ECOM</v>
          </cell>
          <cell r="M118" t="str">
            <v>CLOSE</v>
          </cell>
          <cell r="N118" t="str">
            <v>RRG</v>
          </cell>
          <cell r="O118">
            <v>6.9899999999999993</v>
          </cell>
          <cell r="P118"/>
          <cell r="Q118">
            <v>10.47</v>
          </cell>
        </row>
        <row r="119">
          <cell r="E119" t="str">
            <v>X24020412152</v>
          </cell>
          <cell r="F119" t="str">
            <v>LSA PRINTING PRESS, INC.</v>
          </cell>
          <cell r="G119" t="str">
            <v>BAYANAN, BAYANAN, BACOOR</v>
          </cell>
          <cell r="H119" t="str">
            <v>BACOOR CITY</v>
          </cell>
          <cell r="I119" t="str">
            <v>DASMA</v>
          </cell>
          <cell r="J119"/>
          <cell r="K119"/>
          <cell r="L119" t="str">
            <v>ECOM</v>
          </cell>
          <cell r="M119" t="str">
            <v>CLOSE</v>
          </cell>
          <cell r="N119" t="str">
            <v>RRG</v>
          </cell>
          <cell r="O119">
            <v>12.530000000000001</v>
          </cell>
          <cell r="P119"/>
          <cell r="Q119">
            <v>44.68</v>
          </cell>
        </row>
        <row r="120">
          <cell r="E120" t="str">
            <v>X24010314920</v>
          </cell>
          <cell r="F120" t="str">
            <v>DITO TELECOMMUNITY CORPORATION</v>
          </cell>
          <cell r="G120" t="str">
            <v>STA. CATALINA, SAN ANTONIO VALLEY 1, PARANAQUE</v>
          </cell>
          <cell r="H120" t="str">
            <v>PARAÑAQUE CITY</v>
          </cell>
          <cell r="I120" t="str">
            <v>PARAÑAQUE</v>
          </cell>
          <cell r="J120"/>
          <cell r="K120" t="str">
            <v>W/O ISSUE</v>
          </cell>
          <cell r="L120" t="str">
            <v>ECOM</v>
          </cell>
          <cell r="M120" t="str">
            <v>CLOSE</v>
          </cell>
          <cell r="N120" t="str">
            <v>RRG</v>
          </cell>
          <cell r="O120">
            <v>36.459000000000003</v>
          </cell>
          <cell r="P120"/>
          <cell r="Q120">
            <v>62.5</v>
          </cell>
        </row>
        <row r="121">
          <cell r="E121" t="str">
            <v>X24010287018</v>
          </cell>
          <cell r="F121" t="str">
            <v>TURBO SYSTEMS SOUTH EAST ASIA PTE. LTD.</v>
          </cell>
          <cell r="G121" t="str">
            <v>WEST SERVICE, CUPANG, MUNTINLUPA</v>
          </cell>
          <cell r="H121" t="str">
            <v>MUNTINLUPA CITY</v>
          </cell>
          <cell r="I121" t="str">
            <v>PARAÑAQUE</v>
          </cell>
          <cell r="J121"/>
          <cell r="K121" t="str">
            <v>W/O ISSUE</v>
          </cell>
          <cell r="L121" t="str">
            <v>ECOM</v>
          </cell>
          <cell r="M121" t="str">
            <v>CLOSE</v>
          </cell>
          <cell r="N121" t="str">
            <v>RRG</v>
          </cell>
          <cell r="O121">
            <v>122.7705</v>
          </cell>
          <cell r="P121"/>
          <cell r="Q121">
            <v>162</v>
          </cell>
        </row>
        <row r="122">
          <cell r="E122" t="str">
            <v>X22114733605</v>
          </cell>
          <cell r="F122" t="str">
            <v>SAMUEL GO TAN</v>
          </cell>
          <cell r="G122" t="str">
            <v>B65L31 NICANOR ABELARDO ST., BF HOMES, PARAÑAQUE</v>
          </cell>
          <cell r="H122" t="str">
            <v>PARAÑAQUE CITY</v>
          </cell>
          <cell r="I122" t="str">
            <v>PARAÑAQUE</v>
          </cell>
          <cell r="J122" t="str">
            <v>requested for cancellation w/email to BC</v>
          </cell>
          <cell r="K122" t="str">
            <v>W/O ISSUE</v>
          </cell>
          <cell r="L122" t="str">
            <v>CHALLENGER</v>
          </cell>
          <cell r="M122" t="str">
            <v>CLOSE</v>
          </cell>
          <cell r="N122" t="str">
            <v>JSP</v>
          </cell>
          <cell r="O122">
            <v>162.8819</v>
          </cell>
          <cell r="P122"/>
          <cell r="Q122">
            <v>308.05</v>
          </cell>
        </row>
        <row r="123">
          <cell r="E123" t="str">
            <v>X24030873562</v>
          </cell>
          <cell r="F123" t="str">
            <v>CHITO M ROXAS</v>
          </cell>
          <cell r="G123" t="str">
            <v>KALAPI, AYALA-ALABANG VILL, MUNTINLUPA</v>
          </cell>
          <cell r="H123" t="str">
            <v>MUNTINLUPA CITY</v>
          </cell>
          <cell r="I123" t="str">
            <v>PARAÑAQUE</v>
          </cell>
          <cell r="J123"/>
          <cell r="K123" t="str">
            <v>W/O ISSUE</v>
          </cell>
          <cell r="L123" t="str">
            <v>CHALLENGER</v>
          </cell>
          <cell r="M123" t="str">
            <v>CLOSE</v>
          </cell>
          <cell r="N123" t="str">
            <v>JSP</v>
          </cell>
          <cell r="O123">
            <v>208.78</v>
          </cell>
          <cell r="P123"/>
          <cell r="Q123">
            <v>300.82</v>
          </cell>
        </row>
        <row r="124">
          <cell r="E124" t="str">
            <v>X24030897472</v>
          </cell>
          <cell r="F124" t="str">
            <v>EMME TRADING COMPANY INC.</v>
          </cell>
          <cell r="G124" t="str">
            <v>M.L. QUEZON, PUROK 4, TAGUIG CITY</v>
          </cell>
          <cell r="H124" t="str">
            <v>TAGUIG CITY</v>
          </cell>
          <cell r="I124" t="str">
            <v>PARAÑAQUE</v>
          </cell>
          <cell r="J124"/>
          <cell r="K124" t="str">
            <v>W/O ISSUE</v>
          </cell>
          <cell r="L124" t="str">
            <v>CHALLENGER</v>
          </cell>
          <cell r="M124" t="str">
            <v>CLOSE</v>
          </cell>
          <cell r="N124" t="str">
            <v>IJP</v>
          </cell>
          <cell r="O124">
            <v>76.490399999999994</v>
          </cell>
          <cell r="P124"/>
          <cell r="Q124">
            <v>108.2</v>
          </cell>
        </row>
        <row r="125">
          <cell r="E125" t="str">
            <v>X24010312837</v>
          </cell>
          <cell r="F125" t="str">
            <v>DITO TELECOMMUNITY CORPORATION</v>
          </cell>
          <cell r="G125" t="str">
            <v>PRES. M. ROXAS, MALACANANG VILL, PARANAQUE</v>
          </cell>
          <cell r="H125" t="str">
            <v>PARAÑAQUE CITY</v>
          </cell>
          <cell r="I125" t="str">
            <v>PARAÑAQUE</v>
          </cell>
          <cell r="J125"/>
          <cell r="K125" t="str">
            <v>W/O ISSUE</v>
          </cell>
          <cell r="L125" t="str">
            <v>CHALLENGER</v>
          </cell>
          <cell r="M125" t="str">
            <v>CLOSE</v>
          </cell>
          <cell r="N125" t="str">
            <v>JSP</v>
          </cell>
          <cell r="O125">
            <v>65.7988</v>
          </cell>
          <cell r="P125"/>
          <cell r="Q125">
            <v>87.12</v>
          </cell>
        </row>
        <row r="126">
          <cell r="E126" t="str">
            <v>X24010064308</v>
          </cell>
          <cell r="F126" t="str">
            <v>MJC MANAGEMENT CORPORATION</v>
          </cell>
          <cell r="G126" t="str">
            <v>SAN ENRIQUE, AYALA-ALABANG VILL, MUNTINLUPA</v>
          </cell>
          <cell r="H126" t="str">
            <v>MUNTINLUPA CITY</v>
          </cell>
          <cell r="I126" t="str">
            <v>PARAÑAQUE</v>
          </cell>
          <cell r="J126"/>
          <cell r="K126" t="str">
            <v>W/O ISSUE</v>
          </cell>
          <cell r="L126" t="str">
            <v>POWERHOUSE</v>
          </cell>
          <cell r="M126" t="str">
            <v>TECO</v>
          </cell>
          <cell r="N126" t="str">
            <v>JGR</v>
          </cell>
          <cell r="O126">
            <v>16.232799999999997</v>
          </cell>
          <cell r="P126"/>
          <cell r="Q126">
            <v>33.979999999999997</v>
          </cell>
        </row>
        <row r="127">
          <cell r="E127" t="str">
            <v>X23124850782</v>
          </cell>
          <cell r="F127" t="str">
            <v>ALEJANDRO S. FRANCISCO</v>
          </cell>
          <cell r="G127" t="str">
            <v>BLOCK 5, BRAZILIA HEIGHTS, MUNTINLUPA</v>
          </cell>
          <cell r="H127" t="str">
            <v>MUNTINLUPA CITY</v>
          </cell>
          <cell r="I127" t="str">
            <v>PARAÑAQUE</v>
          </cell>
          <cell r="J127"/>
          <cell r="K127"/>
          <cell r="L127" t="str">
            <v>POWERHOUSE</v>
          </cell>
          <cell r="M127" t="str">
            <v>CLOSE</v>
          </cell>
          <cell r="N127" t="str">
            <v>JSP</v>
          </cell>
          <cell r="O127">
            <v>11.292800000000002</v>
          </cell>
          <cell r="P127"/>
          <cell r="Q127">
            <v>19.5</v>
          </cell>
        </row>
        <row r="128">
          <cell r="E128" t="str">
            <v>X22031115703</v>
          </cell>
          <cell r="F128" t="str">
            <v>DITO TELECOMMUNITY CORPORATION</v>
          </cell>
          <cell r="G128" t="str">
            <v>LAZO COURT, ALMANZA I, LAS PINAS CITY</v>
          </cell>
          <cell r="H128" t="str">
            <v>LAS PIÑAS CITY</v>
          </cell>
          <cell r="I128" t="str">
            <v>PARAÑAQUE</v>
          </cell>
          <cell r="J128" t="str">
            <v>for FCOMP</v>
          </cell>
          <cell r="K128" t="str">
            <v>W/O ISSUE</v>
          </cell>
          <cell r="L128" t="str">
            <v>POWERHOUSE</v>
          </cell>
          <cell r="M128" t="str">
            <v>CLOSE</v>
          </cell>
          <cell r="N128" t="str">
            <v>DSB</v>
          </cell>
          <cell r="O128">
            <v>11.363300000000001</v>
          </cell>
          <cell r="P128"/>
          <cell r="Q128">
            <v>36.82</v>
          </cell>
        </row>
        <row r="129">
          <cell r="E129" t="str">
            <v>X24010007435</v>
          </cell>
          <cell r="F129" t="str">
            <v>SAN MIGUEL PAPER PACKAGING CORPORATION</v>
          </cell>
          <cell r="G129" t="str">
            <v>DR. A. SANTOS, BF HOMES, PARANAQUE</v>
          </cell>
          <cell r="H129" t="str">
            <v>PARAÑAQUE CITY</v>
          </cell>
          <cell r="I129" t="str">
            <v>PARAÑAQUE</v>
          </cell>
          <cell r="J129"/>
          <cell r="K129" t="str">
            <v>W/O ISSUE</v>
          </cell>
          <cell r="L129" t="str">
            <v>ECOM</v>
          </cell>
          <cell r="M129" t="str">
            <v>CLOSE</v>
          </cell>
          <cell r="N129" t="str">
            <v>RRG</v>
          </cell>
          <cell r="O129">
            <v>355.30610000000001</v>
          </cell>
          <cell r="P129"/>
          <cell r="Q129">
            <v>510.8</v>
          </cell>
        </row>
        <row r="130">
          <cell r="E130" t="str">
            <v>X24041124107</v>
          </cell>
          <cell r="F130" t="str">
            <v>MERCURY DRUG CORPORATION</v>
          </cell>
          <cell r="G130" t="str">
            <v>DR. A. SANTOS, BF HOMES, PARANAQUE</v>
          </cell>
          <cell r="H130" t="str">
            <v>PARAÑAQUE CITY</v>
          </cell>
          <cell r="I130" t="str">
            <v>PARAÑAQUE</v>
          </cell>
          <cell r="J130"/>
          <cell r="K130" t="str">
            <v>W/O ISSUE</v>
          </cell>
          <cell r="L130" t="str">
            <v>ECOM</v>
          </cell>
          <cell r="M130" t="str">
            <v>TECO</v>
          </cell>
          <cell r="N130" t="str">
            <v>RRG</v>
          </cell>
          <cell r="O130">
            <v>73.401300000000006</v>
          </cell>
          <cell r="P130"/>
          <cell r="Q130">
            <v>100.22</v>
          </cell>
        </row>
        <row r="131">
          <cell r="E131" t="str">
            <v>X23114542164</v>
          </cell>
          <cell r="F131" t="str">
            <v>MIGUEL ALMANZOR SINGSON</v>
          </cell>
          <cell r="G131" t="str">
            <v>LANCASTER, HILLSBOROUGH SUBD, MUNTINLUPA</v>
          </cell>
          <cell r="H131" t="str">
            <v>MUNTINLUPA CITY</v>
          </cell>
          <cell r="I131" t="str">
            <v>PARAÑAQUE</v>
          </cell>
          <cell r="J131"/>
          <cell r="K131" t="str">
            <v>W/O ISSUE</v>
          </cell>
          <cell r="L131" t="str">
            <v>ECOM</v>
          </cell>
          <cell r="M131" t="str">
            <v>COMP</v>
          </cell>
          <cell r="N131" t="str">
            <v>RRG</v>
          </cell>
          <cell r="O131">
            <v>98.7273</v>
          </cell>
          <cell r="P131"/>
          <cell r="Q131">
            <v>141.44999999999999</v>
          </cell>
        </row>
        <row r="132">
          <cell r="E132" t="str">
            <v>R23216876</v>
          </cell>
          <cell r="F132" t="str">
            <v>LIAO,, KELSEY NATHANIEL LEE,</v>
          </cell>
          <cell r="G132" t="str">
            <v>DEUTERONOMY, BF HOMES MARTINVILLE SUBD, LAS PINAS CITY</v>
          </cell>
          <cell r="H132" t="str">
            <v>LAS PIÑAS CITY</v>
          </cell>
          <cell r="I132" t="str">
            <v>PARAÑAQUE</v>
          </cell>
          <cell r="J132"/>
          <cell r="K132" t="str">
            <v>W/O ISSUE</v>
          </cell>
          <cell r="L132" t="str">
            <v>ECOM</v>
          </cell>
          <cell r="M132" t="str">
            <v>FCOMP</v>
          </cell>
          <cell r="N132" t="str">
            <v>RRG</v>
          </cell>
          <cell r="O132">
            <v>2.54</v>
          </cell>
          <cell r="P132"/>
          <cell r="Q132">
            <v>3.55</v>
          </cell>
        </row>
        <row r="133">
          <cell r="E133" t="str">
            <v>X24010328074</v>
          </cell>
          <cell r="F133" t="str">
            <v>UDENNA ENVIRONMENTAL SERVICES INC.</v>
          </cell>
          <cell r="G133" t="str">
            <v>STA. MARIA, TAGUIG BAGUMBAYAN INDL ASS INC, TAGUIG CITY</v>
          </cell>
          <cell r="H133" t="str">
            <v>TAGUIG CITY</v>
          </cell>
          <cell r="I133" t="str">
            <v>PARAÑAQUE</v>
          </cell>
          <cell r="J133"/>
          <cell r="K133" t="str">
            <v>W/O ISSUE</v>
          </cell>
          <cell r="L133" t="str">
            <v>VJC</v>
          </cell>
          <cell r="M133" t="str">
            <v>FCOMP</v>
          </cell>
          <cell r="N133" t="str">
            <v>JSB</v>
          </cell>
          <cell r="O133">
            <v>22.389999999999997</v>
          </cell>
          <cell r="P133"/>
          <cell r="Q133">
            <v>964.72</v>
          </cell>
        </row>
        <row r="134">
          <cell r="E134" t="str">
            <v>X24010315517</v>
          </cell>
          <cell r="F134" t="str">
            <v>AP ALUMINUM AND GLASS OPC</v>
          </cell>
          <cell r="G134" t="str">
            <v>1ST, TAGUIG BAGUMBAYAN INDL ASS INC, TAGUIG CITY</v>
          </cell>
          <cell r="H134" t="str">
            <v>TAGUIG CITY</v>
          </cell>
          <cell r="I134" t="str">
            <v>PARAÑAQUE</v>
          </cell>
          <cell r="J134" t="str">
            <v>construction bond for TBICAI, for permit application - 2/22/24
customer secured/paid permit from TBICAI - 2/28/24</v>
          </cell>
          <cell r="K134" t="str">
            <v>W/O ISSUE</v>
          </cell>
          <cell r="L134" t="str">
            <v>VJC</v>
          </cell>
          <cell r="M134" t="str">
            <v>CLOSE</v>
          </cell>
          <cell r="N134" t="str">
            <v>JSB</v>
          </cell>
          <cell r="O134">
            <v>27.962799999999998</v>
          </cell>
          <cell r="P134"/>
          <cell r="Q134">
            <v>964.72</v>
          </cell>
        </row>
        <row r="135">
          <cell r="E135" t="str">
            <v>X24010309790</v>
          </cell>
          <cell r="F135" t="str">
            <v>MARILOU ESCAL LABAO</v>
          </cell>
          <cell r="G135" t="str">
            <v>BLOCK 8, ENLISTED PERSONNEL VIL 2, TAGUIG CITY</v>
          </cell>
          <cell r="H135" t="str">
            <v>TAGUIG CITY</v>
          </cell>
          <cell r="I135" t="str">
            <v>PARAÑAQUE</v>
          </cell>
          <cell r="J135" t="str">
            <v>for material modification - 4/27/24</v>
          </cell>
          <cell r="K135" t="str">
            <v>W/O ISSUE</v>
          </cell>
          <cell r="L135" t="str">
            <v>VJC</v>
          </cell>
          <cell r="M135" t="str">
            <v>CLOSE</v>
          </cell>
          <cell r="N135" t="str">
            <v>JSB</v>
          </cell>
          <cell r="O135">
            <v>1.33</v>
          </cell>
          <cell r="P135"/>
          <cell r="Q135">
            <v>964.72</v>
          </cell>
        </row>
        <row r="136">
          <cell r="E136" t="str">
            <v>X24030708290</v>
          </cell>
          <cell r="F136" t="str">
            <v>RHEA ALONSAGAY EBARDO</v>
          </cell>
          <cell r="G136" t="str">
            <v>VILLAGE GREEN BAGONG DIWA (SUBD), PUROK 6D, TAGUIG CITY</v>
          </cell>
          <cell r="H136" t="str">
            <v>TAGUIG CITY</v>
          </cell>
          <cell r="I136" t="str">
            <v>PARAÑAQUE</v>
          </cell>
          <cell r="J136"/>
          <cell r="K136" t="str">
            <v>W/O ISSUE</v>
          </cell>
          <cell r="L136" t="str">
            <v>VJC</v>
          </cell>
          <cell r="M136" t="str">
            <v>CLOSE</v>
          </cell>
          <cell r="N136" t="str">
            <v>JSB</v>
          </cell>
          <cell r="O136">
            <v>18.632799999999996</v>
          </cell>
          <cell r="P136"/>
          <cell r="Q136">
            <v>964.72</v>
          </cell>
        </row>
        <row r="137">
          <cell r="E137" t="str">
            <v>X24041323632</v>
          </cell>
          <cell r="F137" t="str">
            <v>ORIENTAL HANDICRAFT INC,</v>
          </cell>
          <cell r="G137" t="str">
            <v>STA. MARIA, TAGUIG BAGUMBAYAN INDL ASS INC, TAGUIG CITY</v>
          </cell>
          <cell r="H137" t="str">
            <v>TAGUIG CITY</v>
          </cell>
          <cell r="I137" t="str">
            <v>PARAÑAQUE</v>
          </cell>
          <cell r="J137"/>
          <cell r="K137" t="str">
            <v>W/O ISSUE</v>
          </cell>
          <cell r="L137" t="str">
            <v>VJC</v>
          </cell>
          <cell r="M137" t="str">
            <v>CLOSE</v>
          </cell>
          <cell r="N137" t="str">
            <v>JSB</v>
          </cell>
          <cell r="O137">
            <v>16.667300000000001</v>
          </cell>
          <cell r="P137"/>
          <cell r="Q137">
            <v>964.72</v>
          </cell>
        </row>
        <row r="138">
          <cell r="E138" t="str">
            <v>X23104174861</v>
          </cell>
          <cell r="F138" t="str">
            <v>GRANT CECILIA INTEGRATED SCHOOL, INC.</v>
          </cell>
          <cell r="G138" t="str">
            <v>VIZCARRA, PUROK 1, TAGUIG CITY</v>
          </cell>
          <cell r="H138" t="str">
            <v>TAGUIG CITY</v>
          </cell>
          <cell r="I138" t="str">
            <v>PARAÑAQUE</v>
          </cell>
          <cell r="J138"/>
          <cell r="K138" t="str">
            <v>W/O ISSUE</v>
          </cell>
          <cell r="L138" t="str">
            <v>VJC</v>
          </cell>
          <cell r="M138" t="str">
            <v>CLOSE</v>
          </cell>
          <cell r="N138" t="str">
            <v>JSB</v>
          </cell>
          <cell r="O138">
            <v>2.73</v>
          </cell>
          <cell r="P138"/>
          <cell r="Q138">
            <v>964.72</v>
          </cell>
        </row>
        <row r="139">
          <cell r="E139" t="str">
            <v>X23051833049</v>
          </cell>
          <cell r="F139" t="str">
            <v>CB ANDREW PHILIPPINES, INC.</v>
          </cell>
          <cell r="G139" t="str">
            <v>JY &amp; SONS CPD, VETERANS CENTER, TAGUIG CITY</v>
          </cell>
          <cell r="H139" t="str">
            <v>TAGUIG CITY</v>
          </cell>
          <cell r="I139" t="str">
            <v>PARAÑAQUE</v>
          </cell>
          <cell r="J139" t="str">
            <v>energized last 12/17/2023</v>
          </cell>
          <cell r="K139" t="str">
            <v>W/O ISSUE</v>
          </cell>
          <cell r="L139" t="str">
            <v>VJC</v>
          </cell>
          <cell r="M139" t="str">
            <v>FCOMP</v>
          </cell>
          <cell r="N139" t="str">
            <v>JSB</v>
          </cell>
          <cell r="O139">
            <v>139.14840000000007</v>
          </cell>
          <cell r="P139"/>
          <cell r="Q139">
            <v>964.72</v>
          </cell>
        </row>
        <row r="140">
          <cell r="E140" t="str">
            <v>X24010152978</v>
          </cell>
          <cell r="F140" t="str">
            <v>MANILA BAYSHORE PROPERTY HOLDINGS, INC.</v>
          </cell>
          <cell r="G140" t="str">
            <v>ROAD 4, PAGCOR ENTERTAINMENT CITY, PARANAQUE</v>
          </cell>
          <cell r="H140" t="str">
            <v>PARAÑAQUE CITY</v>
          </cell>
          <cell r="I140" t="str">
            <v>PARAÑAQUE</v>
          </cell>
          <cell r="J140"/>
          <cell r="K140" t="str">
            <v>W/O ISSUE</v>
          </cell>
          <cell r="L140" t="str">
            <v>VJC</v>
          </cell>
          <cell r="M140" t="str">
            <v>FCOMP</v>
          </cell>
          <cell r="N140" t="str">
            <v>JSB</v>
          </cell>
          <cell r="O140">
            <v>143.13669999999999</v>
          </cell>
          <cell r="P140"/>
          <cell r="Q140">
            <v>964.72</v>
          </cell>
        </row>
        <row r="141">
          <cell r="E141" t="str">
            <v>X23083195776</v>
          </cell>
          <cell r="F141" t="str">
            <v>SO HUAT TRADING OPC DOING BUSINESS UNDER THE NAMES</v>
          </cell>
          <cell r="G141" t="str">
            <v>DONA SOLEDAD EXTN, BETTER LIVING SUBD, PARANAQUE</v>
          </cell>
          <cell r="H141" t="str">
            <v>PARAÑAQUE CITY</v>
          </cell>
          <cell r="I141" t="str">
            <v>PARAÑAQUE</v>
          </cell>
          <cell r="J141"/>
          <cell r="K141" t="str">
            <v>W/O ISSUE</v>
          </cell>
          <cell r="L141" t="str">
            <v>VJC</v>
          </cell>
          <cell r="M141" t="str">
            <v>FCOMP</v>
          </cell>
          <cell r="N141" t="str">
            <v>JSB</v>
          </cell>
          <cell r="O141">
            <v>63.528700000000001</v>
          </cell>
          <cell r="P141"/>
          <cell r="Q141">
            <v>964.72</v>
          </cell>
        </row>
        <row r="142">
          <cell r="E142" t="str">
            <v>X23104103492</v>
          </cell>
          <cell r="F142" t="str">
            <v>DITO TELECOMMUNITY CORPORATION</v>
          </cell>
          <cell r="G142" t="str">
            <v>STA. INES, SAN ANTONIO VALLEY 6, PARANAQUE</v>
          </cell>
          <cell r="H142" t="str">
            <v>PARAÑAQUE CITY</v>
          </cell>
          <cell r="I142" t="str">
            <v>PARAÑAQUE</v>
          </cell>
          <cell r="J142"/>
          <cell r="K142" t="str">
            <v>W/O ISSUE</v>
          </cell>
          <cell r="L142" t="str">
            <v>VJC</v>
          </cell>
          <cell r="M142" t="str">
            <v>FCOMP</v>
          </cell>
          <cell r="N142" t="str">
            <v>JSB</v>
          </cell>
          <cell r="O142">
            <v>17.812799999999996</v>
          </cell>
          <cell r="P142"/>
          <cell r="Q142">
            <v>964.72</v>
          </cell>
        </row>
        <row r="143">
          <cell r="E143" t="str">
            <v>X23104204164</v>
          </cell>
          <cell r="F143" t="str">
            <v>NATIONAL HOUSING AUTHORITY</v>
          </cell>
          <cell r="G143" t="str">
            <v>MINDANAO, MAHARLIKA VILL, TAGUIG CITY</v>
          </cell>
          <cell r="H143" t="str">
            <v>TAGUIG CITY</v>
          </cell>
          <cell r="I143" t="str">
            <v>PARAÑAQUE</v>
          </cell>
          <cell r="J143"/>
          <cell r="K143" t="str">
            <v>W/O ISSUE</v>
          </cell>
          <cell r="L143" t="str">
            <v>VJC</v>
          </cell>
          <cell r="M143" t="str">
            <v>CLOSE</v>
          </cell>
          <cell r="N143" t="str">
            <v>JSB</v>
          </cell>
          <cell r="O143">
            <v>19.739999999999998</v>
          </cell>
          <cell r="P143"/>
          <cell r="Q143">
            <v>964.72</v>
          </cell>
        </row>
        <row r="144">
          <cell r="E144" t="str">
            <v>X23124798271</v>
          </cell>
          <cell r="F144" t="str">
            <v>JOEL IBE RODRIGUEZ</v>
          </cell>
          <cell r="G144" t="str">
            <v>SUN VALLEY, SUN VALLEY SUBD, PARANAQUE</v>
          </cell>
          <cell r="H144" t="str">
            <v>PARAÑAQUE CITY</v>
          </cell>
          <cell r="I144" t="str">
            <v>PARAÑAQUE</v>
          </cell>
          <cell r="J144"/>
          <cell r="K144" t="str">
            <v>W/O ISSUE</v>
          </cell>
          <cell r="L144" t="str">
            <v>VJC</v>
          </cell>
          <cell r="M144" t="str">
            <v>CLOSE</v>
          </cell>
          <cell r="N144" t="str">
            <v>JSB</v>
          </cell>
          <cell r="O144">
            <v>27.99</v>
          </cell>
          <cell r="P144"/>
          <cell r="Q144">
            <v>964.72</v>
          </cell>
        </row>
        <row r="145">
          <cell r="E145" t="str">
            <v>X24010348321</v>
          </cell>
          <cell r="F145" t="str">
            <v>BANK OF THE PHILIPPINE ISLANDS,</v>
          </cell>
          <cell r="G145" t="str">
            <v>DOÑA SOLEDAD, BETTER LIVING SUBD, PARANAQUE</v>
          </cell>
          <cell r="H145" t="str">
            <v>PARAÑAQUE CITY</v>
          </cell>
          <cell r="I145" t="str">
            <v>PARAÑAQUE</v>
          </cell>
          <cell r="J145" t="str">
            <v>3/8/24 - move energization to 3/9/24</v>
          </cell>
          <cell r="K145" t="str">
            <v>W/O ISSUE</v>
          </cell>
          <cell r="L145" t="str">
            <v>VJC</v>
          </cell>
          <cell r="M145" t="str">
            <v>CLOSE</v>
          </cell>
          <cell r="N145" t="str">
            <v>JSB</v>
          </cell>
          <cell r="O145">
            <v>30.05</v>
          </cell>
          <cell r="P145"/>
          <cell r="Q145">
            <v>964.72</v>
          </cell>
        </row>
        <row r="146">
          <cell r="E146" t="str">
            <v>X23083412397</v>
          </cell>
          <cell r="F146" t="str">
            <v>FILINVEST ALABANG INC</v>
          </cell>
          <cell r="G146" t="str">
            <v>ALABANG-ZAPOTE, FILINVEST CORPORATE CITY, MUNTINLUPA</v>
          </cell>
          <cell r="H146" t="str">
            <v>MUNTINLUPA CITY</v>
          </cell>
          <cell r="I146" t="str">
            <v>PARAÑAQUE</v>
          </cell>
          <cell r="J146" t="str">
            <v>permit sa Filinvest</v>
          </cell>
          <cell r="K146" t="str">
            <v>W/ ISSUE</v>
          </cell>
          <cell r="L146" t="str">
            <v>CHALLENGER</v>
          </cell>
          <cell r="M146" t="str">
            <v>FCOMP</v>
          </cell>
          <cell r="N146" t="str">
            <v>JSP</v>
          </cell>
          <cell r="O146">
            <v>16.48</v>
          </cell>
          <cell r="P146"/>
          <cell r="Q146">
            <v>35.35</v>
          </cell>
        </row>
        <row r="147">
          <cell r="E147" t="str">
            <v>X23114362189</v>
          </cell>
          <cell r="F147" t="str">
            <v>DPP RETAIL INC.</v>
          </cell>
          <cell r="G147" t="str">
            <v>DOÑA SOLEDAD, BETTER LIVING SUBD, PARANAQUE</v>
          </cell>
          <cell r="H147" t="str">
            <v>PARAÑAQUE CITY</v>
          </cell>
          <cell r="I147" t="str">
            <v>PARAÑAQUE</v>
          </cell>
          <cell r="J147"/>
          <cell r="K147" t="str">
            <v>W/O ISSUE</v>
          </cell>
          <cell r="L147" t="str">
            <v>VJC</v>
          </cell>
          <cell r="M147" t="str">
            <v>CLOSE</v>
          </cell>
          <cell r="N147" t="str">
            <v>JSB</v>
          </cell>
          <cell r="O147">
            <v>55.130200000000009</v>
          </cell>
          <cell r="P147"/>
          <cell r="Q147">
            <v>964.72</v>
          </cell>
        </row>
        <row r="148">
          <cell r="E148" t="str">
            <v>X23104175879</v>
          </cell>
          <cell r="F148" t="str">
            <v>DITO TELECOMMUNITY CORPORATION</v>
          </cell>
          <cell r="G148" t="str">
            <v>QUIRINO, SAN DIONISIO, PARANAQUE</v>
          </cell>
          <cell r="H148" t="str">
            <v>PARAÑAQUE CITY</v>
          </cell>
          <cell r="I148" t="str">
            <v>PARAÑAQUE</v>
          </cell>
          <cell r="J148"/>
          <cell r="K148" t="str">
            <v>W/O ISSUE</v>
          </cell>
          <cell r="L148" t="str">
            <v>CHALLENGER</v>
          </cell>
          <cell r="M148" t="str">
            <v>TECO</v>
          </cell>
          <cell r="N148" t="str">
            <v>IJP</v>
          </cell>
          <cell r="O148">
            <v>55.61</v>
          </cell>
          <cell r="P148"/>
          <cell r="Q148">
            <v>96.4</v>
          </cell>
        </row>
        <row r="149">
          <cell r="E149" t="str">
            <v>X24030845069</v>
          </cell>
          <cell r="F149" t="str">
            <v>JOAHNNA SEE SORIANO</v>
          </cell>
          <cell r="G149" t="str">
            <v>BUCKINGHAM, HILLSBOROUGH SUBD, MUNTINLUPA</v>
          </cell>
          <cell r="H149" t="str">
            <v>MUNTINLUPA CITY</v>
          </cell>
          <cell r="I149" t="str">
            <v>PARAÑAQUE</v>
          </cell>
          <cell r="J149"/>
          <cell r="K149" t="str">
            <v>W/O ISSUE</v>
          </cell>
          <cell r="L149" t="str">
            <v>ECOM</v>
          </cell>
          <cell r="M149" t="str">
            <v>TECO</v>
          </cell>
          <cell r="N149" t="str">
            <v>RRG</v>
          </cell>
          <cell r="O149">
            <v>77.804699999999997</v>
          </cell>
          <cell r="P149"/>
          <cell r="Q149">
            <v>113.57</v>
          </cell>
        </row>
        <row r="150">
          <cell r="E150" t="str">
            <v>X24020533981</v>
          </cell>
          <cell r="F150" t="str">
            <v>ROMMEL PARULAN NADAL</v>
          </cell>
          <cell r="G150" t="str">
            <v>N. ARMSTRONG, MOONWALK, PARANAQUE</v>
          </cell>
          <cell r="H150" t="str">
            <v>PARAÑAQUE CITY</v>
          </cell>
          <cell r="I150" t="str">
            <v>PARAÑAQUE</v>
          </cell>
          <cell r="J150" t="str">
            <v>for completion on July 20, 2024</v>
          </cell>
          <cell r="K150" t="str">
            <v>W/O ISSUE</v>
          </cell>
          <cell r="L150" t="str">
            <v>ECOM</v>
          </cell>
          <cell r="M150" t="str">
            <v>FCOMP</v>
          </cell>
          <cell r="N150" t="str">
            <v>RRG</v>
          </cell>
          <cell r="O150">
            <v>82.018299999999996</v>
          </cell>
          <cell r="P150"/>
          <cell r="Q150">
            <v>133.30000000000001</v>
          </cell>
        </row>
        <row r="151">
          <cell r="E151" t="str">
            <v>X24030858589</v>
          </cell>
          <cell r="F151" t="str">
            <v>DEO MISSALYN SARIGUMBA SAVELLANO</v>
          </cell>
          <cell r="G151" t="str">
            <v>VON BRAUN, MOONWALK, PARANAQUE</v>
          </cell>
          <cell r="H151" t="str">
            <v>PARAÑAQUE CITY</v>
          </cell>
          <cell r="I151" t="str">
            <v>PARAÑAQUE</v>
          </cell>
          <cell r="J151"/>
          <cell r="K151" t="str">
            <v>W/O ISSUE</v>
          </cell>
          <cell r="L151" t="str">
            <v>CHALLENGER</v>
          </cell>
          <cell r="M151" t="str">
            <v>FCOMP</v>
          </cell>
          <cell r="N151" t="str">
            <v>JCF</v>
          </cell>
          <cell r="O151">
            <v>77.722499999999997</v>
          </cell>
          <cell r="P151"/>
          <cell r="Q151">
            <v>110.52</v>
          </cell>
        </row>
        <row r="152">
          <cell r="E152" t="str">
            <v>X24041309755</v>
          </cell>
          <cell r="F152" t="str">
            <v>DITO TELECOMMUNITY CORPORATION</v>
          </cell>
          <cell r="G152" t="str">
            <v>LIBRA, PUROK 1, MUNTINLUPA</v>
          </cell>
          <cell r="H152" t="str">
            <v>MUNTINLUPA CITY</v>
          </cell>
          <cell r="I152" t="str">
            <v>PARAÑAQUE</v>
          </cell>
          <cell r="J152"/>
          <cell r="K152" t="str">
            <v>W/O ISSUE</v>
          </cell>
          <cell r="L152" t="str">
            <v>ECOM</v>
          </cell>
          <cell r="M152" t="str">
            <v>FCOMP</v>
          </cell>
          <cell r="N152" t="str">
            <v>RRG</v>
          </cell>
          <cell r="O152">
            <v>68.694500000000005</v>
          </cell>
          <cell r="P152"/>
          <cell r="Q152">
            <v>99.52</v>
          </cell>
        </row>
        <row r="153">
          <cell r="E153" t="str">
            <v>X24051814146</v>
          </cell>
          <cell r="F153" t="str">
            <v>PATRICIO III CEDRO BONCAYAO</v>
          </cell>
          <cell r="G153" t="str">
            <v>DIAZ CPD, PUTATAN, MUNTINLUPA</v>
          </cell>
          <cell r="H153" t="str">
            <v>MUNTINLUPA CITY</v>
          </cell>
          <cell r="I153" t="str">
            <v>PARAÑAQUE</v>
          </cell>
          <cell r="J153"/>
          <cell r="K153" t="str">
            <v>W/O ISSUE</v>
          </cell>
          <cell r="L153" t="str">
            <v>ECOM</v>
          </cell>
          <cell r="M153" t="str">
            <v>FCOMP</v>
          </cell>
          <cell r="N153" t="str">
            <v>RRG</v>
          </cell>
          <cell r="O153">
            <v>42.07508</v>
          </cell>
          <cell r="P153"/>
          <cell r="Q153">
            <v>18.149999999999999</v>
          </cell>
        </row>
        <row r="154">
          <cell r="E154" t="str">
            <v>X24062336064</v>
          </cell>
          <cell r="F154" t="str">
            <v>DITO TELECOMMUNITY CORPORATION</v>
          </cell>
          <cell r="G154" t="str">
            <v>CERVANTES CPD, CERVANTES CPD, PARANAQUE</v>
          </cell>
          <cell r="H154" t="str">
            <v>PARAÑAQUE CITY</v>
          </cell>
          <cell r="I154" t="str">
            <v>PARAÑAQUE</v>
          </cell>
          <cell r="J154" t="str">
            <v>for completion 7/16/2024</v>
          </cell>
          <cell r="K154" t="str">
            <v>W/O ISSUE</v>
          </cell>
          <cell r="L154" t="str">
            <v>ECOM</v>
          </cell>
          <cell r="M154" t="str">
            <v>FCOMP</v>
          </cell>
          <cell r="N154" t="str">
            <v>RRG</v>
          </cell>
          <cell r="O154">
            <v>25.290299999999998</v>
          </cell>
          <cell r="P154"/>
          <cell r="Q154">
            <v>34.619999999999997</v>
          </cell>
        </row>
        <row r="155">
          <cell r="E155" t="str">
            <v>X24062350511</v>
          </cell>
          <cell r="F155" t="str">
            <v>NATIONAL HOUSING AUTHORITY</v>
          </cell>
          <cell r="G155" t="str">
            <v>C-5, WESTERN BICUTAN, TAGUIG CITY</v>
          </cell>
          <cell r="H155" t="str">
            <v>TAGUIG CITY</v>
          </cell>
          <cell r="I155" t="str">
            <v>PARAÑAQUE</v>
          </cell>
          <cell r="J155" t="str">
            <v>Sched meter jULY 20, 2024</v>
          </cell>
          <cell r="K155" t="str">
            <v>W/O ISSUE</v>
          </cell>
          <cell r="L155" t="str">
            <v>ECOM</v>
          </cell>
          <cell r="M155" t="str">
            <v>FCOMP</v>
          </cell>
          <cell r="N155" t="str">
            <v>RRG</v>
          </cell>
          <cell r="O155">
            <v>214.12307999999999</v>
          </cell>
          <cell r="P155"/>
          <cell r="Q155">
            <v>64.05</v>
          </cell>
        </row>
        <row r="156">
          <cell r="E156" t="str">
            <v>X23010284719</v>
          </cell>
          <cell r="F156" t="str">
            <v>URATEX PHIL'S INC.</v>
          </cell>
          <cell r="G156" t="str">
            <v>WEST SERVICE, CUPANG, MUNTINLUPA</v>
          </cell>
          <cell r="H156" t="str">
            <v>MUNTINLUPA CITY</v>
          </cell>
          <cell r="I156" t="str">
            <v>PARAÑAQUE</v>
          </cell>
          <cell r="J156" t="str">
            <v>RTPI June 13 day</v>
          </cell>
          <cell r="K156" t="str">
            <v>W/O ISSUE</v>
          </cell>
          <cell r="L156" t="str">
            <v>CHALLENGER</v>
          </cell>
          <cell r="M156" t="str">
            <v>FCOMP</v>
          </cell>
          <cell r="N156" t="str">
            <v>JSP</v>
          </cell>
          <cell r="O156">
            <v>14.62</v>
          </cell>
          <cell r="P156"/>
          <cell r="Q156">
            <v>19.850000000000001</v>
          </cell>
        </row>
        <row r="157">
          <cell r="E157" t="str">
            <v>R23054624</v>
          </cell>
          <cell r="F157" t="str">
            <v>WONG, ALEX Z</v>
          </cell>
          <cell r="G157" t="str">
            <v>CORNELIUS, BETTERLIVING SUBD ANNEX 35, PARANAQUE</v>
          </cell>
          <cell r="H157" t="str">
            <v>PARAÑAQUE CITY</v>
          </cell>
          <cell r="I157" t="str">
            <v>PARAÑAQUE</v>
          </cell>
          <cell r="J157" t="str">
            <v>narrow access, with possible customer refusal on relocation
2/28/24 - Aware naman ang kapitbahay na tatayuan, nakausap na nina mam Hannah</v>
          </cell>
          <cell r="K157" t="str">
            <v>W/O ISSUE</v>
          </cell>
          <cell r="L157" t="str">
            <v>VJC</v>
          </cell>
          <cell r="M157" t="str">
            <v>FCOMP</v>
          </cell>
          <cell r="N157" t="str">
            <v>JSB</v>
          </cell>
          <cell r="O157">
            <v>25.109999999999996</v>
          </cell>
          <cell r="P157"/>
          <cell r="Q157">
            <v>964.72</v>
          </cell>
        </row>
        <row r="158">
          <cell r="E158" t="str">
            <v>X23114336720</v>
          </cell>
          <cell r="F158" t="str">
            <v>MARIA PAZ JAVIER BANAWA</v>
          </cell>
          <cell r="G158" t="str">
            <v>AGOHO, ZONE 1, TAGUIG CITY</v>
          </cell>
          <cell r="H158" t="str">
            <v>TAGUIG CITY</v>
          </cell>
          <cell r="I158" t="str">
            <v>PARAÑAQUE</v>
          </cell>
          <cell r="J158" t="str">
            <v>dig 2/24</v>
          </cell>
          <cell r="K158" t="str">
            <v>W/O ISSUE</v>
          </cell>
          <cell r="L158" t="str">
            <v>POWERHOUSE</v>
          </cell>
          <cell r="M158" t="str">
            <v>FCOMP</v>
          </cell>
          <cell r="N158" t="str">
            <v>DCB</v>
          </cell>
          <cell r="O158">
            <v>104.96419999999998</v>
          </cell>
          <cell r="P158"/>
          <cell r="Q158">
            <v>206.13</v>
          </cell>
        </row>
        <row r="159">
          <cell r="E159" t="str">
            <v>X24030688726</v>
          </cell>
          <cell r="F159" t="str">
            <v>PHILIPPINE ARMY FINANCE CENTER TRANSPORT SERVICES</v>
          </cell>
          <cell r="G159" t="str">
            <v>M.L. QUEZON, PUROK 1, TAGUIG CITY</v>
          </cell>
          <cell r="H159" t="str">
            <v>TAGUIG CITY</v>
          </cell>
          <cell r="I159" t="str">
            <v>PARAÑAQUE</v>
          </cell>
          <cell r="J159"/>
          <cell r="K159" t="str">
            <v>W/O ISSUE</v>
          </cell>
          <cell r="L159" t="str">
            <v>VJC</v>
          </cell>
          <cell r="M159" t="str">
            <v>FCOMP</v>
          </cell>
          <cell r="N159" t="str">
            <v>JSB</v>
          </cell>
          <cell r="O159">
            <v>127.2407</v>
          </cell>
          <cell r="P159"/>
          <cell r="Q159">
            <v>964.72</v>
          </cell>
        </row>
        <row r="160">
          <cell r="E160" t="str">
            <v>X24041321225</v>
          </cell>
          <cell r="F160" t="str">
            <v>DOÑA SOLEDAD, BETTER LIVING SUBD, PARANAQUE</v>
          </cell>
          <cell r="G160" t="str">
            <v>DOÑA SOLEDAD, BETTER LIVING SUBD, PARANAQUE</v>
          </cell>
          <cell r="H160" t="str">
            <v>PARAÑAQUE CITY</v>
          </cell>
          <cell r="I160" t="str">
            <v>PARAÑAQUE</v>
          </cell>
          <cell r="J160"/>
          <cell r="K160" t="str">
            <v>W/O ISSUE</v>
          </cell>
          <cell r="L160" t="str">
            <v>VJC</v>
          </cell>
          <cell r="M160" t="str">
            <v>FCOMP</v>
          </cell>
          <cell r="N160" t="str">
            <v>JSB</v>
          </cell>
          <cell r="O160">
            <v>72.534300000000002</v>
          </cell>
          <cell r="P160"/>
          <cell r="Q160">
            <v>964.72</v>
          </cell>
        </row>
        <row r="161">
          <cell r="E161" t="str">
            <v>X24041321520</v>
          </cell>
          <cell r="F161" t="str">
            <v>PERPET PILIPINAS CORP.</v>
          </cell>
          <cell r="G161" t="str">
            <v>DOÑA SOLEDAD, BETTER LIVING SUBD, PARANAQUE</v>
          </cell>
          <cell r="H161" t="str">
            <v>PARAÑAQUE CITY</v>
          </cell>
          <cell r="I161" t="str">
            <v>PARAÑAQUE</v>
          </cell>
          <cell r="J161"/>
          <cell r="K161" t="str">
            <v>W/O ISSUE</v>
          </cell>
          <cell r="L161" t="str">
            <v>VJC</v>
          </cell>
          <cell r="M161" t="str">
            <v>CLOSE</v>
          </cell>
          <cell r="N161" t="str">
            <v>JSB</v>
          </cell>
          <cell r="O161">
            <v>7.98</v>
          </cell>
          <cell r="P161"/>
          <cell r="Q161">
            <v>964.72</v>
          </cell>
        </row>
        <row r="162">
          <cell r="E162" t="str">
            <v>X24051568783</v>
          </cell>
          <cell r="F162" t="str">
            <v>CITY GOVERNMENT OF TAGUIG</v>
          </cell>
          <cell r="G162" t="str">
            <v>BLOCK 35, PINAGSAMA PH 2 VILL, TAGUIG CITY</v>
          </cell>
          <cell r="H162" t="str">
            <v>TAGUIG CITY</v>
          </cell>
          <cell r="I162" t="str">
            <v>PARAÑAQUE</v>
          </cell>
          <cell r="J162"/>
          <cell r="K162" t="str">
            <v>W/O ISSUE</v>
          </cell>
          <cell r="L162" t="str">
            <v>VJC</v>
          </cell>
          <cell r="M162" t="str">
            <v>FCOMP</v>
          </cell>
          <cell r="N162" t="str">
            <v>JSB</v>
          </cell>
          <cell r="O162">
            <v>4.22</v>
          </cell>
          <cell r="P162"/>
          <cell r="Q162">
            <v>964.72</v>
          </cell>
        </row>
        <row r="163">
          <cell r="E163" t="str">
            <v>R23163088</v>
          </cell>
          <cell r="F163" t="str">
            <v>GARCIA, ENCARNACION</v>
          </cell>
          <cell r="G163" t="str">
            <v>CABASAAN, ZONE 4, TAGUIG CITY</v>
          </cell>
          <cell r="H163" t="str">
            <v>TAGUIG CITY</v>
          </cell>
          <cell r="I163" t="str">
            <v>PARAÑAQUE</v>
          </cell>
          <cell r="J163"/>
          <cell r="K163" t="str">
            <v>W/O ISSUE</v>
          </cell>
          <cell r="L163" t="str">
            <v>VJC</v>
          </cell>
          <cell r="M163" t="str">
            <v>FCOMP</v>
          </cell>
          <cell r="N163" t="str">
            <v>JSB</v>
          </cell>
          <cell r="O163">
            <v>11.56</v>
          </cell>
          <cell r="P163"/>
          <cell r="Q163">
            <v>964.72</v>
          </cell>
        </row>
        <row r="164">
          <cell r="E164" t="str">
            <v>X24062220179</v>
          </cell>
          <cell r="F164" t="str">
            <v>THE EPISCOPAL DIOCESE OF CENTRAL PHILIPPINES, INC.</v>
          </cell>
          <cell r="G164" t="str">
            <v>RESMA, ZONE 4, TAGUIG CITY</v>
          </cell>
          <cell r="H164" t="str">
            <v>TAGUIG CITY</v>
          </cell>
          <cell r="I164" t="str">
            <v>PARAÑAQUE</v>
          </cell>
          <cell r="J164"/>
          <cell r="K164" t="str">
            <v>W/O ISSUE</v>
          </cell>
          <cell r="L164" t="str">
            <v>VJC</v>
          </cell>
          <cell r="M164" t="str">
            <v>CLOSE</v>
          </cell>
          <cell r="N164" t="str">
            <v>JSB</v>
          </cell>
          <cell r="O164">
            <v>4.0999999999999996</v>
          </cell>
          <cell r="P164"/>
          <cell r="Q164">
            <v>964.72</v>
          </cell>
        </row>
        <row r="165">
          <cell r="E165" t="str">
            <v>X23031028024</v>
          </cell>
          <cell r="F165" t="str">
            <v>ROMAN CATHOLIC BISHOP OF IMUS, INCORPORATED</v>
          </cell>
          <cell r="G165" t="str">
            <v>SANTAN, QUEEN'S ROW AREA B SUBD, BACOOR</v>
          </cell>
          <cell r="H165" t="str">
            <v>BACOOR CITY</v>
          </cell>
          <cell r="I165" t="str">
            <v>DASMA</v>
          </cell>
          <cell r="J165" t="str">
            <v>SSP June 21</v>
          </cell>
          <cell r="K165" t="str">
            <v>W/O ISSUE</v>
          </cell>
          <cell r="L165" t="str">
            <v>CHALLENGER</v>
          </cell>
          <cell r="M165" t="str">
            <v>TECO</v>
          </cell>
          <cell r="N165" t="str">
            <v>JSP</v>
          </cell>
          <cell r="O165">
            <v>135.8998</v>
          </cell>
          <cell r="P165"/>
          <cell r="Q165">
            <v>213.62</v>
          </cell>
        </row>
        <row r="166">
          <cell r="E166" t="str">
            <v>P2403164170</v>
          </cell>
          <cell r="F166" t="str">
            <v>MN_MAJOR (WDESIGN), DS RELOC DUE TO CONSTRUCTION OF DAANG HARI ROAD FLYOVER BACOOR CAVITE</v>
          </cell>
          <cell r="G166" t="str">
            <v>MOLINO IV, MOLINO IV, BACOOR</v>
          </cell>
          <cell r="H166" t="str">
            <v>BACOOR CITY</v>
          </cell>
          <cell r="I166" t="str">
            <v>DASMA</v>
          </cell>
          <cell r="J166"/>
          <cell r="K166" t="str">
            <v>W/O ISSUE</v>
          </cell>
          <cell r="L166" t="str">
            <v>CHALLENGER</v>
          </cell>
          <cell r="M166" t="str">
            <v>FCOMP</v>
          </cell>
          <cell r="N166" t="str">
            <v>JSP</v>
          </cell>
          <cell r="O166">
            <v>47.9</v>
          </cell>
          <cell r="P166"/>
          <cell r="Q166">
            <v>154.19999999999999</v>
          </cell>
        </row>
        <row r="167">
          <cell r="E167" t="str">
            <v>X23010284510</v>
          </cell>
          <cell r="F167" t="str">
            <v>MULTIFLEX RNC PHILS. INC.</v>
          </cell>
          <cell r="G167" t="str">
            <v>WEST SERVICE, CUPANG, MUNTINLUPA</v>
          </cell>
          <cell r="H167" t="str">
            <v>MUNTINLUPA CITY</v>
          </cell>
          <cell r="I167" t="str">
            <v>PARAÑAQUE</v>
          </cell>
          <cell r="J167" t="str">
            <v>RTPI June 13 day</v>
          </cell>
          <cell r="K167" t="str">
            <v>W/O ISSUE</v>
          </cell>
          <cell r="L167" t="str">
            <v>CHALLENGER</v>
          </cell>
          <cell r="M167" t="str">
            <v>TECO</v>
          </cell>
          <cell r="N167" t="str">
            <v>JSP</v>
          </cell>
          <cell r="O167">
            <v>57.4983</v>
          </cell>
          <cell r="P167"/>
          <cell r="Q167">
            <v>78.62</v>
          </cell>
        </row>
        <row r="168">
          <cell r="E168" t="str">
            <v>X23103908355</v>
          </cell>
          <cell r="F168" t="str">
            <v>AZIENDA FIORENTE REALTY INC.</v>
          </cell>
          <cell r="G168" t="str">
            <v>WEST SERVICE, MARCELO GREEN VILL, PARANAQUE</v>
          </cell>
          <cell r="H168" t="str">
            <v>PARAÑAQUE CITY</v>
          </cell>
          <cell r="I168" t="str">
            <v>PARAÑAQUE</v>
          </cell>
          <cell r="J168" t="str">
            <v>to energize on June 20, 2024</v>
          </cell>
          <cell r="K168" t="str">
            <v>W/O ISSUE</v>
          </cell>
          <cell r="L168" t="str">
            <v>CHALLENGER</v>
          </cell>
          <cell r="M168" t="str">
            <v>CLOSE</v>
          </cell>
          <cell r="N168" t="str">
            <v>JSP</v>
          </cell>
          <cell r="O168">
            <v>77.201599999999999</v>
          </cell>
          <cell r="P168"/>
          <cell r="Q168">
            <v>275.18</v>
          </cell>
        </row>
        <row r="169">
          <cell r="E169" t="str">
            <v>X24041261200</v>
          </cell>
          <cell r="F169" t="str">
            <v>PIA ALONZO WURTZBACH</v>
          </cell>
          <cell r="G169" t="str">
            <v>BUCKINGHAM, HILLSBOROUGH SUBD, MUNTINLUPA</v>
          </cell>
          <cell r="H169" t="str">
            <v>MUNTINLUPA CITY</v>
          </cell>
          <cell r="I169" t="str">
            <v>PARAÑAQUE</v>
          </cell>
          <cell r="J169"/>
          <cell r="K169" t="str">
            <v>W/O ISSUE</v>
          </cell>
          <cell r="L169" t="str">
            <v>CHALLENGER</v>
          </cell>
          <cell r="M169" t="str">
            <v>TECO</v>
          </cell>
          <cell r="N169" t="str">
            <v>JGR</v>
          </cell>
          <cell r="O169">
            <v>64.245000000000005</v>
          </cell>
          <cell r="P169"/>
          <cell r="Q169">
            <v>95.35</v>
          </cell>
        </row>
        <row r="170">
          <cell r="E170" t="str">
            <v>X23093684362</v>
          </cell>
          <cell r="F170" t="str">
            <v>CITYSTATE SAVINGS BANK, INC.</v>
          </cell>
          <cell r="G170" t="str">
            <v>NATIONAL, TUNASAN, MUNTINLUPA</v>
          </cell>
          <cell r="H170" t="str">
            <v>MUNTINLUPA CITY</v>
          </cell>
          <cell r="I170" t="str">
            <v>PARAÑAQUE</v>
          </cell>
          <cell r="J170"/>
          <cell r="K170" t="str">
            <v>W/O ISSUE</v>
          </cell>
          <cell r="L170" t="str">
            <v>CHALLENGER</v>
          </cell>
          <cell r="M170" t="str">
            <v>COMP</v>
          </cell>
          <cell r="N170" t="str">
            <v>JSP</v>
          </cell>
          <cell r="O170">
            <v>10.4428</v>
          </cell>
          <cell r="P170"/>
          <cell r="Q170">
            <v>18.55</v>
          </cell>
        </row>
        <row r="171">
          <cell r="E171" t="str">
            <v>X24041441704</v>
          </cell>
          <cell r="F171" t="str">
            <v>DHS ABODE CORP.</v>
          </cell>
          <cell r="G171" t="str">
            <v>PALMSPRING, MERVILLE SUBD, PARANAQUE</v>
          </cell>
          <cell r="H171" t="str">
            <v>PARAÑAQUE CITY</v>
          </cell>
          <cell r="I171" t="str">
            <v>PARAÑAQUE</v>
          </cell>
          <cell r="J171" t="str">
            <v>RTPI June 10 day</v>
          </cell>
          <cell r="K171" t="str">
            <v>W/O ISSUE</v>
          </cell>
          <cell r="L171" t="str">
            <v>CHALLENGER</v>
          </cell>
          <cell r="M171" t="str">
            <v>CLOSE</v>
          </cell>
          <cell r="N171" t="str">
            <v>JSP</v>
          </cell>
          <cell r="O171">
            <v>7.76</v>
          </cell>
          <cell r="P171"/>
          <cell r="Q171">
            <v>10.43</v>
          </cell>
        </row>
        <row r="172">
          <cell r="E172" t="str">
            <v>X24051584777</v>
          </cell>
          <cell r="F172" t="str">
            <v>SUZETTE PACHO LAVIN</v>
          </cell>
          <cell r="G172" t="str">
            <v>COUNTRY CLUB, AYALA-ALABANG VILL, MUNTINLUPA</v>
          </cell>
          <cell r="H172" t="str">
            <v>MUNTINLUPA CITY</v>
          </cell>
          <cell r="I172" t="str">
            <v>PARAÑAQUE</v>
          </cell>
          <cell r="J172" t="str">
            <v>waiting sched may hukay na</v>
          </cell>
          <cell r="K172" t="str">
            <v>W/O ISSUE</v>
          </cell>
          <cell r="L172" t="str">
            <v>CHALLENGER</v>
          </cell>
          <cell r="M172" t="str">
            <v>TECO</v>
          </cell>
          <cell r="N172" t="str">
            <v>JGR</v>
          </cell>
          <cell r="O172">
            <v>152.8955</v>
          </cell>
          <cell r="P172"/>
          <cell r="Q172">
            <v>219.32</v>
          </cell>
        </row>
        <row r="173">
          <cell r="E173" t="str">
            <v>X24020423802</v>
          </cell>
          <cell r="F173" t="str">
            <v>OSCAR ESPEJO DELOS REYES</v>
          </cell>
          <cell r="G173" t="str">
            <v>BOUGAINVILLA, T.S. CRUZ SUBD, LAS PINAS CITY</v>
          </cell>
          <cell r="H173" t="str">
            <v>LAS PIÑAS CITY</v>
          </cell>
          <cell r="I173" t="str">
            <v>PARAÑAQUE</v>
          </cell>
          <cell r="J173" t="str">
            <v>digging May 10, 2024</v>
          </cell>
          <cell r="K173" t="str">
            <v>W/O ISSUE</v>
          </cell>
          <cell r="L173" t="str">
            <v>CHALLENGER</v>
          </cell>
          <cell r="M173" t="str">
            <v>FCOMP</v>
          </cell>
          <cell r="N173" t="str">
            <v>CLG</v>
          </cell>
          <cell r="O173">
            <v>249.6874</v>
          </cell>
          <cell r="P173"/>
          <cell r="Q173">
            <v>364.42</v>
          </cell>
        </row>
        <row r="174">
          <cell r="E174" t="str">
            <v>X23093728494</v>
          </cell>
          <cell r="F174" t="str">
            <v>CHROMAESTHETICS INC.</v>
          </cell>
          <cell r="G174" t="str">
            <v>MOLINO, NIOG III, BACOOR</v>
          </cell>
          <cell r="H174" t="str">
            <v>BACOOR CITY</v>
          </cell>
          <cell r="I174" t="str">
            <v>DASMA</v>
          </cell>
          <cell r="J174"/>
          <cell r="K174" t="str">
            <v>W/ ISSUE</v>
          </cell>
          <cell r="L174" t="str">
            <v>CHALLENGER</v>
          </cell>
          <cell r="M174" t="str">
            <v>TECO</v>
          </cell>
          <cell r="N174" t="str">
            <v>JSP</v>
          </cell>
          <cell r="O174">
            <v>125.7432</v>
          </cell>
          <cell r="P174"/>
          <cell r="Q174">
            <v>179.72</v>
          </cell>
        </row>
        <row r="175">
          <cell r="E175" t="str">
            <v>X24030941443</v>
          </cell>
          <cell r="F175" t="str">
            <v>DHS ABODE CORP.</v>
          </cell>
          <cell r="G175" t="str">
            <v>PALMSPRING, MERVILLE SUBD, PARANAQUE</v>
          </cell>
          <cell r="H175" t="str">
            <v>PARAÑAQUE CITY</v>
          </cell>
          <cell r="I175" t="str">
            <v>PARAÑAQUE</v>
          </cell>
          <cell r="J175" t="str">
            <v>RTPI June 10 day</v>
          </cell>
          <cell r="K175" t="str">
            <v>W/O ISSUE</v>
          </cell>
          <cell r="L175" t="str">
            <v>CHALLENGER</v>
          </cell>
          <cell r="M175" t="str">
            <v>FCOMP</v>
          </cell>
          <cell r="N175" t="str">
            <v>CLG</v>
          </cell>
          <cell r="O175">
            <v>87.774100000000004</v>
          </cell>
          <cell r="P175"/>
          <cell r="Q175">
            <v>124.37</v>
          </cell>
        </row>
        <row r="176">
          <cell r="E176" t="str">
            <v>X24041057944</v>
          </cell>
          <cell r="F176" t="str">
            <v>STA. LUCIA REALTY &amp; DEVELOPMENT, INC.</v>
          </cell>
          <cell r="G176" t="str">
            <v>STREET, BLOCK 29, VISTA VERDE PH II, BACOOR</v>
          </cell>
          <cell r="H176" t="str">
            <v>BACOOR CITY</v>
          </cell>
          <cell r="I176" t="str">
            <v>DASMA</v>
          </cell>
          <cell r="J176"/>
          <cell r="K176" t="str">
            <v>W/O ISSUE</v>
          </cell>
          <cell r="L176" t="str">
            <v>CHALLENGER</v>
          </cell>
          <cell r="M176" t="str">
            <v>FCOMP</v>
          </cell>
          <cell r="N176" t="str">
            <v>JSP</v>
          </cell>
          <cell r="O176">
            <v>70.028700000000001</v>
          </cell>
          <cell r="P176"/>
          <cell r="Q176">
            <v>107.68</v>
          </cell>
        </row>
        <row r="177">
          <cell r="E177" t="str">
            <v>X24041159047</v>
          </cell>
          <cell r="F177" t="str">
            <v>DENNIS FUENTES BANCAIREN</v>
          </cell>
          <cell r="G177" t="str">
            <v>SAPLUNGAN, MEADOWOOD EXEC. VILLAGE PHASE 3B, BACOOR</v>
          </cell>
          <cell r="H177" t="str">
            <v>BACOOR CITY</v>
          </cell>
          <cell r="I177" t="str">
            <v>DASMA</v>
          </cell>
          <cell r="J177" t="str">
            <v>pwede na ienergize</v>
          </cell>
          <cell r="K177" t="str">
            <v>W/O ISSUE</v>
          </cell>
          <cell r="L177" t="str">
            <v>CHALLENGER</v>
          </cell>
          <cell r="M177" t="str">
            <v>FCOMP</v>
          </cell>
          <cell r="N177" t="str">
            <v>JSP</v>
          </cell>
          <cell r="O177">
            <v>66.947400000000002</v>
          </cell>
          <cell r="P177"/>
          <cell r="Q177">
            <v>105.75</v>
          </cell>
        </row>
        <row r="178">
          <cell r="E178" t="str">
            <v>X24030698130</v>
          </cell>
          <cell r="F178" t="str">
            <v>ALFAMETRO MARKETING INC.</v>
          </cell>
          <cell r="G178" t="str">
            <v>SAN PEDRO, SAN ANTONIO VALLEY 2, PARANAQUE</v>
          </cell>
          <cell r="H178" t="str">
            <v>PARAÑAQUE CITY</v>
          </cell>
          <cell r="I178" t="str">
            <v>PARAÑAQUE</v>
          </cell>
          <cell r="J178" t="str">
            <v>target completion 07/20/2024
install pole only</v>
          </cell>
          <cell r="K178" t="str">
            <v>W/O ISSUE</v>
          </cell>
          <cell r="L178" t="str">
            <v>CHALLENGER</v>
          </cell>
          <cell r="M178" t="str">
            <v>CLOSE</v>
          </cell>
          <cell r="N178" t="str">
            <v>JSP</v>
          </cell>
          <cell r="O178">
            <v>54.464100000000002</v>
          </cell>
          <cell r="P178"/>
          <cell r="Q178">
            <v>80.22</v>
          </cell>
        </row>
        <row r="179">
          <cell r="E179" t="str">
            <v>X23124774850</v>
          </cell>
          <cell r="F179" t="str">
            <v>HARD DISCOUNT PHILIPPINES, INC.</v>
          </cell>
          <cell r="G179" t="str">
            <v>BALLECER, ZONE 2, TAGUIG CITY</v>
          </cell>
          <cell r="H179" t="str">
            <v>TAGUIG CITY</v>
          </cell>
          <cell r="I179" t="str">
            <v>PARAÑAQUE</v>
          </cell>
          <cell r="J179" t="str">
            <v>lapsed validity period of brgy permit - for re-application c/o PROW
4/26/24 - secure new brgy permit</v>
          </cell>
          <cell r="K179" t="str">
            <v>W/O ISSUE</v>
          </cell>
          <cell r="L179" t="str">
            <v>VJC</v>
          </cell>
          <cell r="M179" t="str">
            <v>FCOMP</v>
          </cell>
          <cell r="N179" t="str">
            <v>JSB</v>
          </cell>
          <cell r="O179">
            <v>59.436600000000006</v>
          </cell>
          <cell r="P179"/>
          <cell r="Q179">
            <v>964.72</v>
          </cell>
        </row>
        <row r="180">
          <cell r="E180" t="str">
            <v>X23104205084</v>
          </cell>
          <cell r="F180" t="str">
            <v>DITO TELECOMMUNITY CORPORATION</v>
          </cell>
          <cell r="G180" t="str">
            <v>HOLY FAMILY, HOLY FAMILY VILL, TAGUIG CITY</v>
          </cell>
          <cell r="H180" t="str">
            <v>TAGUIG CITY</v>
          </cell>
          <cell r="I180" t="str">
            <v>PARAÑAQUE</v>
          </cell>
          <cell r="J180"/>
          <cell r="K180" t="str">
            <v>W/O ISSUE</v>
          </cell>
          <cell r="L180" t="str">
            <v>VJC</v>
          </cell>
          <cell r="M180" t="str">
            <v>FCOMP</v>
          </cell>
          <cell r="N180" t="str">
            <v>JSB</v>
          </cell>
          <cell r="O180">
            <v>115.14320000000001</v>
          </cell>
          <cell r="P180"/>
          <cell r="Q180">
            <v>964.72</v>
          </cell>
        </row>
        <row r="181">
          <cell r="E181" t="str">
            <v>X23072860418</v>
          </cell>
          <cell r="F181" t="str">
            <v>LIEZL GUMANAB TEOH</v>
          </cell>
          <cell r="G181" t="str">
            <v>EXTRA EXT, 4TH ESTATE SUBD, PARANAQUE</v>
          </cell>
          <cell r="H181" t="str">
            <v>PARAÑAQUE CITY</v>
          </cell>
          <cell r="I181" t="str">
            <v>PARAÑAQUE</v>
          </cell>
          <cell r="J181"/>
          <cell r="K181" t="str">
            <v>W/O ISSUE</v>
          </cell>
          <cell r="L181" t="str">
            <v>VJC</v>
          </cell>
          <cell r="M181" t="str">
            <v>TECO</v>
          </cell>
          <cell r="N181" t="str">
            <v>JSB</v>
          </cell>
          <cell r="O181">
            <v>32.200000000000003</v>
          </cell>
          <cell r="P181"/>
          <cell r="Q181">
            <v>964.72</v>
          </cell>
        </row>
        <row r="182">
          <cell r="E182" t="str">
            <v>X24051727142</v>
          </cell>
          <cell r="F182" t="str">
            <v>HOLY SPIRIT CHRISTIAN LEARNING CENTRE INC.</v>
          </cell>
          <cell r="G182" t="str">
            <v>RESMA, ZONE 4, TAGUIG CITY</v>
          </cell>
          <cell r="H182" t="str">
            <v>TAGUIG CITY</v>
          </cell>
          <cell r="I182" t="str">
            <v>PARAÑAQUE</v>
          </cell>
          <cell r="J182"/>
          <cell r="K182" t="str">
            <v>W/O ISSUE</v>
          </cell>
          <cell r="L182" t="str">
            <v>VJC</v>
          </cell>
          <cell r="M182" t="str">
            <v>FCOMP</v>
          </cell>
          <cell r="N182" t="str">
            <v>JSB</v>
          </cell>
          <cell r="O182">
            <v>14.43</v>
          </cell>
          <cell r="P182"/>
          <cell r="Q182">
            <v>964.72</v>
          </cell>
        </row>
        <row r="183">
          <cell r="E183" t="str">
            <v>X24062200693</v>
          </cell>
          <cell r="F183" t="str">
            <v>AC AUTOMOBILE SERVICES INC.</v>
          </cell>
          <cell r="G183" t="str">
            <v>WEST SERVICE, ALABANG, MUNTINLUPA</v>
          </cell>
          <cell r="H183" t="str">
            <v>MUNTINLUPA CITY</v>
          </cell>
          <cell r="I183" t="str">
            <v>PARAÑAQUE</v>
          </cell>
          <cell r="J183" t="str">
            <v xml:space="preserve">sched to meter 07/25/2024 - ECOM- X24062200693 - AUTOMOBILE (missing SE)
(CRS will email for sabayan)
</v>
          </cell>
          <cell r="K183" t="str">
            <v>(R) W/O ISSUE</v>
          </cell>
          <cell r="L183" t="str">
            <v>ECOM</v>
          </cell>
          <cell r="M183" t="str">
            <v>CLOSE</v>
          </cell>
          <cell r="N183" t="str">
            <v>RRG</v>
          </cell>
          <cell r="O183">
            <v>75.005300000000005</v>
          </cell>
          <cell r="P183"/>
          <cell r="Q183">
            <v>101.85</v>
          </cell>
        </row>
        <row r="184">
          <cell r="E184" t="str">
            <v>X24062094087</v>
          </cell>
          <cell r="F184" t="str">
            <v>AVA SMERALDA DAZA ZANIRATO</v>
          </cell>
          <cell r="G184" t="str">
            <v>PALMSPRING, MERVILLE SUBD, PARANAQUE</v>
          </cell>
          <cell r="H184" t="str">
            <v>PARAÑAQUE CITY</v>
          </cell>
          <cell r="I184" t="str">
            <v>PARAÑAQUE</v>
          </cell>
          <cell r="J184"/>
          <cell r="K184" t="str">
            <v>W/O ISSUE</v>
          </cell>
          <cell r="L184" t="str">
            <v>ECOM</v>
          </cell>
          <cell r="M184" t="str">
            <v>FCOMP</v>
          </cell>
          <cell r="N184" t="str">
            <v>RRG</v>
          </cell>
          <cell r="O184">
            <v>29.360800000000001</v>
          </cell>
          <cell r="P184"/>
          <cell r="Q184">
            <v>40.22</v>
          </cell>
        </row>
        <row r="185">
          <cell r="E185" t="str">
            <v>X24072829801</v>
          </cell>
          <cell r="F185" t="str">
            <v>LASOHO REALTY DEVELOPMENT CORP.</v>
          </cell>
          <cell r="G185" t="str">
            <v>NINOY AQUINO, SAN DIONISIO, PARANAQUE</v>
          </cell>
          <cell r="H185" t="str">
            <v>PARAÑAQUE CITY</v>
          </cell>
          <cell r="I185" t="str">
            <v>PARAÑAQUE</v>
          </cell>
          <cell r="J185"/>
          <cell r="K185"/>
          <cell r="L185" t="str">
            <v>ECOM</v>
          </cell>
          <cell r="M185" t="str">
            <v>FCOMP</v>
          </cell>
          <cell r="N185" t="str">
            <v>RRG</v>
          </cell>
          <cell r="O185">
            <v>71.59</v>
          </cell>
          <cell r="P185"/>
          <cell r="Q185">
            <v>98.03</v>
          </cell>
        </row>
        <row r="186">
          <cell r="E186" t="str">
            <v>X24072732348</v>
          </cell>
          <cell r="F186" t="str">
            <v>DIETHER CANLAS MERCADO</v>
          </cell>
          <cell r="G186" t="str">
            <v>HAWAII ST., CAMELLA HOMES PH II-A, BACOOR</v>
          </cell>
          <cell r="H186" t="str">
            <v>BACOOR CITY</v>
          </cell>
          <cell r="I186" t="str">
            <v>DASMA</v>
          </cell>
          <cell r="J186" t="str">
            <v>for completion 8/24/2024</v>
          </cell>
          <cell r="K186" t="str">
            <v>W/O ISSUE</v>
          </cell>
          <cell r="L186" t="str">
            <v>ECOM</v>
          </cell>
          <cell r="M186" t="str">
            <v>FCOMP</v>
          </cell>
          <cell r="N186" t="str">
            <v>RRG</v>
          </cell>
          <cell r="O186">
            <v>18.13</v>
          </cell>
          <cell r="P186"/>
          <cell r="Q186">
            <v>24.85</v>
          </cell>
        </row>
        <row r="187">
          <cell r="E187" t="str">
            <v>X23072903962</v>
          </cell>
          <cell r="F187" t="str">
            <v>LIGHT RAIL MANILA CORPORATION</v>
          </cell>
          <cell r="G187" t="str">
            <v>NINOY AQUINO, STO. NINO, PARANAQUE</v>
          </cell>
          <cell r="H187" t="str">
            <v>PARAÑAQUE CITY</v>
          </cell>
          <cell r="I187" t="str">
            <v>PARAÑAQUE</v>
          </cell>
          <cell r="J187" t="str">
            <v>may tambak, cleared and digging completed, after digging they requested to relocate location for 2 poles, sa dulo naghukay, 3rd pole erected and installed 3-25kva dt</v>
          </cell>
          <cell r="K187" t="str">
            <v>W/O ISSUE</v>
          </cell>
          <cell r="L187" t="str">
            <v>VJC</v>
          </cell>
          <cell r="M187" t="str">
            <v>FCOMP</v>
          </cell>
          <cell r="N187" t="str">
            <v>JSB</v>
          </cell>
          <cell r="O187">
            <v>113.77909999999999</v>
          </cell>
          <cell r="P187"/>
          <cell r="Q187">
            <v>964.72</v>
          </cell>
        </row>
        <row r="188">
          <cell r="E188" t="str">
            <v>X23083310471</v>
          </cell>
          <cell r="F188" t="str">
            <v>JOEL RIVERA BALORO SR.</v>
          </cell>
          <cell r="G188" t="str">
            <v>SALAZAR, ZONE 3, TAGUIG CITY</v>
          </cell>
          <cell r="H188" t="str">
            <v>TAGUIG CITY</v>
          </cell>
          <cell r="I188" t="str">
            <v>PARAÑAQUE</v>
          </cell>
          <cell r="J188" t="str">
            <v>walang 9s na metro - resolved
RTPI on 2/23/24 11PM</v>
          </cell>
          <cell r="K188" t="str">
            <v>W/O ISSUE</v>
          </cell>
          <cell r="L188" t="str">
            <v>VJC</v>
          </cell>
          <cell r="M188" t="str">
            <v>FCOMP</v>
          </cell>
          <cell r="N188" t="str">
            <v>JSB</v>
          </cell>
          <cell r="O188">
            <v>12.350000000000001</v>
          </cell>
          <cell r="P188"/>
          <cell r="Q188">
            <v>964.72</v>
          </cell>
        </row>
        <row r="189">
          <cell r="E189" t="str">
            <v>X24020530879</v>
          </cell>
          <cell r="F189" t="str">
            <v>DIONISIO ESCAL LABAO</v>
          </cell>
          <cell r="G189" t="str">
            <v>BLOCK 8, ENLISTED PERSONNEL VIL 2, TAGUIG CITY</v>
          </cell>
          <cell r="H189" t="str">
            <v>TAGUIG CITY</v>
          </cell>
          <cell r="I189" t="str">
            <v>PARAÑAQUE</v>
          </cell>
          <cell r="J189"/>
          <cell r="K189" t="str">
            <v>W/O ISSUE</v>
          </cell>
          <cell r="L189" t="str">
            <v>VJC</v>
          </cell>
          <cell r="M189" t="str">
            <v>FCOMP</v>
          </cell>
          <cell r="N189" t="str">
            <v>JSB</v>
          </cell>
          <cell r="O189">
            <v>10.4428</v>
          </cell>
          <cell r="P189"/>
          <cell r="Q189">
            <v>964.72</v>
          </cell>
        </row>
        <row r="190">
          <cell r="E190" t="str">
            <v>X23114605512</v>
          </cell>
          <cell r="F190" t="str">
            <v>HARRITEX INDUSTRIAL CORPORATION</v>
          </cell>
          <cell r="G190" t="str">
            <v>MANALAC, TAGUIG BAGUMBAYAN INDL ASS INC, TAGUIG CITY</v>
          </cell>
          <cell r="H190" t="str">
            <v>TAGUIG CITY</v>
          </cell>
          <cell r="I190" t="str">
            <v>PARAÑAQUE</v>
          </cell>
          <cell r="J190" t="str">
            <v>4/27/24: For Joint Survey
5/3/24: Cancelled RTPI due to pending permit from TBICAI</v>
          </cell>
          <cell r="K190" t="str">
            <v>W/O ISSUE</v>
          </cell>
          <cell r="L190" t="str">
            <v>VJC</v>
          </cell>
          <cell r="M190" t="str">
            <v>FCOMP</v>
          </cell>
          <cell r="N190" t="str">
            <v>JSB</v>
          </cell>
          <cell r="O190">
            <v>5.58</v>
          </cell>
          <cell r="P190"/>
          <cell r="Q190">
            <v>964.72</v>
          </cell>
        </row>
        <row r="191">
          <cell r="E191" t="str">
            <v>X24030697159</v>
          </cell>
          <cell r="F191" t="str">
            <v>JAYSON R. GARCIA</v>
          </cell>
          <cell r="G191" t="str">
            <v>ALAGAW, STO. NINO, TAGUIG CITY</v>
          </cell>
          <cell r="H191" t="str">
            <v>TAGUIG CITY</v>
          </cell>
          <cell r="I191" t="str">
            <v>PARAÑAQUE</v>
          </cell>
          <cell r="J191" t="str">
            <v>Request for brgy permit application</v>
          </cell>
          <cell r="K191" t="str">
            <v>W/O ISSUE</v>
          </cell>
          <cell r="L191" t="str">
            <v>VJC</v>
          </cell>
          <cell r="M191" t="str">
            <v>FCOMP</v>
          </cell>
          <cell r="N191" t="str">
            <v>JSB</v>
          </cell>
          <cell r="O191">
            <v>24.01</v>
          </cell>
          <cell r="P191"/>
          <cell r="Q191">
            <v>964.72</v>
          </cell>
        </row>
        <row r="192">
          <cell r="E192" t="str">
            <v>X24041163271</v>
          </cell>
          <cell r="F192" t="str">
            <v>MAYNILAD WATER SERVICES, INC.</v>
          </cell>
          <cell r="G192" t="str">
            <v>SAN GUILLERMO, BAYANAN, MUNTINLUPA</v>
          </cell>
          <cell r="H192" t="str">
            <v>MUNTINLUPA CITY</v>
          </cell>
          <cell r="I192" t="str">
            <v>PARAÑAQUE</v>
          </cell>
          <cell r="J192"/>
          <cell r="K192" t="str">
            <v>W/O ISSUE</v>
          </cell>
          <cell r="L192" t="str">
            <v>VJC</v>
          </cell>
          <cell r="M192" t="str">
            <v>FCOMP</v>
          </cell>
          <cell r="N192" t="str">
            <v>JSB</v>
          </cell>
          <cell r="O192">
            <v>590.31060000000002</v>
          </cell>
          <cell r="P192"/>
          <cell r="Q192">
            <v>964.72</v>
          </cell>
        </row>
        <row r="193">
          <cell r="E193" t="str">
            <v>X24051573241</v>
          </cell>
          <cell r="F193" t="str">
            <v>JOSEPH G. OCENADA</v>
          </cell>
          <cell r="G193" t="str">
            <v>V.P. CRUZ, PUROK 4, TAGUIG CITY</v>
          </cell>
          <cell r="H193" t="str">
            <v>TAGUIG CITY</v>
          </cell>
          <cell r="I193" t="str">
            <v>PARAÑAQUE</v>
          </cell>
          <cell r="J193"/>
          <cell r="K193" t="str">
            <v>W/O ISSUE</v>
          </cell>
          <cell r="L193" t="str">
            <v>VJC</v>
          </cell>
          <cell r="M193" t="str">
            <v>FCOMP</v>
          </cell>
          <cell r="N193" t="str">
            <v>JSB</v>
          </cell>
          <cell r="O193">
            <v>25.280799999999999</v>
          </cell>
          <cell r="P193"/>
          <cell r="Q193">
            <v>964.72</v>
          </cell>
        </row>
        <row r="194">
          <cell r="E194" t="str">
            <v>X24051819719</v>
          </cell>
          <cell r="F194" t="str">
            <v>CITY GOVERNMENT OF TAGUIG</v>
          </cell>
          <cell r="G194" t="str">
            <v>BALLECER, ZONE 2, TAGUIG CITY</v>
          </cell>
          <cell r="H194" t="str">
            <v>TAGUIG CITY</v>
          </cell>
          <cell r="I194" t="str">
            <v>PARAÑAQUE</v>
          </cell>
          <cell r="J194"/>
          <cell r="K194" t="str">
            <v>W/O ISSUE</v>
          </cell>
          <cell r="L194" t="str">
            <v>VJC</v>
          </cell>
          <cell r="M194" t="str">
            <v>FCOMP</v>
          </cell>
          <cell r="N194" t="str">
            <v>JSB</v>
          </cell>
          <cell r="O194">
            <v>64.056700000000006</v>
          </cell>
          <cell r="P194"/>
          <cell r="Q194">
            <v>964.72</v>
          </cell>
        </row>
        <row r="195">
          <cell r="E195" t="str">
            <v>X23051647119</v>
          </cell>
          <cell r="F195" t="str">
            <v>DITO TELECOMMUNITY CORPORATION</v>
          </cell>
          <cell r="G195" t="str">
            <v>MANALO, PUROK 2, TAGUIG CITY</v>
          </cell>
          <cell r="H195" t="str">
            <v>TAGUIG CITY</v>
          </cell>
          <cell r="I195" t="str">
            <v>PARAÑAQUE</v>
          </cell>
          <cell r="J195"/>
          <cell r="K195" t="str">
            <v>W/O ISSUE</v>
          </cell>
          <cell r="L195" t="str">
            <v>VJC</v>
          </cell>
          <cell r="M195" t="str">
            <v>FCOMP</v>
          </cell>
          <cell r="N195" t="str">
            <v>JSB</v>
          </cell>
          <cell r="O195">
            <v>19.166799999999999</v>
          </cell>
          <cell r="P195"/>
          <cell r="Q195">
            <v>964.72</v>
          </cell>
        </row>
        <row r="196">
          <cell r="E196" t="str">
            <v>X24041063070</v>
          </cell>
          <cell r="F196" t="str">
            <v>CHIARA ROSARIO JULIA LANUZA PAREDES</v>
          </cell>
          <cell r="G196" t="str">
            <v>BATANGAS WEST, AYALA-ALABANG VILL, MUNTINLUPA</v>
          </cell>
          <cell r="H196" t="str">
            <v>MUNTINLUPA CITY</v>
          </cell>
          <cell r="I196" t="str">
            <v>PARAÑAQUE</v>
          </cell>
          <cell r="J196" t="str">
            <v xml:space="preserve">
Issue With installation of DT , Forwarded to AVAA (Resolve)
Problem with Location No
Hold  by Customer due to DT will be  install in front of his house were the Customer applied was across the Street 
</v>
          </cell>
          <cell r="K196" t="str">
            <v>W/ ISSUE</v>
          </cell>
          <cell r="L196" t="str">
            <v>ECOM</v>
          </cell>
          <cell r="M196" t="str">
            <v>FCOMP</v>
          </cell>
          <cell r="N196" t="str">
            <v>RRG</v>
          </cell>
          <cell r="O196">
            <v>34.337299999999999</v>
          </cell>
          <cell r="P196"/>
          <cell r="Q196">
            <v>46.8</v>
          </cell>
        </row>
        <row r="197">
          <cell r="E197" t="str">
            <v>X23114599150</v>
          </cell>
          <cell r="F197" t="str">
            <v>ICONIC DEALERSHIP, INC.</v>
          </cell>
          <cell r="G197" t="str">
            <v>MOLINO BLVD., BAYANAN, BACOOR</v>
          </cell>
          <cell r="H197" t="str">
            <v>BACOOR CITY</v>
          </cell>
          <cell r="I197" t="str">
            <v>DASMA</v>
          </cell>
          <cell r="J197" t="str">
            <v>SSP
target 07/29/2024 
resched due to SOE
SSP on Aug 6, 2024 night
meter 08/07/2024</v>
          </cell>
          <cell r="K197" t="str">
            <v>W/O ISSUE</v>
          </cell>
          <cell r="L197" t="str">
            <v>ECOM</v>
          </cell>
          <cell r="M197" t="str">
            <v>FCOMP</v>
          </cell>
          <cell r="N197" t="str">
            <v>RRG</v>
          </cell>
          <cell r="O197">
            <v>59.414999999999999</v>
          </cell>
          <cell r="P197"/>
          <cell r="Q197">
            <v>81</v>
          </cell>
        </row>
        <row r="198">
          <cell r="E198" t="str">
            <v>X24051597580</v>
          </cell>
          <cell r="F198" t="str">
            <v>MET-A-FOUR CORPORATION</v>
          </cell>
          <cell r="G198" t="str">
            <v>AGUIRRE, BF HOMES, PARANAQUE</v>
          </cell>
          <cell r="H198" t="str">
            <v>PARAÑAQUE CITY</v>
          </cell>
          <cell r="I198" t="str">
            <v>PARAÑAQUE</v>
          </cell>
          <cell r="J198"/>
          <cell r="K198" t="str">
            <v>W/O ISSUE</v>
          </cell>
          <cell r="L198" t="str">
            <v>ECOM</v>
          </cell>
          <cell r="M198" t="str">
            <v>TECO</v>
          </cell>
          <cell r="N198" t="str">
            <v>RRG</v>
          </cell>
          <cell r="O198">
            <v>4.99</v>
          </cell>
          <cell r="P198"/>
          <cell r="Q198">
            <v>6.85</v>
          </cell>
        </row>
        <row r="199">
          <cell r="E199" t="str">
            <v>X23114555343</v>
          </cell>
          <cell r="F199" t="str">
            <v>ARMY'S ANGELS INTEGRATED SCHOOL INC.</v>
          </cell>
          <cell r="G199" t="str">
            <v>SALAZAR, ZONE 3, TAGUIG CITY</v>
          </cell>
          <cell r="H199" t="str">
            <v>TAGUIG CITY</v>
          </cell>
          <cell r="I199" t="str">
            <v>PARAÑAQUE</v>
          </cell>
          <cell r="J199" t="str">
            <v>needs 9Smeter</v>
          </cell>
          <cell r="K199" t="str">
            <v>W/O ISSUE</v>
          </cell>
          <cell r="L199" t="str">
            <v>VJC</v>
          </cell>
          <cell r="M199" t="str">
            <v>FCOMP</v>
          </cell>
          <cell r="N199" t="str">
            <v>JSB</v>
          </cell>
          <cell r="O199">
            <v>79.580500000000001</v>
          </cell>
          <cell r="P199"/>
          <cell r="Q199">
            <v>964.72</v>
          </cell>
        </row>
        <row r="200">
          <cell r="E200" t="str">
            <v>X23093806698</v>
          </cell>
          <cell r="F200" t="str">
            <v>NEW WEALTH PROPERTIES CORP.</v>
          </cell>
          <cell r="G200" t="str">
            <v>3RD, BAGUMBAYAN, TAGUIG CITY</v>
          </cell>
          <cell r="H200" t="str">
            <v>TAGUIG CITY</v>
          </cell>
          <cell r="I200" t="str">
            <v>PARAÑAQUE</v>
          </cell>
          <cell r="J200" t="str">
            <v>needs 9Smeter-resolved
RTPI - 3/2/2024</v>
          </cell>
          <cell r="K200" t="str">
            <v>W/O ISSUE</v>
          </cell>
          <cell r="L200" t="str">
            <v>VJC</v>
          </cell>
          <cell r="M200" t="str">
            <v>FCOMP</v>
          </cell>
          <cell r="N200" t="str">
            <v>JSB</v>
          </cell>
          <cell r="O200">
            <v>31.275699999999997</v>
          </cell>
          <cell r="P200"/>
          <cell r="Q200">
            <v>964.72</v>
          </cell>
        </row>
        <row r="201">
          <cell r="E201" t="str">
            <v>X23103927059</v>
          </cell>
          <cell r="F201" t="str">
            <v>NELPA LIFESCIENCES, INC.</v>
          </cell>
          <cell r="G201" t="str">
            <v>CERVANTES CPD, CERVANTES CPD, PARANAQUE</v>
          </cell>
          <cell r="H201" t="str">
            <v>PARAÑAQUE CITY</v>
          </cell>
          <cell r="I201" t="str">
            <v>PARAÑAQUE</v>
          </cell>
          <cell r="J201"/>
          <cell r="K201" t="str">
            <v>W/O ISSUE</v>
          </cell>
          <cell r="L201" t="str">
            <v>VJC</v>
          </cell>
          <cell r="M201" t="str">
            <v>CLOSE</v>
          </cell>
          <cell r="N201" t="str">
            <v>JSB</v>
          </cell>
          <cell r="O201">
            <v>29.08</v>
          </cell>
          <cell r="P201"/>
          <cell r="Q201">
            <v>964.72</v>
          </cell>
        </row>
        <row r="202">
          <cell r="E202" t="str">
            <v>X24010070316</v>
          </cell>
          <cell r="F202" t="str">
            <v>GLOBE TELECOM, INC.</v>
          </cell>
          <cell r="G202" t="str">
            <v>BLOCK 74, PUROK 6, TAGUIG CITY</v>
          </cell>
          <cell r="H202" t="str">
            <v>TAGUIG CITY</v>
          </cell>
          <cell r="I202" t="str">
            <v>PARAÑAQUE</v>
          </cell>
          <cell r="J202" t="str">
            <v>with issue at brgy upper bicutan, target completion april 4</v>
          </cell>
          <cell r="K202" t="str">
            <v>W/O ISSUE</v>
          </cell>
          <cell r="L202" t="str">
            <v>VJC</v>
          </cell>
          <cell r="M202" t="str">
            <v>FCOMP</v>
          </cell>
          <cell r="N202" t="str">
            <v>JSB</v>
          </cell>
          <cell r="O202">
            <v>80.692899999999995</v>
          </cell>
          <cell r="P202"/>
          <cell r="Q202">
            <v>964.72</v>
          </cell>
        </row>
        <row r="203">
          <cell r="E203" t="str">
            <v>X24030686883</v>
          </cell>
          <cell r="F203" t="str">
            <v>SANFORD CORP</v>
          </cell>
          <cell r="G203" t="str">
            <v>WEST SERVICE, SUPERVILLE SUBD, PARANAQUE</v>
          </cell>
          <cell r="H203" t="str">
            <v>PARAÑAQUE CITY</v>
          </cell>
          <cell r="I203" t="str">
            <v>PARAÑAQUE</v>
          </cell>
          <cell r="J203" t="str">
            <v>with RTPI - 3/23/24</v>
          </cell>
          <cell r="K203" t="str">
            <v>W/O ISSUE</v>
          </cell>
          <cell r="L203" t="str">
            <v>VJC</v>
          </cell>
          <cell r="M203" t="str">
            <v>CLOSE</v>
          </cell>
          <cell r="N203" t="str">
            <v>JSB</v>
          </cell>
          <cell r="O203">
            <v>8.1195000000000004</v>
          </cell>
          <cell r="P203"/>
          <cell r="Q203">
            <v>964.72</v>
          </cell>
        </row>
        <row r="204">
          <cell r="E204" t="str">
            <v>X23114534878</v>
          </cell>
          <cell r="F204" t="str">
            <v>DITO TELECOMMUNITY CORPORATION</v>
          </cell>
          <cell r="G204" t="str">
            <v>PENDATUN, MAHARLIKA VILL, TAGUIG CITY</v>
          </cell>
          <cell r="H204" t="str">
            <v>TAGUIG CITY</v>
          </cell>
          <cell r="I204" t="str">
            <v>PARAÑAQUE</v>
          </cell>
          <cell r="J204"/>
          <cell r="K204" t="str">
            <v>W/O ISSUE</v>
          </cell>
          <cell r="L204" t="str">
            <v>VJC</v>
          </cell>
          <cell r="M204" t="str">
            <v>FCOMP</v>
          </cell>
          <cell r="N204" t="str">
            <v>JSB</v>
          </cell>
          <cell r="O204">
            <v>61.98</v>
          </cell>
          <cell r="P204"/>
          <cell r="Q204">
            <v>964.72</v>
          </cell>
        </row>
        <row r="205">
          <cell r="E205" t="str">
            <v>X23051742739</v>
          </cell>
          <cell r="F205" t="str">
            <v>MULTI-SPHERE TRADING, INC.</v>
          </cell>
          <cell r="G205" t="str">
            <v>MADRID, MERVILLE SUBD, PARANAQUE</v>
          </cell>
          <cell r="H205" t="str">
            <v>PARAÑAQUE CITY</v>
          </cell>
          <cell r="I205" t="str">
            <v>PARAÑAQUE</v>
          </cell>
          <cell r="J205" t="str">
            <v>For sched of RTPI (Night)
tentative 27, 2024 (night)
resched due to SOE
RTPI - 08/02/2024 (meter 08/03/2024)</v>
          </cell>
          <cell r="K205" t="str">
            <v>W/O ISSUE</v>
          </cell>
          <cell r="L205" t="str">
            <v>VJC</v>
          </cell>
          <cell r="M205" t="str">
            <v>FCOMP</v>
          </cell>
          <cell r="N205" t="str">
            <v>JSB</v>
          </cell>
          <cell r="O205">
            <v>171.20349999999999</v>
          </cell>
          <cell r="P205"/>
          <cell r="Q205">
            <v>238.62</v>
          </cell>
        </row>
        <row r="206">
          <cell r="E206" t="str">
            <v>X24041466876</v>
          </cell>
          <cell r="F206" t="str">
            <v>BVCUISINE INC.</v>
          </cell>
          <cell r="G206" t="str">
            <v>1ST, TAGUIG BAGUMBAYAN INDL ASS INC, TAGUIG CITY</v>
          </cell>
          <cell r="H206" t="str">
            <v>TAGUIG CITY</v>
          </cell>
          <cell r="I206" t="str">
            <v>PARAÑAQUE</v>
          </cell>
          <cell r="J206" t="str">
            <v>For survey
target completion 07/27/2024</v>
          </cell>
          <cell r="K206" t="str">
            <v>W/O ISSUE</v>
          </cell>
          <cell r="L206" t="str">
            <v>VJC</v>
          </cell>
          <cell r="M206" t="str">
            <v>CLOSE</v>
          </cell>
          <cell r="N206" t="str">
            <v>JSB</v>
          </cell>
          <cell r="O206">
            <v>248.58760000000001</v>
          </cell>
          <cell r="P206"/>
          <cell r="Q206">
            <v>964.72</v>
          </cell>
        </row>
        <row r="207">
          <cell r="E207" t="str">
            <v>X24072668324</v>
          </cell>
          <cell r="F207" t="str">
            <v>FODC-FIRST ORIENT DEVELOPMENT AND CONSTRUCTION COR</v>
          </cell>
          <cell r="G207" t="str">
            <v>PRES. M. ROXAS, TAMBO, PARANAQUE</v>
          </cell>
          <cell r="H207" t="str">
            <v>PARAÑAQUE CITY</v>
          </cell>
          <cell r="I207" t="str">
            <v>PARAÑAQUE</v>
          </cell>
          <cell r="J207"/>
          <cell r="K207"/>
          <cell r="L207" t="str">
            <v>VJC</v>
          </cell>
          <cell r="M207" t="str">
            <v>FCOMP</v>
          </cell>
          <cell r="N207" t="str">
            <v>JSB</v>
          </cell>
          <cell r="O207">
            <v>38.57</v>
          </cell>
          <cell r="P207"/>
          <cell r="Q207">
            <v>52.63</v>
          </cell>
        </row>
        <row r="208">
          <cell r="E208" t="str">
            <v>X24051527486</v>
          </cell>
          <cell r="F208" t="str">
            <v>FORESTLAKE SUMMIT CORPORATION</v>
          </cell>
          <cell r="G208" t="str">
            <v>YANTOK, AYALA-ALABANG VILL, MUNTINLUPA</v>
          </cell>
          <cell r="H208" t="str">
            <v>MUNTINLUPA CITY</v>
          </cell>
          <cell r="I208" t="str">
            <v>PARAÑAQUE</v>
          </cell>
          <cell r="J208" t="str">
            <v>SSP May 18, 2024</v>
          </cell>
          <cell r="K208" t="str">
            <v>W/O ISSUE</v>
          </cell>
          <cell r="L208" t="str">
            <v>POWERHOUSE</v>
          </cell>
          <cell r="M208" t="str">
            <v>FCOMP</v>
          </cell>
          <cell r="N208" t="str">
            <v>CLG</v>
          </cell>
          <cell r="O208">
            <v>396.13219999999978</v>
          </cell>
          <cell r="P208"/>
          <cell r="Q208">
            <v>737.88</v>
          </cell>
        </row>
        <row r="209">
          <cell r="E209" t="str">
            <v>X24051735189</v>
          </cell>
          <cell r="F209" t="str">
            <v>ALEXCY CORPORATION</v>
          </cell>
          <cell r="G209" t="str">
            <v>ORMOC, ALABANG HILLS SUBD PH 2, MUNTINLUPA</v>
          </cell>
          <cell r="H209" t="str">
            <v>MUNTINLUPA CITY</v>
          </cell>
          <cell r="I209" t="str">
            <v>PARAÑAQUE</v>
          </cell>
          <cell r="J209" t="str">
            <v>to energize last week of June 2024</v>
          </cell>
          <cell r="K209" t="str">
            <v>W/O ISSUE</v>
          </cell>
          <cell r="L209" t="str">
            <v>CHALLENGER</v>
          </cell>
          <cell r="M209" t="str">
            <v>FCOMP</v>
          </cell>
          <cell r="N209" t="str">
            <v>DCB</v>
          </cell>
          <cell r="O209">
            <v>323.71730000000002</v>
          </cell>
          <cell r="P209"/>
          <cell r="Q209">
            <v>472.05</v>
          </cell>
        </row>
        <row r="210">
          <cell r="E210" t="str">
            <v>X24030697130</v>
          </cell>
          <cell r="F210" t="str">
            <v>JHOY MEDINA MATILLA</v>
          </cell>
          <cell r="G210" t="str">
            <v>ROSAL, T.S. CRUZ SUBD, LAS PINAS CITY</v>
          </cell>
          <cell r="H210" t="str">
            <v>LAS PIÑAS CITY</v>
          </cell>
          <cell r="I210" t="str">
            <v>PARAÑAQUE</v>
          </cell>
          <cell r="J210" t="str">
            <v>SSP June 13</v>
          </cell>
          <cell r="K210" t="str">
            <v>W/O ISSUE</v>
          </cell>
          <cell r="L210" t="str">
            <v>POWERHOUSE</v>
          </cell>
          <cell r="M210" t="str">
            <v>FCOMP</v>
          </cell>
          <cell r="N210" t="str">
            <v>CLG</v>
          </cell>
          <cell r="O210">
            <v>223.27379999999999</v>
          </cell>
          <cell r="P210"/>
          <cell r="Q210">
            <v>325.02</v>
          </cell>
        </row>
        <row r="211">
          <cell r="E211" t="str">
            <v>X24010179505</v>
          </cell>
          <cell r="F211" t="str">
            <v>PROPERTY COMPANY OF FRIENDS, INC.</v>
          </cell>
          <cell r="G211" t="str">
            <v>BLOCK 4, BELLEFORT ESTATES PH 1, BACOOR</v>
          </cell>
          <cell r="H211" t="str">
            <v>BACOOR CITY</v>
          </cell>
          <cell r="I211" t="str">
            <v>DASMA</v>
          </cell>
          <cell r="J211" t="str">
            <v>Schedule of meter 07/19/2024</v>
          </cell>
          <cell r="K211" t="str">
            <v>W/O ISSUE</v>
          </cell>
          <cell r="L211" t="str">
            <v>ECOM</v>
          </cell>
          <cell r="M211" t="str">
            <v>FCOMP</v>
          </cell>
          <cell r="N211" t="str">
            <v>RRG</v>
          </cell>
          <cell r="O211">
            <v>48.912300000000002</v>
          </cell>
          <cell r="P211"/>
          <cell r="Q211">
            <v>71.13</v>
          </cell>
        </row>
        <row r="212">
          <cell r="E212" t="str">
            <v>X24030778685</v>
          </cell>
          <cell r="F212" t="str">
            <v>CITY GOVERNMENT OF LAS PINAS</v>
          </cell>
          <cell r="G212" t="str">
            <v>MOLAVE, ADMIRAL PARK SUBD, LAS PINAS CITY</v>
          </cell>
          <cell r="H212" t="str">
            <v>LAS PIÑAS CITY</v>
          </cell>
          <cell r="I212" t="str">
            <v>PARAÑAQUE</v>
          </cell>
          <cell r="J212" t="str">
            <v xml:space="preserve">Pole Location. Water Pipe. On Going Cordination to divert </v>
          </cell>
          <cell r="K212" t="str">
            <v>W/ ISSUE</v>
          </cell>
          <cell r="L212" t="str">
            <v>ECOM</v>
          </cell>
          <cell r="M212" t="str">
            <v>FCOMP</v>
          </cell>
          <cell r="N212" t="str">
            <v>RRG</v>
          </cell>
          <cell r="O212">
            <v>55.5837</v>
          </cell>
          <cell r="P212"/>
          <cell r="Q212">
            <v>82.5</v>
          </cell>
        </row>
        <row r="213">
          <cell r="E213" t="str">
            <v>X24041185273</v>
          </cell>
          <cell r="F213" t="str">
            <v>DON AGUEDO BERNABE SUBDIVISION HOMEOWNERS ASSOCIAT</v>
          </cell>
          <cell r="G213" t="str">
            <v>CATTLEYA, DON AGUEDO BERNABE SUBD-SAV5, PARANAQUE</v>
          </cell>
          <cell r="H213" t="str">
            <v>PARAÑAQUE CITY</v>
          </cell>
          <cell r="I213" t="str">
            <v>PARAÑAQUE</v>
          </cell>
          <cell r="J213" t="str">
            <v>extension of facilities (4spans)
target aug2024</v>
          </cell>
          <cell r="K213" t="str">
            <v>W/O ISSUE</v>
          </cell>
          <cell r="L213" t="str">
            <v>CHALLENGER</v>
          </cell>
          <cell r="M213" t="str">
            <v>FCOMP</v>
          </cell>
          <cell r="N213" t="str">
            <v>JGR</v>
          </cell>
          <cell r="O213">
            <v>271.90210000000002</v>
          </cell>
          <cell r="P213"/>
          <cell r="Q213">
            <v>398.3</v>
          </cell>
        </row>
        <row r="214">
          <cell r="E214" t="str">
            <v>X24020565841</v>
          </cell>
          <cell r="F214" t="str">
            <v>JAN ALBERT COLE RONGAVILLA</v>
          </cell>
          <cell r="G214" t="str">
            <v>MAYOR J. POSADAS, DOÑA ROSARIO HEIGHTS SUBD, MUNTINLUPA</v>
          </cell>
          <cell r="H214" t="str">
            <v>MUNTINLUPA CITY</v>
          </cell>
          <cell r="I214" t="str">
            <v>PARAÑAQUE</v>
          </cell>
          <cell r="J214"/>
          <cell r="K214" t="str">
            <v>W/O ISSUE</v>
          </cell>
          <cell r="L214" t="str">
            <v>ECOM</v>
          </cell>
          <cell r="M214" t="str">
            <v>TECO</v>
          </cell>
          <cell r="N214" t="str">
            <v>RRG</v>
          </cell>
          <cell r="O214">
            <v>179.339</v>
          </cell>
          <cell r="P214"/>
          <cell r="Q214">
            <v>143.44999999999999</v>
          </cell>
        </row>
        <row r="215">
          <cell r="E215" t="str">
            <v>X24051527486</v>
          </cell>
          <cell r="F215" t="str">
            <v>ALLAN JOSEPH GARCIA GONZALEZ</v>
          </cell>
          <cell r="G215" t="str">
            <v>F.C. MENDOZA, VILLA MENDOZA SUBD, PARANAQUE</v>
          </cell>
          <cell r="H215" t="str">
            <v>PARAÑAQUE CITY</v>
          </cell>
          <cell r="I215" t="str">
            <v>PARAÑAQUE</v>
          </cell>
          <cell r="J215"/>
          <cell r="K215" t="str">
            <v>W/O ISSUE</v>
          </cell>
          <cell r="L215" t="str">
            <v>CHALLENGER</v>
          </cell>
          <cell r="M215" t="str">
            <v>FCOMP</v>
          </cell>
          <cell r="N215" t="str">
            <v>CLG</v>
          </cell>
          <cell r="O215">
            <v>44.280200000000001</v>
          </cell>
          <cell r="P215"/>
          <cell r="Q215">
            <v>73.27</v>
          </cell>
        </row>
        <row r="216">
          <cell r="E216" t="str">
            <v>X24051725389</v>
          </cell>
          <cell r="F216" t="str">
            <v>MARTIN'S CAR ACCESSORIES PARTS AND SERVICES INC.</v>
          </cell>
          <cell r="G216" t="str">
            <v>JASMIN, T.S. CRUZ SUBD, LAS PINAS CITY</v>
          </cell>
          <cell r="H216" t="str">
            <v>LAS PIÑAS CITY</v>
          </cell>
          <cell r="I216" t="str">
            <v>PARAÑAQUE</v>
          </cell>
          <cell r="J216" t="str">
            <v>for completion Aug 31</v>
          </cell>
          <cell r="K216" t="str">
            <v>W/O ISSUE</v>
          </cell>
          <cell r="L216" t="str">
            <v>ECOM</v>
          </cell>
          <cell r="M216" t="str">
            <v>COMP</v>
          </cell>
          <cell r="N216" t="str">
            <v>RRG</v>
          </cell>
          <cell r="O216">
            <v>53.5715</v>
          </cell>
          <cell r="P216"/>
          <cell r="Q216">
            <v>79.099999999999994</v>
          </cell>
        </row>
        <row r="217">
          <cell r="E217" t="str">
            <v>X23114409472</v>
          </cell>
          <cell r="F217" t="str">
            <v>CITY GOVERNMENT OF TAGUIG</v>
          </cell>
          <cell r="G217" t="str">
            <v>MINDANAO, MAHARLIKA VILL, TAGUIG CITY</v>
          </cell>
          <cell r="H217" t="str">
            <v>TAGUIG CITY</v>
          </cell>
          <cell r="I217" t="str">
            <v>PARAÑAQUE</v>
          </cell>
          <cell r="J217" t="str">
            <v>Requires permit at Brgy. Upper Bicutan - resolved; with permit provided by PROW on Mar 25, 2024</v>
          </cell>
          <cell r="K217" t="str">
            <v>W/O ISSUE</v>
          </cell>
          <cell r="L217" t="str">
            <v>VJC</v>
          </cell>
          <cell r="M217" t="str">
            <v>FCOMP</v>
          </cell>
          <cell r="N217" t="str">
            <v>JSB</v>
          </cell>
          <cell r="O217">
            <v>61.505600000000001</v>
          </cell>
          <cell r="P217"/>
          <cell r="Q217">
            <v>964.72</v>
          </cell>
        </row>
        <row r="218">
          <cell r="E218" t="str">
            <v>X24010345371</v>
          </cell>
          <cell r="F218" t="str">
            <v>CENTURY PACIFIC FOOD PACKAGING VENTURES INC.</v>
          </cell>
          <cell r="G218" t="str">
            <v>ARTHUR, TAGUIG BAGUMBAYAN INDL ASS INC, TAGUIG CITY</v>
          </cell>
          <cell r="H218" t="str">
            <v>TAGUIG CITY</v>
          </cell>
          <cell r="I218" t="str">
            <v>PARAÑAQUE</v>
          </cell>
          <cell r="J218" t="str">
            <v>Digging 07/18/2024
Schedule on July 25, 2024
SSP - re-orient DT riser (resched due to SOE)
SSP 08/04/2024 and meter</v>
          </cell>
          <cell r="K218" t="str">
            <v>W/O ISSUE</v>
          </cell>
          <cell r="L218" t="str">
            <v>VJC</v>
          </cell>
          <cell r="M218" t="str">
            <v>TECO</v>
          </cell>
          <cell r="N218" t="str">
            <v>JSB</v>
          </cell>
          <cell r="O218">
            <v>216.02250000000001</v>
          </cell>
          <cell r="P218"/>
          <cell r="Q218">
            <v>964.72</v>
          </cell>
        </row>
        <row r="219">
          <cell r="E219" t="str">
            <v>X24073016598</v>
          </cell>
          <cell r="F219" t="str">
            <v>ADRIAN LESTER P. LEVINA</v>
          </cell>
          <cell r="G219" t="str">
            <v>DUQUE ST, AFPOVAI PHASE 2, TAGUIG CITY</v>
          </cell>
          <cell r="H219" t="str">
            <v>TAGUIG CITY</v>
          </cell>
          <cell r="I219" t="str">
            <v>PARAÑAQUE</v>
          </cell>
          <cell r="J219" t="str">
            <v>for energization and meter - Aug 20</v>
          </cell>
          <cell r="K219" t="str">
            <v>W/O ISSUE</v>
          </cell>
          <cell r="L219" t="str">
            <v>VJC</v>
          </cell>
          <cell r="M219" t="str">
            <v>FCOMP</v>
          </cell>
          <cell r="N219" t="str">
            <v>JSB</v>
          </cell>
          <cell r="O219">
            <v>3.68</v>
          </cell>
          <cell r="P219"/>
          <cell r="Q219">
            <v>5.0199999999999996</v>
          </cell>
        </row>
        <row r="220">
          <cell r="E220" t="str">
            <v>X24083093814</v>
          </cell>
          <cell r="F220" t="str">
            <v>INTERNATIONAL SPECIALTY CONCEPTS, INC.</v>
          </cell>
          <cell r="G220" t="str">
            <v>VRCC, VETERANS CENTER, TAGUIG CITY</v>
          </cell>
          <cell r="H220" t="str">
            <v>TAGUIG CITY</v>
          </cell>
          <cell r="I220" t="str">
            <v>PARAÑAQUE</v>
          </cell>
          <cell r="J220" t="str">
            <v>for energization and meter - Aug 20</v>
          </cell>
          <cell r="K220" t="str">
            <v>W/O ISSUE</v>
          </cell>
          <cell r="L220" t="str">
            <v>VJC</v>
          </cell>
          <cell r="M220" t="str">
            <v>FCOMP</v>
          </cell>
          <cell r="N220" t="str">
            <v>JSB</v>
          </cell>
          <cell r="O220">
            <v>4.54</v>
          </cell>
          <cell r="P220"/>
          <cell r="Q220">
            <v>6.23</v>
          </cell>
        </row>
        <row r="221">
          <cell r="E221" t="str">
            <v>X24083048091</v>
          </cell>
          <cell r="F221" t="str">
            <v>OSAVE TRADING PHILIPPINES CORPORATION</v>
          </cell>
          <cell r="G221" t="str">
            <v>DIEGO SILANG, AFPOVAI PHASE 2, TAGUIG CITY</v>
          </cell>
          <cell r="H221" t="str">
            <v>TAGUIG CITY</v>
          </cell>
          <cell r="I221" t="str">
            <v>PARAÑAQUE</v>
          </cell>
          <cell r="J221" t="str">
            <v>for energization and meter - Aug 20</v>
          </cell>
          <cell r="K221" t="str">
            <v>W/O ISSUE</v>
          </cell>
          <cell r="L221" t="str">
            <v>VJC</v>
          </cell>
          <cell r="M221" t="str">
            <v>FCOMP</v>
          </cell>
          <cell r="N221" t="str">
            <v>JSB</v>
          </cell>
          <cell r="O221">
            <v>4.3600000000000003</v>
          </cell>
          <cell r="P221"/>
          <cell r="Q221">
            <v>5.97</v>
          </cell>
        </row>
        <row r="222">
          <cell r="E222" t="str">
            <v>R22633503</v>
          </cell>
          <cell r="F222" t="str">
            <v>GO MITZI KAY LIM</v>
          </cell>
          <cell r="G222" t="str">
            <v>M. JHOCSON, BF HOMES, LAS PINAS CITY</v>
          </cell>
          <cell r="H222" t="str">
            <v>LAS PIÑAS CITY</v>
          </cell>
          <cell r="I222" t="str">
            <v>PARAÑAQUE</v>
          </cell>
          <cell r="J222"/>
          <cell r="K222" t="str">
            <v>W  /ISSUE</v>
          </cell>
          <cell r="L222" t="str">
            <v>AVECO</v>
          </cell>
          <cell r="M222" t="str">
            <v>FCOMP</v>
          </cell>
          <cell r="N222" t="str">
            <v>RRG</v>
          </cell>
          <cell r="O222">
            <v>54.586199999999998</v>
          </cell>
          <cell r="P222"/>
          <cell r="Q222">
            <v>87.98</v>
          </cell>
        </row>
        <row r="223">
          <cell r="E223" t="str">
            <v>X23052014233</v>
          </cell>
          <cell r="F223" t="str">
            <v>PRIMEBUILDER SERVICES INC.</v>
          </cell>
          <cell r="G223" t="str">
            <v>DAFFODILL, SUN VALLEY SUBD, PARANAQUE</v>
          </cell>
          <cell r="H223" t="str">
            <v>PARAÑAQUE CITY</v>
          </cell>
          <cell r="I223" t="str">
            <v>PARAÑAQUE</v>
          </cell>
          <cell r="J223" t="str">
            <v>2/23/2024 - SSP (9am-12nn)</v>
          </cell>
          <cell r="K223" t="str">
            <v>W/O ISSUE</v>
          </cell>
          <cell r="L223" t="str">
            <v>VJC</v>
          </cell>
          <cell r="M223" t="str">
            <v>TECO</v>
          </cell>
          <cell r="N223" t="str">
            <v>JSB</v>
          </cell>
          <cell r="O223">
            <v>12.632799999999998</v>
          </cell>
          <cell r="P223"/>
          <cell r="Q223">
            <v>964.72</v>
          </cell>
        </row>
        <row r="224">
          <cell r="E224" t="str">
            <v>X24020387830</v>
          </cell>
          <cell r="F224" t="str">
            <v>NATHANIELLE VINCE DE GUZMAN ORTIZ</v>
          </cell>
          <cell r="G224" t="str">
            <v>DIMASALANG, BACLARAN, PARANAQUE</v>
          </cell>
          <cell r="H224" t="str">
            <v>PARAÑAQUE CITY</v>
          </cell>
          <cell r="I224" t="str">
            <v>PARAÑAQUE</v>
          </cell>
          <cell r="J224"/>
          <cell r="K224" t="str">
            <v>W/O ISSUE</v>
          </cell>
          <cell r="L224" t="str">
            <v>VJC</v>
          </cell>
          <cell r="M224" t="str">
            <v>FCOMP</v>
          </cell>
          <cell r="N224" t="str">
            <v>JSB</v>
          </cell>
          <cell r="O224">
            <v>1.73</v>
          </cell>
          <cell r="P224"/>
          <cell r="Q224">
            <v>964.72</v>
          </cell>
        </row>
        <row r="225">
          <cell r="E225" t="str">
            <v>X23104184669</v>
          </cell>
          <cell r="F225" t="str">
            <v>MA. YVONNE JIMENEZ NG</v>
          </cell>
          <cell r="G225" t="str">
            <v>VITALEZ CPD, VITALEZ CPD, PARANAQUE</v>
          </cell>
          <cell r="H225" t="str">
            <v>PARAÑAQUE CITY</v>
          </cell>
          <cell r="I225" t="str">
            <v>PARAÑAQUE</v>
          </cell>
          <cell r="J225"/>
          <cell r="K225" t="str">
            <v>W/O ISSUE</v>
          </cell>
          <cell r="L225" t="str">
            <v>VJC</v>
          </cell>
          <cell r="M225" t="str">
            <v>FCOMP</v>
          </cell>
          <cell r="N225" t="str">
            <v>JSB</v>
          </cell>
          <cell r="O225">
            <v>10.4428</v>
          </cell>
          <cell r="P225"/>
          <cell r="Q225">
            <v>964.72</v>
          </cell>
        </row>
        <row r="226">
          <cell r="E226" t="str">
            <v>X23114450953</v>
          </cell>
          <cell r="F226" t="str">
            <v>GUERRERO ESTATE DEVELOPMENT CORPORATION</v>
          </cell>
          <cell r="G226" t="str">
            <v>P. BURGOS, SAN DIONISIO, PARANAQUE</v>
          </cell>
          <cell r="H226" t="str">
            <v>PARAÑAQUE CITY</v>
          </cell>
          <cell r="I226" t="str">
            <v>PARAÑAQUE</v>
          </cell>
          <cell r="J226" t="str">
            <v>3/26/24 - for energization, customer to comply with documentary deficiencies
FOR EXCLUSION</v>
          </cell>
          <cell r="K226" t="str">
            <v>W/O ISSUE</v>
          </cell>
          <cell r="L226" t="str">
            <v>VJC</v>
          </cell>
          <cell r="M226" t="str">
            <v>FCOMP</v>
          </cell>
          <cell r="N226" t="str">
            <v>JSB</v>
          </cell>
          <cell r="O226">
            <v>46.855200000000004</v>
          </cell>
          <cell r="P226"/>
          <cell r="Q226">
            <v>964.72</v>
          </cell>
        </row>
        <row r="227">
          <cell r="E227" t="str">
            <v>X23124806122</v>
          </cell>
          <cell r="F227" t="str">
            <v>OSAVE TRADING PHILIPPINES CORPORATION</v>
          </cell>
          <cell r="G227" t="str">
            <v>SUN VALLEY, SUN VALLEY SUBD, PARANAQUE</v>
          </cell>
          <cell r="H227" t="str">
            <v>PARAÑAQUE CITY</v>
          </cell>
          <cell r="I227" t="str">
            <v>PARAÑAQUE</v>
          </cell>
          <cell r="J227"/>
          <cell r="K227" t="str">
            <v>W/O ISSUE</v>
          </cell>
          <cell r="L227" t="str">
            <v>VJC</v>
          </cell>
          <cell r="M227" t="str">
            <v>TECO</v>
          </cell>
          <cell r="N227" t="str">
            <v>JSB</v>
          </cell>
          <cell r="O227">
            <v>59.326999999999998</v>
          </cell>
          <cell r="P227"/>
          <cell r="Q227">
            <v>964.72</v>
          </cell>
        </row>
        <row r="228">
          <cell r="E228" t="str">
            <v>X24051643141</v>
          </cell>
          <cell r="F228" t="str">
            <v>ANTON CHRISTOPHER GENEROSO GO</v>
          </cell>
          <cell r="G228" t="str">
            <v>CANTERBURY, HILLSBOROUGH SUBD, MUNTINLUPA</v>
          </cell>
          <cell r="H228" t="str">
            <v>MUNTINLUPA CITY</v>
          </cell>
          <cell r="I228" t="str">
            <v>PARAÑAQUE</v>
          </cell>
          <cell r="J228" t="str">
            <v>with SSP, may hukay na para sa DT pole</v>
          </cell>
          <cell r="K228" t="str">
            <v>W/O ISSUE</v>
          </cell>
          <cell r="L228" t="str">
            <v>CHALLENGER</v>
          </cell>
          <cell r="M228" t="str">
            <v>TECO</v>
          </cell>
          <cell r="N228" t="str">
            <v>JSP</v>
          </cell>
          <cell r="O228">
            <v>188.93950000000001</v>
          </cell>
          <cell r="P228"/>
          <cell r="Q228">
            <v>274.14999999999998</v>
          </cell>
        </row>
        <row r="229">
          <cell r="E229" t="str">
            <v>X23072561532</v>
          </cell>
          <cell r="F229" t="str">
            <v>MICHELLE MARTELINO YU</v>
          </cell>
          <cell r="G229" t="str">
            <v>LANCASTER, HILLSBOROUGH SUBD, MUNTINLUPA</v>
          </cell>
          <cell r="H229" t="str">
            <v>MUNTINLUPA CITY</v>
          </cell>
          <cell r="I229" t="str">
            <v>PARAÑAQUE</v>
          </cell>
          <cell r="J229" t="str">
            <v>for completion 07/27/2024
resched due to SOE
Problem with Waterline 
for completion 08/05/2024
-for completion 08/24/2024</v>
          </cell>
          <cell r="K229" t="str">
            <v>(R) W/O ISSUE</v>
          </cell>
          <cell r="L229" t="str">
            <v>ECOM</v>
          </cell>
          <cell r="M229" t="str">
            <v>TECO</v>
          </cell>
          <cell r="N229" t="str">
            <v>RRG</v>
          </cell>
          <cell r="O229">
            <v>163.64769999999999</v>
          </cell>
          <cell r="P229"/>
          <cell r="Q229">
            <v>124.47</v>
          </cell>
        </row>
        <row r="230">
          <cell r="E230" t="str">
            <v>X23062028299</v>
          </cell>
          <cell r="F230" t="str">
            <v>FAMILYHEALTH &amp; BEAUTY CORP.</v>
          </cell>
          <cell r="G230" t="str">
            <v>AGUIRRE, BF HOMES, PARANAQUE</v>
          </cell>
          <cell r="H230" t="str">
            <v>PARAÑAQUE CITY</v>
          </cell>
          <cell r="I230" t="str">
            <v>PARAÑAQUE</v>
          </cell>
          <cell r="J230" t="str">
            <v>for completion 8/27/2024</v>
          </cell>
          <cell r="K230" t="str">
            <v>W/O ISSUE</v>
          </cell>
          <cell r="L230" t="str">
            <v>ECOM</v>
          </cell>
          <cell r="M230" t="str">
            <v>COMP</v>
          </cell>
          <cell r="N230" t="str">
            <v>RRG</v>
          </cell>
          <cell r="O230">
            <v>41.6233</v>
          </cell>
          <cell r="P230"/>
          <cell r="Q230">
            <v>63.93</v>
          </cell>
        </row>
        <row r="231">
          <cell r="E231" t="str">
            <v>X24072815817</v>
          </cell>
          <cell r="F231" t="str">
            <v>DITO TELECOMMUNITY CORPORATION</v>
          </cell>
          <cell r="G231" t="str">
            <v>STA. TERESITA, VILLA DONATA SUBD, MUNTINLUPA</v>
          </cell>
          <cell r="H231" t="str">
            <v>MUNTINLUPA CITY</v>
          </cell>
          <cell r="I231" t="str">
            <v>PARAÑAQUE</v>
          </cell>
          <cell r="J231" t="str">
            <v>SSP on 9/19/2024</v>
          </cell>
          <cell r="K231" t="str">
            <v>W/O ISSUE</v>
          </cell>
          <cell r="L231" t="str">
            <v>VJC</v>
          </cell>
          <cell r="M231" t="str">
            <v>FCOMP</v>
          </cell>
          <cell r="N231" t="str">
            <v>JMM</v>
          </cell>
          <cell r="O231">
            <v>102.38330000000001</v>
          </cell>
          <cell r="P231"/>
          <cell r="Q231">
            <v>140.28</v>
          </cell>
        </row>
        <row r="232">
          <cell r="E232" t="str">
            <v>X23031059343</v>
          </cell>
          <cell r="F232" t="str">
            <v>MA. ANTONIA CARBALLO CUNETA</v>
          </cell>
          <cell r="G232" t="str">
            <v>CLOVER, SUN VALLEY SUBD, PARANAQUE</v>
          </cell>
          <cell r="H232" t="str">
            <v>PARAÑAQUE CITY</v>
          </cell>
          <cell r="I232" t="str">
            <v>PARAÑAQUE</v>
          </cell>
          <cell r="J232"/>
          <cell r="K232" t="str">
            <v>W/O ISSUE</v>
          </cell>
          <cell r="L232" t="str">
            <v>VJC</v>
          </cell>
          <cell r="M232" t="str">
            <v>CLOSE</v>
          </cell>
          <cell r="N232" t="str">
            <v>JSB</v>
          </cell>
          <cell r="O232">
            <v>5.77</v>
          </cell>
          <cell r="P232"/>
          <cell r="Q232">
            <v>964.72</v>
          </cell>
        </row>
        <row r="233">
          <cell r="E233" t="str">
            <v>X24062493543</v>
          </cell>
          <cell r="F233" t="str">
            <v>DENISE LIM</v>
          </cell>
          <cell r="G233" t="str">
            <v>WESTMINSTER, HILLSBOROUGH SUBD, MUNTINLUPA</v>
          </cell>
          <cell r="H233" t="str">
            <v>MUNTINLUPA CITY</v>
          </cell>
          <cell r="I233" t="str">
            <v>PARAÑAQUE</v>
          </cell>
          <cell r="J233" t="str">
            <v>extension of facilities (6spans)
target August 2024</v>
          </cell>
          <cell r="K233" t="str">
            <v>W/O ISSUE</v>
          </cell>
          <cell r="L233" t="str">
            <v>CHALLENGER</v>
          </cell>
          <cell r="M233" t="str">
            <v>FCOMP</v>
          </cell>
          <cell r="N233" t="str">
            <v>DCB</v>
          </cell>
          <cell r="O233">
            <v>315.84320000000002</v>
          </cell>
          <cell r="P233"/>
          <cell r="Q233">
            <v>484.27</v>
          </cell>
        </row>
        <row r="234">
          <cell r="E234" t="str">
            <v>X23104020637</v>
          </cell>
          <cell r="F234" t="str">
            <v>MYLENE PALCE ABAD</v>
          </cell>
          <cell r="G234" t="str">
            <v>EDITORIAL, 4TH ESTATE SUBD, PARANAQUE</v>
          </cell>
          <cell r="H234" t="str">
            <v>PARAÑAQUE CITY</v>
          </cell>
          <cell r="I234" t="str">
            <v>PARAÑAQUE</v>
          </cell>
          <cell r="J234" t="str">
            <v>ssp on jan 7</v>
          </cell>
          <cell r="K234" t="str">
            <v>W/O ISSUE</v>
          </cell>
          <cell r="L234" t="str">
            <v>VJC</v>
          </cell>
          <cell r="M234" t="str">
            <v>TECO</v>
          </cell>
          <cell r="N234" t="str">
            <v>JSB</v>
          </cell>
          <cell r="O234">
            <v>34.938499999999998</v>
          </cell>
          <cell r="P234"/>
          <cell r="Q234">
            <v>964.72</v>
          </cell>
        </row>
        <row r="235">
          <cell r="E235" t="str">
            <v>X24062201210</v>
          </cell>
          <cell r="F235" t="str">
            <v>PHINMA PROPERTY HOLDINGS CORPORATION</v>
          </cell>
          <cell r="G235" t="str">
            <v>METROTOWNE, METROTOWNE, LAS PINAS CITY</v>
          </cell>
          <cell r="H235" t="str">
            <v>LAS PIÑAS CITY</v>
          </cell>
          <cell r="I235" t="str">
            <v>PARAÑAQUE</v>
          </cell>
          <cell r="J235" t="str">
            <v>extension of facilities (5spans)
target completion July 31, 2024</v>
          </cell>
          <cell r="K235" t="str">
            <v>W/O ISSUE</v>
          </cell>
          <cell r="L235" t="str">
            <v>CHALLENGER</v>
          </cell>
          <cell r="M235" t="str">
            <v>FCOMP</v>
          </cell>
          <cell r="N235" t="str">
            <v>DCB</v>
          </cell>
          <cell r="O235">
            <v>426.67200000000003</v>
          </cell>
          <cell r="P235"/>
          <cell r="Q235">
            <v>607.95000000000005</v>
          </cell>
        </row>
        <row r="236">
          <cell r="E236" t="str">
            <v>X23124812635</v>
          </cell>
          <cell r="F236" t="str">
            <v>CAMILA ANGELI REYES NACINO</v>
          </cell>
          <cell r="G236" t="str">
            <v>WASHINGTON, MERVILLE SUBD, PARANAQUE</v>
          </cell>
          <cell r="H236" t="str">
            <v>PARAÑAQUE CITY</v>
          </cell>
          <cell r="I236" t="str">
            <v>PARAÑAQUE</v>
          </cell>
          <cell r="J236" t="str">
            <v>for diversion of waterline
change location of pole, for digging - 2/22/24</v>
          </cell>
          <cell r="K236" t="str">
            <v>W/O ISSUE</v>
          </cell>
          <cell r="L236" t="str">
            <v>VJC</v>
          </cell>
          <cell r="M236" t="str">
            <v>TECO</v>
          </cell>
          <cell r="N236" t="str">
            <v>JSB</v>
          </cell>
          <cell r="O236">
            <v>66.95</v>
          </cell>
          <cell r="P236"/>
          <cell r="Q236">
            <v>964.72</v>
          </cell>
        </row>
        <row r="237">
          <cell r="E237" t="str">
            <v>X23093790331</v>
          </cell>
          <cell r="F237" t="str">
            <v>LIGHT RAIL MANILA CORPORATION</v>
          </cell>
          <cell r="G237" t="str">
            <v>NINOY AQUINO, STO. NINO, PARANAQUE</v>
          </cell>
          <cell r="H237" t="str">
            <v>PARAÑAQUE CITY</v>
          </cell>
          <cell r="I237" t="str">
            <v>PARAÑAQUE</v>
          </cell>
          <cell r="J237"/>
          <cell r="K237" t="str">
            <v>W/O ISSUE</v>
          </cell>
          <cell r="L237" t="str">
            <v>VJC</v>
          </cell>
          <cell r="M237" t="str">
            <v>FCOMP</v>
          </cell>
          <cell r="N237" t="str">
            <v>JSB</v>
          </cell>
          <cell r="O237">
            <v>33.4238</v>
          </cell>
          <cell r="P237"/>
          <cell r="Q237">
            <v>964.72</v>
          </cell>
        </row>
        <row r="238">
          <cell r="E238" t="str">
            <v>X23104038380</v>
          </cell>
          <cell r="F238" t="str">
            <v>FERDINAND GAW CHUA</v>
          </cell>
          <cell r="G238" t="str">
            <v>SAMPAGUITA, SAN ISIDRO, PARANAQUE</v>
          </cell>
          <cell r="H238" t="str">
            <v>PARAÑAQUE CITY</v>
          </cell>
          <cell r="I238" t="str">
            <v>PARAÑAQUE</v>
          </cell>
          <cell r="J238" t="str">
            <v>Encountered issue with HOA (resolved)
Schedule to meter 07/17/2024</v>
          </cell>
          <cell r="K238" t="str">
            <v>W/ ISSUE</v>
          </cell>
          <cell r="L238" t="str">
            <v>CHALLENGER</v>
          </cell>
          <cell r="M238" t="str">
            <v>TECO</v>
          </cell>
          <cell r="N238" t="str">
            <v>JSP</v>
          </cell>
          <cell r="O238">
            <v>134.95889999999997</v>
          </cell>
          <cell r="P238"/>
          <cell r="Q238">
            <v>230.47</v>
          </cell>
        </row>
        <row r="239">
          <cell r="E239" t="str">
            <v>X23114573183</v>
          </cell>
          <cell r="F239" t="str">
            <v>RED FLOWER GARMENTS CO INC</v>
          </cell>
          <cell r="G239" t="str">
            <v>STA. ANA, SUN VALLEY SUBD, PARANAQUE</v>
          </cell>
          <cell r="H239" t="str">
            <v>PARAÑAQUE CITY</v>
          </cell>
          <cell r="I239" t="str">
            <v>PARAÑAQUE</v>
          </cell>
          <cell r="J239"/>
          <cell r="K239" t="str">
            <v>W/O ISSUE</v>
          </cell>
          <cell r="L239" t="str">
            <v>VJC</v>
          </cell>
          <cell r="M239" t="str">
            <v>CLOSE</v>
          </cell>
          <cell r="N239" t="str">
            <v>JSB</v>
          </cell>
          <cell r="O239">
            <v>12.350000000000001</v>
          </cell>
          <cell r="P239"/>
          <cell r="Q239">
            <v>964.72</v>
          </cell>
        </row>
        <row r="240">
          <cell r="E240" t="str">
            <v>X24020497547</v>
          </cell>
          <cell r="F240" t="str">
            <v>JENELYN ASI CATUCOD</v>
          </cell>
          <cell r="G240" t="str">
            <v>BLOCK 6, BETTER LIVING ANX31 SUBD, PARANAQUE</v>
          </cell>
          <cell r="H240" t="str">
            <v>PARAÑAQUE CITY</v>
          </cell>
          <cell r="I240" t="str">
            <v>PARAÑAQUE</v>
          </cell>
          <cell r="J240" t="str">
            <v>3/27/24 - ROW issue for the truss guys on T2, T4, T6, T7 --&gt;&gt;resolved 4/4/24</v>
          </cell>
          <cell r="K240" t="str">
            <v>W/O ISSUE</v>
          </cell>
          <cell r="L240" t="str">
            <v>VJC</v>
          </cell>
          <cell r="M240" t="str">
            <v>FCOMP</v>
          </cell>
          <cell r="N240" t="str">
            <v>JSB</v>
          </cell>
          <cell r="O240">
            <v>198.34819999999993</v>
          </cell>
          <cell r="P240"/>
          <cell r="Q240">
            <v>964.72</v>
          </cell>
        </row>
        <row r="241">
          <cell r="E241" t="str">
            <v>X23114500278</v>
          </cell>
          <cell r="F241" t="str">
            <v>R.E.J. COM'L CORP.</v>
          </cell>
          <cell r="G241" t="str">
            <v>V. DE LEON, STO. NINO, PARANAQUE</v>
          </cell>
          <cell r="H241" t="str">
            <v>PARAÑAQUE CITY</v>
          </cell>
          <cell r="I241" t="str">
            <v>PARAÑAQUE</v>
          </cell>
          <cell r="J241" t="str">
            <v>RTPI June 10 night</v>
          </cell>
          <cell r="K241" t="str">
            <v>W/ ISSUE</v>
          </cell>
          <cell r="L241" t="str">
            <v>CHALLENGER</v>
          </cell>
          <cell r="M241" t="str">
            <v>FCOMP</v>
          </cell>
          <cell r="N241" t="str">
            <v>JSP</v>
          </cell>
          <cell r="O241">
            <v>82.766300000000015</v>
          </cell>
          <cell r="P241"/>
          <cell r="Q241">
            <v>306.25</v>
          </cell>
        </row>
        <row r="242">
          <cell r="E242" t="str">
            <v>X23124805460</v>
          </cell>
          <cell r="F242" t="str">
            <v>CARLSON CHEN CAI</v>
          </cell>
          <cell r="G242" t="str">
            <v>BLK 5, PALM COAST MARINA, PARANAQUE</v>
          </cell>
          <cell r="H242" t="str">
            <v>PARAÑAQUE CITY</v>
          </cell>
          <cell r="I242" t="str">
            <v>PARAÑAQUE</v>
          </cell>
          <cell r="J242"/>
          <cell r="K242" t="str">
            <v>W/O ISSUE</v>
          </cell>
          <cell r="L242" t="str">
            <v>VJC</v>
          </cell>
          <cell r="M242" t="str">
            <v>FCOMP</v>
          </cell>
          <cell r="N242" t="str">
            <v>JSB</v>
          </cell>
          <cell r="O242">
            <v>159.20910000000001</v>
          </cell>
          <cell r="P242"/>
          <cell r="Q242">
            <v>964.72</v>
          </cell>
        </row>
        <row r="243">
          <cell r="E243" t="str">
            <v>R22837793</v>
          </cell>
          <cell r="F243" t="str">
            <v>LUI, CHAD ALFRED SO, HMB</v>
          </cell>
          <cell r="G243" t="str">
            <v>BLK 6, PALM COAST MARINA, PARANAQUE</v>
          </cell>
          <cell r="H243" t="str">
            <v>PARAÑAQUE CITY</v>
          </cell>
          <cell r="I243" t="str">
            <v>PARAÑAQUE</v>
          </cell>
          <cell r="J243" t="str">
            <v>For SSP on July 19 (10AM-2PM) - cancelled due to PCA Priority</v>
          </cell>
          <cell r="K243" t="str">
            <v>W/O ISSUE</v>
          </cell>
          <cell r="L243" t="str">
            <v>VJC</v>
          </cell>
          <cell r="M243" t="str">
            <v>FCOMP</v>
          </cell>
          <cell r="N243" t="str">
            <v>JSB</v>
          </cell>
          <cell r="O243">
            <v>341.33890000000002</v>
          </cell>
          <cell r="P243"/>
          <cell r="Q243">
            <v>271.47000000000003</v>
          </cell>
        </row>
        <row r="244">
          <cell r="E244" t="str">
            <v>X24041003114</v>
          </cell>
          <cell r="F244" t="str">
            <v>ASSOCIATED FREIGHT CONSOLIDATORS, INC.</v>
          </cell>
          <cell r="G244" t="str">
            <v>KAINGIN RD., KAINGIN, PARANAQUE</v>
          </cell>
          <cell r="H244" t="str">
            <v>PARAÑAQUE CITY</v>
          </cell>
          <cell r="I244" t="str">
            <v>PARAÑAQUE</v>
          </cell>
          <cell r="J244"/>
          <cell r="K244"/>
          <cell r="L244" t="str">
            <v>CHALLENGER</v>
          </cell>
          <cell r="M244" t="str">
            <v>TECO</v>
          </cell>
          <cell r="N244" t="str">
            <v>CLG</v>
          </cell>
          <cell r="O244">
            <v>99.8643</v>
          </cell>
          <cell r="P244"/>
          <cell r="Q244">
            <v>136.16999999999999</v>
          </cell>
        </row>
        <row r="245">
          <cell r="E245" t="str">
            <v>X24030870954</v>
          </cell>
          <cell r="F245" t="str">
            <v>RINO DUTERTE BALO</v>
          </cell>
          <cell r="G245" t="str">
            <v>ROAD 1, NORTH DAANG HARI, TAGUIG CITY</v>
          </cell>
          <cell r="H245" t="str">
            <v>TAGUIG CITY</v>
          </cell>
          <cell r="I245" t="str">
            <v>PARAÑAQUE</v>
          </cell>
          <cell r="J245"/>
          <cell r="K245" t="str">
            <v>W/O ISSUE</v>
          </cell>
          <cell r="L245" t="str">
            <v>VJC</v>
          </cell>
          <cell r="M245" t="str">
            <v>FCOMP</v>
          </cell>
          <cell r="N245" t="str">
            <v>JSB</v>
          </cell>
          <cell r="O245">
            <v>4.3600000000000003</v>
          </cell>
          <cell r="P245"/>
          <cell r="Q245">
            <v>964.72</v>
          </cell>
        </row>
        <row r="246">
          <cell r="E246" t="str">
            <v>X24041171066</v>
          </cell>
          <cell r="F246" t="str">
            <v>1218 SOLUTIONS INC</v>
          </cell>
          <cell r="G246" t="str">
            <v>EMELIA, SAN ISIDRO, PARANAQUE</v>
          </cell>
          <cell r="H246" t="str">
            <v>PARAÑAQUE CITY</v>
          </cell>
          <cell r="I246" t="str">
            <v>PARAÑAQUE</v>
          </cell>
          <cell r="J246"/>
          <cell r="K246" t="str">
            <v>W/O ISSUE</v>
          </cell>
          <cell r="L246" t="str">
            <v>CHALLENGER</v>
          </cell>
          <cell r="M246" t="str">
            <v>CLOSE</v>
          </cell>
          <cell r="N246" t="str">
            <v>JGR</v>
          </cell>
          <cell r="O246">
            <v>15.904999999999999</v>
          </cell>
          <cell r="P246"/>
          <cell r="Q246">
            <v>21.77</v>
          </cell>
        </row>
        <row r="247">
          <cell r="E247" t="str">
            <v>X24041171063</v>
          </cell>
          <cell r="F247" t="str">
            <v>1218 SOLUTIONS INC</v>
          </cell>
          <cell r="G247" t="str">
            <v>EMELIA, SAN ISIDRO, PARANAQUE</v>
          </cell>
          <cell r="H247" t="str">
            <v>PARAÑAQUE CITY</v>
          </cell>
          <cell r="I247" t="str">
            <v>PARAÑAQUE</v>
          </cell>
          <cell r="J247"/>
          <cell r="K247" t="str">
            <v>W/O ISSUE</v>
          </cell>
          <cell r="L247" t="str">
            <v>CHALLENGER</v>
          </cell>
          <cell r="M247" t="str">
            <v>CLOSE</v>
          </cell>
          <cell r="N247" t="str">
            <v>JSP</v>
          </cell>
          <cell r="O247">
            <v>37.219000000000001</v>
          </cell>
          <cell r="P247"/>
          <cell r="Q247">
            <v>58.3</v>
          </cell>
        </row>
        <row r="248">
          <cell r="E248" t="str">
            <v>X24020630735</v>
          </cell>
          <cell r="F248" t="str">
            <v>ROBINSON'S SUPERMARKET CORPORATION</v>
          </cell>
          <cell r="G248" t="str">
            <v>GLORIA DIAZ, BF RESORT VILL, LAS PINAS CITY</v>
          </cell>
          <cell r="H248" t="str">
            <v>LAS PIÑAS CITY</v>
          </cell>
          <cell r="I248" t="str">
            <v>PARAÑAQUE</v>
          </cell>
          <cell r="J248" t="str">
            <v>for FCOMP</v>
          </cell>
          <cell r="K248" t="str">
            <v>W/O ISSUE</v>
          </cell>
          <cell r="L248" t="str">
            <v>CHALLENGER</v>
          </cell>
          <cell r="M248" t="str">
            <v>FCOMP</v>
          </cell>
          <cell r="N248" t="str">
            <v>CLG</v>
          </cell>
          <cell r="O248">
            <v>77.147400000000005</v>
          </cell>
          <cell r="P248"/>
          <cell r="Q248">
            <v>108.68</v>
          </cell>
        </row>
        <row r="249">
          <cell r="E249" t="str">
            <v>X23104038391</v>
          </cell>
          <cell r="F249" t="str">
            <v>FERDINAND GAW CHUA</v>
          </cell>
          <cell r="G249" t="str">
            <v>SAMPAGUITA, SAN ISIDRO, PARANAQUE</v>
          </cell>
          <cell r="H249" t="str">
            <v>PARAÑAQUE CITY</v>
          </cell>
          <cell r="I249" t="str">
            <v>PARAÑAQUE</v>
          </cell>
          <cell r="J249" t="str">
            <v>Encountered issue with HOA (resolved)
Schedule to meter 07/17/2024</v>
          </cell>
          <cell r="K249" t="str">
            <v>(R) W/O ISSUE</v>
          </cell>
          <cell r="L249" t="str">
            <v>CHALLENGER</v>
          </cell>
          <cell r="M249" t="str">
            <v>CLOSE</v>
          </cell>
          <cell r="N249" t="str">
            <v>JSP</v>
          </cell>
          <cell r="O249">
            <v>10.312799999999999</v>
          </cell>
          <cell r="P249"/>
          <cell r="Q249">
            <v>17.37</v>
          </cell>
        </row>
        <row r="250">
          <cell r="E250" t="str">
            <v>X24083139373</v>
          </cell>
          <cell r="F250" t="str">
            <v>PARAISO EN LA TIERRA AND DEVELOPMENT CORPORATION</v>
          </cell>
          <cell r="G250" t="str">
            <v>CUASAY, ZONE 1, TAGUIG CITY</v>
          </cell>
          <cell r="H250" t="str">
            <v>TAGUIG CITY</v>
          </cell>
          <cell r="I250" t="str">
            <v>PARAÑAQUE</v>
          </cell>
          <cell r="J250"/>
          <cell r="K250" t="str">
            <v>W/O ISSUE</v>
          </cell>
          <cell r="L250" t="str">
            <v>VJC</v>
          </cell>
          <cell r="M250" t="str">
            <v>FCOMP</v>
          </cell>
          <cell r="N250" t="str">
            <v>JMM</v>
          </cell>
          <cell r="O250">
            <v>13.597300000000001</v>
          </cell>
          <cell r="P250"/>
          <cell r="Q250">
            <v>18.37</v>
          </cell>
        </row>
        <row r="251">
          <cell r="E251" t="str">
            <v>X24072669062</v>
          </cell>
          <cell r="F251" t="str">
            <v>CRIF D-B PHILIPPINES INC.</v>
          </cell>
          <cell r="G251" t="str">
            <v>R. PAPA, AFPOVAI PHASE VI, TAGUIG CITY</v>
          </cell>
          <cell r="H251" t="str">
            <v>TAGUIG CITY</v>
          </cell>
          <cell r="I251" t="str">
            <v>PARAÑAQUE</v>
          </cell>
          <cell r="J251"/>
          <cell r="K251" t="str">
            <v>W/O ISSUE</v>
          </cell>
          <cell r="L251" t="str">
            <v>VJC</v>
          </cell>
          <cell r="M251" t="str">
            <v>FCOMP</v>
          </cell>
          <cell r="N251" t="str">
            <v>JMM</v>
          </cell>
          <cell r="O251">
            <v>24.8703</v>
          </cell>
          <cell r="P251"/>
          <cell r="Q251">
            <v>34</v>
          </cell>
        </row>
        <row r="252">
          <cell r="E252" t="str">
            <v>X24041178522</v>
          </cell>
          <cell r="F252" t="str">
            <v>CITY GOVERNMENT OF TAGUIG</v>
          </cell>
          <cell r="G252" t="str">
            <v>GEN. SANTOS, UPPER BICUTAN, TAGUIG CITY</v>
          </cell>
          <cell r="H252" t="str">
            <v>TAGUIG CITY</v>
          </cell>
          <cell r="I252" t="str">
            <v>PARAÑAQUE</v>
          </cell>
          <cell r="J252"/>
          <cell r="K252" t="str">
            <v>W/O ISSUE</v>
          </cell>
          <cell r="L252" t="str">
            <v>ECOM</v>
          </cell>
          <cell r="M252" t="str">
            <v>TECO</v>
          </cell>
          <cell r="N252" t="str">
            <v>RRG</v>
          </cell>
          <cell r="O252">
            <v>140.18770000000001</v>
          </cell>
          <cell r="P252"/>
          <cell r="Q252">
            <v>195.52</v>
          </cell>
        </row>
        <row r="253">
          <cell r="E253" t="str">
            <v>X23051504108</v>
          </cell>
          <cell r="F253" t="str">
            <v>TIMOTHY MARK DELFIN TRINIDAD</v>
          </cell>
          <cell r="G253" t="str">
            <v>BLOCK 2 , KALAYAAN VILL/BALAGBAG, PASAY CITY</v>
          </cell>
          <cell r="H253" t="str">
            <v>PASAY CITY</v>
          </cell>
          <cell r="I253" t="str">
            <v>PARAÑAQUE</v>
          </cell>
          <cell r="J253"/>
          <cell r="K253" t="str">
            <v>W/O ISSUE</v>
          </cell>
          <cell r="L253" t="str">
            <v>VJC</v>
          </cell>
          <cell r="M253" t="str">
            <v>FCOMP</v>
          </cell>
          <cell r="N253" t="str">
            <v>JSB</v>
          </cell>
          <cell r="O253">
            <v>36.302800000000005</v>
          </cell>
          <cell r="P253"/>
          <cell r="Q253">
            <v>964.72</v>
          </cell>
        </row>
        <row r="254">
          <cell r="E254" t="str">
            <v>X22041683424</v>
          </cell>
          <cell r="F254" t="str">
            <v>CITY OF MUNTINLUPA - CENTRAL STORAGE</v>
          </cell>
          <cell r="G254" t="str">
            <v>PACWOOD, PACWOOD, MUNTINLUPA</v>
          </cell>
          <cell r="H254" t="str">
            <v>MUNTINLUPA CITY</v>
          </cell>
          <cell r="I254" t="str">
            <v>PARAÑAQUE</v>
          </cell>
          <cell r="J254" t="str">
            <v>waiting for approval of Work access permit from PNR</v>
          </cell>
          <cell r="K254" t="str">
            <v>W/ ISSUE</v>
          </cell>
          <cell r="L254" t="str">
            <v>ECOM</v>
          </cell>
          <cell r="M254" t="str">
            <v>FCOMP</v>
          </cell>
          <cell r="N254" t="str">
            <v>RRG</v>
          </cell>
          <cell r="O254">
            <v>182.14810000000003</v>
          </cell>
          <cell r="P254"/>
          <cell r="Q254">
            <v>495.93</v>
          </cell>
        </row>
        <row r="255">
          <cell r="E255" t="str">
            <v>X24020606223</v>
          </cell>
          <cell r="F255" t="str">
            <v>ARISTOTLE BARRIE MARINIAS CARLOS</v>
          </cell>
          <cell r="G255" t="str">
            <v>M.L. QUEZON, PUROK 4, TAGUIG CITY</v>
          </cell>
          <cell r="H255" t="str">
            <v>TAGUIG CITY</v>
          </cell>
          <cell r="I255" t="str">
            <v>PARAÑAQUE</v>
          </cell>
          <cell r="J255"/>
          <cell r="K255" t="str">
            <v>W/O ISSUE</v>
          </cell>
          <cell r="L255" t="str">
            <v>VJC</v>
          </cell>
          <cell r="M255" t="str">
            <v>FCOMP</v>
          </cell>
          <cell r="N255" t="str">
            <v>JSB</v>
          </cell>
          <cell r="O255">
            <v>45.38</v>
          </cell>
          <cell r="P255"/>
          <cell r="Q255">
            <v>964.72</v>
          </cell>
        </row>
        <row r="256">
          <cell r="E256" t="str">
            <v>X24030941379</v>
          </cell>
          <cell r="F256" t="str">
            <v>BERNARD ENRIQUEZ BROWN</v>
          </cell>
          <cell r="G256" t="str">
            <v>BERNABE, MERVILLE SUBD, PARANAQUE</v>
          </cell>
          <cell r="H256" t="str">
            <v>PARAÑAQUE CITY</v>
          </cell>
          <cell r="I256" t="str">
            <v>PARAÑAQUE</v>
          </cell>
          <cell r="J256"/>
          <cell r="K256" t="str">
            <v>W/O ISSUE</v>
          </cell>
          <cell r="L256" t="str">
            <v>VJC</v>
          </cell>
          <cell r="M256" t="str">
            <v>FCOMP</v>
          </cell>
          <cell r="N256" t="str">
            <v>JSB</v>
          </cell>
          <cell r="O256">
            <v>35.888500000000001</v>
          </cell>
          <cell r="P256"/>
          <cell r="Q256">
            <v>964.72</v>
          </cell>
        </row>
        <row r="257">
          <cell r="E257" t="str">
            <v>X24072676671</v>
          </cell>
          <cell r="F257" t="str">
            <v>GLOBE TELECOM, INC.</v>
          </cell>
          <cell r="G257" t="str">
            <v>EAST SERVICE, ALABANG, MUNTINLUPA</v>
          </cell>
          <cell r="H257" t="str">
            <v>MUNTINLUPA CITY</v>
          </cell>
          <cell r="I257" t="str">
            <v>PARAÑAQUE</v>
          </cell>
          <cell r="J257"/>
          <cell r="K257" t="str">
            <v>W/O ISSUE</v>
          </cell>
          <cell r="L257" t="str">
            <v>ECOM</v>
          </cell>
          <cell r="M257" t="str">
            <v>FCOMP</v>
          </cell>
          <cell r="N257" t="str">
            <v>RRG</v>
          </cell>
          <cell r="O257">
            <v>36.476599999999998</v>
          </cell>
          <cell r="P257"/>
          <cell r="Q257">
            <v>49.52</v>
          </cell>
        </row>
        <row r="258">
          <cell r="E258" t="str">
            <v>X22104290372</v>
          </cell>
          <cell r="F258" t="str">
            <v>DITO TELECOMMUNITY CORPORATION</v>
          </cell>
          <cell r="G258" t="str">
            <v>CHRYSANTHEMUM, TALON VILL, LAS PINAS CITY</v>
          </cell>
          <cell r="H258" t="str">
            <v>LAS PIÑAS CITY</v>
          </cell>
          <cell r="I258" t="str">
            <v>PARAÑAQUE</v>
          </cell>
          <cell r="J258"/>
          <cell r="K258" t="str">
            <v>W/O ISSUE</v>
          </cell>
          <cell r="L258" t="str">
            <v>ECOM</v>
          </cell>
          <cell r="M258" t="str">
            <v>FCOMP</v>
          </cell>
          <cell r="N258" t="str">
            <v>RRG</v>
          </cell>
          <cell r="O258">
            <v>7.1017999999999999</v>
          </cell>
          <cell r="P258"/>
          <cell r="Q258">
            <v>9.73</v>
          </cell>
        </row>
        <row r="259">
          <cell r="E259" t="str">
            <v>X23031059339</v>
          </cell>
          <cell r="F259" t="str">
            <v>CESAR G MONTELIBANO</v>
          </cell>
          <cell r="G259" t="str">
            <v>NARRA, EXECUTIVE HEIGHTS SUBD, PARANAQUE</v>
          </cell>
          <cell r="H259" t="str">
            <v>PARAÑAQUE CITY</v>
          </cell>
          <cell r="I259" t="str">
            <v>PARAÑAQUE</v>
          </cell>
          <cell r="J259" t="str">
            <v>for digging</v>
          </cell>
          <cell r="K259" t="str">
            <v>W/O ISSUE</v>
          </cell>
          <cell r="L259" t="str">
            <v>ECOM</v>
          </cell>
          <cell r="M259" t="str">
            <v>FCOMP</v>
          </cell>
          <cell r="N259" t="str">
            <v>RRG</v>
          </cell>
          <cell r="O259">
            <v>302.33569999999986</v>
          </cell>
          <cell r="P259"/>
          <cell r="Q259">
            <v>969.15</v>
          </cell>
        </row>
        <row r="260">
          <cell r="E260" t="str">
            <v>X24030698139</v>
          </cell>
          <cell r="F260" t="str">
            <v>C N C CONSTRUCTION &amp; DEV'T. CORPORATION</v>
          </cell>
          <cell r="G260" t="str">
            <v>SAN PEDRO, SAN ANTONIO VALLEY 2, PARANAQUE</v>
          </cell>
          <cell r="H260" t="str">
            <v>PARAÑAQUE CITY</v>
          </cell>
          <cell r="I260" t="str">
            <v>PARAÑAQUE</v>
          </cell>
          <cell r="J260" t="str">
            <v>target completion 07/20/2024
install DT only (related to X24030698130)</v>
          </cell>
          <cell r="K260" t="str">
            <v>W/O ISSUE</v>
          </cell>
          <cell r="L260" t="str">
            <v>CHALLENGER</v>
          </cell>
          <cell r="M260" t="str">
            <v>FCOMP</v>
          </cell>
          <cell r="N260" t="str">
            <v>JSP</v>
          </cell>
          <cell r="O260">
            <v>12.7783</v>
          </cell>
          <cell r="P260"/>
          <cell r="Q260">
            <v>17.37</v>
          </cell>
        </row>
        <row r="261">
          <cell r="E261" t="str">
            <v>X23083304283</v>
          </cell>
          <cell r="F261" t="str">
            <v>LYCEUM OF ALABANG INC.</v>
          </cell>
          <cell r="G261" t="str">
            <v>NATIONAL, TUNASAN, MUNTINLUPA</v>
          </cell>
          <cell r="H261" t="str">
            <v>MUNTINLUPA CITY</v>
          </cell>
          <cell r="I261" t="str">
            <v>PARAÑAQUE</v>
          </cell>
          <cell r="J261" t="str">
            <v>extension of facility
(3spans)</v>
          </cell>
          <cell r="K261" t="str">
            <v>W/O ISSUE</v>
          </cell>
          <cell r="L261" t="str">
            <v>CHALLENGER</v>
          </cell>
          <cell r="M261" t="str">
            <v>CLOSE</v>
          </cell>
          <cell r="N261" t="str">
            <v>JSP</v>
          </cell>
          <cell r="O261">
            <v>198.9521</v>
          </cell>
          <cell r="P261"/>
          <cell r="Q261">
            <v>278.43</v>
          </cell>
        </row>
        <row r="262">
          <cell r="E262" t="str">
            <v>X24072777901</v>
          </cell>
          <cell r="F262" t="str">
            <v>PYC FOODS CORPORATION</v>
          </cell>
          <cell r="G262" t="str">
            <v>DAANG HARI, ALMANZA II, LAS PINAS CITY</v>
          </cell>
          <cell r="H262" t="str">
            <v>LAS PIÑAS CITY</v>
          </cell>
          <cell r="I262" t="str">
            <v>PARAÑAQUE</v>
          </cell>
          <cell r="J262"/>
          <cell r="K262" t="str">
            <v>W/O ISSUE</v>
          </cell>
          <cell r="L262" t="str">
            <v>ECOM</v>
          </cell>
          <cell r="M262" t="str">
            <v>FCOMP</v>
          </cell>
          <cell r="N262" t="str">
            <v>RRG</v>
          </cell>
          <cell r="O262">
            <v>14.7873</v>
          </cell>
          <cell r="P262"/>
          <cell r="Q262">
            <v>19.98</v>
          </cell>
        </row>
        <row r="263">
          <cell r="E263" t="str">
            <v>P2202125055</v>
          </cell>
          <cell r="F263" t="str">
            <v>C1_MAJOR (WDESIGN), DPWH RELOC OF POLES ALONG TAGAYTAY-BATANGAS ARTERIAL HIGHWAY, TAGAYTAY CITY</v>
          </cell>
          <cell r="G263" t="str">
            <v>MAITIM 2ND CENTRAL MAITIM 2ND CENTRAL MAITIM 2ND CENTRAL TAGAYTAY CITY CAVITE</v>
          </cell>
          <cell r="H263" t="str">
            <v>TAGAYTAY CITY</v>
          </cell>
          <cell r="I263" t="str">
            <v>DASMA</v>
          </cell>
          <cell r="J263" t="str">
            <v>for SSP task 7, start digging April 22</v>
          </cell>
          <cell r="K263" t="str">
            <v>W/O ISSUE</v>
          </cell>
          <cell r="L263" t="str">
            <v>POWERHOUSE</v>
          </cell>
          <cell r="M263" t="str">
            <v>FCOMP</v>
          </cell>
          <cell r="N263" t="str">
            <v>IJP</v>
          </cell>
          <cell r="O263">
            <v>929.94279999999981</v>
          </cell>
          <cell r="P263"/>
          <cell r="Q263">
            <v>2761.52</v>
          </cell>
        </row>
        <row r="264">
          <cell r="E264" t="str">
            <v>X23083052843</v>
          </cell>
          <cell r="F264" t="str">
            <v>EDGAR JON DELA CRUZ FUNTANILLA</v>
          </cell>
          <cell r="G264" t="str">
            <v>CHRYSANTHEMUM, TAHANAN VILL, PARANAQUE</v>
          </cell>
          <cell r="H264" t="str">
            <v>PARAÑAQUE CITY</v>
          </cell>
          <cell r="I264" t="str">
            <v>PARAÑAQUE</v>
          </cell>
          <cell r="J264" t="str">
            <v>energized last 12/11/23</v>
          </cell>
          <cell r="K264" t="str">
            <v>W/O ISSUE</v>
          </cell>
          <cell r="L264" t="str">
            <v>VJC</v>
          </cell>
          <cell r="M264" t="str">
            <v>FCOMP</v>
          </cell>
          <cell r="N264" t="str">
            <v>JSB</v>
          </cell>
          <cell r="O264">
            <v>45.856199999999987</v>
          </cell>
          <cell r="P264"/>
          <cell r="Q264">
            <v>964.72</v>
          </cell>
        </row>
        <row r="265">
          <cell r="E265" t="str">
            <v>X23104021509</v>
          </cell>
          <cell r="F265" t="str">
            <v>AGNES ESCALANTE DIVINAGRACIA</v>
          </cell>
          <cell r="G265" t="str">
            <v>BLOCK 2, BETTER LIVING ANX31 SUBD, PARANAQUE</v>
          </cell>
          <cell r="H265" t="str">
            <v>PARAÑAQUE CITY</v>
          </cell>
          <cell r="I265" t="str">
            <v>PARAÑAQUE</v>
          </cell>
          <cell r="J265" t="str">
            <v>refuse to install stub pole --&gt;&gt;resolved 4/2/24</v>
          </cell>
          <cell r="K265" t="str">
            <v>W/O ISSUE</v>
          </cell>
          <cell r="L265" t="str">
            <v>VJC</v>
          </cell>
          <cell r="M265" t="str">
            <v>FCOMP</v>
          </cell>
          <cell r="N265" t="str">
            <v>JSB</v>
          </cell>
          <cell r="O265">
            <v>147.29829999999995</v>
          </cell>
          <cell r="P265"/>
          <cell r="Q265">
            <v>964.72</v>
          </cell>
        </row>
        <row r="266">
          <cell r="E266" t="str">
            <v>X23093519231</v>
          </cell>
          <cell r="F266" t="str">
            <v>MA. VICTORIA C. CASIN</v>
          </cell>
          <cell r="G266" t="str">
            <v>BONN, BF HOMES, PARANAQUE</v>
          </cell>
          <cell r="H266" t="str">
            <v>PARAÑAQUE CITY</v>
          </cell>
          <cell r="I266" t="str">
            <v>PARAÑAQUE</v>
          </cell>
          <cell r="J266" t="str">
            <v>3/7/24 - pending permit from BF Northwest --&gt;&gt;resolved 4/3/24
5/22/24 - for redesign</v>
          </cell>
          <cell r="K266" t="str">
            <v>W/O ISSUE</v>
          </cell>
          <cell r="L266" t="str">
            <v>VJC</v>
          </cell>
          <cell r="M266" t="str">
            <v>FCOMP</v>
          </cell>
          <cell r="N266" t="str">
            <v>JSB</v>
          </cell>
          <cell r="O266">
            <v>67.613099999999989</v>
          </cell>
          <cell r="P266"/>
          <cell r="Q266">
            <v>167.5</v>
          </cell>
        </row>
        <row r="267">
          <cell r="E267" t="str">
            <v>X23104039255</v>
          </cell>
          <cell r="F267" t="str">
            <v>RAVINA MAHESH LAKHYANI</v>
          </cell>
          <cell r="G267" t="str">
            <v>N. ARMSTRONG, MOONWALK, PARANAQUE</v>
          </cell>
          <cell r="H267" t="str">
            <v>PARAÑAQUE CITY</v>
          </cell>
          <cell r="I267" t="str">
            <v>PARAÑAQUE</v>
          </cell>
          <cell r="J267"/>
          <cell r="K267" t="str">
            <v>W/O ISSUE</v>
          </cell>
          <cell r="L267" t="str">
            <v>VJC</v>
          </cell>
          <cell r="M267" t="str">
            <v>FCOMP</v>
          </cell>
          <cell r="N267" t="str">
            <v>JSB</v>
          </cell>
          <cell r="O267">
            <v>57.38</v>
          </cell>
          <cell r="P267"/>
          <cell r="Q267">
            <v>964.72</v>
          </cell>
        </row>
        <row r="268">
          <cell r="E268" t="str">
            <v>R23026428</v>
          </cell>
          <cell r="F268" t="str">
            <v>ABENTAJADO, ANABEL S.</v>
          </cell>
          <cell r="G268" t="str">
            <v>STREET, BLK 9, BETTER LIVING ANX31 SUBD, PARANAQUE</v>
          </cell>
          <cell r="H268" t="str">
            <v>PARAÑAQUE CITY</v>
          </cell>
          <cell r="I268" t="str">
            <v>PARAÑAQUE</v>
          </cell>
          <cell r="J268"/>
          <cell r="K268" t="str">
            <v>W/O ISSUE</v>
          </cell>
          <cell r="L268" t="str">
            <v>VJC</v>
          </cell>
          <cell r="M268" t="str">
            <v>FCOMP</v>
          </cell>
          <cell r="N268" t="str">
            <v>JSB</v>
          </cell>
          <cell r="O268">
            <v>71.634799999999998</v>
          </cell>
          <cell r="P268"/>
          <cell r="Q268">
            <v>964.72</v>
          </cell>
        </row>
        <row r="269">
          <cell r="E269" t="str">
            <v>X24051567472</v>
          </cell>
          <cell r="F269" t="str">
            <v>CITY GOVERNMENT OF TAGUIG</v>
          </cell>
          <cell r="G269" t="str">
            <v>BLOCK 60 GK POVEDA, PINAGSAMA PH 2 VILL, TAGUIG CITY</v>
          </cell>
          <cell r="H269" t="str">
            <v>TAGUIG CITY</v>
          </cell>
          <cell r="I269" t="str">
            <v>PARAÑAQUE</v>
          </cell>
          <cell r="J269"/>
          <cell r="K269" t="str">
            <v>W/O ISSUE</v>
          </cell>
          <cell r="L269" t="str">
            <v>VJC</v>
          </cell>
          <cell r="M269" t="str">
            <v>FCOMP</v>
          </cell>
          <cell r="N269" t="str">
            <v>JSB</v>
          </cell>
          <cell r="O269">
            <v>3.68</v>
          </cell>
          <cell r="P269"/>
          <cell r="Q269">
            <v>964.72</v>
          </cell>
        </row>
        <row r="270">
          <cell r="E270" t="str">
            <v>X24072824993</v>
          </cell>
          <cell r="F270" t="str">
            <v>RUBY MAE GRACE DELA CRUZ MORALES</v>
          </cell>
          <cell r="G270" t="str">
            <v>DON RUFINO, TAHANAN VILL, PARANAQUE</v>
          </cell>
          <cell r="H270" t="str">
            <v>PARAÑAQUE CITY</v>
          </cell>
          <cell r="I270" t="str">
            <v>PARAÑAQUE</v>
          </cell>
          <cell r="J270"/>
          <cell r="K270"/>
          <cell r="L270" t="str">
            <v>VJC</v>
          </cell>
          <cell r="M270" t="str">
            <v>FCOMP</v>
          </cell>
          <cell r="N270" t="str">
            <v>JSB</v>
          </cell>
          <cell r="O270">
            <v>36.28</v>
          </cell>
          <cell r="P270"/>
          <cell r="Q270">
            <v>49.7</v>
          </cell>
        </row>
        <row r="271">
          <cell r="E271" t="str">
            <v>X24010310026</v>
          </cell>
          <cell r="F271" t="str">
            <v>DIPPER PAVIA MABANSAG</v>
          </cell>
          <cell r="G271" t="str">
            <v>SANTOL EXT, ZONE 1, TAGUIG CITY</v>
          </cell>
          <cell r="H271" t="str">
            <v>TAGUIG CITY</v>
          </cell>
          <cell r="I271" t="str">
            <v>PARAÑAQUE</v>
          </cell>
          <cell r="J271" t="str">
            <v>meter Aug 17
target aug2024</v>
          </cell>
          <cell r="K271" t="str">
            <v>W/O ISSUE</v>
          </cell>
          <cell r="L271" t="str">
            <v>CHALLENGER</v>
          </cell>
          <cell r="M271" t="str">
            <v>FCOMP</v>
          </cell>
          <cell r="N271" t="str">
            <v>JSP</v>
          </cell>
          <cell r="O271">
            <v>357.6748</v>
          </cell>
          <cell r="P271"/>
          <cell r="Q271">
            <v>548.75</v>
          </cell>
        </row>
        <row r="272">
          <cell r="E272" t="str">
            <v>X24051980655</v>
          </cell>
          <cell r="F272" t="str">
            <v>ESPERANZA C. MANAHAN</v>
          </cell>
          <cell r="G272" t="str">
            <v>BLOCK 24, ENLISTED PERSONNEL VIL 2, TAGUIG CITY</v>
          </cell>
          <cell r="H272" t="str">
            <v>TAGUIG CITY</v>
          </cell>
          <cell r="I272" t="str">
            <v>PARAÑAQUE</v>
          </cell>
          <cell r="J272"/>
          <cell r="K272" t="str">
            <v>W/O ISSUE</v>
          </cell>
          <cell r="L272" t="str">
            <v>VJC</v>
          </cell>
          <cell r="M272" t="str">
            <v>FCOMP</v>
          </cell>
          <cell r="N272" t="str">
            <v>JMM</v>
          </cell>
          <cell r="O272">
            <v>5.72</v>
          </cell>
          <cell r="P272"/>
          <cell r="Q272">
            <v>7.83</v>
          </cell>
        </row>
        <row r="273">
          <cell r="E273" t="str">
            <v>X24051725804</v>
          </cell>
          <cell r="F273" t="str">
            <v>RODOLFO B. EBARDO</v>
          </cell>
          <cell r="G273" t="str">
            <v>GEN. SANTOS, PUROK 6, TAGUIG CITY</v>
          </cell>
          <cell r="H273" t="str">
            <v>TAGUIG CITY</v>
          </cell>
          <cell r="I273" t="str">
            <v>PARAÑAQUE</v>
          </cell>
          <cell r="J273" t="str">
            <v>New project. For survey</v>
          </cell>
          <cell r="K273" t="str">
            <v>W/O ISSUE</v>
          </cell>
          <cell r="L273" t="str">
            <v>VJC</v>
          </cell>
          <cell r="M273" t="str">
            <v>FCOMP</v>
          </cell>
          <cell r="N273" t="str">
            <v>JMM</v>
          </cell>
          <cell r="O273">
            <v>23.48</v>
          </cell>
          <cell r="P273"/>
          <cell r="Q273">
            <v>32.18</v>
          </cell>
        </row>
        <row r="274">
          <cell r="E274" t="str">
            <v>X24093737823</v>
          </cell>
          <cell r="F274" t="str">
            <v>CITY GOVERNMENT OF TAGUIG</v>
          </cell>
          <cell r="G274" t="str">
            <v>FRIENDSHIP, ZONE 4, TAGUIG CITY</v>
          </cell>
          <cell r="H274" t="str">
            <v>TAGUIG CITY</v>
          </cell>
          <cell r="I274" t="str">
            <v>PARAÑAQUE</v>
          </cell>
          <cell r="J274" t="str">
            <v>for FCOMP no PO</v>
          </cell>
          <cell r="K274" t="str">
            <v>W/O ISSUE</v>
          </cell>
          <cell r="L274" t="str">
            <v>VJC</v>
          </cell>
          <cell r="M274" t="str">
            <v>FCOMP</v>
          </cell>
          <cell r="N274" t="str">
            <v>JMM</v>
          </cell>
          <cell r="O274">
            <v>18.740300000000001</v>
          </cell>
          <cell r="P274"/>
          <cell r="Q274">
            <v>25.57</v>
          </cell>
        </row>
        <row r="275">
          <cell r="E275" t="str">
            <v>X24083104602</v>
          </cell>
          <cell r="F275" t="str">
            <v>CLAIRE MONTANCES BALAJADIA</v>
          </cell>
          <cell r="G275" t="str">
            <v>CABEZAS, BAHAYANG PAG-ASA PH 2-B(UPPER), BACOOR</v>
          </cell>
          <cell r="H275" t="str">
            <v>BACOOR CITY</v>
          </cell>
          <cell r="I275" t="str">
            <v>DASMA</v>
          </cell>
          <cell r="J275"/>
          <cell r="K275" t="str">
            <v>W/O ISSUE</v>
          </cell>
          <cell r="L275" t="str">
            <v>POWERHOUSE</v>
          </cell>
          <cell r="M275" t="str">
            <v>FCOMP</v>
          </cell>
          <cell r="N275" t="str">
            <v>JMM</v>
          </cell>
          <cell r="O275">
            <v>27.420300000000001</v>
          </cell>
          <cell r="P275"/>
          <cell r="Q275">
            <v>37.479999999999997</v>
          </cell>
        </row>
        <row r="276">
          <cell r="E276" t="str">
            <v>X23031039495</v>
          </cell>
          <cell r="F276" t="str">
            <v>LAWSON PHILIPPINES, INC.</v>
          </cell>
          <cell r="G276" t="str">
            <v>BLOCK 1, MARY HOMES PH 1A, BACOOR</v>
          </cell>
          <cell r="H276" t="str">
            <v>BACOOR CITY</v>
          </cell>
          <cell r="I276" t="str">
            <v>DASMA</v>
          </cell>
          <cell r="J276" t="str">
            <v>Issue encountered - found transformer for retirement missing - resolved
06/03/2024
hold by HOA, no permit from HOA
06/14/2024
Vendor follow-up to customer, with permit but with remaining payment for settlement
07/17/2024
follow-up to BIZ engr</v>
          </cell>
          <cell r="K276" t="str">
            <v>W/ ISSUE</v>
          </cell>
          <cell r="L276" t="str">
            <v>ECOM</v>
          </cell>
          <cell r="M276" t="str">
            <v>TECO</v>
          </cell>
          <cell r="N276" t="str">
            <v>RRG</v>
          </cell>
          <cell r="O276">
            <v>86.87</v>
          </cell>
          <cell r="P276"/>
          <cell r="Q276">
            <v>132.72999999999999</v>
          </cell>
        </row>
        <row r="277">
          <cell r="E277" t="str">
            <v>X23104128063</v>
          </cell>
          <cell r="F277" t="str">
            <v>MYLENE MENDIORO ASPIRIN</v>
          </cell>
          <cell r="G277" t="str">
            <v>EDITORIAL, 4TH ESTATE SUBD, PARANAQUE</v>
          </cell>
          <cell r="H277" t="str">
            <v>PARAÑAQUE CITY</v>
          </cell>
          <cell r="I277" t="str">
            <v>PARAÑAQUE</v>
          </cell>
          <cell r="J277" t="str">
            <v>SSP on Sunday only</v>
          </cell>
          <cell r="K277" t="str">
            <v>W/O ISSUE</v>
          </cell>
          <cell r="L277" t="str">
            <v>VJC</v>
          </cell>
          <cell r="M277" t="str">
            <v>FCOMP</v>
          </cell>
          <cell r="N277" t="str">
            <v>JSB</v>
          </cell>
          <cell r="O277">
            <v>43.154000000000003</v>
          </cell>
          <cell r="P277"/>
          <cell r="Q277">
            <v>964.72</v>
          </cell>
        </row>
        <row r="278">
          <cell r="E278" t="str">
            <v>X24072605371</v>
          </cell>
          <cell r="F278" t="str">
            <v>GENEROSA WALTERS DIONISIO</v>
          </cell>
          <cell r="G278" t="str">
            <v>B. APACIBLE, PHILAMLIFE VILL, LAS PINAS CITY</v>
          </cell>
          <cell r="H278" t="str">
            <v>LAS PIÑAS CITY</v>
          </cell>
          <cell r="I278" t="str">
            <v>PARAÑAQUE</v>
          </cell>
          <cell r="J278"/>
          <cell r="K278"/>
          <cell r="L278" t="str">
            <v>ECOM</v>
          </cell>
          <cell r="M278" t="str">
            <v>FCOMP</v>
          </cell>
          <cell r="N278" t="str">
            <v>RRG</v>
          </cell>
          <cell r="O278">
            <v>54.777700000000003</v>
          </cell>
          <cell r="P278"/>
          <cell r="Q278">
            <v>84.12</v>
          </cell>
        </row>
        <row r="279">
          <cell r="E279" t="str">
            <v>X24062200225</v>
          </cell>
          <cell r="F279" t="str">
            <v>C-E CONSTRUCTION CORPORATION</v>
          </cell>
          <cell r="G279" t="str">
            <v>INDO-CHINA DRIVE, NORTGATE, MUNTINLUPA</v>
          </cell>
          <cell r="H279" t="str">
            <v>MUNTINLUPA CITY</v>
          </cell>
          <cell r="I279" t="str">
            <v>PARAÑAQUE</v>
          </cell>
          <cell r="J279" t="str">
            <v>for completion 8/31/2024
PEnding Permit with FILINVEST as of 9-12-24</v>
          </cell>
          <cell r="K279" t="str">
            <v>W/O ISSUE</v>
          </cell>
          <cell r="L279" t="str">
            <v>ECOM</v>
          </cell>
          <cell r="M279" t="str">
            <v>TECO</v>
          </cell>
          <cell r="N279" t="str">
            <v>RRG</v>
          </cell>
          <cell r="O279">
            <v>132.12180000000001</v>
          </cell>
          <cell r="P279"/>
          <cell r="Q279">
            <v>199.43</v>
          </cell>
        </row>
        <row r="280">
          <cell r="E280" t="str">
            <v>X24072575113</v>
          </cell>
          <cell r="F280" t="str">
            <v>PAUL JOHN AIRA LOPES KATO</v>
          </cell>
          <cell r="G280" t="str">
            <v>BF RESORT, BF RESORT VILL, LAS PINAS CITY</v>
          </cell>
          <cell r="H280" t="str">
            <v>LAS PIÑAS CITY</v>
          </cell>
          <cell r="I280" t="str">
            <v>PARAÑAQUE</v>
          </cell>
          <cell r="J280" t="str">
            <v>Conduct Joit Survey  9-18-24</v>
          </cell>
          <cell r="K280" t="str">
            <v>W/O ISSUE</v>
          </cell>
          <cell r="L280" t="str">
            <v>ECOM</v>
          </cell>
          <cell r="M280" t="str">
            <v>FCOMP</v>
          </cell>
          <cell r="N280" t="str">
            <v>RRG</v>
          </cell>
          <cell r="O280">
            <v>62.521099999999997</v>
          </cell>
          <cell r="P280"/>
          <cell r="Q280">
            <v>89.88</v>
          </cell>
        </row>
        <row r="281">
          <cell r="E281" t="str">
            <v>X24041112400</v>
          </cell>
          <cell r="F281" t="str">
            <v>4821 HOLDINGS, INC.</v>
          </cell>
          <cell r="G281" t="str">
            <v>BOUGAINVILLA, AYALA-ALABANG VILL, MUNTINLUPA</v>
          </cell>
          <cell r="H281" t="str">
            <v>MUNTINLUPA CITY</v>
          </cell>
          <cell r="I281" t="str">
            <v>PARAÑAQUE</v>
          </cell>
          <cell r="J281" t="str">
            <v>waiting sched</v>
          </cell>
          <cell r="K281" t="str">
            <v>W/O ISSUE</v>
          </cell>
          <cell r="L281" t="str">
            <v>CHALLENGER</v>
          </cell>
          <cell r="M281" t="str">
            <v>CLOSE</v>
          </cell>
          <cell r="N281" t="str">
            <v>JSP</v>
          </cell>
          <cell r="O281">
            <v>122.1302</v>
          </cell>
          <cell r="P281"/>
          <cell r="Q281">
            <v>166.37</v>
          </cell>
        </row>
        <row r="282">
          <cell r="E282" t="str">
            <v>X24030862997</v>
          </cell>
          <cell r="F282" t="str">
            <v>CITY GOVERNMENT OF TAGUIG</v>
          </cell>
          <cell r="G282" t="str">
            <v>C-6, LOWER BICUTAN, TAGUIG CITY</v>
          </cell>
          <cell r="H282" t="str">
            <v>TAGUIG CITY</v>
          </cell>
          <cell r="I282" t="str">
            <v>PARAÑAQUE</v>
          </cell>
          <cell r="J282" t="str">
            <v>extension of facilities (3spans)</v>
          </cell>
          <cell r="K282" t="str">
            <v>W/O ISSUE</v>
          </cell>
          <cell r="L282" t="str">
            <v>CHALLENGER</v>
          </cell>
          <cell r="M282" t="str">
            <v>CLOSE</v>
          </cell>
          <cell r="N282" t="str">
            <v>JSP</v>
          </cell>
          <cell r="O282">
            <v>191.9342</v>
          </cell>
          <cell r="P282"/>
          <cell r="Q282">
            <v>263.45</v>
          </cell>
        </row>
        <row r="283">
          <cell r="E283" t="str">
            <v>X23020597673</v>
          </cell>
          <cell r="F283" t="str">
            <v>VELCOASIA DEVELOPMENT CORP.</v>
          </cell>
          <cell r="G283" t="str">
            <v>STA. CECILIA, SUSANA HEIGHTS SUBD, MUNTINLUPA</v>
          </cell>
          <cell r="H283" t="str">
            <v>MUNTINLUPA CITY</v>
          </cell>
          <cell r="I283" t="str">
            <v>PARAÑAQUE</v>
          </cell>
          <cell r="J283" t="str">
            <v>waiting for sched</v>
          </cell>
          <cell r="K283" t="str">
            <v>W/O ISSUE</v>
          </cell>
          <cell r="L283" t="str">
            <v>POWERHOUSE</v>
          </cell>
          <cell r="M283" t="str">
            <v>COMP</v>
          </cell>
          <cell r="N283" t="str">
            <v>JSP</v>
          </cell>
          <cell r="O283">
            <v>20.380299999999998</v>
          </cell>
          <cell r="P283"/>
          <cell r="Q283">
            <v>27.87</v>
          </cell>
        </row>
        <row r="284">
          <cell r="E284" t="str">
            <v>X24072928648</v>
          </cell>
          <cell r="F284" t="str">
            <v>LOWELL L. YU</v>
          </cell>
          <cell r="G284" t="str">
            <v>NARRA, AYALA-ALABANG VILL, MUNTINLUPA</v>
          </cell>
          <cell r="H284" t="str">
            <v>PARAÑAQUE CITY</v>
          </cell>
          <cell r="I284" t="str">
            <v>PARAÑAQUE</v>
          </cell>
          <cell r="J284"/>
          <cell r="K284" t="str">
            <v>W/O ISSUE</v>
          </cell>
          <cell r="L284" t="str">
            <v>CHALLENGER</v>
          </cell>
          <cell r="M284" t="str">
            <v>CLOSE</v>
          </cell>
          <cell r="N284" t="str">
            <v>JSP</v>
          </cell>
          <cell r="O284">
            <v>151.93799999999999</v>
          </cell>
          <cell r="P284"/>
          <cell r="Q284">
            <v>217.9</v>
          </cell>
        </row>
        <row r="285">
          <cell r="E285" t="str">
            <v>X24072586230</v>
          </cell>
          <cell r="F285" t="str">
            <v>CITY GOVT OF LAS PIÑAS,</v>
          </cell>
          <cell r="G285" t="str">
            <v>MACAPUNO, GOLDEN ACRES SUBD, LAS PINAS CITY</v>
          </cell>
          <cell r="H285" t="str">
            <v>LAS PIÑAS CITY</v>
          </cell>
          <cell r="I285" t="str">
            <v>PARAÑAQUE</v>
          </cell>
          <cell r="J285"/>
          <cell r="K285"/>
          <cell r="L285" t="str">
            <v>CHALLENGER</v>
          </cell>
          <cell r="M285" t="str">
            <v>TECO</v>
          </cell>
          <cell r="N285" t="str">
            <v>JSP</v>
          </cell>
          <cell r="O285">
            <v>166.40700000000001</v>
          </cell>
          <cell r="P285"/>
          <cell r="Q285">
            <v>244.22</v>
          </cell>
        </row>
        <row r="286">
          <cell r="E286" t="str">
            <v>X24010161761</v>
          </cell>
          <cell r="F286" t="str">
            <v>HERNEL FABIANO BELTEJAR</v>
          </cell>
          <cell r="G286" t="str">
            <v>BLOCK 7, PRINCETON HEIGHTS PH 3, BACOOR</v>
          </cell>
          <cell r="H286" t="str">
            <v>BACOOR CITY</v>
          </cell>
          <cell r="I286" t="str">
            <v>DASMA</v>
          </cell>
          <cell r="J286" t="str">
            <v>waiting sched</v>
          </cell>
          <cell r="K286" t="str">
            <v>W/O ISSUE</v>
          </cell>
          <cell r="L286" t="str">
            <v>CHALLENGER</v>
          </cell>
          <cell r="M286" t="str">
            <v>COMP</v>
          </cell>
          <cell r="N286" t="str">
            <v>JSP</v>
          </cell>
          <cell r="O286">
            <v>101.51129999999998</v>
          </cell>
          <cell r="P286"/>
          <cell r="Q286">
            <v>192.7</v>
          </cell>
        </row>
        <row r="287">
          <cell r="E287" t="str">
            <v>X24083395699</v>
          </cell>
          <cell r="F287" t="str">
            <v>PETRON CORPORATION</v>
          </cell>
          <cell r="G287" t="str">
            <v>ALABANG-ZAPOTE, TALON II, LAS PINAS CITY</v>
          </cell>
          <cell r="H287" t="str">
            <v>LAS PIÑAS CITY</v>
          </cell>
          <cell r="I287" t="str">
            <v>PARAÑAQUE</v>
          </cell>
          <cell r="J287" t="str">
            <v>for meter Oct 4</v>
          </cell>
          <cell r="K287" t="str">
            <v>W/O ISSUE</v>
          </cell>
          <cell r="L287" t="str">
            <v>CHALLENGER</v>
          </cell>
          <cell r="M287" t="str">
            <v>CLOSE</v>
          </cell>
          <cell r="N287" t="str">
            <v>JSP</v>
          </cell>
          <cell r="O287">
            <v>68.905600000000007</v>
          </cell>
          <cell r="P287"/>
          <cell r="Q287">
            <v>121.68</v>
          </cell>
        </row>
        <row r="288">
          <cell r="E288" t="str">
            <v>X24062416878</v>
          </cell>
          <cell r="F288" t="str">
            <v>PREMIUM MEGASTRUCTURES INC.</v>
          </cell>
          <cell r="G288" t="str">
            <v>WEST SERVICE, ALABANG, MUNTINLUPA</v>
          </cell>
          <cell r="H288" t="str">
            <v>MUNTINLUPA CITY</v>
          </cell>
          <cell r="I288" t="str">
            <v>PARAÑAQUE</v>
          </cell>
          <cell r="J288" t="str">
            <v>sched for meter Oct 5</v>
          </cell>
          <cell r="K288" t="str">
            <v>W/O ISSUE</v>
          </cell>
          <cell r="L288" t="str">
            <v>CHALLENGER</v>
          </cell>
          <cell r="M288" t="str">
            <v>CLOSE</v>
          </cell>
          <cell r="N288" t="str">
            <v>JSP</v>
          </cell>
          <cell r="O288">
            <v>70.674000000000007</v>
          </cell>
          <cell r="P288"/>
          <cell r="Q288">
            <v>108.83</v>
          </cell>
        </row>
        <row r="289">
          <cell r="E289" t="str">
            <v>X23114428468</v>
          </cell>
          <cell r="F289" t="str">
            <v>BLESHILDA OCAMPO QUIRAY</v>
          </cell>
          <cell r="G289" t="str">
            <v>ALEJANDRO, AIRPORT VILL, PARANAQUE</v>
          </cell>
          <cell r="H289" t="str">
            <v>PARAÑAQUE CITY</v>
          </cell>
          <cell r="I289" t="str">
            <v>PARAÑAQUE</v>
          </cell>
          <cell r="J289" t="str">
            <v>with pole  replacement and extension of facilities and SSP (2spans)
target completion 07/31/2024
resched due to SOE
For completion on 08/03/2024</v>
          </cell>
          <cell r="K289" t="str">
            <v>W/O ISSUE</v>
          </cell>
          <cell r="L289" t="str">
            <v>CHALLENGER</v>
          </cell>
          <cell r="M289" t="str">
            <v>TECO</v>
          </cell>
          <cell r="N289" t="str">
            <v>JSP</v>
          </cell>
          <cell r="O289">
            <v>131.86160000000001</v>
          </cell>
          <cell r="P289"/>
          <cell r="Q289">
            <v>185.92</v>
          </cell>
        </row>
        <row r="290">
          <cell r="E290" t="str">
            <v>X24051780183</v>
          </cell>
          <cell r="F290" t="str">
            <v>ABBY GAIL MANANSALA LACBO</v>
          </cell>
          <cell r="G290" t="str">
            <v>AGNO, AYALA-ALABANG VILL, MUNTINLUPA</v>
          </cell>
          <cell r="H290" t="str">
            <v>MUNTINLUPA CITY</v>
          </cell>
          <cell r="I290" t="str">
            <v>PARAÑAQUE</v>
          </cell>
          <cell r="J290"/>
          <cell r="K290"/>
          <cell r="L290" t="str">
            <v>CHALLENGER</v>
          </cell>
          <cell r="M290" t="str">
            <v>TECO</v>
          </cell>
          <cell r="N290" t="str">
            <v>IJP</v>
          </cell>
          <cell r="O290">
            <v>114.2021</v>
          </cell>
          <cell r="P290"/>
          <cell r="Q290">
            <v>159.03</v>
          </cell>
        </row>
        <row r="291">
          <cell r="E291" t="str">
            <v>X24010075594</v>
          </cell>
          <cell r="F291" t="str">
            <v>JORGE MIRANDA YULO</v>
          </cell>
          <cell r="G291" t="str">
            <v>CAMIA, DOÑA MANUELA SUBD, LAS PINAS CITY</v>
          </cell>
          <cell r="H291" t="str">
            <v>LAS PIÑAS CITY</v>
          </cell>
          <cell r="I291" t="str">
            <v>PARAÑAQUE</v>
          </cell>
          <cell r="J291" t="str">
            <v>for completion Aug 24</v>
          </cell>
          <cell r="K291" t="str">
            <v>W/O ISSUE</v>
          </cell>
          <cell r="L291" t="str">
            <v>CHALLENGER</v>
          </cell>
          <cell r="M291" t="str">
            <v>FCOMP</v>
          </cell>
          <cell r="N291" t="str">
            <v>JSP</v>
          </cell>
          <cell r="O291">
            <v>72.556100000000001</v>
          </cell>
          <cell r="P291"/>
          <cell r="Q291">
            <v>105.7</v>
          </cell>
        </row>
        <row r="292">
          <cell r="E292" t="str">
            <v>X24020385451</v>
          </cell>
          <cell r="F292" t="str">
            <v>STA. LUCIA REALTY &amp; DEVELOPMENT, INC.</v>
          </cell>
          <cell r="G292" t="str">
            <v>BLK 4, VISTA VERDE PH I, BACOOR</v>
          </cell>
          <cell r="H292" t="str">
            <v>BACOOR CITY</v>
          </cell>
          <cell r="I292" t="str">
            <v>DASMA</v>
          </cell>
          <cell r="J292" t="str">
            <v>for FCOMP</v>
          </cell>
          <cell r="K292" t="str">
            <v>W/O ISSUE</v>
          </cell>
          <cell r="L292" t="str">
            <v>CHALLENGER</v>
          </cell>
          <cell r="M292" t="str">
            <v>COMP</v>
          </cell>
          <cell r="N292" t="str">
            <v>JSP</v>
          </cell>
          <cell r="O292">
            <v>66.239999999999995</v>
          </cell>
          <cell r="P292"/>
          <cell r="Q292">
            <v>104.68</v>
          </cell>
        </row>
        <row r="293">
          <cell r="E293" t="str">
            <v>X24010179647</v>
          </cell>
          <cell r="F293" t="str">
            <v>FRANCIS ERINE ACABADO SANTIAGUEL</v>
          </cell>
          <cell r="G293" t="str">
            <v>GSIS, MOLINO III, BACOOR</v>
          </cell>
          <cell r="H293" t="str">
            <v>BACOOR CITY</v>
          </cell>
          <cell r="I293" t="str">
            <v>DASMA</v>
          </cell>
          <cell r="J293" t="str">
            <v>target completion 07/23/2024
1pole and DT only</v>
          </cell>
          <cell r="K293" t="str">
            <v>W/O ISSUE</v>
          </cell>
          <cell r="L293" t="str">
            <v>CHALLENGER</v>
          </cell>
          <cell r="M293" t="str">
            <v>TECO</v>
          </cell>
          <cell r="N293" t="str">
            <v>JSP</v>
          </cell>
          <cell r="O293">
            <v>48.179499999999997</v>
          </cell>
          <cell r="P293"/>
          <cell r="Q293">
            <v>72.650000000000006</v>
          </cell>
        </row>
        <row r="294">
          <cell r="E294" t="str">
            <v>X24051593192</v>
          </cell>
          <cell r="F294" t="str">
            <v>JEAN FLORENCE IPSIOCO UNAS</v>
          </cell>
          <cell r="G294" t="str">
            <v>MAYUGA, BF HOMES, PARANAQUE</v>
          </cell>
          <cell r="H294" t="str">
            <v>PARAÑAQUE CITY</v>
          </cell>
          <cell r="I294" t="str">
            <v>PARAÑAQUE</v>
          </cell>
          <cell r="J294"/>
          <cell r="K294" t="str">
            <v>W/O ISSUE</v>
          </cell>
          <cell r="L294" t="str">
            <v>CHALLENGER</v>
          </cell>
          <cell r="M294" t="str">
            <v>TECO</v>
          </cell>
          <cell r="N294" t="str">
            <v>JSP</v>
          </cell>
          <cell r="O294">
            <v>51.576500000000003</v>
          </cell>
          <cell r="P294"/>
          <cell r="Q294">
            <v>74.88</v>
          </cell>
        </row>
        <row r="295">
          <cell r="E295" t="str">
            <v>X24010187346</v>
          </cell>
          <cell r="F295" t="str">
            <v>MLQVENTURES HOLDINGS INC.</v>
          </cell>
          <cell r="G295" t="str">
            <v>M.L. QUEZON, PUROK 5, TAGUIG CITY</v>
          </cell>
          <cell r="H295" t="str">
            <v>TAGUIG CITY</v>
          </cell>
          <cell r="I295" t="str">
            <v>PARAÑAQUE</v>
          </cell>
          <cell r="J295" t="str">
            <v>for SSP</v>
          </cell>
          <cell r="K295" t="str">
            <v>W/O ISSUE</v>
          </cell>
          <cell r="L295" t="str">
            <v>CHALLENGER</v>
          </cell>
          <cell r="M295" t="str">
            <v>COMP</v>
          </cell>
          <cell r="N295" t="str">
            <v>JSP</v>
          </cell>
          <cell r="O295">
            <v>95.2624</v>
          </cell>
          <cell r="P295"/>
          <cell r="Q295">
            <v>137.91999999999999</v>
          </cell>
        </row>
        <row r="296">
          <cell r="E296" t="str">
            <v>X24030782696</v>
          </cell>
          <cell r="F296" t="str">
            <v>ALFAMETRO MARKETING INC.</v>
          </cell>
          <cell r="G296" t="str">
            <v>BANNER, 4TH ESTATE SUBD, PARANAQUE</v>
          </cell>
          <cell r="H296" t="str">
            <v>PARAÑAQUE CITY</v>
          </cell>
          <cell r="I296" t="str">
            <v>PARAÑAQUE</v>
          </cell>
          <cell r="J296" t="str">
            <v>for completion 8/29/2024</v>
          </cell>
          <cell r="K296" t="str">
            <v>W/O ISSUE</v>
          </cell>
          <cell r="L296" t="str">
            <v>CHALLENGER</v>
          </cell>
          <cell r="M296" t="str">
            <v>FCOMP</v>
          </cell>
          <cell r="N296" t="str">
            <v>JSP</v>
          </cell>
          <cell r="O296">
            <v>71.739000000000004</v>
          </cell>
          <cell r="P296"/>
          <cell r="Q296">
            <v>109.48</v>
          </cell>
        </row>
        <row r="297">
          <cell r="E297" t="str">
            <v>X21073276718</v>
          </cell>
          <cell r="F297" t="str">
            <v>MANILA BAY DEVT CORP,</v>
          </cell>
          <cell r="G297" t="str">
            <v>PRES. M. ROXAS, TAMBO, PARANAQUE</v>
          </cell>
          <cell r="H297" t="str">
            <v>PARAÑAQUE CITY</v>
          </cell>
          <cell r="I297" t="str">
            <v>PARAÑAQUE</v>
          </cell>
          <cell r="J297" t="str">
            <v xml:space="preserve">sabayan with C2 ECP (C2 ongoing permit acquisition) </v>
          </cell>
          <cell r="K297" t="str">
            <v>W/ ISSUE</v>
          </cell>
          <cell r="L297" t="str">
            <v>CHALLENGER</v>
          </cell>
          <cell r="M297" t="str">
            <v>FCOMP</v>
          </cell>
          <cell r="N297" t="str">
            <v>JSP</v>
          </cell>
          <cell r="O297">
            <v>3.7</v>
          </cell>
          <cell r="P297"/>
          <cell r="Q297">
            <v>5.18</v>
          </cell>
        </row>
        <row r="298">
          <cell r="E298" t="str">
            <v>X24030907776</v>
          </cell>
          <cell r="F298" t="str">
            <v>EASTERN TELECOM PHIL INC</v>
          </cell>
          <cell r="G298" t="str">
            <v>MAGENTA, GOODWILL 2 SUBD, PARANAQUE</v>
          </cell>
          <cell r="H298" t="str">
            <v>PARAÑAQUE CITY</v>
          </cell>
          <cell r="I298" t="str">
            <v>PARAÑAQUE</v>
          </cell>
          <cell r="J298"/>
          <cell r="K298"/>
          <cell r="L298" t="str">
            <v>CHALLENGER</v>
          </cell>
          <cell r="M298" t="str">
            <v>COMP</v>
          </cell>
          <cell r="N298" t="str">
            <v>JSP</v>
          </cell>
          <cell r="O298">
            <v>67.380099999999999</v>
          </cell>
          <cell r="P298"/>
          <cell r="Q298">
            <v>97.22</v>
          </cell>
        </row>
        <row r="299">
          <cell r="E299" t="str">
            <v>X24041260524</v>
          </cell>
          <cell r="F299" t="str">
            <v>PITERO MACAYAON REIG</v>
          </cell>
          <cell r="G299" t="str">
            <v>KENTUCKY, ALABANG 400 VILLAGE, MUNTINLUPA</v>
          </cell>
          <cell r="H299" t="str">
            <v>MUNTINLUPA CITY</v>
          </cell>
          <cell r="I299" t="str">
            <v>PARAÑAQUE</v>
          </cell>
          <cell r="J299"/>
          <cell r="K299"/>
          <cell r="L299" t="str">
            <v>CHALLENGER</v>
          </cell>
          <cell r="M299" t="str">
            <v>TECO</v>
          </cell>
          <cell r="N299" t="str">
            <v>JSP</v>
          </cell>
          <cell r="O299">
            <v>186.21530000000001</v>
          </cell>
          <cell r="P299"/>
          <cell r="Q299">
            <v>274.58</v>
          </cell>
        </row>
        <row r="300">
          <cell r="E300" t="str">
            <v>X24020558376</v>
          </cell>
          <cell r="F300" t="str">
            <v>ERIC GO YAP</v>
          </cell>
          <cell r="G300" t="str">
            <v>AGUIRRE, BF HOMES, PARANAQUE</v>
          </cell>
          <cell r="H300" t="str">
            <v>PARAÑAQUE CITY</v>
          </cell>
          <cell r="I300" t="str">
            <v>PARAÑAQUE</v>
          </cell>
          <cell r="J300" t="str">
            <v>sched for digging; SSP on Oct 15</v>
          </cell>
          <cell r="K300" t="str">
            <v>W/O ISSUE</v>
          </cell>
          <cell r="L300" t="str">
            <v>CHALLENGER</v>
          </cell>
          <cell r="M300" t="str">
            <v>TECO</v>
          </cell>
          <cell r="N300" t="str">
            <v>JSP</v>
          </cell>
          <cell r="O300">
            <v>95.519800000000004</v>
          </cell>
          <cell r="P300"/>
          <cell r="Q300">
            <v>132.16999999999999</v>
          </cell>
        </row>
        <row r="301">
          <cell r="E301" t="str">
            <v>X23062143747</v>
          </cell>
          <cell r="F301" t="str">
            <v>SEAOIL PHILIPPINES, INC.</v>
          </cell>
          <cell r="G301" t="str">
            <v>EAST SERVICE, SN MARTIN DE PORRES, PARANAQUE</v>
          </cell>
          <cell r="H301" t="str">
            <v>PARAÑAQUE CITY</v>
          </cell>
          <cell r="I301" t="str">
            <v>PARAÑAQUE</v>
          </cell>
          <cell r="J301"/>
          <cell r="K301" t="str">
            <v>W/O ISSUE</v>
          </cell>
          <cell r="L301" t="str">
            <v>VJC</v>
          </cell>
          <cell r="M301" t="str">
            <v>FCOMP</v>
          </cell>
          <cell r="N301" t="str">
            <v>JSB</v>
          </cell>
          <cell r="O301">
            <v>27.0793</v>
          </cell>
          <cell r="P301"/>
          <cell r="Q301">
            <v>964.72</v>
          </cell>
        </row>
        <row r="302">
          <cell r="E302" t="str">
            <v>X24051788009</v>
          </cell>
          <cell r="F302" t="str">
            <v>VILLAGE GREEN BAGONG DIWA HOMEOWNERS ASSOCIATION,</v>
          </cell>
          <cell r="G302" t="str">
            <v>VILLAGE GREEN BAGONG DIWA (SUBD), PUROK 6D, TAGUIG CITY</v>
          </cell>
          <cell r="H302" t="str">
            <v>TAGUIG CITY</v>
          </cell>
          <cell r="I302" t="str">
            <v>PARAÑAQUE</v>
          </cell>
          <cell r="J302" t="str">
            <v>for completion and meter 07/31/2024
re-sched due to SOE
for completion and meter 08/11/2024</v>
          </cell>
          <cell r="K302" t="str">
            <v>W/O ISSUE</v>
          </cell>
          <cell r="L302" t="str">
            <v>VJC</v>
          </cell>
          <cell r="M302" t="str">
            <v>FCOMP</v>
          </cell>
          <cell r="N302" t="str">
            <v>JSB</v>
          </cell>
          <cell r="O302">
            <v>166.84</v>
          </cell>
          <cell r="P302"/>
          <cell r="Q302">
            <v>246.38</v>
          </cell>
        </row>
        <row r="303">
          <cell r="E303" t="str">
            <v>X24030816783</v>
          </cell>
          <cell r="F303" t="str">
            <v>SOLID STATE MULTI-PRODUCTS CORPORATION</v>
          </cell>
          <cell r="G303" t="str">
            <v>2ND, TAGUIG BAGUMBAYAN INDL ASS INC, TAGUIG CITY</v>
          </cell>
          <cell r="H303" t="str">
            <v>TAGUIG CITY</v>
          </cell>
          <cell r="I303" t="str">
            <v>PARAÑAQUE</v>
          </cell>
          <cell r="J303" t="str">
            <v>updated DT location REQUIRED - for fcomp</v>
          </cell>
          <cell r="K303" t="str">
            <v>W/O ISSUE</v>
          </cell>
          <cell r="L303" t="str">
            <v>VJC</v>
          </cell>
          <cell r="M303" t="str">
            <v>FCOMP</v>
          </cell>
          <cell r="N303" t="str">
            <v>JMM</v>
          </cell>
          <cell r="O303">
            <v>11.4428</v>
          </cell>
          <cell r="P303"/>
          <cell r="Q303">
            <v>29.43</v>
          </cell>
        </row>
        <row r="304">
          <cell r="E304" t="str">
            <v>X24010080234</v>
          </cell>
          <cell r="F304" t="str">
            <v>EMMANUEL C. CABIGAS</v>
          </cell>
          <cell r="G304" t="str">
            <v>M. GATMAITAN, KATARUNGAN VILLAGE, MUNTINLUPA</v>
          </cell>
          <cell r="H304" t="str">
            <v>MUNTINLUPA CITY</v>
          </cell>
          <cell r="I304" t="str">
            <v>PARAÑAQUE</v>
          </cell>
          <cell r="J304" t="str">
            <v>waiting sched</v>
          </cell>
          <cell r="K304" t="str">
            <v>W/O ISSUE</v>
          </cell>
          <cell r="L304" t="str">
            <v>CHALLENGER</v>
          </cell>
          <cell r="M304" t="str">
            <v>FCOMP</v>
          </cell>
          <cell r="N304" t="str">
            <v>JSP</v>
          </cell>
          <cell r="O304">
            <v>81.018900000000002</v>
          </cell>
          <cell r="P304"/>
          <cell r="Q304">
            <v>153.44999999999999</v>
          </cell>
        </row>
        <row r="305">
          <cell r="E305" t="str">
            <v>X24083277375</v>
          </cell>
          <cell r="F305" t="str">
            <v>MARCO ALFREDO MOYA BENITEZ</v>
          </cell>
          <cell r="G305" t="str">
            <v>HANNIBAL, MERVILLE SUBD, PARANAQUE</v>
          </cell>
          <cell r="H305" t="str">
            <v>PARAÑAQUE CITY</v>
          </cell>
          <cell r="I305" t="str">
            <v>PARAÑAQUE</v>
          </cell>
          <cell r="J305"/>
          <cell r="K305"/>
          <cell r="L305" t="str">
            <v>VJC</v>
          </cell>
          <cell r="M305" t="str">
            <v>TECO</v>
          </cell>
          <cell r="N305" t="str">
            <v>JMM</v>
          </cell>
          <cell r="O305">
            <v>57.619</v>
          </cell>
          <cell r="P305"/>
          <cell r="Q305">
            <v>84.47</v>
          </cell>
        </row>
        <row r="306">
          <cell r="E306" t="str">
            <v>X24093538589</v>
          </cell>
          <cell r="F306" t="str">
            <v>RUSTAN COFFEE CORPORATION</v>
          </cell>
          <cell r="G306" t="str">
            <v>BF RESORT, BF RESORT VILL, LAS PINAS CITY</v>
          </cell>
          <cell r="H306" t="str">
            <v>LAS PIÑAS CITY</v>
          </cell>
          <cell r="I306" t="str">
            <v>PARAÑAQUE</v>
          </cell>
          <cell r="J306"/>
          <cell r="K306" t="str">
            <v>W/O ISSUE</v>
          </cell>
          <cell r="L306" t="str">
            <v>CHALLENGER</v>
          </cell>
          <cell r="M306" t="str">
            <v>FCOMP</v>
          </cell>
          <cell r="N306" t="str">
            <v>JSP</v>
          </cell>
          <cell r="O306">
            <v>37.54</v>
          </cell>
          <cell r="P306"/>
          <cell r="Q306">
            <v>51.48</v>
          </cell>
        </row>
        <row r="307">
          <cell r="E307" t="str">
            <v>X24010267693</v>
          </cell>
          <cell r="F307" t="str">
            <v>SMWJ CORPORATION</v>
          </cell>
          <cell r="G307" t="str">
            <v>GLORIA DIAZ, BF RESORT VILL, LAS PINAS CITY</v>
          </cell>
          <cell r="H307" t="str">
            <v>LAS PIÑAS CITY</v>
          </cell>
          <cell r="I307" t="str">
            <v>PARAÑAQUE</v>
          </cell>
          <cell r="J307" t="str">
            <v>4/27/24: For digging
5/7/24: For energization with meter</v>
          </cell>
          <cell r="K307" t="str">
            <v>W/O ISSUE</v>
          </cell>
          <cell r="L307" t="str">
            <v>VJC</v>
          </cell>
          <cell r="M307" t="str">
            <v>FCOMP</v>
          </cell>
          <cell r="N307" t="str">
            <v>JSB</v>
          </cell>
          <cell r="O307">
            <v>42.569499999999998</v>
          </cell>
          <cell r="P307"/>
          <cell r="Q307">
            <v>964.72</v>
          </cell>
        </row>
        <row r="308">
          <cell r="E308" t="str">
            <v>X24010321750</v>
          </cell>
          <cell r="F308" t="str">
            <v>FIA MEDICAL SUPPLY INC.</v>
          </cell>
          <cell r="G308" t="str">
            <v>ROAD 6A, UNITED PARANAQUE 5, PARANAQUE</v>
          </cell>
          <cell r="H308" t="str">
            <v>PARAÑAQUE CITY</v>
          </cell>
          <cell r="I308" t="str">
            <v>PARAÑAQUE</v>
          </cell>
          <cell r="J308" t="str">
            <v>waiting sched</v>
          </cell>
          <cell r="K308" t="str">
            <v>W/O ISSUE</v>
          </cell>
          <cell r="L308" t="str">
            <v>POWERHOUSE</v>
          </cell>
          <cell r="M308" t="str">
            <v>FCOMP</v>
          </cell>
          <cell r="N308" t="str">
            <v>JSP</v>
          </cell>
          <cell r="O308">
            <v>208.33099999999999</v>
          </cell>
          <cell r="P308"/>
          <cell r="Q308">
            <v>297.02999999999997</v>
          </cell>
        </row>
        <row r="309">
          <cell r="E309" t="str">
            <v>X24093693618</v>
          </cell>
          <cell r="F309" t="str">
            <v>SIONIL BUILDERS CORPORATION</v>
          </cell>
          <cell r="G309" t="str">
            <v>SKYLARK, GOOD YEAR PARK SUBD, LAS PINAS CITY</v>
          </cell>
          <cell r="H309" t="str">
            <v>LAS PIÑAS CITY</v>
          </cell>
          <cell r="I309" t="str">
            <v>PARAÑAQUE</v>
          </cell>
          <cell r="J309" t="str">
            <v>for completion 2nd week of Oct</v>
          </cell>
          <cell r="K309" t="str">
            <v>W/O ISSUE</v>
          </cell>
          <cell r="L309" t="str">
            <v>POWERHOUSE</v>
          </cell>
          <cell r="M309" t="str">
            <v>COMP</v>
          </cell>
          <cell r="N309" t="str">
            <v>JSP</v>
          </cell>
          <cell r="O309">
            <v>13.52</v>
          </cell>
          <cell r="P309"/>
          <cell r="Q309">
            <v>18.52</v>
          </cell>
        </row>
        <row r="310">
          <cell r="E310" t="str">
            <v>X22094139131</v>
          </cell>
          <cell r="F310" t="str">
            <v>DITO TELECOMMUNITY CORPORATION</v>
          </cell>
          <cell r="G310" t="str">
            <v>E. RODRIGUEZ JR., MOONWALK, PARANAQUE</v>
          </cell>
          <cell r="H310" t="str">
            <v>PARAÑAQUE CITY</v>
          </cell>
          <cell r="I310" t="str">
            <v>PARAÑAQUE</v>
          </cell>
          <cell r="J310" t="str">
            <v>SSP on 11/4/2024</v>
          </cell>
          <cell r="K310" t="str">
            <v>W/O ISSUE</v>
          </cell>
          <cell r="L310" t="str">
            <v>POWERHOUSE</v>
          </cell>
          <cell r="M310" t="str">
            <v>TECO</v>
          </cell>
          <cell r="N310" t="str">
            <v>JMM</v>
          </cell>
          <cell r="O310">
            <v>27.110299999999999</v>
          </cell>
          <cell r="P310"/>
          <cell r="Q310">
            <v>37.119999999999997</v>
          </cell>
        </row>
        <row r="311">
          <cell r="E311" t="str">
            <v>X24041281176</v>
          </cell>
          <cell r="F311" t="str">
            <v>DITO TELECOMMUNITY CORPORATION</v>
          </cell>
          <cell r="G311" t="str">
            <v>NATIONAL, TUNASAN, MUNTINLUPA</v>
          </cell>
          <cell r="H311" t="str">
            <v>MUNTINLUPA CITY</v>
          </cell>
          <cell r="I311" t="str">
            <v>PARAÑAQUE</v>
          </cell>
          <cell r="J311"/>
          <cell r="K311"/>
          <cell r="L311" t="str">
            <v>POWERHOUSE</v>
          </cell>
          <cell r="M311" t="str">
            <v>FCOMP</v>
          </cell>
          <cell r="N311" t="str">
            <v>JSP</v>
          </cell>
          <cell r="O311">
            <v>3.0032999999999999</v>
          </cell>
          <cell r="P311"/>
          <cell r="Q311">
            <v>4.0999999999999996</v>
          </cell>
        </row>
        <row r="312">
          <cell r="E312" t="str">
            <v>X24062487549</v>
          </cell>
          <cell r="F312" t="str">
            <v>E.M. CUERPO, INC.</v>
          </cell>
          <cell r="G312" t="str">
            <v>BLDG. 4, CIUDAD KAUNLARAN, BACOOR</v>
          </cell>
          <cell r="H312" t="str">
            <v>BACOOR CITY</v>
          </cell>
          <cell r="I312" t="str">
            <v>DASMA</v>
          </cell>
          <cell r="J312"/>
          <cell r="K312"/>
          <cell r="L312" t="str">
            <v>POWERHOUSE</v>
          </cell>
          <cell r="M312" t="str">
            <v>FCOMP</v>
          </cell>
          <cell r="N312" t="str">
            <v>JSP</v>
          </cell>
          <cell r="O312">
            <v>87.58</v>
          </cell>
          <cell r="P312"/>
          <cell r="Q312">
            <v>133.78</v>
          </cell>
        </row>
        <row r="313">
          <cell r="E313" t="str">
            <v>X24052001144</v>
          </cell>
          <cell r="F313" t="str">
            <v>MGS CONSTRUCTION, INCORPORATED</v>
          </cell>
          <cell r="G313" t="str">
            <v>DAANG-HARI RD., MOLINO IV, BACOOR</v>
          </cell>
          <cell r="H313" t="str">
            <v>BACOOR CITY</v>
          </cell>
          <cell r="I313" t="str">
            <v>DASMA</v>
          </cell>
          <cell r="J313"/>
          <cell r="K313" t="str">
            <v>W/O ISSUE</v>
          </cell>
          <cell r="L313" t="str">
            <v>ECOM</v>
          </cell>
          <cell r="M313" t="str">
            <v>TECO</v>
          </cell>
          <cell r="N313" t="str">
            <v>RRG</v>
          </cell>
          <cell r="O313">
            <v>112.0067</v>
          </cell>
          <cell r="P313"/>
          <cell r="Q313">
            <v>156.6</v>
          </cell>
        </row>
        <row r="314">
          <cell r="E314" t="str">
            <v>X24083232349</v>
          </cell>
          <cell r="F314" t="str">
            <v>ASIAN CONSTRUCTION &amp; DEVT CORP,</v>
          </cell>
          <cell r="G314" t="str">
            <v>PHASE 2 ACCESS ROAD, AMVEL COMMERCIAL COMPLEX, PARANAQUE</v>
          </cell>
          <cell r="H314" t="str">
            <v>PARAÑAQUE CITY</v>
          </cell>
          <cell r="I314" t="str">
            <v>PARAÑAQUE</v>
          </cell>
          <cell r="J314"/>
          <cell r="K314"/>
          <cell r="L314" t="str">
            <v>ECOM</v>
          </cell>
          <cell r="M314" t="str">
            <v>FCOMP</v>
          </cell>
          <cell r="N314" t="str">
            <v>RRG</v>
          </cell>
          <cell r="O314">
            <v>40.1</v>
          </cell>
          <cell r="P314"/>
          <cell r="Q314">
            <v>54.73</v>
          </cell>
        </row>
        <row r="315">
          <cell r="E315" t="str">
            <v>X24041427291</v>
          </cell>
          <cell r="F315" t="str">
            <v>DOÑA FELISA REALTY AND DEVELOPMENT CORPORATION</v>
          </cell>
          <cell r="G315" t="str">
            <v>MANGO, AYALA-ALABANG VILL, MUNTINLUPA</v>
          </cell>
          <cell r="H315" t="str">
            <v>MUNTINLUPA CITY</v>
          </cell>
          <cell r="I315" t="str">
            <v>PARAÑAQUE</v>
          </cell>
          <cell r="J315" t="str">
            <v>may hukay na waiting sa sched</v>
          </cell>
          <cell r="K315" t="str">
            <v>W/O ISSUE</v>
          </cell>
          <cell r="L315" t="str">
            <v>POWERHOUSE</v>
          </cell>
          <cell r="M315" t="str">
            <v>COMP</v>
          </cell>
          <cell r="N315" t="str">
            <v>JSP</v>
          </cell>
          <cell r="O315">
            <v>78.386099999999999</v>
          </cell>
          <cell r="P315"/>
          <cell r="Q315">
            <v>111.92</v>
          </cell>
        </row>
        <row r="316">
          <cell r="E316" t="str">
            <v>X24093488724</v>
          </cell>
          <cell r="F316" t="str">
            <v>MUNTINLUPA SQUARE &amp; COMPASS CLUB, INC.</v>
          </cell>
          <cell r="G316" t="str">
            <v>VICTORIAHOMES-EMERALD HTS SUBD, VICTORIAHOMES-EMERALD HTS SUBD, MUNTINLUPA</v>
          </cell>
          <cell r="H316" t="str">
            <v>MUNTINLUPA CITY</v>
          </cell>
          <cell r="I316" t="str">
            <v>PARAÑAQUE</v>
          </cell>
          <cell r="J316"/>
          <cell r="K316"/>
          <cell r="L316" t="str">
            <v>ECOM</v>
          </cell>
          <cell r="M316" t="str">
            <v>FCOMP</v>
          </cell>
          <cell r="N316" t="str">
            <v>RRG</v>
          </cell>
          <cell r="O316">
            <v>21.5503</v>
          </cell>
          <cell r="P316"/>
          <cell r="Q316">
            <v>29.4</v>
          </cell>
        </row>
        <row r="317">
          <cell r="E317" t="str">
            <v>X24030775694</v>
          </cell>
          <cell r="F317" t="str">
            <v>MARILOU ALIGANZA DE GUZMAN</v>
          </cell>
          <cell r="G317" t="str">
            <v>BARCELONA, MERVILLE SUBD, PARANAQUE</v>
          </cell>
          <cell r="H317" t="str">
            <v>PARAÑAQUE CITY</v>
          </cell>
          <cell r="I317" t="str">
            <v>PARAÑAQUE</v>
          </cell>
          <cell r="J317"/>
          <cell r="K317"/>
          <cell r="L317" t="str">
            <v>ECOM</v>
          </cell>
          <cell r="M317" t="str">
            <v>FCOMP</v>
          </cell>
          <cell r="N317" t="str">
            <v>RRG</v>
          </cell>
          <cell r="O317">
            <v>198.34450000000001</v>
          </cell>
          <cell r="P317"/>
          <cell r="Q317">
            <v>85.62</v>
          </cell>
        </row>
        <row r="318">
          <cell r="E318" t="str">
            <v>X23104054803</v>
          </cell>
          <cell r="F318" t="str">
            <v>MARILYN JAYMALIN ALQUITRAN</v>
          </cell>
          <cell r="G318" t="str">
            <v>ROSEWOOD, MGV PHASE 2, PARANAQUE</v>
          </cell>
          <cell r="H318" t="str">
            <v>PARAÑAQUE CITY</v>
          </cell>
          <cell r="I318" t="str">
            <v>PARAÑAQUE</v>
          </cell>
          <cell r="J318"/>
          <cell r="K318" t="str">
            <v>W/O ISSUE</v>
          </cell>
          <cell r="L318" t="str">
            <v>VJC</v>
          </cell>
          <cell r="M318" t="str">
            <v>FCOMP</v>
          </cell>
          <cell r="N318" t="str">
            <v>JSB</v>
          </cell>
          <cell r="O318">
            <v>64.12</v>
          </cell>
          <cell r="P318"/>
          <cell r="Q318">
            <v>964.72</v>
          </cell>
        </row>
        <row r="319">
          <cell r="E319" t="str">
            <v>X24041266423</v>
          </cell>
          <cell r="F319" t="str">
            <v>APRIL MENDOZA DIZON</v>
          </cell>
          <cell r="G319" t="str">
            <v>MOLAVE, CASIMIRO 1 VILL, LAS PINAS CITY</v>
          </cell>
          <cell r="H319" t="str">
            <v>LAS PIÑAS CITY</v>
          </cell>
          <cell r="I319" t="str">
            <v>PARAÑAQUE</v>
          </cell>
          <cell r="J319"/>
          <cell r="K319" t="str">
            <v>W/O ISSUE</v>
          </cell>
          <cell r="L319" t="str">
            <v>ECOM</v>
          </cell>
          <cell r="M319" t="str">
            <v>FCOMP</v>
          </cell>
          <cell r="N319" t="str">
            <v>RRG</v>
          </cell>
          <cell r="O319">
            <v>124.55070000000001</v>
          </cell>
          <cell r="P319"/>
          <cell r="Q319">
            <v>189.47</v>
          </cell>
        </row>
        <row r="320">
          <cell r="E320" t="str">
            <v>X24062325874</v>
          </cell>
          <cell r="F320" t="str">
            <v>PJL FOODS CORP.,</v>
          </cell>
          <cell r="G320" t="str">
            <v>GEN. EMILIO AGUINALDO, TALABA IV, BACOOR</v>
          </cell>
          <cell r="H320" t="str">
            <v>BACOOR CITY</v>
          </cell>
          <cell r="I320" t="str">
            <v>DASMA</v>
          </cell>
          <cell r="J320" t="str">
            <v xml:space="preserve">8/18/24
Hold by Customer as Still custmer exist </v>
          </cell>
          <cell r="K320" t="str">
            <v>W/ ISSUE</v>
          </cell>
          <cell r="L320" t="str">
            <v>ECOM</v>
          </cell>
          <cell r="M320" t="str">
            <v>FCOMP</v>
          </cell>
          <cell r="N320" t="str">
            <v>RRG</v>
          </cell>
          <cell r="O320">
            <v>8.11</v>
          </cell>
          <cell r="P320"/>
          <cell r="Q320">
            <v>11.15</v>
          </cell>
        </row>
        <row r="321">
          <cell r="E321" t="str">
            <v>X24083106181</v>
          </cell>
          <cell r="F321" t="str">
            <v>JEIKA PROPERTIES CORPORATION,</v>
          </cell>
          <cell r="G321" t="str">
            <v>SAN FRANCISCO, METROCOR HMS AREA B, LAS PINAS CITY</v>
          </cell>
          <cell r="H321" t="str">
            <v>LAS PIÑAS CITY</v>
          </cell>
          <cell r="I321" t="str">
            <v>PARAÑAQUE</v>
          </cell>
          <cell r="J321"/>
          <cell r="K321" t="str">
            <v>W/O ISSUE</v>
          </cell>
          <cell r="L321" t="str">
            <v>ECOM</v>
          </cell>
          <cell r="M321" t="str">
            <v>FCOMP</v>
          </cell>
          <cell r="N321" t="str">
            <v>RRG</v>
          </cell>
          <cell r="O321">
            <v>12.690300000000001</v>
          </cell>
          <cell r="P321"/>
          <cell r="Q321">
            <v>17.3</v>
          </cell>
        </row>
        <row r="322">
          <cell r="E322" t="str">
            <v>X24083345535</v>
          </cell>
          <cell r="F322" t="str">
            <v>MAYA MORENA B KUIJPERS</v>
          </cell>
          <cell r="G322" t="str">
            <v>AGUIRRE, BF HOMES, PARANAQUE</v>
          </cell>
          <cell r="H322" t="str">
            <v>PARAÑAQUE CITY</v>
          </cell>
          <cell r="I322" t="str">
            <v>PARAÑAQUE</v>
          </cell>
          <cell r="J322"/>
          <cell r="K322"/>
          <cell r="L322" t="str">
            <v>ECOM</v>
          </cell>
          <cell r="M322" t="str">
            <v>TECO</v>
          </cell>
          <cell r="N322" t="str">
            <v>RRG</v>
          </cell>
          <cell r="O322">
            <v>76.377700000000004</v>
          </cell>
          <cell r="P322"/>
          <cell r="Q322">
            <v>111.07</v>
          </cell>
        </row>
        <row r="323">
          <cell r="E323" t="str">
            <v>X24093686302</v>
          </cell>
          <cell r="F323" t="str">
            <v>SKY CABLE CORPORATION,</v>
          </cell>
          <cell r="G323" t="str">
            <v>DON MANOLO, ALABANG HILLS SUBD PH 3, MUNTINLUPA</v>
          </cell>
          <cell r="H323" t="str">
            <v>MUNTINLUPA CITY</v>
          </cell>
          <cell r="I323" t="str">
            <v>PARAÑAQUE</v>
          </cell>
          <cell r="J323"/>
          <cell r="K323"/>
          <cell r="L323" t="str">
            <v>ECOM</v>
          </cell>
          <cell r="M323" t="str">
            <v>TECO</v>
          </cell>
          <cell r="N323" t="str">
            <v>RRG</v>
          </cell>
          <cell r="O323">
            <v>56.81</v>
          </cell>
          <cell r="P323"/>
          <cell r="Q323">
            <v>77.849999999999994</v>
          </cell>
        </row>
        <row r="324">
          <cell r="E324" t="str">
            <v>X23114610946</v>
          </cell>
          <cell r="F324" t="str">
            <v>SPENCER FOODS CORPORATION</v>
          </cell>
          <cell r="G324" t="str">
            <v>AGUIRRE, BF HOMES, PARANAQUE</v>
          </cell>
          <cell r="H324" t="str">
            <v>PARAÑAQUE CITY</v>
          </cell>
          <cell r="I324" t="str">
            <v>PARAÑAQUE</v>
          </cell>
          <cell r="J324" t="str">
            <v>BF ordered crew to acquire WP from HOA - 10/28/2024</v>
          </cell>
          <cell r="K324" t="str">
            <v>W/ ISSUE</v>
          </cell>
          <cell r="L324" t="str">
            <v>POWERHOUSE</v>
          </cell>
          <cell r="M324" t="str">
            <v>FCOMP</v>
          </cell>
          <cell r="N324" t="str">
            <v>JMM</v>
          </cell>
          <cell r="O324">
            <v>15.71</v>
          </cell>
          <cell r="P324"/>
          <cell r="Q324">
            <v>21.57</v>
          </cell>
        </row>
        <row r="325">
          <cell r="E325" t="str">
            <v>X23114328331</v>
          </cell>
          <cell r="F325" t="str">
            <v>MILLICENT RONQUILLO RUIZ</v>
          </cell>
          <cell r="G325" t="str">
            <v>EL GRANDE, BF HOMES, PARANAQUE</v>
          </cell>
          <cell r="H325" t="str">
            <v>PARAÑAQUE CITY</v>
          </cell>
          <cell r="I325" t="str">
            <v>PARAÑAQUE</v>
          </cell>
          <cell r="J325"/>
          <cell r="K325" t="str">
            <v>W/O ISSUE</v>
          </cell>
          <cell r="L325" t="str">
            <v>ECOM</v>
          </cell>
          <cell r="M325" t="str">
            <v>TECO</v>
          </cell>
          <cell r="N325" t="str">
            <v>RRG</v>
          </cell>
          <cell r="O325">
            <v>73.845299999999995</v>
          </cell>
          <cell r="P325"/>
          <cell r="Q325">
            <v>100.87</v>
          </cell>
        </row>
        <row r="326">
          <cell r="E326" t="str">
            <v>X24114533541</v>
          </cell>
          <cell r="F326" t="str">
            <v>CONVERGE INFORMATION AND COMMUNICATIONS TECHNOLOGY</v>
          </cell>
          <cell r="G326" t="str">
            <v>LAPU-LAPU, PUROK 5, TAGUIG CITY</v>
          </cell>
          <cell r="H326" t="str">
            <v>TAGUIG CITY</v>
          </cell>
          <cell r="I326" t="str">
            <v>PARAÑAQUE</v>
          </cell>
          <cell r="J326"/>
          <cell r="K326"/>
          <cell r="L326" t="str">
            <v>VJC</v>
          </cell>
          <cell r="M326" t="str">
            <v>FCOMP</v>
          </cell>
          <cell r="N326" t="str">
            <v>JMM</v>
          </cell>
          <cell r="O326">
            <v>3.26</v>
          </cell>
          <cell r="P326"/>
          <cell r="Q326">
            <v>4.45</v>
          </cell>
        </row>
        <row r="327">
          <cell r="E327" t="str">
            <v>X23072903924</v>
          </cell>
          <cell r="F327" t="str">
            <v>ALSTOM TRANSPORT CONSTRUCTION PHILIPPINES, INC.</v>
          </cell>
          <cell r="G327" t="str">
            <v>NINOY AQUINO, STO. NINO, PARANAQUE</v>
          </cell>
          <cell r="H327" t="str">
            <v>PARAÑAQUE CITY</v>
          </cell>
          <cell r="I327" t="str">
            <v>PARAÑAQUE</v>
          </cell>
          <cell r="J327" t="str">
            <v>may tambak, cleared and digging completed, after digging they requested to relocate location for 2 poles, sa dulo naghukay, 3rd pole erected and installed 3-25kva dt</v>
          </cell>
          <cell r="K327" t="str">
            <v>W/O ISSUE</v>
          </cell>
          <cell r="L327" t="str">
            <v>VJC</v>
          </cell>
          <cell r="M327" t="str">
            <v>FCOMP</v>
          </cell>
          <cell r="N327" t="str">
            <v>JSB</v>
          </cell>
          <cell r="O327">
            <v>43.216100000000004</v>
          </cell>
          <cell r="P327"/>
          <cell r="Q327">
            <v>964.72</v>
          </cell>
        </row>
        <row r="328">
          <cell r="E328" t="str">
            <v>X23030791387</v>
          </cell>
          <cell r="F328" t="str">
            <v>YVES JOB ALBA EDRALIN</v>
          </cell>
          <cell r="G328" t="str">
            <v>PROSPERITY, BETTERLIVING SUBD ANNEX 29/32, PARANAQUE</v>
          </cell>
          <cell r="H328" t="str">
            <v>PARAÑAQUE CITY</v>
          </cell>
          <cell r="I328" t="str">
            <v>PARAÑAQUE</v>
          </cell>
          <cell r="J328" t="str">
            <v>ROW issue and alleyarm support c/o customer</v>
          </cell>
          <cell r="K328" t="str">
            <v>W/O ISSUE</v>
          </cell>
          <cell r="L328" t="str">
            <v>VJC</v>
          </cell>
          <cell r="M328" t="str">
            <v>FCOMP</v>
          </cell>
          <cell r="N328" t="str">
            <v>JSB</v>
          </cell>
          <cell r="O328">
            <v>44.125300000000003</v>
          </cell>
          <cell r="P328"/>
          <cell r="Q328">
            <v>964.72</v>
          </cell>
        </row>
        <row r="329">
          <cell r="E329" t="str">
            <v>R23126251</v>
          </cell>
          <cell r="F329" t="str">
            <v>CITY GOVERNMENT OF TAGUIG</v>
          </cell>
          <cell r="G329" t="str">
            <v>STREET, FRIENDSHIP, ZONE 4, TAGUIG CITY</v>
          </cell>
          <cell r="H329" t="str">
            <v>TAGUIG CITY</v>
          </cell>
          <cell r="I329" t="str">
            <v>PARAÑAQUE</v>
          </cell>
          <cell r="J329" t="str">
            <v>For sched of PAI</v>
          </cell>
          <cell r="K329" t="str">
            <v>W/O ISSUE</v>
          </cell>
          <cell r="L329" t="str">
            <v>VJC</v>
          </cell>
          <cell r="M329" t="str">
            <v>FCOMP</v>
          </cell>
          <cell r="N329" t="str">
            <v>JMM</v>
          </cell>
          <cell r="O329">
            <v>101.22</v>
          </cell>
          <cell r="P329"/>
          <cell r="Q329">
            <v>159.66999999999999</v>
          </cell>
        </row>
        <row r="330">
          <cell r="E330" t="str">
            <v>X24030907457</v>
          </cell>
          <cell r="F330" t="str">
            <v>DITO TELECOMMUNITY CORPORATION</v>
          </cell>
          <cell r="G330" t="str">
            <v>BLK 9, BETTER LIVING ANX31 SUBD, PARANAQUE</v>
          </cell>
          <cell r="H330" t="str">
            <v>PARAÑAQUE CITY</v>
          </cell>
          <cell r="I330" t="str">
            <v>PARAÑAQUE</v>
          </cell>
          <cell r="J330"/>
          <cell r="K330" t="str">
            <v>W/O ISSUE</v>
          </cell>
          <cell r="L330" t="str">
            <v>VJC</v>
          </cell>
          <cell r="M330" t="str">
            <v>FCOMP</v>
          </cell>
          <cell r="N330" t="str">
            <v>JSB</v>
          </cell>
          <cell r="O330">
            <v>158.13380000000001</v>
          </cell>
          <cell r="P330"/>
          <cell r="Q330">
            <v>964.72</v>
          </cell>
        </row>
        <row r="331">
          <cell r="E331" t="str">
            <v>X24072803306</v>
          </cell>
          <cell r="F331" t="str">
            <v>HERSH KAMAL ABICHANDANI</v>
          </cell>
          <cell r="G331" t="str">
            <v>VATICAN, MERVILLE SUBD, PARANAQUE</v>
          </cell>
          <cell r="H331" t="str">
            <v>PARAÑAQUE CITY</v>
          </cell>
          <cell r="I331" t="str">
            <v>PARAÑAQUE</v>
          </cell>
          <cell r="J331"/>
          <cell r="K331"/>
          <cell r="L331" t="str">
            <v>VJC</v>
          </cell>
          <cell r="M331" t="str">
            <v>TECO</v>
          </cell>
          <cell r="N331" t="str">
            <v>JMM</v>
          </cell>
          <cell r="O331">
            <v>73.658500000000004</v>
          </cell>
          <cell r="P331"/>
          <cell r="Q331">
            <v>114.92</v>
          </cell>
        </row>
        <row r="332">
          <cell r="E332" t="str">
            <v>R23205687</v>
          </cell>
          <cell r="F332" t="str">
            <v>ANINAO CHARITO CABANGISAN</v>
          </cell>
          <cell r="G332" t="str">
            <v>ST. CHRISTOPHER, SAN ANTONIO VALLEY 15, PARANAQUE</v>
          </cell>
          <cell r="H332" t="str">
            <v>PARAÑAQUE CITY</v>
          </cell>
          <cell r="I332" t="str">
            <v>PARAÑAQUE</v>
          </cell>
          <cell r="J332"/>
          <cell r="K332" t="str">
            <v>W/O ISSUE</v>
          </cell>
          <cell r="L332" t="str">
            <v>ECOM</v>
          </cell>
          <cell r="M332" t="str">
            <v>FCOMP</v>
          </cell>
          <cell r="N332" t="str">
            <v>RRG</v>
          </cell>
          <cell r="O332">
            <v>16.244</v>
          </cell>
          <cell r="P332"/>
          <cell r="Q332">
            <v>27.63</v>
          </cell>
        </row>
        <row r="333">
          <cell r="E333" t="str">
            <v>X24051599402</v>
          </cell>
          <cell r="F333" t="str">
            <v>LUTGARDA TOLENTINO LOZADA</v>
          </cell>
          <cell r="G333" t="str">
            <v>DR. A. SANTOS, SAN ANTONIO, PARANAQUE</v>
          </cell>
          <cell r="H333" t="str">
            <v>PARAÑAQUE CITY</v>
          </cell>
          <cell r="I333" t="str">
            <v>PARAÑAQUE</v>
          </cell>
          <cell r="J333"/>
          <cell r="K333"/>
          <cell r="L333" t="str">
            <v>ECOM</v>
          </cell>
          <cell r="M333" t="str">
            <v>FCOMP</v>
          </cell>
          <cell r="N333" t="str">
            <v>RRG</v>
          </cell>
          <cell r="O333">
            <v>21.8093</v>
          </cell>
          <cell r="P333"/>
          <cell r="Q333">
            <v>29.78</v>
          </cell>
        </row>
        <row r="334">
          <cell r="E334" t="str">
            <v>X24083392891</v>
          </cell>
          <cell r="F334" t="str">
            <v>RONILO LANSANG DAVID</v>
          </cell>
          <cell r="G334" t="str">
            <v>LT. GARCIA, BACLARAN, PARANAQUE</v>
          </cell>
          <cell r="H334" t="str">
            <v>PARAÑAQUE CITY</v>
          </cell>
          <cell r="I334" t="str">
            <v>PARAÑAQUE</v>
          </cell>
          <cell r="J334"/>
          <cell r="K334"/>
          <cell r="L334" t="str">
            <v>ECOM</v>
          </cell>
          <cell r="M334" t="str">
            <v>FCOMP</v>
          </cell>
          <cell r="N334" t="str">
            <v>RRG</v>
          </cell>
          <cell r="O334">
            <v>13.92</v>
          </cell>
          <cell r="P334"/>
          <cell r="Q334">
            <v>19.07</v>
          </cell>
        </row>
        <row r="335">
          <cell r="E335" t="str">
            <v>R23094776</v>
          </cell>
          <cell r="F335" t="str">
            <v>CADELINA JOHN PHILIP BARROSA</v>
          </cell>
          <cell r="G335" t="str">
            <v>EVELYN CAMUS, BF RESORT VILL, LAS PINAS CITY</v>
          </cell>
          <cell r="H335" t="str">
            <v>LAS PIÑAS CITY</v>
          </cell>
          <cell r="I335" t="str">
            <v>PARAÑAQUE</v>
          </cell>
          <cell r="J335"/>
          <cell r="K335" t="str">
            <v>W/O ISSUE</v>
          </cell>
          <cell r="L335" t="str">
            <v>AVECO</v>
          </cell>
          <cell r="M335" t="str">
            <v>FCOMP</v>
          </cell>
          <cell r="N335" t="str">
            <v>RRG</v>
          </cell>
          <cell r="O335">
            <v>13.080000000000002</v>
          </cell>
          <cell r="P335"/>
          <cell r="Q335">
            <v>31.47</v>
          </cell>
        </row>
        <row r="336">
          <cell r="E336" t="str">
            <v>X24062133128</v>
          </cell>
          <cell r="F336" t="str">
            <v>REYNALDO A CASIMSIMAN</v>
          </cell>
          <cell r="G336" t="str">
            <v>VIZCARRA, PUROK 1, TAGUIG CITY</v>
          </cell>
          <cell r="H336" t="str">
            <v>TAGUIG CITY</v>
          </cell>
          <cell r="I336" t="str">
            <v>PARAÑAQUE</v>
          </cell>
          <cell r="J336" t="str">
            <v xml:space="preserve">extension of facilities (9spans sec)
for completion 07/31/2024 </v>
          </cell>
          <cell r="K336" t="str">
            <v>W/O ISSUE</v>
          </cell>
          <cell r="L336" t="str">
            <v>AVECO</v>
          </cell>
          <cell r="M336" t="str">
            <v>FCOMP</v>
          </cell>
          <cell r="N336" t="str">
            <v>RRG</v>
          </cell>
          <cell r="O336">
            <v>338.93950000000001</v>
          </cell>
          <cell r="P336"/>
          <cell r="Q336">
            <v>552.73</v>
          </cell>
        </row>
        <row r="337">
          <cell r="E337" t="str">
            <v>X24072724902</v>
          </cell>
          <cell r="F337" t="str">
            <v>MEGAN BIHAG MARCOS</v>
          </cell>
          <cell r="G337" t="str">
            <v>CALCUTTA, MERVILLE SUBD, PARANAQUE</v>
          </cell>
          <cell r="H337" t="str">
            <v>PARAÑAQUE CITY</v>
          </cell>
          <cell r="I337" t="str">
            <v>PARAÑAQUE</v>
          </cell>
          <cell r="J337"/>
          <cell r="K337"/>
          <cell r="L337" t="str">
            <v>AVECO</v>
          </cell>
          <cell r="M337" t="str">
            <v>TECO</v>
          </cell>
          <cell r="N337" t="str">
            <v>RRG</v>
          </cell>
          <cell r="O337">
            <v>188.51679999999999</v>
          </cell>
          <cell r="P337"/>
          <cell r="Q337">
            <v>279.05</v>
          </cell>
        </row>
        <row r="338">
          <cell r="E338" t="str">
            <v>X24093597317</v>
          </cell>
          <cell r="F338" t="str">
            <v>CITY GOVERNMENT OF PARANAQUE</v>
          </cell>
          <cell r="G338" t="str">
            <v>NINOY AQUINO, SAN DIONISIO, PARANAQUE</v>
          </cell>
          <cell r="H338" t="str">
            <v>PARAÑAQUE CITY</v>
          </cell>
          <cell r="I338" t="str">
            <v>PARAÑAQUE</v>
          </cell>
          <cell r="J338"/>
          <cell r="K338"/>
          <cell r="L338" t="str">
            <v>AVECO</v>
          </cell>
          <cell r="M338" t="str">
            <v>TECO</v>
          </cell>
          <cell r="N338" t="str">
            <v>RRG</v>
          </cell>
          <cell r="O338">
            <v>88.3</v>
          </cell>
          <cell r="P338"/>
          <cell r="Q338">
            <v>120.73</v>
          </cell>
        </row>
        <row r="339">
          <cell r="E339" t="str">
            <v>X24083116995</v>
          </cell>
          <cell r="F339" t="str">
            <v>AMBER SHAWN ANDRADE GAGAJENA</v>
          </cell>
          <cell r="G339" t="str">
            <v>LINDENWOOD RESIDENCES, LINDENWOOD RESIDENCES, MUNTINLUPA</v>
          </cell>
          <cell r="H339" t="str">
            <v>MUNTINLUPA CITY</v>
          </cell>
          <cell r="I339" t="str">
            <v>PARAÑAQUE</v>
          </cell>
          <cell r="J339"/>
          <cell r="K339"/>
          <cell r="L339" t="str">
            <v>AVECO</v>
          </cell>
          <cell r="M339" t="str">
            <v>COMP</v>
          </cell>
          <cell r="N339" t="str">
            <v>RRG</v>
          </cell>
          <cell r="O339">
            <v>28.700299999999999</v>
          </cell>
          <cell r="P339"/>
          <cell r="Q339">
            <v>39.22</v>
          </cell>
        </row>
        <row r="340">
          <cell r="E340" t="str">
            <v>X24062100987</v>
          </cell>
          <cell r="F340" t="str">
            <v>GLOBE TELECOM, INC.</v>
          </cell>
          <cell r="G340" t="str">
            <v>SAN JUANICO, AYALA-ALABANG VILL, MUNTINLUPA</v>
          </cell>
          <cell r="H340" t="str">
            <v>MUNTINLUPA CITY</v>
          </cell>
          <cell r="I340" t="str">
            <v>PARAÑAQUE</v>
          </cell>
          <cell r="J340" t="str">
            <v>for meter on oct 8</v>
          </cell>
          <cell r="K340" t="str">
            <v>W/O ISSUE</v>
          </cell>
          <cell r="L340" t="str">
            <v>POWERHOUSE</v>
          </cell>
          <cell r="M340" t="str">
            <v>COMP</v>
          </cell>
          <cell r="N340" t="str">
            <v>JSP</v>
          </cell>
          <cell r="O340">
            <v>7.8579999999999997</v>
          </cell>
          <cell r="P340"/>
          <cell r="Q340">
            <v>10.75</v>
          </cell>
        </row>
        <row r="341">
          <cell r="E341" t="str">
            <v>X24051934516</v>
          </cell>
          <cell r="F341" t="str">
            <v>EPICUREAN PARTNERS EXCHANGE INC.</v>
          </cell>
          <cell r="G341" t="str">
            <v>NATIONAL, TUNASAN, MUNTINLUPA</v>
          </cell>
          <cell r="H341" t="str">
            <v>MUNTINLUPA CITY</v>
          </cell>
          <cell r="I341" t="str">
            <v>PARAÑAQUE</v>
          </cell>
          <cell r="J341"/>
          <cell r="K341"/>
          <cell r="L341" t="str">
            <v>CHALLENGER</v>
          </cell>
          <cell r="M341" t="str">
            <v>TECO</v>
          </cell>
          <cell r="N341" t="str">
            <v>JSP</v>
          </cell>
          <cell r="O341">
            <v>94.178600000000003</v>
          </cell>
          <cell r="P341"/>
          <cell r="Q341">
            <v>146.16999999999999</v>
          </cell>
        </row>
        <row r="342">
          <cell r="E342" t="str">
            <v>X24020582971</v>
          </cell>
          <cell r="F342" t="str">
            <v>BAYSIDE NEIGHBORHOOD ASSOCIATION INC.</v>
          </cell>
          <cell r="G342" t="str">
            <v>M.L. QUEZON, PUROK 6, TAGUIG CITY</v>
          </cell>
          <cell r="H342" t="str">
            <v>TAGUIG CITY</v>
          </cell>
          <cell r="I342" t="str">
            <v>PARAÑAQUE</v>
          </cell>
          <cell r="J342"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v>
          </cell>
          <cell r="K342" t="str">
            <v>(R) W/O ISSUE</v>
          </cell>
          <cell r="L342" t="str">
            <v>AVECO</v>
          </cell>
          <cell r="M342" t="str">
            <v>FCOMP</v>
          </cell>
          <cell r="N342" t="str">
            <v>RRG</v>
          </cell>
          <cell r="O342">
            <v>508.04259999999999</v>
          </cell>
          <cell r="P342"/>
          <cell r="Q342">
            <v>782.03</v>
          </cell>
        </row>
        <row r="343">
          <cell r="E343" t="str">
            <v>X24062373971</v>
          </cell>
          <cell r="F343" t="str">
            <v>CHRISTIAN REL BARQUILLO SUBEBE</v>
          </cell>
          <cell r="G343" t="str">
            <v>EDONG COMPOUND - PICTORIAL LANE (AREA 5), 4TH ESTATE SUBD, PARANAQUE</v>
          </cell>
          <cell r="H343" t="str">
            <v>PARAÑAQUE CITY</v>
          </cell>
          <cell r="I343" t="str">
            <v>PARAÑAQUE</v>
          </cell>
          <cell r="J343" t="str">
            <v>for scheduling</v>
          </cell>
          <cell r="K343" t="str">
            <v>W/O ISSUE</v>
          </cell>
          <cell r="L343" t="str">
            <v>CHALLENGER</v>
          </cell>
          <cell r="M343" t="str">
            <v>COMP</v>
          </cell>
          <cell r="N343" t="str">
            <v>JSP</v>
          </cell>
          <cell r="O343">
            <v>154.62440000000001</v>
          </cell>
          <cell r="P343"/>
          <cell r="Q343">
            <v>242.92</v>
          </cell>
        </row>
        <row r="344">
          <cell r="E344" t="str">
            <v>X24051727275</v>
          </cell>
          <cell r="F344" t="str">
            <v>STARCROSS CONSTRUCTION INC.</v>
          </cell>
          <cell r="G344" t="str">
            <v>PACWOOD, PACWOOD, MUNTINLUPA</v>
          </cell>
          <cell r="H344" t="str">
            <v>MUNTINLUPA CITY</v>
          </cell>
          <cell r="I344" t="str">
            <v>PARAÑAQUE</v>
          </cell>
          <cell r="J344" t="str">
            <v>with interruption conjunct with ECOM (Cold Storage)</v>
          </cell>
          <cell r="K344" t="str">
            <v>W/O ISSUE</v>
          </cell>
          <cell r="L344" t="str">
            <v>CHALLENGER</v>
          </cell>
          <cell r="M344" t="str">
            <v>FCOMP</v>
          </cell>
          <cell r="N344" t="str">
            <v>JSP</v>
          </cell>
          <cell r="O344">
            <v>92.6096</v>
          </cell>
          <cell r="P344"/>
          <cell r="Q344">
            <v>137.6</v>
          </cell>
        </row>
        <row r="345">
          <cell r="E345" t="str">
            <v>X24072647438</v>
          </cell>
          <cell r="F345" t="str">
            <v>GLAEZA JOY PASCUA CRUZ</v>
          </cell>
          <cell r="G345" t="str">
            <v>MARTINEZ, ZONE 2, TAGUIG CITY</v>
          </cell>
          <cell r="H345" t="str">
            <v>TAGUIG CITY</v>
          </cell>
          <cell r="I345" t="str">
            <v>PARAÑAQUE</v>
          </cell>
          <cell r="J345" t="str">
            <v>for meter Oct 3</v>
          </cell>
          <cell r="K345" t="str">
            <v>W/O ISSUE</v>
          </cell>
          <cell r="L345" t="str">
            <v>CHALLENGER</v>
          </cell>
          <cell r="M345" t="str">
            <v>COMP</v>
          </cell>
          <cell r="N345" t="str">
            <v>JSP</v>
          </cell>
          <cell r="O345">
            <v>93.174300000000002</v>
          </cell>
          <cell r="P345"/>
          <cell r="Q345">
            <v>138.72</v>
          </cell>
        </row>
        <row r="346">
          <cell r="E346" t="str">
            <v>R23432609</v>
          </cell>
          <cell r="F346" t="str">
            <v>CITY GOVERNMENT OF TAGUIG</v>
          </cell>
          <cell r="G346" t="str">
            <v>PIO FELIPE, PUROK 1, TAGUIG CITY</v>
          </cell>
          <cell r="H346" t="str">
            <v>TAGUIG CITY</v>
          </cell>
          <cell r="I346" t="str">
            <v>PARAÑAQUE</v>
          </cell>
          <cell r="J346" t="str">
            <v>PAI 11/7/2024</v>
          </cell>
          <cell r="K346" t="str">
            <v>W/O ISSUE</v>
          </cell>
          <cell r="L346" t="str">
            <v>VJC</v>
          </cell>
          <cell r="M346" t="str">
            <v>TECO</v>
          </cell>
          <cell r="N346" t="str">
            <v>JMM</v>
          </cell>
          <cell r="O346">
            <v>62.747500000000002</v>
          </cell>
          <cell r="P346"/>
          <cell r="Q346">
            <v>105.8</v>
          </cell>
        </row>
        <row r="347">
          <cell r="E347" t="str">
            <v>R23432614</v>
          </cell>
          <cell r="F347" t="str">
            <v>CITY GOVERNMENT OF TAGUIG</v>
          </cell>
          <cell r="G347" t="str">
            <v>PIO FELIPE, PUROK 1, TAGUIG CITY</v>
          </cell>
          <cell r="H347" t="str">
            <v>TAGUIG CITY</v>
          </cell>
          <cell r="I347" t="str">
            <v>PARAÑAQUE</v>
          </cell>
          <cell r="J347" t="str">
            <v>PAI 11/7/2024</v>
          </cell>
          <cell r="K347" t="str">
            <v>W/O ISSUE</v>
          </cell>
          <cell r="L347" t="str">
            <v>VJC</v>
          </cell>
          <cell r="M347" t="str">
            <v>CLOSE</v>
          </cell>
          <cell r="N347" t="str">
            <v>JMM</v>
          </cell>
          <cell r="O347">
            <v>48.363399999999999</v>
          </cell>
          <cell r="P347"/>
          <cell r="Q347">
            <v>92.78</v>
          </cell>
        </row>
        <row r="348">
          <cell r="E348" t="str">
            <v>R23432620</v>
          </cell>
          <cell r="F348" t="str">
            <v>CITY GOVERNMENT OF TAGUIG</v>
          </cell>
          <cell r="G348" t="str">
            <v>PIO FELIPE, PUROK 1, TAGUIG CITY</v>
          </cell>
          <cell r="H348" t="str">
            <v>TAGUIG CITY</v>
          </cell>
          <cell r="I348" t="str">
            <v>PARAÑAQUE</v>
          </cell>
          <cell r="J348" t="str">
            <v>PAI 11/7/2024</v>
          </cell>
          <cell r="K348" t="str">
            <v>W/O ISSUE</v>
          </cell>
          <cell r="L348" t="str">
            <v>VJC</v>
          </cell>
          <cell r="M348" t="str">
            <v>CLOSE</v>
          </cell>
          <cell r="N348" t="str">
            <v>JMM</v>
          </cell>
          <cell r="O348">
            <v>48.363399999999999</v>
          </cell>
          <cell r="P348"/>
          <cell r="Q348">
            <v>92.78</v>
          </cell>
        </row>
        <row r="349">
          <cell r="E349" t="str">
            <v>R23432632</v>
          </cell>
          <cell r="F349" t="str">
            <v>CITY GOVERNMENT OF TAGUIG</v>
          </cell>
          <cell r="G349" t="str">
            <v>PIO FELIPE, PUROK 1, TAGUIG CITY</v>
          </cell>
          <cell r="H349" t="str">
            <v>TAGUIG CITY</v>
          </cell>
          <cell r="I349" t="str">
            <v>PARAÑAQUE</v>
          </cell>
          <cell r="J349" t="str">
            <v>PAI 11/7/2024</v>
          </cell>
          <cell r="K349" t="str">
            <v>W/O ISSUE</v>
          </cell>
          <cell r="L349" t="str">
            <v>VJC</v>
          </cell>
          <cell r="M349" t="str">
            <v>TECO</v>
          </cell>
          <cell r="N349" t="str">
            <v>JMM</v>
          </cell>
          <cell r="O349">
            <v>276.57409999999999</v>
          </cell>
          <cell r="P349"/>
          <cell r="Q349">
            <v>381</v>
          </cell>
        </row>
        <row r="350">
          <cell r="E350" t="str">
            <v>X24072776948</v>
          </cell>
          <cell r="F350" t="str">
            <v>FRANCISCO E ARCIAGA</v>
          </cell>
          <cell r="G350" t="str">
            <v>NATIONAL, BAYANAN, MUNTINLUPA</v>
          </cell>
          <cell r="H350" t="str">
            <v>MUNTINLUPA CITY</v>
          </cell>
          <cell r="I350" t="str">
            <v>PARAÑAQUE</v>
          </cell>
          <cell r="J350" t="str">
            <v>night sched only due to heavy traffic, for execution 2nd week of Oct</v>
          </cell>
          <cell r="K350" t="str">
            <v>W/O ISSUE</v>
          </cell>
          <cell r="L350" t="str">
            <v>CHALLENGER</v>
          </cell>
          <cell r="M350" t="str">
            <v>COMP</v>
          </cell>
          <cell r="N350" t="str">
            <v>JSP</v>
          </cell>
          <cell r="O350">
            <v>61.263599999999997</v>
          </cell>
          <cell r="P350"/>
          <cell r="Q350">
            <v>91.22</v>
          </cell>
        </row>
        <row r="351">
          <cell r="E351" t="str">
            <v>X24062135504</v>
          </cell>
          <cell r="F351" t="str">
            <v>ANGELITA KALINISAN DE TAZA</v>
          </cell>
          <cell r="G351" t="str">
            <v>ANIBAN I, ANIBAN I, BACOOR</v>
          </cell>
          <cell r="H351" t="str">
            <v>BACOOR CITY</v>
          </cell>
          <cell r="I351" t="str">
            <v>DASMA</v>
          </cell>
          <cell r="J351"/>
          <cell r="K351"/>
          <cell r="L351" t="str">
            <v>AVECO</v>
          </cell>
          <cell r="M351" t="str">
            <v>FCOMP</v>
          </cell>
          <cell r="N351" t="str">
            <v>RRG</v>
          </cell>
          <cell r="O351">
            <v>18.760000000000002</v>
          </cell>
          <cell r="P351"/>
          <cell r="Q351">
            <v>25.72</v>
          </cell>
        </row>
        <row r="352">
          <cell r="E352" t="str">
            <v>X23114532013</v>
          </cell>
          <cell r="F352" t="str">
            <v>JUAN MIGUEL ANTONIO DOMINGO CASTILLO</v>
          </cell>
          <cell r="G352" t="str">
            <v>GLOUCESTER, HILLSBOROUGH SUBD, MUNTINLUPA</v>
          </cell>
          <cell r="H352" t="str">
            <v>TAGUIG CITY</v>
          </cell>
          <cell r="I352" t="str">
            <v>PARAÑAQUE</v>
          </cell>
          <cell r="J352"/>
          <cell r="K352"/>
          <cell r="L352" t="str">
            <v>ECOM</v>
          </cell>
          <cell r="M352" t="str">
            <v>COMP</v>
          </cell>
          <cell r="N352" t="str">
            <v>RRG</v>
          </cell>
          <cell r="O352">
            <v>33.207000000000001</v>
          </cell>
          <cell r="P352"/>
          <cell r="Q352">
            <v>45.45</v>
          </cell>
        </row>
        <row r="353">
          <cell r="E353" t="str">
            <v>X24072534671</v>
          </cell>
          <cell r="F353" t="str">
            <v>RAYMUND JORGE MASAGCA PINEDA</v>
          </cell>
          <cell r="G353" t="str">
            <v>KAMAGONG, AYALA-ALABANG VILL, MUNTINLUPA</v>
          </cell>
          <cell r="H353" t="str">
            <v>MUNTINLUPA CITY</v>
          </cell>
          <cell r="I353" t="str">
            <v>PARAÑAQUE</v>
          </cell>
          <cell r="J353"/>
          <cell r="K353"/>
          <cell r="L353" t="str">
            <v>ECOM</v>
          </cell>
          <cell r="M353" t="str">
            <v>TECO</v>
          </cell>
          <cell r="N353" t="str">
            <v>RRG</v>
          </cell>
          <cell r="O353">
            <v>31.133299999999998</v>
          </cell>
          <cell r="P353"/>
          <cell r="Q353">
            <v>42.65</v>
          </cell>
        </row>
        <row r="354">
          <cell r="E354" t="str">
            <v>X24083434319</v>
          </cell>
          <cell r="F354" t="str">
            <v>SHARON DELA TORRE-GRANDE</v>
          </cell>
          <cell r="G354" t="str">
            <v>ST. JUDE, SAN ANTONIO VALLEY 1, PARANAQUE</v>
          </cell>
          <cell r="H354" t="str">
            <v>PARAÑAQUE CITY</v>
          </cell>
          <cell r="I354" t="str">
            <v>PARAÑAQUE</v>
          </cell>
          <cell r="J354" t="str">
            <v>Problem with Water Pipe</v>
          </cell>
          <cell r="K354" t="str">
            <v>W/ ISSUE</v>
          </cell>
          <cell r="L354" t="str">
            <v>ECOM</v>
          </cell>
          <cell r="M354" t="str">
            <v>FCOMP</v>
          </cell>
          <cell r="N354" t="str">
            <v>RRG</v>
          </cell>
          <cell r="O354">
            <v>62.179499999999997</v>
          </cell>
          <cell r="P354"/>
          <cell r="Q354">
            <v>96.22</v>
          </cell>
        </row>
        <row r="355">
          <cell r="E355" t="str">
            <v>X24051593277</v>
          </cell>
          <cell r="F355" t="str">
            <v>SALLY CHOA LEE</v>
          </cell>
          <cell r="G355" t="str">
            <v>IPIL-IPIL, MULTINATIONAL VILL, PARANAQUE</v>
          </cell>
          <cell r="H355" t="str">
            <v>PARAÑAQUE CITY</v>
          </cell>
          <cell r="I355" t="str">
            <v>PARAÑAQUE</v>
          </cell>
          <cell r="J355"/>
          <cell r="K355"/>
          <cell r="L355" t="str">
            <v>ECOM</v>
          </cell>
          <cell r="M355" t="str">
            <v>FCOMP</v>
          </cell>
          <cell r="N355" t="str">
            <v>RRG</v>
          </cell>
          <cell r="O355">
            <v>132.749</v>
          </cell>
          <cell r="P355"/>
          <cell r="Q355">
            <v>190.23</v>
          </cell>
        </row>
        <row r="356">
          <cell r="E356" t="str">
            <v>R23019063</v>
          </cell>
          <cell r="F356" t="str">
            <v>MASA, HORACIO G,</v>
          </cell>
          <cell r="G356" t="str">
            <v>BLOCK 10, PINAGSAMA PH 1 VILL, TAGUIG CITY</v>
          </cell>
          <cell r="H356" t="str">
            <v>TAGUIG CITY</v>
          </cell>
          <cell r="I356" t="str">
            <v>PARAÑAQUE</v>
          </cell>
          <cell r="J356" t="str">
            <v>2/12/24: For sched of PAI</v>
          </cell>
          <cell r="K356" t="str">
            <v>W/O ISSUE</v>
          </cell>
          <cell r="L356" t="str">
            <v>VJC</v>
          </cell>
          <cell r="M356" t="str">
            <v>FCOMP</v>
          </cell>
          <cell r="N356" t="str">
            <v>JSB</v>
          </cell>
          <cell r="O356">
            <v>48.317600000000006</v>
          </cell>
          <cell r="P356"/>
          <cell r="Q356">
            <v>964.72</v>
          </cell>
        </row>
        <row r="357">
          <cell r="E357" t="str">
            <v>X24093526500</v>
          </cell>
          <cell r="F357" t="str">
            <v>RYAN GRACILLA VILLAGEN</v>
          </cell>
          <cell r="G357" t="str">
            <v>SAMABANA K-9, SAMABANA K-9, TAGUIG CITY</v>
          </cell>
          <cell r="H357" t="str">
            <v>TAGUIG CITY</v>
          </cell>
          <cell r="I357" t="str">
            <v>PARAÑAQUE</v>
          </cell>
          <cell r="J357"/>
          <cell r="K357" t="str">
            <v>W/O ISSUE</v>
          </cell>
          <cell r="L357" t="str">
            <v>VJC</v>
          </cell>
          <cell r="M357" t="str">
            <v>TECO</v>
          </cell>
          <cell r="N357" t="str">
            <v>JMM</v>
          </cell>
          <cell r="O357">
            <v>0.4</v>
          </cell>
          <cell r="P357"/>
          <cell r="Q357">
            <v>0.53</v>
          </cell>
        </row>
        <row r="358">
          <cell r="E358" t="str">
            <v>X24041460909</v>
          </cell>
          <cell r="F358" t="str">
            <v>SERVEQUEST PROPERTIES CORPORATION</v>
          </cell>
          <cell r="G358" t="str">
            <v>J. ELIZALDE, BF HOMES, PARANAQUE</v>
          </cell>
          <cell r="H358" t="str">
            <v>PARAÑAQUE CITY</v>
          </cell>
          <cell r="I358" t="str">
            <v>PARAÑAQUE</v>
          </cell>
          <cell r="J358" t="str">
            <v>On Going Digging</v>
          </cell>
          <cell r="K358" t="str">
            <v>W/  ISSUE</v>
          </cell>
          <cell r="L358" t="str">
            <v>ECOM</v>
          </cell>
          <cell r="M358" t="str">
            <v>FCOMP</v>
          </cell>
          <cell r="N358" t="str">
            <v>RRG</v>
          </cell>
          <cell r="O358">
            <v>111.774</v>
          </cell>
          <cell r="P358"/>
          <cell r="Q358">
            <v>163.62</v>
          </cell>
        </row>
        <row r="359">
          <cell r="E359" t="str">
            <v>X23104038952</v>
          </cell>
          <cell r="F359" t="str">
            <v>MA CLARISA CORONEL DEL ROSARIO</v>
          </cell>
          <cell r="G359" t="str">
            <v>NICANOR ABELARDO, BF HOMES, PARANAQUE</v>
          </cell>
          <cell r="H359" t="str">
            <v>MUNTINLUPA CITY</v>
          </cell>
          <cell r="I359" t="str">
            <v>PARAÑAQUE</v>
          </cell>
          <cell r="J359"/>
          <cell r="K359" t="str">
            <v>W/O ISSUE</v>
          </cell>
          <cell r="L359" t="str">
            <v>ECOM</v>
          </cell>
          <cell r="M359" t="str">
            <v>TECO</v>
          </cell>
          <cell r="N359" t="str">
            <v>RRG</v>
          </cell>
          <cell r="O359">
            <v>85.924000000000007</v>
          </cell>
          <cell r="P359"/>
          <cell r="Q359">
            <v>123.15</v>
          </cell>
        </row>
        <row r="360">
          <cell r="E360" t="str">
            <v>X23124810532</v>
          </cell>
          <cell r="F360" t="str">
            <v>GLOBE TELECOM, INC.</v>
          </cell>
          <cell r="G360" t="str">
            <v>MARIGOLD, LAKEVIEW HOMES I, MUNTINLUPA</v>
          </cell>
          <cell r="H360" t="str">
            <v>MUNTINLUPA CITY</v>
          </cell>
          <cell r="I360" t="str">
            <v>PARAÑAQUE</v>
          </cell>
          <cell r="J360" t="str">
            <v>Hold by Residence due to Vehicle will not be accessible once the pole are installed .</v>
          </cell>
          <cell r="K360" t="str">
            <v>W/ ISSUE</v>
          </cell>
          <cell r="L360" t="str">
            <v>ECOM</v>
          </cell>
          <cell r="M360" t="str">
            <v>FCOMP</v>
          </cell>
          <cell r="N360" t="str">
            <v>RRG</v>
          </cell>
          <cell r="O360">
            <v>54.864100000000001</v>
          </cell>
          <cell r="P360"/>
          <cell r="Q360">
            <v>132.9</v>
          </cell>
        </row>
        <row r="361">
          <cell r="E361" t="str">
            <v>X24041432585</v>
          </cell>
          <cell r="F361" t="str">
            <v>LIGHT RAIL MANILA CORPORATION</v>
          </cell>
          <cell r="G361" t="str">
            <v>PRES. M. ROXAS, BACLARAN, PARANAQUE</v>
          </cell>
          <cell r="H361" t="str">
            <v>PARAÑAQUE CITY</v>
          </cell>
          <cell r="I361" t="str">
            <v>PARAÑAQUE</v>
          </cell>
          <cell r="J361" t="str">
            <v>with on-going construction
last email 08/01/2024
 with UG activity:
UG to complete their activity up to Aug31</v>
          </cell>
          <cell r="K361" t="str">
            <v>W/ ISSUE</v>
          </cell>
          <cell r="L361" t="str">
            <v>CHALLENGER</v>
          </cell>
          <cell r="M361" t="str">
            <v>FCOMP</v>
          </cell>
          <cell r="N361" t="str">
            <v>IJP</v>
          </cell>
          <cell r="O361">
            <v>122.31399999999999</v>
          </cell>
          <cell r="P361"/>
          <cell r="Q361">
            <v>396.63</v>
          </cell>
        </row>
        <row r="362">
          <cell r="E362" t="str">
            <v>X24041316125</v>
          </cell>
          <cell r="F362" t="str">
            <v>JUSTINE CLARENCE SAW LI</v>
          </cell>
          <cell r="G362" t="str">
            <v>A. BONIFACIO, SAN DIONISIO, PARANAQUE</v>
          </cell>
          <cell r="H362" t="str">
            <v>PARAÑAQUE CITY</v>
          </cell>
          <cell r="I362" t="str">
            <v>PARAÑAQUE</v>
          </cell>
          <cell r="J362" t="str">
            <v>with issue may ongoing raod construction as of Oct 5</v>
          </cell>
          <cell r="K362" t="str">
            <v>W/ ISSUE</v>
          </cell>
          <cell r="L362" t="str">
            <v>CHALLENGER</v>
          </cell>
          <cell r="M362" t="str">
            <v>FCOMP</v>
          </cell>
          <cell r="N362" t="str">
            <v>CLG</v>
          </cell>
          <cell r="O362">
            <v>270.2276</v>
          </cell>
          <cell r="P362"/>
          <cell r="Q362">
            <v>366.43</v>
          </cell>
        </row>
        <row r="363">
          <cell r="E363" t="str">
            <v>X24041348468</v>
          </cell>
          <cell r="F363" t="str">
            <v>ONE ROXAS PRIME DEVELOPMENT CORPORATION</v>
          </cell>
          <cell r="G363" t="str">
            <v>TIMOTHY, MULTINATIONAL VILL, PARANAQUE</v>
          </cell>
          <cell r="H363" t="str">
            <v>PARAÑAQUE CITY</v>
          </cell>
          <cell r="I363" t="str">
            <v>PARAÑAQUE</v>
          </cell>
          <cell r="J363" t="str">
            <v>-started last June 13 with the assist of security
-hold due to need to install pole at sidewalk and need to talk with HOA
-no sched yet due to availability of HSAC and police escort since need to talk to HOA for the pole locations</v>
          </cell>
          <cell r="K363" t="str">
            <v>(R) W/O ISSUE</v>
          </cell>
          <cell r="L363" t="str">
            <v>CHALLENGER</v>
          </cell>
          <cell r="M363" t="str">
            <v>FCOMP</v>
          </cell>
          <cell r="N363" t="str">
            <v>RHM</v>
          </cell>
          <cell r="O363">
            <v>836.11620000000005</v>
          </cell>
          <cell r="P363"/>
          <cell r="Q363">
            <v>1196.08</v>
          </cell>
        </row>
        <row r="364">
          <cell r="E364" t="str">
            <v>R23157389</v>
          </cell>
          <cell r="F364" t="str">
            <v>PAZZIUAGAN, ROSARIO BELTRAN,</v>
          </cell>
          <cell r="G364" t="str">
            <v>R. GIANZON, KATARUNGAN VILLAGE, MUNTINLUPA</v>
          </cell>
          <cell r="H364" t="str">
            <v>MUNTINLUPA CITY</v>
          </cell>
          <cell r="I364" t="str">
            <v>PARAÑAQUE</v>
          </cell>
          <cell r="J364" t="str">
            <v>waiting sched</v>
          </cell>
          <cell r="K364" t="str">
            <v>W/O ISSUE</v>
          </cell>
          <cell r="L364" t="str">
            <v>CHALLENGER</v>
          </cell>
          <cell r="M364" t="str">
            <v>COMP</v>
          </cell>
          <cell r="N364" t="str">
            <v>JSP</v>
          </cell>
          <cell r="O364">
            <v>11.97</v>
          </cell>
          <cell r="P364"/>
          <cell r="Q364">
            <v>16.45</v>
          </cell>
        </row>
        <row r="365">
          <cell r="E365" t="str">
            <v>X24093540862</v>
          </cell>
          <cell r="F365" t="str">
            <v>NINA RACHEL TORRES DE VERA</v>
          </cell>
          <cell r="G365" t="str">
            <v>BLUEBIRD LANE, BF-PILAR SOUTHVILLE, LAS PINAS CITY</v>
          </cell>
          <cell r="H365" t="str">
            <v>LAS PIÑAS CITY</v>
          </cell>
          <cell r="I365" t="str">
            <v>PARAÑAQUE</v>
          </cell>
          <cell r="J365"/>
          <cell r="K365"/>
          <cell r="L365" t="str">
            <v>ECOM</v>
          </cell>
          <cell r="M365" t="str">
            <v>FCOMP</v>
          </cell>
          <cell r="N365" t="str">
            <v>RRG</v>
          </cell>
          <cell r="O365">
            <v>27.3903</v>
          </cell>
          <cell r="P365"/>
          <cell r="Q365">
            <v>37.450000000000003</v>
          </cell>
        </row>
        <row r="366">
          <cell r="E366" t="str">
            <v>X23114346770</v>
          </cell>
          <cell r="F366" t="str">
            <v>EASY SHOP SHOPPING CENTER CORP.</v>
          </cell>
          <cell r="G366" t="str">
            <v>NAGA, PULANGLUPA I, LAS PINAS CITY</v>
          </cell>
          <cell r="H366" t="str">
            <v>LAS PIÑAS CITY</v>
          </cell>
          <cell r="I366" t="str">
            <v>PARAÑAQUE</v>
          </cell>
          <cell r="J366" t="str">
            <v>March 7 target</v>
          </cell>
          <cell r="K366" t="str">
            <v>W/O ISSUE</v>
          </cell>
          <cell r="L366" t="str">
            <v>AVECO</v>
          </cell>
          <cell r="M366" t="str">
            <v>FCOMP</v>
          </cell>
          <cell r="N366" t="str">
            <v>RRG</v>
          </cell>
          <cell r="O366">
            <v>47.819499999999991</v>
          </cell>
          <cell r="P366"/>
          <cell r="Q366">
            <v>107.05</v>
          </cell>
        </row>
        <row r="367">
          <cell r="E367" t="str">
            <v>X24030782714</v>
          </cell>
          <cell r="F367" t="str">
            <v>C N C CONSTRUCTION &amp; DEV'T. CORPORATION</v>
          </cell>
          <cell r="G367" t="str">
            <v>BANNER, 4TH ESTATE SUBD, PARANAQUE</v>
          </cell>
          <cell r="H367" t="str">
            <v>PARAÑAQUE CITY</v>
          </cell>
          <cell r="I367" t="str">
            <v>PARAÑAQUE</v>
          </cell>
          <cell r="J367" t="str">
            <v>for completion 8/29/2024 (conjunct to X24030782696)</v>
          </cell>
          <cell r="K367" t="str">
            <v>W/O ISSUE</v>
          </cell>
          <cell r="L367" t="str">
            <v>CHALLENGER</v>
          </cell>
          <cell r="M367" t="str">
            <v>COMP</v>
          </cell>
          <cell r="N367" t="str">
            <v>JSP</v>
          </cell>
          <cell r="O367">
            <v>12.6</v>
          </cell>
          <cell r="P367"/>
          <cell r="Q367">
            <v>17.25</v>
          </cell>
        </row>
        <row r="368">
          <cell r="E368" t="str">
            <v>X24062484988</v>
          </cell>
          <cell r="F368" t="str">
            <v>TRISTAN U. LOBENDINO</v>
          </cell>
          <cell r="G368" t="str">
            <v>BLOCK 17, LINDENWOOD RESIDENCES, MUNTINLUPA</v>
          </cell>
          <cell r="H368" t="str">
            <v>MUNTINLUPA CITY</v>
          </cell>
          <cell r="I368" t="str">
            <v>PARAÑAQUE</v>
          </cell>
          <cell r="J368" t="str">
            <v>sabit dt meter Aug 19</v>
          </cell>
          <cell r="K368" t="str">
            <v>W/O ISSUE</v>
          </cell>
          <cell r="L368" t="str">
            <v>POWERHOUSE</v>
          </cell>
          <cell r="M368" t="str">
            <v>COMP</v>
          </cell>
          <cell r="N368" t="str">
            <v>JSP</v>
          </cell>
          <cell r="O368">
            <v>15.017300000000001</v>
          </cell>
          <cell r="P368"/>
          <cell r="Q368">
            <v>20.38</v>
          </cell>
        </row>
        <row r="369">
          <cell r="E369" t="str">
            <v>X24020406218</v>
          </cell>
          <cell r="F369" t="str">
            <v>LAS PINAS RENAL CARE CENTER INC.</v>
          </cell>
          <cell r="G369" t="str">
            <v>PHILAMLIFE, PAMPLONA II, LAS PINAS CITY</v>
          </cell>
          <cell r="H369" t="str">
            <v>LAS PIÑAS CITY</v>
          </cell>
          <cell r="I369" t="str">
            <v>PARAÑAQUE</v>
          </cell>
          <cell r="J369"/>
          <cell r="K369" t="str">
            <v>W/O ISSUE</v>
          </cell>
          <cell r="L369" t="str">
            <v>POWERHOUSE</v>
          </cell>
          <cell r="M369" t="str">
            <v>COMP</v>
          </cell>
          <cell r="N369" t="str">
            <v>JSP</v>
          </cell>
          <cell r="O369">
            <v>3.92</v>
          </cell>
          <cell r="P369"/>
          <cell r="Q369">
            <v>50.42</v>
          </cell>
        </row>
        <row r="370">
          <cell r="E370" t="str">
            <v>X23114561852</v>
          </cell>
          <cell r="F370" t="str">
            <v>JOSE DAYAG DASALLA</v>
          </cell>
          <cell r="G370" t="str">
            <v>Q. PAREDES, KATARUNGAN VILLAGE, MUNTINLUPA</v>
          </cell>
          <cell r="H370" t="str">
            <v>MUNTINLUPA CITY</v>
          </cell>
          <cell r="I370" t="str">
            <v>PARAÑAQUE</v>
          </cell>
          <cell r="J370"/>
          <cell r="K370" t="str">
            <v>W/O ISSUE</v>
          </cell>
          <cell r="L370" t="str">
            <v>POWERHOUSE</v>
          </cell>
          <cell r="M370" t="str">
            <v>COMP</v>
          </cell>
          <cell r="N370" t="str">
            <v>JSP</v>
          </cell>
          <cell r="O370">
            <v>7.2599999999999989</v>
          </cell>
          <cell r="P370"/>
          <cell r="Q370">
            <v>32.82</v>
          </cell>
        </row>
        <row r="371">
          <cell r="E371" t="str">
            <v>X22073204444</v>
          </cell>
          <cell r="F371" t="str">
            <v>MAXTRONIX INC.</v>
          </cell>
          <cell r="G371" t="str">
            <v>MON-EL, MON-EL SUBD, PARANAQUE</v>
          </cell>
          <cell r="H371" t="str">
            <v>PARAÑAQUE CITY</v>
          </cell>
          <cell r="I371" t="str">
            <v>PARAÑAQUE</v>
          </cell>
          <cell r="J371" t="str">
            <v>Energized 9/14/2024</v>
          </cell>
          <cell r="K371" t="str">
            <v>W/O ISSUE</v>
          </cell>
          <cell r="L371" t="str">
            <v>VJC</v>
          </cell>
          <cell r="M371" t="str">
            <v>FCOMP</v>
          </cell>
          <cell r="N371" t="str">
            <v>JMM</v>
          </cell>
          <cell r="O371">
            <v>58.911499999999997</v>
          </cell>
          <cell r="P371"/>
          <cell r="Q371">
            <v>88.05</v>
          </cell>
        </row>
        <row r="372">
          <cell r="E372" t="str">
            <v>X23114506759</v>
          </cell>
          <cell r="F372" t="str">
            <v>CITRA MINA SEAFOOD CORPORATION</v>
          </cell>
          <cell r="G372" t="str">
            <v>MULTINATIONAL, MULTINATIONAL VILL, PARANAQUE</v>
          </cell>
          <cell r="H372" t="str">
            <v>PARAÑAQUE CITY</v>
          </cell>
          <cell r="I372" t="str">
            <v>PARAÑAQUE</v>
          </cell>
          <cell r="J372"/>
          <cell r="K372"/>
          <cell r="L372" t="str">
            <v>VJC</v>
          </cell>
          <cell r="M372" t="str">
            <v>FCOMP</v>
          </cell>
          <cell r="N372" t="str">
            <v>JMM</v>
          </cell>
          <cell r="O372">
            <v>35.79</v>
          </cell>
          <cell r="P372"/>
          <cell r="Q372">
            <v>599.82000000000005</v>
          </cell>
        </row>
        <row r="373">
          <cell r="E373" t="str">
            <v>X24104277345</v>
          </cell>
          <cell r="F373" t="str">
            <v>OSAVE TRADING PHILIPPINES CORPORATION</v>
          </cell>
          <cell r="G373" t="str">
            <v>DIEGO SILANG, AFPOVAI PHASE 2, TAGUIG CITY</v>
          </cell>
          <cell r="H373" t="str">
            <v>TAGUIG CITY</v>
          </cell>
          <cell r="I373" t="str">
            <v>PARAÑAQUE</v>
          </cell>
          <cell r="J373"/>
          <cell r="K373"/>
          <cell r="L373" t="str">
            <v>VJC</v>
          </cell>
          <cell r="M373" t="str">
            <v>FCOMP</v>
          </cell>
          <cell r="N373" t="str">
            <v>JMM</v>
          </cell>
          <cell r="O373">
            <v>13.010300000000001</v>
          </cell>
          <cell r="P373"/>
          <cell r="Q373">
            <v>17.63</v>
          </cell>
        </row>
        <row r="374">
          <cell r="E374" t="str">
            <v>X24114451220</v>
          </cell>
          <cell r="F374" t="str">
            <v>GRNN LIRAM SERVICES INC.</v>
          </cell>
          <cell r="G374" t="str">
            <v>STA. MARIA, TAGUIG BAGUMBAYAN INDL ASS INC, TAGUIG CITY</v>
          </cell>
          <cell r="H374" t="str">
            <v>TAGUIG CITY</v>
          </cell>
          <cell r="I374" t="str">
            <v>PARAÑAQUE</v>
          </cell>
          <cell r="J374"/>
          <cell r="K374"/>
          <cell r="L374" t="str">
            <v>ECOM</v>
          </cell>
          <cell r="M374" t="str">
            <v>TECO</v>
          </cell>
          <cell r="N374" t="str">
            <v>RRG</v>
          </cell>
          <cell r="O374">
            <v>407.77809999999999</v>
          </cell>
          <cell r="P374"/>
          <cell r="Q374">
            <v>562.53</v>
          </cell>
        </row>
        <row r="375">
          <cell r="E375" t="str">
            <v>X24114521247</v>
          </cell>
          <cell r="F375" t="str">
            <v>LILIAN V KHADKA</v>
          </cell>
          <cell r="G375" t="str">
            <v>MILAN, MERVILLE SUBD, PARANAQUE</v>
          </cell>
          <cell r="H375" t="str">
            <v>PARAÑAQUE CITY</v>
          </cell>
          <cell r="I375" t="str">
            <v>PARAÑAQUE</v>
          </cell>
          <cell r="J375"/>
          <cell r="K375" t="str">
            <v>W/O ISSUE</v>
          </cell>
          <cell r="L375" t="str">
            <v>VJC</v>
          </cell>
          <cell r="M375" t="str">
            <v>TECO</v>
          </cell>
          <cell r="N375" t="str">
            <v>JMM</v>
          </cell>
          <cell r="O375">
            <v>12.693300000000001</v>
          </cell>
          <cell r="P375"/>
          <cell r="Q375">
            <v>17.38</v>
          </cell>
        </row>
        <row r="376">
          <cell r="E376" t="str">
            <v>X24104022459</v>
          </cell>
          <cell r="F376" t="str">
            <v>UNIOIL PETROLEUM PHILIPPINES INC.</v>
          </cell>
          <cell r="G376" t="str">
            <v>DOÑA SOLEDAD, BETTER LIVING SUBD, PARANAQUE</v>
          </cell>
          <cell r="H376" t="str">
            <v>PARAÑAQUE CITY</v>
          </cell>
          <cell r="I376" t="str">
            <v>PARAÑAQUE</v>
          </cell>
          <cell r="J376" t="str">
            <v>for scheduling</v>
          </cell>
          <cell r="K376" t="str">
            <v>W/O ISSUE</v>
          </cell>
          <cell r="L376" t="str">
            <v>CHALLENGER</v>
          </cell>
          <cell r="M376" t="str">
            <v>FCOMP</v>
          </cell>
          <cell r="N376" t="str">
            <v>JSP</v>
          </cell>
          <cell r="O376">
            <v>10.08</v>
          </cell>
          <cell r="P376"/>
          <cell r="Q376">
            <v>13.8</v>
          </cell>
        </row>
        <row r="377">
          <cell r="E377" t="str">
            <v>X24041316086</v>
          </cell>
          <cell r="F377" t="str">
            <v>JASMIN VALDEZ SALVADOR</v>
          </cell>
          <cell r="G377" t="str">
            <v>BROOKSIDE, LEVITOWN PH 9 SUBD, PARANAQUE</v>
          </cell>
          <cell r="H377" t="str">
            <v>PARAÑAQUE CITY</v>
          </cell>
          <cell r="I377" t="str">
            <v>PARAÑAQUE</v>
          </cell>
          <cell r="J377"/>
          <cell r="K377"/>
          <cell r="L377" t="str">
            <v>CHALLENGER</v>
          </cell>
          <cell r="M377" t="str">
            <v>COMP</v>
          </cell>
          <cell r="N377" t="str">
            <v>JSP</v>
          </cell>
          <cell r="O377">
            <v>123.41759999999999</v>
          </cell>
          <cell r="P377"/>
          <cell r="Q377">
            <v>191.28</v>
          </cell>
        </row>
        <row r="378">
          <cell r="E378" t="str">
            <v>X24072870130</v>
          </cell>
          <cell r="F378" t="str">
            <v>RALPH LIM JOSEPH</v>
          </cell>
          <cell r="G378" t="str">
            <v>AGUIRRE, BF HOMES, PARANAQUE</v>
          </cell>
          <cell r="H378" t="str">
            <v>PARAÑAQUE CITY</v>
          </cell>
          <cell r="I378" t="str">
            <v>PARAÑAQUE</v>
          </cell>
          <cell r="J378" t="str">
            <v>to execute 12/18</v>
          </cell>
          <cell r="K378" t="str">
            <v>W/O ISSUE</v>
          </cell>
          <cell r="L378" t="str">
            <v>CHALLENGER</v>
          </cell>
          <cell r="M378" t="str">
            <v>COMP</v>
          </cell>
          <cell r="N378" t="str">
            <v>JSP</v>
          </cell>
          <cell r="O378">
            <v>5.65</v>
          </cell>
          <cell r="P378"/>
          <cell r="Q378">
            <v>7.75</v>
          </cell>
        </row>
        <row r="379">
          <cell r="E379" t="str">
            <v>X24072831191</v>
          </cell>
          <cell r="F379" t="str">
            <v>BAYSIDE NEIGHBORHOOD ASSOCIATION INC.</v>
          </cell>
          <cell r="G379" t="str">
            <v>M.L. QUEZON, PUROK 6, TAGUIG CITY</v>
          </cell>
          <cell r="H379" t="str">
            <v>TAGUIG CITY</v>
          </cell>
          <cell r="I379" t="str">
            <v>PARAÑAQUE</v>
          </cell>
          <cell r="J379" t="str">
            <v>awaiting for completion of mother wo</v>
          </cell>
          <cell r="K379" t="str">
            <v>W/ ISSUE</v>
          </cell>
          <cell r="L379" t="str">
            <v>AVECO</v>
          </cell>
          <cell r="M379" t="str">
            <v>TECO</v>
          </cell>
          <cell r="N379" t="str">
            <v>RRG</v>
          </cell>
          <cell r="O379">
            <v>12.321300000000001</v>
          </cell>
          <cell r="P379"/>
          <cell r="Q379">
            <v>16.8</v>
          </cell>
        </row>
        <row r="380">
          <cell r="E380" t="str">
            <v>X24072830710</v>
          </cell>
          <cell r="F380" t="str">
            <v>BAYSIDE NEIGHBORHOOD ASSOCIATION INC.</v>
          </cell>
          <cell r="G380" t="str">
            <v>M.L. QUEZON, PUROK 6, TAGUIG CITY</v>
          </cell>
          <cell r="H380" t="str">
            <v>TAGUIG CITY</v>
          </cell>
          <cell r="I380" t="str">
            <v>PARAÑAQUE</v>
          </cell>
          <cell r="J380" t="str">
            <v>awaiting for completion of mother wo</v>
          </cell>
          <cell r="K380" t="str">
            <v>W/ ISSUE</v>
          </cell>
          <cell r="L380" t="str">
            <v>AVECO</v>
          </cell>
          <cell r="M380" t="str">
            <v>TECO</v>
          </cell>
          <cell r="N380" t="str">
            <v>RRG</v>
          </cell>
          <cell r="O380">
            <v>11.6913</v>
          </cell>
          <cell r="P380"/>
          <cell r="Q380">
            <v>15.95</v>
          </cell>
        </row>
        <row r="381">
          <cell r="E381" t="str">
            <v>X24072830423</v>
          </cell>
          <cell r="F381" t="str">
            <v>BAYSIDE NEIGHBORHOOD ASSOCIATION INC.</v>
          </cell>
          <cell r="G381" t="str">
            <v>M.L. QUEZON, PUROK 6, TAGUIG CITY</v>
          </cell>
          <cell r="H381" t="str">
            <v>TAGUIG CITY</v>
          </cell>
          <cell r="I381" t="str">
            <v>PARAÑAQUE</v>
          </cell>
          <cell r="J381" t="str">
            <v>awaiting for completion of mother wo</v>
          </cell>
          <cell r="K381" t="str">
            <v>W/ ISSUE</v>
          </cell>
          <cell r="L381" t="str">
            <v>AVECO</v>
          </cell>
          <cell r="M381" t="str">
            <v>TECO</v>
          </cell>
          <cell r="N381" t="str">
            <v>RRG</v>
          </cell>
          <cell r="O381">
            <v>11.901300000000001</v>
          </cell>
          <cell r="P381"/>
          <cell r="Q381">
            <v>16.23</v>
          </cell>
        </row>
        <row r="382">
          <cell r="E382" t="str">
            <v>X24072830171</v>
          </cell>
          <cell r="F382" t="str">
            <v>BAYSIDE NEIGHBORHOOD ASSOCIATION INC.</v>
          </cell>
          <cell r="G382" t="str">
            <v>M.L. QUEZON, PUROK 6, TAGUIG CITY</v>
          </cell>
          <cell r="H382" t="str">
            <v>TAGUIG CITY</v>
          </cell>
          <cell r="I382" t="str">
            <v>PARAÑAQUE</v>
          </cell>
          <cell r="J382" t="str">
            <v>awaiting for completion of mother wo</v>
          </cell>
          <cell r="K382" t="str">
            <v>W/ ISSUE</v>
          </cell>
          <cell r="L382" t="str">
            <v>AVECO</v>
          </cell>
          <cell r="M382" t="str">
            <v>TECO</v>
          </cell>
          <cell r="N382" t="str">
            <v>RRG</v>
          </cell>
          <cell r="O382">
            <v>11.6913</v>
          </cell>
          <cell r="P382"/>
          <cell r="Q382">
            <v>15.95</v>
          </cell>
        </row>
        <row r="383">
          <cell r="E383" t="str">
            <v>X24010151897</v>
          </cell>
          <cell r="F383" t="str">
            <v>RICHARD SAICHER ABENDAN</v>
          </cell>
          <cell r="G383" t="str">
            <v>DOÑA MARY, ALABANG HILLS SUBD PH 2, MUNTINLUPA</v>
          </cell>
          <cell r="H383" t="str">
            <v>MUNTINLUPA CITY</v>
          </cell>
          <cell r="I383" t="str">
            <v>PARAÑAQUE</v>
          </cell>
          <cell r="J383"/>
          <cell r="K383" t="str">
            <v>W/O ISSUE</v>
          </cell>
          <cell r="L383" t="str">
            <v>AVECO</v>
          </cell>
          <cell r="M383" t="str">
            <v>FCOMP</v>
          </cell>
          <cell r="N383" t="str">
            <v>RRG</v>
          </cell>
          <cell r="O383">
            <v>55.810200000000009</v>
          </cell>
          <cell r="P383"/>
          <cell r="Q383">
            <v>119.63</v>
          </cell>
        </row>
        <row r="384">
          <cell r="E384" t="str">
            <v>X22125233468</v>
          </cell>
          <cell r="F384" t="str">
            <v>ISABELITA QUINAL OBARCO</v>
          </cell>
          <cell r="G384" t="str">
            <v>BLOCK 43, GREEN VALLEY SUBD SECT B, BACOOR</v>
          </cell>
          <cell r="H384" t="str">
            <v>BACOOR CITY</v>
          </cell>
          <cell r="I384" t="str">
            <v>DASMA</v>
          </cell>
          <cell r="J384" t="str">
            <v xml:space="preserve">11/18/24
Digging </v>
          </cell>
          <cell r="K384" t="str">
            <v>W/O ISSUE</v>
          </cell>
          <cell r="L384" t="str">
            <v>AVECO</v>
          </cell>
          <cell r="M384" t="str">
            <v>FCOMP</v>
          </cell>
          <cell r="N384" t="str">
            <v>RRG</v>
          </cell>
          <cell r="O384">
            <v>61.290799999999997</v>
          </cell>
          <cell r="P384"/>
          <cell r="Q384">
            <v>91.5</v>
          </cell>
        </row>
        <row r="385">
          <cell r="E385" t="str">
            <v>X23114382653</v>
          </cell>
          <cell r="F385" t="str">
            <v>ROSELYN RODELAS LETIGIO</v>
          </cell>
          <cell r="G385" t="str">
            <v>BLOCK 9, SAGRADA FAMILIA, TAGUIG CITY</v>
          </cell>
          <cell r="H385" t="str">
            <v>TAGUIG CITY</v>
          </cell>
          <cell r="I385" t="str">
            <v>PARAÑAQUE</v>
          </cell>
          <cell r="J385"/>
          <cell r="K385" t="str">
            <v>W/O ISSUE</v>
          </cell>
          <cell r="L385" t="str">
            <v>VJC</v>
          </cell>
          <cell r="M385" t="str">
            <v>FCOMP</v>
          </cell>
          <cell r="N385" t="str">
            <v>JSB</v>
          </cell>
          <cell r="O385">
            <v>58.507400000000004</v>
          </cell>
          <cell r="P385"/>
          <cell r="Q385">
            <v>964.72</v>
          </cell>
        </row>
        <row r="386">
          <cell r="E386" t="str">
            <v>X24020554362</v>
          </cell>
          <cell r="F386" t="str">
            <v>DITO TELECOMMUNITY CORPORATION</v>
          </cell>
          <cell r="G386" t="str">
            <v>BLOCK 10, PINAGSAMA PH 2 VILL, TAGUIG CITY</v>
          </cell>
          <cell r="H386" t="str">
            <v>TAGUIG CITY</v>
          </cell>
          <cell r="I386" t="str">
            <v>PARAÑAQUE</v>
          </cell>
          <cell r="J386"/>
          <cell r="K386" t="str">
            <v>W/O ISSUE</v>
          </cell>
          <cell r="L386" t="str">
            <v>VJC</v>
          </cell>
          <cell r="M386" t="str">
            <v>FCOMP</v>
          </cell>
          <cell r="N386" t="str">
            <v>JSB</v>
          </cell>
          <cell r="O386">
            <v>55.480600000000003</v>
          </cell>
          <cell r="P386"/>
          <cell r="Q386">
            <v>964.72</v>
          </cell>
        </row>
        <row r="387">
          <cell r="E387" t="str">
            <v>X23072776751</v>
          </cell>
          <cell r="F387" t="str">
            <v>DITO TELECOMMUNITY CORPORATION</v>
          </cell>
          <cell r="G387" t="str">
            <v>BLOCK 17, GHQ VILL, TAGUIG CITY</v>
          </cell>
          <cell r="H387" t="str">
            <v>TAGUIG CITY</v>
          </cell>
          <cell r="I387" t="str">
            <v>PARAÑAQUE</v>
          </cell>
          <cell r="J387" t="str">
            <v>completed</v>
          </cell>
          <cell r="K387" t="str">
            <v>W/O ISSUE</v>
          </cell>
          <cell r="L387" t="str">
            <v>VJC</v>
          </cell>
          <cell r="M387" t="str">
            <v>TECO</v>
          </cell>
          <cell r="N387" t="str">
            <v>JMM</v>
          </cell>
          <cell r="O387">
            <v>18.416</v>
          </cell>
          <cell r="P387"/>
          <cell r="Q387">
            <v>25.13</v>
          </cell>
        </row>
        <row r="388">
          <cell r="E388" t="str">
            <v>X24093702472</v>
          </cell>
          <cell r="F388" t="str">
            <v>THE ROMAN CATHOLIC BISHOP OF PASIG INC.</v>
          </cell>
          <cell r="G388" t="str">
            <v>BLOCK 35, PUROK 4, TAGUIG CITY</v>
          </cell>
          <cell r="H388" t="str">
            <v>TAGUIG CITY</v>
          </cell>
          <cell r="I388" t="str">
            <v>PARAÑAQUE</v>
          </cell>
          <cell r="J388" t="str">
            <v>for meter installation</v>
          </cell>
          <cell r="K388" t="str">
            <v>W/O ISSUE</v>
          </cell>
          <cell r="L388" t="str">
            <v>VJC</v>
          </cell>
          <cell r="M388" t="str">
            <v>FCOMP</v>
          </cell>
          <cell r="N388" t="str">
            <v>JMM</v>
          </cell>
          <cell r="O388">
            <v>3.68</v>
          </cell>
          <cell r="P388"/>
          <cell r="Q388">
            <v>5.03</v>
          </cell>
        </row>
        <row r="389">
          <cell r="E389" t="str">
            <v>X24072732325</v>
          </cell>
          <cell r="F389" t="str">
            <v>MARIO H. ELEDA</v>
          </cell>
          <cell r="G389" t="str">
            <v>BLOCK 34, VISTA VERDE PH III, BACOOR</v>
          </cell>
          <cell r="H389" t="str">
            <v>BACOOR CITY</v>
          </cell>
          <cell r="I389" t="str">
            <v>DASMA</v>
          </cell>
          <cell r="J389"/>
          <cell r="K389"/>
          <cell r="L389" t="str">
            <v>POWERHOUSE</v>
          </cell>
          <cell r="M389" t="str">
            <v>FCOMP</v>
          </cell>
          <cell r="N389" t="str">
            <v>JSP</v>
          </cell>
          <cell r="O389">
            <v>16.151299999999999</v>
          </cell>
          <cell r="P389"/>
          <cell r="Q389">
            <v>22.07</v>
          </cell>
        </row>
        <row r="390">
          <cell r="E390" t="str">
            <v>X24093563951</v>
          </cell>
          <cell r="F390" t="str">
            <v>JUAN VICTOR SANTOS VALDEZ</v>
          </cell>
          <cell r="G390" t="str">
            <v>CEBU, ALABANG HILLS SUBD PH 3, MUNTINLUPA</v>
          </cell>
          <cell r="H390" t="str">
            <v>MUNTINLUPA CITY</v>
          </cell>
          <cell r="I390" t="str">
            <v>PARAÑAQUE</v>
          </cell>
          <cell r="J390" t="str">
            <v>started digging 11/20 on task 2</v>
          </cell>
          <cell r="K390" t="str">
            <v>W/O ISSUE</v>
          </cell>
          <cell r="L390" t="str">
            <v>CHALLENGER</v>
          </cell>
          <cell r="M390" t="str">
            <v>TECO</v>
          </cell>
          <cell r="N390" t="str">
            <v>JSP</v>
          </cell>
          <cell r="O390">
            <v>122.02079999999999</v>
          </cell>
          <cell r="P390"/>
          <cell r="Q390">
            <v>178.72</v>
          </cell>
        </row>
        <row r="391">
          <cell r="E391" t="str">
            <v>X24104052286</v>
          </cell>
          <cell r="F391" t="str">
            <v>DITO TELECOMMUNITY CORPORATION</v>
          </cell>
          <cell r="G391" t="str">
            <v>AGATHA, RAYMUNDVILLE 1 CASA FILIPINA, PARANAQUE</v>
          </cell>
          <cell r="H391" t="str">
            <v>PARAÑAQUE CITY</v>
          </cell>
          <cell r="I391" t="str">
            <v>PARAÑAQUE</v>
          </cell>
          <cell r="J391"/>
          <cell r="K391" t="str">
            <v>W/O ISSUE</v>
          </cell>
          <cell r="L391" t="str">
            <v>VJC</v>
          </cell>
          <cell r="M391" t="str">
            <v>TECO</v>
          </cell>
          <cell r="N391" t="str">
            <v>JMM</v>
          </cell>
          <cell r="O391">
            <v>40.293300000000002</v>
          </cell>
          <cell r="P391"/>
          <cell r="Q391">
            <v>55.18</v>
          </cell>
        </row>
        <row r="392">
          <cell r="E392" t="str">
            <v>X24041298356</v>
          </cell>
          <cell r="F392" t="str">
            <v>MARY CATHERINE H TY</v>
          </cell>
          <cell r="G392" t="str">
            <v>ORMOC, ALABANG HILLS SUBD PH 2, MUNTINLUPA</v>
          </cell>
          <cell r="H392" t="str">
            <v>MUNTINLUPA CITY</v>
          </cell>
          <cell r="I392" t="str">
            <v>PARAÑAQUE</v>
          </cell>
          <cell r="J392"/>
          <cell r="K392"/>
          <cell r="L392" t="str">
            <v>CHALLENGER</v>
          </cell>
          <cell r="M392" t="str">
            <v>TECO</v>
          </cell>
          <cell r="N392" t="str">
            <v>JSP</v>
          </cell>
          <cell r="O392">
            <v>37.810299999999998</v>
          </cell>
          <cell r="P392"/>
          <cell r="Q392">
            <v>51.72</v>
          </cell>
        </row>
        <row r="393">
          <cell r="E393" t="str">
            <v>X24083472119</v>
          </cell>
          <cell r="F393" t="str">
            <v>ELDRED ESTANISLAO CASTILAN</v>
          </cell>
          <cell r="G393" t="str">
            <v>EL GRANDE, BF HOMES, PARANAQUE</v>
          </cell>
          <cell r="H393" t="str">
            <v>PARAÑAQUE CITY</v>
          </cell>
          <cell r="I393" t="str">
            <v>PARAÑAQUE</v>
          </cell>
          <cell r="J393" t="str">
            <v>encountered neighbor opposition last 11/11 on task 1, to relocte digging, confirmation with new neighbor</v>
          </cell>
          <cell r="K393" t="str">
            <v>W/ ISSUE</v>
          </cell>
          <cell r="L393" t="str">
            <v>CHALLENGER</v>
          </cell>
          <cell r="M393" t="str">
            <v>TECO</v>
          </cell>
          <cell r="N393" t="str">
            <v>JSP</v>
          </cell>
          <cell r="O393">
            <v>129.94470000000001</v>
          </cell>
          <cell r="P393"/>
          <cell r="Q393">
            <v>191.8</v>
          </cell>
        </row>
        <row r="394">
          <cell r="E394" t="str">
            <v>X24104118718</v>
          </cell>
          <cell r="F394" t="str">
            <v>ELTON ANGELES GABRIEL</v>
          </cell>
          <cell r="G394" t="str">
            <v>MAPLE DRIVE, MENLO PARK, PARANAQUE</v>
          </cell>
          <cell r="H394" t="str">
            <v>PARAÑAQUE CITY</v>
          </cell>
          <cell r="I394" t="str">
            <v>PARAÑAQUE</v>
          </cell>
          <cell r="J394" t="str">
            <v>for scheduling</v>
          </cell>
          <cell r="K394" t="str">
            <v>W/O ISSUE</v>
          </cell>
          <cell r="L394" t="str">
            <v>CHALLENGER</v>
          </cell>
          <cell r="M394" t="str">
            <v>TECO</v>
          </cell>
          <cell r="N394" t="str">
            <v>JSP</v>
          </cell>
          <cell r="O394">
            <v>5.28</v>
          </cell>
          <cell r="P394"/>
          <cell r="Q394">
            <v>7.22</v>
          </cell>
        </row>
        <row r="395">
          <cell r="E395" t="str">
            <v>X23093726087</v>
          </cell>
          <cell r="F395" t="str">
            <v>CITY GOV'T OF LAS PIÑAS</v>
          </cell>
          <cell r="G395" t="str">
            <v>C5 EXTENSION, PULANGLUPA I, LAS PINAS CITY</v>
          </cell>
          <cell r="H395" t="str">
            <v>LAS PIÑAS CITY</v>
          </cell>
          <cell r="I395" t="str">
            <v>PARAÑAQUE</v>
          </cell>
          <cell r="J395" t="str">
            <v>SSP May 13-14 night</v>
          </cell>
          <cell r="K395" t="str">
            <v>W/O ISSUE</v>
          </cell>
          <cell r="L395" t="str">
            <v>CHALLENGER</v>
          </cell>
          <cell r="M395" t="str">
            <v>TECO</v>
          </cell>
          <cell r="N395" t="str">
            <v>JSP</v>
          </cell>
          <cell r="O395">
            <v>1007.3806</v>
          </cell>
          <cell r="P395"/>
          <cell r="Q395">
            <v>1039.42</v>
          </cell>
        </row>
        <row r="396">
          <cell r="E396" t="str">
            <v>X24041088653</v>
          </cell>
          <cell r="F396" t="str">
            <v>GABRIEL AGUILA REYES</v>
          </cell>
          <cell r="G396" t="str">
            <v>BLOCK 10, BRAZILIA HEIGHTS, MUNTINLUPA</v>
          </cell>
          <cell r="H396" t="str">
            <v>MUNTINLUPA CITY</v>
          </cell>
          <cell r="I396" t="str">
            <v>PARAÑAQUE</v>
          </cell>
          <cell r="J396"/>
          <cell r="K396" t="str">
            <v>W/O ISSUE</v>
          </cell>
          <cell r="L396" t="str">
            <v>CHALLENGER</v>
          </cell>
          <cell r="M396" t="str">
            <v>COMP</v>
          </cell>
          <cell r="N396" t="str">
            <v>JSP</v>
          </cell>
          <cell r="O396">
            <v>331.24700000000001</v>
          </cell>
          <cell r="P396"/>
          <cell r="Q396">
            <v>493.75</v>
          </cell>
        </row>
        <row r="397">
          <cell r="E397" t="str">
            <v>X24093677826</v>
          </cell>
          <cell r="F397" t="str">
            <v>OPTIMUM REFRIGERATION SYSTEMS SOLUTIONS INC.</v>
          </cell>
          <cell r="G397" t="str">
            <v>SAPPHIRE HEIGHTS, VICTORIAHOMES-SAPPHIREHTS SUBD, MUNTINLUPA</v>
          </cell>
          <cell r="H397" t="str">
            <v>MUNTINLUPA CITY</v>
          </cell>
          <cell r="I397" t="str">
            <v>PARAÑAQUE</v>
          </cell>
          <cell r="J397" t="str">
            <v>for FCOMP</v>
          </cell>
          <cell r="K397" t="str">
            <v>W/O ISSUE</v>
          </cell>
          <cell r="L397" t="str">
            <v>CHALLENGER</v>
          </cell>
          <cell r="M397" t="str">
            <v>COMP</v>
          </cell>
          <cell r="N397" t="str">
            <v>JSP</v>
          </cell>
          <cell r="O397">
            <v>59.2637</v>
          </cell>
          <cell r="P397"/>
          <cell r="Q397">
            <v>85.02</v>
          </cell>
        </row>
        <row r="398">
          <cell r="E398" t="str">
            <v>X24103906896</v>
          </cell>
          <cell r="F398" t="str">
            <v>SBA INVESTMENT, INC.</v>
          </cell>
          <cell r="G398" t="str">
            <v>BATANGAS NORTH, AYALA-ALABANG VILL, MUNTINLUPA</v>
          </cell>
          <cell r="H398" t="str">
            <v>MUNTINLUPA CITY</v>
          </cell>
          <cell r="I398" t="str">
            <v>PARAÑAQUE</v>
          </cell>
          <cell r="J398" t="str">
            <v>for scheduling</v>
          </cell>
          <cell r="K398" t="str">
            <v>W/O ISSUE</v>
          </cell>
          <cell r="L398" t="str">
            <v>CHALLENGER</v>
          </cell>
          <cell r="M398" t="str">
            <v>TECO</v>
          </cell>
          <cell r="N398" t="str">
            <v>JSP</v>
          </cell>
          <cell r="O398">
            <v>55.637300000000003</v>
          </cell>
          <cell r="P398"/>
          <cell r="Q398">
            <v>75.87</v>
          </cell>
        </row>
        <row r="399">
          <cell r="E399" t="str">
            <v>X22083415066</v>
          </cell>
          <cell r="F399" t="str">
            <v>GLOBE TELECOM., INC.</v>
          </cell>
          <cell r="G399" t="str">
            <v>ENGINEERING, SCIENCE VILL, PARANAQUE</v>
          </cell>
          <cell r="H399" t="str">
            <v>PARAÑAQUE CITY</v>
          </cell>
          <cell r="I399" t="str">
            <v>PARAÑAQUE</v>
          </cell>
          <cell r="J399" t="str">
            <v>need new endorsement letter to the new set of board, for sched of execution</v>
          </cell>
          <cell r="K399" t="str">
            <v>W/O ISSUE</v>
          </cell>
          <cell r="L399" t="str">
            <v>VJC</v>
          </cell>
          <cell r="M399" t="str">
            <v>FCOMP</v>
          </cell>
          <cell r="N399" t="str">
            <v>JSB</v>
          </cell>
          <cell r="O399">
            <v>15.033299999999999</v>
          </cell>
          <cell r="P399"/>
          <cell r="Q399">
            <v>964.72</v>
          </cell>
        </row>
        <row r="400">
          <cell r="E400" t="str">
            <v>X24051839872</v>
          </cell>
          <cell r="F400" t="str">
            <v>JULIO MAXIMINA JM MENDOZA REALTY, INC.</v>
          </cell>
          <cell r="G400" t="str">
            <v>DOÑA SOLEDAD, BETTER LIVING SUBD, PARANAQUE</v>
          </cell>
          <cell r="H400" t="str">
            <v>PARAÑAQUE CITY</v>
          </cell>
          <cell r="I400" t="str">
            <v>PARAÑAQUE</v>
          </cell>
          <cell r="J400" t="str">
            <v>for energization; night duty</v>
          </cell>
          <cell r="K400" t="str">
            <v>W/O ISSUE</v>
          </cell>
          <cell r="L400" t="str">
            <v>VJC</v>
          </cell>
          <cell r="M400" t="str">
            <v>TECO</v>
          </cell>
          <cell r="N400" t="str">
            <v>JMM</v>
          </cell>
          <cell r="O400">
            <v>73.264600000000002</v>
          </cell>
          <cell r="P400"/>
          <cell r="Q400">
            <v>117.67</v>
          </cell>
        </row>
        <row r="401">
          <cell r="E401" t="str">
            <v>X24093720779</v>
          </cell>
          <cell r="F401" t="str">
            <v>DITO TELECOMMUNITY CORPORATION</v>
          </cell>
          <cell r="G401" t="str">
            <v>SCOTLAND, BETTER LIVING SUBD, PARANAQUE</v>
          </cell>
          <cell r="H401" t="str">
            <v>PARAÑAQUE CITY</v>
          </cell>
          <cell r="I401" t="str">
            <v>PARAÑAQUE</v>
          </cell>
          <cell r="J401"/>
          <cell r="K401"/>
          <cell r="L401" t="str">
            <v>VJC</v>
          </cell>
          <cell r="M401" t="str">
            <v>TECO</v>
          </cell>
          <cell r="N401" t="str">
            <v>JMM</v>
          </cell>
          <cell r="O401">
            <v>15.343299999999999</v>
          </cell>
          <cell r="P401"/>
          <cell r="Q401">
            <v>20.9</v>
          </cell>
        </row>
        <row r="402">
          <cell r="E402" t="str">
            <v>X24093627247</v>
          </cell>
          <cell r="F402" t="str">
            <v>DITO TELECOMMUNITY CORPORATION</v>
          </cell>
          <cell r="G402" t="str">
            <v>GREENLAND, TOPLAND SUBD - SAV 13, PARANAQUE</v>
          </cell>
          <cell r="H402" t="str">
            <v>PARAÑAQUE CITY</v>
          </cell>
          <cell r="I402" t="str">
            <v>PARAÑAQUE</v>
          </cell>
          <cell r="J402" t="str">
            <v>for scheduling</v>
          </cell>
          <cell r="K402" t="str">
            <v>W/O ISSUE</v>
          </cell>
          <cell r="L402" t="str">
            <v>CHALLENGER</v>
          </cell>
          <cell r="M402" t="str">
            <v>COMP</v>
          </cell>
          <cell r="N402" t="str">
            <v>JSP</v>
          </cell>
          <cell r="O402">
            <v>35.593800000000002</v>
          </cell>
          <cell r="P402"/>
          <cell r="Q402">
            <v>48.73</v>
          </cell>
        </row>
        <row r="403">
          <cell r="E403" t="str">
            <v>X24062315995</v>
          </cell>
          <cell r="F403" t="str">
            <v>AKIRHA OPC</v>
          </cell>
          <cell r="G403" t="str">
            <v>STA. BARBARA, SUSANA HEIGHTS SUBD, MUNTINLUPA</v>
          </cell>
          <cell r="H403" t="str">
            <v>MUNTINLUPA CITY</v>
          </cell>
          <cell r="I403" t="str">
            <v>PARAÑAQUE</v>
          </cell>
          <cell r="J403"/>
          <cell r="K403"/>
          <cell r="L403" t="str">
            <v>ECOM</v>
          </cell>
          <cell r="M403" t="str">
            <v>FCOMP</v>
          </cell>
          <cell r="N403" t="str">
            <v>RRG</v>
          </cell>
          <cell r="O403">
            <v>222.59110000000001</v>
          </cell>
          <cell r="P403"/>
          <cell r="Q403">
            <v>331.85</v>
          </cell>
        </row>
        <row r="404">
          <cell r="E404" t="str">
            <v>X24062094685</v>
          </cell>
          <cell r="F404" t="str">
            <v>SAIMA SULTAN ABDUL</v>
          </cell>
          <cell r="G404" t="str">
            <v>BAGONG SILANG, BACLARAN, PARANAQUE</v>
          </cell>
          <cell r="H404" t="str">
            <v>PARAÑAQUE CITY</v>
          </cell>
          <cell r="I404" t="str">
            <v>PARAÑAQUE</v>
          </cell>
          <cell r="J404" t="str">
            <v>for completion 8/29/2024</v>
          </cell>
          <cell r="K404" t="str">
            <v>W/O ISSUE</v>
          </cell>
          <cell r="L404" t="str">
            <v>VJC</v>
          </cell>
          <cell r="M404" t="str">
            <v>TECO</v>
          </cell>
          <cell r="N404" t="str">
            <v>JMM</v>
          </cell>
          <cell r="O404">
            <v>212.87880000000001</v>
          </cell>
          <cell r="P404"/>
          <cell r="Q404">
            <v>113.28</v>
          </cell>
        </row>
        <row r="405">
          <cell r="E405" t="str">
            <v>X24093598222</v>
          </cell>
          <cell r="F405" t="str">
            <v>ASEANA BUSINESS PARK ESTATE ASSOCIATION, INC.</v>
          </cell>
          <cell r="G405" t="str">
            <v>PRES. DIOSDADO MACAPAGAL, ASEANA BUSINESS PARK, PARANAQUE</v>
          </cell>
          <cell r="H405" t="str">
            <v>PARAÑAQUE CITY</v>
          </cell>
          <cell r="I405" t="str">
            <v>PARAÑAQUE</v>
          </cell>
          <cell r="J405"/>
          <cell r="K405" t="str">
            <v>W/O ISSUE</v>
          </cell>
          <cell r="L405" t="str">
            <v>VJC</v>
          </cell>
          <cell r="M405" t="str">
            <v>TECO</v>
          </cell>
          <cell r="N405" t="str">
            <v>JMM</v>
          </cell>
          <cell r="O405">
            <v>20.98</v>
          </cell>
          <cell r="P405"/>
          <cell r="Q405">
            <v>28.75</v>
          </cell>
        </row>
        <row r="406">
          <cell r="E406" t="str">
            <v>X24020454916</v>
          </cell>
          <cell r="F406" t="str">
            <v>WIDEARTH GARMENTS MANUFACTURING, INC.</v>
          </cell>
          <cell r="G406" t="str">
            <v>MERVILLE ACCESS, KALAYAAN VILL/BALAGBAG, PASAY CITY</v>
          </cell>
          <cell r="H406" t="str">
            <v>PASAY CITY</v>
          </cell>
          <cell r="I406" t="str">
            <v>PARAÑAQUE</v>
          </cell>
          <cell r="J406"/>
          <cell r="K406"/>
          <cell r="L406" t="str">
            <v>VJC</v>
          </cell>
          <cell r="M406" t="str">
            <v>TECO</v>
          </cell>
          <cell r="N406" t="str">
            <v>JMM</v>
          </cell>
          <cell r="O406">
            <v>1.6539999999999999</v>
          </cell>
          <cell r="P406"/>
          <cell r="Q406">
            <v>2.27</v>
          </cell>
        </row>
        <row r="407">
          <cell r="E407" t="str">
            <v>X24020656557</v>
          </cell>
          <cell r="F407" t="str">
            <v>SUZANNE ONG</v>
          </cell>
          <cell r="G407" t="str">
            <v>TEL AVIV, MULTINATIONAL VILL, PARANAQUE</v>
          </cell>
          <cell r="H407" t="str">
            <v>PARAÑAQUE CITY</v>
          </cell>
          <cell r="I407" t="str">
            <v>PARAÑAQUE</v>
          </cell>
          <cell r="J407" t="str">
            <v xml:space="preserve">Reschedule SSP from July 6 to July 10 </v>
          </cell>
          <cell r="K407" t="str">
            <v>W/O ISSUE</v>
          </cell>
          <cell r="L407" t="str">
            <v>ECOM</v>
          </cell>
          <cell r="M407" t="str">
            <v>FCOMP</v>
          </cell>
          <cell r="N407" t="str">
            <v>RRG</v>
          </cell>
          <cell r="O407">
            <v>289.45</v>
          </cell>
          <cell r="P407"/>
          <cell r="Q407">
            <v>415.73</v>
          </cell>
        </row>
        <row r="408">
          <cell r="E408" t="str">
            <v>X24072678058</v>
          </cell>
          <cell r="F408" t="str">
            <v>APOLONIO BANSON PASCUAL</v>
          </cell>
          <cell r="G408" t="str">
            <v>QUIRINO, TAMBO, PARANAQUE</v>
          </cell>
          <cell r="H408" t="str">
            <v>PARAÑAQUE CITY</v>
          </cell>
          <cell r="I408" t="str">
            <v>PARAÑAQUE</v>
          </cell>
          <cell r="J408" t="str">
            <v>for completion 8/27/2024</v>
          </cell>
          <cell r="K408" t="str">
            <v>W/O ISSUE</v>
          </cell>
          <cell r="L408" t="str">
            <v>VJC</v>
          </cell>
          <cell r="M408" t="str">
            <v>FCOMP</v>
          </cell>
          <cell r="N408" t="str">
            <v>JSB</v>
          </cell>
          <cell r="O408">
            <v>12.530799999999999</v>
          </cell>
          <cell r="P408"/>
          <cell r="Q408">
            <v>17.149999999999999</v>
          </cell>
        </row>
        <row r="409">
          <cell r="E409" t="str">
            <v>X24093601294</v>
          </cell>
          <cell r="F409" t="str">
            <v>SOCRATES GENEROSO A. BAQUIRAN</v>
          </cell>
          <cell r="G409" t="str">
            <v>SALAZAR, ZONE 3, TAGUIG CITY</v>
          </cell>
          <cell r="H409" t="str">
            <v>TAGUIG CITY</v>
          </cell>
          <cell r="I409" t="str">
            <v>PARAÑAQUE</v>
          </cell>
          <cell r="J409"/>
          <cell r="K409" t="str">
            <v>W/O ISSUE</v>
          </cell>
          <cell r="L409" t="str">
            <v>VJC</v>
          </cell>
          <cell r="M409" t="str">
            <v>TECO</v>
          </cell>
          <cell r="N409" t="str">
            <v>JMM</v>
          </cell>
          <cell r="O409">
            <v>4.8499999999999996</v>
          </cell>
          <cell r="P409"/>
          <cell r="Q409">
            <v>6.67</v>
          </cell>
        </row>
        <row r="410">
          <cell r="E410" t="str">
            <v>X22125055944</v>
          </cell>
          <cell r="F410" t="str">
            <v>INTERCONTINENTAL DEVELOPMENT CORPORATION</v>
          </cell>
          <cell r="G410" t="str">
            <v>BLOCK 7, BRAZILIA HEIGHTS, MUNTINLUPA</v>
          </cell>
          <cell r="H410" t="str">
            <v>MUNTINLUPA CITY</v>
          </cell>
          <cell r="I410" t="str">
            <v>PARAÑAQUE</v>
          </cell>
          <cell r="J410"/>
          <cell r="K410"/>
          <cell r="L410" t="str">
            <v>CHALLENGER</v>
          </cell>
          <cell r="M410" t="str">
            <v>COMP</v>
          </cell>
          <cell r="N410" t="str">
            <v>JSP</v>
          </cell>
          <cell r="O410">
            <v>204.14150000000001</v>
          </cell>
          <cell r="P410"/>
          <cell r="Q410">
            <v>265.63</v>
          </cell>
        </row>
        <row r="411">
          <cell r="E411" t="str">
            <v>X24114405667</v>
          </cell>
          <cell r="F411" t="str">
            <v>GREENKRAFT CORPORATION</v>
          </cell>
          <cell r="G411" t="str">
            <v>CHAMPACA, UNITED PQUE 4 SUBD, PARANAQUE</v>
          </cell>
          <cell r="H411" t="str">
            <v>PARAÑAQUE CITY</v>
          </cell>
          <cell r="I411" t="str">
            <v>PARAÑAQUE</v>
          </cell>
          <cell r="J411" t="str">
            <v>waiting for schedule</v>
          </cell>
          <cell r="K411" t="str">
            <v>W/O ISSUE</v>
          </cell>
          <cell r="L411" t="str">
            <v>CHALLENGER</v>
          </cell>
          <cell r="M411" t="str">
            <v>TECO</v>
          </cell>
          <cell r="N411" t="str">
            <v>JSP</v>
          </cell>
          <cell r="O411">
            <v>49.198799999999999</v>
          </cell>
          <cell r="P411"/>
          <cell r="Q411">
            <v>76.52</v>
          </cell>
        </row>
        <row r="412">
          <cell r="E412" t="str">
            <v>X24010070692</v>
          </cell>
          <cell r="F412" t="str">
            <v>NITO DUBLA DOLLEGUES</v>
          </cell>
          <cell r="G412" t="str">
            <v>BLOCK 10, SSB DE VILLE(SERV SUPPRT BRGD), TAGUIG CITY</v>
          </cell>
          <cell r="H412" t="str">
            <v>TAGUIG CITY</v>
          </cell>
          <cell r="I412" t="str">
            <v>PARAÑAQUE</v>
          </cell>
          <cell r="J412" t="str">
            <v>march 9 exec</v>
          </cell>
          <cell r="K412" t="str">
            <v>W/O ISSUE</v>
          </cell>
          <cell r="L412" t="str">
            <v>VJC</v>
          </cell>
          <cell r="M412" t="str">
            <v>FCOMP</v>
          </cell>
          <cell r="N412" t="str">
            <v>JSB</v>
          </cell>
          <cell r="O412">
            <v>7.1799999999999988</v>
          </cell>
          <cell r="P412"/>
          <cell r="Q412">
            <v>964.72</v>
          </cell>
        </row>
        <row r="413">
          <cell r="E413" t="str">
            <v>X24030804233</v>
          </cell>
          <cell r="F413" t="str">
            <v>SAFEXPRESS LOGISTICS INC.</v>
          </cell>
          <cell r="G413" t="str">
            <v>MDC, VETERANS CENTER, TAGUIG CITY</v>
          </cell>
          <cell r="H413" t="str">
            <v>LAS PIÑAS CITY</v>
          </cell>
          <cell r="I413" t="str">
            <v>PARAÑAQUE</v>
          </cell>
          <cell r="J413" t="str">
            <v>New project. For survey</v>
          </cell>
          <cell r="K413" t="str">
            <v>W/O ISSUE</v>
          </cell>
          <cell r="L413" t="str">
            <v>VJC</v>
          </cell>
          <cell r="M413" t="str">
            <v>TECO</v>
          </cell>
          <cell r="N413" t="str">
            <v>JMM</v>
          </cell>
          <cell r="O413">
            <v>78.098699999999994</v>
          </cell>
          <cell r="P413"/>
          <cell r="Q413">
            <v>125.23</v>
          </cell>
        </row>
        <row r="414">
          <cell r="E414" t="str">
            <v>R19836229</v>
          </cell>
          <cell r="F414" t="str">
            <v>CAVITEX INFRASTRUCTURE CORP.</v>
          </cell>
          <cell r="G414" t="str">
            <v>DR. A SANTOS, SAN DIONISIO, PARANAQUE</v>
          </cell>
          <cell r="H414" t="str">
            <v>PARAÑAQUE CITY</v>
          </cell>
          <cell r="I414" t="str">
            <v>PARAÑAQUE</v>
          </cell>
          <cell r="J414" t="str">
            <v xml:space="preserve">awaiting pole location clerance from MPTS </v>
          </cell>
          <cell r="K414" t="str">
            <v>W/ ISSUE</v>
          </cell>
          <cell r="L414" t="str">
            <v>ECOM</v>
          </cell>
          <cell r="M414" t="str">
            <v>FCOMP</v>
          </cell>
          <cell r="N414" t="str">
            <v>RRG</v>
          </cell>
          <cell r="O414">
            <v>143.91319999999999</v>
          </cell>
          <cell r="P414"/>
          <cell r="Q414">
            <v>888.63</v>
          </cell>
        </row>
        <row r="415">
          <cell r="E415" t="str">
            <v>X23124803010</v>
          </cell>
          <cell r="F415" t="str">
            <v>MUBG REALTY CORP.</v>
          </cell>
          <cell r="G415" t="str">
            <v>QUIRINO, BACLARAN, PARANAQUE</v>
          </cell>
          <cell r="H415" t="str">
            <v>PARAÑAQUE CITY</v>
          </cell>
          <cell r="I415" t="str">
            <v>PARAÑAQUE</v>
          </cell>
          <cell r="J415"/>
          <cell r="K415" t="str">
            <v>W/O ISSUE</v>
          </cell>
          <cell r="L415" t="str">
            <v>CHALLENGER</v>
          </cell>
          <cell r="M415" t="str">
            <v>TECO</v>
          </cell>
          <cell r="N415" t="str">
            <v>JSP</v>
          </cell>
          <cell r="O415">
            <v>28.162799999999997</v>
          </cell>
          <cell r="P415"/>
          <cell r="Q415">
            <v>79.55</v>
          </cell>
        </row>
        <row r="416">
          <cell r="E416" t="str">
            <v>X24010148724</v>
          </cell>
          <cell r="F416" t="str">
            <v>CITY GOVERNMENT OF TAGUIG (with pole) job 2</v>
          </cell>
          <cell r="G416" t="str">
            <v>TANYAG PROPER, PUROK 5, TAGUIG CITY</v>
          </cell>
          <cell r="H416" t="str">
            <v>TAGUIG CITY</v>
          </cell>
          <cell r="I416" t="str">
            <v>PARAÑAQUE</v>
          </cell>
          <cell r="J416" t="str">
            <v>03/20/2024
joint survey due to narrow road access and for drainage diversion
6/26/2024
joint survey with Logistics, Taguig BC, Taguig LGU and Brgy. Bagong Tanyag because there are locations that need to relocate due to customer's concern</v>
          </cell>
          <cell r="K416" t="str">
            <v>(R) W/O ISSUE</v>
          </cell>
          <cell r="L416" t="str">
            <v>POWERHOUSE</v>
          </cell>
          <cell r="M416" t="str">
            <v>FCOMP</v>
          </cell>
          <cell r="N416" t="str">
            <v>JSP</v>
          </cell>
          <cell r="O416">
            <v>322.30169999999976</v>
          </cell>
          <cell r="P416"/>
          <cell r="Q416">
            <v>810.1</v>
          </cell>
        </row>
        <row r="417">
          <cell r="E417" t="str">
            <v>R21056898</v>
          </cell>
          <cell r="F417" t="str">
            <v>BENEPAYO, KATE</v>
          </cell>
          <cell r="G417" t="str">
            <v>QUIRINO, TAMBO, PARANAQUE</v>
          </cell>
          <cell r="H417" t="str">
            <v>PARAÑAQUE CITY</v>
          </cell>
          <cell r="I417" t="str">
            <v>PARAÑAQUE</v>
          </cell>
          <cell r="J417" t="str">
            <v>for cancellation, 1/11- sec cables unable to retire
7/17/2024: COMP-CAN; with existing service wire and active customers; for re-assessment of project c/o Paranaque BC (Ron Bernardo)</v>
          </cell>
          <cell r="K417" t="str">
            <v>W/O ISSUE</v>
          </cell>
          <cell r="L417" t="str">
            <v>VJC</v>
          </cell>
          <cell r="M417" t="str">
            <v>CLOSED-CAN</v>
          </cell>
          <cell r="N417" t="str">
            <v>JSB</v>
          </cell>
          <cell r="O417">
            <v>8.4364999999999988</v>
          </cell>
          <cell r="P417"/>
          <cell r="Q417">
            <v>14.62</v>
          </cell>
        </row>
        <row r="418">
          <cell r="E418" t="str">
            <v>X20020302335</v>
          </cell>
          <cell r="F418" t="str">
            <v>INTERCONTINENTAL DEVELOPMENT CORP`.,</v>
          </cell>
          <cell r="G418" t="str">
            <v>BLOCK 1, BRAZILIA HEIGHTS, MUNTINLUPA</v>
          </cell>
          <cell r="H418" t="str">
            <v>MUNTINLUPA CITY</v>
          </cell>
          <cell r="I418" t="str">
            <v>PARAÑAQUE</v>
          </cell>
          <cell r="J418" t="str">
            <v>for follow up Alabang BC, applicant seeks revision of plan loc of DT; follow-up to BC; with new design plan for checking c/o Ron; 2/7/2024 - ECOMto return issued materials, then email BC for cancellation</v>
          </cell>
          <cell r="K418" t="str">
            <v>W/ ISSUE</v>
          </cell>
          <cell r="L418" t="str">
            <v>ECOM</v>
          </cell>
          <cell r="M418" t="str">
            <v>CLOSED-CAN</v>
          </cell>
          <cell r="N418" t="str">
            <v>RRG</v>
          </cell>
          <cell r="O418">
            <v>133.01389999999998</v>
          </cell>
          <cell r="P418"/>
          <cell r="Q418">
            <v>250.8</v>
          </cell>
        </row>
        <row r="419">
          <cell r="E419" t="str">
            <v>R21668971</v>
          </cell>
          <cell r="F419" t="str">
            <v>MN_MAJOR, Loadsplit from 75kVA : [033103|WA352178|CV7-0400|47XD|]</v>
          </cell>
          <cell r="G419" t="str">
            <v>ALBATROSS, COUNTRYSIDE SUBD, PARANAQUE</v>
          </cell>
          <cell r="H419" t="str">
            <v>PARAÑAQUE CITY</v>
          </cell>
          <cell r="I419" t="str">
            <v>PARAÑAQUE</v>
          </cell>
          <cell r="J419" t="str">
            <v>c/o maintenance, with MN WO,1/11-for cancellation, site already have 1-50 ft CP-unknown
7/17/24: Found already relocated; COMP-CAN</v>
          </cell>
          <cell r="K419" t="str">
            <v>W/O ISSUE</v>
          </cell>
          <cell r="L419" t="str">
            <v>VJC</v>
          </cell>
          <cell r="M419" t="str">
            <v>CLOSED-CAN</v>
          </cell>
          <cell r="N419" t="str">
            <v>JSB</v>
          </cell>
          <cell r="O419">
            <v>22.300699999999992</v>
          </cell>
          <cell r="P419"/>
          <cell r="Q419">
            <v>48.52</v>
          </cell>
        </row>
        <row r="420">
          <cell r="E420" t="str">
            <v>X22052126152</v>
          </cell>
          <cell r="F420" t="str">
            <v>DEFA TUMAKAY UGATES</v>
          </cell>
          <cell r="G420" t="str">
            <v>BLOCK 10, VILLA LIGHT SUBD, TAGUIG CITY</v>
          </cell>
          <cell r="H420" t="str">
            <v>TAGUIG CITY</v>
          </cell>
          <cell r="I420" t="str">
            <v>PARAÑAQUE</v>
          </cell>
          <cell r="J420" t="str">
            <v>for resolution of BC with applicant
7/1/24: PCAN; with new WO X24052001012
7/17/24: COMP-CAN; redesign due to ROW issue and third-party complaints</v>
          </cell>
          <cell r="K420" t="str">
            <v>W/O ISSUE</v>
          </cell>
          <cell r="L420" t="str">
            <v>VJC</v>
          </cell>
          <cell r="M420" t="str">
            <v>CLOSED-CAN</v>
          </cell>
          <cell r="N420" t="str">
            <v>JSB</v>
          </cell>
          <cell r="O420">
            <v>606.27779999999996</v>
          </cell>
          <cell r="P420"/>
          <cell r="Q420">
            <v>1607.28</v>
          </cell>
        </row>
        <row r="421">
          <cell r="E421" t="str">
            <v>X24010012147</v>
          </cell>
          <cell r="F421" t="str">
            <v>CITY GOVERNMENT OF TAGUIG (with pole) job 1</v>
          </cell>
          <cell r="G421" t="str">
            <v>TANYAG PROPER, PUROK 5, TAGUIG CITY</v>
          </cell>
          <cell r="H421" t="str">
            <v>TAGUIG CITY</v>
          </cell>
          <cell r="I421" t="str">
            <v>PARAÑAQUE</v>
          </cell>
          <cell r="J421" t="str">
            <v>03/20/2024
joint survey due to narrow road access and for drainage diversion
6/26/2024
joint survey with Logistics, Taguig BC, Taguig LGU and Brgy. Bagong Tanyag because there are locations that need to relocate due to customer's concern</v>
          </cell>
          <cell r="K421" t="str">
            <v>(R) W/O ISSUE</v>
          </cell>
          <cell r="L421" t="str">
            <v>POWERHOUSE</v>
          </cell>
          <cell r="M421" t="str">
            <v>FCOMP</v>
          </cell>
          <cell r="N421" t="str">
            <v>JSP</v>
          </cell>
          <cell r="O421">
            <v>243.83289999999991</v>
          </cell>
          <cell r="P421"/>
          <cell r="Q421">
            <v>552.92999999999995</v>
          </cell>
        </row>
        <row r="422">
          <cell r="E422" t="str">
            <v>X22125203070</v>
          </cell>
          <cell r="F422" t="str">
            <v>JOHN EERO LAZO REGINO</v>
          </cell>
          <cell r="G422" t="str">
            <v>PRETTY, BF HOMES SUBD, LAS PINAS CITY</v>
          </cell>
          <cell r="H422" t="str">
            <v>LAS PIÑAS CITY</v>
          </cell>
          <cell r="I422" t="str">
            <v>PARAÑAQUE</v>
          </cell>
          <cell r="J422" t="str">
            <v>for execution on Feb. 25, 2023; customer holds execution - customer requests to have the truss guy removed not the service drop</v>
          </cell>
          <cell r="K422" t="str">
            <v>W/ ISSUE</v>
          </cell>
          <cell r="L422" t="str">
            <v>ECOM</v>
          </cell>
          <cell r="M422" t="str">
            <v>FCOMP</v>
          </cell>
          <cell r="N422" t="str">
            <v>RRG</v>
          </cell>
          <cell r="O422">
            <v>2.38</v>
          </cell>
          <cell r="P422"/>
          <cell r="Q422">
            <v>6.85</v>
          </cell>
        </row>
        <row r="423">
          <cell r="E423" t="str">
            <v>P2209139319</v>
          </cell>
          <cell r="F423" t="str">
            <v>DPWH Relocation Along Molino Road, Brgy. Molino III, Bacoor, Cavite</v>
          </cell>
          <cell r="G423" t="str">
            <v>MOLINO III MOLINO III MOLINO III BACOOR CAVITE CITY</v>
          </cell>
          <cell r="H423" t="str">
            <v>BACOOR CITY</v>
          </cell>
          <cell r="I423" t="str">
            <v>DASMA</v>
          </cell>
          <cell r="J423" t="str">
            <v>for survey c/o vendor; for PAI; October Target PAI
for schedule care of Aveco</v>
          </cell>
          <cell r="K423" t="str">
            <v>W/O ISSUE</v>
          </cell>
          <cell r="L423" t="str">
            <v>AVECO</v>
          </cell>
          <cell r="M423" t="str">
            <v>FCOMP</v>
          </cell>
          <cell r="N423" t="str">
            <v>RRG</v>
          </cell>
          <cell r="O423">
            <v>338.78769999999986</v>
          </cell>
          <cell r="P423"/>
          <cell r="Q423">
            <v>1063.8699999999999</v>
          </cell>
        </row>
        <row r="424">
          <cell r="E424" t="str">
            <v>X23020414215</v>
          </cell>
          <cell r="F424" t="str">
            <v>JINXINLONG REALTY CORPORATION</v>
          </cell>
          <cell r="G424" t="str">
            <v>MANILA DOCTOR VILL, ALMANZA I, LAS PINAS CITY</v>
          </cell>
          <cell r="H424" t="str">
            <v>LAS PIÑAS CITY</v>
          </cell>
          <cell r="I424" t="str">
            <v>PARAÑAQUE</v>
          </cell>
          <cell r="J424" t="str">
            <v>for schedule c/o AVECO</v>
          </cell>
          <cell r="K424" t="str">
            <v>W/O ISSUE</v>
          </cell>
          <cell r="L424" t="str">
            <v>AVECO</v>
          </cell>
          <cell r="M424" t="str">
            <v>FCOMP</v>
          </cell>
          <cell r="N424" t="str">
            <v>RRG</v>
          </cell>
          <cell r="O424">
            <v>41.706699999999991</v>
          </cell>
          <cell r="P424"/>
          <cell r="Q424">
            <v>85.32</v>
          </cell>
        </row>
        <row r="425">
          <cell r="E425" t="str">
            <v>X23020658802</v>
          </cell>
          <cell r="F425" t="str">
            <v>MAKATI DEVELOPMENT CORPORATION,</v>
          </cell>
          <cell r="G425" t="str">
            <v>DUHAT, FTI CPD, TAGUIG CITY</v>
          </cell>
          <cell r="H425" t="str">
            <v>TAGUIG CITY</v>
          </cell>
          <cell r="I425" t="str">
            <v>PARAÑAQUE</v>
          </cell>
          <cell r="J425" t="str">
            <v>secure permit from FTI</v>
          </cell>
          <cell r="K425" t="str">
            <v>W/O ISSUE</v>
          </cell>
          <cell r="L425" t="str">
            <v>AVECO</v>
          </cell>
          <cell r="M425" t="str">
            <v>FCOMP</v>
          </cell>
          <cell r="N425" t="str">
            <v>RRG</v>
          </cell>
          <cell r="O425">
            <v>109.34070000000001</v>
          </cell>
          <cell r="P425"/>
          <cell r="Q425">
            <v>234.48</v>
          </cell>
        </row>
        <row r="426">
          <cell r="E426" t="str">
            <v>X22072973265</v>
          </cell>
          <cell r="F426" t="str">
            <v>ALVEO LAND CORP.</v>
          </cell>
          <cell r="G426" t="str">
            <v>BLOCK 05, ARDIA VERMOSA, IMUS</v>
          </cell>
          <cell r="H426" t="str">
            <v>IMUS CITY</v>
          </cell>
          <cell r="I426" t="str">
            <v>DASMA</v>
          </cell>
          <cell r="J426" t="str">
            <v>3; For schedule September 13, 2023
With drainage Problem as of Dec 5</v>
          </cell>
          <cell r="K426" t="str">
            <v>W/ ISSUE</v>
          </cell>
          <cell r="L426" t="str">
            <v>AVECO</v>
          </cell>
          <cell r="M426" t="str">
            <v>FCOMP</v>
          </cell>
          <cell r="N426" t="str">
            <v>RRG</v>
          </cell>
          <cell r="O426">
            <v>133.9708</v>
          </cell>
          <cell r="P426"/>
          <cell r="Q426">
            <v>242.97</v>
          </cell>
        </row>
        <row r="427">
          <cell r="E427" t="str">
            <v>R22586687</v>
          </cell>
          <cell r="F427" t="str">
            <v>CITY GOVERNMENT OF TAGUIG</v>
          </cell>
          <cell r="G427" t="str">
            <v>A. BONIFACIO, PUROK 1, TAGUIG CITY</v>
          </cell>
          <cell r="H427" t="str">
            <v>TAGUIG CITY</v>
          </cell>
          <cell r="I427" t="str">
            <v>PARAÑAQUE</v>
          </cell>
          <cell r="J427" t="str">
            <v>tubo na tatatamaan sa proposed pole location; permit; FOR SCHED, September 25-26; for schedule of digging</v>
          </cell>
          <cell r="K427" t="str">
            <v>W/ ISSUE</v>
          </cell>
          <cell r="L427" t="str">
            <v>ECOM</v>
          </cell>
          <cell r="M427" t="str">
            <v>FCOMP</v>
          </cell>
          <cell r="N427" t="str">
            <v>RRG</v>
          </cell>
          <cell r="O427">
            <v>82.162500000000023</v>
          </cell>
          <cell r="P427"/>
          <cell r="Q427">
            <v>174.07</v>
          </cell>
        </row>
        <row r="428">
          <cell r="E428" t="str">
            <v>X23062111129</v>
          </cell>
          <cell r="F428" t="str">
            <v>MARITES ROLDAN GARDIOLA</v>
          </cell>
          <cell r="G428" t="str">
            <v>MIRALESTE CIRCLE, MIRALESTE GROVE, PARANAQUE</v>
          </cell>
          <cell r="H428" t="str">
            <v>PARAÑAQUE CITY</v>
          </cell>
          <cell r="I428" t="str">
            <v>PARAÑAQUE</v>
          </cell>
          <cell r="J428" t="str">
            <v>target Dec 22 energize</v>
          </cell>
          <cell r="K428" t="str">
            <v>W/O ISSUE</v>
          </cell>
          <cell r="L428" t="str">
            <v>AVECO</v>
          </cell>
          <cell r="M428" t="str">
            <v>FCOMP</v>
          </cell>
          <cell r="N428" t="str">
            <v>RRG</v>
          </cell>
          <cell r="O428">
            <v>108.58159999999997</v>
          </cell>
          <cell r="P428"/>
          <cell r="Q428">
            <v>217.92</v>
          </cell>
        </row>
        <row r="429">
          <cell r="E429" t="str">
            <v>X22125106953</v>
          </cell>
          <cell r="F429" t="str">
            <v>ALEXCY CORPORATION</v>
          </cell>
          <cell r="G429" t="str">
            <v>ORMOC, ALABANG HILLS SUBD PH 2, MUNTINLUPA</v>
          </cell>
          <cell r="H429" t="str">
            <v>MUNTINLUPA CITY</v>
          </cell>
          <cell r="I429" t="str">
            <v>PARAÑAQUE</v>
          </cell>
          <cell r="J429" t="str">
            <v>for cancellation, crew ongoing surplus returns</v>
          </cell>
          <cell r="K429" t="str">
            <v>W/ ISSUE</v>
          </cell>
          <cell r="L429" t="str">
            <v>CHALLENGER</v>
          </cell>
          <cell r="M429" t="str">
            <v>CLOSED-CAN</v>
          </cell>
          <cell r="N429" t="str">
            <v>JSP</v>
          </cell>
          <cell r="O429">
            <v>266.23379999999986</v>
          </cell>
          <cell r="P429"/>
          <cell r="Q429">
            <v>493.45</v>
          </cell>
        </row>
        <row r="430">
          <cell r="E430" t="str">
            <v>R21868197</v>
          </cell>
          <cell r="F430" t="str">
            <v>LAPUZ DARLEN F</v>
          </cell>
          <cell r="G430" t="str">
            <v>TOPACIO, MARCELO GREEN VILL 5, PARANAQUE</v>
          </cell>
          <cell r="H430" t="str">
            <v>PARAÑAQUE CITY</v>
          </cell>
          <cell r="I430" t="str">
            <v>PARAÑAQUE</v>
          </cell>
          <cell r="J430" t="str">
            <v>October PAI</v>
          </cell>
          <cell r="K430" t="str">
            <v>W/O ISSUE</v>
          </cell>
          <cell r="L430" t="str">
            <v>POWERHOUSE</v>
          </cell>
          <cell r="M430" t="str">
            <v>FCOMP</v>
          </cell>
          <cell r="N430" t="str">
            <v>JSP</v>
          </cell>
          <cell r="O430">
            <v>90.203599999999994</v>
          </cell>
          <cell r="P430"/>
          <cell r="Q430">
            <v>204.08</v>
          </cell>
        </row>
        <row r="431">
          <cell r="E431" t="str">
            <v>P2305150419</v>
          </cell>
          <cell r="F431" t="str">
            <v>MN_MAJOR (WDESIGN), RELOCATION OF WOODEN POLE AFFECTED BY ROAD WIDENING CX8-1667</v>
          </cell>
          <cell r="G431" t="str">
            <v>BAGONG LIPUNAN CAA CPD PH 3 BFINTL VILL LAS PINAS CITY</v>
          </cell>
          <cell r="H431" t="str">
            <v>LAS PIÑAS CITY</v>
          </cell>
          <cell r="I431" t="str">
            <v>PARAÑAQUE</v>
          </cell>
          <cell r="J431" t="str">
            <v>For Schedule</v>
          </cell>
          <cell r="K431" t="str">
            <v>W/O ISSUE</v>
          </cell>
          <cell r="L431" t="str">
            <v>AVECO</v>
          </cell>
          <cell r="M431" t="str">
            <v>FCOMP</v>
          </cell>
          <cell r="N431" t="str">
            <v>RRG</v>
          </cell>
          <cell r="O431">
            <v>114.45610000000001</v>
          </cell>
          <cell r="P431"/>
          <cell r="Q431">
            <v>329.75</v>
          </cell>
        </row>
        <row r="432">
          <cell r="E432" t="str">
            <v>X23072988936</v>
          </cell>
          <cell r="F432" t="str">
            <v>B1 CONCERN CITIZENS OF QUEENS ROW WEST ASS’N., INC</v>
          </cell>
          <cell r="G432" t="str">
            <v>SANTAN, QUEEN'S ROW AREA B SUBD, BACOOR</v>
          </cell>
          <cell r="H432" t="str">
            <v>BACOOR CITY</v>
          </cell>
          <cell r="I432" t="str">
            <v>DASMA</v>
          </cell>
          <cell r="J432" t="str">
            <v>Pole digging issue Already resolved Nov 16,2023</v>
          </cell>
          <cell r="K432" t="str">
            <v>W/ ISSUE</v>
          </cell>
          <cell r="L432" t="str">
            <v>AVECO</v>
          </cell>
          <cell r="M432" t="str">
            <v>FCOMP</v>
          </cell>
          <cell r="N432" t="str">
            <v>RRG</v>
          </cell>
          <cell r="O432">
            <v>96.815780000000018</v>
          </cell>
          <cell r="P432"/>
          <cell r="Q432">
            <v>227.92</v>
          </cell>
        </row>
        <row r="433">
          <cell r="E433" t="str">
            <v>R22803231</v>
          </cell>
          <cell r="F433" t="str">
            <v>CITY GOVERNMENT OF TAGUIG,</v>
          </cell>
          <cell r="G433" t="str">
            <v>BLOCK 5, PINAGSAMA PH 1 VILL, TAGUIG CITY</v>
          </cell>
          <cell r="H433" t="str">
            <v>TAGUIG CITY</v>
          </cell>
          <cell r="I433" t="str">
            <v>PARAÑAQUE</v>
          </cell>
          <cell r="J433" t="str">
            <v>pole location issue, with equipment and excavation of customer's contractor</v>
          </cell>
          <cell r="K433" t="str">
            <v>W/O ISSUE</v>
          </cell>
          <cell r="L433" t="str">
            <v>VJC</v>
          </cell>
          <cell r="M433" t="str">
            <v>FCOMP</v>
          </cell>
          <cell r="N433" t="str">
            <v>JSB</v>
          </cell>
          <cell r="O433">
            <v>145.34980000000002</v>
          </cell>
          <cell r="P433"/>
          <cell r="Q433">
            <v>964.72</v>
          </cell>
        </row>
        <row r="434">
          <cell r="E434" t="str">
            <v>X23031073435</v>
          </cell>
          <cell r="F434" t="str">
            <v>NEIL BARBOZA ADOLFO</v>
          </cell>
          <cell r="G434" t="str">
            <v>ALFARO ST., TOWN AND COUNTRY WEST SUBD, BACOOR</v>
          </cell>
          <cell r="H434" t="str">
            <v>BACOOR CITY</v>
          </cell>
          <cell r="I434" t="str">
            <v>DASMA</v>
          </cell>
          <cell r="J434" t="str">
            <v>For Sched</v>
          </cell>
          <cell r="K434" t="str">
            <v>W/O ISSUE</v>
          </cell>
          <cell r="L434" t="str">
            <v>AVECO</v>
          </cell>
          <cell r="M434" t="str">
            <v>FCOMP</v>
          </cell>
          <cell r="N434" t="str">
            <v>RRG</v>
          </cell>
          <cell r="O434">
            <v>35.43739999999999</v>
          </cell>
          <cell r="P434"/>
          <cell r="Q434">
            <v>63.93</v>
          </cell>
        </row>
        <row r="435">
          <cell r="E435" t="str">
            <v>R22513502</v>
          </cell>
          <cell r="F435" t="str">
            <v>NEW PACIFIC RESOURCES MANAGEMENT (SPV-AMC), INC., HMB</v>
          </cell>
          <cell r="G435" t="str">
            <v>BLOCK 16, SOLVIENTO VILLAS, BACOOR</v>
          </cell>
          <cell r="H435" t="str">
            <v>BACOOR CITY</v>
          </cell>
          <cell r="I435" t="str">
            <v>DASMA</v>
          </cell>
          <cell r="J435" t="str">
            <v>Truss guy issue alredy resolve . On going execution as of Dec 5</v>
          </cell>
          <cell r="K435"/>
          <cell r="L435" t="str">
            <v>AVECO</v>
          </cell>
          <cell r="M435" t="str">
            <v>FCOMP</v>
          </cell>
          <cell r="N435" t="str">
            <v>RRG</v>
          </cell>
          <cell r="O435">
            <v>9.6341000000000001</v>
          </cell>
          <cell r="P435"/>
          <cell r="Q435">
            <v>14.88</v>
          </cell>
        </row>
        <row r="436">
          <cell r="E436" t="str">
            <v>X23104134746</v>
          </cell>
          <cell r="F436" t="str">
            <v>CITY GOVERNMENT OF BACOOR</v>
          </cell>
          <cell r="G436" t="str">
            <v>MOLINO ROAD, MOLINO III, BACOOR</v>
          </cell>
          <cell r="H436" t="str">
            <v>BACOOR CITY</v>
          </cell>
          <cell r="I436" t="str">
            <v>DASMA</v>
          </cell>
          <cell r="J436" t="str">
            <v>energize Dec 23; with issue sa SE</v>
          </cell>
          <cell r="K436" t="str">
            <v>W/ ISSUE</v>
          </cell>
          <cell r="L436" t="str">
            <v>AVECO</v>
          </cell>
          <cell r="M436" t="str">
            <v>FCOMP</v>
          </cell>
          <cell r="N436" t="str">
            <v>IJP</v>
          </cell>
          <cell r="O436">
            <v>66.554600000000008</v>
          </cell>
          <cell r="P436"/>
          <cell r="Q436">
            <v>156.80000000000001</v>
          </cell>
        </row>
        <row r="437">
          <cell r="E437" t="str">
            <v>X23104028555</v>
          </cell>
          <cell r="F437" t="str">
            <v>LIFESPARK VENTURES, INC.</v>
          </cell>
          <cell r="G437" t="str">
            <v>TIONQUIAO, BF HOMES MARTINVILLE SUBD, LAS PINAS CITY</v>
          </cell>
          <cell r="H437" t="str">
            <v>LAS PIÑAS CITY</v>
          </cell>
          <cell r="I437" t="str">
            <v>PARAÑAQUE</v>
          </cell>
          <cell r="J437" t="str">
            <v>For Sched</v>
          </cell>
          <cell r="K437" t="str">
            <v>W/O ISSUE</v>
          </cell>
          <cell r="L437" t="str">
            <v>AVECO</v>
          </cell>
          <cell r="M437" t="str">
            <v>FCOMP</v>
          </cell>
          <cell r="N437" t="str">
            <v>IJP</v>
          </cell>
          <cell r="O437">
            <v>153.81909999999999</v>
          </cell>
          <cell r="P437"/>
          <cell r="Q437">
            <v>347.2</v>
          </cell>
        </row>
        <row r="438">
          <cell r="E438" t="str">
            <v>X23104213108</v>
          </cell>
          <cell r="F438" t="str">
            <v>SANFORD CORP</v>
          </cell>
          <cell r="G438" t="str">
            <v>WEST SERVICE, SUPERVILLE SUBD, PARANAQUE</v>
          </cell>
          <cell r="H438" t="str">
            <v>PARAÑAQUE CITY</v>
          </cell>
          <cell r="I438" t="str">
            <v>PARAÑAQUE</v>
          </cell>
          <cell r="J438" t="str">
            <v>energized last Oct 28, 2023</v>
          </cell>
          <cell r="K438" t="str">
            <v>NO PO</v>
          </cell>
          <cell r="L438" t="str">
            <v>AVECO</v>
          </cell>
          <cell r="M438" t="str">
            <v>FCOMP</v>
          </cell>
          <cell r="N438" t="str">
            <v>IJP</v>
          </cell>
          <cell r="O438">
            <v>39.622799999999998</v>
          </cell>
          <cell r="P438"/>
          <cell r="Q438">
            <v>92.63</v>
          </cell>
        </row>
        <row r="439">
          <cell r="E439" t="str">
            <v>X23083241596</v>
          </cell>
          <cell r="F439" t="str">
            <v>RONALD S. BELLEZA</v>
          </cell>
          <cell r="G439" t="str">
            <v>UNITED NATIONS, BETTER LIVING SUBD, PARANAQUE</v>
          </cell>
          <cell r="H439" t="str">
            <v>PARAÑAQUE CITY</v>
          </cell>
          <cell r="I439" t="str">
            <v>PARAÑAQUE</v>
          </cell>
          <cell r="J439" t="str">
            <v>drainage concern</v>
          </cell>
          <cell r="K439" t="str">
            <v>W/ ISSUE</v>
          </cell>
          <cell r="L439" t="str">
            <v>POWERHOUSE</v>
          </cell>
          <cell r="M439" t="str">
            <v>FCOMP</v>
          </cell>
          <cell r="N439" t="str">
            <v>JSP</v>
          </cell>
          <cell r="O439">
            <v>49.006199999999986</v>
          </cell>
          <cell r="P439"/>
          <cell r="Q439">
            <v>114.25</v>
          </cell>
        </row>
        <row r="440">
          <cell r="E440" t="str">
            <v>X23114323717</v>
          </cell>
          <cell r="F440" t="str">
            <v>MDC BUILDPLUS, INC.</v>
          </cell>
          <cell r="G440" t="str">
            <v>ALABANG-ZAPOTE, ALMANZA I, LAS PINAS CITY</v>
          </cell>
          <cell r="H440" t="str">
            <v>LAS PIÑAS CITY</v>
          </cell>
          <cell r="I440" t="str">
            <v>PARAÑAQUE</v>
          </cell>
          <cell r="J440" t="str">
            <v>For Schedule</v>
          </cell>
          <cell r="K440" t="str">
            <v>W/O ISSUE</v>
          </cell>
          <cell r="L440" t="str">
            <v>AVECO</v>
          </cell>
          <cell r="M440" t="str">
            <v>FCOMP</v>
          </cell>
          <cell r="N440" t="str">
            <v>RRG</v>
          </cell>
          <cell r="O440">
            <v>110.33070000000002</v>
          </cell>
          <cell r="P440"/>
          <cell r="Q440">
            <v>322.42</v>
          </cell>
        </row>
        <row r="441">
          <cell r="E441" t="str">
            <v>P2310157336</v>
          </cell>
          <cell r="F441" t="str">
            <v>Relocation of Poles Along Molino III, Bacoor, Cavite</v>
          </cell>
          <cell r="G441" t="str">
            <v>MOLINO IV MOLINO IV BACOOR CAVITE</v>
          </cell>
          <cell r="H441" t="str">
            <v>BACOOR CITY</v>
          </cell>
          <cell r="I441" t="str">
            <v>DASMA</v>
          </cell>
          <cell r="J441" t="str">
            <v>PAI 12/10/23;partially completed</v>
          </cell>
          <cell r="K441" t="str">
            <v>W/ ISSUE</v>
          </cell>
          <cell r="L441" t="str">
            <v>CHALLENGER</v>
          </cell>
          <cell r="M441" t="str">
            <v>FCOMP</v>
          </cell>
          <cell r="N441" t="str">
            <v>IGL</v>
          </cell>
          <cell r="O441">
            <v>255.40760000000003</v>
          </cell>
          <cell r="P441"/>
          <cell r="Q441">
            <v>717.02</v>
          </cell>
        </row>
        <row r="442">
          <cell r="E442" t="str">
            <v>X23072873557</v>
          </cell>
          <cell r="F442" t="str">
            <v>CHRISTOPHER RAINIER B. ILAGAN</v>
          </cell>
          <cell r="G442" t="str">
            <v>CADIZ, SUSANA HEIGHTS SUBD, MUNTINLUPA</v>
          </cell>
          <cell r="H442" t="str">
            <v>MUNTINLUPA CITY</v>
          </cell>
          <cell r="I442" t="str">
            <v>PARAÑAQUE</v>
          </cell>
          <cell r="J442" t="str">
            <v>sched for dig 12/11</v>
          </cell>
          <cell r="K442" t="str">
            <v>W/ ISSUE</v>
          </cell>
          <cell r="L442" t="str">
            <v>POWERHOUSE</v>
          </cell>
          <cell r="M442" t="str">
            <v>FCOMP</v>
          </cell>
          <cell r="N442" t="str">
            <v>JSP</v>
          </cell>
          <cell r="O442">
            <v>253.05210000000005</v>
          </cell>
          <cell r="P442"/>
          <cell r="Q442">
            <v>325.11</v>
          </cell>
        </row>
        <row r="443">
          <cell r="E443" t="str">
            <v>X23083155747</v>
          </cell>
          <cell r="F443" t="str">
            <v>MARY ANN DELA CRUZ TANAY</v>
          </cell>
          <cell r="G443" t="str">
            <v>PUROK 3, SILVERIO CPD, PARANAQUE</v>
          </cell>
          <cell r="H443" t="str">
            <v>PARAÑAQUE CITY</v>
          </cell>
          <cell r="I443" t="str">
            <v>PARAÑAQUE</v>
          </cell>
          <cell r="J443" t="str">
            <v xml:space="preserve">Dec 28 energize </v>
          </cell>
          <cell r="K443" t="str">
            <v>W/O ISSUE</v>
          </cell>
          <cell r="L443" t="str">
            <v>ECOM</v>
          </cell>
          <cell r="M443" t="str">
            <v>FCOMP</v>
          </cell>
          <cell r="N443" t="str">
            <v>RRG</v>
          </cell>
          <cell r="O443">
            <v>85.657560000000032</v>
          </cell>
          <cell r="P443"/>
          <cell r="Q443">
            <v>80.25</v>
          </cell>
        </row>
        <row r="444">
          <cell r="E444" t="str">
            <v>X23083155815</v>
          </cell>
          <cell r="F444" t="str">
            <v>ERLINDA CORTES ALMIRANTE</v>
          </cell>
          <cell r="G444" t="str">
            <v>PUROK 2, SILVERIO CPD, PARANAQUE</v>
          </cell>
          <cell r="H444" t="str">
            <v>PARAÑAQUE CITY</v>
          </cell>
          <cell r="I444" t="str">
            <v>PARAÑAQUE</v>
          </cell>
          <cell r="J444" t="str">
            <v>emx march 6 energize</v>
          </cell>
          <cell r="K444" t="str">
            <v>W/O ISSUE</v>
          </cell>
          <cell r="L444" t="str">
            <v>ECOM</v>
          </cell>
          <cell r="M444" t="str">
            <v>FCOMP</v>
          </cell>
          <cell r="N444" t="str">
            <v>RRG</v>
          </cell>
          <cell r="O444">
            <v>357.85913999999974</v>
          </cell>
          <cell r="P444"/>
          <cell r="Q444">
            <v>524.97</v>
          </cell>
        </row>
        <row r="445">
          <cell r="E445" t="str">
            <v>X23051659108</v>
          </cell>
          <cell r="F445" t="str">
            <v>STA. LUCIA REALTY &amp; DEVELOPMENT, INC.</v>
          </cell>
          <cell r="G445" t="str">
            <v>BLOCK 21, VISTA VERDE PH I, BACOOR</v>
          </cell>
          <cell r="H445" t="str">
            <v>BACOOR CITY</v>
          </cell>
          <cell r="I445" t="str">
            <v>DASMA</v>
          </cell>
          <cell r="J445" t="str">
            <v>dig 1/24/24</v>
          </cell>
          <cell r="K445" t="str">
            <v>W/O ISSUE</v>
          </cell>
          <cell r="L445" t="str">
            <v>POWERHOUSE</v>
          </cell>
          <cell r="M445" t="str">
            <v>FCOMP</v>
          </cell>
          <cell r="N445" t="str">
            <v>JSP</v>
          </cell>
          <cell r="O445">
            <v>80.607400000000013</v>
          </cell>
          <cell r="P445"/>
          <cell r="Q445">
            <v>169.98</v>
          </cell>
        </row>
        <row r="446">
          <cell r="E446" t="str">
            <v>X23010135661</v>
          </cell>
          <cell r="F446" t="str">
            <v>MAYEN N. ABELLANO</v>
          </cell>
          <cell r="G446" t="str">
            <v>P.D.A., SITIO BAGONG SILANG, PARANAQUE</v>
          </cell>
          <cell r="H446" t="str">
            <v>PARAÑAQUE CITY</v>
          </cell>
          <cell r="I446" t="str">
            <v>PARAÑAQUE</v>
          </cell>
          <cell r="J446" t="str">
            <v>Permit issue
01/30/2024
-BC emailed that they had a meeting last time with Muntinlupa LGU &amp; Paranaque LGU that they will secure a work permit first to them before we re-execute the project.
3/27/2024
ROW team set a joint survey and meeting as requested by Muntinlupa LGU to settle the issue
4/23/2024
C1 email BC requesting for update
07/8/2024
-w/ email from PQUE RM that we can proceed for this project - sched for digging on July 17, 2024 together with BC and brgy
07/17/2024
Bgry muntinlupa issued signed document</v>
          </cell>
          <cell r="K446" t="str">
            <v>W/ ISSUE</v>
          </cell>
          <cell r="L446" t="str">
            <v>AVECO</v>
          </cell>
          <cell r="M446" t="str">
            <v>FCOMP</v>
          </cell>
          <cell r="N446" t="str">
            <v>RRG</v>
          </cell>
          <cell r="O446">
            <v>157.66957999999994</v>
          </cell>
          <cell r="P446"/>
          <cell r="Q446">
            <v>279.35000000000002</v>
          </cell>
        </row>
        <row r="447">
          <cell r="E447" t="str">
            <v>X23104022392</v>
          </cell>
          <cell r="F447" t="str">
            <v>CITY GOVERNMENT OF PARAÑAQUE</v>
          </cell>
          <cell r="G447" t="str">
            <v>MASVILLE, MASVILLE, PARANAQUE</v>
          </cell>
          <cell r="H447" t="str">
            <v>PARAÑAQUE CITY</v>
          </cell>
          <cell r="I447" t="str">
            <v>PARAÑAQUE</v>
          </cell>
          <cell r="J447" t="str">
            <v>For Schedule</v>
          </cell>
          <cell r="K447" t="str">
            <v>W/O ISSUE</v>
          </cell>
          <cell r="L447" t="str">
            <v>AVECO</v>
          </cell>
          <cell r="M447" t="str">
            <v>FCOMP</v>
          </cell>
          <cell r="N447" t="str">
            <v>RRG</v>
          </cell>
          <cell r="O447">
            <v>38.796299999999995</v>
          </cell>
          <cell r="P447"/>
          <cell r="Q447">
            <v>80.62</v>
          </cell>
        </row>
        <row r="448">
          <cell r="E448" t="str">
            <v>X23030886348</v>
          </cell>
          <cell r="F448" t="str">
            <v>CHERYL BASAS PERELLO</v>
          </cell>
          <cell r="G448" t="str">
            <v>S. VALERIO, GATCHALIAN SUBD, LAS PINAS CITY</v>
          </cell>
          <cell r="H448" t="str">
            <v>LAS PIÑAS CITY</v>
          </cell>
          <cell r="I448" t="str">
            <v>PARAÑAQUE</v>
          </cell>
          <cell r="J448"/>
          <cell r="K448" t="str">
            <v>W/O ISSUE</v>
          </cell>
          <cell r="L448" t="str">
            <v>AVECO</v>
          </cell>
          <cell r="M448" t="str">
            <v>FCOMP</v>
          </cell>
          <cell r="N448" t="str">
            <v>RRG</v>
          </cell>
          <cell r="O448">
            <v>70.747500000000002</v>
          </cell>
          <cell r="P448"/>
          <cell r="Q448">
            <v>128.57</v>
          </cell>
        </row>
        <row r="449">
          <cell r="E449" t="str">
            <v>X23041310304</v>
          </cell>
          <cell r="F449" t="str">
            <v>RIANA MAHESH MIRPURI</v>
          </cell>
          <cell r="G449" t="str">
            <v>MADRID, MERVILLE SUBD, PARANAQUE</v>
          </cell>
          <cell r="H449" t="str">
            <v>PARAÑAQUE CITY</v>
          </cell>
          <cell r="I449" t="str">
            <v>PARAÑAQUE</v>
          </cell>
          <cell r="J449" t="str">
            <v>ssp on jan 9</v>
          </cell>
          <cell r="K449" t="str">
            <v>W/O ISSUE</v>
          </cell>
          <cell r="L449" t="str">
            <v>VJC</v>
          </cell>
          <cell r="M449" t="str">
            <v>FCOMP</v>
          </cell>
          <cell r="N449" t="str">
            <v>JSB</v>
          </cell>
          <cell r="O449">
            <v>228.38879999999989</v>
          </cell>
          <cell r="P449"/>
          <cell r="Q449">
            <v>964.72</v>
          </cell>
        </row>
        <row r="450">
          <cell r="E450" t="str">
            <v>X23072874486</v>
          </cell>
          <cell r="F450" t="str">
            <v>ELMER DEL MUNDO PEREZ</v>
          </cell>
          <cell r="G450" t="str">
            <v>DJAKARTA, BF HOMES, PARANAQUE</v>
          </cell>
          <cell r="H450" t="str">
            <v>PARAÑAQUE CITY</v>
          </cell>
          <cell r="I450" t="str">
            <v>PARAÑAQUE</v>
          </cell>
          <cell r="J450"/>
          <cell r="K450" t="str">
            <v>W/O ISSUE</v>
          </cell>
          <cell r="L450" t="str">
            <v>AVECO</v>
          </cell>
          <cell r="M450" t="str">
            <v>FCOMP</v>
          </cell>
          <cell r="N450" t="str">
            <v>RRG</v>
          </cell>
          <cell r="O450">
            <v>37.739000000000004</v>
          </cell>
          <cell r="P450"/>
          <cell r="Q450">
            <v>73.680000000000007</v>
          </cell>
        </row>
        <row r="451">
          <cell r="E451" t="str">
            <v>X23083026403</v>
          </cell>
          <cell r="F451" t="str">
            <v>SINGAPORE MEDICAL LABORATORIES, INC</v>
          </cell>
          <cell r="G451" t="str">
            <v>ALABANG-ZAPOTE, PAMPLONA II, LAS PINAS CITY</v>
          </cell>
          <cell r="H451" t="str">
            <v>LAS PIÑAS CITY</v>
          </cell>
          <cell r="I451" t="str">
            <v>PARAÑAQUE</v>
          </cell>
          <cell r="J451"/>
          <cell r="K451" t="str">
            <v>W/O ISSUE</v>
          </cell>
          <cell r="L451" t="str">
            <v>AVECO</v>
          </cell>
          <cell r="M451" t="str">
            <v>FCOMP</v>
          </cell>
          <cell r="N451" t="str">
            <v>RRG</v>
          </cell>
          <cell r="O451">
            <v>15.872799999999998</v>
          </cell>
          <cell r="P451"/>
          <cell r="Q451">
            <v>24.2</v>
          </cell>
        </row>
        <row r="452">
          <cell r="E452" t="str">
            <v>R22599955</v>
          </cell>
          <cell r="F452" t="str">
            <v>REYES, VALENTIN</v>
          </cell>
          <cell r="G452" t="str">
            <v>CAIMITO, AYALA-ALABANG VILL, MUNTINLUPA</v>
          </cell>
          <cell r="H452" t="str">
            <v>MUNTINLUPA CITY</v>
          </cell>
          <cell r="I452" t="str">
            <v>PARAÑAQUE</v>
          </cell>
          <cell r="J452"/>
          <cell r="K452" t="str">
            <v>W/O ISSUE</v>
          </cell>
          <cell r="L452" t="str">
            <v>AVECO</v>
          </cell>
          <cell r="M452" t="str">
            <v>FCOMP</v>
          </cell>
          <cell r="N452" t="str">
            <v>RRG</v>
          </cell>
          <cell r="O452">
            <v>157.60299999999995</v>
          </cell>
          <cell r="P452"/>
          <cell r="Q452">
            <v>375.95</v>
          </cell>
        </row>
        <row r="453">
          <cell r="E453" t="str">
            <v>X23124712147</v>
          </cell>
          <cell r="F453" t="str">
            <v>MARIAN LASAM CABAUATAN</v>
          </cell>
          <cell r="G453" t="str">
            <v>MAHOGANY, PILAR VILL, LAS PINAS CITY</v>
          </cell>
          <cell r="H453" t="str">
            <v>LAS PIÑAS CITY</v>
          </cell>
          <cell r="I453" t="str">
            <v>PARAÑAQUE</v>
          </cell>
          <cell r="J453"/>
          <cell r="K453" t="str">
            <v>W/O ISSUE</v>
          </cell>
          <cell r="L453" t="str">
            <v>AVECO</v>
          </cell>
          <cell r="M453" t="str">
            <v>FCOMP</v>
          </cell>
          <cell r="N453" t="str">
            <v>RRG</v>
          </cell>
          <cell r="O453">
            <v>95.181400000000011</v>
          </cell>
          <cell r="P453"/>
          <cell r="Q453">
            <v>190.15</v>
          </cell>
        </row>
        <row r="454">
          <cell r="E454" t="str">
            <v>X23104195318</v>
          </cell>
          <cell r="F454" t="str">
            <v>ALVEO LAND CORP.,</v>
          </cell>
          <cell r="G454" t="str">
            <v>DAANG HARI RD., VERDANA HOMES VILLAGE CENTER, BACOOR</v>
          </cell>
          <cell r="H454" t="str">
            <v>BACOOR CITY</v>
          </cell>
          <cell r="I454" t="str">
            <v>DASMA</v>
          </cell>
          <cell r="J454"/>
          <cell r="K454" t="str">
            <v>W/O ISSUE</v>
          </cell>
          <cell r="L454" t="str">
            <v>AVECO</v>
          </cell>
          <cell r="M454" t="str">
            <v>FCOMP</v>
          </cell>
          <cell r="N454" t="str">
            <v>RRG</v>
          </cell>
          <cell r="O454">
            <v>10.4428</v>
          </cell>
          <cell r="P454"/>
          <cell r="Q454">
            <v>16.88</v>
          </cell>
        </row>
        <row r="455">
          <cell r="E455" t="str">
            <v>X23104039507</v>
          </cell>
          <cell r="F455" t="str">
            <v>RONALD AUGUSTINE O. CAMPOS</v>
          </cell>
          <cell r="G455" t="str">
            <v>OLONGAPO, ALABANG HILLS SUBD PH 2, MUNTINLUPA</v>
          </cell>
          <cell r="H455" t="str">
            <v>MUNTINLUPA CITY</v>
          </cell>
          <cell r="I455" t="str">
            <v>PARAÑAQUE</v>
          </cell>
          <cell r="J455" t="str">
            <v>sched for dig 12/11</v>
          </cell>
          <cell r="K455" t="str">
            <v>W/O ISSUE</v>
          </cell>
          <cell r="L455" t="str">
            <v>POWERHOUSE</v>
          </cell>
          <cell r="M455" t="str">
            <v>FCOMP</v>
          </cell>
          <cell r="N455" t="str">
            <v>JSP</v>
          </cell>
          <cell r="O455">
            <v>77.967200000000005</v>
          </cell>
          <cell r="P455"/>
          <cell r="Q455">
            <v>106.47</v>
          </cell>
        </row>
        <row r="456">
          <cell r="E456" t="str">
            <v>X23114554801</v>
          </cell>
          <cell r="F456" t="str">
            <v>LEONARDO ALMANZOR SINGSON</v>
          </cell>
          <cell r="G456" t="str">
            <v>ESCALLONIA, VERDANA HOMES SUBDIVISION, BACOOR</v>
          </cell>
          <cell r="H456" t="str">
            <v>BACOOR CITY</v>
          </cell>
          <cell r="I456" t="str">
            <v>DASMA</v>
          </cell>
          <cell r="J456"/>
          <cell r="K456" t="str">
            <v>W/O ISSUE</v>
          </cell>
          <cell r="L456" t="str">
            <v>AVECO</v>
          </cell>
          <cell r="M456" t="str">
            <v>FCOMP</v>
          </cell>
          <cell r="N456" t="str">
            <v>RRG</v>
          </cell>
          <cell r="O456">
            <v>20.782799999999995</v>
          </cell>
          <cell r="P456"/>
          <cell r="Q456">
            <v>47.55</v>
          </cell>
        </row>
        <row r="457">
          <cell r="E457" t="str">
            <v>X23104110718</v>
          </cell>
          <cell r="F457" t="str">
            <v>LIGHT RAIL MANILA CORPORATION</v>
          </cell>
          <cell r="G457" t="str">
            <v>DR. A SANTOS, SAN DIONISIO, PARANAQUE</v>
          </cell>
          <cell r="H457" t="str">
            <v>PARAÑAQUE CITY</v>
          </cell>
          <cell r="I457" t="str">
            <v>PARAÑAQUE</v>
          </cell>
          <cell r="J457" t="str">
            <v>Encountered issue (with debris and cleared by customer 2nd week of July) - resolved, July 27 target date of completion
to finish execution on last week of July 2024</v>
          </cell>
          <cell r="K457" t="str">
            <v>(R) W/O ISSUE</v>
          </cell>
          <cell r="L457" t="str">
            <v>POWERHOUSE</v>
          </cell>
          <cell r="M457" t="str">
            <v>FCOMP</v>
          </cell>
          <cell r="N457" t="str">
            <v>JSP</v>
          </cell>
          <cell r="O457">
            <v>36.887199999999993</v>
          </cell>
          <cell r="P457"/>
          <cell r="Q457">
            <v>159.47</v>
          </cell>
        </row>
        <row r="458">
          <cell r="E458" t="str">
            <v>R20610040</v>
          </cell>
          <cell r="F458" t="str">
            <v>CERVANTES STEEL, INC.</v>
          </cell>
          <cell r="G458" t="str">
            <v>CERVANTES CPD, CERVANTES CPD, PARANAQUE</v>
          </cell>
          <cell r="H458" t="str">
            <v>PARAÑAQUE CITY</v>
          </cell>
          <cell r="I458" t="str">
            <v>PARAÑAQUE</v>
          </cell>
          <cell r="J458" t="str">
            <v>for revisit on site to record task done for payment 0419</v>
          </cell>
          <cell r="K458" t="str">
            <v>W/ ISSUE</v>
          </cell>
          <cell r="L458" t="str">
            <v>CHALLENGER</v>
          </cell>
          <cell r="M458" t="str">
            <v>FCOMP</v>
          </cell>
          <cell r="N458" t="str">
            <v>JSP</v>
          </cell>
          <cell r="O458">
            <v>52.374799999999993</v>
          </cell>
          <cell r="P458"/>
          <cell r="Q458">
            <v>96.15</v>
          </cell>
        </row>
        <row r="459">
          <cell r="E459" t="str">
            <v>X24010012348</v>
          </cell>
          <cell r="F459" t="str">
            <v>CITY GOVERNMENT OF TAGUIG</v>
          </cell>
          <cell r="G459" t="str">
            <v>TANYAG PROPER, PUROK 5, TAGUIG CITY</v>
          </cell>
          <cell r="H459" t="str">
            <v>TAGUIG CITY</v>
          </cell>
          <cell r="I459" t="str">
            <v>PARAÑAQUE</v>
          </cell>
          <cell r="J459" t="str">
            <v>03/20/2024
joint survey due to narrow road access and for drainage diversion
6/26/2024
joint survey with Logistics, Taguig BC, Taguig LGU and Brgy. Bagong Tanyag because there are locations that need to relocate due to customer's concern</v>
          </cell>
          <cell r="K459" t="str">
            <v>(R) W/O ISSUE</v>
          </cell>
          <cell r="L459" t="str">
            <v>POWERHOUSE</v>
          </cell>
          <cell r="M459" t="str">
            <v>FCOMP</v>
          </cell>
          <cell r="N459" t="str">
            <v>JSP</v>
          </cell>
          <cell r="O459">
            <v>27.962799999999998</v>
          </cell>
          <cell r="P459"/>
          <cell r="Q459">
            <v>139.65</v>
          </cell>
        </row>
        <row r="460">
          <cell r="E460" t="str">
            <v>X23093557382</v>
          </cell>
          <cell r="F460" t="str">
            <v>HIVEPH REALTY CORP.</v>
          </cell>
          <cell r="G460" t="str">
            <v>ALABANG-ZAPOTE, TALON I, LAS PINAS CITY</v>
          </cell>
          <cell r="H460" t="str">
            <v>LAS PIÑAS CITY</v>
          </cell>
          <cell r="I460" t="str">
            <v>PARAÑAQUE</v>
          </cell>
          <cell r="J460" t="str">
            <v>priority</v>
          </cell>
          <cell r="K460" t="str">
            <v>W/O ISSUE</v>
          </cell>
          <cell r="L460" t="str">
            <v>AVECO</v>
          </cell>
          <cell r="M460" t="str">
            <v>FCOMP</v>
          </cell>
          <cell r="N460" t="str">
            <v>RRG</v>
          </cell>
          <cell r="O460">
            <v>36.469500000000004</v>
          </cell>
          <cell r="P460"/>
          <cell r="Q460">
            <v>99.1</v>
          </cell>
        </row>
        <row r="461">
          <cell r="E461" t="str">
            <v>X23124813295</v>
          </cell>
          <cell r="F461" t="str">
            <v>LOAVES X FISH FOUNDATION, INC.</v>
          </cell>
          <cell r="G461" t="str">
            <v>CRESCENT, NORTGATE, MUNTINLUPA</v>
          </cell>
          <cell r="H461" t="str">
            <v>MUNTINLUPA CITY</v>
          </cell>
          <cell r="I461" t="str">
            <v>PARAÑAQUE</v>
          </cell>
          <cell r="J461"/>
          <cell r="K461" t="str">
            <v>W/O ISSUE</v>
          </cell>
          <cell r="L461" t="str">
            <v>AVECO</v>
          </cell>
          <cell r="M461" t="str">
            <v>FCOMP</v>
          </cell>
          <cell r="N461" t="str">
            <v>RRG</v>
          </cell>
          <cell r="O461">
            <v>93.958800000000011</v>
          </cell>
          <cell r="P461"/>
          <cell r="Q461">
            <v>207.57</v>
          </cell>
        </row>
        <row r="462">
          <cell r="E462" t="str">
            <v>X23124776607</v>
          </cell>
          <cell r="F462" t="str">
            <v>MAYNILAD WATER SERVICES, INC.</v>
          </cell>
          <cell r="G462" t="str">
            <v>NIA, PUTATAN, MUNTINLUPA</v>
          </cell>
          <cell r="H462" t="str">
            <v>MUNTINLUPA CITY</v>
          </cell>
          <cell r="I462" t="str">
            <v>PARAÑAQUE</v>
          </cell>
          <cell r="J462" t="str">
            <v>meter 01/22/24</v>
          </cell>
          <cell r="K462" t="str">
            <v>W/O ISSUE</v>
          </cell>
          <cell r="L462" t="str">
            <v>POWERHOUSE</v>
          </cell>
          <cell r="M462" t="str">
            <v>COMP</v>
          </cell>
          <cell r="N462" t="str">
            <v>JSP</v>
          </cell>
          <cell r="O462">
            <v>171.10560000000001</v>
          </cell>
          <cell r="P462"/>
          <cell r="Q462">
            <v>405.1</v>
          </cell>
        </row>
        <row r="463">
          <cell r="E463" t="str">
            <v>X23093556258</v>
          </cell>
          <cell r="F463" t="str">
            <v>TEODORO CONSTRUCTION CORP</v>
          </cell>
          <cell r="G463" t="str">
            <v>SAMPAGUITA, T.S. CRUZ SUBD, LAS PINAS CITY</v>
          </cell>
          <cell r="H463" t="str">
            <v>LAS PIÑAS CITY</v>
          </cell>
          <cell r="I463" t="str">
            <v>PARAÑAQUE</v>
          </cell>
          <cell r="J463" t="str">
            <v>hinold ng mismong applicant 1/19/24, joint survey Feb 5</v>
          </cell>
          <cell r="K463" t="str">
            <v>W/ ISSUE</v>
          </cell>
          <cell r="L463" t="str">
            <v>POWERHOUSE</v>
          </cell>
          <cell r="M463" t="str">
            <v>FCOMP</v>
          </cell>
          <cell r="N463" t="str">
            <v>JSP</v>
          </cell>
          <cell r="O463">
            <v>77.510200000000012</v>
          </cell>
          <cell r="P463"/>
          <cell r="Q463">
            <v>203.42</v>
          </cell>
        </row>
        <row r="464">
          <cell r="E464" t="str">
            <v>X22020598407</v>
          </cell>
          <cell r="F464" t="str">
            <v>46 M. ALVAREZ EXT. BACOOR FILLING STATION</v>
          </cell>
          <cell r="G464" t="str">
            <v>MOLINO II, MOLINO II, BACOOR</v>
          </cell>
          <cell r="H464" t="str">
            <v>BACOOR CITY</v>
          </cell>
          <cell r="I464" t="str">
            <v>DASMA</v>
          </cell>
          <cell r="J464"/>
          <cell r="K464" t="str">
            <v>W/O ISSUE</v>
          </cell>
          <cell r="L464" t="str">
            <v>CHALLENGER</v>
          </cell>
          <cell r="M464" t="str">
            <v>CLOSE</v>
          </cell>
          <cell r="N464" t="str">
            <v>JSP</v>
          </cell>
          <cell r="O464">
            <v>10.353300000000001</v>
          </cell>
          <cell r="P464"/>
          <cell r="Q464">
            <v>18.100000000000001</v>
          </cell>
        </row>
        <row r="465">
          <cell r="E465" t="str">
            <v>X23062111821</v>
          </cell>
          <cell r="F465" t="str">
            <v>IKE C TAN</v>
          </cell>
          <cell r="G465" t="str">
            <v>MOLAVE, MOLAVE PARK VILL, PARANAQUE</v>
          </cell>
          <cell r="H465" t="str">
            <v>PARAÑAQUE CITY</v>
          </cell>
          <cell r="I465" t="str">
            <v>PARAÑAQUE</v>
          </cell>
          <cell r="J465"/>
          <cell r="K465" t="str">
            <v>W/O ISSUE</v>
          </cell>
          <cell r="L465" t="str">
            <v>VJC</v>
          </cell>
          <cell r="M465" t="str">
            <v>CLOSE</v>
          </cell>
          <cell r="N465" t="str">
            <v>JSB</v>
          </cell>
          <cell r="O465">
            <v>125.32569999999997</v>
          </cell>
          <cell r="P465"/>
          <cell r="Q465">
            <v>964.72</v>
          </cell>
        </row>
        <row r="466">
          <cell r="E466" t="str">
            <v>X23083253215</v>
          </cell>
          <cell r="F466" t="str">
            <v>ASEANA BUSINESS PARK ESTATE ASSOCIATION, INC.</v>
          </cell>
          <cell r="G466" t="str">
            <v>ASEANA, ASEANA BUSINESS PARK, PARANAQUE</v>
          </cell>
          <cell r="H466" t="str">
            <v>PARAÑAQUE CITY</v>
          </cell>
          <cell r="I466" t="str">
            <v>PARAÑAQUE</v>
          </cell>
          <cell r="J466" t="str">
            <v>needs permit from Aseana?</v>
          </cell>
          <cell r="K466" t="str">
            <v>W/ ISSUE</v>
          </cell>
          <cell r="L466" t="str">
            <v>AVECO</v>
          </cell>
          <cell r="M466" t="str">
            <v>FCOMP</v>
          </cell>
          <cell r="N466" t="str">
            <v>RRG</v>
          </cell>
          <cell r="O466">
            <v>70.539700000000011</v>
          </cell>
          <cell r="P466"/>
          <cell r="Q466">
            <v>137.94999999999999</v>
          </cell>
        </row>
        <row r="467">
          <cell r="E467" t="str">
            <v>X23124729755</v>
          </cell>
          <cell r="F467" t="str">
            <v>NORHATA S. SAMPORNA</v>
          </cell>
          <cell r="G467" t="str">
            <v>DIMASALANG, BACLARAN, PARANAQUE</v>
          </cell>
          <cell r="H467" t="str">
            <v>PARAÑAQUE CITY</v>
          </cell>
          <cell r="I467" t="str">
            <v>PARAÑAQUE</v>
          </cell>
          <cell r="J467" t="str">
            <v>needs permit from Aseana?</v>
          </cell>
          <cell r="K467" t="str">
            <v>W/O ISSUE</v>
          </cell>
          <cell r="L467" t="str">
            <v>AVECO</v>
          </cell>
          <cell r="M467" t="str">
            <v>FCOMP</v>
          </cell>
          <cell r="N467" t="str">
            <v>RRG</v>
          </cell>
          <cell r="O467">
            <v>64.875500000000002</v>
          </cell>
          <cell r="P467"/>
          <cell r="Q467">
            <v>173.93</v>
          </cell>
        </row>
        <row r="468">
          <cell r="E468" t="str">
            <v>X23124718193</v>
          </cell>
          <cell r="F468" t="str">
            <v>CHARLES MICHAEL R MAGALLANES</v>
          </cell>
          <cell r="G468" t="str">
            <v>ZAPOTE III, ZAPOTE III, BACOOR</v>
          </cell>
          <cell r="H468" t="str">
            <v>BACOOR CITY</v>
          </cell>
          <cell r="I468" t="str">
            <v>DASMA</v>
          </cell>
          <cell r="J468" t="str">
            <v xml:space="preserve">priority the installation of pole and DT/manual poste 9/11/24
-for sched of PAI for transfer of prim line </v>
          </cell>
          <cell r="K468" t="str">
            <v>W/O ISSUE</v>
          </cell>
          <cell r="L468" t="str">
            <v>CHALLENGER</v>
          </cell>
          <cell r="M468" t="str">
            <v>FCOMP</v>
          </cell>
          <cell r="N468" t="str">
            <v>JSP</v>
          </cell>
          <cell r="O468">
            <v>94.145799999999994</v>
          </cell>
          <cell r="P468"/>
          <cell r="Q468">
            <v>129.65</v>
          </cell>
        </row>
        <row r="469">
          <cell r="E469" t="str">
            <v>X23114388731</v>
          </cell>
          <cell r="F469" t="str">
            <v>ROMILA DIOSANA RIVERA</v>
          </cell>
          <cell r="G469" t="str">
            <v>PANAPAAN I, PANAPAAN I, BACOOR</v>
          </cell>
          <cell r="H469" t="str">
            <v>BACOOR CITY</v>
          </cell>
          <cell r="I469" t="str">
            <v>DASMA</v>
          </cell>
          <cell r="J469" t="str">
            <v>energize Feb 9, 2024</v>
          </cell>
          <cell r="K469" t="str">
            <v>W/O ISSUE</v>
          </cell>
          <cell r="L469" t="str">
            <v>POWERHOUSE</v>
          </cell>
          <cell r="M469" t="str">
            <v>FCOMP</v>
          </cell>
          <cell r="N469" t="str">
            <v>JSP</v>
          </cell>
          <cell r="O469">
            <v>114.64569999999999</v>
          </cell>
          <cell r="P469"/>
          <cell r="Q469">
            <v>224.45</v>
          </cell>
        </row>
        <row r="470">
          <cell r="E470" t="str">
            <v>X24010012859</v>
          </cell>
          <cell r="F470" t="str">
            <v>DMCI PROJECT DEVELOPERS, INC.,</v>
          </cell>
          <cell r="G470" t="str">
            <v>DR. A. SANTOS, SAN ANTONIO, PARANAQUE</v>
          </cell>
          <cell r="H470" t="str">
            <v>PARAÑAQUE CITY</v>
          </cell>
          <cell r="I470" t="str">
            <v>PARAÑAQUE</v>
          </cell>
          <cell r="J470"/>
          <cell r="K470"/>
          <cell r="L470" t="str">
            <v>POWERHOUSE</v>
          </cell>
          <cell r="M470" t="str">
            <v>FCOMP</v>
          </cell>
          <cell r="N470" t="str">
            <v>JSP</v>
          </cell>
          <cell r="O470">
            <v>61.62</v>
          </cell>
          <cell r="P470"/>
          <cell r="Q470">
            <v>130.47999999999999</v>
          </cell>
        </row>
        <row r="471">
          <cell r="E471" t="str">
            <v>X23124719470</v>
          </cell>
          <cell r="F471" t="str">
            <v>PASCUALITO DUBONGCO GUTAY</v>
          </cell>
          <cell r="G471" t="str">
            <v>MANGO, AYALA-ALABANG VILL, MUNTINLUPA</v>
          </cell>
          <cell r="H471" t="str">
            <v>MUNTINLUPA CITY</v>
          </cell>
          <cell r="I471" t="str">
            <v>PARAÑAQUE</v>
          </cell>
          <cell r="J471" t="str">
            <v>with issue sa paghuhukayan</v>
          </cell>
          <cell r="K471" t="str">
            <v>W/ ISSUE</v>
          </cell>
          <cell r="L471" t="str">
            <v>AVECO</v>
          </cell>
          <cell r="M471" t="str">
            <v>FCOMP</v>
          </cell>
          <cell r="N471" t="str">
            <v>RRG</v>
          </cell>
          <cell r="O471">
            <v>288.8</v>
          </cell>
          <cell r="P471"/>
          <cell r="Q471">
            <v>432.6</v>
          </cell>
        </row>
        <row r="472">
          <cell r="E472" t="str">
            <v>X23114385953</v>
          </cell>
          <cell r="F472" t="str">
            <v>ROMILA DIOSANA RIVERA</v>
          </cell>
          <cell r="G472" t="str">
            <v>PANAPAAN I, PANAPAAN I, BACOOR</v>
          </cell>
          <cell r="H472" t="str">
            <v>BACOOR CITY</v>
          </cell>
          <cell r="I472" t="str">
            <v>DASMA</v>
          </cell>
          <cell r="J472" t="str">
            <v>energize Feb 9, 2024</v>
          </cell>
          <cell r="K472" t="str">
            <v>W/O ISSUE</v>
          </cell>
          <cell r="L472" t="str">
            <v>POWERHOUSE</v>
          </cell>
          <cell r="M472" t="str">
            <v>FCOMP</v>
          </cell>
          <cell r="N472" t="str">
            <v>JSP</v>
          </cell>
          <cell r="O472">
            <v>51.052599999999998</v>
          </cell>
          <cell r="P472"/>
          <cell r="Q472">
            <v>110.12</v>
          </cell>
        </row>
        <row r="473">
          <cell r="E473" t="str">
            <v>R22964391</v>
          </cell>
          <cell r="F473" t="str">
            <v>JINXI PHILIPPINES REAL ESTATE DEVELOPMENT CORPORATE, SME</v>
          </cell>
          <cell r="G473" t="str">
            <v>JACKSON , PALM COAST MARINA, PARANAQUE</v>
          </cell>
          <cell r="H473" t="str">
            <v>PARAÑAQUE CITY</v>
          </cell>
          <cell r="I473" t="str">
            <v>PARAÑAQUE</v>
          </cell>
          <cell r="J473" t="str">
            <v xml:space="preserve">For Creation of Supplementary Subject </v>
          </cell>
          <cell r="K473" t="str">
            <v>W/ ISSUE</v>
          </cell>
          <cell r="L473" t="str">
            <v>AVECO</v>
          </cell>
          <cell r="M473" t="str">
            <v>FCOMP</v>
          </cell>
          <cell r="N473" t="str">
            <v>RRG</v>
          </cell>
          <cell r="O473">
            <v>235.8109</v>
          </cell>
          <cell r="P473"/>
          <cell r="Q473">
            <v>478.57</v>
          </cell>
        </row>
        <row r="474">
          <cell r="E474" t="str">
            <v>X23104201778</v>
          </cell>
          <cell r="F474" t="str">
            <v>LOUELL CHEN LIM</v>
          </cell>
          <cell r="G474" t="str">
            <v>MULTINATIONAL, MULTINATIONAL VILL, PARANAQUE</v>
          </cell>
          <cell r="H474" t="str">
            <v>PARAÑAQUE CITY</v>
          </cell>
          <cell r="I474" t="str">
            <v>PARAÑAQUE</v>
          </cell>
          <cell r="J474"/>
          <cell r="K474"/>
          <cell r="L474" t="str">
            <v>ECOM</v>
          </cell>
          <cell r="M474" t="str">
            <v>TECO</v>
          </cell>
          <cell r="N474" t="str">
            <v>RRG</v>
          </cell>
          <cell r="O474">
            <v>82.116200000000021</v>
          </cell>
          <cell r="P474"/>
          <cell r="Q474">
            <v>143.30000000000001</v>
          </cell>
        </row>
        <row r="475">
          <cell r="E475" t="str">
            <v>X23124697214</v>
          </cell>
          <cell r="F475" t="str">
            <v>JAI KISHAN CHHATTANI</v>
          </cell>
          <cell r="G475" t="str">
            <v>KAIMITO, MOLAVE PARK VILL, PARANAQUE</v>
          </cell>
          <cell r="H475" t="str">
            <v>PARAÑAQUE CITY</v>
          </cell>
          <cell r="I475" t="str">
            <v>PARAÑAQUE</v>
          </cell>
          <cell r="J475"/>
          <cell r="K475" t="str">
            <v>W/O ISSUE</v>
          </cell>
          <cell r="L475" t="str">
            <v>VJC</v>
          </cell>
          <cell r="M475" t="str">
            <v>TECO</v>
          </cell>
          <cell r="N475" t="str">
            <v>JSB</v>
          </cell>
          <cell r="O475">
            <v>59.022599999999997</v>
          </cell>
          <cell r="P475"/>
          <cell r="Q475">
            <v>964.72</v>
          </cell>
        </row>
        <row r="476">
          <cell r="E476" t="str">
            <v>X23083396475</v>
          </cell>
          <cell r="F476" t="str">
            <v>PHIL-TOWER CONSORTIUM INC.</v>
          </cell>
          <cell r="G476" t="str">
            <v>ATIS, GOLDEN ACRES SUBD, LAS PINAS CITY</v>
          </cell>
          <cell r="H476" t="str">
            <v>LAS PIÑAS CITY</v>
          </cell>
          <cell r="I476" t="str">
            <v>PARAÑAQUE</v>
          </cell>
          <cell r="J476" t="str">
            <v>2/23/24 - Issue with HOA and Applicant for the count &amp; location of pole to be installed</v>
          </cell>
          <cell r="K476" t="str">
            <v>W/ ISSUE</v>
          </cell>
          <cell r="L476" t="str">
            <v>AVECO</v>
          </cell>
          <cell r="M476" t="str">
            <v>FCOMP</v>
          </cell>
          <cell r="N476" t="str">
            <v>RRG</v>
          </cell>
          <cell r="O476">
            <v>216.9234999999999</v>
          </cell>
          <cell r="P476"/>
          <cell r="Q476">
            <v>468.32</v>
          </cell>
        </row>
        <row r="477">
          <cell r="E477" t="str">
            <v>X24010195934</v>
          </cell>
          <cell r="F477" t="str">
            <v>FIBERHOME PHILS., INC.</v>
          </cell>
          <cell r="G477" t="str">
            <v>GOLDRICH BLDG 1, REVILLA BUSINESS PARK, HABAY II, BACOOR</v>
          </cell>
          <cell r="H477" t="str">
            <v>BACOOR CITY</v>
          </cell>
          <cell r="I477" t="str">
            <v>DASMA</v>
          </cell>
          <cell r="J477"/>
          <cell r="K477" t="str">
            <v>W/O ISSUE</v>
          </cell>
          <cell r="L477" t="str">
            <v>AVECO</v>
          </cell>
          <cell r="M477" t="str">
            <v>FCOMP</v>
          </cell>
          <cell r="N477" t="str">
            <v>RRG</v>
          </cell>
          <cell r="O477">
            <v>1.6579999999999999</v>
          </cell>
          <cell r="P477"/>
          <cell r="Q477">
            <v>2.27</v>
          </cell>
        </row>
        <row r="478">
          <cell r="E478" t="str">
            <v>X23062415222</v>
          </cell>
          <cell r="F478" t="str">
            <v>LILY REAL ESTATE DEVELOPMENT CORPORATION</v>
          </cell>
          <cell r="G478" t="str">
            <v>QUIRINO AVE., TAMBO, PARANAQUE</v>
          </cell>
          <cell r="H478" t="str">
            <v>PARAÑAQUE CITY</v>
          </cell>
          <cell r="I478" t="str">
            <v>PARAÑAQUE</v>
          </cell>
          <cell r="J478"/>
          <cell r="K478"/>
          <cell r="L478" t="str">
            <v>POWERHOUSE</v>
          </cell>
          <cell r="M478" t="str">
            <v>FCOMP</v>
          </cell>
          <cell r="N478" t="str">
            <v>JSP</v>
          </cell>
          <cell r="O478">
            <v>216.3835</v>
          </cell>
          <cell r="P478"/>
          <cell r="Q478">
            <v>321.3</v>
          </cell>
        </row>
        <row r="479">
          <cell r="E479" t="str">
            <v>X24104144935</v>
          </cell>
          <cell r="F479" t="str">
            <v>ALVEO LAND CORP.</v>
          </cell>
          <cell r="G479" t="str">
            <v>ALABANG-ZAPOTE, ALMANZA I, LAS PINAS CITY</v>
          </cell>
          <cell r="H479" t="str">
            <v>LAS PIÑAS CITY</v>
          </cell>
          <cell r="I479" t="str">
            <v>PARAÑAQUE</v>
          </cell>
          <cell r="J479"/>
          <cell r="K479"/>
          <cell r="L479" t="str">
            <v>CHALLENGER</v>
          </cell>
          <cell r="M479" t="str">
            <v>FCOMP</v>
          </cell>
          <cell r="N479" t="str">
            <v>JSP</v>
          </cell>
          <cell r="O479">
            <v>91.298900000000003</v>
          </cell>
          <cell r="P479"/>
          <cell r="Q479">
            <v>244.97</v>
          </cell>
        </row>
        <row r="480">
          <cell r="E480" t="str">
            <v>X23030848661</v>
          </cell>
          <cell r="F480" t="str">
            <v>MARY JANE VILLAMIEL ANG</v>
          </cell>
          <cell r="G480" t="str">
            <v>GREENWICH, HILLSBOROUGH SUBD, MUNTINLUPA</v>
          </cell>
          <cell r="H480" t="str">
            <v>MUNTINLUPA CITY</v>
          </cell>
          <cell r="I480" t="str">
            <v>PARAÑAQUE</v>
          </cell>
          <cell r="J480" t="str">
            <v>March 9 target Tree Pole Obstruction Task 4</v>
          </cell>
          <cell r="K480" t="str">
            <v>W/ ISSUE</v>
          </cell>
          <cell r="L480" t="str">
            <v>AVECO</v>
          </cell>
          <cell r="M480" t="str">
            <v>FCOMP</v>
          </cell>
          <cell r="N480" t="str">
            <v>RRG</v>
          </cell>
          <cell r="O480">
            <v>234.22669999999991</v>
          </cell>
          <cell r="P480"/>
          <cell r="Q480">
            <v>475.63</v>
          </cell>
        </row>
        <row r="481">
          <cell r="E481" t="str">
            <v>X23114535374</v>
          </cell>
          <cell r="F481" t="str">
            <v>CHRISTINA VELORIA MARRS</v>
          </cell>
          <cell r="G481" t="str">
            <v>GREENWICH, HILLSBOROUGH SUBD, MUNTINLUPA</v>
          </cell>
          <cell r="H481" t="str">
            <v>MUNTINLUPA CITY</v>
          </cell>
          <cell r="I481" t="str">
            <v>PARAÑAQUE</v>
          </cell>
          <cell r="J481"/>
          <cell r="K481" t="str">
            <v>W/O ISSUE</v>
          </cell>
          <cell r="L481" t="str">
            <v>AVECO</v>
          </cell>
          <cell r="M481" t="str">
            <v>FCOMP</v>
          </cell>
          <cell r="N481" t="str">
            <v>RRG</v>
          </cell>
          <cell r="O481">
            <v>97.827200000000005</v>
          </cell>
          <cell r="P481"/>
          <cell r="Q481">
            <v>187.1</v>
          </cell>
        </row>
        <row r="482">
          <cell r="E482" t="str">
            <v>X24062486687</v>
          </cell>
          <cell r="F482" t="str">
            <v>E.M. CUERPO, INC.</v>
          </cell>
          <cell r="G482" t="str">
            <v>BLDG. 3, CIUDAD KAUNLARAN, BACOOR</v>
          </cell>
          <cell r="H482" t="str">
            <v>BACOOR CITY</v>
          </cell>
          <cell r="I482" t="str">
            <v>DASMA</v>
          </cell>
          <cell r="J482" t="str">
            <v>manual DT 9/12/24</v>
          </cell>
          <cell r="K482" t="str">
            <v>W/O ISSUE</v>
          </cell>
          <cell r="L482" t="str">
            <v>POWERHOUSE</v>
          </cell>
          <cell r="M482" t="str">
            <v>FCOMP</v>
          </cell>
          <cell r="N482" t="str">
            <v>JSP</v>
          </cell>
          <cell r="O482">
            <v>167.74420000000001</v>
          </cell>
          <cell r="P482"/>
          <cell r="Q482">
            <v>18.350000000000001</v>
          </cell>
        </row>
        <row r="483">
          <cell r="E483" t="str">
            <v>X23083204304</v>
          </cell>
          <cell r="F483" t="str">
            <v>HARD DISCOUNT PHILIPPINES, INC.</v>
          </cell>
          <cell r="G483" t="str">
            <v>MACOPA, GOLDEN ACRES SUBD, LAS PINAS CITY</v>
          </cell>
          <cell r="H483" t="str">
            <v>LAS PIÑAS CITY</v>
          </cell>
          <cell r="I483" t="str">
            <v>PARAÑAQUE</v>
          </cell>
          <cell r="J483" t="str">
            <v>March 8 target</v>
          </cell>
          <cell r="K483" t="str">
            <v>W/O ISSUE</v>
          </cell>
          <cell r="L483" t="str">
            <v>AVECO</v>
          </cell>
          <cell r="M483" t="str">
            <v>FCOMP</v>
          </cell>
          <cell r="N483" t="str">
            <v>RRG</v>
          </cell>
          <cell r="O483">
            <v>41.747999999999998</v>
          </cell>
          <cell r="P483"/>
          <cell r="Q483">
            <v>72.819999999999993</v>
          </cell>
        </row>
        <row r="484">
          <cell r="E484" t="str">
            <v>X24010074716</v>
          </cell>
          <cell r="F484" t="str">
            <v>ANGELO DOMINGO TONG</v>
          </cell>
          <cell r="G484" t="str">
            <v>OPENA, BACLARAN, PARANAQUE</v>
          </cell>
          <cell r="H484" t="str">
            <v>PARAÑAQUE CITY</v>
          </cell>
          <cell r="I484" t="str">
            <v>PARAÑAQUE</v>
          </cell>
          <cell r="J484" t="str">
            <v>pole location issue</v>
          </cell>
          <cell r="K484" t="str">
            <v>W/ ISSUE</v>
          </cell>
          <cell r="L484" t="str">
            <v>AVECO</v>
          </cell>
          <cell r="M484" t="str">
            <v>FCOMP</v>
          </cell>
          <cell r="N484" t="str">
            <v>RRG</v>
          </cell>
          <cell r="O484">
            <v>140.31170000000003</v>
          </cell>
          <cell r="P484"/>
          <cell r="Q484">
            <v>300.08</v>
          </cell>
        </row>
        <row r="485">
          <cell r="E485" t="str">
            <v>X24062487923</v>
          </cell>
          <cell r="F485" t="str">
            <v>E.M. CUERPO, INC.</v>
          </cell>
          <cell r="G485" t="str">
            <v>BLDG. 4, CIUDAD KAUNLARAN, BACOOR</v>
          </cell>
          <cell r="H485" t="str">
            <v>BACOOR CITY</v>
          </cell>
          <cell r="I485" t="str">
            <v>DASMA</v>
          </cell>
          <cell r="J485"/>
          <cell r="K485"/>
          <cell r="L485" t="str">
            <v>POWERHOUSE</v>
          </cell>
          <cell r="M485" t="str">
            <v>FCOMP</v>
          </cell>
          <cell r="N485" t="str">
            <v>JSP</v>
          </cell>
          <cell r="O485">
            <v>167.74420000000001</v>
          </cell>
          <cell r="P485"/>
          <cell r="Q485">
            <v>37.479999999999997</v>
          </cell>
        </row>
        <row r="486">
          <cell r="E486" t="str">
            <v>X24010080183</v>
          </cell>
          <cell r="F486" t="str">
            <v>MELBERT A MAGKAWAS</v>
          </cell>
          <cell r="G486" t="str">
            <v>PASEO DE LAS PALMAS, SUSANA HEIGHTS SUBD, MUNTINLUPA</v>
          </cell>
          <cell r="H486" t="str">
            <v>MUNTINLUPA CITY</v>
          </cell>
          <cell r="I486" t="str">
            <v>PARAÑAQUE</v>
          </cell>
          <cell r="J486" t="str">
            <v>for sched</v>
          </cell>
          <cell r="K486" t="str">
            <v>W/O ISSUE</v>
          </cell>
          <cell r="L486" t="str">
            <v>POWERHOUSE</v>
          </cell>
          <cell r="M486" t="str">
            <v>FCOMP</v>
          </cell>
          <cell r="N486" t="str">
            <v>JSP</v>
          </cell>
          <cell r="O486">
            <v>49.790199999999992</v>
          </cell>
          <cell r="P486"/>
          <cell r="Q486">
            <v>96.7</v>
          </cell>
        </row>
        <row r="487">
          <cell r="E487" t="str">
            <v>X24020364556</v>
          </cell>
          <cell r="F487" t="str">
            <v>NEXTANK CORPORATION</v>
          </cell>
          <cell r="G487" t="str">
            <v>ARTHUR, TAGUIG BAGUMBAYAN INDL ASS INC, TAGUIG CITY</v>
          </cell>
          <cell r="H487" t="str">
            <v>TAGUIG CITY</v>
          </cell>
          <cell r="I487" t="str">
            <v>PARAÑAQUE</v>
          </cell>
          <cell r="J487" t="str">
            <v>2/22/24 - construction bond for TBICAI, for permit application
3/20/24 - Received permit paid by customer; for retirement on 3/21/24
3/21/24 - Retire meter only, 3-167 kVA and service drop were not retired due to other customers being served</v>
          </cell>
          <cell r="K487" t="str">
            <v>W/O ISSUE</v>
          </cell>
          <cell r="L487" t="str">
            <v>VJC</v>
          </cell>
          <cell r="M487" t="str">
            <v>FCOMP</v>
          </cell>
          <cell r="N487" t="str">
            <v>JSB</v>
          </cell>
          <cell r="O487">
            <v>96.140000000000015</v>
          </cell>
          <cell r="P487"/>
          <cell r="Q487">
            <v>964.72</v>
          </cell>
        </row>
        <row r="488">
          <cell r="E488" t="str">
            <v>R22502379</v>
          </cell>
          <cell r="F488" t="str">
            <v xml:space="preserve">WOODRIDGE PROPERTIES INC., </v>
          </cell>
          <cell r="G488" t="str">
            <v>BLOCK 7, DANAROSE RESIDENCES, BACOOR</v>
          </cell>
          <cell r="H488" t="str">
            <v>BACOOR CITY</v>
          </cell>
          <cell r="I488" t="str">
            <v>DASMA</v>
          </cell>
          <cell r="J488"/>
          <cell r="K488" t="str">
            <v>W/O ISSUE</v>
          </cell>
          <cell r="L488" t="str">
            <v>AVECO</v>
          </cell>
          <cell r="M488" t="str">
            <v>FCOMP</v>
          </cell>
          <cell r="N488" t="str">
            <v>RRG</v>
          </cell>
          <cell r="O488">
            <v>27.938700000000001</v>
          </cell>
          <cell r="P488"/>
          <cell r="Q488">
            <v>51.52</v>
          </cell>
        </row>
        <row r="489">
          <cell r="E489" t="str">
            <v>X23114532923</v>
          </cell>
          <cell r="F489" t="str">
            <v>MARY JANE VALERIE CHUA DEL VALLE-AMORA</v>
          </cell>
          <cell r="G489" t="str">
            <v>SARANGANI ST, AYALA-ALABANG VILL, MUNTINLUPA</v>
          </cell>
          <cell r="H489" t="str">
            <v>MUNTINLUPA CITY</v>
          </cell>
          <cell r="I489" t="str">
            <v>PARAÑAQUE</v>
          </cell>
          <cell r="J489" t="str">
            <v xml:space="preserve">Installation of pole will be cancelled but Uprate of DT Completed </v>
          </cell>
          <cell r="K489" t="str">
            <v>W/ ISSUE</v>
          </cell>
          <cell r="L489" t="str">
            <v>AVECO</v>
          </cell>
          <cell r="M489" t="str">
            <v>FCOMP</v>
          </cell>
          <cell r="N489" t="str">
            <v>RRG</v>
          </cell>
          <cell r="O489">
            <v>88.879600000000011</v>
          </cell>
          <cell r="P489"/>
          <cell r="Q489">
            <v>180.27</v>
          </cell>
        </row>
        <row r="490">
          <cell r="E490" t="str">
            <v>X23083418925</v>
          </cell>
          <cell r="F490" t="str">
            <v>MARIA CLARITA PASCUAL ARELLANO</v>
          </cell>
          <cell r="G490" t="str">
            <v>BLOCK 10, AFP OVAI PH 1, TAGUIG CITY</v>
          </cell>
          <cell r="H490" t="str">
            <v>TAGUIG CITY</v>
          </cell>
          <cell r="I490" t="str">
            <v>PARAÑAQUE</v>
          </cell>
          <cell r="J490" t="str">
            <v>2/29/24 - Pending energization due to GROW from AFPOVAI
3/21/24 - Receive copy of signed GROW; for sched of energization (3/22)</v>
          </cell>
          <cell r="K490" t="str">
            <v>W/O ISSUE</v>
          </cell>
          <cell r="L490" t="str">
            <v>VJC</v>
          </cell>
          <cell r="M490" t="str">
            <v>FCOMP</v>
          </cell>
          <cell r="N490" t="str">
            <v>JSB</v>
          </cell>
          <cell r="O490">
            <v>46.838500000000003</v>
          </cell>
          <cell r="P490"/>
          <cell r="Q490">
            <v>964.72</v>
          </cell>
        </row>
        <row r="491">
          <cell r="E491" t="str">
            <v>X23020530364</v>
          </cell>
          <cell r="F491" t="str">
            <v>MIGS VENTURES ASIA, INC.</v>
          </cell>
          <cell r="G491" t="str">
            <v>MOLINO IV, MOLINO IV, BACOOR</v>
          </cell>
          <cell r="H491" t="str">
            <v>BACOOR CITY</v>
          </cell>
          <cell r="I491" t="str">
            <v>DASMA</v>
          </cell>
          <cell r="J491"/>
          <cell r="K491" t="str">
            <v>W/O ISSUE</v>
          </cell>
          <cell r="L491" t="str">
            <v>POWERHOUSE</v>
          </cell>
          <cell r="M491" t="str">
            <v>FCOMP</v>
          </cell>
          <cell r="N491" t="str">
            <v>JSP</v>
          </cell>
          <cell r="O491">
            <v>33.662099999999995</v>
          </cell>
          <cell r="P491"/>
          <cell r="Q491">
            <v>90.88</v>
          </cell>
        </row>
        <row r="492">
          <cell r="E492" t="str">
            <v>X23093637504</v>
          </cell>
          <cell r="F492" t="str">
            <v>FIRST SHELTER VENTURES &amp; REALTY CORPORATION</v>
          </cell>
          <cell r="G492" t="str">
            <v>GUATEMALA, BETTER LIVING SUBD, PARANAQUE</v>
          </cell>
          <cell r="H492" t="str">
            <v>PARAÑAQUE CITY</v>
          </cell>
          <cell r="I492" t="str">
            <v>PARAÑAQUE</v>
          </cell>
          <cell r="J492"/>
          <cell r="K492" t="str">
            <v>W/O ISSUE</v>
          </cell>
          <cell r="L492" t="str">
            <v>POWERHOUSE</v>
          </cell>
          <cell r="M492" t="str">
            <v>FCOMP</v>
          </cell>
          <cell r="N492" t="str">
            <v>JSP</v>
          </cell>
          <cell r="O492">
            <v>64.238700000000009</v>
          </cell>
          <cell r="P492"/>
          <cell r="Q492">
            <v>153.07</v>
          </cell>
        </row>
        <row r="493">
          <cell r="E493" t="str">
            <v>X23114450999</v>
          </cell>
          <cell r="F493" t="str">
            <v>LORETO TABUADA AGUILLON</v>
          </cell>
          <cell r="G493" t="str">
            <v>BUENSUCESO, PARANAQUE GREEN HEIGHTS, PARANAQUE</v>
          </cell>
          <cell r="H493" t="str">
            <v>PARAÑAQUE CITY</v>
          </cell>
          <cell r="I493" t="str">
            <v>PARAÑAQUE</v>
          </cell>
          <cell r="J493" t="str">
            <v>dig march 2</v>
          </cell>
          <cell r="K493" t="str">
            <v>W/O ISSUE</v>
          </cell>
          <cell r="L493" t="str">
            <v>VJC</v>
          </cell>
          <cell r="M493" t="str">
            <v>FCOMP</v>
          </cell>
          <cell r="N493" t="str">
            <v>JSB</v>
          </cell>
          <cell r="O493">
            <v>67.17</v>
          </cell>
          <cell r="P493"/>
          <cell r="Q493">
            <v>964.72</v>
          </cell>
        </row>
        <row r="494">
          <cell r="E494" t="str">
            <v>X23093592454</v>
          </cell>
          <cell r="F494" t="str">
            <v>WALTERMART VENTURES, INC.</v>
          </cell>
          <cell r="G494" t="str">
            <v>KM 18, EAST SERVICE RD, PARANAQUE</v>
          </cell>
          <cell r="H494" t="str">
            <v>PARAÑAQUE CITY</v>
          </cell>
          <cell r="I494" t="str">
            <v>PARAÑAQUE</v>
          </cell>
          <cell r="J494"/>
          <cell r="K494" t="str">
            <v>W/O ISSUE</v>
          </cell>
          <cell r="L494" t="str">
            <v>POWERHOUSE</v>
          </cell>
          <cell r="M494" t="str">
            <v>FCOMP</v>
          </cell>
          <cell r="N494" t="str">
            <v>JSP</v>
          </cell>
          <cell r="O494">
            <v>64.163300000000007</v>
          </cell>
          <cell r="P494"/>
          <cell r="Q494">
            <v>262.08</v>
          </cell>
        </row>
        <row r="495">
          <cell r="E495" t="str">
            <v>R22995576</v>
          </cell>
          <cell r="F495" t="str">
            <v>WOODRIDGE PROPERTIES INC.,</v>
          </cell>
          <cell r="G495" t="str">
            <v>BLOCK 2, DANAROSE RESIDENCES, BACOOR</v>
          </cell>
          <cell r="H495" t="str">
            <v>BACOOR CITY</v>
          </cell>
          <cell r="I495" t="str">
            <v>DASMA</v>
          </cell>
          <cell r="J495"/>
          <cell r="K495" t="str">
            <v>W/O ISSUE</v>
          </cell>
          <cell r="L495" t="str">
            <v>AVECO</v>
          </cell>
          <cell r="M495" t="str">
            <v>FCOMP</v>
          </cell>
          <cell r="N495" t="str">
            <v>RRG</v>
          </cell>
          <cell r="O495">
            <v>13.62</v>
          </cell>
          <cell r="P495"/>
          <cell r="Q495">
            <v>25.63</v>
          </cell>
        </row>
        <row r="496">
          <cell r="E496" t="str">
            <v>X24010102040</v>
          </cell>
          <cell r="F496" t="str">
            <v>FLEXI PACK AND PRINT CO. PHILS. INC.</v>
          </cell>
          <cell r="G496" t="str">
            <v>CAPITOLINE HILLS, ITALIA 500-BF HOMES, LAS PINAS CITY</v>
          </cell>
          <cell r="H496" t="str">
            <v>LAS PIÑAS CITY</v>
          </cell>
          <cell r="I496" t="str">
            <v>PARAÑAQUE</v>
          </cell>
          <cell r="J496" t="str">
            <v>March 20 target, with issue, missing SE</v>
          </cell>
          <cell r="K496" t="str">
            <v>W/ ISSUE</v>
          </cell>
          <cell r="L496" t="str">
            <v>AVECO</v>
          </cell>
          <cell r="M496" t="str">
            <v>FCOMP</v>
          </cell>
          <cell r="N496" t="str">
            <v>RRG</v>
          </cell>
          <cell r="O496">
            <v>117.4025</v>
          </cell>
          <cell r="P496"/>
          <cell r="Q496">
            <v>165.2</v>
          </cell>
        </row>
        <row r="497">
          <cell r="E497" t="str">
            <v>X23010334694</v>
          </cell>
          <cell r="F497" t="str">
            <v>DITO TELECOMMUNITY CORPORATION</v>
          </cell>
          <cell r="G497" t="str">
            <v>STREET, BLOCK 2, SOUTHVILLE 3 NBP PHASE-1, MUNTINLUPA</v>
          </cell>
          <cell r="H497" t="str">
            <v>MUNTINLUPA CITY</v>
          </cell>
          <cell r="I497" t="str">
            <v>PARAÑAQUE</v>
          </cell>
          <cell r="J497"/>
          <cell r="K497" t="str">
            <v>W/O ISSUE</v>
          </cell>
          <cell r="L497" t="str">
            <v>POWERHOUSE</v>
          </cell>
          <cell r="M497" t="str">
            <v>FCOMP</v>
          </cell>
          <cell r="N497" t="str">
            <v>JSP</v>
          </cell>
          <cell r="O497">
            <v>122.19</v>
          </cell>
          <cell r="P497"/>
          <cell r="Q497">
            <v>154.52000000000001</v>
          </cell>
        </row>
        <row r="498">
          <cell r="E498" t="str">
            <v>R22837752</v>
          </cell>
          <cell r="F498" t="str">
            <v>RAMIREZ TERESITA D</v>
          </cell>
          <cell r="G498" t="str">
            <v>MULTINATIONAL, MULTINATIONAL VILL, PARANAQUE</v>
          </cell>
          <cell r="H498" t="str">
            <v>PARAÑAQUE CITY</v>
          </cell>
          <cell r="I498" t="str">
            <v>PARAÑAQUE</v>
          </cell>
          <cell r="J498"/>
          <cell r="K498" t="str">
            <v>W/O ISSUE</v>
          </cell>
          <cell r="L498" t="str">
            <v>POWERHOUSE</v>
          </cell>
          <cell r="M498" t="str">
            <v>FCOMP</v>
          </cell>
          <cell r="N498" t="str">
            <v>IJP</v>
          </cell>
          <cell r="O498">
            <v>112.52070000000003</v>
          </cell>
          <cell r="P498"/>
          <cell r="Q498">
            <v>69.22</v>
          </cell>
        </row>
        <row r="499">
          <cell r="E499" t="str">
            <v>R23097105</v>
          </cell>
          <cell r="F499" t="str">
            <v>HARDER MARISSA MARTINEZ</v>
          </cell>
          <cell r="G499" t="str">
            <v>BLOCK 1, VISTA VERDE PH III, BACOOR</v>
          </cell>
          <cell r="H499" t="str">
            <v>BACOOR CITY</v>
          </cell>
          <cell r="I499" t="str">
            <v>DASMA</v>
          </cell>
          <cell r="J499"/>
          <cell r="K499" t="str">
            <v>W/O ISSUE</v>
          </cell>
          <cell r="L499" t="str">
            <v>AVECO</v>
          </cell>
          <cell r="M499" t="str">
            <v>FCOMP</v>
          </cell>
          <cell r="N499" t="str">
            <v>RRG</v>
          </cell>
          <cell r="O499">
            <v>3.2395</v>
          </cell>
          <cell r="P499"/>
          <cell r="Q499">
            <v>0</v>
          </cell>
        </row>
        <row r="500">
          <cell r="E500" t="str">
            <v>X23062486000</v>
          </cell>
          <cell r="F500" t="str">
            <v>RODANTE CARBONELL CORPUZ</v>
          </cell>
          <cell r="G500" t="str">
            <v>ARIA, STA. CECILIA VILL, LAS PINAS CITY</v>
          </cell>
          <cell r="H500" t="str">
            <v>LAS PIÑAS CITY</v>
          </cell>
          <cell r="I500" t="str">
            <v>PARAÑAQUE</v>
          </cell>
          <cell r="J500"/>
          <cell r="K500" t="str">
            <v>W/O ISSUE</v>
          </cell>
          <cell r="L500" t="str">
            <v>AVECO</v>
          </cell>
          <cell r="M500" t="str">
            <v>FCOMP</v>
          </cell>
          <cell r="N500" t="str">
            <v>RRG</v>
          </cell>
          <cell r="O500">
            <v>19.182799999999997</v>
          </cell>
          <cell r="P500"/>
          <cell r="Q500">
            <v>35.229999999999997</v>
          </cell>
        </row>
        <row r="501">
          <cell r="E501" t="str">
            <v>X24020569194</v>
          </cell>
          <cell r="F501" t="str">
            <v>MAYNILAD WATER SERVICES, INC.</v>
          </cell>
          <cell r="G501" t="str">
            <v>SAN GUILLERMO, BAYANAN, MUNTINLUPA</v>
          </cell>
          <cell r="H501" t="str">
            <v>MUNTINLUPA CITY</v>
          </cell>
          <cell r="I501" t="str">
            <v>PARAÑAQUE</v>
          </cell>
          <cell r="J501" t="str">
            <v>superseded by 2024 work order (X24041163271)</v>
          </cell>
          <cell r="K501" t="str">
            <v>FOR CANCELLATION</v>
          </cell>
          <cell r="L501" t="str">
            <v>ECOM</v>
          </cell>
          <cell r="M501" t="str">
            <v>CLOSED-CAN</v>
          </cell>
          <cell r="N501" t="str">
            <v>RRG</v>
          </cell>
          <cell r="O501">
            <v>54.3</v>
          </cell>
          <cell r="P501"/>
          <cell r="Q501">
            <v>85.75</v>
          </cell>
        </row>
        <row r="502">
          <cell r="E502" t="str">
            <v>X23072668616</v>
          </cell>
          <cell r="F502" t="str">
            <v>HERMOSA PEREZ QUILAO</v>
          </cell>
          <cell r="G502" t="str">
            <v>DAANG-HARI RD., MOLINO IV, BACOOR</v>
          </cell>
          <cell r="H502" t="str">
            <v>BACOOR CITY</v>
          </cell>
          <cell r="I502" t="str">
            <v>DASMA</v>
          </cell>
          <cell r="J502" t="str">
            <v>dig 1/12</v>
          </cell>
          <cell r="K502" t="str">
            <v>W/O ISSUE</v>
          </cell>
          <cell r="L502" t="str">
            <v>POWERHOUSE</v>
          </cell>
          <cell r="M502" t="str">
            <v>FCOMP</v>
          </cell>
          <cell r="N502" t="str">
            <v>JSP</v>
          </cell>
          <cell r="O502">
            <v>55.160699999999999</v>
          </cell>
          <cell r="P502"/>
          <cell r="Q502">
            <v>101.8</v>
          </cell>
        </row>
        <row r="503">
          <cell r="E503" t="str">
            <v>X24020458347</v>
          </cell>
          <cell r="F503" t="str">
            <v>ALTHORP LAND HOLDINGS, INCORPORATED,</v>
          </cell>
          <cell r="G503" t="str">
            <v>CASTILLO, MALIPAY III, BACOOR</v>
          </cell>
          <cell r="H503" t="str">
            <v>BACOOR CITY</v>
          </cell>
          <cell r="I503" t="str">
            <v>DASMA</v>
          </cell>
          <cell r="J503"/>
          <cell r="K503"/>
          <cell r="L503" t="str">
            <v>POWERHOUSE</v>
          </cell>
          <cell r="M503" t="str">
            <v>FCOMP</v>
          </cell>
          <cell r="N503" t="str">
            <v>JSP</v>
          </cell>
          <cell r="O503">
            <v>241.95249999999984</v>
          </cell>
          <cell r="P503"/>
          <cell r="Q503">
            <v>501.22</v>
          </cell>
        </row>
        <row r="504">
          <cell r="E504" t="str">
            <v>X24010182899</v>
          </cell>
          <cell r="F504" t="str">
            <v>LANFEN HSIEH</v>
          </cell>
          <cell r="G504" t="str">
            <v>DINGALAN, AYALA-ALABANG VILL, MUNTINLUPA</v>
          </cell>
          <cell r="H504" t="str">
            <v>MUNTINLUPA CITY</v>
          </cell>
          <cell r="I504" t="str">
            <v>PARAÑAQUE</v>
          </cell>
          <cell r="J504"/>
          <cell r="K504" t="str">
            <v>W/O ISSUE</v>
          </cell>
          <cell r="L504" t="str">
            <v>AVECO</v>
          </cell>
          <cell r="M504" t="str">
            <v>FCOMP</v>
          </cell>
          <cell r="N504" t="str">
            <v>RRG</v>
          </cell>
          <cell r="O504">
            <v>35.19</v>
          </cell>
          <cell r="P504"/>
          <cell r="Q504">
            <v>48.27</v>
          </cell>
        </row>
        <row r="505">
          <cell r="E505" t="str">
            <v>X24020394229</v>
          </cell>
          <cell r="F505" t="str">
            <v>GERMAN SELDAS MOTAR</v>
          </cell>
          <cell r="G505" t="str">
            <v>JOY, MULTINATIONAL VILL, PARANAQUE</v>
          </cell>
          <cell r="H505" t="str">
            <v>PARAÑAQUE CITY</v>
          </cell>
          <cell r="I505" t="str">
            <v>PARAÑAQUE</v>
          </cell>
          <cell r="J505"/>
          <cell r="K505" t="str">
            <v>W/O ISSUE</v>
          </cell>
          <cell r="L505" t="str">
            <v>POWERHOUSE</v>
          </cell>
          <cell r="M505" t="str">
            <v>FCOMP</v>
          </cell>
          <cell r="N505" t="str">
            <v>JSP</v>
          </cell>
          <cell r="O505">
            <v>79.41</v>
          </cell>
          <cell r="P505"/>
          <cell r="Q505">
            <v>118.45</v>
          </cell>
        </row>
        <row r="506">
          <cell r="E506" t="str">
            <v>X24010112470</v>
          </cell>
          <cell r="F506" t="str">
            <v>KINGDOM HALL FOR JEHOVAH'S WITNESSES, PHILIPPINES</v>
          </cell>
          <cell r="G506" t="str">
            <v>BINUHANGIN, CLARMEN VILL, PARANAQUE</v>
          </cell>
          <cell r="H506" t="str">
            <v>PARAÑAQUE CITY</v>
          </cell>
          <cell r="I506" t="str">
            <v>PARAÑAQUE</v>
          </cell>
          <cell r="J506"/>
          <cell r="K506" t="str">
            <v>W/O ISSUE</v>
          </cell>
          <cell r="L506" t="str">
            <v>POWERHOUSE</v>
          </cell>
          <cell r="M506" t="str">
            <v>FCOMP</v>
          </cell>
          <cell r="N506" t="str">
            <v>JSP</v>
          </cell>
          <cell r="O506">
            <v>157.43940000000001</v>
          </cell>
          <cell r="P506"/>
          <cell r="Q506">
            <v>161</v>
          </cell>
        </row>
        <row r="507">
          <cell r="E507" t="str">
            <v>X24020460243</v>
          </cell>
          <cell r="F507" t="str">
            <v>BARANGAY MOONWALK</v>
          </cell>
          <cell r="G507" t="str">
            <v>ST. FRANCIS, SAN AGUSTIN VILL, PARANAQUE</v>
          </cell>
          <cell r="H507" t="str">
            <v>PARAÑAQUE CITY</v>
          </cell>
          <cell r="I507" t="str">
            <v>PARAÑAQUE</v>
          </cell>
          <cell r="J507"/>
          <cell r="K507" t="str">
            <v>W/O ISSUE</v>
          </cell>
          <cell r="L507" t="str">
            <v>AVECO</v>
          </cell>
          <cell r="M507" t="str">
            <v>FCOMP</v>
          </cell>
          <cell r="N507" t="str">
            <v>RRG</v>
          </cell>
          <cell r="O507">
            <v>112.99950000000001</v>
          </cell>
          <cell r="P507"/>
          <cell r="Q507">
            <v>81.48</v>
          </cell>
        </row>
        <row r="508">
          <cell r="E508" t="str">
            <v>X24010088186</v>
          </cell>
          <cell r="F508" t="str">
            <v>RODOLFO C ADRIAS</v>
          </cell>
          <cell r="G508" t="str">
            <v>MOLINO BLVD, MOLINO II, BACOOR</v>
          </cell>
          <cell r="H508" t="str">
            <v>BACOOR CITY</v>
          </cell>
          <cell r="I508" t="str">
            <v>DASMA</v>
          </cell>
          <cell r="J508" t="str">
            <v>done digging, for pole erection energize dt on March 16</v>
          </cell>
          <cell r="K508" t="str">
            <v>W/O ISSUE</v>
          </cell>
          <cell r="L508" t="str">
            <v>POWERHOUSE</v>
          </cell>
          <cell r="M508" t="str">
            <v>FCOMP</v>
          </cell>
          <cell r="N508" t="str">
            <v>JSP</v>
          </cell>
          <cell r="O508">
            <v>68.769500000000036</v>
          </cell>
          <cell r="P508"/>
          <cell r="Q508">
            <v>158.9</v>
          </cell>
        </row>
        <row r="509">
          <cell r="E509" t="str">
            <v>X24041429808</v>
          </cell>
          <cell r="F509" t="str">
            <v>TEOFILO PADILLA MONDIGUING</v>
          </cell>
          <cell r="G509" t="str">
            <v>C. ARELLANO, KATARUNGAN VILLAGE, MUNTINLUPA</v>
          </cell>
          <cell r="H509" t="str">
            <v>MUNTINLUPA CITY</v>
          </cell>
          <cell r="I509" t="str">
            <v>PARAÑAQUE</v>
          </cell>
          <cell r="J509" t="str">
            <v>target completion 07/19/2024</v>
          </cell>
          <cell r="K509" t="str">
            <v>W/O ISSUE</v>
          </cell>
          <cell r="L509" t="str">
            <v>POWERHOUSE</v>
          </cell>
          <cell r="M509" t="str">
            <v>FCOMP</v>
          </cell>
          <cell r="N509" t="str">
            <v>JSP</v>
          </cell>
          <cell r="O509">
            <v>58.557699999999997</v>
          </cell>
          <cell r="P509"/>
          <cell r="Q509">
            <v>97.8</v>
          </cell>
        </row>
        <row r="510">
          <cell r="E510" t="str">
            <v>X24030893131</v>
          </cell>
          <cell r="F510" t="str">
            <v>HH ASIA TRADING INC.</v>
          </cell>
          <cell r="G510" t="str">
            <v>SAMSON, SUCAT, MUNTINLUPA</v>
          </cell>
          <cell r="H510" t="str">
            <v>MUNTINLUPA CITY</v>
          </cell>
          <cell r="I510" t="str">
            <v>PARAÑAQUE</v>
          </cell>
          <cell r="J510" t="str">
            <v>waiting sched</v>
          </cell>
          <cell r="K510" t="str">
            <v>W/O ISSUE</v>
          </cell>
          <cell r="L510" t="str">
            <v>POWERHOUSE</v>
          </cell>
          <cell r="M510" t="str">
            <v>FCOMP</v>
          </cell>
          <cell r="N510" t="str">
            <v>JSP</v>
          </cell>
          <cell r="O510">
            <v>54.587299999999999</v>
          </cell>
          <cell r="P510"/>
          <cell r="Q510">
            <v>74.650000000000006</v>
          </cell>
        </row>
        <row r="511">
          <cell r="E511" t="str">
            <v>X23124718554</v>
          </cell>
          <cell r="F511" t="str">
            <v>KENDRICK SY SYIACO</v>
          </cell>
          <cell r="G511" t="str">
            <v>MADRIGAL, AYALA-ALABANG VILL, MUNTINLUPA</v>
          </cell>
          <cell r="H511" t="str">
            <v>MUNTINLUPA CITY</v>
          </cell>
          <cell r="I511" t="str">
            <v>PARAÑAQUE</v>
          </cell>
          <cell r="J511" t="str">
            <v>sabit dt meter Aug 24</v>
          </cell>
          <cell r="K511" t="str">
            <v>W/O ISSUE</v>
          </cell>
          <cell r="L511" t="str">
            <v>POWERHOUSE</v>
          </cell>
          <cell r="M511" t="str">
            <v>FCOMP</v>
          </cell>
          <cell r="N511" t="str">
            <v>JSP</v>
          </cell>
          <cell r="O511">
            <v>51.594299999999997</v>
          </cell>
          <cell r="P511"/>
          <cell r="Q511">
            <v>70.42</v>
          </cell>
        </row>
        <row r="512">
          <cell r="E512" t="str">
            <v>X24020420937</v>
          </cell>
          <cell r="F512" t="str">
            <v>RICHIE ALMAZAN PADAMA</v>
          </cell>
          <cell r="G512" t="str">
            <v>FRANCE, BETTER LIVING SUBD, PARANAQUE</v>
          </cell>
          <cell r="H512" t="str">
            <v>PARAÑAQUE CITY</v>
          </cell>
          <cell r="I512" t="str">
            <v>PARAÑAQUE</v>
          </cell>
          <cell r="J512" t="str">
            <v>on-going digging</v>
          </cell>
          <cell r="K512" t="str">
            <v>W/O ISSUE</v>
          </cell>
          <cell r="L512" t="str">
            <v>AVECO</v>
          </cell>
          <cell r="M512" t="str">
            <v>FCOMP</v>
          </cell>
          <cell r="N512" t="str">
            <v>RRG</v>
          </cell>
          <cell r="O512">
            <v>734.33560000000034</v>
          </cell>
          <cell r="P512"/>
          <cell r="Q512">
            <v>692.43</v>
          </cell>
        </row>
        <row r="513">
          <cell r="E513" t="str">
            <v>X24010311372</v>
          </cell>
          <cell r="F513" t="str">
            <v>STATE PROPERTIES CORPORATION</v>
          </cell>
          <cell r="G513" t="str">
            <v>PHASE 1, VERSAILLES, LAS PINAS CITY</v>
          </cell>
          <cell r="H513" t="str">
            <v>LAS PIÑAS CITY</v>
          </cell>
          <cell r="I513" t="str">
            <v>PARAÑAQUE</v>
          </cell>
          <cell r="J513"/>
          <cell r="K513"/>
          <cell r="L513" t="str">
            <v>POWERHOUSE</v>
          </cell>
          <cell r="M513" t="str">
            <v>FCOMP</v>
          </cell>
          <cell r="N513" t="str">
            <v>JSP</v>
          </cell>
          <cell r="O513">
            <v>16.48</v>
          </cell>
          <cell r="P513"/>
          <cell r="Q513">
            <v>67.33</v>
          </cell>
        </row>
        <row r="514">
          <cell r="E514" t="str">
            <v>X23083357849</v>
          </cell>
          <cell r="F514" t="str">
            <v>PAOLO ANTONIO EVANGELISTA SOMERA</v>
          </cell>
          <cell r="G514" t="str">
            <v>GLORIA DIAZ, BF RESORT VILL, LAS PINAS CITY</v>
          </cell>
          <cell r="H514" t="str">
            <v>LAS PIÑAS CITY</v>
          </cell>
          <cell r="I514" t="str">
            <v>PARAÑAQUE</v>
          </cell>
          <cell r="J514"/>
          <cell r="K514" t="str">
            <v>W/O ISSUE</v>
          </cell>
          <cell r="L514" t="str">
            <v>POWERHOUSE</v>
          </cell>
          <cell r="M514" t="str">
            <v>FCOMP</v>
          </cell>
          <cell r="N514" t="str">
            <v>JSP</v>
          </cell>
          <cell r="O514">
            <v>5.09</v>
          </cell>
          <cell r="P514"/>
          <cell r="Q514">
            <v>6.97</v>
          </cell>
        </row>
        <row r="515">
          <cell r="E515" t="str">
            <v>X24051592190</v>
          </cell>
          <cell r="F515" t="str">
            <v>SECURE SEAL SOLUTIONS CORP.</v>
          </cell>
          <cell r="G515" t="str">
            <v>NIOG III, NIOG III, BACOOR</v>
          </cell>
          <cell r="H515" t="str">
            <v>BACOOR CITY</v>
          </cell>
          <cell r="I515" t="str">
            <v>DASMA</v>
          </cell>
          <cell r="J515" t="str">
            <v>target completion 07/23/2024
1pole and DT only</v>
          </cell>
          <cell r="K515" t="str">
            <v>W/O ISSUE</v>
          </cell>
          <cell r="L515" t="str">
            <v>POWERHOUSE</v>
          </cell>
          <cell r="M515" t="str">
            <v>FCOMP</v>
          </cell>
          <cell r="N515" t="str">
            <v>JSP</v>
          </cell>
          <cell r="O515">
            <v>47.9833</v>
          </cell>
          <cell r="P515"/>
          <cell r="Q515">
            <v>65.63</v>
          </cell>
        </row>
        <row r="516">
          <cell r="E516" t="str">
            <v>X24020450517</v>
          </cell>
          <cell r="F516" t="str">
            <v>BELLVILLE DEVELOPMENT, INC.</v>
          </cell>
          <cell r="G516" t="str">
            <v>COMMERCE, AYALA-ALABANG VILL, MUNTINLUPA</v>
          </cell>
          <cell r="H516" t="str">
            <v>MUNTINLUPA CITY</v>
          </cell>
          <cell r="I516" t="str">
            <v>PARAÑAQUE</v>
          </cell>
          <cell r="J516" t="str">
            <v>for meter Oct 4</v>
          </cell>
          <cell r="K516" t="str">
            <v>W/O ISSUE</v>
          </cell>
          <cell r="L516" t="str">
            <v>POWERHOUSE</v>
          </cell>
          <cell r="M516" t="str">
            <v>FCOMP</v>
          </cell>
          <cell r="N516" t="str">
            <v>JSP</v>
          </cell>
          <cell r="O516">
            <v>49.423299999999998</v>
          </cell>
          <cell r="P516"/>
          <cell r="Q516">
            <v>218.65</v>
          </cell>
        </row>
        <row r="517">
          <cell r="E517" t="str">
            <v>X23124860957</v>
          </cell>
          <cell r="F517" t="str">
            <v>MECHEL BAUTISTA PUNZALAN</v>
          </cell>
          <cell r="G517" t="str">
            <v>SAN GUILLERMO, BAYANAN, MUNTINLUPA</v>
          </cell>
          <cell r="H517" t="str">
            <v>MUNTINLUPA CITY</v>
          </cell>
          <cell r="I517" t="str">
            <v>PARAÑAQUE</v>
          </cell>
          <cell r="J517" t="str">
            <v>natayo na ng poste</v>
          </cell>
          <cell r="K517" t="str">
            <v>W/O ISSUE</v>
          </cell>
          <cell r="L517" t="str">
            <v>POWERHOUSE</v>
          </cell>
          <cell r="M517" t="str">
            <v>FCOMP</v>
          </cell>
          <cell r="N517" t="str">
            <v>JSP</v>
          </cell>
          <cell r="O517">
            <v>35.288499999999999</v>
          </cell>
          <cell r="P517"/>
          <cell r="Q517">
            <v>63.9</v>
          </cell>
        </row>
        <row r="518">
          <cell r="E518" t="str">
            <v>X24062380974</v>
          </cell>
          <cell r="F518" t="str">
            <v>J.A.S.S INSTALLATION SERVICES CORP.</v>
          </cell>
          <cell r="G518" t="str">
            <v>CATTLEYA, T.S. CRUZ SUBD, LAS PINAS CITY</v>
          </cell>
          <cell r="H518" t="str">
            <v>LAS PIÑAS CITY</v>
          </cell>
          <cell r="I518" t="str">
            <v>PARAÑAQUE</v>
          </cell>
          <cell r="J518" t="str">
            <v>supplementary project of x23104151736
for FCOMP 08/01/2024</v>
          </cell>
          <cell r="K518" t="str">
            <v>W/O ISSUE</v>
          </cell>
          <cell r="L518" t="str">
            <v>AVECO</v>
          </cell>
          <cell r="M518" t="str">
            <v>FCOMP</v>
          </cell>
          <cell r="N518" t="str">
            <v>RRG</v>
          </cell>
          <cell r="O518">
            <v>39.865200000000002</v>
          </cell>
          <cell r="P518"/>
          <cell r="Q518">
            <v>62.97</v>
          </cell>
        </row>
        <row r="519">
          <cell r="E519" t="str">
            <v>X24051796376</v>
          </cell>
          <cell r="F519" t="str">
            <v>WILLIAM TAN CHOA</v>
          </cell>
          <cell r="G519" t="str">
            <v>BLOCK 3, PALM COAST MARINA, PARANAQUE</v>
          </cell>
          <cell r="H519" t="str">
            <v>PARAÑAQUE CITY</v>
          </cell>
          <cell r="I519" t="str">
            <v>PARAÑAQUE</v>
          </cell>
          <cell r="J519"/>
          <cell r="K519" t="str">
            <v>W/O ISSUE</v>
          </cell>
          <cell r="L519" t="str">
            <v>POWERHOUSE</v>
          </cell>
          <cell r="M519" t="str">
            <v>FCOMP</v>
          </cell>
          <cell r="N519" t="str">
            <v>JSP</v>
          </cell>
          <cell r="O519">
            <v>46.1</v>
          </cell>
          <cell r="P519"/>
          <cell r="Q519">
            <v>63.17</v>
          </cell>
        </row>
        <row r="520">
          <cell r="E520" t="str">
            <v>X24020390952</v>
          </cell>
          <cell r="F520" t="str">
            <v>MAYA MORENA BUNDANG KUIJPERS</v>
          </cell>
          <cell r="G520" t="str">
            <v>CANTON, BF HOMES, PARANAQUE</v>
          </cell>
          <cell r="H520" t="str">
            <v>PARAÑAQUE CITY</v>
          </cell>
          <cell r="I520" t="str">
            <v>PARAÑAQUE</v>
          </cell>
          <cell r="J520" t="str">
            <v>5/22/24 - joint survey with PROW, Ron Bernardo, VJC(Factor), DCD
6/20/24 - ongoing coordination of PROW to HOA
HOA request for letter with target schedule of execution for pole installation/retirement</v>
          </cell>
          <cell r="K520" t="str">
            <v>W/ ISSUE</v>
          </cell>
          <cell r="L520" t="str">
            <v>VJC</v>
          </cell>
          <cell r="M520" t="str">
            <v>FCOMP</v>
          </cell>
          <cell r="N520" t="str">
            <v>JMM</v>
          </cell>
          <cell r="O520">
            <v>218.3134</v>
          </cell>
          <cell r="P520"/>
          <cell r="Q520">
            <v>386.85</v>
          </cell>
        </row>
        <row r="521">
          <cell r="E521" t="str">
            <v>X23104228561</v>
          </cell>
          <cell r="F521" t="str">
            <v>DEPARTMENT OF FOREIGN AFFAIRS</v>
          </cell>
          <cell r="G521" t="str">
            <v>BRADCO, ASEANA BUSINESS PARK, PARANAQUE</v>
          </cell>
          <cell r="H521" t="str">
            <v>PARAÑAQUE CITY</v>
          </cell>
          <cell r="I521" t="str">
            <v>PARAÑAQUE</v>
          </cell>
          <cell r="J521"/>
          <cell r="K521" t="str">
            <v>W/O ISSUE</v>
          </cell>
          <cell r="L521" t="str">
            <v>AVECO</v>
          </cell>
          <cell r="M521" t="str">
            <v>FCOMP</v>
          </cell>
          <cell r="N521" t="str">
            <v>RRG</v>
          </cell>
          <cell r="O521">
            <v>193.47</v>
          </cell>
          <cell r="P521"/>
          <cell r="Q521">
            <v>395.3</v>
          </cell>
        </row>
        <row r="522">
          <cell r="E522" t="str">
            <v>X24010049750</v>
          </cell>
          <cell r="F522" t="str">
            <v>FAMILYHEALTH &amp; BEAUTY CORP.</v>
          </cell>
          <cell r="G522" t="str">
            <v>NAGA, PULANGLUPA II, LAS PINAS CITY</v>
          </cell>
          <cell r="H522" t="str">
            <v>LAS PIÑAS CITY</v>
          </cell>
          <cell r="I522" t="str">
            <v>PARAÑAQUE</v>
          </cell>
          <cell r="J522" t="str">
            <v>w/ third party opposition</v>
          </cell>
          <cell r="K522" t="str">
            <v>W/ ISSUE</v>
          </cell>
          <cell r="L522" t="str">
            <v>POWERHOUSE</v>
          </cell>
          <cell r="M522" t="str">
            <v>FCOMP</v>
          </cell>
          <cell r="N522" t="str">
            <v>JSP</v>
          </cell>
          <cell r="O522">
            <v>160.08000000000001</v>
          </cell>
          <cell r="P522"/>
          <cell r="Q522">
            <v>129.55000000000001</v>
          </cell>
        </row>
        <row r="523">
          <cell r="E523" t="str">
            <v>X23083310339</v>
          </cell>
          <cell r="F523" t="str">
            <v>ALFAMETRO MARKETING INC.</v>
          </cell>
          <cell r="G523" t="str">
            <v>BLOCK 5, CASIMIRO WESTVILLE HMS I, BACOOR</v>
          </cell>
          <cell r="H523" t="str">
            <v>BACOOR CITY</v>
          </cell>
          <cell r="I523" t="str">
            <v>DASMA</v>
          </cell>
          <cell r="J523" t="str">
            <v>done digging, for pole erection</v>
          </cell>
          <cell r="K523" t="str">
            <v>W/O ISSUE</v>
          </cell>
          <cell r="L523" t="str">
            <v>POWERHOUSE</v>
          </cell>
          <cell r="M523" t="str">
            <v>FCOMP</v>
          </cell>
          <cell r="N523" t="str">
            <v>JSP</v>
          </cell>
          <cell r="O523">
            <v>36.119500000000002</v>
          </cell>
          <cell r="P523"/>
          <cell r="Q523">
            <v>75.900000000000006</v>
          </cell>
        </row>
        <row r="524">
          <cell r="E524" t="str">
            <v>X24030724060</v>
          </cell>
          <cell r="F524" t="str">
            <v>BRITTANY CORPORATION</v>
          </cell>
          <cell r="G524" t="str">
            <v>BLOCK 3, PORTOFINO COURTYARDS 2, BACOOR</v>
          </cell>
          <cell r="H524" t="str">
            <v>BACOOR CITY</v>
          </cell>
          <cell r="I524" t="str">
            <v>DASMA</v>
          </cell>
          <cell r="J524"/>
          <cell r="K524" t="str">
            <v>W/O ISSUE</v>
          </cell>
          <cell r="L524" t="str">
            <v>POWERHOUSE</v>
          </cell>
          <cell r="M524" t="str">
            <v>FCOMP</v>
          </cell>
          <cell r="N524" t="str">
            <v>JSP</v>
          </cell>
          <cell r="O524">
            <v>131.54240000000007</v>
          </cell>
          <cell r="P524"/>
          <cell r="Q524">
            <v>262.3</v>
          </cell>
        </row>
        <row r="525">
          <cell r="E525" t="str">
            <v>R23081409</v>
          </cell>
          <cell r="F525" t="str">
            <v>E. F. CHUA CONSTRUCTION, INC.,</v>
          </cell>
          <cell r="G525" t="str">
            <v>KING FISHER, GATCHALIAN SUBD, LAS PINAS CITY</v>
          </cell>
          <cell r="H525" t="str">
            <v>LAS PIÑAS CITY</v>
          </cell>
          <cell r="I525" t="str">
            <v>PARAÑAQUE</v>
          </cell>
          <cell r="J525"/>
          <cell r="K525" t="str">
            <v>W/O ISSUE</v>
          </cell>
          <cell r="L525" t="str">
            <v>ECOM</v>
          </cell>
          <cell r="M525" t="str">
            <v>FCOMP</v>
          </cell>
          <cell r="N525" t="str">
            <v>RRG</v>
          </cell>
          <cell r="O525">
            <v>27.805399999999995</v>
          </cell>
          <cell r="P525"/>
          <cell r="Q525">
            <v>51.18</v>
          </cell>
        </row>
        <row r="526">
          <cell r="E526" t="str">
            <v>X23114573300</v>
          </cell>
          <cell r="F526" t="str">
            <v>21TH CONSTRUCTION DEVELOPMENT CORPORATION,</v>
          </cell>
          <cell r="G526" t="str">
            <v>NATIONAL, TUNASAN, MUNTINLUPA</v>
          </cell>
          <cell r="H526" t="str">
            <v>MUNTINLUPA CITY</v>
          </cell>
          <cell r="I526" t="str">
            <v>PARAÑAQUE</v>
          </cell>
          <cell r="J526" t="str">
            <v>sched night only</v>
          </cell>
          <cell r="K526" t="str">
            <v>W/O ISSUE</v>
          </cell>
          <cell r="L526" t="str">
            <v>POWERHOUSE</v>
          </cell>
          <cell r="M526" t="str">
            <v>FCOMP</v>
          </cell>
          <cell r="N526" t="str">
            <v>JSP</v>
          </cell>
          <cell r="O526">
            <v>35.963399999999993</v>
          </cell>
          <cell r="P526"/>
          <cell r="Q526">
            <v>70.5</v>
          </cell>
        </row>
        <row r="527">
          <cell r="E527" t="str">
            <v>X24041259656</v>
          </cell>
          <cell r="F527" t="str">
            <v>EDGARDO G. OBIAS</v>
          </cell>
          <cell r="G527" t="str">
            <v>WOODSTOCK, HILLSBOROUGH SUBD, MUNTINLUPA</v>
          </cell>
          <cell r="H527" t="str">
            <v>MUNTINLUPA CITY</v>
          </cell>
          <cell r="I527" t="str">
            <v>PARAÑAQUE</v>
          </cell>
          <cell r="J527" t="str">
            <v>waiting sched</v>
          </cell>
          <cell r="K527" t="str">
            <v>W/O ISSUE</v>
          </cell>
          <cell r="L527" t="str">
            <v>POWERHOUSE</v>
          </cell>
          <cell r="M527" t="str">
            <v>FCOMP</v>
          </cell>
          <cell r="N527" t="str">
            <v>JSP</v>
          </cell>
          <cell r="O527">
            <v>45.146999999999998</v>
          </cell>
          <cell r="P527"/>
          <cell r="Q527">
            <v>76.13</v>
          </cell>
        </row>
        <row r="528">
          <cell r="E528" t="str">
            <v>X24020525945</v>
          </cell>
          <cell r="F528" t="str">
            <v>ARTINC MARKETING CORPORATION</v>
          </cell>
          <cell r="G528" t="str">
            <v>SAN VICTORES, SEACOM CPD, PARANAQUE</v>
          </cell>
          <cell r="H528" t="str">
            <v>PARAÑAQUE CITY</v>
          </cell>
          <cell r="I528" t="str">
            <v>PARAÑAQUE</v>
          </cell>
          <cell r="J528" t="str">
            <v>for meter on oct 8</v>
          </cell>
          <cell r="K528" t="str">
            <v>W/O ISSUE</v>
          </cell>
          <cell r="L528" t="str">
            <v>POWERHOUSE</v>
          </cell>
          <cell r="M528" t="str">
            <v>FCOMP</v>
          </cell>
          <cell r="N528" t="str">
            <v>JSP</v>
          </cell>
          <cell r="O528">
            <v>43.347000000000001</v>
          </cell>
          <cell r="P528"/>
          <cell r="Q528">
            <v>59.67</v>
          </cell>
        </row>
        <row r="529">
          <cell r="E529" t="str">
            <v>X22083693377</v>
          </cell>
          <cell r="F529" t="str">
            <v>PHILIPPINE SEVEN CORPORATION</v>
          </cell>
          <cell r="G529" t="str">
            <v>DOÑA PILAR AGUIRRE, PILAR VILL, LAS PINAS CITY</v>
          </cell>
          <cell r="H529" t="str">
            <v>LAS PIÑAS CITY</v>
          </cell>
          <cell r="I529" t="str">
            <v>PARAÑAQUE</v>
          </cell>
          <cell r="J529" t="str">
            <v>sched for dig 1/8</v>
          </cell>
          <cell r="K529" t="str">
            <v>W/O ISSUE</v>
          </cell>
          <cell r="L529" t="str">
            <v>POWERHOUSE</v>
          </cell>
          <cell r="M529" t="str">
            <v>FCOMP</v>
          </cell>
          <cell r="N529" t="str">
            <v>JSP</v>
          </cell>
          <cell r="O529">
            <v>33.42949999999999</v>
          </cell>
          <cell r="P529"/>
          <cell r="Q529">
            <v>65.930000000000007</v>
          </cell>
        </row>
        <row r="530">
          <cell r="E530" t="str">
            <v>X24083100312</v>
          </cell>
          <cell r="F530" t="str">
            <v>QIANGDA PROPERTIES CORP.</v>
          </cell>
          <cell r="G530" t="str">
            <v>LEYTE, MARINA SUBD, PARANAQUE</v>
          </cell>
          <cell r="H530" t="str">
            <v>PARAÑAQUE CITY</v>
          </cell>
          <cell r="I530" t="str">
            <v>PARAÑAQUE</v>
          </cell>
          <cell r="J530" t="str">
            <v>for completion 2nd week of Oct</v>
          </cell>
          <cell r="K530" t="str">
            <v>W/O ISSUE</v>
          </cell>
          <cell r="L530" t="str">
            <v>POWERHOUSE</v>
          </cell>
          <cell r="M530" t="str">
            <v>FCOMP</v>
          </cell>
          <cell r="N530" t="str">
            <v>JSP</v>
          </cell>
          <cell r="O530">
            <v>40.587499999999999</v>
          </cell>
          <cell r="P530"/>
          <cell r="Q530">
            <v>63.15</v>
          </cell>
        </row>
        <row r="531">
          <cell r="E531" t="str">
            <v>X24010328969</v>
          </cell>
          <cell r="F531" t="str">
            <v>DITO TELECOMMUNITY CORPORATION</v>
          </cell>
          <cell r="G531" t="str">
            <v>AGATHA, RAYMUNDVILLE 1 CASA FILIPINA, PARANAQUE</v>
          </cell>
          <cell r="H531" t="str">
            <v>PARAÑAQUE CITY</v>
          </cell>
          <cell r="I531" t="str">
            <v>PARAÑAQUE</v>
          </cell>
          <cell r="J531" t="str">
            <v>04/10/2024: For verification of DT and service wire for retirement (resolved)
04/13/2024: Scheduled execution was cancelled due to refusal of HOA president (Boyet Maktangay)
Referred to CRS for resolution
04/27/2024: Pending meeting with HOA, DITO, CBG and BRGY
07/10/2024: FOR CANCELLATION - WO is ageing more than 100 days</v>
          </cell>
          <cell r="K531" t="str">
            <v>FOR CANCELLATION</v>
          </cell>
          <cell r="L531" t="str">
            <v>VJC</v>
          </cell>
          <cell r="M531" t="str">
            <v>CLOSED-CAN</v>
          </cell>
          <cell r="N531" t="str">
            <v>JSB</v>
          </cell>
          <cell r="O531">
            <v>42.12</v>
          </cell>
          <cell r="P531"/>
          <cell r="Q531">
            <v>57.58</v>
          </cell>
        </row>
        <row r="532">
          <cell r="E532" t="str">
            <v>X24010324488</v>
          </cell>
          <cell r="F532" t="str">
            <v>DITO TELECOMMUNITY CORPORATION</v>
          </cell>
          <cell r="G532" t="str">
            <v>SPORTS, 4TH ESTATE SUBD, PARANAQUE</v>
          </cell>
          <cell r="H532" t="str">
            <v>PARAÑAQUE CITY</v>
          </cell>
          <cell r="I532" t="str">
            <v>PARAÑAQUE</v>
          </cell>
          <cell r="J532" t="str">
            <v>04/11/2024: With issue on location of DT for installation
Eva Paraiso - opposing the installation of 1-75 kVA DT on pole DX1-8051 
05/03/2024: Scheduled SSP on 5/5/2024 was cancelled due to refusal of HOA president
Referred again to CRS for resolution
07/10/2024: FOR CANCELLATION - WO is ageing more than 100 days
7/26/2024: Pending return of surplus (531 - 1pcs, 34330 - 7mtr)
8/10/2024: COMP-CAN; completed return on 8/9/24</v>
          </cell>
          <cell r="K532" t="str">
            <v>FOR CANCELLATION</v>
          </cell>
          <cell r="L532" t="str">
            <v>VJC</v>
          </cell>
          <cell r="M532" t="str">
            <v>CLOSED-CAN</v>
          </cell>
          <cell r="N532" t="str">
            <v>JSB</v>
          </cell>
          <cell r="O532">
            <v>35.47</v>
          </cell>
          <cell r="P532"/>
          <cell r="Q532">
            <v>48.33</v>
          </cell>
        </row>
        <row r="533">
          <cell r="E533" t="str">
            <v>X24030771260</v>
          </cell>
          <cell r="F533" t="str">
            <v>KERBY SILLA LACSON</v>
          </cell>
          <cell r="G533" t="str">
            <v>MOLINO-PALIPARAN, MOLINO IV, BACOOR</v>
          </cell>
          <cell r="H533" t="str">
            <v>BACOOR CITY</v>
          </cell>
          <cell r="I533" t="str">
            <v>DASMA</v>
          </cell>
          <cell r="J533"/>
          <cell r="K533" t="str">
            <v>W/O ISSUE</v>
          </cell>
          <cell r="L533" t="str">
            <v>AVECO</v>
          </cell>
          <cell r="M533" t="str">
            <v>FCOMP</v>
          </cell>
          <cell r="N533" t="str">
            <v>RRG</v>
          </cell>
          <cell r="O533">
            <v>41.41</v>
          </cell>
          <cell r="P533"/>
          <cell r="Q533">
            <v>56.37</v>
          </cell>
        </row>
        <row r="534">
          <cell r="E534" t="str">
            <v>X24010227825</v>
          </cell>
          <cell r="F534" t="str">
            <v>NORMAN P. UY</v>
          </cell>
          <cell r="G534" t="str">
            <v>AGNO, AYALA-ALABANG VILL, MUNTINLUPA</v>
          </cell>
          <cell r="H534" t="str">
            <v>MUNTINLUPA CITY</v>
          </cell>
          <cell r="I534" t="str">
            <v>PARAÑAQUE</v>
          </cell>
          <cell r="J534"/>
          <cell r="K534" t="str">
            <v>W/O ISSUE</v>
          </cell>
          <cell r="L534" t="str">
            <v>AVECO</v>
          </cell>
          <cell r="M534" t="str">
            <v>FCOMP</v>
          </cell>
          <cell r="N534" t="str">
            <v>RRG</v>
          </cell>
          <cell r="O534">
            <v>1.73</v>
          </cell>
          <cell r="P534"/>
          <cell r="Q534">
            <v>5.8</v>
          </cell>
        </row>
        <row r="535">
          <cell r="E535" t="str">
            <v>X24030686224</v>
          </cell>
          <cell r="F535" t="str">
            <v>ALEXANDRA LYN SY CO</v>
          </cell>
          <cell r="G535" t="str">
            <v>PRES. M. ROXAS, BACLARAN, PARANAQUE</v>
          </cell>
          <cell r="H535" t="str">
            <v>PARAÑAQUE CITY</v>
          </cell>
          <cell r="I535" t="str">
            <v>PARAÑAQUE</v>
          </cell>
          <cell r="J535"/>
          <cell r="K535" t="str">
            <v>W/O ISSUE</v>
          </cell>
          <cell r="L535" t="str">
            <v>AVECO</v>
          </cell>
          <cell r="M535" t="str">
            <v>FCOMP</v>
          </cell>
          <cell r="N535" t="str">
            <v>RRG</v>
          </cell>
          <cell r="O535">
            <v>4.87</v>
          </cell>
          <cell r="P535"/>
          <cell r="Q535">
            <v>94.75</v>
          </cell>
        </row>
        <row r="536">
          <cell r="E536" t="str">
            <v>X23010263658</v>
          </cell>
          <cell r="F536" t="str">
            <v>CITY GOVERNMENT OF MUNTINLUPA</v>
          </cell>
          <cell r="G536" t="str">
            <v>CIVIC, FILINVEST CORPORATE CITY, MUNTINLUPA</v>
          </cell>
          <cell r="H536" t="str">
            <v>MUNTINLUPA CITY</v>
          </cell>
          <cell r="I536" t="str">
            <v>PARAÑAQUE</v>
          </cell>
          <cell r="J536" t="str">
            <v>working permit from SLEX not yet provided by PROW</v>
          </cell>
          <cell r="K536" t="str">
            <v>W/O ISSUE</v>
          </cell>
          <cell r="L536" t="str">
            <v>POWERHOUSE</v>
          </cell>
          <cell r="M536" t="str">
            <v>COMP</v>
          </cell>
          <cell r="N536" t="str">
            <v>JSP</v>
          </cell>
          <cell r="O536">
            <v>205.6</v>
          </cell>
          <cell r="P536"/>
          <cell r="Q536">
            <v>306.5</v>
          </cell>
        </row>
        <row r="537">
          <cell r="E537" t="str">
            <v>X23104151736</v>
          </cell>
          <cell r="F537" t="str">
            <v>J.A.S.S INSTALLATION SERVICES CORP.</v>
          </cell>
          <cell r="G537" t="str">
            <v>CATTLEYA, T.S. CRUZ SUBD, LAS PINAS CITY</v>
          </cell>
          <cell r="H537" t="str">
            <v>LAS PIÑAS CITY</v>
          </cell>
          <cell r="I537" t="str">
            <v>PARAÑAQUE</v>
          </cell>
          <cell r="J537" t="str">
            <v xml:space="preserve">may crack tapping point for cancellation
Recreation of Supplementary Project due to Rotten Pole on the Tapping Point Tapping point
Email last 6/24/24 </v>
          </cell>
          <cell r="K537" t="str">
            <v>W/ ISSUE</v>
          </cell>
          <cell r="L537" t="str">
            <v>AVECO</v>
          </cell>
          <cell r="M537" t="str">
            <v>FCOMP</v>
          </cell>
          <cell r="N537" t="str">
            <v>RRG</v>
          </cell>
          <cell r="O537">
            <v>29.96</v>
          </cell>
          <cell r="P537"/>
          <cell r="Q537">
            <v>47.98</v>
          </cell>
        </row>
        <row r="538">
          <cell r="E538" t="str">
            <v>X24083436002</v>
          </cell>
          <cell r="F538" t="str">
            <v>DITO TELECOMMUNITY CORPORATION</v>
          </cell>
          <cell r="G538" t="str">
            <v>WEST SERVICE, INTERCITY HOMES, MUNTINLUPA</v>
          </cell>
          <cell r="H538" t="str">
            <v>MUNTINLUPA CITY</v>
          </cell>
          <cell r="I538" t="str">
            <v>PARAÑAQUE</v>
          </cell>
          <cell r="J538" t="str">
            <v>for completion 2nd week of Oct, night time only</v>
          </cell>
          <cell r="K538" t="str">
            <v>W/O ISSUE</v>
          </cell>
          <cell r="L538" t="str">
            <v>POWERHOUSE</v>
          </cell>
          <cell r="M538" t="str">
            <v>FCOMP</v>
          </cell>
          <cell r="N538" t="str">
            <v>JSP</v>
          </cell>
          <cell r="O538">
            <v>40.232300000000002</v>
          </cell>
          <cell r="P538"/>
          <cell r="Q538">
            <v>55.08</v>
          </cell>
        </row>
        <row r="539">
          <cell r="E539" t="str">
            <v>X22114647576</v>
          </cell>
          <cell r="F539" t="str">
            <v>DITO TELECOMMUNITY CORPORATION</v>
          </cell>
          <cell r="G539" t="str">
            <v>NAGA, PULANGLUPA II, LAS PINAS CITY</v>
          </cell>
          <cell r="H539" t="str">
            <v>LAS PIÑAS CITY</v>
          </cell>
          <cell r="I539" t="str">
            <v>PARAÑAQUE</v>
          </cell>
          <cell r="J539"/>
          <cell r="K539" t="str">
            <v>W/O ISSUE</v>
          </cell>
          <cell r="L539" t="str">
            <v>POWERHOUSE</v>
          </cell>
          <cell r="M539" t="str">
            <v>FCOMP</v>
          </cell>
          <cell r="N539" t="str">
            <v>IJP</v>
          </cell>
          <cell r="O539">
            <v>11.996099999999998</v>
          </cell>
          <cell r="P539"/>
          <cell r="Q539">
            <v>20.58</v>
          </cell>
        </row>
        <row r="540">
          <cell r="E540" t="str">
            <v>X23083110774</v>
          </cell>
          <cell r="F540" t="str">
            <v>CHRIST'S CHURCH IN BF HOMES, INCORPORATED</v>
          </cell>
          <cell r="G540" t="str">
            <v>ALABANG-ZAPOTE, TALON I, LAS PINAS CITY</v>
          </cell>
          <cell r="H540" t="str">
            <v>LAS PIÑAS CITY</v>
          </cell>
          <cell r="I540" t="str">
            <v>PARAÑAQUE</v>
          </cell>
          <cell r="J540" t="str">
            <v>Schedule to meter July 17, 2024
Delay Due to Stolen Service Wire of Custumer 
With Email last  4/17/24</v>
          </cell>
          <cell r="K540" t="str">
            <v>W/ ISSUE</v>
          </cell>
          <cell r="L540" t="str">
            <v>AVECO</v>
          </cell>
          <cell r="M540" t="str">
            <v>FCOMP</v>
          </cell>
          <cell r="N540" t="str">
            <v>RRG</v>
          </cell>
          <cell r="O540">
            <v>77.23</v>
          </cell>
          <cell r="P540"/>
          <cell r="Q540">
            <v>148.83000000000001</v>
          </cell>
        </row>
        <row r="541">
          <cell r="E541" t="str">
            <v>X23062082587</v>
          </cell>
          <cell r="F541" t="str">
            <v>MYRNA BERNARDINO</v>
          </cell>
          <cell r="G541" t="str">
            <v>SOUTH SUSANA HOMES, SOUTH SUSANA HOMES, BACOOR</v>
          </cell>
          <cell r="H541" t="str">
            <v>BACOOR CITY</v>
          </cell>
          <cell r="I541" t="str">
            <v>DASMA</v>
          </cell>
          <cell r="J541"/>
          <cell r="K541" t="str">
            <v>W/O ISSUE</v>
          </cell>
          <cell r="L541" t="str">
            <v>ECOM</v>
          </cell>
          <cell r="M541" t="str">
            <v>FCOMP</v>
          </cell>
          <cell r="N541" t="str">
            <v>RRG</v>
          </cell>
          <cell r="O541">
            <v>14.58</v>
          </cell>
          <cell r="P541"/>
          <cell r="Q541">
            <v>19.7</v>
          </cell>
        </row>
        <row r="542">
          <cell r="E542" t="str">
            <v>X24010247753</v>
          </cell>
          <cell r="F542" t="str">
            <v>SERVEQUEST INC.</v>
          </cell>
          <cell r="G542" t="str">
            <v>SUMMIT CIRCLE SUBD, SUMMIT CIRCLE SUBD, MUNTINLUPA</v>
          </cell>
          <cell r="H542" t="str">
            <v>MUNTINLUPA CITY</v>
          </cell>
          <cell r="I542" t="str">
            <v>PARAÑAQUE</v>
          </cell>
          <cell r="J542"/>
          <cell r="K542" t="str">
            <v>W/O ISSUE</v>
          </cell>
          <cell r="L542" t="str">
            <v>POWERHOUSE</v>
          </cell>
          <cell r="M542" t="str">
            <v>FCOMP</v>
          </cell>
          <cell r="N542" t="str">
            <v>JSP</v>
          </cell>
          <cell r="O542">
            <v>141.72</v>
          </cell>
          <cell r="P542"/>
          <cell r="Q542">
            <v>209.8</v>
          </cell>
        </row>
        <row r="543">
          <cell r="E543" t="str">
            <v>X24020614356</v>
          </cell>
          <cell r="F543" t="str">
            <v>ALEXANDER SERGIO BARRERA SYCIP</v>
          </cell>
          <cell r="G543" t="str">
            <v>LAUAN, AYALA-ALABANG VILL, MUNTINLUPA</v>
          </cell>
          <cell r="H543" t="str">
            <v>MUNTINLUPA CITY</v>
          </cell>
          <cell r="I543" t="str">
            <v>PARAÑAQUE</v>
          </cell>
          <cell r="J543"/>
          <cell r="K543" t="str">
            <v>W/O ISSUE</v>
          </cell>
          <cell r="L543" t="str">
            <v>AVECO</v>
          </cell>
          <cell r="M543" t="str">
            <v>FCOMP</v>
          </cell>
          <cell r="N543" t="str">
            <v>RRG</v>
          </cell>
          <cell r="O543">
            <v>78.8</v>
          </cell>
          <cell r="P543"/>
          <cell r="Q543">
            <v>112</v>
          </cell>
        </row>
        <row r="544">
          <cell r="E544" t="str">
            <v>X24072557976</v>
          </cell>
          <cell r="F544" t="str">
            <v>PROGRESSO FASTFOOD INC.,</v>
          </cell>
          <cell r="G544" t="str">
            <v>ALABANG-ZAPOTE, ALABANG, MUNTINLUPA</v>
          </cell>
          <cell r="H544" t="str">
            <v>MUNTINLUPA CITY</v>
          </cell>
          <cell r="I544" t="str">
            <v>PARAÑAQUE</v>
          </cell>
          <cell r="J544"/>
          <cell r="K544"/>
          <cell r="L544" t="str">
            <v>AVECO</v>
          </cell>
          <cell r="M544" t="str">
            <v>FCOMP</v>
          </cell>
          <cell r="N544" t="str">
            <v>RRG</v>
          </cell>
          <cell r="O544">
            <v>76.78</v>
          </cell>
          <cell r="P544"/>
          <cell r="Q544">
            <v>105.17</v>
          </cell>
        </row>
        <row r="545">
          <cell r="E545" t="str">
            <v>X23072555667</v>
          </cell>
          <cell r="F545" t="str">
            <v>JACKDON TANDICO LU</v>
          </cell>
          <cell r="G545" t="str">
            <v>LIGAS I, LIGAS I, BACOOR</v>
          </cell>
          <cell r="H545" t="str">
            <v>BACOOR CITY</v>
          </cell>
          <cell r="I545" t="str">
            <v>DASMA</v>
          </cell>
          <cell r="J545" t="str">
            <v>RTPI June 7</v>
          </cell>
          <cell r="K545" t="str">
            <v>W/O ISSUE</v>
          </cell>
          <cell r="L545" t="str">
            <v>POWERHOUSE</v>
          </cell>
          <cell r="M545" t="str">
            <v>FCOMP</v>
          </cell>
          <cell r="N545" t="str">
            <v>JSP</v>
          </cell>
          <cell r="O545">
            <v>66.88</v>
          </cell>
          <cell r="P545"/>
          <cell r="Q545">
            <v>139.82</v>
          </cell>
        </row>
        <row r="546">
          <cell r="E546" t="str">
            <v>X23114616710</v>
          </cell>
          <cell r="F546" t="str">
            <v>PLK PHILIPPINES, INC.</v>
          </cell>
          <cell r="G546" t="str">
            <v>ALABANG-ZAPOTE, TALON I, LAS PINAS CITY</v>
          </cell>
          <cell r="H546" t="str">
            <v>LAS PIÑAS CITY</v>
          </cell>
          <cell r="I546" t="str">
            <v>PARAÑAQUE</v>
          </cell>
          <cell r="J546"/>
          <cell r="K546" t="str">
            <v>W/ ISSUE</v>
          </cell>
          <cell r="L546" t="str">
            <v>POWERHOUSE</v>
          </cell>
          <cell r="M546" t="str">
            <v>FCOMP</v>
          </cell>
          <cell r="N546" t="str">
            <v>JSP</v>
          </cell>
          <cell r="O546">
            <v>110.58</v>
          </cell>
          <cell r="P546"/>
          <cell r="Q546">
            <v>162.18</v>
          </cell>
        </row>
        <row r="547">
          <cell r="E547" t="str">
            <v>X24030893368</v>
          </cell>
          <cell r="F547" t="str">
            <v>GERRY M BERGONIA</v>
          </cell>
          <cell r="G547" t="str">
            <v>STA. ANA, STA. ANA SUBD, PARANAQUE</v>
          </cell>
          <cell r="H547" t="str">
            <v>PARAÑAQUE CITY</v>
          </cell>
          <cell r="I547" t="str">
            <v>PARAÑAQUE</v>
          </cell>
          <cell r="J547" t="str">
            <v>waiting sched</v>
          </cell>
          <cell r="K547" t="str">
            <v>W/O ISSUE</v>
          </cell>
          <cell r="L547" t="str">
            <v>POWERHOUSE</v>
          </cell>
          <cell r="M547" t="str">
            <v>FCOMP</v>
          </cell>
          <cell r="N547" t="str">
            <v>JSP</v>
          </cell>
          <cell r="O547">
            <v>40.1265</v>
          </cell>
          <cell r="P547"/>
          <cell r="Q547">
            <v>60.4</v>
          </cell>
        </row>
        <row r="548">
          <cell r="E548" t="str">
            <v>X23072906992</v>
          </cell>
          <cell r="F548" t="str">
            <v>HENRY TAN UY</v>
          </cell>
          <cell r="G548" t="str">
            <v>STREET, PRESIDENT'S, BF HOMES, PARANAQUE</v>
          </cell>
          <cell r="H548" t="str">
            <v>PARAÑAQUE CITY</v>
          </cell>
          <cell r="I548" t="str">
            <v>PARAÑAQUE</v>
          </cell>
          <cell r="J548"/>
          <cell r="K548" t="str">
            <v>W/O ISSUE</v>
          </cell>
          <cell r="L548" t="str">
            <v>AVECO</v>
          </cell>
          <cell r="M548" t="str">
            <v>FCOMP</v>
          </cell>
          <cell r="N548" t="str">
            <v>RRG</v>
          </cell>
          <cell r="O548">
            <v>97.6143</v>
          </cell>
          <cell r="P548"/>
          <cell r="Q548">
            <v>133.47999999999999</v>
          </cell>
        </row>
        <row r="549">
          <cell r="E549" t="str">
            <v>X24030821791</v>
          </cell>
          <cell r="F549" t="str">
            <v>ARTHUR R. CANTOR</v>
          </cell>
          <cell r="G549" t="str">
            <v>CHAMPACA, TAHANAN VILL, PARANAQUE</v>
          </cell>
          <cell r="H549" t="str">
            <v>PARAÑAQUE CITY</v>
          </cell>
          <cell r="I549" t="str">
            <v>PARAÑAQUE</v>
          </cell>
          <cell r="J549"/>
          <cell r="K549" t="str">
            <v>W/O ISSUE</v>
          </cell>
          <cell r="L549" t="str">
            <v>ECOM</v>
          </cell>
          <cell r="M549" t="str">
            <v>FCOMP</v>
          </cell>
          <cell r="N549" t="str">
            <v>RRG</v>
          </cell>
          <cell r="O549">
            <v>4.43</v>
          </cell>
          <cell r="P549"/>
          <cell r="Q549">
            <v>6.07</v>
          </cell>
        </row>
        <row r="550">
          <cell r="E550" t="str">
            <v>P2403165655</v>
          </cell>
          <cell r="F550" t="str">
            <v>MN_MAJOR (WDESIGN), RELOCATION OF STL POLE ALONG GENERAL SANTOS AVE. LOWER BICUTAN, TAGUIG(DIST.)</v>
          </cell>
          <cell r="G550" t="str">
            <v>GEN. SANTOS PUROK 6 LOWER BICUTAN TAGUIG CITY</v>
          </cell>
          <cell r="H550" t="str">
            <v>TAGUIG CITY</v>
          </cell>
          <cell r="I550" t="str">
            <v>PARAÑAQUE</v>
          </cell>
          <cell r="J550" t="str">
            <v>For sched of polre retirement</v>
          </cell>
          <cell r="K550" t="str">
            <v>W/O ISSUE</v>
          </cell>
          <cell r="L550" t="str">
            <v>VJC</v>
          </cell>
          <cell r="M550" t="str">
            <v>FCOMP</v>
          </cell>
          <cell r="N550" t="str">
            <v>JMM</v>
          </cell>
          <cell r="O550">
            <v>1049.5150000000001</v>
          </cell>
          <cell r="P550"/>
          <cell r="Q550">
            <v>1568.33</v>
          </cell>
        </row>
        <row r="551">
          <cell r="E551" t="str">
            <v>X24020395260</v>
          </cell>
          <cell r="F551" t="str">
            <v>BAYSIDE NEIGHBORHOOD ASSOCIATION INC.</v>
          </cell>
          <cell r="G551" t="str">
            <v>M.L. QUEZON, PUROK 6, TAGUIG CITY</v>
          </cell>
          <cell r="H551" t="str">
            <v>TAGUIG CITY</v>
          </cell>
          <cell r="I551" t="str">
            <v>PARAÑAQUE</v>
          </cell>
          <cell r="J551"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1" t="str">
            <v>FOR CANCELLATION</v>
          </cell>
          <cell r="L551" t="str">
            <v>VJC</v>
          </cell>
          <cell r="M551" t="str">
            <v>CLOSED-CAN</v>
          </cell>
          <cell r="N551" t="str">
            <v>JSB</v>
          </cell>
          <cell r="O551">
            <v>12.651300000000001</v>
          </cell>
          <cell r="P551"/>
          <cell r="Q551">
            <v>17.25</v>
          </cell>
        </row>
        <row r="552">
          <cell r="E552" t="str">
            <v>X24020395351</v>
          </cell>
          <cell r="F552" t="str">
            <v>BAYSIDE NEIGHBORHOOD ASSOCIATION INC.</v>
          </cell>
          <cell r="G552" t="str">
            <v>M.L. QUEZON, PUROK 6, TAGUIG CITY</v>
          </cell>
          <cell r="H552" t="str">
            <v>TAGUIG CITY</v>
          </cell>
          <cell r="I552" t="str">
            <v>PARAÑAQUE</v>
          </cell>
          <cell r="J552"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2" t="str">
            <v>FOR CANCELLATION</v>
          </cell>
          <cell r="L552" t="str">
            <v>VJC</v>
          </cell>
          <cell r="M552" t="str">
            <v>CLOSED-CAN</v>
          </cell>
          <cell r="N552" t="str">
            <v>JSB</v>
          </cell>
          <cell r="O552">
            <v>11.9513</v>
          </cell>
          <cell r="P552"/>
          <cell r="Q552">
            <v>16.3</v>
          </cell>
        </row>
        <row r="553">
          <cell r="E553" t="str">
            <v>X24020395579</v>
          </cell>
          <cell r="F553" t="str">
            <v>BAYSIDE NEIGHBORHOOD ASSOCIATION INC.</v>
          </cell>
          <cell r="G553" t="str">
            <v>M.L. QUEZON, PUROK 6, TAGUIG CITY</v>
          </cell>
          <cell r="H553" t="str">
            <v>TAGUIG CITY</v>
          </cell>
          <cell r="I553" t="str">
            <v>PARAÑAQUE</v>
          </cell>
          <cell r="J553"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3" t="str">
            <v>FOR CANCELLATION</v>
          </cell>
          <cell r="L553" t="str">
            <v>VJC</v>
          </cell>
          <cell r="M553" t="str">
            <v>CLOSED-CAN</v>
          </cell>
          <cell r="N553" t="str">
            <v>JSB</v>
          </cell>
          <cell r="O553">
            <v>11.9513</v>
          </cell>
          <cell r="P553"/>
          <cell r="Q553">
            <v>16.3</v>
          </cell>
        </row>
        <row r="554">
          <cell r="E554" t="str">
            <v>X24020397698</v>
          </cell>
          <cell r="F554" t="str">
            <v>BAYSIDE NEIGHBORHOOD ASSOCIATION INC.</v>
          </cell>
          <cell r="G554" t="str">
            <v>M.L. QUEZON, PUROK 6, TAGUIG CITY</v>
          </cell>
          <cell r="H554" t="str">
            <v>TAGUIG CITY</v>
          </cell>
          <cell r="I554" t="str">
            <v>PARAÑAQUE</v>
          </cell>
          <cell r="J554"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4" t="str">
            <v>FOR CANCELLATION</v>
          </cell>
          <cell r="L554" t="str">
            <v>VJC</v>
          </cell>
          <cell r="M554" t="str">
            <v>CLOSED-CAN</v>
          </cell>
          <cell r="N554" t="str">
            <v>JSB</v>
          </cell>
          <cell r="O554">
            <v>11.9513</v>
          </cell>
          <cell r="P554"/>
          <cell r="Q554">
            <v>16.3</v>
          </cell>
        </row>
        <row r="555">
          <cell r="E555" t="str">
            <v>X23124850831</v>
          </cell>
          <cell r="F555" t="str">
            <v>MYRNA GARRIDO</v>
          </cell>
          <cell r="G555" t="str">
            <v>BLOCK 3, BRAZILIA HEIGHTS, MUNTINLUPA</v>
          </cell>
          <cell r="H555" t="str">
            <v>MUNTINLUPA CITY</v>
          </cell>
          <cell r="I555" t="str">
            <v>PARAÑAQUE</v>
          </cell>
          <cell r="J555"/>
          <cell r="K555" t="str">
            <v>W/O ISSUE</v>
          </cell>
          <cell r="L555" t="str">
            <v>AVECO</v>
          </cell>
          <cell r="M555" t="str">
            <v>FCOMP</v>
          </cell>
          <cell r="N555" t="str">
            <v>RRG</v>
          </cell>
          <cell r="O555">
            <v>87.629300000000001</v>
          </cell>
          <cell r="P555"/>
          <cell r="Q555">
            <v>126.53</v>
          </cell>
        </row>
        <row r="556">
          <cell r="E556" t="str">
            <v>X23104110625</v>
          </cell>
          <cell r="F556" t="str">
            <v>LIGHT RAIL MANILA CORPORATION</v>
          </cell>
          <cell r="G556" t="str">
            <v>DR. A SANTOS, SAN DIONISIO, PARANAQUE</v>
          </cell>
          <cell r="H556" t="str">
            <v>PARAÑAQUE CITY</v>
          </cell>
          <cell r="I556" t="str">
            <v>PARAÑAQUE</v>
          </cell>
          <cell r="J556" t="str">
            <v>Encountered issue (with debris and cleared by customer 2nd week of July) - resolved, July 27 target date of completion
to finish execution on last week of July 2024</v>
          </cell>
          <cell r="K556" t="str">
            <v>(R) W/O ISSUE</v>
          </cell>
          <cell r="L556" t="str">
            <v>POWERHOUSE</v>
          </cell>
          <cell r="M556" t="str">
            <v>FCOMP</v>
          </cell>
          <cell r="N556" t="str">
            <v>JSP</v>
          </cell>
          <cell r="O556">
            <v>249.49189999999999</v>
          </cell>
          <cell r="P556"/>
          <cell r="Q556">
            <v>369.38</v>
          </cell>
        </row>
        <row r="557">
          <cell r="E557" t="str">
            <v>X24020537633</v>
          </cell>
          <cell r="F557" t="str">
            <v>KENNETH POTICAR DORIMON</v>
          </cell>
          <cell r="G557" t="str">
            <v>JASMIN, T.S. CRUZ SUBD, LAS PINAS CITY</v>
          </cell>
          <cell r="H557" t="str">
            <v>LAS PIÑAS CITY</v>
          </cell>
          <cell r="I557" t="str">
            <v>PARAÑAQUE</v>
          </cell>
          <cell r="J557"/>
          <cell r="K557" t="str">
            <v>W/O ISSUE</v>
          </cell>
          <cell r="L557" t="str">
            <v>AVECO</v>
          </cell>
          <cell r="M557" t="str">
            <v>FCOMP</v>
          </cell>
          <cell r="N557" t="str">
            <v>RRG</v>
          </cell>
          <cell r="O557">
            <v>67.503299999999996</v>
          </cell>
          <cell r="P557"/>
          <cell r="Q557">
            <v>92.52</v>
          </cell>
        </row>
        <row r="558">
          <cell r="E558" t="str">
            <v>X24041168734</v>
          </cell>
          <cell r="F558" t="str">
            <v>1024 CONSTRUCTION &amp; DEVELOPMENT CORPORATION</v>
          </cell>
          <cell r="G558" t="str">
            <v>SANTIAGO, SANTIAGO, GENERAL TRIAS</v>
          </cell>
          <cell r="H558" t="str">
            <v>GENERAL TRIAS</v>
          </cell>
          <cell r="I558" t="str">
            <v>DASMA</v>
          </cell>
          <cell r="J558"/>
          <cell r="K558" t="str">
            <v>W/O ISSUE</v>
          </cell>
          <cell r="L558" t="str">
            <v>AVECO</v>
          </cell>
          <cell r="M558" t="str">
            <v>FCOMP</v>
          </cell>
          <cell r="N558" t="str">
            <v>RRG</v>
          </cell>
          <cell r="O558">
            <v>15.2</v>
          </cell>
          <cell r="P558"/>
          <cell r="Q558">
            <v>20.62</v>
          </cell>
        </row>
        <row r="559">
          <cell r="E559" t="str">
            <v>X24030778146</v>
          </cell>
          <cell r="F559" t="str">
            <v>1024 CONSTRUCTION &amp; DEVELOPMENT CORPORATION</v>
          </cell>
          <cell r="G559" t="str">
            <v>SANTIAGO, SANTIAGO, GENERAL TRIAS</v>
          </cell>
          <cell r="H559" t="str">
            <v>GENERAL TRIAS</v>
          </cell>
          <cell r="I559" t="str">
            <v>DASMA</v>
          </cell>
          <cell r="J559"/>
          <cell r="K559" t="str">
            <v>W/O ISSUE</v>
          </cell>
          <cell r="L559" t="str">
            <v>AVECO</v>
          </cell>
          <cell r="M559" t="str">
            <v>FCOMP</v>
          </cell>
          <cell r="N559" t="str">
            <v>RRG</v>
          </cell>
          <cell r="O559">
            <v>78.463300000000004</v>
          </cell>
          <cell r="P559"/>
          <cell r="Q559">
            <v>107.27</v>
          </cell>
        </row>
        <row r="560">
          <cell r="E560" t="str">
            <v>X24062167864</v>
          </cell>
          <cell r="F560" t="str">
            <v>CRISTINA DELOS SANTOS BAUTISTA</v>
          </cell>
          <cell r="G560" t="str">
            <v>QUARTZ, LAS PIÑAS ROYALE ESTATE, LAS PINAS CITY</v>
          </cell>
          <cell r="H560" t="str">
            <v>LAS PIÑAS CITY</v>
          </cell>
          <cell r="I560" t="str">
            <v>PARAÑAQUE</v>
          </cell>
          <cell r="J560"/>
          <cell r="K560" t="str">
            <v>W/O ISSUE</v>
          </cell>
          <cell r="L560" t="str">
            <v>POWERHOUSE</v>
          </cell>
          <cell r="M560" t="str">
            <v>FCOMP</v>
          </cell>
          <cell r="N560" t="str">
            <v>JSP</v>
          </cell>
          <cell r="O560">
            <v>36.501300000000001</v>
          </cell>
          <cell r="P560"/>
          <cell r="Q560">
            <v>49.9</v>
          </cell>
        </row>
        <row r="561">
          <cell r="E561" t="str">
            <v>X23114412400</v>
          </cell>
          <cell r="F561" t="str">
            <v>MERIDIAN PLACE HOMEOWNERS' ASSOCIATION, INC.</v>
          </cell>
          <cell r="G561" t="str">
            <v>BLOCK 26, MERIDIAN PLACE, GENERAL TRIAS</v>
          </cell>
          <cell r="H561" t="str">
            <v>GENERAL TRIAS</v>
          </cell>
          <cell r="I561" t="str">
            <v>DASMA</v>
          </cell>
          <cell r="J561" t="str">
            <v>execution july 18, 2024
meter on July 19, 2024</v>
          </cell>
          <cell r="K561" t="str">
            <v>W/O ISSUE</v>
          </cell>
          <cell r="L561" t="str">
            <v>AVECO</v>
          </cell>
          <cell r="M561" t="str">
            <v>FCOMP</v>
          </cell>
          <cell r="N561" t="str">
            <v>RRG</v>
          </cell>
          <cell r="O561">
            <v>143.4469</v>
          </cell>
          <cell r="P561"/>
          <cell r="Q561">
            <v>188.88</v>
          </cell>
        </row>
        <row r="562">
          <cell r="E562" t="str">
            <v>X24041157946</v>
          </cell>
          <cell r="F562" t="str">
            <v>DITO TELECOMMUNITY CORPORATION</v>
          </cell>
          <cell r="G562" t="str">
            <v>DR. A. SANTOS, BF HOMES, PARANAQUE</v>
          </cell>
          <cell r="H562" t="str">
            <v>PARAÑAQUE CITY</v>
          </cell>
          <cell r="I562" t="str">
            <v>PARAÑAQUE</v>
          </cell>
          <cell r="J562"/>
          <cell r="K562" t="str">
            <v>W/ ISSUE</v>
          </cell>
          <cell r="L562" t="str">
            <v>POWERHOUSE</v>
          </cell>
          <cell r="M562" t="str">
            <v>FCOMP</v>
          </cell>
          <cell r="N562" t="str">
            <v>JSP</v>
          </cell>
          <cell r="O562">
            <v>36.054299999999998</v>
          </cell>
          <cell r="P562"/>
          <cell r="Q562">
            <v>49.38</v>
          </cell>
        </row>
        <row r="563">
          <cell r="E563" t="str">
            <v>X24093762610</v>
          </cell>
          <cell r="F563" t="str">
            <v>ALSTOM TRANSPORT CONSTRUCTION PHILIPPINES, INC.</v>
          </cell>
          <cell r="G563" t="str">
            <v>PRES. M. ROXAS, BACLARAN, PARANAQUE</v>
          </cell>
          <cell r="H563" t="str">
            <v>PARAÑAQUE CITY</v>
          </cell>
          <cell r="I563" t="str">
            <v>PARAÑAQUE</v>
          </cell>
          <cell r="J563" t="str">
            <v>for scheduling</v>
          </cell>
          <cell r="K563" t="str">
            <v>W/O ISSUE</v>
          </cell>
          <cell r="L563" t="str">
            <v>CHALLENGER</v>
          </cell>
          <cell r="M563" t="str">
            <v>FCOMP</v>
          </cell>
          <cell r="N563" t="str">
            <v>JSP</v>
          </cell>
          <cell r="O563">
            <v>35.683399999999999</v>
          </cell>
          <cell r="P563"/>
          <cell r="Q563">
            <v>57.45</v>
          </cell>
        </row>
        <row r="564">
          <cell r="E564" t="str">
            <v>X24010235592</v>
          </cell>
          <cell r="F564" t="str">
            <v>JAYNARD MOLINA CELIS</v>
          </cell>
          <cell r="G564" t="str">
            <v>TINDALO, MEADOWOOD EXEC VILL PH III, BACOOR</v>
          </cell>
          <cell r="H564" t="str">
            <v>BACOOR CITY</v>
          </cell>
          <cell r="I564" t="str">
            <v>DASMA</v>
          </cell>
          <cell r="J564"/>
          <cell r="K564" t="str">
            <v>W/O ISSUE</v>
          </cell>
          <cell r="L564" t="str">
            <v>POWERHOUSE</v>
          </cell>
          <cell r="M564" t="str">
            <v>FCOMP</v>
          </cell>
          <cell r="N564" t="str">
            <v>IJP</v>
          </cell>
          <cell r="O564">
            <v>56.548699999999997</v>
          </cell>
          <cell r="P564"/>
          <cell r="Q564">
            <v>85.02</v>
          </cell>
        </row>
        <row r="565">
          <cell r="E565" t="str">
            <v>X24041206769</v>
          </cell>
          <cell r="F565" t="str">
            <v>BUENAVENTURA S. RONQUILLO</v>
          </cell>
          <cell r="G565" t="str">
            <v>L. GABRIEL, BACLARAN, PARANAQUE</v>
          </cell>
          <cell r="H565" t="str">
            <v>PARAÑAQUE CITY</v>
          </cell>
          <cell r="I565" t="str">
            <v>PARAÑAQUE</v>
          </cell>
          <cell r="J565"/>
          <cell r="K565" t="str">
            <v>W/O ISSUE</v>
          </cell>
          <cell r="L565" t="str">
            <v>AVECO</v>
          </cell>
          <cell r="M565" t="str">
            <v>FCOMP</v>
          </cell>
          <cell r="N565" t="str">
            <v>RRG</v>
          </cell>
          <cell r="O565">
            <v>22.18</v>
          </cell>
          <cell r="P565"/>
          <cell r="Q565">
            <v>30.38</v>
          </cell>
        </row>
        <row r="566">
          <cell r="E566" t="str">
            <v>X23083000409</v>
          </cell>
          <cell r="F566" t="str">
            <v>CBC LAND MGMT. INC.</v>
          </cell>
          <cell r="G566" t="str">
            <v>MONTILLANO, ALABANG, MUNTINLUPA</v>
          </cell>
          <cell r="H566" t="str">
            <v>MUNTINLUPA CITY</v>
          </cell>
          <cell r="I566" t="str">
            <v>PARAÑAQUE</v>
          </cell>
          <cell r="J566"/>
          <cell r="K566" t="str">
            <v>W/O ISSUE</v>
          </cell>
          <cell r="L566" t="str">
            <v>AVECO</v>
          </cell>
          <cell r="M566" t="str">
            <v>FCOMP</v>
          </cell>
          <cell r="N566" t="str">
            <v>RRG</v>
          </cell>
          <cell r="O566">
            <v>54.216999999999999</v>
          </cell>
          <cell r="P566"/>
          <cell r="Q566">
            <v>89.42</v>
          </cell>
        </row>
        <row r="567">
          <cell r="E567" t="str">
            <v>X23093593652</v>
          </cell>
          <cell r="F567" t="str">
            <v>GLOBE TELECOM, INC.</v>
          </cell>
          <cell r="G567" t="str">
            <v>DOÑA VICTORIANA, GARCIA HEIGHTS, PARANAQUE</v>
          </cell>
          <cell r="H567" t="str">
            <v>PARAÑAQUE CITY</v>
          </cell>
          <cell r="I567" t="str">
            <v>PARAÑAQUE</v>
          </cell>
          <cell r="J567" t="str">
            <v>with task 6 opposition ayaw magpatayo sa tapat</v>
          </cell>
          <cell r="K567" t="str">
            <v>W/O ISSUE</v>
          </cell>
          <cell r="L567" t="str">
            <v>POWERHOUSE</v>
          </cell>
          <cell r="M567" t="str">
            <v>FCOMP</v>
          </cell>
          <cell r="N567" t="str">
            <v>JSP</v>
          </cell>
          <cell r="O567">
            <v>144.74430000000001</v>
          </cell>
          <cell r="P567"/>
          <cell r="Q567">
            <v>200.85</v>
          </cell>
        </row>
        <row r="568">
          <cell r="E568" t="str">
            <v>X23114600949</v>
          </cell>
          <cell r="F568" t="str">
            <v>BP WATERWORKS, INC.</v>
          </cell>
          <cell r="G568" t="str">
            <v>PASONG BUAYA II, PASONG BUAYA II, IMUS</v>
          </cell>
          <cell r="H568" t="str">
            <v>IMUS CITY</v>
          </cell>
          <cell r="I568" t="str">
            <v>DASMA</v>
          </cell>
          <cell r="J568" t="str">
            <v>completed digging
will resume digging on 07/19/2024
PAI Aug22 night
-PAI Sept 2 night</v>
          </cell>
          <cell r="K568" t="str">
            <v>W/O ISSUE</v>
          </cell>
          <cell r="L568" t="str">
            <v>AVECO</v>
          </cell>
          <cell r="M568" t="str">
            <v>FCOMP</v>
          </cell>
          <cell r="N568" t="str">
            <v>RRG</v>
          </cell>
          <cell r="O568">
            <v>405.41649999999998</v>
          </cell>
          <cell r="P568"/>
          <cell r="Q568">
            <v>486.93</v>
          </cell>
        </row>
        <row r="569">
          <cell r="E569" t="str">
            <v>X24041168651</v>
          </cell>
          <cell r="F569" t="str">
            <v>OUR LADY OF FATIMA CHAPEL</v>
          </cell>
          <cell r="G569" t="str">
            <v>MAYOR TANYAG, ZONE 6, TAGUIG CITY</v>
          </cell>
          <cell r="H569" t="str">
            <v>TAGUIG CITY</v>
          </cell>
          <cell r="I569" t="str">
            <v>PARAÑAQUE</v>
          </cell>
          <cell r="J569"/>
          <cell r="K569"/>
          <cell r="L569" t="str">
            <v>POWERHOUSE</v>
          </cell>
          <cell r="M569" t="str">
            <v>FCOMP</v>
          </cell>
          <cell r="N569" t="str">
            <v>JSP</v>
          </cell>
          <cell r="O569">
            <v>35.299999999999997</v>
          </cell>
          <cell r="P569"/>
          <cell r="Q569">
            <v>48.25</v>
          </cell>
        </row>
        <row r="570">
          <cell r="E570" t="str">
            <v>X23051496407</v>
          </cell>
          <cell r="F570" t="str">
            <v>GREENSTONEHOUSE TRADING INC.</v>
          </cell>
          <cell r="G570" t="str">
            <v>GEN. EMILIO AGUINALDO, PANAPAAN V, BACOOR</v>
          </cell>
          <cell r="H570" t="str">
            <v>BACOOR CITY</v>
          </cell>
          <cell r="I570" t="str">
            <v>DASMA</v>
          </cell>
          <cell r="J570" t="str">
            <v>SSP on June 20 sabay na rin energize</v>
          </cell>
          <cell r="K570" t="str">
            <v>W/O ISSUE</v>
          </cell>
          <cell r="L570" t="str">
            <v>POWERHOUSE</v>
          </cell>
          <cell r="M570" t="str">
            <v>FCOMP</v>
          </cell>
          <cell r="N570" t="str">
            <v>JSP</v>
          </cell>
          <cell r="O570">
            <v>35.101300000000002</v>
          </cell>
          <cell r="P570"/>
          <cell r="Q570">
            <v>47.68</v>
          </cell>
        </row>
        <row r="571">
          <cell r="E571" t="str">
            <v>R23205114</v>
          </cell>
          <cell r="F571" t="str">
            <v>LUCAS, RONALD F</v>
          </cell>
          <cell r="G571" t="str">
            <v>BLOCK 5, PUROK 10 EXT, TAGUIG CITYSTREET, BLOCK 5, PUROK 10 EXT, TAGUIG CITY</v>
          </cell>
          <cell r="H571" t="str">
            <v>TAGUIG CITY</v>
          </cell>
          <cell r="I571" t="str">
            <v>PARAÑAQUE</v>
          </cell>
          <cell r="J571" t="str">
            <v>waiting sched</v>
          </cell>
          <cell r="K571" t="str">
            <v>W/O ISSUE</v>
          </cell>
          <cell r="L571" t="str">
            <v>POWERHOUSE</v>
          </cell>
          <cell r="M571" t="str">
            <v>FCOMP</v>
          </cell>
          <cell r="N571" t="str">
            <v>JSP</v>
          </cell>
          <cell r="O571">
            <v>34.840000000000003</v>
          </cell>
          <cell r="P571"/>
          <cell r="Q571">
            <v>54.73</v>
          </cell>
        </row>
        <row r="572">
          <cell r="E572" t="str">
            <v>X23072901471</v>
          </cell>
          <cell r="F572" t="str">
            <v>FORESTLAKE SUMMIT CORPORATION</v>
          </cell>
          <cell r="G572" t="str">
            <v>YANTOK, AYALA-ALABANG VILL, MUNTINLUPA</v>
          </cell>
          <cell r="H572" t="str">
            <v>MUNTINLUPA CITY</v>
          </cell>
          <cell r="I572" t="str">
            <v>PARAÑAQUE</v>
          </cell>
          <cell r="J572" t="str">
            <v>SSP May 18, 2024</v>
          </cell>
          <cell r="K572" t="str">
            <v>W/O ISSUE</v>
          </cell>
          <cell r="L572" t="str">
            <v>POWERHOUSE</v>
          </cell>
          <cell r="M572" t="str">
            <v>TECO</v>
          </cell>
          <cell r="N572" t="str">
            <v>JSP</v>
          </cell>
          <cell r="O572">
            <v>15.952799999999998</v>
          </cell>
          <cell r="P572"/>
          <cell r="Q572">
            <v>48.28</v>
          </cell>
        </row>
        <row r="573">
          <cell r="E573" t="str">
            <v>X24062353615</v>
          </cell>
          <cell r="F573" t="str">
            <v>F N &amp; J INVESTMENT</v>
          </cell>
          <cell r="G573" t="str">
            <v>BUNGA, AYALA-ALABANG VILL, MUNTINLUPA</v>
          </cell>
          <cell r="H573" t="str">
            <v>MUNTINLUPA CITY</v>
          </cell>
          <cell r="I573" t="str">
            <v>PARAÑAQUE</v>
          </cell>
          <cell r="J573"/>
          <cell r="K573"/>
          <cell r="L573" t="str">
            <v>POWERHOUSE</v>
          </cell>
          <cell r="M573" t="str">
            <v>FCOMP</v>
          </cell>
          <cell r="N573" t="str">
            <v>JSP</v>
          </cell>
          <cell r="O573">
            <v>33.8703</v>
          </cell>
          <cell r="P573"/>
          <cell r="Q573">
            <v>46.32</v>
          </cell>
        </row>
        <row r="574">
          <cell r="E574" t="str">
            <v>X23104121170</v>
          </cell>
          <cell r="F574" t="str">
            <v>DR ESPERO EDUCL FDN COLLEGES INC (FRMLY: PAGASA IN</v>
          </cell>
          <cell r="G574" t="str">
            <v>PASONG BUAYA II, PASONG BUAYA II, IMUS</v>
          </cell>
          <cell r="H574" t="str">
            <v>IMUS CITY</v>
          </cell>
          <cell r="I574" t="str">
            <v>DASMA</v>
          </cell>
          <cell r="J574" t="str">
            <v>execution july 18, 2024 night
meter on July 19, 2024</v>
          </cell>
          <cell r="K574" t="str">
            <v>W/O ISSUE</v>
          </cell>
          <cell r="L574" t="str">
            <v>AVECO</v>
          </cell>
          <cell r="M574" t="str">
            <v>FCOMP</v>
          </cell>
          <cell r="N574" t="str">
            <v>RRG</v>
          </cell>
          <cell r="O574">
            <v>51.808</v>
          </cell>
          <cell r="P574"/>
          <cell r="Q574">
            <v>73.95</v>
          </cell>
        </row>
        <row r="575">
          <cell r="E575" t="str">
            <v>X23051737873</v>
          </cell>
          <cell r="F575" t="str">
            <v>SUBSEA SERVICES INC.</v>
          </cell>
          <cell r="G575" t="str">
            <v>LIGAS III, LIGAS III, BACOOR</v>
          </cell>
          <cell r="H575" t="str">
            <v>BACOOR CITY</v>
          </cell>
          <cell r="I575" t="str">
            <v>DASMA</v>
          </cell>
          <cell r="J575"/>
          <cell r="K575" t="str">
            <v>W/O ISSUE</v>
          </cell>
          <cell r="L575" t="str">
            <v>POWERHOUSE</v>
          </cell>
          <cell r="M575" t="str">
            <v>FCOMP</v>
          </cell>
          <cell r="N575" t="str">
            <v>JSP</v>
          </cell>
          <cell r="O575">
            <v>71.4983</v>
          </cell>
          <cell r="P575"/>
          <cell r="Q575">
            <v>97.4</v>
          </cell>
        </row>
        <row r="576">
          <cell r="E576" t="str">
            <v>R23187069</v>
          </cell>
          <cell r="F576" t="str">
            <v>33 PUCHERO, EDGAR, HMB</v>
          </cell>
          <cell r="G576" t="str">
            <v>PH-1, ST. LOUIE VILLAGE, LAS PINAS CITY</v>
          </cell>
          <cell r="H576" t="str">
            <v>LAS PIÑAS CITY</v>
          </cell>
          <cell r="I576" t="str">
            <v>PARAÑAQUE</v>
          </cell>
          <cell r="J576"/>
          <cell r="K576" t="str">
            <v>W/O ISSUE</v>
          </cell>
          <cell r="L576" t="str">
            <v>AVECO</v>
          </cell>
          <cell r="M576" t="str">
            <v>FCOMP</v>
          </cell>
          <cell r="N576" t="str">
            <v>RRG</v>
          </cell>
          <cell r="O576">
            <v>6.8307950000000002</v>
          </cell>
          <cell r="P576"/>
          <cell r="Q576">
            <v>9.5</v>
          </cell>
        </row>
        <row r="577">
          <cell r="E577" t="str">
            <v>X24020614202</v>
          </cell>
          <cell r="F577" t="str">
            <v>AMPARO ARGANA NOFUNETE</v>
          </cell>
          <cell r="G577" t="str">
            <v>NATIONAL, ALABANG, MUNTINLUPA</v>
          </cell>
          <cell r="H577" t="str">
            <v>MUNTINLUPA CITY</v>
          </cell>
          <cell r="I577" t="str">
            <v>PARAÑAQUE</v>
          </cell>
          <cell r="J577"/>
          <cell r="K577" t="str">
            <v>W/O ISSUE</v>
          </cell>
          <cell r="L577" t="str">
            <v>POWERHOUSE</v>
          </cell>
          <cell r="M577" t="str">
            <v>FCOMP</v>
          </cell>
          <cell r="N577" t="str">
            <v>JSP</v>
          </cell>
          <cell r="O577">
            <v>33.819299999999998</v>
          </cell>
          <cell r="P577"/>
          <cell r="Q577">
            <v>46.13</v>
          </cell>
        </row>
        <row r="578">
          <cell r="E578" t="str">
            <v>X23114561732</v>
          </cell>
          <cell r="F578" t="str">
            <v>CHRISTIAN REY TORRES YAMBING</v>
          </cell>
          <cell r="G578" t="str">
            <v>SANTIAGO LOOP, AYALA-ALABANG VILL, MUNTINLUPA</v>
          </cell>
          <cell r="H578" t="str">
            <v>MUNTINLUPA CITY</v>
          </cell>
          <cell r="I578" t="str">
            <v>PARAÑAQUE</v>
          </cell>
          <cell r="J578"/>
          <cell r="K578"/>
          <cell r="L578" t="str">
            <v>POWERHOUSE</v>
          </cell>
          <cell r="M578" t="str">
            <v>FCOMP</v>
          </cell>
          <cell r="N578" t="str">
            <v>JSP</v>
          </cell>
          <cell r="O578">
            <v>34.340000000000003</v>
          </cell>
          <cell r="P578"/>
          <cell r="Q578">
            <v>46.8</v>
          </cell>
        </row>
        <row r="579">
          <cell r="E579" t="str">
            <v>R22924403</v>
          </cell>
          <cell r="F579" t="str">
            <v>LAS PINAS GENERAL HOSPITAL AND SATELLITE TRAUMA CE, CBG</v>
          </cell>
          <cell r="G579" t="str">
            <v>QUIRINO, PULANGLUPA I, LAS PINAS CITY</v>
          </cell>
          <cell r="H579" t="str">
            <v>LAS PIÑAS CITY</v>
          </cell>
          <cell r="I579" t="str">
            <v>PARAÑAQUE</v>
          </cell>
          <cell r="J579"/>
          <cell r="K579" t="str">
            <v>W/O ISSUE</v>
          </cell>
          <cell r="L579" t="str">
            <v>AVECO</v>
          </cell>
          <cell r="M579" t="str">
            <v>FCOMP</v>
          </cell>
          <cell r="N579" t="str">
            <v>RRG</v>
          </cell>
          <cell r="O579">
            <v>64.448300000000003</v>
          </cell>
          <cell r="P579"/>
          <cell r="Q579">
            <v>96.15</v>
          </cell>
        </row>
        <row r="580">
          <cell r="E580" t="str">
            <v>X24041163995</v>
          </cell>
          <cell r="F580" t="str">
            <v>ANIELYN OCAMPO BALICUDIONG</v>
          </cell>
          <cell r="G580" t="str">
            <v>GEN. TIRONA, HABAY I, BACOOR</v>
          </cell>
          <cell r="H580" t="str">
            <v>BACOOR CITY</v>
          </cell>
          <cell r="I580" t="str">
            <v>DASMA</v>
          </cell>
          <cell r="J580" t="str">
            <v>meter Aug 15 with SSP at Dasma</v>
          </cell>
          <cell r="K580" t="str">
            <v>W/O ISSUE</v>
          </cell>
          <cell r="L580" t="str">
            <v>POWERHOUSE</v>
          </cell>
          <cell r="M580" t="str">
            <v>FCOMP</v>
          </cell>
          <cell r="N580" t="str">
            <v>JSP</v>
          </cell>
          <cell r="O580">
            <v>33.037300000000002</v>
          </cell>
          <cell r="P580"/>
          <cell r="Q580">
            <v>44.78</v>
          </cell>
        </row>
        <row r="581">
          <cell r="E581" t="str">
            <v>X24020641719</v>
          </cell>
          <cell r="F581" t="str">
            <v>KAISHU JAPANESE RESTAURANT CORP.</v>
          </cell>
          <cell r="G581" t="str">
            <v>QUIRINO, TAMBO, PARANAQUE</v>
          </cell>
          <cell r="H581" t="str">
            <v>PARAÑAQUE CITY</v>
          </cell>
          <cell r="I581" t="str">
            <v>PARAÑAQUE</v>
          </cell>
          <cell r="J581" t="str">
            <v>SSP June 11</v>
          </cell>
          <cell r="K581" t="str">
            <v>W/O ISSUE</v>
          </cell>
          <cell r="L581" t="str">
            <v>POWERHOUSE</v>
          </cell>
          <cell r="M581" t="str">
            <v>FCOMP</v>
          </cell>
          <cell r="N581" t="str">
            <v>JSP</v>
          </cell>
          <cell r="O581">
            <v>115.1399</v>
          </cell>
          <cell r="P581"/>
          <cell r="Q581">
            <v>158.72999999999999</v>
          </cell>
        </row>
        <row r="582">
          <cell r="E582" t="str">
            <v>X23104185111</v>
          </cell>
          <cell r="F582" t="str">
            <v>TRANS-GLOBAL CONSOLIDATORS, INC.</v>
          </cell>
          <cell r="G582" t="str">
            <v>PASCOR, STO. NINO, PARANAQUE</v>
          </cell>
          <cell r="H582" t="str">
            <v>PARAÑAQUE CITY</v>
          </cell>
          <cell r="I582" t="str">
            <v>PARAÑAQUE</v>
          </cell>
          <cell r="J582"/>
          <cell r="K582" t="str">
            <v>W/O ISSUE</v>
          </cell>
          <cell r="L582" t="str">
            <v>POWERHOUSE</v>
          </cell>
          <cell r="M582" t="str">
            <v>FCOMP</v>
          </cell>
          <cell r="N582" t="str">
            <v>JSP</v>
          </cell>
          <cell r="O582">
            <v>32.21</v>
          </cell>
          <cell r="P582"/>
          <cell r="Q582">
            <v>44.13</v>
          </cell>
        </row>
        <row r="583">
          <cell r="E583" t="str">
            <v>X24051646575</v>
          </cell>
          <cell r="F583" t="str">
            <v>1024 CONSTRUCTION &amp; DEVELOPMENT CORPORATION</v>
          </cell>
          <cell r="G583" t="str">
            <v>SANTIAGO, SANTIAGO, GENERAL TRIAS</v>
          </cell>
          <cell r="H583" t="str">
            <v>GENERAL TRIAS</v>
          </cell>
          <cell r="I583" t="str">
            <v>DASMA</v>
          </cell>
          <cell r="J583"/>
          <cell r="K583"/>
          <cell r="L583" t="str">
            <v>AVECO</v>
          </cell>
          <cell r="M583" t="str">
            <v>FCOMP</v>
          </cell>
          <cell r="N583" t="str">
            <v>RRG</v>
          </cell>
          <cell r="O583">
            <v>53.94</v>
          </cell>
          <cell r="P583"/>
          <cell r="Q583">
            <v>92.4</v>
          </cell>
        </row>
        <row r="584">
          <cell r="E584" t="str">
            <v>P2101102681</v>
          </cell>
          <cell r="F584" t="str">
            <v>MN_MAJOR, Loadsplit from 75kVA : [033103|WA352178|CV7-0400|47XD|]</v>
          </cell>
          <cell r="G584" t="str">
            <v>VIVA IL PAPA ITALIA 500-BF HOMES TALON II LAS PINAS CITY</v>
          </cell>
          <cell r="H584" t="str">
            <v>LAS PIÑAS CITY</v>
          </cell>
          <cell r="I584" t="str">
            <v>PARAÑAQUE</v>
          </cell>
          <cell r="J584"/>
          <cell r="K584" t="str">
            <v>W/O ISSUE</v>
          </cell>
          <cell r="L584" t="str">
            <v>CHALLENGER</v>
          </cell>
          <cell r="M584" t="str">
            <v>FCOMP</v>
          </cell>
          <cell r="N584" t="str">
            <v>JSP</v>
          </cell>
          <cell r="O584">
            <v>35.689100000000003</v>
          </cell>
          <cell r="P584"/>
          <cell r="Q584">
            <v>25.37</v>
          </cell>
        </row>
        <row r="585">
          <cell r="E585" t="str">
            <v>X24030853836</v>
          </cell>
          <cell r="F585" t="str">
            <v>DITO TELECOMMUNITY CORPORATION</v>
          </cell>
          <cell r="G585" t="str">
            <v>DR. A SANTOS, SAN DIONISIO, PARANAQUE</v>
          </cell>
          <cell r="H585" t="str">
            <v>PARAÑAQUE CITY</v>
          </cell>
          <cell r="I585" t="str">
            <v>PARAÑAQUE</v>
          </cell>
          <cell r="J585"/>
          <cell r="K585" t="str">
            <v>W/O ISSUE</v>
          </cell>
          <cell r="L585" t="str">
            <v>POWERHOUSE</v>
          </cell>
          <cell r="M585" t="str">
            <v>CLOSED-CAN</v>
          </cell>
          <cell r="N585" t="str">
            <v>JSP</v>
          </cell>
          <cell r="O585">
            <v>35.466799999999999</v>
          </cell>
          <cell r="P585"/>
          <cell r="Q585">
            <v>48.57</v>
          </cell>
        </row>
        <row r="586">
          <cell r="E586" t="str">
            <v>X24010012133</v>
          </cell>
          <cell r="F586" t="str">
            <v>LAGUNA AIR PRODUCT CORPORATION</v>
          </cell>
          <cell r="G586" t="str">
            <v>JERUSALEM, BF HOMES MARTINVILLE SUBD, LAS PINAS CITY</v>
          </cell>
          <cell r="H586" t="str">
            <v>LAS PIÑAS CITY</v>
          </cell>
          <cell r="I586" t="str">
            <v>PARAÑAQUE</v>
          </cell>
          <cell r="J586" t="str">
            <v>for sched</v>
          </cell>
          <cell r="K586" t="str">
            <v>W/O ISSUE</v>
          </cell>
          <cell r="L586" t="str">
            <v>POWERHOUSE</v>
          </cell>
          <cell r="M586" t="str">
            <v>FCOMP</v>
          </cell>
          <cell r="N586" t="str">
            <v>JSP</v>
          </cell>
          <cell r="O586">
            <v>11.363300000000001</v>
          </cell>
          <cell r="P586"/>
          <cell r="Q586">
            <v>43.72</v>
          </cell>
        </row>
        <row r="587">
          <cell r="E587" t="str">
            <v>R23201866</v>
          </cell>
          <cell r="F587" t="str">
            <v>DPWH DEO LAS PINAS-MUNTI</v>
          </cell>
          <cell r="G587">
            <v>720779</v>
          </cell>
          <cell r="H587" t="str">
            <v>LAS PIÑAS CITY</v>
          </cell>
          <cell r="I587" t="str">
            <v>PARAÑAQUE</v>
          </cell>
          <cell r="J587" t="str">
            <v>pole for installation was cancelled due to DPWH activity; with go signal already</v>
          </cell>
          <cell r="K587" t="str">
            <v>W/O ISSUE</v>
          </cell>
          <cell r="L587" t="str">
            <v>AVECO</v>
          </cell>
          <cell r="M587" t="str">
            <v>FCOMP</v>
          </cell>
          <cell r="N587" t="str">
            <v>RRG</v>
          </cell>
          <cell r="O587">
            <v>20.54</v>
          </cell>
          <cell r="P587"/>
          <cell r="Q587">
            <v>35.68</v>
          </cell>
        </row>
        <row r="588">
          <cell r="E588" t="str">
            <v>X24051671686</v>
          </cell>
          <cell r="F588" t="str">
            <v>21TH CONSTRUCTION DEVELOPMENT CORPORATION</v>
          </cell>
          <cell r="G588" t="str">
            <v>DR. A SANTOS, SAN DIONISIO, PARANAQUE</v>
          </cell>
          <cell r="H588" t="str">
            <v>PARAÑAQUE CITY</v>
          </cell>
          <cell r="I588" t="str">
            <v>PARAÑAQUE</v>
          </cell>
          <cell r="J588"/>
          <cell r="K588" t="str">
            <v>W/O ISSUE</v>
          </cell>
          <cell r="L588" t="str">
            <v>ECOM</v>
          </cell>
          <cell r="M588" t="str">
            <v>FCOMP</v>
          </cell>
          <cell r="N588" t="str">
            <v>RRG</v>
          </cell>
          <cell r="O588">
            <v>20.720000000000002</v>
          </cell>
          <cell r="P588"/>
          <cell r="Q588">
            <v>62.12</v>
          </cell>
        </row>
        <row r="589">
          <cell r="E589" t="str">
            <v>X24020557149</v>
          </cell>
          <cell r="F589" t="str">
            <v>UNIVERSAL TECHNO PIPING CORPORATION</v>
          </cell>
          <cell r="G589" t="str">
            <v>CAPITOLINE HILLS, ITALIA 500-BF HOMES, LAS PINAS CITY</v>
          </cell>
          <cell r="H589" t="str">
            <v>LAS PIÑAS CITY</v>
          </cell>
          <cell r="I589" t="str">
            <v>PARAÑAQUE</v>
          </cell>
          <cell r="J589"/>
          <cell r="K589" t="str">
            <v>W/O ISSUE</v>
          </cell>
          <cell r="L589" t="str">
            <v>POWERHOUSE</v>
          </cell>
          <cell r="M589" t="str">
            <v>FCOMP</v>
          </cell>
          <cell r="N589" t="str">
            <v>JSP</v>
          </cell>
          <cell r="O589">
            <v>29.557300000000001</v>
          </cell>
          <cell r="P589"/>
          <cell r="Q589">
            <v>40.229999999999997</v>
          </cell>
        </row>
        <row r="590">
          <cell r="E590" t="str">
            <v>X23072905892</v>
          </cell>
          <cell r="F590" t="str">
            <v>PHILIPPINE SEVEN CORPORATION</v>
          </cell>
          <cell r="G590" t="str">
            <v>IRAN, BETTER LIVING SUBD, PARANAQUE</v>
          </cell>
          <cell r="H590" t="str">
            <v>PARAÑAQUE CITY</v>
          </cell>
          <cell r="I590" t="str">
            <v>PARAÑAQUE</v>
          </cell>
          <cell r="J590" t="str">
            <v>Schedule to meter 07/16/2024</v>
          </cell>
          <cell r="K590" t="str">
            <v>W/O ISSUE</v>
          </cell>
          <cell r="L590" t="str">
            <v>POWERHOUSE</v>
          </cell>
          <cell r="M590" t="str">
            <v>FCOMP</v>
          </cell>
          <cell r="N590" t="str">
            <v>JSP</v>
          </cell>
          <cell r="O590">
            <v>29.160299999999999</v>
          </cell>
          <cell r="P590"/>
          <cell r="Q590">
            <v>39.78</v>
          </cell>
        </row>
        <row r="591">
          <cell r="E591" t="str">
            <v>X24083042231</v>
          </cell>
          <cell r="F591" t="str">
            <v>MICHAEL ABES PADRE JUAN</v>
          </cell>
          <cell r="G591" t="str">
            <v>EVANGELISTA, BAHAYANG PAG-ASA PH 5, BACOOR</v>
          </cell>
          <cell r="H591" t="str">
            <v>BACOOR CITY</v>
          </cell>
          <cell r="I591" t="str">
            <v>DASMA</v>
          </cell>
          <cell r="J591"/>
          <cell r="K591"/>
          <cell r="L591" t="str">
            <v>POWERHOUSE</v>
          </cell>
          <cell r="M591" t="str">
            <v>FCOMP</v>
          </cell>
          <cell r="N591" t="str">
            <v>JSP</v>
          </cell>
          <cell r="O591">
            <v>27.7303</v>
          </cell>
          <cell r="P591"/>
          <cell r="Q591">
            <v>37.950000000000003</v>
          </cell>
        </row>
        <row r="592">
          <cell r="E592" t="str">
            <v>X24030698756</v>
          </cell>
          <cell r="F592" t="str">
            <v>BLOOMINGDALE ENTERPRISES, INC.</v>
          </cell>
          <cell r="G592" t="str">
            <v>ALABANG-ZAPOTE, TALON I, LAS PINAS CITY</v>
          </cell>
          <cell r="H592" t="str">
            <v>LAS PIÑAS CITY</v>
          </cell>
          <cell r="I592" t="str">
            <v>PARAÑAQUE</v>
          </cell>
          <cell r="J592" t="str">
            <v>meter on 08/03/2024</v>
          </cell>
          <cell r="K592" t="str">
            <v>W/O ISSUE</v>
          </cell>
          <cell r="L592" t="str">
            <v>POWERHOUSE</v>
          </cell>
          <cell r="M592" t="str">
            <v>FCOMP</v>
          </cell>
          <cell r="N592" t="str">
            <v>JSP</v>
          </cell>
          <cell r="O592">
            <v>27.5</v>
          </cell>
          <cell r="P592"/>
          <cell r="Q592">
            <v>37.729999999999997</v>
          </cell>
        </row>
        <row r="593">
          <cell r="E593" t="str">
            <v>X23114531585</v>
          </cell>
          <cell r="F593" t="str">
            <v>JOHN BRYAN AGTARAP VITAL</v>
          </cell>
          <cell r="G593" t="str">
            <v>CANTERBURY, HILLSBOROUGH SUBD, MUNTINLUPA</v>
          </cell>
          <cell r="H593" t="str">
            <v>MUNTINLUPA CITY</v>
          </cell>
          <cell r="I593" t="str">
            <v>PARAÑAQUE</v>
          </cell>
          <cell r="J593"/>
          <cell r="K593" t="str">
            <v>W/O ISSUE</v>
          </cell>
          <cell r="L593" t="str">
            <v>POWERHOUSE</v>
          </cell>
          <cell r="M593" t="str">
            <v>FCOMP</v>
          </cell>
          <cell r="N593" t="str">
            <v>JSP</v>
          </cell>
          <cell r="O593">
            <v>28.23</v>
          </cell>
          <cell r="P593"/>
          <cell r="Q593">
            <v>38.68</v>
          </cell>
        </row>
        <row r="594">
          <cell r="E594" t="str">
            <v>X24051599412</v>
          </cell>
          <cell r="F594" t="str">
            <v>GHOST KITCHENS OPC</v>
          </cell>
          <cell r="G594" t="str">
            <v>DAANG HARI RD., VERDANA HOMES VILLAGE CENTER, BACOOR</v>
          </cell>
          <cell r="H594" t="str">
            <v>BACOOR CITY</v>
          </cell>
          <cell r="I594" t="str">
            <v>DASMA</v>
          </cell>
          <cell r="J594"/>
          <cell r="K594" t="str">
            <v>W/O ISSUE</v>
          </cell>
          <cell r="L594" t="str">
            <v>AVECO</v>
          </cell>
          <cell r="M594" t="str">
            <v>FCOMP</v>
          </cell>
          <cell r="N594" t="str">
            <v>RRG</v>
          </cell>
          <cell r="O594">
            <v>28.5</v>
          </cell>
          <cell r="P594"/>
          <cell r="Q594">
            <v>39.08</v>
          </cell>
        </row>
        <row r="595">
          <cell r="E595" t="str">
            <v>X24051686373</v>
          </cell>
          <cell r="F595" t="str">
            <v>L.R. TIQUI BUILDERS, INC.</v>
          </cell>
          <cell r="G595" t="str">
            <v>C5 EXTENSION, PULANGLUPA I, LAS PINAS CITY</v>
          </cell>
          <cell r="H595" t="str">
            <v>LAS PIÑAS CITY</v>
          </cell>
          <cell r="I595" t="str">
            <v>PARAÑAQUE</v>
          </cell>
          <cell r="J595"/>
          <cell r="K595" t="str">
            <v>W/O ISSUE</v>
          </cell>
          <cell r="L595" t="str">
            <v>AVECO</v>
          </cell>
          <cell r="M595" t="str">
            <v>FCOMP</v>
          </cell>
          <cell r="N595" t="str">
            <v>RRG</v>
          </cell>
          <cell r="O595">
            <v>7.97</v>
          </cell>
          <cell r="P595"/>
          <cell r="Q595">
            <v>10.7</v>
          </cell>
        </row>
        <row r="596">
          <cell r="E596" t="str">
            <v>X23124936568</v>
          </cell>
          <cell r="F596" t="str">
            <v>RAMONCHITO D. JAVIER</v>
          </cell>
          <cell r="G596" t="str">
            <v>BB. RAMONA TIRONA, BF HOMES, MUNTINLUPA</v>
          </cell>
          <cell r="H596" t="str">
            <v>MUNTINLUPA CITY</v>
          </cell>
          <cell r="I596" t="str">
            <v>PARAÑAQUE</v>
          </cell>
          <cell r="J596" t="str">
            <v>palitan dt</v>
          </cell>
          <cell r="K596" t="str">
            <v>W/O ISSUE</v>
          </cell>
          <cell r="L596" t="str">
            <v>POWERHOUSE</v>
          </cell>
          <cell r="M596" t="str">
            <v>FCOMP</v>
          </cell>
          <cell r="N596" t="str">
            <v>JSP</v>
          </cell>
          <cell r="O596">
            <v>19.262799999999999</v>
          </cell>
          <cell r="P596"/>
          <cell r="Q596">
            <v>36.9</v>
          </cell>
        </row>
        <row r="597">
          <cell r="E597" t="str">
            <v>X24020533779</v>
          </cell>
          <cell r="F597" t="str">
            <v>RICKNETH DISTRIBUTION, INC.</v>
          </cell>
          <cell r="G597" t="str">
            <v>DR. A SANTOS, SAN DIONISIO, PARANAQUE</v>
          </cell>
          <cell r="H597" t="str">
            <v>PARAÑAQUE CITY</v>
          </cell>
          <cell r="I597" t="str">
            <v>PARAÑAQUE</v>
          </cell>
          <cell r="J597" t="str">
            <v>schedule SSP 07/24/2024</v>
          </cell>
          <cell r="K597" t="str">
            <v>W/O ISSUE</v>
          </cell>
          <cell r="L597" t="str">
            <v>AVECO</v>
          </cell>
          <cell r="M597" t="str">
            <v>FCOMP</v>
          </cell>
          <cell r="N597" t="str">
            <v>RRG</v>
          </cell>
          <cell r="O597">
            <v>25.23</v>
          </cell>
          <cell r="P597"/>
          <cell r="Q597">
            <v>34.549999999999997</v>
          </cell>
        </row>
        <row r="598">
          <cell r="E598" t="str">
            <v>R23153847</v>
          </cell>
          <cell r="F598" t="str">
            <v>E.T. HOMES DEV. CORP.,</v>
          </cell>
          <cell r="G598" t="str">
            <v>ZODIAC, VERAVILLE HOMES 1, LAS PINAS CITY</v>
          </cell>
          <cell r="H598" t="str">
            <v>LAS PIÑAS CITY</v>
          </cell>
          <cell r="I598" t="str">
            <v>PARAÑAQUE</v>
          </cell>
          <cell r="J598"/>
          <cell r="K598" t="str">
            <v>W/O ISSUE</v>
          </cell>
          <cell r="L598" t="str">
            <v>ECOM</v>
          </cell>
          <cell r="M598" t="str">
            <v>FCOMP</v>
          </cell>
          <cell r="N598" t="str">
            <v>RRG</v>
          </cell>
          <cell r="O598">
            <v>17.5</v>
          </cell>
          <cell r="P598"/>
          <cell r="Q598">
            <v>24.13</v>
          </cell>
        </row>
        <row r="599">
          <cell r="E599" t="str">
            <v>X24051727375</v>
          </cell>
          <cell r="F599" t="str">
            <v>RICHARD ALLEN SALINAS PUEN</v>
          </cell>
          <cell r="G599" t="str">
            <v>PRES. M. ROXAS EXT, SOUTH ADMIRAL VILL, PARANAQUE</v>
          </cell>
          <cell r="H599" t="str">
            <v>PARAÑAQUE CITY</v>
          </cell>
          <cell r="I599" t="str">
            <v>PARAÑAQUE</v>
          </cell>
          <cell r="J599"/>
          <cell r="K599"/>
          <cell r="L599" t="str">
            <v>POWERHOUSE</v>
          </cell>
          <cell r="M599" t="str">
            <v>FCOMP</v>
          </cell>
          <cell r="N599" t="str">
            <v>JSP</v>
          </cell>
          <cell r="O599">
            <v>25.81</v>
          </cell>
          <cell r="P599"/>
          <cell r="Q599">
            <v>35.369999999999997</v>
          </cell>
        </row>
        <row r="600">
          <cell r="E600" t="str">
            <v>X24051936100</v>
          </cell>
          <cell r="F600" t="str">
            <v>ROBERTO JUANCHITO T DISPO</v>
          </cell>
          <cell r="G600" t="str">
            <v>GUAVA DRIVE, AYALA-ALABANG VILL, MUNTINLUPA</v>
          </cell>
          <cell r="H600" t="str">
            <v>MUNTINLUPA CITY</v>
          </cell>
          <cell r="I600" t="str">
            <v>PARAÑAQUE</v>
          </cell>
          <cell r="J600"/>
          <cell r="K600" t="str">
            <v>W/O ISSUE</v>
          </cell>
          <cell r="L600" t="str">
            <v>POWERHOUSE</v>
          </cell>
          <cell r="M600" t="str">
            <v>FCOMP</v>
          </cell>
          <cell r="N600" t="str">
            <v>JSP</v>
          </cell>
          <cell r="O600">
            <v>24.79</v>
          </cell>
          <cell r="P600"/>
          <cell r="Q600">
            <v>33.979999999999997</v>
          </cell>
        </row>
        <row r="601">
          <cell r="E601" t="str">
            <v>X24083194530</v>
          </cell>
          <cell r="F601" t="str">
            <v>CHARITY TIBUS GASMIN</v>
          </cell>
          <cell r="G601" t="str">
            <v>BLOCK 11, VILLAGE HOMES, BACOOR</v>
          </cell>
          <cell r="H601" t="str">
            <v>BACOOR CITY</v>
          </cell>
          <cell r="I601" t="str">
            <v>DASMA</v>
          </cell>
          <cell r="J601"/>
          <cell r="K601"/>
          <cell r="L601" t="str">
            <v>POWERHOUSE</v>
          </cell>
          <cell r="M601" t="str">
            <v>FCOMP</v>
          </cell>
          <cell r="N601" t="str">
            <v>JSP</v>
          </cell>
          <cell r="O601">
            <v>41.774079999999998</v>
          </cell>
          <cell r="P601"/>
          <cell r="Q601">
            <v>17.7</v>
          </cell>
        </row>
        <row r="602">
          <cell r="E602" t="str">
            <v>X23051536498</v>
          </cell>
          <cell r="F602" t="str">
            <v>NEW PACIFIC RESOURCES MANAGEMENT (SPV-AMC), INC.,</v>
          </cell>
          <cell r="G602" t="str">
            <v>BLOCK 10, SOLVIENTO VILLAS, BACOOR</v>
          </cell>
          <cell r="H602" t="str">
            <v>BACOOR CITY</v>
          </cell>
          <cell r="I602" t="str">
            <v>DASMA</v>
          </cell>
          <cell r="J602"/>
          <cell r="K602" t="str">
            <v>W/O ISSUE</v>
          </cell>
          <cell r="L602" t="str">
            <v>POWERHOUSE</v>
          </cell>
          <cell r="M602" t="str">
            <v>FCOMP</v>
          </cell>
          <cell r="N602" t="str">
            <v>JSP</v>
          </cell>
          <cell r="O602">
            <v>18.198699999999999</v>
          </cell>
          <cell r="P602"/>
          <cell r="Q602">
            <v>32.950000000000003</v>
          </cell>
        </row>
        <row r="603">
          <cell r="E603" t="str">
            <v>X23083027566</v>
          </cell>
          <cell r="F603" t="str">
            <v>RAYMUND A. MIRAVALLES</v>
          </cell>
          <cell r="G603" t="str">
            <v>STA. ANITA LOOP, ALABANG 400 VILLAGE, MUNTINLUPA</v>
          </cell>
          <cell r="H603" t="str">
            <v>MUNTINLUPA CITY</v>
          </cell>
          <cell r="I603" t="str">
            <v>PARAÑAQUE</v>
          </cell>
          <cell r="J603"/>
          <cell r="K603" t="str">
            <v>W/O ISSUE</v>
          </cell>
          <cell r="L603" t="str">
            <v>POWERHOUSE</v>
          </cell>
          <cell r="M603" t="str">
            <v>FCOMP</v>
          </cell>
          <cell r="N603" t="str">
            <v>JSP</v>
          </cell>
          <cell r="O603">
            <v>14.632799999999998</v>
          </cell>
          <cell r="P603"/>
          <cell r="Q603">
            <v>31</v>
          </cell>
        </row>
        <row r="604">
          <cell r="E604" t="str">
            <v>R23109857</v>
          </cell>
          <cell r="F604" t="str">
            <v>DURGUN, NEJDET TASKENT</v>
          </cell>
          <cell r="G604" t="str">
            <v>EAST, EMBASSY VILL, MUNTINLUPA</v>
          </cell>
          <cell r="H604" t="str">
            <v>MUNTINLUPA CITY</v>
          </cell>
          <cell r="I604" t="str">
            <v>PARAÑAQUE</v>
          </cell>
          <cell r="J604"/>
          <cell r="K604" t="str">
            <v>W/O ISSUE</v>
          </cell>
          <cell r="L604" t="str">
            <v>POWERHOUSE</v>
          </cell>
          <cell r="M604" t="str">
            <v>FCOMP</v>
          </cell>
          <cell r="N604" t="str">
            <v>IJP</v>
          </cell>
          <cell r="O604">
            <v>45.018700000000003</v>
          </cell>
          <cell r="P604"/>
          <cell r="Q604">
            <v>70.38</v>
          </cell>
        </row>
        <row r="605">
          <cell r="E605" t="str">
            <v>X23041417405</v>
          </cell>
          <cell r="F605" t="str">
            <v>DAVID'S FUSION INT'L. FOOD INC. DOING BUSINESS UND</v>
          </cell>
          <cell r="G605" t="str">
            <v>AQUINO CPD, AQUINO CPD, BACOOR</v>
          </cell>
          <cell r="H605" t="str">
            <v>BACOOR CITY</v>
          </cell>
          <cell r="I605" t="str">
            <v>DASMA</v>
          </cell>
          <cell r="J605" t="str">
            <v>SSP Feb 20</v>
          </cell>
          <cell r="K605" t="str">
            <v>W/O ISSUE</v>
          </cell>
          <cell r="L605" t="str">
            <v>POWERHOUSE</v>
          </cell>
          <cell r="M605" t="str">
            <v>FCOMP</v>
          </cell>
          <cell r="N605" t="str">
            <v>JSP</v>
          </cell>
          <cell r="O605">
            <v>11.450000000000001</v>
          </cell>
          <cell r="P605"/>
          <cell r="Q605">
            <v>31.82</v>
          </cell>
        </row>
        <row r="606">
          <cell r="E606" t="str">
            <v>C2401000177</v>
          </cell>
          <cell r="F606" t="str">
            <v>SM PRIME HOLDINGS,INC.,</v>
          </cell>
          <cell r="G606" t="str">
            <v>DOÑA SOLEDAD, BETTER LIVING SUBD, PARANAQUE</v>
          </cell>
          <cell r="H606" t="str">
            <v>PARAÑAQUE CITY</v>
          </cell>
          <cell r="I606" t="str">
            <v>PARAÑAQUE</v>
          </cell>
          <cell r="J606" t="str">
            <v>energize on 06212024</v>
          </cell>
          <cell r="K606" t="str">
            <v>W/O ISSUE</v>
          </cell>
          <cell r="L606" t="str">
            <v>AVECO</v>
          </cell>
          <cell r="M606" t="str">
            <v>FCOMP</v>
          </cell>
          <cell r="N606" t="str">
            <v>RRG</v>
          </cell>
          <cell r="O606">
            <v>64.836699999999993</v>
          </cell>
          <cell r="P606"/>
          <cell r="Q606">
            <v>398.28</v>
          </cell>
        </row>
        <row r="607">
          <cell r="E607" t="str">
            <v>X24020507486</v>
          </cell>
          <cell r="F607" t="str">
            <v>LYDIA ESPINOLA SUM</v>
          </cell>
          <cell r="G607" t="str">
            <v>NEVADA ST., CAMELLA HOMES PH II-A, BACOOR</v>
          </cell>
          <cell r="H607" t="str">
            <v>BACOOR CITY</v>
          </cell>
          <cell r="I607" t="str">
            <v>DASMA</v>
          </cell>
          <cell r="J607"/>
          <cell r="K607" t="str">
            <v>W/O ISSUE</v>
          </cell>
          <cell r="L607" t="str">
            <v>POWERHOUSE</v>
          </cell>
          <cell r="M607" t="str">
            <v>FCOMP</v>
          </cell>
          <cell r="N607" t="str">
            <v>JSP</v>
          </cell>
          <cell r="O607">
            <v>3.2600000000000002</v>
          </cell>
          <cell r="P607"/>
          <cell r="Q607">
            <v>30.23</v>
          </cell>
        </row>
        <row r="608">
          <cell r="E608" t="str">
            <v>X24020639513</v>
          </cell>
          <cell r="F608" t="str">
            <v>DAMIEN RAYMOND HONG TY</v>
          </cell>
          <cell r="G608" t="str">
            <v>LANAO, MARINA SUBD, PARANAQUE</v>
          </cell>
          <cell r="H608" t="str">
            <v>PARAÑAQUE CITY</v>
          </cell>
          <cell r="I608" t="str">
            <v>PARAÑAQUE</v>
          </cell>
          <cell r="J608"/>
          <cell r="K608"/>
          <cell r="L608" t="str">
            <v>POWERHOUSE</v>
          </cell>
          <cell r="M608" t="str">
            <v>FCOMP</v>
          </cell>
          <cell r="N608" t="str">
            <v>JSP</v>
          </cell>
          <cell r="O608">
            <v>14.502799999999999</v>
          </cell>
          <cell r="P608"/>
          <cell r="Q608">
            <v>30.83</v>
          </cell>
        </row>
        <row r="609">
          <cell r="E609" t="str">
            <v>X24041161563</v>
          </cell>
          <cell r="F609" t="str">
            <v>DITO TELECOMMUNITY CORPORATION</v>
          </cell>
          <cell r="G609" t="str">
            <v>LOVELY, PUROK 4, MUNTINLUPA</v>
          </cell>
          <cell r="H609" t="str">
            <v>MUNTINLUPA CITY</v>
          </cell>
          <cell r="I609" t="str">
            <v>PARAÑAQUE</v>
          </cell>
          <cell r="J609" t="str">
            <v>Schedule on July 25, 2024
SSP - replacement of DT</v>
          </cell>
          <cell r="K609" t="str">
            <v>W/O ISSUE</v>
          </cell>
          <cell r="L609" t="str">
            <v>POWERHOUSE</v>
          </cell>
          <cell r="M609" t="str">
            <v>FCOMP</v>
          </cell>
          <cell r="N609" t="str">
            <v>JSP</v>
          </cell>
          <cell r="O609">
            <v>21.793299999999999</v>
          </cell>
          <cell r="P609"/>
          <cell r="Q609">
            <v>29.73</v>
          </cell>
        </row>
        <row r="610">
          <cell r="E610" t="str">
            <v>R23385579</v>
          </cell>
          <cell r="F610" t="str">
            <v>DE CASTRO MARAIZA THERESE DELOS SANTOS</v>
          </cell>
          <cell r="G610" t="str">
            <v>BLOCK 3, ROSALIA SUBD PH II, BACOOR</v>
          </cell>
          <cell r="H610" t="str">
            <v>BACOOR CITY</v>
          </cell>
          <cell r="I610" t="str">
            <v>DASMA</v>
          </cell>
          <cell r="J610"/>
          <cell r="K610" t="str">
            <v>W/O ISSUE</v>
          </cell>
          <cell r="L610" t="str">
            <v>AVECO</v>
          </cell>
          <cell r="M610" t="str">
            <v>FCOMP</v>
          </cell>
          <cell r="N610" t="str">
            <v>RRG</v>
          </cell>
          <cell r="O610">
            <v>11.86</v>
          </cell>
          <cell r="P610"/>
          <cell r="Q610">
            <v>16.23</v>
          </cell>
        </row>
        <row r="611">
          <cell r="E611" t="str">
            <v>R23119650</v>
          </cell>
          <cell r="F611" t="str">
            <v>BARRION ALBERTO JR. A.,</v>
          </cell>
          <cell r="G611" t="str">
            <v>MOONSTONE, LAS PIÑAS ROYALE ESTATE, LAS PINAS CITY</v>
          </cell>
          <cell r="H611" t="str">
            <v>LAS PIÑAS CITY</v>
          </cell>
          <cell r="I611" t="str">
            <v>PARAÑAQUE</v>
          </cell>
          <cell r="J611"/>
          <cell r="K611" t="str">
            <v>W/O ISSUE</v>
          </cell>
          <cell r="L611" t="str">
            <v>AVECO</v>
          </cell>
          <cell r="M611" t="str">
            <v>FCOMP</v>
          </cell>
          <cell r="N611" t="str">
            <v>RRG</v>
          </cell>
          <cell r="O611">
            <v>16.70205</v>
          </cell>
          <cell r="P611"/>
          <cell r="Q611">
            <v>23</v>
          </cell>
        </row>
        <row r="612">
          <cell r="E612" t="str">
            <v>X23104196523</v>
          </cell>
          <cell r="F612" t="str">
            <v>STA. LUCIA REALTY &amp; DEVELOPMENT, INC.</v>
          </cell>
          <cell r="G612" t="str">
            <v>BLOCK 3 ST, VISTA VERDE SOUTH EXEC PH4, BACOOR</v>
          </cell>
          <cell r="H612" t="str">
            <v>BACOOR CITY</v>
          </cell>
          <cell r="I612" t="str">
            <v>DASMA</v>
          </cell>
          <cell r="J612" t="str">
            <v>for FCOMP</v>
          </cell>
          <cell r="K612" t="str">
            <v>W/O ISSUE</v>
          </cell>
          <cell r="L612" t="str">
            <v>POWERHOUSE</v>
          </cell>
          <cell r="M612" t="str">
            <v>FCOMP</v>
          </cell>
          <cell r="N612" t="str">
            <v>JSP</v>
          </cell>
          <cell r="O612">
            <v>15.768699999999999</v>
          </cell>
          <cell r="P612"/>
          <cell r="Q612">
            <v>30.43</v>
          </cell>
        </row>
        <row r="613">
          <cell r="E613" t="str">
            <v>X24072825018</v>
          </cell>
          <cell r="F613" t="str">
            <v>DITO TELECOMMUNITY CORPORATION</v>
          </cell>
          <cell r="G613" t="str">
            <v>STREET, BAUTISTA, PUROK 2, MUNTINLUPA</v>
          </cell>
          <cell r="H613" t="str">
            <v>MUNTINLUPA CITY</v>
          </cell>
          <cell r="I613" t="str">
            <v>PARAÑAQUE</v>
          </cell>
          <cell r="J613"/>
          <cell r="K613"/>
          <cell r="L613" t="str">
            <v>POWERHOUSE</v>
          </cell>
          <cell r="M613" t="str">
            <v>FCOMP</v>
          </cell>
          <cell r="N613" t="str">
            <v>JSP</v>
          </cell>
          <cell r="O613">
            <v>21.063300000000002</v>
          </cell>
          <cell r="P613"/>
          <cell r="Q613">
            <v>28.83</v>
          </cell>
        </row>
        <row r="614">
          <cell r="E614" t="str">
            <v>X24020512408</v>
          </cell>
          <cell r="F614" t="str">
            <v>WARREN ANGOLING GUNDA</v>
          </cell>
          <cell r="G614" t="str">
            <v>CAGAYAN DE ORO, MAHARLIKA VILL, TAGUIG CITY</v>
          </cell>
          <cell r="H614" t="str">
            <v>TAGUIG CITY</v>
          </cell>
          <cell r="I614" t="str">
            <v>PARAÑAQUE</v>
          </cell>
          <cell r="J614" t="str">
            <v>for completion on July 31, 2024
resched due to SOE
target completion 08/07/2024</v>
          </cell>
          <cell r="K614" t="str">
            <v>W/O ISSUE</v>
          </cell>
          <cell r="L614" t="str">
            <v>VJC</v>
          </cell>
          <cell r="M614" t="str">
            <v>FCOMP</v>
          </cell>
          <cell r="N614" t="str">
            <v>JSB</v>
          </cell>
          <cell r="O614">
            <v>297.37921999999998</v>
          </cell>
          <cell r="P614"/>
          <cell r="Q614">
            <v>964.72</v>
          </cell>
        </row>
        <row r="615">
          <cell r="E615" t="str">
            <v>X24051553530</v>
          </cell>
          <cell r="F615" t="str">
            <v>VELVETURA CORP.</v>
          </cell>
          <cell r="G615" t="str">
            <v>GEN. TIRONA, MABOLO I, BACOOR</v>
          </cell>
          <cell r="H615" t="str">
            <v>BACOOR CITY</v>
          </cell>
          <cell r="I615" t="str">
            <v>DASMA</v>
          </cell>
          <cell r="J615" t="str">
            <v>For completion and meter 07/17/2024</v>
          </cell>
          <cell r="K615" t="str">
            <v>W/O ISSUE</v>
          </cell>
          <cell r="L615" t="str">
            <v>AVECO</v>
          </cell>
          <cell r="M615" t="str">
            <v>FCOMP</v>
          </cell>
          <cell r="N615" t="str">
            <v>RRG</v>
          </cell>
          <cell r="O615">
            <v>3.68</v>
          </cell>
          <cell r="P615"/>
          <cell r="Q615">
            <v>5.03</v>
          </cell>
        </row>
        <row r="616">
          <cell r="E616" t="str">
            <v>X24051553816</v>
          </cell>
          <cell r="F616" t="str">
            <v>VICTORIA TAMBUNTING ALFONSO</v>
          </cell>
          <cell r="G616" t="str">
            <v>ORCHIDS, SOUTH GREENHEIGHTS VILL, MUNTINLUPA</v>
          </cell>
          <cell r="H616" t="str">
            <v>MUNTINLUPA CITY</v>
          </cell>
          <cell r="I616" t="str">
            <v>PARAÑAQUE</v>
          </cell>
          <cell r="J616"/>
          <cell r="K616" t="str">
            <v>W/O ISSUE</v>
          </cell>
          <cell r="L616" t="str">
            <v>POWERHOUSE</v>
          </cell>
          <cell r="M616" t="str">
            <v>FCOMP</v>
          </cell>
          <cell r="N616" t="str">
            <v>JSP</v>
          </cell>
          <cell r="O616">
            <v>20.5913</v>
          </cell>
          <cell r="P616"/>
          <cell r="Q616">
            <v>28.12</v>
          </cell>
        </row>
        <row r="617">
          <cell r="E617" t="str">
            <v>X24051523753</v>
          </cell>
          <cell r="F617" t="str">
            <v>JOSEPH NATHANAEL PER GALVEZ</v>
          </cell>
          <cell r="G617" t="str">
            <v>DOÑA ALICIA, INA EXECUTIVE HOMES - LEVITOWN, PARANAQUE</v>
          </cell>
          <cell r="H617" t="str">
            <v>PARAÑAQUE CITY</v>
          </cell>
          <cell r="I617" t="str">
            <v>PARAÑAQUE</v>
          </cell>
          <cell r="J617"/>
          <cell r="K617" t="str">
            <v>W/O ISSUE</v>
          </cell>
          <cell r="L617" t="str">
            <v>ECOM</v>
          </cell>
          <cell r="M617" t="str">
            <v>FCOMP</v>
          </cell>
          <cell r="N617" t="str">
            <v>RRG</v>
          </cell>
          <cell r="O617">
            <v>16.13</v>
          </cell>
          <cell r="P617"/>
          <cell r="Q617">
            <v>22.1</v>
          </cell>
        </row>
        <row r="618">
          <cell r="E618" t="str">
            <v>X24041178381</v>
          </cell>
          <cell r="F618" t="str">
            <v>CUCINA VENTURES INC.</v>
          </cell>
          <cell r="G618" t="str">
            <v>DOÑA SOLEDAD, BETTER LIVING SUBD, PARANAQUE</v>
          </cell>
          <cell r="H618" t="str">
            <v>PARAÑAQUE CITY</v>
          </cell>
          <cell r="I618" t="str">
            <v>PARAÑAQUE</v>
          </cell>
          <cell r="J618" t="str">
            <v>Schedule to meter 07/16/2024</v>
          </cell>
          <cell r="K618" t="str">
            <v>W/O ISSUE</v>
          </cell>
          <cell r="L618" t="str">
            <v>POWERHOUSE</v>
          </cell>
          <cell r="M618" t="str">
            <v>FCOMP</v>
          </cell>
          <cell r="N618" t="str">
            <v>JSP</v>
          </cell>
          <cell r="O618">
            <v>68.635300000000001</v>
          </cell>
          <cell r="P618"/>
          <cell r="Q618">
            <v>93.78</v>
          </cell>
        </row>
        <row r="619">
          <cell r="E619" t="str">
            <v>X24030771569</v>
          </cell>
          <cell r="F619" t="str">
            <v>MARK ANTHONY DE CASTRO BOSITA</v>
          </cell>
          <cell r="G619" t="str">
            <v>MAGDIWANG SUBD, MAGDIWANG SUBD, BACOOR</v>
          </cell>
          <cell r="H619" t="str">
            <v>BACOOR CITY</v>
          </cell>
          <cell r="I619" t="str">
            <v>DASMA</v>
          </cell>
          <cell r="J619" t="str">
            <v>need interruption (PAI)
PAI 08/09/2024 night
meter 08/10/2024</v>
          </cell>
          <cell r="K619" t="str">
            <v>W/O ISSUE</v>
          </cell>
          <cell r="L619" t="str">
            <v>AVECO</v>
          </cell>
          <cell r="M619" t="str">
            <v>FCOMP</v>
          </cell>
          <cell r="N619" t="str">
            <v>RRG</v>
          </cell>
          <cell r="O619">
            <v>180.2209</v>
          </cell>
          <cell r="P619"/>
          <cell r="Q619">
            <v>256.63</v>
          </cell>
        </row>
        <row r="620">
          <cell r="E620" t="str">
            <v>X24051799370</v>
          </cell>
          <cell r="F620" t="str">
            <v>VILLAGE GREEN BAGONG DIWA HOMEOWNERS ASSOCIATION,</v>
          </cell>
          <cell r="G620" t="str">
            <v>VILLAGE GREEN BAGONG DIWA (SUBD), PUROK 6D, TAGUIG CITY</v>
          </cell>
          <cell r="H620" t="str">
            <v>TAGUIG CITY</v>
          </cell>
          <cell r="I620" t="str">
            <v>PARAÑAQUE</v>
          </cell>
          <cell r="J620" t="str">
            <v>cancelled</v>
          </cell>
          <cell r="K620" t="str">
            <v>W/O ISSUE</v>
          </cell>
          <cell r="L620" t="str">
            <v>VJC</v>
          </cell>
          <cell r="M620" t="str">
            <v>CLOSED-CAN</v>
          </cell>
          <cell r="N620" t="str">
            <v>JSB</v>
          </cell>
          <cell r="O620">
            <v>12.0303</v>
          </cell>
          <cell r="P620"/>
          <cell r="Q620">
            <v>16.399999999999999</v>
          </cell>
        </row>
        <row r="621">
          <cell r="E621" t="str">
            <v>X24052002352</v>
          </cell>
          <cell r="F621" t="str">
            <v>VILLAGE GREEN BAGONG DIWA HOMEOWNERS ASSOCIATION,</v>
          </cell>
          <cell r="G621" t="str">
            <v>VILLAGE GREEN BAGONG DIWA (SUBD), PUROK 6D, TAGUIG CITY</v>
          </cell>
          <cell r="H621" t="str">
            <v>TAGUIG CITY</v>
          </cell>
          <cell r="I621" t="str">
            <v>PARAÑAQUE</v>
          </cell>
          <cell r="J621" t="str">
            <v>for force FCOMP 11/1
for sched of digging</v>
          </cell>
          <cell r="K621" t="str">
            <v>W/O ISSUE</v>
          </cell>
          <cell r="L621" t="str">
            <v>VJC</v>
          </cell>
          <cell r="M621" t="str">
            <v>FCOMP</v>
          </cell>
          <cell r="N621" t="str">
            <v>JMM</v>
          </cell>
          <cell r="O621">
            <v>204.29079999999999</v>
          </cell>
          <cell r="P621"/>
          <cell r="Q621">
            <v>316.25</v>
          </cell>
        </row>
        <row r="622">
          <cell r="E622" t="str">
            <v>X24010332563</v>
          </cell>
          <cell r="F622" t="str">
            <v>JOHN PAULE RODRIGUEZ</v>
          </cell>
          <cell r="G622" t="str">
            <v>TINDALO, UNITED PQUE PH 2 SUBD, PARANAQUE</v>
          </cell>
          <cell r="H622" t="str">
            <v>PARAÑAQUE CITY</v>
          </cell>
          <cell r="I622" t="str">
            <v>PARAÑAQUE</v>
          </cell>
          <cell r="J622"/>
          <cell r="K622" t="str">
            <v>W/O ISSUE</v>
          </cell>
          <cell r="L622" t="str">
            <v>AVECO</v>
          </cell>
          <cell r="M622" t="str">
            <v>FCOMP</v>
          </cell>
          <cell r="N622" t="str">
            <v>RRG</v>
          </cell>
          <cell r="O622">
            <v>206.8383</v>
          </cell>
          <cell r="P622"/>
          <cell r="Q622">
            <v>308.2</v>
          </cell>
        </row>
        <row r="623">
          <cell r="E623" t="str">
            <v>X24030730392</v>
          </cell>
          <cell r="F623" t="str">
            <v>TEODORO GUALBERTO TIU</v>
          </cell>
          <cell r="G623" t="str">
            <v>PACIFIC, MARINA SUBD, PARANAQUE</v>
          </cell>
          <cell r="H623" t="str">
            <v>PARAÑAQUE CITY</v>
          </cell>
          <cell r="I623" t="str">
            <v>PARAÑAQUE</v>
          </cell>
          <cell r="J623" t="str">
            <v>conjunct WO not yet released</v>
          </cell>
          <cell r="K623" t="str">
            <v>W/O ISSUE</v>
          </cell>
          <cell r="L623" t="str">
            <v>POWERHOUSE</v>
          </cell>
          <cell r="M623" t="str">
            <v>FCOMP</v>
          </cell>
          <cell r="N623" t="str">
            <v>JSP</v>
          </cell>
          <cell r="O623">
            <v>11.312799999999999</v>
          </cell>
          <cell r="P623"/>
          <cell r="Q623">
            <v>28.1</v>
          </cell>
        </row>
        <row r="624">
          <cell r="E624" t="str">
            <v>X23114418523</v>
          </cell>
          <cell r="F624" t="str">
            <v>GLOBE TELECOM, INC.</v>
          </cell>
          <cell r="G624" t="str">
            <v>BLOCK 6, SMB HILLS, MUNTINLUPA</v>
          </cell>
          <cell r="H624" t="str">
            <v>MUNTINLUPA CITY</v>
          </cell>
          <cell r="I624" t="str">
            <v>PARAÑAQUE</v>
          </cell>
          <cell r="J624" t="str">
            <v>SSP march 13</v>
          </cell>
          <cell r="K624" t="str">
            <v>W/O ISSUE</v>
          </cell>
          <cell r="L624" t="str">
            <v>POWERHOUSE</v>
          </cell>
          <cell r="M624" t="str">
            <v>FCOMP</v>
          </cell>
          <cell r="N624" t="str">
            <v>JSP</v>
          </cell>
          <cell r="O624">
            <v>20.13</v>
          </cell>
          <cell r="P624"/>
          <cell r="Q624">
            <v>27.47</v>
          </cell>
        </row>
        <row r="625">
          <cell r="E625" t="str">
            <v>X24030818658</v>
          </cell>
          <cell r="F625" t="str">
            <v>JASTIN GILBERT GABRIEL MANALOTO</v>
          </cell>
          <cell r="G625" t="str">
            <v>BLOCK 3, LINDENWOOD RESIDENCES, MUNTINLUPA</v>
          </cell>
          <cell r="H625" t="str">
            <v>MUNTINLUPA CITY</v>
          </cell>
          <cell r="I625" t="str">
            <v>PARAÑAQUE</v>
          </cell>
          <cell r="J625" t="str">
            <v>waiting sched</v>
          </cell>
          <cell r="K625" t="str">
            <v>W/O ISSUE</v>
          </cell>
          <cell r="L625" t="str">
            <v>POWERHOUSE</v>
          </cell>
          <cell r="M625" t="str">
            <v>FCOMP</v>
          </cell>
          <cell r="N625" t="str">
            <v>JSP</v>
          </cell>
          <cell r="O625">
            <v>19.430299999999999</v>
          </cell>
          <cell r="P625"/>
          <cell r="Q625">
            <v>26.55</v>
          </cell>
        </row>
        <row r="626">
          <cell r="E626" t="str">
            <v>X24062485080</v>
          </cell>
          <cell r="F626" t="str">
            <v>E.M. CUERPO, INC.</v>
          </cell>
          <cell r="G626" t="str">
            <v>BLDG. 3, CIUDAD KAUNLARAN, BACOOR</v>
          </cell>
          <cell r="H626" t="str">
            <v>BACOOR CITY</v>
          </cell>
          <cell r="I626" t="str">
            <v>DASMA</v>
          </cell>
          <cell r="J626"/>
          <cell r="K626"/>
          <cell r="L626" t="str">
            <v>POWERHOUSE</v>
          </cell>
          <cell r="M626" t="str">
            <v>FCOMP</v>
          </cell>
          <cell r="N626" t="str">
            <v>JSP</v>
          </cell>
          <cell r="O626">
            <v>19.350000000000001</v>
          </cell>
          <cell r="P626"/>
          <cell r="Q626">
            <v>26.52</v>
          </cell>
        </row>
        <row r="627">
          <cell r="E627" t="str">
            <v>X24072781187</v>
          </cell>
          <cell r="F627" t="str">
            <v>A.A. ALARILLA CONSTRUCTION CO., INC.</v>
          </cell>
          <cell r="G627" t="str">
            <v>VICTORIA, TUNASAN, MUNTINLUPA</v>
          </cell>
          <cell r="H627" t="str">
            <v>MUNTINLUPA CITY</v>
          </cell>
          <cell r="I627" t="str">
            <v>PARAÑAQUE</v>
          </cell>
          <cell r="J627" t="str">
            <v>target completion Aug 17</v>
          </cell>
          <cell r="K627" t="str">
            <v>W/O ISSUE</v>
          </cell>
          <cell r="L627" t="str">
            <v>POWERHOUSE</v>
          </cell>
          <cell r="M627" t="str">
            <v>FCOMP</v>
          </cell>
          <cell r="N627" t="str">
            <v>JSP</v>
          </cell>
          <cell r="O627">
            <v>19.327300000000001</v>
          </cell>
          <cell r="P627"/>
          <cell r="Q627">
            <v>26.22</v>
          </cell>
        </row>
        <row r="628">
          <cell r="E628" t="str">
            <v>X23114391353</v>
          </cell>
          <cell r="F628" t="str">
            <v>MANAHIN CORPORATION</v>
          </cell>
          <cell r="G628" t="str">
            <v>GLORIA DIAZ, BF RESORT VILL, LAS PINAS CITY</v>
          </cell>
          <cell r="H628" t="str">
            <v>LAS PIÑAS CITY</v>
          </cell>
          <cell r="I628" t="str">
            <v>PARAÑAQUE</v>
          </cell>
          <cell r="J628"/>
          <cell r="K628" t="str">
            <v>W/O ISSUE</v>
          </cell>
          <cell r="L628" t="str">
            <v>POWERHOUSE</v>
          </cell>
          <cell r="M628" t="str">
            <v>FCOMP</v>
          </cell>
          <cell r="N628" t="str">
            <v>JSP</v>
          </cell>
          <cell r="O628">
            <v>3.92</v>
          </cell>
          <cell r="P628"/>
          <cell r="Q628">
            <v>27.02</v>
          </cell>
        </row>
        <row r="629">
          <cell r="E629" t="str">
            <v>X24041298124</v>
          </cell>
          <cell r="F629" t="str">
            <v>MICHAEL ANGELO A ALJAMA</v>
          </cell>
          <cell r="G629" t="str">
            <v>GLORIA DIAZ, BF RESORT VILL, LAS PINAS CITY</v>
          </cell>
          <cell r="H629" t="str">
            <v>MUNTINLUPA CITY</v>
          </cell>
          <cell r="I629" t="str">
            <v>PARAÑAQUE</v>
          </cell>
          <cell r="J629"/>
          <cell r="K629" t="str">
            <v>W/O ISSUE</v>
          </cell>
          <cell r="L629" t="str">
            <v>AVECO</v>
          </cell>
          <cell r="M629" t="str">
            <v>FCOMP</v>
          </cell>
          <cell r="N629" t="str">
            <v>RRG</v>
          </cell>
          <cell r="O629">
            <v>285.17610000000002</v>
          </cell>
          <cell r="P629"/>
          <cell r="Q629">
            <v>395.9</v>
          </cell>
        </row>
        <row r="630">
          <cell r="E630" t="str">
            <v>X23020587756</v>
          </cell>
          <cell r="F630" t="str">
            <v>LAS PINAS GENERAL HOSPITAL AND SATELLITE TRAUMA CE</v>
          </cell>
          <cell r="G630" t="str">
            <v>QUIRINO, PULANGLUPA I, LAS PINAS CITY</v>
          </cell>
          <cell r="H630" t="str">
            <v>LAS PIÑAS CITY</v>
          </cell>
          <cell r="I630" t="str">
            <v>PARAÑAQUE</v>
          </cell>
          <cell r="J630"/>
          <cell r="K630" t="str">
            <v>W/O ISSUE</v>
          </cell>
          <cell r="L630" t="str">
            <v>AVECO</v>
          </cell>
          <cell r="M630" t="str">
            <v>FCOMP</v>
          </cell>
          <cell r="N630" t="str">
            <v>RRG</v>
          </cell>
          <cell r="O630">
            <v>2.78</v>
          </cell>
          <cell r="P630"/>
          <cell r="Q630">
            <v>3.82</v>
          </cell>
        </row>
        <row r="631">
          <cell r="E631" t="str">
            <v>X24062470839</v>
          </cell>
          <cell r="F631" t="str">
            <v>CITY GOVERNMENT OF TAGUIG</v>
          </cell>
          <cell r="G631" t="str">
            <v>C6 ROAD, PUROK 6, TAGUIG CITY</v>
          </cell>
          <cell r="H631" t="str">
            <v>TAGUIG CITY</v>
          </cell>
          <cell r="I631" t="str">
            <v>PARAÑAQUE</v>
          </cell>
          <cell r="J631" t="str">
            <v>target 07/27/2024:done pole  erection 8-13-25</v>
          </cell>
          <cell r="K631"/>
          <cell r="L631" t="str">
            <v>AVECO</v>
          </cell>
          <cell r="M631" t="str">
            <v>FCOMP</v>
          </cell>
          <cell r="N631" t="str">
            <v>RRG</v>
          </cell>
          <cell r="O631">
            <v>124.51949999999999</v>
          </cell>
          <cell r="P631"/>
          <cell r="Q631">
            <v>171.42</v>
          </cell>
        </row>
        <row r="632">
          <cell r="E632" t="str">
            <v>X24010154691</v>
          </cell>
          <cell r="F632" t="str">
            <v>PAUL HENRY REYES FERNANDEZ</v>
          </cell>
          <cell r="G632" t="str">
            <v>ANGELES, ALABANG HILLS SUBD PH 3, MUNTINLUPA</v>
          </cell>
          <cell r="H632" t="str">
            <v>MUNTINLUPA CITY</v>
          </cell>
          <cell r="I632" t="str">
            <v>PARAÑAQUE</v>
          </cell>
          <cell r="J632"/>
          <cell r="K632" t="str">
            <v>W/O ISSUE</v>
          </cell>
          <cell r="L632" t="str">
            <v>POWERHOUSE</v>
          </cell>
          <cell r="M632" t="str">
            <v>FCOMP</v>
          </cell>
          <cell r="N632" t="str">
            <v>JSP</v>
          </cell>
          <cell r="O632">
            <v>14.632799999999998</v>
          </cell>
          <cell r="P632"/>
          <cell r="Q632">
            <v>26.85</v>
          </cell>
        </row>
        <row r="633">
          <cell r="E633" t="str">
            <v>X24072630356</v>
          </cell>
          <cell r="F633" t="str">
            <v>ALFAMART TRADING PHILIPPINES, INC.</v>
          </cell>
          <cell r="G633" t="str">
            <v>NEVADA ST., CAMELLA HOMES PH II-A, BACOOR</v>
          </cell>
          <cell r="H633" t="str">
            <v>BACOOR CITY</v>
          </cell>
          <cell r="I633" t="str">
            <v>DASMA</v>
          </cell>
          <cell r="J633" t="str">
            <v>for completion Aug 31</v>
          </cell>
          <cell r="K633" t="str">
            <v>W/O ISSUE</v>
          </cell>
          <cell r="L633" t="str">
            <v>POWERHOUSE</v>
          </cell>
          <cell r="M633" t="str">
            <v>FCOMP</v>
          </cell>
          <cell r="N633" t="str">
            <v>JSP</v>
          </cell>
          <cell r="O633">
            <v>18.34</v>
          </cell>
          <cell r="P633"/>
          <cell r="Q633">
            <v>25.13</v>
          </cell>
        </row>
        <row r="634">
          <cell r="E634" t="str">
            <v>X23114323115</v>
          </cell>
          <cell r="F634" t="str">
            <v>DITO TELECOMMUNITY CORPORATION</v>
          </cell>
          <cell r="G634" t="str">
            <v>MIDLAND, MIDLAND SUBD, MUNTINLUPA</v>
          </cell>
          <cell r="H634" t="str">
            <v>MUNTINLUPA CITY</v>
          </cell>
          <cell r="I634" t="str">
            <v>PARAÑAQUE</v>
          </cell>
          <cell r="J634" t="str">
            <v>target 07/26/2024</v>
          </cell>
          <cell r="K634" t="str">
            <v>W/O ISSUE</v>
          </cell>
          <cell r="L634" t="str">
            <v>AVECO</v>
          </cell>
          <cell r="M634" t="str">
            <v>FCOMP</v>
          </cell>
          <cell r="N634" t="str">
            <v>RRG</v>
          </cell>
          <cell r="O634">
            <v>90.928100000000001</v>
          </cell>
          <cell r="P634"/>
          <cell r="Q634">
            <v>133.27000000000001</v>
          </cell>
        </row>
        <row r="635">
          <cell r="E635" t="str">
            <v>X23010333818</v>
          </cell>
          <cell r="F635" t="str">
            <v>DITO TELECOMMUNITY CORPORATION</v>
          </cell>
          <cell r="G635" t="str">
            <v>BLOCK 2, SOUTHVILLE 3 NBP PHASE-1, MUNTINLUPA</v>
          </cell>
          <cell r="H635" t="str">
            <v>MUNTINLUPA CITY</v>
          </cell>
          <cell r="I635" t="str">
            <v>PARAÑAQUE</v>
          </cell>
          <cell r="J635" t="str">
            <v>target 07/25/2024</v>
          </cell>
          <cell r="K635" t="str">
            <v>W/O ISSUE</v>
          </cell>
          <cell r="L635" t="str">
            <v>ECOM</v>
          </cell>
          <cell r="M635" t="str">
            <v>FCOMP</v>
          </cell>
          <cell r="N635" t="str">
            <v>RRG</v>
          </cell>
          <cell r="O635">
            <v>1.3232999999999999</v>
          </cell>
          <cell r="P635"/>
          <cell r="Q635">
            <v>1.8</v>
          </cell>
        </row>
        <row r="636">
          <cell r="E636" t="str">
            <v>X23093693464</v>
          </cell>
          <cell r="F636" t="str">
            <v>CITY GOVERNMENT OF LAS PIÑAS</v>
          </cell>
          <cell r="G636" t="str">
            <v>APOLLO III, MOONWALK VILL, LAS PINAS CITY</v>
          </cell>
          <cell r="H636" t="str">
            <v>LAS PIÑAS CITY</v>
          </cell>
          <cell r="I636" t="str">
            <v>PARAÑAQUE</v>
          </cell>
          <cell r="J636" t="str">
            <v>for meter on oct 7</v>
          </cell>
          <cell r="K636" t="str">
            <v>W/O ISSUE</v>
          </cell>
          <cell r="L636" t="str">
            <v>POWERHOUSE</v>
          </cell>
          <cell r="M636" t="str">
            <v>FCOMP</v>
          </cell>
          <cell r="N636" t="str">
            <v>JSP</v>
          </cell>
          <cell r="O636">
            <v>18.330300000000001</v>
          </cell>
          <cell r="P636"/>
          <cell r="Q636">
            <v>24.92</v>
          </cell>
        </row>
        <row r="637">
          <cell r="E637" t="str">
            <v>R23345121</v>
          </cell>
          <cell r="F637" t="str">
            <v>CORONEL CARLO MIGUEL M.,</v>
          </cell>
          <cell r="G637" t="str">
            <v>ANTONIO DE LAS ALAS, BF HOMES, LAS PINAS CITY</v>
          </cell>
          <cell r="H637" t="str">
            <v>LAS PIÑAS CITY</v>
          </cell>
          <cell r="I637" t="str">
            <v>PARAÑAQUE</v>
          </cell>
          <cell r="J637"/>
          <cell r="K637"/>
          <cell r="L637" t="str">
            <v>POWERHOUSE</v>
          </cell>
          <cell r="M637" t="str">
            <v>FCOMP</v>
          </cell>
          <cell r="N637" t="str">
            <v>IJP</v>
          </cell>
          <cell r="O637">
            <v>34.926699999999997</v>
          </cell>
          <cell r="P637"/>
          <cell r="Q637">
            <v>57.1</v>
          </cell>
        </row>
        <row r="638">
          <cell r="E638" t="str">
            <v>X24020398529</v>
          </cell>
          <cell r="F638" t="str">
            <v>VISANTI REALTY AND DEVELOPMENT CORPORATION</v>
          </cell>
          <cell r="G638" t="str">
            <v>BATULAO, AYALA-ALABANG VILL, MUNTINLUPA</v>
          </cell>
          <cell r="H638" t="str">
            <v>MUNTINLUPA CITY</v>
          </cell>
          <cell r="I638" t="str">
            <v>PARAÑAQUE</v>
          </cell>
          <cell r="J638"/>
          <cell r="K638"/>
          <cell r="L638" t="str">
            <v>POWERHOUSE</v>
          </cell>
          <cell r="M638" t="str">
            <v>FCOMP</v>
          </cell>
          <cell r="N638" t="str">
            <v>JSP</v>
          </cell>
          <cell r="O638">
            <v>17.5793</v>
          </cell>
          <cell r="P638"/>
          <cell r="Q638">
            <v>23.97</v>
          </cell>
        </row>
        <row r="639">
          <cell r="E639" t="str">
            <v>X24051790106</v>
          </cell>
          <cell r="F639" t="str">
            <v>XIN LIANG SHI AUTO REPAIR SHOP CORP.</v>
          </cell>
          <cell r="G639" t="str">
            <v>MOLINO, NIOG III, BACOOR</v>
          </cell>
          <cell r="H639" t="str">
            <v>BACOOR CITY</v>
          </cell>
          <cell r="I639" t="str">
            <v>DASMA</v>
          </cell>
          <cell r="J639" t="str">
            <v>target 07/25/2024</v>
          </cell>
          <cell r="K639" t="str">
            <v>W/O ISSUE</v>
          </cell>
          <cell r="L639" t="str">
            <v>AVECO</v>
          </cell>
          <cell r="M639" t="str">
            <v>FCOMP</v>
          </cell>
          <cell r="N639" t="str">
            <v>RRG</v>
          </cell>
          <cell r="O639">
            <v>20.360299999999999</v>
          </cell>
          <cell r="P639"/>
          <cell r="Q639">
            <v>27.72</v>
          </cell>
        </row>
        <row r="640">
          <cell r="E640" t="str">
            <v>R23154812</v>
          </cell>
          <cell r="F640" t="str">
            <v>ASTEL PHILS. VENTURES INC.,</v>
          </cell>
          <cell r="G640" t="str">
            <v>N. LOPEZ, LOPEZ VILL, PARANAQUE</v>
          </cell>
          <cell r="H640" t="str">
            <v>PARAÑAQUE CITY</v>
          </cell>
          <cell r="I640" t="str">
            <v>PARAÑAQUE</v>
          </cell>
          <cell r="J640" t="str">
            <v xml:space="preserve">completed  </v>
          </cell>
          <cell r="K640" t="str">
            <v>W/O ISSUE</v>
          </cell>
          <cell r="L640" t="str">
            <v>VJC</v>
          </cell>
          <cell r="M640" t="str">
            <v>FCOMP</v>
          </cell>
          <cell r="N640" t="str">
            <v>JMM</v>
          </cell>
          <cell r="O640">
            <v>65.930999999999997</v>
          </cell>
          <cell r="P640"/>
          <cell r="Q640">
            <v>90.22</v>
          </cell>
        </row>
        <row r="641">
          <cell r="E641" t="str">
            <v>X24051837847</v>
          </cell>
          <cell r="F641" t="str">
            <v>MARY IMMACULATE PARISH SCHOOL, INC.</v>
          </cell>
          <cell r="G641" t="str">
            <v>AVOCADO, AGRO HOMES 1 SUBD, LAS PINAS CITY</v>
          </cell>
          <cell r="H641" t="str">
            <v>LAS PIÑAS CITY</v>
          </cell>
          <cell r="I641" t="str">
            <v>PARAÑAQUE</v>
          </cell>
          <cell r="J641" t="str">
            <v>target completion Aug 24</v>
          </cell>
          <cell r="K641" t="str">
            <v>W/O ISSUE</v>
          </cell>
          <cell r="L641" t="str">
            <v>POWERHOUSE</v>
          </cell>
          <cell r="M641" t="str">
            <v>FCOMP</v>
          </cell>
          <cell r="N641" t="str">
            <v>JSP</v>
          </cell>
          <cell r="O641">
            <v>294.92399999999998</v>
          </cell>
          <cell r="P641"/>
          <cell r="Q641">
            <v>207.25</v>
          </cell>
        </row>
        <row r="642">
          <cell r="E642" t="str">
            <v>X24041006674</v>
          </cell>
          <cell r="F642" t="str">
            <v>RUBY PARK HOMEOWNERS ASSOCCIATION, INC.</v>
          </cell>
          <cell r="G642" t="str">
            <v>JASMIN, VICTORIA HOMES-RUBY PARK SUBD, MUNTINLUPA</v>
          </cell>
          <cell r="H642" t="str">
            <v>MUNTINLUPA CITY</v>
          </cell>
          <cell r="I642" t="str">
            <v>PARAÑAQUE</v>
          </cell>
          <cell r="J642"/>
          <cell r="K642" t="str">
            <v>W/O ISSUE</v>
          </cell>
          <cell r="L642" t="str">
            <v>POWERHOUSE</v>
          </cell>
          <cell r="M642" t="str">
            <v>FCOMP</v>
          </cell>
          <cell r="N642" t="str">
            <v>JSP</v>
          </cell>
          <cell r="O642">
            <v>17.34</v>
          </cell>
          <cell r="P642"/>
          <cell r="Q642">
            <v>23.75</v>
          </cell>
        </row>
        <row r="643">
          <cell r="E643" t="str">
            <v>X24030696614</v>
          </cell>
          <cell r="F643" t="str">
            <v>ST. FRANCIS DE ASSISI EDUC,</v>
          </cell>
          <cell r="G643" t="str">
            <v>BAYANAN, BAYANAN, BACOOR</v>
          </cell>
          <cell r="H643" t="str">
            <v>BACOOR CITY</v>
          </cell>
          <cell r="I643" t="str">
            <v>DASMA</v>
          </cell>
          <cell r="J643"/>
          <cell r="K643"/>
          <cell r="L643" t="str">
            <v>POWERHOUSE</v>
          </cell>
          <cell r="M643" t="str">
            <v>COMP</v>
          </cell>
          <cell r="N643" t="str">
            <v>JSP</v>
          </cell>
          <cell r="O643">
            <v>184.03710000000001</v>
          </cell>
          <cell r="P643"/>
          <cell r="Q643">
            <v>284.85000000000002</v>
          </cell>
        </row>
        <row r="644">
          <cell r="E644" t="str">
            <v>X24041427007</v>
          </cell>
          <cell r="F644" t="str">
            <v>WILLIAM CHINO TOMBOC ADASA</v>
          </cell>
          <cell r="G644" t="str">
            <v>BLOCK 5-B, LINDENWOOD RESIDENCES, MUNTINLUPA</v>
          </cell>
          <cell r="H644" t="str">
            <v>MUNTINLUPA CITY</v>
          </cell>
          <cell r="I644" t="str">
            <v>PARAÑAQUE</v>
          </cell>
          <cell r="J644"/>
          <cell r="K644"/>
          <cell r="L644" t="str">
            <v>POWERHOUSE</v>
          </cell>
          <cell r="M644" t="str">
            <v>FCOMP</v>
          </cell>
          <cell r="N644" t="str">
            <v>JSP</v>
          </cell>
          <cell r="O644">
            <v>16.311299999999999</v>
          </cell>
          <cell r="P644"/>
          <cell r="Q644">
            <v>22.27</v>
          </cell>
        </row>
        <row r="645">
          <cell r="E645" t="str">
            <v>X23083022130</v>
          </cell>
          <cell r="F645" t="str">
            <v>F &amp; E DE CASTRO CORPORATION,, HMB</v>
          </cell>
          <cell r="G645" t="str">
            <v>YAKAL, DOÑA MANUELA SUBD PH 4-D, LAS PINAS CITY</v>
          </cell>
          <cell r="H645" t="str">
            <v>LAS PIÑAS CITY</v>
          </cell>
          <cell r="I645" t="str">
            <v>PARAÑAQUE</v>
          </cell>
          <cell r="J645"/>
          <cell r="K645"/>
          <cell r="L645" t="str">
            <v>POWERHOUSE</v>
          </cell>
          <cell r="M645" t="str">
            <v>FCOMP</v>
          </cell>
          <cell r="N645" t="str">
            <v>JSP</v>
          </cell>
          <cell r="O645">
            <v>10.642799999999999</v>
          </cell>
          <cell r="P645"/>
          <cell r="Q645">
            <v>17.8</v>
          </cell>
        </row>
        <row r="646">
          <cell r="E646" t="str">
            <v>X24030785545</v>
          </cell>
          <cell r="F646" t="str">
            <v>KAREILA MANAGEMENT CORPORATION</v>
          </cell>
          <cell r="G646" t="str">
            <v>MOLINO BLVD, MOLINO II, BACOOR</v>
          </cell>
          <cell r="H646" t="str">
            <v>BACOOR CITY</v>
          </cell>
          <cell r="I646" t="str">
            <v>DASMA</v>
          </cell>
          <cell r="J646"/>
          <cell r="K646" t="str">
            <v>W/O ISSUE</v>
          </cell>
          <cell r="L646" t="str">
            <v>AVECO</v>
          </cell>
          <cell r="M646" t="str">
            <v>FCOMP</v>
          </cell>
          <cell r="N646" t="str">
            <v>RRG</v>
          </cell>
          <cell r="O646">
            <v>58.295900000000003</v>
          </cell>
          <cell r="P646"/>
          <cell r="Q646">
            <v>238.88</v>
          </cell>
        </row>
        <row r="647">
          <cell r="E647" t="str">
            <v>X24062327169</v>
          </cell>
          <cell r="F647" t="str">
            <v>EPICUREAN PARTNERS EXCHANGE INC.</v>
          </cell>
          <cell r="G647" t="str">
            <v>MOLINO BLVD, MOLINO III, BACOOR</v>
          </cell>
          <cell r="H647" t="str">
            <v>BACOOR CITY</v>
          </cell>
          <cell r="I647" t="str">
            <v>DASMA</v>
          </cell>
          <cell r="J647"/>
          <cell r="K647" t="str">
            <v>W/O ISSUE</v>
          </cell>
          <cell r="L647" t="str">
            <v>POWERHOUSE</v>
          </cell>
          <cell r="M647" t="str">
            <v>COMP</v>
          </cell>
          <cell r="N647" t="str">
            <v>JSP</v>
          </cell>
          <cell r="O647">
            <v>92.3553</v>
          </cell>
          <cell r="P647"/>
          <cell r="Q647">
            <v>125.85</v>
          </cell>
        </row>
        <row r="648">
          <cell r="E648" t="str">
            <v>X23041269839</v>
          </cell>
          <cell r="F648" t="str">
            <v>GLOBE TELECOM, INC.</v>
          </cell>
          <cell r="G648" t="str">
            <v>C5 EXTENSION, MANUYO I, LAS PINAS CITY</v>
          </cell>
          <cell r="H648" t="str">
            <v>LAS PIÑAS CITY</v>
          </cell>
          <cell r="I648" t="str">
            <v>PARAÑAQUE</v>
          </cell>
          <cell r="J648" t="str">
            <v>walang involved na poste</v>
          </cell>
          <cell r="K648" t="str">
            <v>W/O ISSUE</v>
          </cell>
          <cell r="L648" t="str">
            <v>POWERHOUSE</v>
          </cell>
          <cell r="M648" t="str">
            <v>FCOMP</v>
          </cell>
          <cell r="N648" t="str">
            <v>JSP</v>
          </cell>
          <cell r="O648">
            <v>6.3299999999999992</v>
          </cell>
          <cell r="P648"/>
          <cell r="Q648">
            <v>19.23</v>
          </cell>
        </row>
        <row r="649">
          <cell r="E649" t="str">
            <v>X24072912923</v>
          </cell>
          <cell r="F649" t="str">
            <v>AUTOMOTIVE ICON INCORPORATED</v>
          </cell>
          <cell r="G649" t="str">
            <v xml:space="preserve"> ALABANG-ZAPOTE, FILINVEST CORPORATE CITY, MUNTINLUPA</v>
          </cell>
          <cell r="H649" t="str">
            <v>MUNTINLUPA CITY</v>
          </cell>
          <cell r="I649" t="str">
            <v>PARAÑAQUE</v>
          </cell>
          <cell r="J649"/>
          <cell r="K649" t="str">
            <v>W/O ISSUE</v>
          </cell>
          <cell r="L649" t="str">
            <v>POWERHOUSE</v>
          </cell>
          <cell r="M649" t="str">
            <v>FCOMP</v>
          </cell>
          <cell r="N649" t="str">
            <v>JSP</v>
          </cell>
          <cell r="O649">
            <v>95.840699999999998</v>
          </cell>
          <cell r="P649"/>
          <cell r="Q649">
            <v>135.19999999999999</v>
          </cell>
        </row>
        <row r="650">
          <cell r="E650" t="str">
            <v>X24010044720</v>
          </cell>
          <cell r="F650" t="str">
            <v>GLOBE TELECOM, INC.</v>
          </cell>
          <cell r="G650" t="str">
            <v>GEN. TIRONA, DULONG BAYAN, BACOOR</v>
          </cell>
          <cell r="H650" t="str">
            <v>BACOOR CITY</v>
          </cell>
          <cell r="I650" t="str">
            <v>DASMA</v>
          </cell>
          <cell r="J650" t="str">
            <v>for completion 8/27/2024</v>
          </cell>
          <cell r="K650" t="str">
            <v>W/O ISSUE</v>
          </cell>
          <cell r="L650" t="str">
            <v>POWERHOUSE</v>
          </cell>
          <cell r="M650" t="str">
            <v>TECO</v>
          </cell>
          <cell r="N650" t="str">
            <v>JSP</v>
          </cell>
          <cell r="O650">
            <v>207.4753</v>
          </cell>
          <cell r="P650"/>
          <cell r="Q650">
            <v>310.72000000000003</v>
          </cell>
        </row>
        <row r="651">
          <cell r="E651" t="str">
            <v>R23415622</v>
          </cell>
          <cell r="F651" t="str">
            <v>REYES, MANRIQUE E.</v>
          </cell>
          <cell r="G651" t="str">
            <v>EAST SERVICE, SN MARTIN DE PORRES, PARANAQUE</v>
          </cell>
          <cell r="H651" t="str">
            <v>PARAÑAQUE CITY</v>
          </cell>
          <cell r="I651" t="str">
            <v>PARAÑAQUE</v>
          </cell>
          <cell r="J651" t="str">
            <v>For sched digging</v>
          </cell>
          <cell r="K651" t="str">
            <v>W/O ISSUE</v>
          </cell>
          <cell r="L651" t="str">
            <v>VJC</v>
          </cell>
          <cell r="M651" t="str">
            <v>FCOMP</v>
          </cell>
          <cell r="N651" t="str">
            <v>JMM</v>
          </cell>
          <cell r="O651">
            <v>73.461699999999993</v>
          </cell>
          <cell r="P651"/>
          <cell r="Q651">
            <v>117.25</v>
          </cell>
        </row>
        <row r="652">
          <cell r="E652" t="str">
            <v>X24072831326</v>
          </cell>
          <cell r="F652" t="str">
            <v>FIRSTAR HVAC INC.</v>
          </cell>
          <cell r="G652" t="str">
            <v>COASTAL, LONGOS, BACOOR</v>
          </cell>
          <cell r="H652" t="str">
            <v>BACOOR CITY</v>
          </cell>
          <cell r="I652" t="str">
            <v>DASMA</v>
          </cell>
          <cell r="J652" t="str">
            <v>SSP (aug 28) - replace dt</v>
          </cell>
          <cell r="K652" t="str">
            <v>W/O ISSUE</v>
          </cell>
          <cell r="L652" t="str">
            <v>AVECO</v>
          </cell>
          <cell r="M652" t="str">
            <v>FCOMP</v>
          </cell>
          <cell r="N652" t="str">
            <v>RRG</v>
          </cell>
          <cell r="O652">
            <v>22.2103</v>
          </cell>
          <cell r="P652"/>
          <cell r="Q652">
            <v>30.35</v>
          </cell>
        </row>
        <row r="653">
          <cell r="E653" t="str">
            <v>X22104254496</v>
          </cell>
          <cell r="F653" t="str">
            <v>GLOBE TELECOM, INC.</v>
          </cell>
          <cell r="G653" t="str">
            <v>ESTANISLAO, LAKEVIEW HOMES I, MUNTINLUPA</v>
          </cell>
          <cell r="H653" t="str">
            <v>MUNTINLUPA CITY</v>
          </cell>
          <cell r="I653" t="str">
            <v>PARAÑAQUE</v>
          </cell>
          <cell r="J653"/>
          <cell r="K653"/>
          <cell r="L653" t="str">
            <v>POWERHOUSE</v>
          </cell>
          <cell r="M653" t="str">
            <v>FCOMP</v>
          </cell>
          <cell r="N653" t="str">
            <v>JSP</v>
          </cell>
          <cell r="O653">
            <v>10.976099999999999</v>
          </cell>
          <cell r="P653"/>
          <cell r="Q653">
            <v>18.47</v>
          </cell>
        </row>
        <row r="654">
          <cell r="E654" t="str">
            <v>X24010273290</v>
          </cell>
          <cell r="F654" t="str">
            <v>MA. GLORIA G. SAULOG</v>
          </cell>
          <cell r="G654" t="str">
            <v>GEN. EMILIO AGUINALDO, REAL II, BACOOR</v>
          </cell>
          <cell r="H654" t="str">
            <v>BACOOR CITY</v>
          </cell>
          <cell r="I654" t="str">
            <v>DASMA</v>
          </cell>
          <cell r="J654" t="str">
            <v>Sched meter 07/19/2024</v>
          </cell>
          <cell r="K654" t="str">
            <v>W/O ISSUE</v>
          </cell>
          <cell r="L654" t="str">
            <v>POWERHOUSE</v>
          </cell>
          <cell r="M654" t="str">
            <v>FCOMP</v>
          </cell>
          <cell r="N654" t="str">
            <v>JSP</v>
          </cell>
          <cell r="O654">
            <v>13.058299999999999</v>
          </cell>
          <cell r="P654"/>
          <cell r="Q654">
            <v>17.670000000000002</v>
          </cell>
        </row>
        <row r="655">
          <cell r="E655" t="str">
            <v>X24051997589</v>
          </cell>
          <cell r="F655" t="str">
            <v>BACOOR NATIONAL HIGH SCHOOL</v>
          </cell>
          <cell r="G655" t="str">
            <v>MOLINO I, MOLINO I, BACOOR</v>
          </cell>
          <cell r="H655" t="str">
            <v>BACOOR CITY</v>
          </cell>
          <cell r="I655" t="str">
            <v>DASMA</v>
          </cell>
          <cell r="J655"/>
          <cell r="K655" t="str">
            <v>W/O ISSUE</v>
          </cell>
          <cell r="L655" t="str">
            <v>AVECO</v>
          </cell>
          <cell r="M655" t="str">
            <v>FCOMP</v>
          </cell>
          <cell r="N655" t="str">
            <v>RRG</v>
          </cell>
          <cell r="O655">
            <v>149.6403</v>
          </cell>
          <cell r="P655"/>
          <cell r="Q655">
            <v>209.78</v>
          </cell>
        </row>
        <row r="656">
          <cell r="E656" t="str">
            <v>X24030818560</v>
          </cell>
          <cell r="F656" t="str">
            <v>JESHE TORRES</v>
          </cell>
          <cell r="G656" t="str">
            <v>BLOCK 3, PRINCETON HEIGHTS PH 3, BACOOR</v>
          </cell>
          <cell r="H656" t="str">
            <v>BACOOR CITY</v>
          </cell>
          <cell r="I656" t="str">
            <v>DASMA</v>
          </cell>
          <cell r="J656"/>
          <cell r="K656" t="str">
            <v>W/O ISSUE</v>
          </cell>
          <cell r="L656" t="str">
            <v>POWERHOUSE</v>
          </cell>
          <cell r="M656" t="str">
            <v>COMP</v>
          </cell>
          <cell r="N656" t="str">
            <v>JSP</v>
          </cell>
          <cell r="O656">
            <v>12.7913</v>
          </cell>
          <cell r="P656"/>
          <cell r="Q656">
            <v>17.45</v>
          </cell>
        </row>
        <row r="657">
          <cell r="E657" t="str">
            <v>X24051585626</v>
          </cell>
          <cell r="F657" t="str">
            <v>EDGARDO COICO SANGALANG</v>
          </cell>
          <cell r="G657" t="str">
            <v>BLOCK 2, MEADOWOOD EXEC VILL PH I-C, BACOOR</v>
          </cell>
          <cell r="H657" t="str">
            <v>BACOOR CITY</v>
          </cell>
          <cell r="I657" t="str">
            <v>DASMA</v>
          </cell>
          <cell r="J657" t="str">
            <v>Target ENERGIZATION on Sept 21</v>
          </cell>
          <cell r="K657" t="str">
            <v>W/O ISSUE</v>
          </cell>
          <cell r="L657" t="str">
            <v>AVECO</v>
          </cell>
          <cell r="M657" t="str">
            <v>FCOMP</v>
          </cell>
          <cell r="N657" t="str">
            <v>RRG</v>
          </cell>
          <cell r="O657">
            <v>132.8989</v>
          </cell>
          <cell r="P657"/>
          <cell r="Q657">
            <v>191.47</v>
          </cell>
        </row>
        <row r="658">
          <cell r="E658" t="str">
            <v>X24062419263</v>
          </cell>
          <cell r="F658" t="str">
            <v>678 F.C.M. BLVD DAMPA SEAFOODS NIGHT MARKET CORP.</v>
          </cell>
          <cell r="G658" t="str">
            <v>MOLINO BLVD., MAMBOG IV, BACOOR</v>
          </cell>
          <cell r="H658" t="str">
            <v>BACOOR CITY</v>
          </cell>
          <cell r="I658" t="str">
            <v>DASMA</v>
          </cell>
          <cell r="J658"/>
          <cell r="K658" t="str">
            <v>W/O ISSUE</v>
          </cell>
          <cell r="L658" t="str">
            <v>AVECO</v>
          </cell>
          <cell r="M658" t="str">
            <v>COMP</v>
          </cell>
          <cell r="N658" t="str">
            <v>RRG</v>
          </cell>
          <cell r="O658">
            <v>163.661</v>
          </cell>
          <cell r="P658"/>
          <cell r="Q658">
            <v>243</v>
          </cell>
        </row>
        <row r="659">
          <cell r="E659" t="str">
            <v>X24020391511</v>
          </cell>
          <cell r="F659" t="str">
            <v>JOEMAROG, INC.</v>
          </cell>
          <cell r="G659" t="str">
            <v>REYVILLE I SUBD, REYVILLE I SUBD, BACOOR</v>
          </cell>
          <cell r="H659" t="str">
            <v>BACOOR CITY</v>
          </cell>
          <cell r="I659" t="str">
            <v>DASMA</v>
          </cell>
          <cell r="J659"/>
          <cell r="K659" t="str">
            <v>W/O ISSUE</v>
          </cell>
          <cell r="L659" t="str">
            <v>POWERHOUSE</v>
          </cell>
          <cell r="M659" t="str">
            <v>FCOMP</v>
          </cell>
          <cell r="N659" t="str">
            <v>JSP</v>
          </cell>
          <cell r="O659">
            <v>12.510300000000001</v>
          </cell>
          <cell r="P659"/>
          <cell r="Q659">
            <v>16.95</v>
          </cell>
        </row>
        <row r="660">
          <cell r="E660" t="str">
            <v>X24020528020</v>
          </cell>
          <cell r="F660" t="str">
            <v>EFREN L DE GUZMAN</v>
          </cell>
          <cell r="G660" t="str">
            <v>NIOG I, NIOG I, BACOOR</v>
          </cell>
          <cell r="H660" t="str">
            <v>BACOOR CITY</v>
          </cell>
          <cell r="I660" t="str">
            <v>DASMA</v>
          </cell>
          <cell r="J660"/>
          <cell r="K660" t="str">
            <v>W/O ISSUE</v>
          </cell>
          <cell r="L660" t="str">
            <v>AVECO</v>
          </cell>
          <cell r="M660" t="str">
            <v>FCOMP</v>
          </cell>
          <cell r="N660" t="str">
            <v>RRG</v>
          </cell>
          <cell r="O660">
            <v>26.2013</v>
          </cell>
          <cell r="P660"/>
          <cell r="Q660">
            <v>35.83</v>
          </cell>
        </row>
        <row r="661">
          <cell r="E661" t="str">
            <v>P2203126335</v>
          </cell>
          <cell r="F661" t="str">
            <v>OPS 55GG Loadsplit [TLN 321091|WA378366|DX2-0028-T] Install additional 1-75kVA @ DX2-0035</v>
          </cell>
          <cell r="G661" t="str">
            <v>PRES. M.L. QUEZON BAGUMBAYAN BAGUMBAYAN TAGUIG CITY</v>
          </cell>
          <cell r="H661" t="str">
            <v>TAGUIG CITY</v>
          </cell>
          <cell r="I661" t="str">
            <v>PARAÑAQUE</v>
          </cell>
          <cell r="J661" t="str">
            <v>for request of transfer to VJC</v>
          </cell>
          <cell r="K661" t="str">
            <v>W/ ISSUE</v>
          </cell>
          <cell r="L661" t="str">
            <v>POWERHOUSE</v>
          </cell>
          <cell r="M661" t="str">
            <v>FCOMP</v>
          </cell>
          <cell r="N661" t="str">
            <v>JSP</v>
          </cell>
          <cell r="O661">
            <v>10.8978</v>
          </cell>
          <cell r="P661"/>
          <cell r="Q661">
            <v>1.67</v>
          </cell>
        </row>
        <row r="662">
          <cell r="E662" t="str">
            <v>X24010026319</v>
          </cell>
          <cell r="F662" t="str">
            <v xml:space="preserve"> TTK REALTY &amp; DEVELOPMENT CORPORATION</v>
          </cell>
          <cell r="G662" t="str">
            <v>ANGELINA CANAYNAY, SAN DIONISIO, PARANAQUE</v>
          </cell>
          <cell r="H662" t="str">
            <v>PARAÑAQUE CITY</v>
          </cell>
          <cell r="I662" t="str">
            <v>PARAÑAQUE</v>
          </cell>
          <cell r="J662"/>
          <cell r="K662"/>
          <cell r="L662" t="str">
            <v>POWERHOUSE</v>
          </cell>
          <cell r="M662" t="str">
            <v>COMP</v>
          </cell>
          <cell r="N662" t="str">
            <v>JSP</v>
          </cell>
          <cell r="O662">
            <v>93.39</v>
          </cell>
          <cell r="P662"/>
          <cell r="Q662">
            <v>125.38</v>
          </cell>
        </row>
        <row r="663">
          <cell r="E663" t="str">
            <v>X24030899670</v>
          </cell>
          <cell r="F663" t="str">
            <v>COMMUNICATION AND RENEWABLE ENERGY INFRASTRUCTURE</v>
          </cell>
          <cell r="G663" t="str">
            <v>HICBAN, MOLINO VI, BACOOR</v>
          </cell>
          <cell r="H663" t="str">
            <v>BACOOR CITY</v>
          </cell>
          <cell r="I663" t="str">
            <v>DASMA</v>
          </cell>
          <cell r="J663" t="str">
            <v>for FCOMP</v>
          </cell>
          <cell r="K663" t="str">
            <v>W/O ISSUE</v>
          </cell>
          <cell r="L663" t="str">
            <v>POWERHOUSE</v>
          </cell>
          <cell r="M663" t="str">
            <v>FCOMP</v>
          </cell>
          <cell r="N663" t="str">
            <v>JSP</v>
          </cell>
          <cell r="O663">
            <v>12.493</v>
          </cell>
          <cell r="P663"/>
          <cell r="Q663">
            <v>16.52</v>
          </cell>
        </row>
        <row r="664">
          <cell r="E664" t="str">
            <v>X24051808594</v>
          </cell>
          <cell r="F664" t="str">
            <v>CITY GOVERNMENT OF MUNTINLUPA,</v>
          </cell>
          <cell r="G664" t="str">
            <v>PACWOOD, PACWOOD, MUNTINLUPA</v>
          </cell>
          <cell r="H664" t="str">
            <v>MUNTINLUPA CITY</v>
          </cell>
          <cell r="I664" t="str">
            <v>PARAÑAQUE</v>
          </cell>
          <cell r="J664"/>
          <cell r="K664" t="str">
            <v>W/O ISSUE</v>
          </cell>
          <cell r="L664" t="str">
            <v>ECOM</v>
          </cell>
          <cell r="M664" t="str">
            <v>FCOMP</v>
          </cell>
          <cell r="N664" t="str">
            <v>RRG</v>
          </cell>
          <cell r="O664">
            <v>47.7333</v>
          </cell>
          <cell r="P664"/>
          <cell r="Q664">
            <v>72.88</v>
          </cell>
        </row>
        <row r="665">
          <cell r="E665" t="str">
            <v>X24072663500</v>
          </cell>
          <cell r="F665" t="str">
            <v>BBN COMMERCIAL &amp; TRADING COMPANY, INC.</v>
          </cell>
          <cell r="G665" t="str">
            <v>BANABA, AYALA-ALABANG VILL, MUNTINLUPA</v>
          </cell>
          <cell r="H665" t="str">
            <v>MUNTINLUPA CITY</v>
          </cell>
          <cell r="I665" t="str">
            <v>PARAÑAQUE</v>
          </cell>
          <cell r="J665"/>
          <cell r="K665"/>
          <cell r="L665" t="str">
            <v>POWERHOUSE</v>
          </cell>
          <cell r="M665" t="str">
            <v>FCOMP</v>
          </cell>
          <cell r="N665" t="str">
            <v>JSP</v>
          </cell>
          <cell r="O665">
            <v>12.08</v>
          </cell>
          <cell r="P665"/>
          <cell r="Q665">
            <v>16.579999999999998</v>
          </cell>
        </row>
        <row r="666">
          <cell r="E666" t="str">
            <v>X24030789749</v>
          </cell>
          <cell r="F666" t="str">
            <v>PHILIPPINE SEVEN CORPORATION</v>
          </cell>
          <cell r="G666" t="str">
            <v>ROSAL, DOÑA MANUELA SUBD, LAS PINAS CITY</v>
          </cell>
          <cell r="H666" t="str">
            <v>LAS PIÑAS CITY</v>
          </cell>
          <cell r="I666" t="str">
            <v>PARAÑAQUE</v>
          </cell>
          <cell r="J666"/>
          <cell r="K666" t="str">
            <v>W/O ISSUE</v>
          </cell>
          <cell r="L666" t="str">
            <v>POWERHOUSE</v>
          </cell>
          <cell r="M666" t="str">
            <v>FCOMP</v>
          </cell>
          <cell r="N666" t="str">
            <v>JSP</v>
          </cell>
          <cell r="O666">
            <v>12.08</v>
          </cell>
          <cell r="P666"/>
          <cell r="Q666">
            <v>16.55</v>
          </cell>
        </row>
        <row r="667">
          <cell r="E667" t="str">
            <v>R23563730</v>
          </cell>
          <cell r="F667" t="str">
            <v>RICHFIELD PROPERTIES, INC.,</v>
          </cell>
          <cell r="G667" t="str">
            <v>BLOCK 2, LOTUS LAKESIDE, BACOOR</v>
          </cell>
          <cell r="H667" t="str">
            <v>BACOOR CITY</v>
          </cell>
          <cell r="I667" t="str">
            <v>DASMA</v>
          </cell>
          <cell r="J667"/>
          <cell r="K667"/>
          <cell r="L667" t="str">
            <v>POWERHOUSE</v>
          </cell>
          <cell r="M667" t="str">
            <v>FCOMP</v>
          </cell>
          <cell r="N667" t="str">
            <v>JSP</v>
          </cell>
          <cell r="O667">
            <v>11.92</v>
          </cell>
          <cell r="P667"/>
          <cell r="Q667">
            <v>16.37</v>
          </cell>
        </row>
        <row r="668">
          <cell r="E668" t="str">
            <v>X24041337538</v>
          </cell>
          <cell r="F668" t="str">
            <v>DITO TELECOMMUNITY CORPORATION</v>
          </cell>
          <cell r="G668" t="str">
            <v>V. DE LEON, STO. NINO, PARANAQUE</v>
          </cell>
          <cell r="H668" t="str">
            <v>PARAÑAQUE CITY</v>
          </cell>
          <cell r="I668" t="str">
            <v>PARAÑAQUE</v>
          </cell>
          <cell r="J668"/>
          <cell r="K668" t="str">
            <v>W/O ISSUE</v>
          </cell>
          <cell r="L668" t="str">
            <v>POWERHOUSE</v>
          </cell>
          <cell r="M668" t="str">
            <v>FCOMP</v>
          </cell>
          <cell r="N668" t="str">
            <v>JSP</v>
          </cell>
          <cell r="O668">
            <v>11.7433</v>
          </cell>
          <cell r="P668"/>
          <cell r="Q668">
            <v>15.98</v>
          </cell>
        </row>
        <row r="669">
          <cell r="E669" t="str">
            <v>X24051582461</v>
          </cell>
          <cell r="F669" t="str">
            <v>DMCI PROJECT DEVELOPERS, INC.</v>
          </cell>
          <cell r="G669" t="str">
            <v>ALABANG-ZAPOTE, ZAPOTE, LAS PINAS CITY</v>
          </cell>
          <cell r="H669" t="str">
            <v>TAGUIG CITY</v>
          </cell>
          <cell r="I669" t="str">
            <v>PARAÑAQUE</v>
          </cell>
          <cell r="J669" t="str">
            <v xml:space="preserve"> Project was  Re-assign to  AVECO</v>
          </cell>
          <cell r="K669" t="str">
            <v>W/O ISSUE</v>
          </cell>
          <cell r="L669" t="str">
            <v>AVECO</v>
          </cell>
          <cell r="M669" t="str">
            <v>FCOMP</v>
          </cell>
          <cell r="N669" t="str">
            <v>RRG</v>
          </cell>
          <cell r="O669">
            <v>561.11839999999995</v>
          </cell>
          <cell r="P669"/>
          <cell r="Q669">
            <v>710.03</v>
          </cell>
        </row>
        <row r="670">
          <cell r="E670" t="str">
            <v>X24073033055</v>
          </cell>
          <cell r="F670" t="str">
            <v>TONICHI GROUP INTERNATIONAL, INC.</v>
          </cell>
          <cell r="G670" t="str">
            <v>STA. ANA II, SAN AGUSTIN VILL, PARANAQUE</v>
          </cell>
          <cell r="H670" t="str">
            <v>PARAÑAQUE CITY</v>
          </cell>
          <cell r="I670" t="str">
            <v>PARAÑAQUE</v>
          </cell>
          <cell r="J670" t="str">
            <v>done digging 9/9/2024</v>
          </cell>
          <cell r="K670" t="str">
            <v>W/O ISSUE</v>
          </cell>
          <cell r="L670" t="str">
            <v>POWERHOUSE</v>
          </cell>
          <cell r="M670" t="str">
            <v>FCOMP</v>
          </cell>
          <cell r="N670" t="str">
            <v>JSP</v>
          </cell>
          <cell r="O670">
            <v>78.813699999999997</v>
          </cell>
          <cell r="P670"/>
          <cell r="Q670">
            <v>113.7</v>
          </cell>
        </row>
        <row r="671">
          <cell r="E671" t="str">
            <v>X23104088558</v>
          </cell>
          <cell r="F671" t="str">
            <v>CATHERINE REYES TORREFIEL</v>
          </cell>
          <cell r="G671" t="str">
            <v>MARIANO CPD, MARIANO CPD, BACOOR</v>
          </cell>
          <cell r="H671" t="str">
            <v>BACOOR CITY</v>
          </cell>
          <cell r="I671" t="str">
            <v>DASMA</v>
          </cell>
          <cell r="J671" t="str">
            <v xml:space="preserve">11/13/24
Site Completed on Actual Site 
11/16/24
Schedulled SSP for Secondary Swing  </v>
          </cell>
          <cell r="K671" t="str">
            <v>W/O ISSUE</v>
          </cell>
          <cell r="L671" t="str">
            <v>AVECO</v>
          </cell>
          <cell r="M671" t="str">
            <v>FCOMP</v>
          </cell>
          <cell r="N671" t="str">
            <v>RRG</v>
          </cell>
          <cell r="O671">
            <v>321.31079999999997</v>
          </cell>
          <cell r="P671"/>
          <cell r="Q671">
            <v>488.48</v>
          </cell>
        </row>
        <row r="672">
          <cell r="E672" t="str">
            <v>X24041099347</v>
          </cell>
          <cell r="F672" t="str">
            <v>D.L. CERVANTES CONSTRUCTION CORPORATION</v>
          </cell>
          <cell r="G672" t="str">
            <v>SMI VILL, SUCAT, MUNTINLUPA</v>
          </cell>
          <cell r="H672" t="str">
            <v>MUNTINLUPA CITY</v>
          </cell>
          <cell r="I672" t="str">
            <v>PARAÑAQUE</v>
          </cell>
          <cell r="J672"/>
          <cell r="K672" t="str">
            <v>W/O ISSUE</v>
          </cell>
          <cell r="L672" t="str">
            <v>POWERHOUSE</v>
          </cell>
          <cell r="M672" t="str">
            <v>FCOMP</v>
          </cell>
          <cell r="N672" t="str">
            <v>JSP</v>
          </cell>
          <cell r="O672">
            <v>11.6</v>
          </cell>
          <cell r="P672"/>
          <cell r="Q672">
            <v>15.87</v>
          </cell>
        </row>
        <row r="673">
          <cell r="E673" t="str">
            <v>X24051653356</v>
          </cell>
          <cell r="F673" t="str">
            <v>D.L. CERVANTES CONSTRUCTION CORPORATION</v>
          </cell>
          <cell r="G673" t="str">
            <v>SOMO, MOLINO IV, BACOOR</v>
          </cell>
          <cell r="H673" t="str">
            <v>BACOOR CITY</v>
          </cell>
          <cell r="I673" t="str">
            <v>DASMA</v>
          </cell>
          <cell r="J673"/>
          <cell r="K673" t="str">
            <v>W/O ISSUE</v>
          </cell>
          <cell r="L673" t="str">
            <v>AVECO</v>
          </cell>
          <cell r="M673" t="str">
            <v>FCOMP</v>
          </cell>
          <cell r="N673" t="str">
            <v>RRG</v>
          </cell>
          <cell r="O673">
            <v>207.68289999999999</v>
          </cell>
          <cell r="P673"/>
          <cell r="Q673">
            <v>270.77</v>
          </cell>
        </row>
        <row r="674">
          <cell r="E674" t="str">
            <v>X24030863497</v>
          </cell>
          <cell r="F674" t="str">
            <v>DITO TELECOMMUNITY CORPORATION</v>
          </cell>
          <cell r="G674" t="str">
            <v>SN GUILLERMO INT, PUTATAN, MUNTINLUPA</v>
          </cell>
          <cell r="H674" t="str">
            <v>MUNTINLUPA CITY</v>
          </cell>
          <cell r="I674" t="str">
            <v>PARAÑAQUE</v>
          </cell>
          <cell r="J674" t="str">
            <v>waiting sched</v>
          </cell>
          <cell r="K674"/>
          <cell r="L674" t="str">
            <v>POWERHOUSE</v>
          </cell>
          <cell r="M674" t="str">
            <v>FCOMP</v>
          </cell>
          <cell r="N674" t="str">
            <v>JSP</v>
          </cell>
          <cell r="O674">
            <v>11.099299999999999</v>
          </cell>
          <cell r="P674"/>
          <cell r="Q674">
            <v>15.08</v>
          </cell>
        </row>
        <row r="675">
          <cell r="E675" t="str">
            <v>X24093557170</v>
          </cell>
          <cell r="F675" t="str">
            <v>GOLDEN EIGHT FOODS INC.</v>
          </cell>
          <cell r="G675" t="str">
            <v>C-5 EXTENSION, LA HUERTA, PARANAQUE</v>
          </cell>
          <cell r="H675" t="str">
            <v>PARAÑAQUE CITY</v>
          </cell>
          <cell r="I675" t="str">
            <v>PARAÑAQUE</v>
          </cell>
          <cell r="J675"/>
          <cell r="K675"/>
          <cell r="L675" t="str">
            <v>AVECO</v>
          </cell>
          <cell r="M675" t="str">
            <v>FCOMP</v>
          </cell>
          <cell r="N675" t="str">
            <v>RRG</v>
          </cell>
          <cell r="O675">
            <v>94.501000000000005</v>
          </cell>
          <cell r="P675"/>
          <cell r="Q675">
            <v>129.22</v>
          </cell>
        </row>
        <row r="676">
          <cell r="E676" t="str">
            <v>X24062417917</v>
          </cell>
          <cell r="F676" t="str">
            <v>P &amp; EL REALTY CORPORATION</v>
          </cell>
          <cell r="G676" t="str">
            <v>FIRE TREE, BELISARIO SUBD, LAS PINAS CITY</v>
          </cell>
          <cell r="H676" t="str">
            <v>LAS PIÑAS CITY</v>
          </cell>
          <cell r="I676" t="str">
            <v>PARAÑAQUE</v>
          </cell>
          <cell r="J676" t="str">
            <v>for completion 2nd week of Oct; done digging for pole and guy; with SSP at tapping sched on Oct 12</v>
          </cell>
          <cell r="K676" t="str">
            <v>W/O ISSUE</v>
          </cell>
          <cell r="L676" t="str">
            <v>POWERHOUSE</v>
          </cell>
          <cell r="M676" t="str">
            <v>FCOMP</v>
          </cell>
          <cell r="N676" t="str">
            <v>JSP</v>
          </cell>
          <cell r="O676">
            <v>81.818399999999997</v>
          </cell>
          <cell r="P676"/>
          <cell r="Q676">
            <v>118.75</v>
          </cell>
        </row>
        <row r="677">
          <cell r="E677" t="str">
            <v>X24062492806</v>
          </cell>
          <cell r="F677" t="str">
            <v>GOLDEN EIGHT FOODS INC.</v>
          </cell>
          <cell r="G677" t="str">
            <v>C-5 EXTENSION, LA HUERTA, PARANAQUE</v>
          </cell>
          <cell r="H677" t="str">
            <v>PARAÑAQUE CITY</v>
          </cell>
          <cell r="I677" t="str">
            <v>PARAÑAQUE</v>
          </cell>
          <cell r="J677"/>
          <cell r="K677" t="str">
            <v>W/O ISSUE</v>
          </cell>
          <cell r="L677" t="str">
            <v>AVECO</v>
          </cell>
          <cell r="M677" t="str">
            <v>FCOMP</v>
          </cell>
          <cell r="N677" t="str">
            <v>RRG</v>
          </cell>
          <cell r="O677">
            <v>253.19759999999999</v>
          </cell>
          <cell r="P677"/>
          <cell r="Q677">
            <v>334.2</v>
          </cell>
        </row>
        <row r="678">
          <cell r="E678" t="str">
            <v>X24041299339</v>
          </cell>
          <cell r="F678" t="str">
            <v>FILINVEST LAND INC.</v>
          </cell>
          <cell r="G678" t="str">
            <v>EAST SERVICE, ALABANG, MUNTINLUPA</v>
          </cell>
          <cell r="H678" t="str">
            <v>MUNTINLUPA CITY</v>
          </cell>
          <cell r="I678" t="str">
            <v>PARAÑAQUE</v>
          </cell>
          <cell r="J678" t="str">
            <v>for meter Oct 9, deficit kasi ng item 324</v>
          </cell>
          <cell r="K678" t="str">
            <v>W/O ISSUE</v>
          </cell>
          <cell r="L678" t="str">
            <v>POWERHOUSE</v>
          </cell>
          <cell r="M678" t="str">
            <v>COMP</v>
          </cell>
          <cell r="N678" t="str">
            <v>JSP</v>
          </cell>
          <cell r="O678">
            <v>498.8732</v>
          </cell>
          <cell r="P678"/>
          <cell r="Q678">
            <v>753.73</v>
          </cell>
        </row>
        <row r="679">
          <cell r="E679" t="str">
            <v>X24072771166</v>
          </cell>
          <cell r="F679" t="str">
            <v>DITO TELECOMMUNITY CORPORATION</v>
          </cell>
          <cell r="G679" t="str">
            <v>T. SISON, KATARUNGAN VILLAGE, MUNTINLUPA</v>
          </cell>
          <cell r="H679" t="str">
            <v>MUNTINLUPA CITY</v>
          </cell>
          <cell r="I679" t="str">
            <v>PARAÑAQUE</v>
          </cell>
          <cell r="J679"/>
          <cell r="K679" t="str">
            <v>W/O ISSUE</v>
          </cell>
          <cell r="L679" t="str">
            <v>POWERHOUSE</v>
          </cell>
          <cell r="M679" t="str">
            <v>FCOMP</v>
          </cell>
          <cell r="N679" t="str">
            <v>JSP</v>
          </cell>
          <cell r="O679">
            <v>93.151600000000002</v>
          </cell>
          <cell r="P679"/>
          <cell r="Q679">
            <v>124.13</v>
          </cell>
        </row>
        <row r="680">
          <cell r="E680" t="str">
            <v>X23093585189</v>
          </cell>
          <cell r="F680" t="str">
            <v>GLOBE TELECOM, INC.</v>
          </cell>
          <cell r="G680" t="str">
            <v>SPINE, AYALA SOUTH VALE, BACOOR</v>
          </cell>
          <cell r="H680" t="str">
            <v>BACOOR CITY</v>
          </cell>
          <cell r="I680" t="str">
            <v>DASMA</v>
          </cell>
          <cell r="J680"/>
          <cell r="K680" t="str">
            <v>W/O ISSUE</v>
          </cell>
          <cell r="L680" t="str">
            <v>POWERHOUSE</v>
          </cell>
          <cell r="M680" t="str">
            <v>FCOMP</v>
          </cell>
          <cell r="N680" t="str">
            <v>JSP</v>
          </cell>
          <cell r="O680">
            <v>9.5408000000000008</v>
          </cell>
          <cell r="P680"/>
          <cell r="Q680">
            <v>13.05</v>
          </cell>
        </row>
        <row r="681">
          <cell r="E681" t="str">
            <v>X24051564369</v>
          </cell>
          <cell r="F681" t="str">
            <v>SUBSEA SERVICES INC.,</v>
          </cell>
          <cell r="G681" t="str">
            <v>MOLINO, NIOG III, BACOOR</v>
          </cell>
          <cell r="H681" t="str">
            <v>BACOOR CITY</v>
          </cell>
          <cell r="I681" t="str">
            <v>DASMA</v>
          </cell>
          <cell r="J681"/>
          <cell r="K681" t="str">
            <v>W/O ISSUE</v>
          </cell>
          <cell r="L681" t="str">
            <v>POWERHOUSE</v>
          </cell>
          <cell r="M681" t="str">
            <v>FCOMP</v>
          </cell>
          <cell r="N681" t="str">
            <v>JSP</v>
          </cell>
          <cell r="O681">
            <v>7.79</v>
          </cell>
          <cell r="P681"/>
          <cell r="Q681">
            <v>10.47</v>
          </cell>
        </row>
        <row r="682">
          <cell r="E682" t="str">
            <v>X24020639649</v>
          </cell>
          <cell r="F682" t="str">
            <v>DAMIEN RAYMOND HONG TY</v>
          </cell>
          <cell r="G682" t="str">
            <v>LANAO, MARINA SUBD, PARANAQUE</v>
          </cell>
          <cell r="H682" t="str">
            <v>PARAÑAQUE CITY</v>
          </cell>
          <cell r="I682" t="str">
            <v>PARAÑAQUE</v>
          </cell>
          <cell r="J682"/>
          <cell r="K682"/>
          <cell r="L682" t="str">
            <v>POWERHOUSE</v>
          </cell>
          <cell r="M682" t="str">
            <v>FCOMP</v>
          </cell>
          <cell r="N682" t="str">
            <v>JSP</v>
          </cell>
          <cell r="O682">
            <v>7.669999999999999</v>
          </cell>
          <cell r="P682"/>
          <cell r="Q682">
            <v>10.63</v>
          </cell>
        </row>
        <row r="683">
          <cell r="E683" t="str">
            <v>X23030929030</v>
          </cell>
          <cell r="F683" t="str">
            <v>DITO TELECOMMUNITY CORPORATION</v>
          </cell>
          <cell r="G683" t="str">
            <v>EDISON, EDISON INDUSTRIAL COMPLEX, PARANAQUE</v>
          </cell>
          <cell r="H683" t="str">
            <v>PARAÑAQUE CITY</v>
          </cell>
          <cell r="I683" t="str">
            <v>PARAÑAQUE</v>
          </cell>
          <cell r="J683" t="str">
            <v>for completion Aug 31</v>
          </cell>
          <cell r="K683" t="str">
            <v>W/O ISSUE</v>
          </cell>
          <cell r="L683" t="str">
            <v>POWERHOUSE</v>
          </cell>
          <cell r="M683" t="str">
            <v>FCOMP</v>
          </cell>
          <cell r="N683" t="str">
            <v>JSP</v>
          </cell>
          <cell r="O683">
            <v>4.9233000000000002</v>
          </cell>
          <cell r="P683"/>
          <cell r="Q683">
            <v>6.73</v>
          </cell>
        </row>
        <row r="684">
          <cell r="E684" t="str">
            <v>X24083041540</v>
          </cell>
          <cell r="F684" t="str">
            <v>FIL-GARTE CONSTRUCTION AND DEVELOPMENT CORPORATION</v>
          </cell>
          <cell r="G684" t="str">
            <v>GEN. TIRONA, DULONG BAYAN, BACOOR</v>
          </cell>
          <cell r="H684" t="str">
            <v>BACOOR CITY</v>
          </cell>
          <cell r="I684" t="str">
            <v>DASMA</v>
          </cell>
          <cell r="J684"/>
          <cell r="K684"/>
          <cell r="L684" t="str">
            <v>POWERHOUSE</v>
          </cell>
          <cell r="M684" t="str">
            <v>FCOMP</v>
          </cell>
          <cell r="N684" t="str">
            <v>JSP</v>
          </cell>
          <cell r="O684">
            <v>7.52</v>
          </cell>
          <cell r="P684"/>
          <cell r="Q684">
            <v>10.1</v>
          </cell>
        </row>
        <row r="685">
          <cell r="E685" t="str">
            <v>X24051811823</v>
          </cell>
          <cell r="F685" t="str">
            <v>LILIBETH L CHAN</v>
          </cell>
          <cell r="G685" t="str">
            <v>DR. A SANTOS, SAN DIONISIO, PARANAQUE</v>
          </cell>
          <cell r="H685" t="str">
            <v>PARAÑAQUE CITY</v>
          </cell>
          <cell r="I685" t="str">
            <v>PARAÑAQUE</v>
          </cell>
          <cell r="J685"/>
          <cell r="K685"/>
          <cell r="L685" t="str">
            <v>POWERHOUSE</v>
          </cell>
          <cell r="M685" t="str">
            <v>FCOMP</v>
          </cell>
          <cell r="N685" t="str">
            <v>JSP</v>
          </cell>
          <cell r="O685">
            <v>7.45</v>
          </cell>
          <cell r="P685"/>
          <cell r="Q685">
            <v>10.199999999999999</v>
          </cell>
        </row>
        <row r="686">
          <cell r="E686" t="str">
            <v>X24030797733</v>
          </cell>
          <cell r="F686" t="str">
            <v>ARDONUEL T. BAUTISTA</v>
          </cell>
          <cell r="G686" t="str">
            <v>BLOCK 20, SOLVIENTO VILLAS PH 2, BACOOR</v>
          </cell>
          <cell r="H686" t="str">
            <v>BACOOR CITY</v>
          </cell>
          <cell r="I686" t="str">
            <v>DASMA</v>
          </cell>
          <cell r="J686" t="str">
            <v xml:space="preserve">On Going Execution 
SOLVIENTO VILLAS Projects  </v>
          </cell>
          <cell r="K686" t="str">
            <v>W/O ISSUE</v>
          </cell>
          <cell r="L686" t="str">
            <v>AVECO</v>
          </cell>
          <cell r="M686" t="str">
            <v>FCOMP</v>
          </cell>
          <cell r="N686" t="str">
            <v>RRG</v>
          </cell>
          <cell r="O686">
            <v>25.27</v>
          </cell>
          <cell r="P686"/>
          <cell r="Q686">
            <v>35.08</v>
          </cell>
        </row>
        <row r="687">
          <cell r="E687" t="str">
            <v>X24051505300</v>
          </cell>
          <cell r="F687" t="str">
            <v>TEODORO GUALBERTO TIU</v>
          </cell>
          <cell r="G687" t="str">
            <v>PACIFIC, MARINA SUBD, PARANAQUE</v>
          </cell>
          <cell r="H687" t="str">
            <v>PARAÑAQUE CITY</v>
          </cell>
          <cell r="I687" t="str">
            <v>PARAÑAQUE</v>
          </cell>
          <cell r="J687" t="str">
            <v>RTPI June 7</v>
          </cell>
          <cell r="K687" t="str">
            <v>W/O ISSUE</v>
          </cell>
          <cell r="L687" t="str">
            <v>POWERHOUSE</v>
          </cell>
          <cell r="M687" t="str">
            <v>FCOMP</v>
          </cell>
          <cell r="N687" t="str">
            <v>JSP</v>
          </cell>
          <cell r="O687">
            <v>7.1760000000000002</v>
          </cell>
          <cell r="P687"/>
          <cell r="Q687">
            <v>9.6</v>
          </cell>
        </row>
        <row r="688">
          <cell r="E688" t="str">
            <v>X23124781880</v>
          </cell>
          <cell r="F688" t="str">
            <v>MONALI FOODS OPC</v>
          </cell>
          <cell r="G688" t="str">
            <v>GEN. EVANGELISTA, POBLACION, BACOOR</v>
          </cell>
          <cell r="H688" t="str">
            <v>BACOOR CITY</v>
          </cell>
          <cell r="I688" t="str">
            <v>DASMA</v>
          </cell>
          <cell r="J688" t="str">
            <v>SSP March 23</v>
          </cell>
          <cell r="K688" t="str">
            <v>W/O ISSUE</v>
          </cell>
          <cell r="L688" t="str">
            <v>POWERHOUSE</v>
          </cell>
          <cell r="M688" t="str">
            <v>FCOMP</v>
          </cell>
          <cell r="N688" t="str">
            <v>JSP</v>
          </cell>
          <cell r="O688">
            <v>2.6500000000000004</v>
          </cell>
          <cell r="P688"/>
          <cell r="Q688">
            <v>10.050000000000001</v>
          </cell>
        </row>
        <row r="689">
          <cell r="E689" t="str">
            <v>R23659305</v>
          </cell>
          <cell r="F689" t="str">
            <v>ARCEGA, ROGELIO S.,</v>
          </cell>
          <cell r="G689" t="str">
            <v>LAMIO, CAMELLA SPV CENTRAL PH 3, BACOOR</v>
          </cell>
          <cell r="H689" t="str">
            <v>BACOOR CITY</v>
          </cell>
          <cell r="I689" t="str">
            <v>DASMA</v>
          </cell>
          <cell r="J689"/>
          <cell r="K689"/>
          <cell r="L689" t="str">
            <v>AVECO</v>
          </cell>
          <cell r="M689" t="str">
            <v>FCOMP</v>
          </cell>
          <cell r="N689" t="str">
            <v>RRG</v>
          </cell>
          <cell r="O689">
            <v>4.3499999999999996</v>
          </cell>
          <cell r="P689"/>
          <cell r="Q689">
            <v>8.57</v>
          </cell>
        </row>
        <row r="690">
          <cell r="E690" t="str">
            <v>X24083287790</v>
          </cell>
          <cell r="F690" t="str">
            <v>GERALDINE CLARA REYES VELASQUEZ</v>
          </cell>
          <cell r="G690" t="str">
            <v>HABENARIA, PACIFIC VILL, MUNTINLUPA</v>
          </cell>
          <cell r="H690" t="str">
            <v>MUNTINLUPA CITY</v>
          </cell>
          <cell r="I690" t="str">
            <v>PARAÑAQUE</v>
          </cell>
          <cell r="J690"/>
          <cell r="K690" t="str">
            <v>W/O ISSUE</v>
          </cell>
          <cell r="L690" t="str">
            <v>POWERHOUSE</v>
          </cell>
          <cell r="M690" t="str">
            <v>FCOMP</v>
          </cell>
          <cell r="N690" t="str">
            <v>JMM</v>
          </cell>
          <cell r="O690">
            <v>68.811300000000003</v>
          </cell>
          <cell r="P690"/>
          <cell r="Q690">
            <v>99.95</v>
          </cell>
        </row>
        <row r="691">
          <cell r="E691" t="str">
            <v>X24083247208</v>
          </cell>
          <cell r="F691" t="str">
            <v>MARY ANNE LAZO ESCULTO</v>
          </cell>
          <cell r="G691" t="str">
            <v>G. ARANETA, KATARUNGAN VILLAGE, MUNTINLUPA</v>
          </cell>
          <cell r="H691" t="str">
            <v>MUNTINLUPA CITY</v>
          </cell>
          <cell r="I691" t="str">
            <v>PARAÑAQUE</v>
          </cell>
          <cell r="J691"/>
          <cell r="K691" t="str">
            <v>W/O ISSUE</v>
          </cell>
          <cell r="L691" t="str">
            <v>POWERHOUSE</v>
          </cell>
          <cell r="M691" t="str">
            <v>FCOMP</v>
          </cell>
          <cell r="N691" t="str">
            <v>JSP</v>
          </cell>
          <cell r="O691">
            <v>6.59</v>
          </cell>
          <cell r="P691"/>
          <cell r="Q691">
            <v>9.02</v>
          </cell>
        </row>
        <row r="692">
          <cell r="E692" t="str">
            <v>X23072906628</v>
          </cell>
          <cell r="F692" t="str">
            <v>SOUTH STAR DRUG, INC. DOING BUSINESS UNDER THE NAM</v>
          </cell>
          <cell r="G692" t="str">
            <v>BULI, BULI, MUNTINLUPA</v>
          </cell>
          <cell r="H692" t="str">
            <v>MUNTINLUPA CITY</v>
          </cell>
          <cell r="I692" t="str">
            <v>PARAÑAQUE</v>
          </cell>
          <cell r="J692"/>
          <cell r="K692" t="str">
            <v>W/O ISSUE</v>
          </cell>
          <cell r="L692" t="str">
            <v>POWERHOUSE</v>
          </cell>
          <cell r="M692" t="str">
            <v>FCOMP</v>
          </cell>
          <cell r="N692" t="str">
            <v>JSP</v>
          </cell>
          <cell r="O692">
            <v>5.73</v>
          </cell>
          <cell r="P692"/>
          <cell r="Q692">
            <v>7.83</v>
          </cell>
        </row>
        <row r="693">
          <cell r="E693" t="str">
            <v>X23124813649</v>
          </cell>
          <cell r="F693" t="str">
            <v>PENAFRANCIA PAYORAN XU</v>
          </cell>
          <cell r="G693" t="str">
            <v>T. CLAUDIO, BACLARAN, PARANAQUE</v>
          </cell>
          <cell r="H693" t="str">
            <v>PARAÑAQUE CITY</v>
          </cell>
          <cell r="I693" t="str">
            <v>PARAÑAQUE</v>
          </cell>
          <cell r="J693" t="str">
            <v>For Schedule of Pole Erection  11/13/24</v>
          </cell>
          <cell r="K693" t="str">
            <v>W/O ISSUE</v>
          </cell>
          <cell r="L693" t="str">
            <v>AVECO</v>
          </cell>
          <cell r="M693" t="str">
            <v>FCOMP</v>
          </cell>
          <cell r="N693" t="str">
            <v>RRG</v>
          </cell>
          <cell r="O693">
            <v>422.0745</v>
          </cell>
          <cell r="P693"/>
          <cell r="Q693">
            <v>467.63</v>
          </cell>
        </row>
        <row r="694">
          <cell r="E694" t="str">
            <v>X24072662053</v>
          </cell>
          <cell r="F694" t="str">
            <v>SUMMIT FUEL OPC</v>
          </cell>
          <cell r="G694" t="str">
            <v>MOLINO-PALIPARAN, MOLINO IV, BACOOR</v>
          </cell>
          <cell r="H694" t="str">
            <v>BACOOR CITY</v>
          </cell>
          <cell r="I694" t="str">
            <v>DASMA</v>
          </cell>
          <cell r="J694"/>
          <cell r="K694"/>
          <cell r="L694" t="str">
            <v>AVECO</v>
          </cell>
          <cell r="M694" t="str">
            <v>FCOMP</v>
          </cell>
          <cell r="N694" t="str">
            <v>RRG</v>
          </cell>
          <cell r="O694">
            <v>13.670299999999999</v>
          </cell>
          <cell r="P694"/>
          <cell r="Q694">
            <v>18.53</v>
          </cell>
        </row>
        <row r="695">
          <cell r="E695" t="str">
            <v>X24062079073</v>
          </cell>
          <cell r="F695" t="str">
            <v>THE LANDMARK MANILA BAY CORPORATION</v>
          </cell>
          <cell r="G695" t="str">
            <v>ASEANA, ASEANA BUSINESS PARK, PARANAQUE</v>
          </cell>
          <cell r="H695" t="str">
            <v>PARAÑAQUE CITY</v>
          </cell>
          <cell r="I695" t="str">
            <v>PARAÑAQUE</v>
          </cell>
          <cell r="J695"/>
          <cell r="K695"/>
          <cell r="L695" t="str">
            <v>VJC</v>
          </cell>
          <cell r="M695" t="str">
            <v>FCOMP</v>
          </cell>
          <cell r="N695" t="str">
            <v>UG</v>
          </cell>
          <cell r="O695">
            <v>45.403100000000002</v>
          </cell>
          <cell r="P695"/>
          <cell r="Q695">
            <v>536.37</v>
          </cell>
        </row>
        <row r="696">
          <cell r="E696" t="str">
            <v>R23254451</v>
          </cell>
          <cell r="F696" t="str">
            <v>DELA CALZADA, ROWENA A.</v>
          </cell>
          <cell r="G696" t="str">
            <v>GEORGE DEE SEKIAT, C MIROPOSA-VISTA GRANDE (BFRV), LAS PINAS CITY</v>
          </cell>
          <cell r="H696" t="str">
            <v>LAS PIÑAS CITY</v>
          </cell>
          <cell r="I696" t="str">
            <v>PARAÑAQUE</v>
          </cell>
          <cell r="J696"/>
          <cell r="K696"/>
          <cell r="L696" t="str">
            <v>POWERHOUSE</v>
          </cell>
          <cell r="M696" t="str">
            <v>FCOMP</v>
          </cell>
          <cell r="N696" t="str">
            <v>JSP</v>
          </cell>
          <cell r="O696">
            <v>4.87</v>
          </cell>
          <cell r="P696"/>
          <cell r="Q696">
            <v>6.82</v>
          </cell>
        </row>
        <row r="697">
          <cell r="E697" t="str">
            <v>X24083240892</v>
          </cell>
          <cell r="F697" t="str">
            <v>MA INES ASPILLERA LIGONES</v>
          </cell>
          <cell r="G697" t="str">
            <v>BARCELONA, MERVILLE SUBD, PARANAQUE</v>
          </cell>
          <cell r="H697" t="str">
            <v>PARAÑAQUE CITY</v>
          </cell>
          <cell r="I697" t="str">
            <v>PARAÑAQUE</v>
          </cell>
          <cell r="J697" t="str">
            <v>for energization</v>
          </cell>
          <cell r="K697" t="str">
            <v>W/O ISSUE</v>
          </cell>
          <cell r="L697" t="str">
            <v>VJC</v>
          </cell>
          <cell r="M697" t="str">
            <v>FCOMP</v>
          </cell>
          <cell r="N697" t="str">
            <v>JMM</v>
          </cell>
          <cell r="O697">
            <v>137.71809999999999</v>
          </cell>
          <cell r="P697"/>
          <cell r="Q697">
            <v>206.68</v>
          </cell>
        </row>
        <row r="698">
          <cell r="E698" t="str">
            <v>X24093637650</v>
          </cell>
          <cell r="F698" t="str">
            <v>PAUL ESPIRITU JUGUETA</v>
          </cell>
          <cell r="G698" t="str">
            <v>ST. MICHAEL, MULTINATIONAL VILL, PARANAQUE</v>
          </cell>
          <cell r="H698" t="str">
            <v>PARAÑAQUE CITY</v>
          </cell>
          <cell r="I698" t="str">
            <v>PARAÑAQUE</v>
          </cell>
          <cell r="J698" t="str">
            <v>for sched of pole erection</v>
          </cell>
          <cell r="K698" t="str">
            <v>W/O ISSUE</v>
          </cell>
          <cell r="L698" t="str">
            <v>VJC</v>
          </cell>
          <cell r="M698" t="str">
            <v>FCOMP</v>
          </cell>
          <cell r="N698" t="str">
            <v>JMM</v>
          </cell>
          <cell r="O698">
            <v>259.59160000000003</v>
          </cell>
          <cell r="P698"/>
          <cell r="Q698">
            <v>406.53</v>
          </cell>
        </row>
        <row r="699">
          <cell r="E699" t="str">
            <v>X24062469110</v>
          </cell>
          <cell r="F699" t="str">
            <v>LORENA L SERRANO</v>
          </cell>
          <cell r="G699" t="str">
            <v>BLOCK 37, PINAGSAMA PH 2 VILL, TAGUIG CITY</v>
          </cell>
          <cell r="H699" t="str">
            <v>TAGUIG CITY</v>
          </cell>
          <cell r="I699" t="str">
            <v>PARAÑAQUE</v>
          </cell>
          <cell r="J699" t="str">
            <v>target 07/29/2024</v>
          </cell>
          <cell r="K699"/>
          <cell r="L699" t="str">
            <v>POWERHOUSE</v>
          </cell>
          <cell r="M699" t="str">
            <v>FCOMP</v>
          </cell>
          <cell r="N699" t="str">
            <v>JSP</v>
          </cell>
          <cell r="O699">
            <v>4.8</v>
          </cell>
          <cell r="P699"/>
          <cell r="Q699">
            <v>6.57</v>
          </cell>
        </row>
        <row r="700">
          <cell r="E700" t="str">
            <v>X24020641311</v>
          </cell>
          <cell r="F700" t="str">
            <v>ECOLIVING PREFAB HOUSE CORP.</v>
          </cell>
          <cell r="G700" t="str">
            <v>DOÑA SOLEDAD, BETTER LIVING SUBD, PARANAQUE</v>
          </cell>
          <cell r="H700" t="str">
            <v>PARAÑAQUE CITY</v>
          </cell>
          <cell r="I700" t="str">
            <v>PARAÑAQUE</v>
          </cell>
          <cell r="J700"/>
          <cell r="K700" t="str">
            <v>W/O ISSUE</v>
          </cell>
          <cell r="L700" t="str">
            <v>POWERHOUSE</v>
          </cell>
          <cell r="M700" t="str">
            <v>FCOMP</v>
          </cell>
          <cell r="N700" t="str">
            <v>JSP</v>
          </cell>
          <cell r="O700">
            <v>2.58</v>
          </cell>
          <cell r="P700"/>
          <cell r="Q700">
            <v>6.25</v>
          </cell>
        </row>
        <row r="701">
          <cell r="E701" t="str">
            <v>X24093564940</v>
          </cell>
          <cell r="F701" t="str">
            <v>PERFORMANCE MOTORING GROUP INC.</v>
          </cell>
          <cell r="G701" t="str">
            <v>MOLINO BLVD., MAMBOG IV, BACOOR</v>
          </cell>
          <cell r="H701" t="str">
            <v>BACOOR CITY</v>
          </cell>
          <cell r="I701" t="str">
            <v>DASMA</v>
          </cell>
          <cell r="J701"/>
          <cell r="K701"/>
          <cell r="L701" t="str">
            <v>POWERHOUSE</v>
          </cell>
          <cell r="M701" t="str">
            <v>FCOMP</v>
          </cell>
          <cell r="N701" t="str">
            <v>JSP</v>
          </cell>
          <cell r="O701">
            <v>135.2413</v>
          </cell>
          <cell r="P701"/>
          <cell r="Q701">
            <v>178.33</v>
          </cell>
        </row>
        <row r="702">
          <cell r="E702" t="str">
            <v>X24093485942</v>
          </cell>
          <cell r="F702" t="str">
            <v>EDOTCO TOWERS, INC.</v>
          </cell>
          <cell r="G702" t="str">
            <v>SAN NICOLAS I, SAN NICOLAS I, BACOOR</v>
          </cell>
          <cell r="H702" t="str">
            <v>BACOOR CITY</v>
          </cell>
          <cell r="I702" t="str">
            <v>DASMA</v>
          </cell>
          <cell r="J702" t="str">
            <v xml:space="preserve">11/13/2024 - completed digging
target completion 11/29/2024
</v>
          </cell>
          <cell r="K702" t="str">
            <v>W/O ISSUE</v>
          </cell>
          <cell r="L702" t="str">
            <v>AVECO</v>
          </cell>
          <cell r="M702" t="str">
            <v>FCOMP</v>
          </cell>
          <cell r="N702" t="str">
            <v>RRG</v>
          </cell>
          <cell r="O702">
            <v>76.379800000000003</v>
          </cell>
          <cell r="P702"/>
          <cell r="Q702">
            <v>256.52999999999997</v>
          </cell>
        </row>
        <row r="703">
          <cell r="E703" t="str">
            <v>X23010331803</v>
          </cell>
          <cell r="F703" t="str">
            <v>GLOBE TELECOM, INC.</v>
          </cell>
          <cell r="G703" t="str">
            <v>PALAWAN, AYALA-ALABANG VILL, MUNTINLUPA</v>
          </cell>
          <cell r="H703" t="str">
            <v>MUNTINLUPA CITY</v>
          </cell>
          <cell r="I703" t="str">
            <v>PARAÑAQUE</v>
          </cell>
          <cell r="J703" t="str">
            <v>target 07/25/2024</v>
          </cell>
          <cell r="K703" t="str">
            <v>W/O ISSUE</v>
          </cell>
          <cell r="L703" t="str">
            <v>POWERHOUSE</v>
          </cell>
          <cell r="M703" t="str">
            <v>TECO</v>
          </cell>
          <cell r="N703" t="str">
            <v>JSP</v>
          </cell>
          <cell r="O703">
            <v>4.0632999999999999</v>
          </cell>
          <cell r="P703"/>
          <cell r="Q703">
            <v>5.55</v>
          </cell>
        </row>
        <row r="704">
          <cell r="E704" t="str">
            <v>X24030940939</v>
          </cell>
          <cell r="F704" t="str">
            <v>ALFAMETRO MARKETING, INC.</v>
          </cell>
          <cell r="G704" t="str">
            <v>SAN GREGORIO, GOLDEN ACRES SUBD, LAS PINAS CITY</v>
          </cell>
          <cell r="H704" t="str">
            <v>LAS PIÑAS CITY</v>
          </cell>
          <cell r="I704" t="str">
            <v>PARAÑAQUE</v>
          </cell>
          <cell r="J704" t="str">
            <v>for completion Aug 31</v>
          </cell>
          <cell r="K704" t="str">
            <v>W/O ISSUE</v>
          </cell>
          <cell r="L704" t="str">
            <v>POWERHOUSE</v>
          </cell>
          <cell r="M704" t="str">
            <v>FCOMP</v>
          </cell>
          <cell r="N704" t="str">
            <v>JSP</v>
          </cell>
          <cell r="O704">
            <v>3.95</v>
          </cell>
          <cell r="P704"/>
          <cell r="Q704">
            <v>5.4</v>
          </cell>
        </row>
        <row r="705">
          <cell r="E705" t="str">
            <v>X24093707715</v>
          </cell>
          <cell r="F705" t="str">
            <v>ERLINDA G. MORGA</v>
          </cell>
          <cell r="G705" t="str">
            <v>RAMON AVANCEÑA, BF HOMES, PARANAQUE</v>
          </cell>
          <cell r="H705" t="str">
            <v>PARAÑAQUE CITY</v>
          </cell>
          <cell r="I705" t="str">
            <v>PARAÑAQUE</v>
          </cell>
          <cell r="J705"/>
          <cell r="K705"/>
          <cell r="L705" t="str">
            <v>POWERHOUSE</v>
          </cell>
          <cell r="M705" t="str">
            <v>FCOMP</v>
          </cell>
          <cell r="N705" t="str">
            <v>JMM</v>
          </cell>
          <cell r="O705">
            <v>4.68</v>
          </cell>
          <cell r="P705"/>
          <cell r="Q705">
            <v>6.42</v>
          </cell>
        </row>
        <row r="706">
          <cell r="E706" t="str">
            <v>X24103900335</v>
          </cell>
          <cell r="F706" t="str">
            <v>SALVADOR I FERNANDO</v>
          </cell>
          <cell r="G706" t="str">
            <v>MOLINO HEIGHTS, MOLINO HEIGHTS, BACOOR</v>
          </cell>
          <cell r="H706" t="str">
            <v>BACOOR CITY</v>
          </cell>
          <cell r="I706" t="str">
            <v>DASMA</v>
          </cell>
          <cell r="J706"/>
          <cell r="K706"/>
          <cell r="L706" t="str">
            <v>AVECO</v>
          </cell>
          <cell r="M706" t="str">
            <v>FCOMP</v>
          </cell>
          <cell r="N706" t="str">
            <v>RRG</v>
          </cell>
          <cell r="O706">
            <v>24.92</v>
          </cell>
          <cell r="P706"/>
          <cell r="Q706">
            <v>34.130000000000003</v>
          </cell>
        </row>
        <row r="707">
          <cell r="E707" t="str">
            <v>X24093488127</v>
          </cell>
          <cell r="F707" t="str">
            <v>GWEN LOURDES GO LIM</v>
          </cell>
          <cell r="G707" t="str">
            <v>SAPPHIRE, POSADAS SUBD, MUNTINLUPA</v>
          </cell>
          <cell r="H707" t="str">
            <v>MUNTINLUPA CITY</v>
          </cell>
          <cell r="I707" t="str">
            <v>PARAÑAQUE</v>
          </cell>
          <cell r="J707"/>
          <cell r="K707"/>
          <cell r="L707" t="str">
            <v>AVECO</v>
          </cell>
          <cell r="M707" t="str">
            <v>FCOMP</v>
          </cell>
          <cell r="N707" t="str">
            <v>RRG</v>
          </cell>
          <cell r="O707">
            <v>76.347700000000003</v>
          </cell>
          <cell r="P707"/>
          <cell r="Q707">
            <v>106.98</v>
          </cell>
        </row>
        <row r="708">
          <cell r="E708" t="str">
            <v>X22104290700</v>
          </cell>
          <cell r="F708" t="str">
            <v>DITO TELECOMMUNITY CORPORATION</v>
          </cell>
          <cell r="G708" t="str">
            <v>CRM, GOOD YEAR PARK SUBD, LAS PINAS CITY</v>
          </cell>
          <cell r="H708" t="str">
            <v>LAS PIÑAS CITY</v>
          </cell>
          <cell r="I708" t="str">
            <v>PARAÑAQUE</v>
          </cell>
          <cell r="J708" t="str">
            <v>SSP on 11/6/2024; resched</v>
          </cell>
          <cell r="K708" t="str">
            <v>W/O ISSUE</v>
          </cell>
          <cell r="L708" t="str">
            <v>POWERHOUSE</v>
          </cell>
          <cell r="M708" t="str">
            <v>FCOMP</v>
          </cell>
          <cell r="N708" t="str">
            <v>JMM</v>
          </cell>
          <cell r="O708">
            <v>28.003299999999999</v>
          </cell>
          <cell r="P708"/>
          <cell r="Q708">
            <v>38.32</v>
          </cell>
        </row>
        <row r="709">
          <cell r="E709" t="str">
            <v>X24020530504</v>
          </cell>
          <cell r="F709" t="str">
            <v>CITY GOV'T OF LAS PIÑAS</v>
          </cell>
          <cell r="G709" t="str">
            <v>J. AGUILAR, TALON I, LAS PINAS CITY</v>
          </cell>
          <cell r="H709" t="str">
            <v>LAS PIÑAS CITY</v>
          </cell>
          <cell r="I709" t="str">
            <v>PARAÑAQUE</v>
          </cell>
          <cell r="J709"/>
          <cell r="K709"/>
          <cell r="L709" t="str">
            <v>POWERHOUSE</v>
          </cell>
          <cell r="M709" t="str">
            <v>FCOMP</v>
          </cell>
          <cell r="N709" t="str">
            <v>JSP</v>
          </cell>
          <cell r="O709">
            <v>4.03</v>
          </cell>
          <cell r="P709"/>
          <cell r="Q709">
            <v>5.52</v>
          </cell>
        </row>
        <row r="710">
          <cell r="E710" t="str">
            <v>X24051983837</v>
          </cell>
          <cell r="F710" t="str">
            <v>CHRISTINE-ARCY FURNITURE DESIGNS, INC.</v>
          </cell>
          <cell r="G710" t="str">
            <v>BLOCK 41, GREEN VALLEY SUBD SECT B, BACOOR</v>
          </cell>
          <cell r="H710" t="str">
            <v>BACOOR CITY</v>
          </cell>
          <cell r="I710" t="str">
            <v>DASMA</v>
          </cell>
          <cell r="J710"/>
          <cell r="K710"/>
          <cell r="L710" t="str">
            <v>POWERHOUSE</v>
          </cell>
          <cell r="M710" t="str">
            <v>FCOMP</v>
          </cell>
          <cell r="N710" t="str">
            <v>JMM</v>
          </cell>
          <cell r="O710">
            <v>53.551299999999998</v>
          </cell>
          <cell r="P710"/>
          <cell r="Q710">
            <v>72.95</v>
          </cell>
        </row>
        <row r="711">
          <cell r="E711" t="str">
            <v>X24093699345</v>
          </cell>
          <cell r="F711" t="str">
            <v>LANDMARK COMMUNITIES INCORPORATED,</v>
          </cell>
          <cell r="G711" t="str">
            <v>AMARA, MANDARA WATERFRONT RESIDENCES, PARANAQUE</v>
          </cell>
          <cell r="H711" t="str">
            <v>PARAÑAQUE CITY</v>
          </cell>
          <cell r="I711" t="str">
            <v>PARAÑAQUE</v>
          </cell>
          <cell r="J711"/>
          <cell r="K711" t="str">
            <v>W/O ISSUE</v>
          </cell>
          <cell r="L711" t="str">
            <v>POWERHOUSE</v>
          </cell>
          <cell r="M711" t="str">
            <v>FCOMP</v>
          </cell>
          <cell r="N711" t="str">
            <v>JMM</v>
          </cell>
          <cell r="O711">
            <v>320.43430000000001</v>
          </cell>
          <cell r="P711"/>
          <cell r="Q711">
            <v>438.87</v>
          </cell>
        </row>
        <row r="712">
          <cell r="E712" t="str">
            <v>X24041429877</v>
          </cell>
          <cell r="F712" t="str">
            <v>TEOFILO PADILLA MONDIGUING</v>
          </cell>
          <cell r="G712" t="str">
            <v>C. ARELLANO, KATARUNGAN VILLAGE, MUNTINLUPA</v>
          </cell>
          <cell r="H712" t="str">
            <v>MUNTINLUPA CITY</v>
          </cell>
          <cell r="I712" t="str">
            <v>PARAÑAQUE</v>
          </cell>
          <cell r="J712" t="str">
            <v>target completion 07/19/2024</v>
          </cell>
          <cell r="K712" t="str">
            <v>W/O ISSUE</v>
          </cell>
          <cell r="L712" t="str">
            <v>POWERHOUSE</v>
          </cell>
          <cell r="M712" t="str">
            <v>FCOMP</v>
          </cell>
          <cell r="N712" t="str">
            <v>JSP</v>
          </cell>
          <cell r="O712">
            <v>3.68</v>
          </cell>
          <cell r="P712"/>
          <cell r="Q712">
            <v>5.0199999999999996</v>
          </cell>
        </row>
        <row r="713">
          <cell r="E713" t="str">
            <v>X24051708890</v>
          </cell>
          <cell r="F713" t="str">
            <v>CITY GOVT OF LAS PIÑAS,</v>
          </cell>
          <cell r="G713" t="str">
            <v>ALABANG-ZAPOTE, TALON I, LAS PINAS CITY</v>
          </cell>
          <cell r="H713" t="str">
            <v>LAS PIÑAS CITY</v>
          </cell>
          <cell r="I713" t="str">
            <v>PARAÑAQUE</v>
          </cell>
          <cell r="J713"/>
          <cell r="K713" t="str">
            <v>W/O ISSUE</v>
          </cell>
          <cell r="L713" t="str">
            <v>POWERHOUSE</v>
          </cell>
          <cell r="M713" t="str">
            <v>FCOMP</v>
          </cell>
          <cell r="N713" t="str">
            <v>JSP</v>
          </cell>
          <cell r="O713">
            <v>3.54</v>
          </cell>
          <cell r="P713"/>
          <cell r="Q713">
            <v>4.83</v>
          </cell>
        </row>
        <row r="714">
          <cell r="E714" t="str">
            <v>X24093491069</v>
          </cell>
          <cell r="F714" t="str">
            <v>DITO TELECOMMUNITY CORPORATION</v>
          </cell>
          <cell r="G714" t="str">
            <v>E. TRINIDAD, MARTINVILLE SUBD, LAS PINAS CITY</v>
          </cell>
          <cell r="H714" t="str">
            <v>LAS PIÑAS CITY</v>
          </cell>
          <cell r="I714" t="str">
            <v>PARAÑAQUE</v>
          </cell>
          <cell r="J714" t="str">
            <v>Scheule Digging 11/9/24</v>
          </cell>
          <cell r="K714" t="str">
            <v>W/O ISSUE</v>
          </cell>
          <cell r="L714" t="str">
            <v>AVECO</v>
          </cell>
          <cell r="M714" t="str">
            <v>FCOMP</v>
          </cell>
          <cell r="N714" t="str">
            <v>RRG</v>
          </cell>
          <cell r="O714">
            <v>59.366700000000002</v>
          </cell>
          <cell r="P714"/>
          <cell r="Q714">
            <v>161.07</v>
          </cell>
        </row>
        <row r="715">
          <cell r="E715" t="str">
            <v>X24093870842</v>
          </cell>
          <cell r="F715" t="str">
            <v>RAFAEL HECHANOVA</v>
          </cell>
          <cell r="G715" t="str">
            <v>MADRIGAL, AYALA-ALABANG VILL, MUNTINLUPA</v>
          </cell>
          <cell r="H715" t="str">
            <v>MUNTINLUPA CITY</v>
          </cell>
          <cell r="I715" t="str">
            <v>PARAÑAQUE</v>
          </cell>
          <cell r="J715"/>
          <cell r="K715" t="str">
            <v>W/O ISSUE</v>
          </cell>
          <cell r="L715" t="str">
            <v>AVECO</v>
          </cell>
          <cell r="M715" t="str">
            <v>FCOMP</v>
          </cell>
          <cell r="N715" t="str">
            <v>RRG</v>
          </cell>
          <cell r="O715">
            <v>93.994200000000006</v>
          </cell>
          <cell r="P715"/>
          <cell r="Q715">
            <v>132.78</v>
          </cell>
        </row>
        <row r="716">
          <cell r="E716" t="str">
            <v>X24062245731</v>
          </cell>
          <cell r="F716" t="str">
            <v>HERSAN REALTY CORPORATION</v>
          </cell>
          <cell r="G716" t="str">
            <v>BF HOMES-HERNANDEZ PORTION, BF HOMES-HERNANDEZ PORTION, LAS PINAS CITY</v>
          </cell>
          <cell r="H716" t="str">
            <v>LAS PIÑAS CITY</v>
          </cell>
          <cell r="I716" t="str">
            <v>PARAÑAQUE</v>
          </cell>
          <cell r="J716" t="str">
            <v>target 07/25/2024</v>
          </cell>
          <cell r="K716"/>
          <cell r="L716" t="str">
            <v>POWERHOUSE</v>
          </cell>
          <cell r="M716" t="str">
            <v>FCOMP</v>
          </cell>
          <cell r="N716" t="str">
            <v>JSP</v>
          </cell>
          <cell r="O716">
            <v>3.54</v>
          </cell>
          <cell r="P716"/>
          <cell r="Q716">
            <v>4.83</v>
          </cell>
        </row>
        <row r="717">
          <cell r="E717" t="str">
            <v>X24030818896</v>
          </cell>
          <cell r="F717" t="str">
            <v>CITY GOVERNMENT OF BACOOR</v>
          </cell>
          <cell r="G717" t="str">
            <v>EARTH ST., CAMELLA HOMES PH II-D, BACOOR</v>
          </cell>
          <cell r="H717" t="str">
            <v>BACOOR CITY</v>
          </cell>
          <cell r="I717" t="str">
            <v>DASMA</v>
          </cell>
          <cell r="J717" t="str">
            <v>sabit sd meter Aug 19</v>
          </cell>
          <cell r="K717" t="str">
            <v>W/O ISSUE</v>
          </cell>
          <cell r="L717" t="str">
            <v>POWERHOUSE</v>
          </cell>
          <cell r="M717" t="str">
            <v>FCOMP</v>
          </cell>
          <cell r="N717" t="str">
            <v>JSP</v>
          </cell>
          <cell r="O717">
            <v>1.73</v>
          </cell>
          <cell r="P717"/>
          <cell r="Q717">
            <v>4.7300000000000004</v>
          </cell>
        </row>
        <row r="718">
          <cell r="E718" t="str">
            <v>X24093778401</v>
          </cell>
          <cell r="F718" t="str">
            <v>DIOSALYN ARROYO ARTUZ</v>
          </cell>
          <cell r="G718" t="str">
            <v>DONA SOLEDAD EXTN, BETTER LIVING SUBD, PARANAQUE</v>
          </cell>
          <cell r="H718" t="str">
            <v>PARAÑAQUE CITY</v>
          </cell>
          <cell r="I718" t="str">
            <v>PARAÑAQUE</v>
          </cell>
          <cell r="J718"/>
          <cell r="K718"/>
          <cell r="L718" t="str">
            <v>POWERHOUSE</v>
          </cell>
          <cell r="M718" t="str">
            <v>FCOMP</v>
          </cell>
          <cell r="N718" t="str">
            <v>JSP</v>
          </cell>
          <cell r="O718">
            <v>3.4</v>
          </cell>
          <cell r="P718"/>
          <cell r="Q718">
            <v>4.67</v>
          </cell>
        </row>
        <row r="719">
          <cell r="E719" t="str">
            <v>X24062323123</v>
          </cell>
          <cell r="F719" t="str">
            <v>JESUS THE LIVING GOD CHRISTIAN MINISTRY, INC.</v>
          </cell>
          <cell r="G719" t="str">
            <v>HABAY I, HABAY I, BACOOR</v>
          </cell>
          <cell r="H719" t="str">
            <v>BACOOR CITY</v>
          </cell>
          <cell r="I719" t="str">
            <v>DASMA</v>
          </cell>
          <cell r="J719" t="str">
            <v>For Pre Survey (Follow up by Sir Gemar)</v>
          </cell>
          <cell r="K719" t="str">
            <v>W/O ISSUE</v>
          </cell>
          <cell r="L719" t="str">
            <v>AVECO</v>
          </cell>
          <cell r="M719" t="str">
            <v>FCOMP</v>
          </cell>
          <cell r="N719" t="str">
            <v>RRG</v>
          </cell>
          <cell r="O719">
            <v>85.171499999999995</v>
          </cell>
          <cell r="P719"/>
          <cell r="Q719">
            <v>132.94999999999999</v>
          </cell>
        </row>
        <row r="720">
          <cell r="E720" t="str">
            <v>X24093778253</v>
          </cell>
          <cell r="F720" t="str">
            <v>J&amp;F FOOD CORPORATION</v>
          </cell>
          <cell r="G720" t="str">
            <v>QUIRINO, SAN DIONISIO, PARANAQUE</v>
          </cell>
          <cell r="H720" t="str">
            <v>PARAÑAQUE CITY</v>
          </cell>
          <cell r="I720" t="str">
            <v>PARAÑAQUE</v>
          </cell>
          <cell r="J720"/>
          <cell r="K720" t="str">
            <v>W/O ISSUE</v>
          </cell>
          <cell r="L720" t="str">
            <v>AVECO</v>
          </cell>
          <cell r="M720" t="str">
            <v>FCOMP</v>
          </cell>
          <cell r="N720" t="str">
            <v>RRG</v>
          </cell>
          <cell r="O720">
            <v>377.90449999999998</v>
          </cell>
          <cell r="P720"/>
          <cell r="Q720">
            <v>391.63</v>
          </cell>
        </row>
        <row r="721">
          <cell r="E721" t="str">
            <v>X24083330840</v>
          </cell>
          <cell r="F721" t="str">
            <v>MDC CONQRETE INC,</v>
          </cell>
          <cell r="G721" t="str">
            <v>MALUNGGAY, FTI CPD, TAGUIG CITY</v>
          </cell>
          <cell r="H721" t="str">
            <v>TAGUIG CITY</v>
          </cell>
          <cell r="I721" t="str">
            <v>PARAÑAQUE</v>
          </cell>
          <cell r="J721" t="str">
            <v>Force Fcomp</v>
          </cell>
          <cell r="K721" t="str">
            <v>W/O ISSUE</v>
          </cell>
          <cell r="L721" t="str">
            <v>VJC</v>
          </cell>
          <cell r="M721" t="str">
            <v>FCOMP</v>
          </cell>
          <cell r="N721" t="str">
            <v>JMM</v>
          </cell>
          <cell r="O721">
            <v>528.1454</v>
          </cell>
          <cell r="P721"/>
          <cell r="Q721">
            <v>729.23</v>
          </cell>
        </row>
        <row r="722">
          <cell r="E722" t="str">
            <v>X24030814904</v>
          </cell>
          <cell r="F722" t="str">
            <v>CONVERGE INFORMATION AND COMMUNICATIONS TECHNOLOGY</v>
          </cell>
          <cell r="G722" t="str">
            <v>M.L. QUEZON, PUROK 5, TAGUIG CITY</v>
          </cell>
          <cell r="H722" t="str">
            <v>TAGUIG CITY</v>
          </cell>
          <cell r="I722" t="str">
            <v>PARAÑAQUE</v>
          </cell>
          <cell r="J722"/>
          <cell r="K722"/>
          <cell r="L722" t="str">
            <v>POWERHOUSE</v>
          </cell>
          <cell r="M722" t="str">
            <v>FCOMP</v>
          </cell>
          <cell r="N722" t="str">
            <v>JSP</v>
          </cell>
          <cell r="O722">
            <v>2.27</v>
          </cell>
          <cell r="P722"/>
          <cell r="Q722">
            <v>3.1</v>
          </cell>
        </row>
        <row r="723">
          <cell r="E723" t="str">
            <v>X23072776913</v>
          </cell>
          <cell r="F723" t="str">
            <v>AUTO TRANSPORT VENTURES LIMITED INCORPORATED</v>
          </cell>
          <cell r="G723" t="str">
            <v>MOLINO ROAD, MOLINO III, BACOOR</v>
          </cell>
          <cell r="H723" t="str">
            <v>BACOOR CITY</v>
          </cell>
          <cell r="I723" t="str">
            <v>DASMA</v>
          </cell>
          <cell r="J723"/>
          <cell r="K723"/>
          <cell r="L723" t="str">
            <v>AVECO</v>
          </cell>
          <cell r="M723" t="str">
            <v>FCOMP</v>
          </cell>
          <cell r="N723" t="str">
            <v>RRG</v>
          </cell>
          <cell r="O723">
            <v>3.68</v>
          </cell>
          <cell r="P723"/>
          <cell r="Q723">
            <v>5.03</v>
          </cell>
        </row>
        <row r="724">
          <cell r="E724" t="str">
            <v>X24104168585</v>
          </cell>
          <cell r="F724" t="str">
            <v>RAFAEL C. HECHANOVA</v>
          </cell>
          <cell r="G724" t="str">
            <v>AYALA-ALABANG VILL, AYALA-ALABANG VILL, MUNTINLUPA</v>
          </cell>
          <cell r="H724" t="str">
            <v>MUNTINLUPA CITY</v>
          </cell>
          <cell r="I724" t="str">
            <v>PARAÑAQUE</v>
          </cell>
          <cell r="J724" t="str">
            <v>Force Fcomp</v>
          </cell>
          <cell r="K724" t="str">
            <v>W/O ISSUE</v>
          </cell>
          <cell r="L724" t="str">
            <v>AVECO</v>
          </cell>
          <cell r="M724" t="str">
            <v>FCOMP</v>
          </cell>
          <cell r="N724" t="str">
            <v>RRG</v>
          </cell>
          <cell r="O724">
            <v>170.95769999999999</v>
          </cell>
          <cell r="P724"/>
          <cell r="Q724">
            <v>130.97999999999999</v>
          </cell>
        </row>
        <row r="725">
          <cell r="E725" t="str">
            <v>X24010150399</v>
          </cell>
          <cell r="F725" t="str">
            <v>SAN DIONISIO CREDIT COOPERATIVE</v>
          </cell>
          <cell r="G725" t="str">
            <v>QUIRINO, SAN DIONISIO, PARANAQUE</v>
          </cell>
          <cell r="H725" t="str">
            <v>PARAÑAQUE CITY</v>
          </cell>
          <cell r="I725" t="str">
            <v>PARAÑAQUE</v>
          </cell>
          <cell r="J725" t="str">
            <v>for completion 8/24/2024</v>
          </cell>
          <cell r="K725" t="str">
            <v>W/O ISSUE</v>
          </cell>
          <cell r="L725" t="str">
            <v>POWERHOUSE</v>
          </cell>
          <cell r="M725" t="str">
            <v>FCOMP</v>
          </cell>
          <cell r="N725" t="str">
            <v>JSP</v>
          </cell>
          <cell r="O725">
            <v>1.32795</v>
          </cell>
          <cell r="P725"/>
          <cell r="Q725">
            <v>1.8</v>
          </cell>
        </row>
        <row r="726">
          <cell r="E726" t="str">
            <v>X24083257768</v>
          </cell>
          <cell r="F726" t="str">
            <v>PHILIP JAMES S. WEE</v>
          </cell>
          <cell r="G726" t="str">
            <v>CANTERBURY, HILLSBOROUGH SUBD, MUNTINLUPA</v>
          </cell>
          <cell r="H726" t="str">
            <v>MUNTINLUPA CITY</v>
          </cell>
          <cell r="I726" t="str">
            <v>PARAÑAQUE</v>
          </cell>
          <cell r="J726"/>
          <cell r="K726"/>
          <cell r="L726" t="str">
            <v>POWERHOUSE</v>
          </cell>
          <cell r="M726" t="str">
            <v>FCOMP</v>
          </cell>
          <cell r="N726" t="str">
            <v>JMM</v>
          </cell>
          <cell r="O726">
            <v>102.3413</v>
          </cell>
          <cell r="P726"/>
          <cell r="Q726">
            <v>153.88</v>
          </cell>
        </row>
        <row r="727">
          <cell r="E727" t="str">
            <v>X24114394901</v>
          </cell>
          <cell r="F727" t="str">
            <v>WAYNE S. LLEGADO</v>
          </cell>
          <cell r="G727" t="str">
            <v>SACRED HEART, HOLY FAMILY VILL, TAGUIG CITY</v>
          </cell>
          <cell r="H727" t="str">
            <v>TAGUIG CITY</v>
          </cell>
          <cell r="I727" t="str">
            <v>PARAÑAQUE</v>
          </cell>
          <cell r="J727"/>
          <cell r="K727"/>
          <cell r="L727" t="str">
            <v>VJC</v>
          </cell>
          <cell r="M727" t="str">
            <v>TECO</v>
          </cell>
          <cell r="N727" t="str">
            <v>JMM</v>
          </cell>
          <cell r="O727">
            <v>42.6203</v>
          </cell>
          <cell r="P727"/>
          <cell r="Q727">
            <v>58.6</v>
          </cell>
        </row>
        <row r="728">
          <cell r="E728" t="str">
            <v>X24104312413</v>
          </cell>
          <cell r="F728" t="str">
            <v>VERMAN GAYO GUEVARA</v>
          </cell>
          <cell r="G728" t="str">
            <v>MT. CARABALLO, CAMELLA SPRINGVILLE HEIGHTS III, BACOOR</v>
          </cell>
          <cell r="H728" t="str">
            <v>BACOOR CITY</v>
          </cell>
          <cell r="I728" t="str">
            <v>DASMA</v>
          </cell>
          <cell r="J728"/>
          <cell r="K728"/>
          <cell r="L728" t="str">
            <v>AVECO</v>
          </cell>
          <cell r="M728" t="str">
            <v>FCOMP</v>
          </cell>
          <cell r="N728" t="str">
            <v>RRG</v>
          </cell>
          <cell r="O728">
            <v>14.42</v>
          </cell>
          <cell r="P728"/>
          <cell r="Q728">
            <v>19.850000000000001</v>
          </cell>
        </row>
        <row r="729">
          <cell r="E729" t="str">
            <v>X24104045703</v>
          </cell>
          <cell r="F729" t="str">
            <v>ALABANG HILLS VILLAGE ASSOCIATION, INC.</v>
          </cell>
          <cell r="G729" t="str">
            <v>DOÑA MARY, ALABANG HILLS SUBD PH 2, MUNTINLUPA</v>
          </cell>
          <cell r="H729" t="str">
            <v>MUNTINLUPA CITY</v>
          </cell>
          <cell r="I729" t="str">
            <v>PARAÑAQUE</v>
          </cell>
          <cell r="J729"/>
          <cell r="K729"/>
          <cell r="L729" t="str">
            <v>AVECO</v>
          </cell>
          <cell r="M729" t="str">
            <v>FCOMP</v>
          </cell>
          <cell r="N729" t="str">
            <v>RRG</v>
          </cell>
          <cell r="O729">
            <v>101.2547</v>
          </cell>
          <cell r="P729"/>
          <cell r="Q729">
            <v>144.94999999999999</v>
          </cell>
        </row>
        <row r="730">
          <cell r="E730" t="str">
            <v>X24104284461</v>
          </cell>
          <cell r="F730" t="str">
            <v>E.M. CUERPO, INC.</v>
          </cell>
          <cell r="G730" t="str">
            <v>BLDG. 5, CIUDAD KAUNLARAN, BACOOR</v>
          </cell>
          <cell r="H730" t="str">
            <v>BACOOR CITY</v>
          </cell>
          <cell r="I730" t="str">
            <v>DASMA</v>
          </cell>
          <cell r="J730"/>
          <cell r="K730"/>
          <cell r="L730" t="str">
            <v>POWERHOUSE</v>
          </cell>
          <cell r="M730" t="str">
            <v>FCOMP</v>
          </cell>
          <cell r="N730" t="str">
            <v>JMM</v>
          </cell>
          <cell r="O730">
            <v>25.337299999999999</v>
          </cell>
          <cell r="P730"/>
          <cell r="Q730">
            <v>34.53</v>
          </cell>
        </row>
        <row r="731">
          <cell r="E731" t="str">
            <v>X24104284463</v>
          </cell>
          <cell r="F731" t="str">
            <v>E.M. CUERPO, INC.</v>
          </cell>
          <cell r="G731" t="str">
            <v>BLDG. 5, CIUDAD KAUNLARAN, BACOOR</v>
          </cell>
          <cell r="H731" t="str">
            <v>BACOOR CITY</v>
          </cell>
          <cell r="I731" t="str">
            <v>DASMA</v>
          </cell>
          <cell r="J731"/>
          <cell r="K731"/>
          <cell r="L731" t="str">
            <v>POWERHOUSE</v>
          </cell>
          <cell r="M731" t="str">
            <v>FCOMP</v>
          </cell>
          <cell r="N731" t="str">
            <v>JMM</v>
          </cell>
          <cell r="O731">
            <v>320.90499999999997</v>
          </cell>
          <cell r="P731"/>
          <cell r="Q731">
            <v>265.05</v>
          </cell>
        </row>
        <row r="732">
          <cell r="E732" t="str">
            <v>X24104284464</v>
          </cell>
          <cell r="F732" t="str">
            <v>E.M. CUERPO, INC.</v>
          </cell>
          <cell r="G732" t="str">
            <v>BLDG. 6, CIUDAD KAUNLARAN, BACOOR</v>
          </cell>
          <cell r="H732" t="str">
            <v>BACOOR CITY</v>
          </cell>
          <cell r="I732" t="str">
            <v>DASMA</v>
          </cell>
          <cell r="J732"/>
          <cell r="K732"/>
          <cell r="L732" t="str">
            <v>POWERHOUSE</v>
          </cell>
          <cell r="M732" t="str">
            <v>TECO</v>
          </cell>
          <cell r="N732" t="str">
            <v>JMM</v>
          </cell>
          <cell r="O732">
            <v>20.350000000000001</v>
          </cell>
          <cell r="P732"/>
          <cell r="Q732">
            <v>27.88</v>
          </cell>
        </row>
        <row r="733">
          <cell r="E733" t="str">
            <v>X24104284465</v>
          </cell>
          <cell r="F733" t="str">
            <v>E.M. CUERPO, INC.</v>
          </cell>
          <cell r="G733" t="str">
            <v>BLDG. 6, CIUDAD KAUNLARAN, BACOOR</v>
          </cell>
          <cell r="H733" t="str">
            <v>BACOOR CITY</v>
          </cell>
          <cell r="I733" t="str">
            <v>DASMA</v>
          </cell>
          <cell r="J733"/>
          <cell r="K733"/>
          <cell r="L733" t="str">
            <v>POWERHOUSE</v>
          </cell>
          <cell r="M733" t="str">
            <v>TECO</v>
          </cell>
          <cell r="N733" t="str">
            <v>JMM</v>
          </cell>
          <cell r="O733">
            <v>238.1942</v>
          </cell>
          <cell r="P733"/>
          <cell r="Q733">
            <v>134.02000000000001</v>
          </cell>
        </row>
        <row r="734">
          <cell r="E734" t="str">
            <v>X24104284466</v>
          </cell>
          <cell r="F734" t="str">
            <v>E.M. CUERPO, INC.</v>
          </cell>
          <cell r="G734" t="str">
            <v>BLDG. 7, CIUDAD KAUNLARAN, BACOOR</v>
          </cell>
          <cell r="H734" t="str">
            <v>BACOOR CITY</v>
          </cell>
          <cell r="I734" t="str">
            <v>DASMA</v>
          </cell>
          <cell r="J734"/>
          <cell r="K734"/>
          <cell r="L734" t="str">
            <v>POWERHOUSE</v>
          </cell>
          <cell r="M734" t="str">
            <v>COMP</v>
          </cell>
          <cell r="N734" t="str">
            <v>JMM</v>
          </cell>
          <cell r="O734">
            <v>32.967300000000002</v>
          </cell>
          <cell r="P734"/>
          <cell r="Q734">
            <v>45</v>
          </cell>
        </row>
        <row r="735">
          <cell r="E735" t="str">
            <v>X24104284468</v>
          </cell>
          <cell r="F735" t="str">
            <v>E.M. CUERPO, INC.</v>
          </cell>
          <cell r="G735" t="str">
            <v>BLDG. 7, CIUDAD KAUNLARAN, BACOOR</v>
          </cell>
          <cell r="H735" t="str">
            <v>BACOOR CITY</v>
          </cell>
          <cell r="I735" t="str">
            <v>DASMA</v>
          </cell>
          <cell r="J735"/>
          <cell r="K735"/>
          <cell r="L735" t="str">
            <v>POWERHOUSE</v>
          </cell>
          <cell r="M735" t="str">
            <v>FCOMP</v>
          </cell>
          <cell r="N735" t="str">
            <v>JMM</v>
          </cell>
          <cell r="O735">
            <v>381.07709999999997</v>
          </cell>
          <cell r="P735"/>
          <cell r="Q735">
            <v>354</v>
          </cell>
        </row>
        <row r="736">
          <cell r="E736" t="str">
            <v>X24104284472</v>
          </cell>
          <cell r="F736" t="str">
            <v>E.M. CUERPO, INC.</v>
          </cell>
          <cell r="G736" t="str">
            <v>BLDG. 8, CIUDAD KAUNLARAN, BACOOR</v>
          </cell>
          <cell r="H736" t="str">
            <v>BACOOR CITY</v>
          </cell>
          <cell r="I736" t="str">
            <v>DASMA</v>
          </cell>
          <cell r="J736"/>
          <cell r="K736"/>
          <cell r="L736" t="str">
            <v>POWERHOUSE</v>
          </cell>
          <cell r="M736" t="str">
            <v>COMP</v>
          </cell>
          <cell r="N736" t="str">
            <v>JMM</v>
          </cell>
          <cell r="O736">
            <v>13.81</v>
          </cell>
          <cell r="P736"/>
          <cell r="Q736">
            <v>18.920000000000002</v>
          </cell>
        </row>
        <row r="737">
          <cell r="E737" t="str">
            <v>X24104284473</v>
          </cell>
          <cell r="F737" t="str">
            <v>E.M. CUERPO, INC.</v>
          </cell>
          <cell r="G737" t="str">
            <v>BLDG. 8, CIUDAD KAUNLARAN, BACOOR</v>
          </cell>
          <cell r="H737" t="str">
            <v>BACOOR CITY</v>
          </cell>
          <cell r="I737" t="str">
            <v>DASMA</v>
          </cell>
          <cell r="J737"/>
          <cell r="K737"/>
          <cell r="L737" t="str">
            <v>POWERHOUSE</v>
          </cell>
          <cell r="M737" t="str">
            <v>TECO</v>
          </cell>
          <cell r="N737" t="str">
            <v>JMM</v>
          </cell>
          <cell r="O737">
            <v>215.79419999999999</v>
          </cell>
          <cell r="P737"/>
          <cell r="Q737">
            <v>103.33</v>
          </cell>
        </row>
        <row r="738">
          <cell r="E738" t="str">
            <v>X24104284474</v>
          </cell>
          <cell r="F738" t="str">
            <v>E.M. CUERPO, INC.</v>
          </cell>
          <cell r="G738" t="str">
            <v>BLDG. 9, CIUDAD KAUNLARAN, BACOOR</v>
          </cell>
          <cell r="H738" t="str">
            <v>BACOOR CITY</v>
          </cell>
          <cell r="I738" t="str">
            <v>DASMA</v>
          </cell>
          <cell r="J738"/>
          <cell r="K738"/>
          <cell r="L738" t="str">
            <v>POWERHOUSE</v>
          </cell>
          <cell r="M738" t="str">
            <v>FCOMP</v>
          </cell>
          <cell r="N738" t="str">
            <v>JMM</v>
          </cell>
          <cell r="O738">
            <v>35.147300000000001</v>
          </cell>
          <cell r="P738"/>
          <cell r="Q738">
            <v>48</v>
          </cell>
        </row>
        <row r="739">
          <cell r="E739" t="str">
            <v>X24104284476</v>
          </cell>
          <cell r="F739" t="str">
            <v>E.M. CUERPO, INC.</v>
          </cell>
          <cell r="G739" t="str">
            <v>BLDG. 9, CIUDAD KAUNLARAN, BACOOR</v>
          </cell>
          <cell r="H739" t="str">
            <v>BACOOR CITY</v>
          </cell>
          <cell r="I739" t="str">
            <v>DASMA</v>
          </cell>
          <cell r="J739"/>
          <cell r="K739"/>
          <cell r="L739" t="str">
            <v>POWERHOUSE</v>
          </cell>
          <cell r="M739" t="str">
            <v>FCOMP</v>
          </cell>
          <cell r="N739" t="str">
            <v>JMM</v>
          </cell>
          <cell r="O739">
            <v>215.79419999999999</v>
          </cell>
          <cell r="P739"/>
          <cell r="Q739">
            <v>103.33</v>
          </cell>
        </row>
        <row r="740">
          <cell r="E740" t="str">
            <v>R23539429</v>
          </cell>
          <cell r="F740" t="str">
            <v>CELERIO, JOY CRISTINA DEFEO</v>
          </cell>
          <cell r="G740" t="str">
            <v>M.H. DEL PILAR, TUAZON SUBD, LAS PINAS CITY</v>
          </cell>
          <cell r="H740" t="str">
            <v>LAS PIÑAS CITY</v>
          </cell>
          <cell r="I740" t="str">
            <v>PARAÑAQUE</v>
          </cell>
          <cell r="J740"/>
          <cell r="K740"/>
          <cell r="L740" t="str">
            <v>POWERHOUSE</v>
          </cell>
          <cell r="M740" t="str">
            <v>FCOMP</v>
          </cell>
          <cell r="N740" t="str">
            <v>JSP</v>
          </cell>
          <cell r="O740">
            <v>1.1259999999999999</v>
          </cell>
          <cell r="P740"/>
          <cell r="Q740">
            <v>1.58</v>
          </cell>
        </row>
        <row r="741">
          <cell r="E741" t="str">
            <v>X24083092958</v>
          </cell>
          <cell r="F741" t="str">
            <v>DITO TELECOMMUNITY CORPORATION</v>
          </cell>
          <cell r="G741" t="str">
            <v>BLK 2B, VICTORIAHOMES-EMERALD HTS SUBD, MUNTINLUPA</v>
          </cell>
          <cell r="H741" t="str">
            <v>MUNTINLUPA CITY</v>
          </cell>
          <cell r="I741" t="str">
            <v>PARAÑAQUE</v>
          </cell>
          <cell r="J741"/>
          <cell r="K741"/>
          <cell r="L741" t="str">
            <v>POWERHOUSE</v>
          </cell>
          <cell r="M741" t="str">
            <v>FCOMP</v>
          </cell>
          <cell r="N741" t="str">
            <v>JMM</v>
          </cell>
          <cell r="O741">
            <v>25.787299999999998</v>
          </cell>
          <cell r="P741"/>
          <cell r="Q741">
            <v>35.32</v>
          </cell>
        </row>
        <row r="742">
          <cell r="E742" t="str">
            <v>X24104129581</v>
          </cell>
          <cell r="F742" t="str">
            <v>PRIMO LAUNDRY SOLUTION OPC</v>
          </cell>
          <cell r="G742" t="str">
            <v>DOMINIC SAVIO, BETTER LIVING SUBD, PARANAQUE</v>
          </cell>
          <cell r="H742" t="str">
            <v>PARAÑAQUE CITY</v>
          </cell>
          <cell r="I742" t="str">
            <v>PARAÑAQUE</v>
          </cell>
          <cell r="J742"/>
          <cell r="K742"/>
          <cell r="L742" t="str">
            <v>POWERHOUSE</v>
          </cell>
          <cell r="M742" t="str">
            <v>FCOMP</v>
          </cell>
          <cell r="N742" t="str">
            <v>JMM</v>
          </cell>
          <cell r="O742">
            <v>28.593299999999999</v>
          </cell>
          <cell r="P742"/>
          <cell r="Q742">
            <v>39.08</v>
          </cell>
        </row>
        <row r="743">
          <cell r="E743" t="str">
            <v>X24114388168</v>
          </cell>
          <cell r="F743" t="str">
            <v>FAMILEE FIVE RESTAURANT OPC</v>
          </cell>
          <cell r="G743" t="str">
            <v>ALABANG-ZAPOTE, TALON I, LAS PINAS CITY</v>
          </cell>
          <cell r="H743" t="str">
            <v>LAS PIÑAS CITY</v>
          </cell>
          <cell r="I743" t="str">
            <v>PARAÑAQUE</v>
          </cell>
          <cell r="J743"/>
          <cell r="K743"/>
          <cell r="L743" t="str">
            <v>AVECO</v>
          </cell>
          <cell r="M743" t="str">
            <v>FCOMP</v>
          </cell>
          <cell r="N743" t="str">
            <v>RRG</v>
          </cell>
          <cell r="O743">
            <v>123.5437</v>
          </cell>
          <cell r="P743"/>
          <cell r="Q743">
            <v>194.63</v>
          </cell>
        </row>
        <row r="744">
          <cell r="E744" t="str">
            <v>X24030789243</v>
          </cell>
          <cell r="F744" t="str">
            <v>ESTELITA DIMATATAC PATDU</v>
          </cell>
          <cell r="G744" t="str">
            <v>NATIONAL, PUTATAN, MUNTINLUPA</v>
          </cell>
          <cell r="H744" t="str">
            <v>MUNTINLUPA CITY</v>
          </cell>
          <cell r="I744" t="str">
            <v>PARAÑAQUE</v>
          </cell>
          <cell r="J744"/>
          <cell r="K744" t="str">
            <v>W/O ISSUE</v>
          </cell>
          <cell r="L744" t="str">
            <v>POWERHOUSE</v>
          </cell>
          <cell r="M744" t="str">
            <v>FCOMP</v>
          </cell>
          <cell r="N744" t="str">
            <v>JSP</v>
          </cell>
          <cell r="O744">
            <v>0.99795</v>
          </cell>
          <cell r="P744"/>
          <cell r="Q744">
            <v>1.37</v>
          </cell>
        </row>
        <row r="745">
          <cell r="E745"/>
          <cell r="F745"/>
          <cell r="G745"/>
          <cell r="H745"/>
          <cell r="I745"/>
          <cell r="J745"/>
          <cell r="K745"/>
          <cell r="L745"/>
          <cell r="M745"/>
          <cell r="N745"/>
          <cell r="O745"/>
          <cell r="P745"/>
          <cell r="Q745"/>
        </row>
        <row r="746">
          <cell r="E746"/>
          <cell r="F746"/>
          <cell r="G746"/>
          <cell r="H746"/>
          <cell r="I746"/>
          <cell r="J746"/>
          <cell r="K746"/>
          <cell r="L746"/>
          <cell r="M746"/>
          <cell r="N746"/>
          <cell r="O746"/>
          <cell r="P746"/>
          <cell r="Q746"/>
        </row>
        <row r="747">
          <cell r="E747"/>
          <cell r="F747"/>
          <cell r="G747"/>
          <cell r="H747"/>
          <cell r="I747"/>
          <cell r="J747"/>
          <cell r="K747"/>
          <cell r="L747"/>
          <cell r="M747"/>
          <cell r="N747"/>
          <cell r="O747"/>
          <cell r="P747"/>
          <cell r="Q747"/>
        </row>
        <row r="748">
          <cell r="E748"/>
          <cell r="F748"/>
          <cell r="G748"/>
          <cell r="H748"/>
          <cell r="I748"/>
          <cell r="J748"/>
          <cell r="K748"/>
          <cell r="L748"/>
          <cell r="M748"/>
          <cell r="N748"/>
          <cell r="O748"/>
          <cell r="P748"/>
          <cell r="Q748"/>
        </row>
        <row r="749">
          <cell r="E749"/>
          <cell r="F749"/>
          <cell r="G749"/>
          <cell r="H749"/>
          <cell r="I749"/>
          <cell r="J749"/>
          <cell r="K749"/>
          <cell r="L749"/>
          <cell r="M749"/>
          <cell r="N749"/>
          <cell r="O749"/>
          <cell r="P749"/>
          <cell r="Q749"/>
        </row>
        <row r="750">
          <cell r="E750"/>
          <cell r="F750"/>
          <cell r="G750"/>
          <cell r="H750"/>
          <cell r="I750"/>
          <cell r="J750"/>
          <cell r="K750"/>
          <cell r="L750"/>
          <cell r="M750"/>
          <cell r="N750"/>
          <cell r="O750"/>
          <cell r="P750"/>
          <cell r="Q750"/>
        </row>
        <row r="751">
          <cell r="E751"/>
          <cell r="F751"/>
          <cell r="G751"/>
          <cell r="H751"/>
          <cell r="I751"/>
          <cell r="J751"/>
          <cell r="K751"/>
          <cell r="L751"/>
          <cell r="M751"/>
          <cell r="N751"/>
          <cell r="O751"/>
          <cell r="P751"/>
          <cell r="Q751"/>
        </row>
        <row r="752">
          <cell r="E752"/>
          <cell r="F752"/>
          <cell r="G752"/>
          <cell r="H752"/>
          <cell r="I752"/>
          <cell r="J752"/>
          <cell r="K752"/>
          <cell r="L752"/>
          <cell r="M752"/>
          <cell r="N752"/>
          <cell r="O752"/>
          <cell r="P752"/>
          <cell r="Q752"/>
        </row>
        <row r="753">
          <cell r="E753"/>
          <cell r="F753"/>
          <cell r="G753"/>
          <cell r="H753"/>
          <cell r="I753"/>
          <cell r="J753"/>
          <cell r="K753"/>
          <cell r="L753"/>
          <cell r="M753"/>
          <cell r="N753"/>
          <cell r="O753"/>
          <cell r="P753"/>
          <cell r="Q753"/>
        </row>
        <row r="754">
          <cell r="E754"/>
          <cell r="F754"/>
          <cell r="G754"/>
          <cell r="H754"/>
          <cell r="I754"/>
          <cell r="J754"/>
          <cell r="K754"/>
          <cell r="L754"/>
          <cell r="M754"/>
          <cell r="N754"/>
          <cell r="O754"/>
          <cell r="P754"/>
          <cell r="Q754"/>
        </row>
        <row r="755">
          <cell r="E755"/>
          <cell r="F755"/>
          <cell r="G755"/>
          <cell r="H755"/>
          <cell r="I755"/>
          <cell r="J755"/>
          <cell r="K755"/>
          <cell r="L755"/>
          <cell r="M755"/>
          <cell r="N755"/>
          <cell r="O755"/>
          <cell r="P755"/>
          <cell r="Q755"/>
        </row>
        <row r="756">
          <cell r="E756"/>
          <cell r="F756"/>
          <cell r="G756"/>
          <cell r="H756"/>
          <cell r="I756"/>
          <cell r="J756"/>
          <cell r="K756"/>
          <cell r="L756"/>
          <cell r="M756"/>
          <cell r="N756"/>
          <cell r="O756"/>
          <cell r="P756"/>
          <cell r="Q756"/>
        </row>
        <row r="757">
          <cell r="E757"/>
          <cell r="F757"/>
          <cell r="G757"/>
          <cell r="H757"/>
          <cell r="I757"/>
          <cell r="J757"/>
          <cell r="K757"/>
          <cell r="L757"/>
          <cell r="M757"/>
          <cell r="N757"/>
          <cell r="O757"/>
          <cell r="P757"/>
          <cell r="Q757"/>
        </row>
        <row r="758">
          <cell r="E758"/>
          <cell r="F758"/>
          <cell r="G758"/>
          <cell r="H758"/>
          <cell r="I758"/>
          <cell r="J758"/>
          <cell r="K758"/>
          <cell r="L758"/>
          <cell r="M758"/>
          <cell r="N758"/>
          <cell r="O758"/>
          <cell r="P758"/>
          <cell r="Q758"/>
        </row>
        <row r="759">
          <cell r="E759"/>
          <cell r="F759"/>
          <cell r="G759"/>
          <cell r="H759"/>
          <cell r="I759"/>
          <cell r="J759"/>
          <cell r="K759"/>
          <cell r="L759"/>
          <cell r="M759"/>
          <cell r="N759"/>
          <cell r="O759"/>
          <cell r="P759"/>
          <cell r="Q759"/>
        </row>
        <row r="760">
          <cell r="E760"/>
          <cell r="F760"/>
          <cell r="G760"/>
          <cell r="H760"/>
          <cell r="I760"/>
          <cell r="J760"/>
          <cell r="K760"/>
          <cell r="L760"/>
          <cell r="M760"/>
          <cell r="N760"/>
          <cell r="O760"/>
          <cell r="P760"/>
          <cell r="Q760"/>
        </row>
        <row r="761">
          <cell r="E761"/>
          <cell r="F761"/>
          <cell r="G761"/>
          <cell r="H761"/>
          <cell r="I761"/>
          <cell r="J761"/>
          <cell r="K761"/>
          <cell r="L761"/>
          <cell r="M761"/>
          <cell r="N761"/>
          <cell r="O761"/>
          <cell r="P761"/>
          <cell r="Q761"/>
        </row>
        <row r="762">
          <cell r="E762"/>
          <cell r="F762"/>
          <cell r="G762"/>
          <cell r="H762"/>
          <cell r="I762"/>
          <cell r="J762"/>
          <cell r="K762"/>
          <cell r="L762"/>
          <cell r="M762"/>
          <cell r="N762"/>
          <cell r="O762"/>
          <cell r="P762"/>
          <cell r="Q762"/>
        </row>
        <row r="763">
          <cell r="E763"/>
          <cell r="F763"/>
          <cell r="G763"/>
          <cell r="H763"/>
          <cell r="I763"/>
          <cell r="J763"/>
          <cell r="K763"/>
          <cell r="L763"/>
          <cell r="M763"/>
          <cell r="N763"/>
          <cell r="O763"/>
          <cell r="P763"/>
          <cell r="Q763"/>
        </row>
        <row r="766">
          <cell r="E766"/>
          <cell r="K766"/>
          <cell r="N766"/>
          <cell r="Q766"/>
        </row>
        <row r="767">
          <cell r="E767"/>
          <cell r="K767"/>
          <cell r="N767"/>
          <cell r="Q767"/>
        </row>
        <row r="768">
          <cell r="E768"/>
          <cell r="K768"/>
          <cell r="N768"/>
          <cell r="Q768"/>
        </row>
        <row r="769">
          <cell r="E769"/>
          <cell r="K769"/>
          <cell r="N769"/>
          <cell r="Q769"/>
        </row>
        <row r="770">
          <cell r="E770"/>
          <cell r="K770"/>
          <cell r="N770"/>
          <cell r="Q770"/>
        </row>
        <row r="771">
          <cell r="E771"/>
          <cell r="K771"/>
          <cell r="N771"/>
          <cell r="Q771"/>
        </row>
        <row r="772">
          <cell r="E772"/>
          <cell r="K772"/>
          <cell r="N772"/>
          <cell r="Q772"/>
        </row>
        <row r="773">
          <cell r="E773"/>
          <cell r="K773"/>
          <cell r="N773"/>
          <cell r="Q773"/>
        </row>
        <row r="774">
          <cell r="E774"/>
          <cell r="K774"/>
          <cell r="N774"/>
          <cell r="Q774"/>
        </row>
        <row r="775">
          <cell r="E775"/>
          <cell r="K775"/>
          <cell r="N775"/>
          <cell r="Q775"/>
        </row>
        <row r="776">
          <cell r="E776"/>
          <cell r="K776"/>
          <cell r="N776"/>
          <cell r="Q776"/>
        </row>
        <row r="777">
          <cell r="E777"/>
          <cell r="K777"/>
          <cell r="N777"/>
          <cell r="Q777"/>
        </row>
        <row r="778">
          <cell r="E778"/>
          <cell r="K778"/>
          <cell r="N778"/>
          <cell r="Q778"/>
        </row>
        <row r="779">
          <cell r="E779"/>
          <cell r="K779"/>
          <cell r="N779"/>
          <cell r="Q779"/>
        </row>
        <row r="780">
          <cell r="E780"/>
          <cell r="K780"/>
          <cell r="N780"/>
          <cell r="Q780"/>
        </row>
        <row r="781">
          <cell r="E781"/>
          <cell r="K781"/>
          <cell r="N781"/>
          <cell r="Q781"/>
        </row>
        <row r="782">
          <cell r="E782"/>
        </row>
        <row r="783">
          <cell r="E783"/>
        </row>
        <row r="784">
          <cell r="E784"/>
        </row>
        <row r="785">
          <cell r="E785"/>
        </row>
        <row r="786">
          <cell r="E786"/>
        </row>
        <row r="787">
          <cell r="E787"/>
        </row>
        <row r="788">
          <cell r="E788"/>
        </row>
        <row r="789">
          <cell r="E789"/>
        </row>
        <row r="790">
          <cell r="E790"/>
        </row>
        <row r="791">
          <cell r="E791"/>
        </row>
        <row r="792">
          <cell r="E792"/>
        </row>
        <row r="793">
          <cell r="E793"/>
        </row>
        <row r="794">
          <cell r="E794"/>
        </row>
        <row r="795">
          <cell r="E795"/>
        </row>
        <row r="796">
          <cell r="E796"/>
        </row>
        <row r="797">
          <cell r="E797"/>
        </row>
        <row r="798">
          <cell r="E798"/>
        </row>
        <row r="799">
          <cell r="E799"/>
        </row>
        <row r="800">
          <cell r="E800"/>
        </row>
        <row r="801">
          <cell r="E801"/>
        </row>
        <row r="802">
          <cell r="E802"/>
        </row>
        <row r="803">
          <cell r="E803"/>
        </row>
        <row r="804">
          <cell r="E804"/>
        </row>
        <row r="805">
          <cell r="E805"/>
        </row>
        <row r="806">
          <cell r="E806"/>
        </row>
        <row r="808">
          <cell r="E808"/>
        </row>
        <row r="809">
          <cell r="E809"/>
        </row>
        <row r="810">
          <cell r="E810"/>
        </row>
        <row r="811">
          <cell r="E811"/>
        </row>
        <row r="812">
          <cell r="E812"/>
        </row>
        <row r="813">
          <cell r="E813"/>
        </row>
        <row r="814">
          <cell r="E814"/>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UPV"/>
      <sheetName val="Justifications"/>
      <sheetName val="UG-SLEM"/>
      <sheetName val="C1"/>
      <sheetName val="PCA SUMMARY"/>
      <sheetName val="PRIORITY"/>
      <sheetName val="VIP"/>
      <sheetName val="AGEING"/>
      <sheetName val="VENDOR PRODUCTIVITY"/>
    </sheetNames>
    <sheetDataSet>
      <sheetData sheetId="0"/>
      <sheetData sheetId="1"/>
      <sheetData sheetId="2"/>
      <sheetData sheetId="3"/>
      <sheetData sheetId="4">
        <row r="1">
          <cell r="E1"/>
          <cell r="F1"/>
          <cell r="G1">
            <v>0</v>
          </cell>
          <cell r="H1"/>
          <cell r="I1"/>
          <cell r="J1"/>
          <cell r="K1" t="str">
            <v>F</v>
          </cell>
          <cell r="L1" t="str">
            <v>R</v>
          </cell>
          <cell r="M1"/>
          <cell r="N1"/>
          <cell r="O1"/>
          <cell r="P1"/>
        </row>
        <row r="2">
          <cell r="E2" t="str">
            <v>WO NO</v>
          </cell>
          <cell r="F2" t="str">
            <v>DESCRIPTION</v>
          </cell>
          <cell r="G2" t="str">
            <v>LOCATION</v>
          </cell>
          <cell r="H2" t="str">
            <v>MUNICIPALITY</v>
          </cell>
          <cell r="I2" t="str">
            <v>AREA OF RESPONSIBILITY</v>
          </cell>
          <cell r="J2" t="str">
            <v>VENDOR REMARKS (free text)</v>
          </cell>
          <cell r="K2" t="str">
            <v>C1 REMARKS (with or without issue)</v>
          </cell>
          <cell r="L2" t="str">
            <v>ASSIGNED</v>
          </cell>
          <cell r="M2" t="str">
            <v>STATUS</v>
          </cell>
          <cell r="N2" t="str">
            <v>SUPERVISOR</v>
          </cell>
          <cell r="O2" t="str">
            <v>C1 CONTRACTOR MANHOUR</v>
          </cell>
          <cell r="P2" t="str">
            <v>TOTAL MANHOURS</v>
          </cell>
        </row>
        <row r="3">
          <cell r="E3" t="str">
            <v>P2004004805</v>
          </cell>
          <cell r="F3" t="str">
            <v>MAINT -  44WU_TLN 051257 LOADSPLIT &amp; Inst Addl 25/50/50KVA on CY8-1276/CY8-1275/CY8-1273</v>
          </cell>
          <cell r="G3" t="str">
            <v>DIAMOND, BERNABE PH 3 SUBD SAN DIONISIO PARAÑAQUE CITY</v>
          </cell>
          <cell r="H3" t="str">
            <v>PARAÑAQUE CITY</v>
          </cell>
          <cell r="I3" t="str">
            <v>PARAÑAQUE</v>
          </cell>
          <cell r="J3" t="str">
            <v>not feasible; for survey team C1</v>
          </cell>
          <cell r="K3" t="str">
            <v>W/ ISSUE</v>
          </cell>
          <cell r="L3" t="str">
            <v>OPS</v>
          </cell>
          <cell r="M3" t="str">
            <v>SCHED</v>
          </cell>
          <cell r="N3" t="str">
            <v>Dean Carl Borjal</v>
          </cell>
          <cell r="O3">
            <v>139.20779999999996</v>
          </cell>
          <cell r="P3" t="e">
            <v>#N/A</v>
          </cell>
        </row>
        <row r="4">
          <cell r="E4" t="str">
            <v>P2006000420</v>
          </cell>
          <cell r="F4" t="str">
            <v>MAINT  45WG TLN 037283; Split Loading Inst Addl 50KVA &amp; 75KVA on A8-0440&amp;ALB1-3102</v>
          </cell>
          <cell r="G4" t="str">
            <v>BLOCK 32 PUROK 4 UPPER BICUTAN TAGUIG CITY</v>
          </cell>
          <cell r="H4" t="str">
            <v>TAGUIG CITY</v>
          </cell>
          <cell r="I4" t="str">
            <v>PARAÑAQUE</v>
          </cell>
          <cell r="J4" t="str">
            <v>Sept 2023, ayaw magpahukay, for survey wityh design/For survey of C1 Team</v>
          </cell>
          <cell r="K4" t="str">
            <v>W/ ISSUE</v>
          </cell>
          <cell r="L4" t="str">
            <v>VJC</v>
          </cell>
          <cell r="M4" t="str">
            <v>CAN</v>
          </cell>
          <cell r="N4" t="str">
            <v>Jenneth Madrid</v>
          </cell>
          <cell r="O4">
            <v>90.976600000000019</v>
          </cell>
          <cell r="P4" t="e">
            <v>#N/A</v>
          </cell>
        </row>
        <row r="5">
          <cell r="E5" t="str">
            <v>P2006000610</v>
          </cell>
          <cell r="F5" t="str">
            <v>MAINT - 55GG_TLN 271296 Split Loading Inst Addl 50KVA on A8-0735</v>
          </cell>
          <cell r="G5" t="str">
            <v>JASMIN PUROK 6C LOWER BICUTAN TAGUIG CITY</v>
          </cell>
          <cell r="H5" t="str">
            <v>TAGUIG CITY</v>
          </cell>
          <cell r="I5" t="str">
            <v>PARAÑAQUE</v>
          </cell>
          <cell r="J5" t="str">
            <v>Sept 2023, ayaw magpahukay, for survey wityh design/For survey of C1 Team</v>
          </cell>
          <cell r="K5" t="str">
            <v>W/ ISSUE</v>
          </cell>
          <cell r="L5" t="str">
            <v>VJC</v>
          </cell>
          <cell r="M5" t="str">
            <v>CAN</v>
          </cell>
          <cell r="N5" t="str">
            <v>Jenneth Madrid</v>
          </cell>
          <cell r="O5">
            <v>22.109399999999997</v>
          </cell>
          <cell r="P5" t="e">
            <v>#N/A</v>
          </cell>
        </row>
        <row r="6">
          <cell r="E6" t="str">
            <v>P2006000921</v>
          </cell>
          <cell r="F6" t="str">
            <v>MAINT- 45WG Load-Split TLN 068256; Inst New 75KVA on DZ1-2057</v>
          </cell>
          <cell r="G6" t="str">
            <v>ROAD 3 NORTH DAANG HARI BAGONG TANYAG TAGUIG CITY</v>
          </cell>
          <cell r="H6" t="str">
            <v>TAGUIG CITY</v>
          </cell>
          <cell r="I6" t="str">
            <v>PARAÑAQUE</v>
          </cell>
          <cell r="J6" t="str">
            <v>not feasible; for survey team C1; continue digging on Dec 9</v>
          </cell>
          <cell r="K6" t="str">
            <v>W/ ISSUE</v>
          </cell>
          <cell r="L6" t="str">
            <v>ECOM</v>
          </cell>
          <cell r="M6" t="str">
            <v>FCOMP</v>
          </cell>
          <cell r="N6" t="str">
            <v>Dean Carl Borjal</v>
          </cell>
          <cell r="O6">
            <v>40.19</v>
          </cell>
          <cell r="P6">
            <v>40.19</v>
          </cell>
        </row>
        <row r="7">
          <cell r="E7" t="str">
            <v>P2009000813</v>
          </cell>
          <cell r="F7" t="str">
            <v>MAINT 424WU Uprate from kVA to 75kVA : [039062|WA372558|A5-0334|QS]</v>
          </cell>
          <cell r="G7" t="str">
            <v>ROSAL STO. NINO STO. NINO PARANAQUE</v>
          </cell>
          <cell r="H7" t="str">
            <v>PARAÑAQUE CITY</v>
          </cell>
          <cell r="I7" t="str">
            <v>PARAÑAQUE</v>
          </cell>
          <cell r="J7" t="str">
            <v>for field survey by crew</v>
          </cell>
          <cell r="K7" t="str">
            <v>W/O ISSUE</v>
          </cell>
          <cell r="L7" t="str">
            <v>CHALLENGER</v>
          </cell>
          <cell r="M7" t="str">
            <v>INPRG</v>
          </cell>
          <cell r="N7" t="str">
            <v>Isan Carlo Lazaro</v>
          </cell>
          <cell r="O7">
            <v>15.751999999999999</v>
          </cell>
          <cell r="P7" t="e">
            <v>#N/A</v>
          </cell>
        </row>
        <row r="8">
          <cell r="E8" t="str">
            <v>P2006000924</v>
          </cell>
          <cell r="F8" t="str">
            <v>MAINT- 45WG Load-Split TLN 033207; Inst Addl 75KVA on DZ2-2222</v>
          </cell>
          <cell r="G8" t="str">
            <v>ROAD 1 BAGONG TANYAG BAGONG TANYAG TAGUIG CITY</v>
          </cell>
          <cell r="H8" t="str">
            <v>TAGUIG CITY</v>
          </cell>
          <cell r="I8" t="str">
            <v>PARAÑAQUE</v>
          </cell>
          <cell r="J8" t="str">
            <v>ongoing</v>
          </cell>
          <cell r="K8" t="str">
            <v>W/ ISSUE</v>
          </cell>
          <cell r="L8" t="str">
            <v>POWERHOUSE</v>
          </cell>
          <cell r="M8" t="str">
            <v>INPRG</v>
          </cell>
          <cell r="N8" t="str">
            <v>Jenneth Madrid</v>
          </cell>
          <cell r="O8">
            <v>59.228000000000016</v>
          </cell>
          <cell r="P8" t="e">
            <v>#N/A</v>
          </cell>
        </row>
        <row r="9">
          <cell r="E9" t="str">
            <v>P2009000788</v>
          </cell>
          <cell r="F9" t="str">
            <v>MN_MA, Uprate from 37.5kVA to 75kVA : [452201|WA200084|A5-1345|421WG|QS]</v>
          </cell>
          <cell r="G9" t="str">
            <v>E. RODRIGUEZ JR. MOONWALK MOONWALK PARANAQUE</v>
          </cell>
          <cell r="H9" t="str">
            <v>PARAÑAQUE CITY</v>
          </cell>
          <cell r="I9" t="str">
            <v>PARAÑAQUE</v>
          </cell>
          <cell r="J9" t="str">
            <v>ongoing</v>
          </cell>
          <cell r="K9" t="str">
            <v>W/O ISSUE</v>
          </cell>
          <cell r="L9" t="str">
            <v>CHALLENGER</v>
          </cell>
          <cell r="M9" t="str">
            <v>INPRG</v>
          </cell>
          <cell r="N9" t="str">
            <v>Isan Carlo Lazaro</v>
          </cell>
          <cell r="O9">
            <v>15.951999999999998</v>
          </cell>
          <cell r="P9" t="e">
            <v>#N/A</v>
          </cell>
        </row>
        <row r="10">
          <cell r="E10" t="str">
            <v>P2007000208</v>
          </cell>
          <cell r="F10" t="str">
            <v>MAINT 425WG Load-Split 087388/WA345584/100KVA; Inst Addl 75KVA on A7-1008</v>
          </cell>
          <cell r="G10" t="str">
            <v>KOURUS CAMELLA HOMES MERVILLE PARANAQUE</v>
          </cell>
          <cell r="H10" t="str">
            <v>PARAÑAQUE CITY</v>
          </cell>
          <cell r="I10" t="str">
            <v>PARAÑAQUE</v>
          </cell>
          <cell r="J10" t="str">
            <v>ongoing</v>
          </cell>
          <cell r="K10" t="str">
            <v>W/O ISSUE</v>
          </cell>
          <cell r="L10" t="str">
            <v>CHALLENGER</v>
          </cell>
          <cell r="M10" t="str">
            <v>INPRG</v>
          </cell>
          <cell r="N10" t="str">
            <v>Isan Carlo Lazaro</v>
          </cell>
          <cell r="O10">
            <v>36.12850000000001</v>
          </cell>
          <cell r="P10" t="e">
            <v>#N/A</v>
          </cell>
        </row>
        <row r="11">
          <cell r="E11" t="str">
            <v>P2009000548</v>
          </cell>
          <cell r="F11" t="str">
            <v>MAINT 55GG Loadsplit [069426|WA145069|DZ2-0528|
Install addl 2-75 kVA on Pole DZ2-0526</v>
          </cell>
          <cell r="G11" t="str">
            <v>V.P. CRUZ PUROK 5 LOWER BICUTAN TAGUIG CITY</v>
          </cell>
          <cell r="H11" t="str">
            <v>TAGUIG CITY</v>
          </cell>
          <cell r="I11" t="str">
            <v>PARAÑAQUE</v>
          </cell>
          <cell r="J11" t="str">
            <v>ongoing</v>
          </cell>
          <cell r="K11" t="str">
            <v>W/ ISSUE</v>
          </cell>
          <cell r="L11" t="str">
            <v>VJC</v>
          </cell>
          <cell r="M11" t="str">
            <v>CAN</v>
          </cell>
          <cell r="N11" t="str">
            <v>Jenneth Madrid</v>
          </cell>
          <cell r="O11">
            <v>50.338999999999999</v>
          </cell>
          <cell r="P11" t="e">
            <v>#N/A</v>
          </cell>
        </row>
        <row r="12">
          <cell r="E12" t="str">
            <v>P2007000394</v>
          </cell>
          <cell r="F12" t="str">
            <v>MAINT_55GG Load-Split 111627/WA329429/50KVA; Inst Addl 75KVA on C8-5486</v>
          </cell>
          <cell r="G12" t="str">
            <v>7TH GHQ VILL SIGNAL VILLAGE TAGUIG CITY</v>
          </cell>
          <cell r="H12" t="str">
            <v>TAGUIG CITY</v>
          </cell>
          <cell r="I12" t="str">
            <v>PARAÑAQUE</v>
          </cell>
          <cell r="J12" t="str">
            <v>ongoing</v>
          </cell>
          <cell r="K12" t="str">
            <v>W/O ISSUE</v>
          </cell>
          <cell r="L12" t="str">
            <v>CHALLENGER</v>
          </cell>
          <cell r="M12" t="str">
            <v>INPRG</v>
          </cell>
          <cell r="N12" t="str">
            <v>Isan Carlo Lazaro</v>
          </cell>
          <cell r="O12">
            <v>45.5807</v>
          </cell>
          <cell r="P12" t="e">
            <v>#N/A</v>
          </cell>
        </row>
        <row r="13">
          <cell r="E13" t="str">
            <v>P2009000586</v>
          </cell>
          <cell r="F13" t="str">
            <v>MN_MA, Loadsplit from kVA to 0 DT (kVA,kVA,kVA,kVA) : [134661||DV1-0012|56GG|QS]</v>
          </cell>
          <cell r="G13" t="str">
            <v>PRES. M.L. QUEZON CUPANG CUPANG MUNTINLUPA</v>
          </cell>
          <cell r="H13" t="str">
            <v>MUNTINLUPA CITY</v>
          </cell>
          <cell r="I13" t="str">
            <v>PARAÑAQUE</v>
          </cell>
          <cell r="J13" t="str">
            <v>ongoing</v>
          </cell>
          <cell r="K13" t="str">
            <v>W/ ISSUE</v>
          </cell>
          <cell r="L13" t="str">
            <v>ECOM</v>
          </cell>
          <cell r="M13" t="str">
            <v>PCAN3</v>
          </cell>
          <cell r="N13" t="str">
            <v>Dean Carl Borjal</v>
          </cell>
          <cell r="O13">
            <v>13.071999999999999</v>
          </cell>
          <cell r="P13" t="e">
            <v>#N/A</v>
          </cell>
        </row>
        <row r="14">
          <cell r="E14" t="str">
            <v>P2101102759</v>
          </cell>
          <cell r="F14" t="str">
            <v>MN_MAJOR, Loadsplit 51XD  [037203|WA343521|CV8-1375||] install addl 1-75kVA  @ CV8- 1384</v>
          </cell>
          <cell r="G14" t="str">
            <v>5TH GOLDEN GATE SUBD TALON III LAS PINAS CITY</v>
          </cell>
          <cell r="H14" t="str">
            <v>LAS PIÑAS CITY</v>
          </cell>
          <cell r="I14" t="str">
            <v>PARAÑAQUE</v>
          </cell>
          <cell r="J14" t="str">
            <v>ongoing</v>
          </cell>
          <cell r="K14" t="str">
            <v>W/O ISSUE</v>
          </cell>
          <cell r="L14" t="str">
            <v>CHALLENGER</v>
          </cell>
          <cell r="M14" t="str">
            <v>SCHED</v>
          </cell>
          <cell r="N14" t="str">
            <v>Isan Carlo Lazaro</v>
          </cell>
          <cell r="O14">
            <v>10.481999999999999</v>
          </cell>
          <cell r="P14" t="e">
            <v>#N/A</v>
          </cell>
        </row>
        <row r="15">
          <cell r="E15" t="str">
            <v>P2101102674</v>
          </cell>
          <cell r="F15" t="str">
            <v>MN_MAJOR, Loadsplit from 75kVA : [003404|WA110981|DR1-0404|57GG|]</v>
          </cell>
          <cell r="G15" t="str">
            <v>ESTANISLAO LAKEVIEW HOMES I PUTATAN MUNTINLUPA</v>
          </cell>
          <cell r="H15" t="str">
            <v>MUNTINLUPA CITY</v>
          </cell>
          <cell r="I15" t="str">
            <v>PARAÑAQUE</v>
          </cell>
          <cell r="J15" t="str">
            <v xml:space="preserve">change vendor/For Re-assignmnet </v>
          </cell>
          <cell r="K15" t="str">
            <v>W/ ISSUE</v>
          </cell>
          <cell r="L15" t="str">
            <v>OPS</v>
          </cell>
          <cell r="M15" t="str">
            <v>FCOMP</v>
          </cell>
          <cell r="N15" t="str">
            <v>Dean Carl Borjal</v>
          </cell>
          <cell r="O15">
            <v>243.12</v>
          </cell>
          <cell r="P15">
            <v>243.12</v>
          </cell>
        </row>
        <row r="16">
          <cell r="E16" t="str">
            <v>P2101102720</v>
          </cell>
          <cell r="F16" t="str">
            <v>MN_MAJOR, Loadsplit from 100kVA : [069436|WA368739|B8-0835|55GG|]</v>
          </cell>
          <cell r="G16" t="str">
            <v>MIRANDA ZONE 1 SIGNAL VILLAGE TAGUIG CITY</v>
          </cell>
          <cell r="H16" t="str">
            <v>TAGUIG CITY</v>
          </cell>
          <cell r="I16" t="str">
            <v>PARAÑAQUE</v>
          </cell>
          <cell r="J16" t="str">
            <v>not feasible; for survey team C1</v>
          </cell>
          <cell r="K16" t="str">
            <v>W/ ISSUE</v>
          </cell>
          <cell r="L16" t="str">
            <v>ECOM</v>
          </cell>
          <cell r="M16" t="str">
            <v>PCAN3</v>
          </cell>
          <cell r="N16" t="str">
            <v>Dean Carl Borjal</v>
          </cell>
          <cell r="O16">
            <v>43.290500000000002</v>
          </cell>
          <cell r="P16" t="e">
            <v>#N/A</v>
          </cell>
        </row>
        <row r="17">
          <cell r="E17" t="str">
            <v>P2101102682</v>
          </cell>
          <cell r="F17" t="str">
            <v>MN_MAJOR, Loadsplit from 75kVA : [063873|WA344251|DR1-1343|46WH|]</v>
          </cell>
          <cell r="G17" t="str">
            <v>BORACAY CAMELLA HOMES ALABANG 4 SUBD POBLACION MUNTINLUPA</v>
          </cell>
          <cell r="H17" t="str">
            <v>MUNTINLUPA CITY</v>
          </cell>
          <cell r="I17" t="str">
            <v>PARAÑAQUE</v>
          </cell>
          <cell r="J17" t="str">
            <v>for crew survey; for C1 survey</v>
          </cell>
          <cell r="K17" t="str">
            <v>W/ ISSUE</v>
          </cell>
          <cell r="L17" t="str">
            <v>ECOM</v>
          </cell>
          <cell r="M17" t="str">
            <v>FCOMP</v>
          </cell>
          <cell r="N17" t="str">
            <v>Dean Carl Borjal</v>
          </cell>
          <cell r="O17">
            <v>47.38</v>
          </cell>
          <cell r="P17">
            <v>47.38</v>
          </cell>
        </row>
        <row r="18">
          <cell r="E18">
            <v>100338058856</v>
          </cell>
          <cell r="F18" t="str">
            <v>MAINT - 414FIL - Retirement of Idle poles and other facilities pole DU1-2176</v>
          </cell>
          <cell r="G18" t="str">
            <v>ALABANG-ZAPOTE FILINVEST CORPORATE CITY ALABANG MUNTINLUPA</v>
          </cell>
          <cell r="H18" t="str">
            <v>MUNTINLUPA CITY</v>
          </cell>
          <cell r="I18" t="str">
            <v>PARAÑAQUE</v>
          </cell>
          <cell r="J18" t="str">
            <v xml:space="preserve">for permit on Feb. 22, 2023; no feed back; permit lapsed (03-08-23); </v>
          </cell>
          <cell r="K18" t="str">
            <v>W/O ISSUE</v>
          </cell>
          <cell r="L18" t="str">
            <v>ECOM</v>
          </cell>
          <cell r="M18" t="str">
            <v>SCHED</v>
          </cell>
          <cell r="N18" t="str">
            <v>Ronilo Gange Jr.</v>
          </cell>
          <cell r="O18">
            <v>12.8467</v>
          </cell>
          <cell r="P18" t="e">
            <v>#N/A</v>
          </cell>
        </row>
        <row r="19">
          <cell r="E19" t="str">
            <v>X21062562359</v>
          </cell>
          <cell r="F19" t="str">
            <v>NO BIA, INC.</v>
          </cell>
          <cell r="G19" t="str">
            <v>LANGKA, FTI CPD, TAGUIG CITY</v>
          </cell>
          <cell r="H19" t="str">
            <v>TAGUIG CITY</v>
          </cell>
          <cell r="I19" t="str">
            <v>PARAÑAQUE</v>
          </cell>
          <cell r="J19" t="str">
            <v>for cancellation, 1/11-transferred to other vendors, 2-22 same remarks</v>
          </cell>
          <cell r="K19" t="str">
            <v>W/ ISSUE</v>
          </cell>
          <cell r="L19" t="str">
            <v>VJC</v>
          </cell>
          <cell r="M19" t="str">
            <v>CAN</v>
          </cell>
          <cell r="N19" t="str">
            <v>Jemuel Peralta</v>
          </cell>
          <cell r="O19">
            <v>98.170000000000016</v>
          </cell>
          <cell r="P19" t="e">
            <v>#N/A</v>
          </cell>
        </row>
        <row r="20">
          <cell r="E20">
            <v>100338058959</v>
          </cell>
          <cell r="F20" t="str">
            <v>MAINT - 414FIL - Retirement of Idle poles and other facilities pole DU1-2307 &amp; DU1-2308</v>
          </cell>
          <cell r="G20" t="str">
            <v>MALACCA LANE FILINVEST CORPORATE CITY ALABANG MUNTINLUPA</v>
          </cell>
          <cell r="H20" t="str">
            <v>MUNTINLUPA CITY</v>
          </cell>
          <cell r="I20" t="str">
            <v>PARAÑAQUE</v>
          </cell>
          <cell r="J20" t="str">
            <v>w/ pole attachments</v>
          </cell>
          <cell r="K20" t="str">
            <v>W/ ISSUE</v>
          </cell>
          <cell r="L20" t="str">
            <v>ECOM</v>
          </cell>
          <cell r="M20" t="str">
            <v>SCHED</v>
          </cell>
          <cell r="N20" t="str">
            <v>Ronilo Gange Jr.</v>
          </cell>
          <cell r="O20">
            <v>21.721399999999996</v>
          </cell>
          <cell r="P20" t="e">
            <v>#N/A</v>
          </cell>
        </row>
        <row r="21">
          <cell r="E21">
            <v>100338059056</v>
          </cell>
          <cell r="F21" t="str">
            <v xml:space="preserve">MAINT - 414FIL - Retirement of Idle poles and other facilities pole DT1-2353 &amp; DT1-2180 </v>
          </cell>
          <cell r="G21" t="str">
            <v>PARKWAY FILINVEST CORPORATE CITY ALABANG MUNTINLUPA</v>
          </cell>
          <cell r="H21" t="str">
            <v>MUNTINLUPA CITY</v>
          </cell>
          <cell r="I21" t="str">
            <v>PARAÑAQUE</v>
          </cell>
          <cell r="J21" t="str">
            <v xml:space="preserve">for permit on Feb. 22, 2023; no feed back; permit lapsed (03-08-23); </v>
          </cell>
          <cell r="K21" t="str">
            <v>W/O ISSUE</v>
          </cell>
          <cell r="L21" t="str">
            <v>ECOM</v>
          </cell>
          <cell r="M21" t="str">
            <v>SCHED</v>
          </cell>
          <cell r="N21" t="str">
            <v>Ronilo Gange Jr.</v>
          </cell>
          <cell r="O21">
            <v>26.557399999999994</v>
          </cell>
          <cell r="P21" t="e">
            <v>#N/A</v>
          </cell>
        </row>
        <row r="22">
          <cell r="E22">
            <v>100338058517</v>
          </cell>
          <cell r="F22" t="str">
            <v>MAINT - 414FIL - Retirement of Idle poles &amp; facilities P# DU1-2173,DU1-2282,DU1-2172,NPT</v>
          </cell>
          <cell r="G22" t="str">
            <v>MANDARIN PLEASANT VILL BAYANAN MUNTINLUPA</v>
          </cell>
          <cell r="H22" t="str">
            <v>MUNTINLUPA CITY</v>
          </cell>
          <cell r="I22" t="str">
            <v>PARAÑAQUE</v>
          </cell>
          <cell r="J22" t="str">
            <v>w/ pole attachments</v>
          </cell>
          <cell r="K22" t="str">
            <v>W/ ISSUE</v>
          </cell>
          <cell r="L22" t="str">
            <v>ECOM</v>
          </cell>
          <cell r="M22" t="str">
            <v>SCHED</v>
          </cell>
          <cell r="N22" t="str">
            <v>Ronilo Gange Jr.</v>
          </cell>
          <cell r="O22">
            <v>44.54</v>
          </cell>
          <cell r="P22" t="e">
            <v>#N/A</v>
          </cell>
        </row>
        <row r="23">
          <cell r="E23">
            <v>100338058622</v>
          </cell>
          <cell r="F23" t="str">
            <v>MAINT - 414FIL - Retirement of Idle poles and other facilities pole DU1-0002-T &amp; DU1-2172-B</v>
          </cell>
          <cell r="G23" t="str">
            <v>MANDARIN PLEASANT VILL BAYANAN MUNTINLUPA</v>
          </cell>
          <cell r="H23" t="str">
            <v>MUNTINLUPA CITY</v>
          </cell>
          <cell r="I23" t="str">
            <v>PARAÑAQUE</v>
          </cell>
          <cell r="J23" t="str">
            <v>w/ pole attachments</v>
          </cell>
          <cell r="K23" t="str">
            <v>W/ ISSUE</v>
          </cell>
          <cell r="L23" t="str">
            <v>ECOM</v>
          </cell>
          <cell r="M23" t="str">
            <v>SCHED</v>
          </cell>
          <cell r="N23" t="str">
            <v>Ronilo Gange Jr.</v>
          </cell>
          <cell r="O23">
            <v>11.987300000000001</v>
          </cell>
          <cell r="P23" t="e">
            <v>#N/A</v>
          </cell>
        </row>
        <row r="24">
          <cell r="E24" t="str">
            <v>P2106111928</v>
          </cell>
          <cell r="F24" t="str">
            <v>MAINT 43XD Loadsplit [037150|WA196961|CX7-0436||]
Install 1-50kVA DT on pole CX7-0434</v>
          </cell>
          <cell r="G24" t="str">
            <v>KASOY DO?A MANUELA SUBD PH 4-A PAMPLONA III LAS PINAS CITY</v>
          </cell>
          <cell r="H24" t="str">
            <v>LAS PIÑAS CITY</v>
          </cell>
          <cell r="I24" t="str">
            <v>PARAÑAQUE</v>
          </cell>
          <cell r="J24" t="str">
            <v>for confirmation; crew survey of C1</v>
          </cell>
          <cell r="K24" t="str">
            <v>W/O ISSUE</v>
          </cell>
          <cell r="L24" t="str">
            <v>ECOM</v>
          </cell>
          <cell r="M24" t="str">
            <v>SCHED</v>
          </cell>
          <cell r="N24" t="str">
            <v>Ronilo Gange Jr.</v>
          </cell>
          <cell r="O24">
            <v>48.498100000000008</v>
          </cell>
          <cell r="P24" t="e">
            <v>#N/A</v>
          </cell>
        </row>
        <row r="25">
          <cell r="E25" t="str">
            <v>P2007000361</v>
          </cell>
          <cell r="F25" t="str">
            <v>MAINT Load-Split 086298/WA350686/100KVA; 
Inst Addl 1-75kVA DT on pole B8-6252 (new pole)</v>
          </cell>
          <cell r="G25" t="str">
            <v>DIRECTO ZONE 2 SIGNAL VILLAGE TAGUIG CITY</v>
          </cell>
          <cell r="H25" t="str">
            <v>TAGUIG CITY</v>
          </cell>
          <cell r="I25" t="str">
            <v>PARAÑAQUE</v>
          </cell>
          <cell r="J25" t="str">
            <v>for survey with QI, refer to design</v>
          </cell>
          <cell r="K25" t="str">
            <v>W/ ISSUE</v>
          </cell>
          <cell r="L25" t="str">
            <v>OPS</v>
          </cell>
          <cell r="M25" t="str">
            <v>FCOMP</v>
          </cell>
          <cell r="N25" t="str">
            <v>Dean Carl Borjal</v>
          </cell>
          <cell r="O25">
            <v>0</v>
          </cell>
          <cell r="P25">
            <v>9.77</v>
          </cell>
        </row>
        <row r="26">
          <cell r="E26" t="str">
            <v>R20784640</v>
          </cell>
          <cell r="F26" t="str">
            <v>ALLANIQUE REALTY DEVT CORP</v>
          </cell>
          <cell r="G26" t="str">
            <v>L. ALLANIQUE, BARANGAY VILL, PARANAQUE</v>
          </cell>
          <cell r="H26" t="str">
            <v>PARAÑAQUE CITY</v>
          </cell>
          <cell r="I26" t="str">
            <v>PARAÑAQUE</v>
          </cell>
          <cell r="J26" t="str">
            <v>customer refuse on location of pole digging 5/20/2025
for BC coordiantion on WO cancellation 2/15
re-surveyed 07/17/2024
to install pole in-front of existing and use small aleyarm as support</v>
          </cell>
          <cell r="K26" t="str">
            <v>(R) W/O ISSUE</v>
          </cell>
          <cell r="L26" t="str">
            <v>CHALLENGER</v>
          </cell>
          <cell r="M26" t="str">
            <v>SCHED</v>
          </cell>
          <cell r="N26" t="str">
            <v>Isan Carlo Lazaro</v>
          </cell>
          <cell r="O26">
            <v>85.05</v>
          </cell>
          <cell r="P26">
            <v>23.26</v>
          </cell>
        </row>
        <row r="27">
          <cell r="E27" t="str">
            <v>R19617176</v>
          </cell>
          <cell r="F27" t="str">
            <v>OFFICE OF CONGRESSMAN STRIKE B. REVILLA,</v>
          </cell>
          <cell r="G27" t="str">
            <v>GEN. EMILIO AGUINALDO, PANAPAAN VI, BACOOR</v>
          </cell>
          <cell r="H27" t="str">
            <v>BACOOR CITY</v>
          </cell>
          <cell r="I27" t="str">
            <v>DASMA</v>
          </cell>
          <cell r="J27" t="str">
            <v>Job 3 for SSP/liveline, Job 4 with telco for email to FA, Job 5 for survey live line, Task 10 with issue on hukay, request assistance bacoor, job 7 for PAI sched;</v>
          </cell>
          <cell r="K27" t="str">
            <v>W/ ISSUE</v>
          </cell>
          <cell r="L27" t="str">
            <v>AVECO</v>
          </cell>
          <cell r="M27" t="str">
            <v>SCHED</v>
          </cell>
          <cell r="N27" t="str">
            <v>Ronilo Gange Jr.</v>
          </cell>
          <cell r="O27">
            <v>1133.2283999999993</v>
          </cell>
          <cell r="P27">
            <v>1795.22</v>
          </cell>
        </row>
        <row r="28">
          <cell r="E28" t="str">
            <v>X21083519494</v>
          </cell>
          <cell r="F28" t="str">
            <v>SEVEN TALL TREES EVENTS, INC.</v>
          </cell>
          <cell r="G28" t="str">
            <v>ASEANA, ASEANA BUSINESS PARK, PARANAQUE</v>
          </cell>
          <cell r="H28" t="str">
            <v>PARAÑAQUE CITY</v>
          </cell>
          <cell r="I28" t="str">
            <v>PARAÑAQUE</v>
          </cell>
          <cell r="J28" t="str">
            <v>for permit re application 2/15</v>
          </cell>
          <cell r="K28" t="str">
            <v>W/ ISSUE</v>
          </cell>
          <cell r="L28" t="str">
            <v>CHALLENGER</v>
          </cell>
          <cell r="M28" t="str">
            <v>CAN</v>
          </cell>
          <cell r="N28" t="str">
            <v>Jemuel Peralta</v>
          </cell>
          <cell r="O28">
            <v>97.660000000000011</v>
          </cell>
          <cell r="P28" t="e">
            <v>#N/A</v>
          </cell>
        </row>
        <row r="29">
          <cell r="E29" t="str">
            <v>P2106111943</v>
          </cell>
          <cell r="F29" t="str">
            <v>MAINT 45XD Loadsplit [035879|WA141444|CX8-0551||]
install 1-75kVA DT on pole CX8-0552</v>
          </cell>
          <cell r="G29" t="str">
            <v>KYOTO BF HOMES BF HOMES PARANAQUE</v>
          </cell>
          <cell r="H29" t="str">
            <v>PARAÑAQUE CITY</v>
          </cell>
          <cell r="I29" t="str">
            <v>PARAÑAQUE</v>
          </cell>
          <cell r="J29" t="str">
            <v>ongoing</v>
          </cell>
          <cell r="K29"/>
          <cell r="L29" t="str">
            <v>POWERHOUSE</v>
          </cell>
          <cell r="M29" t="str">
            <v>INPRG</v>
          </cell>
          <cell r="N29" t="str">
            <v>Jenneth Madrid</v>
          </cell>
          <cell r="O29">
            <v>53.318299999999994</v>
          </cell>
          <cell r="P29" t="e">
            <v>#N/A</v>
          </cell>
        </row>
        <row r="30">
          <cell r="E30" t="str">
            <v>X21094255140</v>
          </cell>
          <cell r="F30" t="str">
            <v>BAYPRIME PROPERTIES INC.</v>
          </cell>
          <cell r="G30" t="str">
            <v>ASEANA, ASEANA BUSINESS PARK, PARANAQUE</v>
          </cell>
          <cell r="H30" t="str">
            <v>PARAÑAQUE CITY</v>
          </cell>
          <cell r="I30" t="str">
            <v>PARAÑAQUE</v>
          </cell>
          <cell r="J30" t="str">
            <v>for WO cancellation? DT still in used</v>
          </cell>
          <cell r="K30" t="str">
            <v>FOR CANCELLATION</v>
          </cell>
          <cell r="L30" t="str">
            <v>CHALLENGER</v>
          </cell>
          <cell r="M30" t="str">
            <v>CLOSED-CAN</v>
          </cell>
          <cell r="N30" t="str">
            <v>Isan Carlo Lazaro</v>
          </cell>
          <cell r="O30">
            <v>118.93339999999999</v>
          </cell>
          <cell r="P30" t="e">
            <v>#N/A</v>
          </cell>
        </row>
        <row r="31">
          <cell r="E31" t="str">
            <v>R21040226</v>
          </cell>
          <cell r="F31" t="str">
            <v>YIELDERS TRADING CORPORATION</v>
          </cell>
          <cell r="G31" t="str">
            <v>STA. AGUEDA, STO. NINO, PARANAQUE</v>
          </cell>
          <cell r="H31" t="str">
            <v>PARAÑAQUE CITY</v>
          </cell>
          <cell r="I31" t="str">
            <v>PARAÑAQUE</v>
          </cell>
          <cell r="J31"/>
          <cell r="K31" t="str">
            <v>W/ ISSUE</v>
          </cell>
          <cell r="L31" t="str">
            <v>CHALLENGER</v>
          </cell>
          <cell r="M31" t="str">
            <v>SCHED</v>
          </cell>
          <cell r="N31" t="str">
            <v>Isan Carlo Lazaro</v>
          </cell>
          <cell r="O31">
            <v>97.325899999999976</v>
          </cell>
          <cell r="P31">
            <v>256.04000000000002</v>
          </cell>
        </row>
        <row r="32">
          <cell r="E32" t="str">
            <v>X21104486609</v>
          </cell>
          <cell r="F32" t="str">
            <v>JEFFREY SAGUN CHAN</v>
          </cell>
          <cell r="G32" t="str">
            <v>MATTHEW, MULTINATIONAL VILL, PARANAQUE</v>
          </cell>
          <cell r="H32" t="str">
            <v>PARAÑAQUE CITY</v>
          </cell>
          <cell r="I32" t="str">
            <v>PARAÑAQUE</v>
          </cell>
          <cell r="J32" t="str">
            <v>for follow up Pque BC, DT location issue, 1/11-customer doesn't want DT in front of house, task 3, neighbor holds execution, DT already installed on site - 2/22</v>
          </cell>
          <cell r="K32" t="str">
            <v>W/ ISSUE</v>
          </cell>
          <cell r="L32" t="str">
            <v>VJC</v>
          </cell>
          <cell r="M32" t="str">
            <v>PCAN3</v>
          </cell>
          <cell r="N32" t="str">
            <v>Jenneth Madrid</v>
          </cell>
          <cell r="O32">
            <v>26.167999999999996</v>
          </cell>
          <cell r="P32" t="e">
            <v>#N/A</v>
          </cell>
        </row>
        <row r="33">
          <cell r="E33" t="str">
            <v>X21030949643</v>
          </cell>
          <cell r="F33" t="str">
            <v>ROBERTO DE MESA BUNYI</v>
          </cell>
          <cell r="G33" t="str">
            <v>HENRY IDE, KATARUNGAN VILLAGE, MUNTINLUPA</v>
          </cell>
          <cell r="H33" t="str">
            <v>MUNTINLUPA CITY</v>
          </cell>
          <cell r="I33" t="str">
            <v>PARAÑAQUE</v>
          </cell>
          <cell r="J33" t="str">
            <v>HOA ISSUE; HOA holds exection of project; FOR CANCELLATION (superseded by WO X23010211288)</v>
          </cell>
          <cell r="K33" t="str">
            <v>W/ ISSUE</v>
          </cell>
          <cell r="L33" t="str">
            <v>ECOM</v>
          </cell>
          <cell r="M33" t="str">
            <v>PCAN</v>
          </cell>
          <cell r="N33" t="str">
            <v>Ronilo Gange Jr.</v>
          </cell>
          <cell r="O33">
            <v>169.18339999999995</v>
          </cell>
          <cell r="P33" t="e">
            <v>#N/A</v>
          </cell>
        </row>
        <row r="34">
          <cell r="E34" t="str">
            <v>R19291776</v>
          </cell>
          <cell r="F34" t="str">
            <v>CITY GOVERNMENT OF BACOOR</v>
          </cell>
          <cell r="G34" t="str">
            <v>GEN. TIRONA, HABAY I, BACOOR</v>
          </cell>
          <cell r="H34" t="str">
            <v>BACOOR CITY</v>
          </cell>
          <cell r="I34" t="str">
            <v>DASMA</v>
          </cell>
          <cell r="J34" t="str">
            <v>pole location issue (02-15-23); +1 POLE TASK 1</v>
          </cell>
          <cell r="K34" t="str">
            <v>W/ ISSUE</v>
          </cell>
          <cell r="L34" t="str">
            <v>DASMA</v>
          </cell>
          <cell r="M34" t="str">
            <v>SCHED</v>
          </cell>
          <cell r="N34" t="str">
            <v>Karl Ferdinand Ruiz</v>
          </cell>
          <cell r="O34">
            <v>261.88480000000004</v>
          </cell>
          <cell r="P34">
            <v>708.58</v>
          </cell>
        </row>
        <row r="35">
          <cell r="E35" t="str">
            <v>R21631238</v>
          </cell>
          <cell r="F35" t="str">
            <v>CAVITEX INFRASTRUCTURE CORP.</v>
          </cell>
          <cell r="G35" t="str">
            <v>N. ARMSTRONG, MOONWALK, PARANAQUE</v>
          </cell>
          <cell r="H35" t="str">
            <v>PARAÑAQUE CITY</v>
          </cell>
          <cell r="I35" t="str">
            <v>PARAÑAQUE</v>
          </cell>
          <cell r="J35" t="str">
            <v>awaiting clearance from CAVITEX on completion of project, task 11 modification</v>
          </cell>
          <cell r="K35" t="str">
            <v>W/ ISSUE</v>
          </cell>
          <cell r="L35" t="str">
            <v>CHALLENGER</v>
          </cell>
          <cell r="M35" t="str">
            <v>FCOMP</v>
          </cell>
          <cell r="N35" t="str">
            <v>Isan Carlo Lazaro</v>
          </cell>
          <cell r="O35">
            <v>382.92960000000033</v>
          </cell>
          <cell r="P35">
            <v>638.83000000000004</v>
          </cell>
        </row>
        <row r="36">
          <cell r="E36" t="str">
            <v>P2107115141</v>
          </cell>
          <cell r="F36" t="str">
            <v>MN_MAJOR (WDESIGN), CONGRESSMAN OFFICE STRIKE B. REVILLA, Relocation Request along Bacoor,Cavite</v>
          </cell>
          <cell r="G36" t="str">
            <v>MOLINO BLVD., BAYANAN, BACOOR</v>
          </cell>
          <cell r="H36" t="str">
            <v>BACOOR CITY</v>
          </cell>
          <cell r="I36" t="str">
            <v>DASMA</v>
          </cell>
          <cell r="J36" t="str">
            <v>ongoing pole installation - with overlapping to P2111120001; for prioritization; for execution on 5th week of March; for execution for the month of May; job 3 done; job 4 hotline works; job 2 hotline works; job 1 PAI
remaining site 1 site 2 and site 4</v>
          </cell>
          <cell r="K36" t="str">
            <v>W/O ISSUE</v>
          </cell>
          <cell r="L36" t="str">
            <v>AVECO</v>
          </cell>
          <cell r="M36" t="str">
            <v>FCOMP</v>
          </cell>
          <cell r="N36" t="str">
            <v>Ronilo Gange Jr.</v>
          </cell>
          <cell r="O36">
            <v>635.52</v>
          </cell>
          <cell r="P36">
            <v>1991.66</v>
          </cell>
        </row>
        <row r="37">
          <cell r="E37" t="str">
            <v>R21662615</v>
          </cell>
          <cell r="F37" t="str">
            <v>FOOD TERMINAL, INC.</v>
          </cell>
          <cell r="G37" t="str">
            <v>LANGKA, FTI CPD, TAGUIG CITY</v>
          </cell>
          <cell r="H37" t="str">
            <v>TAGUIG CITY</v>
          </cell>
          <cell r="I37" t="str">
            <v>PARAÑAQUE</v>
          </cell>
          <cell r="J37" t="str">
            <v>for completion May 2022</v>
          </cell>
          <cell r="K37" t="str">
            <v>W/O ISSUE</v>
          </cell>
          <cell r="L37" t="str">
            <v>VJC</v>
          </cell>
          <cell r="M37" t="str">
            <v>DPRG-PCR</v>
          </cell>
          <cell r="N37" t="str">
            <v>Raeven De Quiroz</v>
          </cell>
          <cell r="O37">
            <v>102.0535</v>
          </cell>
          <cell r="P37" t="e">
            <v>#N/A</v>
          </cell>
        </row>
        <row r="38">
          <cell r="E38" t="str">
            <v>R20609999</v>
          </cell>
          <cell r="F38" t="str">
            <v>CAVITEX INFRASTRUCTURE CORP.</v>
          </cell>
          <cell r="G38" t="str">
            <v>KAINGIN RD., KAINGIN, PARANAQUE</v>
          </cell>
          <cell r="H38" t="str">
            <v>PARAÑAQUE CITY</v>
          </cell>
          <cell r="I38" t="str">
            <v>PARAÑAQUE</v>
          </cell>
          <cell r="J38" t="str">
            <v>PENDING MPTS</v>
          </cell>
          <cell r="K38" t="str">
            <v>W/ ISSUE</v>
          </cell>
          <cell r="L38" t="str">
            <v>ECOM</v>
          </cell>
          <cell r="M38" t="str">
            <v>SCHED</v>
          </cell>
          <cell r="N38" t="str">
            <v>Ronilo Gange Jr.</v>
          </cell>
          <cell r="O38">
            <v>717.71599999999887</v>
          </cell>
          <cell r="P38">
            <v>1361.61</v>
          </cell>
        </row>
        <row r="39">
          <cell r="E39" t="str">
            <v>X22052042329</v>
          </cell>
          <cell r="F39" t="str">
            <v>MARIA IMELDA BUYOC SANDWEG</v>
          </cell>
          <cell r="G39" t="str">
            <v>JOY, DREAMLAND SUBD, PARANAQUE</v>
          </cell>
          <cell r="H39" t="str">
            <v>PARAÑAQUE CITY</v>
          </cell>
          <cell r="I39" t="str">
            <v>PARAÑAQUE</v>
          </cell>
          <cell r="J39" t="str">
            <v>with issue, 1/11-with cash bond</v>
          </cell>
          <cell r="K39" t="str">
            <v>W/ ISSUE</v>
          </cell>
          <cell r="L39" t="str">
            <v>VJC</v>
          </cell>
          <cell r="M39" t="str">
            <v>PCAN3</v>
          </cell>
          <cell r="N39" t="str">
            <v>Jemuel Peralta</v>
          </cell>
          <cell r="O39">
            <v>162.57659999999993</v>
          </cell>
          <cell r="P39" t="e">
            <v>#N/A</v>
          </cell>
        </row>
        <row r="40">
          <cell r="E40" t="str">
            <v>R21631255</v>
          </cell>
          <cell r="F40" t="str">
            <v>CAVITEX INFRASTRUCTURE CORP.,</v>
          </cell>
          <cell r="G40" t="str">
            <v>E. RODRIGUEZ JR. INT, STO. NINO, PARANAQUE</v>
          </cell>
          <cell r="H40" t="str">
            <v>PARAÑAQUE CITY</v>
          </cell>
          <cell r="I40" t="str">
            <v>PARAÑAQUE</v>
          </cell>
          <cell r="J40" t="str">
            <v>for completion within September; w/ ROW issue w/ SM; pending MPTS</v>
          </cell>
          <cell r="K40" t="str">
            <v>W/ ISSUE</v>
          </cell>
          <cell r="L40" t="str">
            <v>ECOM</v>
          </cell>
          <cell r="M40" t="str">
            <v>FCOMP</v>
          </cell>
          <cell r="N40" t="str">
            <v>Ronilo Gange Jr.</v>
          </cell>
          <cell r="O40">
            <v>79.675600000000017</v>
          </cell>
          <cell r="P40">
            <v>155.01</v>
          </cell>
        </row>
        <row r="41">
          <cell r="E41" t="str">
            <v>R21135764</v>
          </cell>
          <cell r="F41" t="str">
            <v>CAVITEX INFRASTRUCTURE CORP.</v>
          </cell>
          <cell r="G41" t="str">
            <v>MULTINATIONAL VILL, MULTINATIONAL VILL, PARANAQUE</v>
          </cell>
          <cell r="H41" t="str">
            <v>PARAÑAQUE CITY</v>
          </cell>
          <cell r="I41" t="str">
            <v>PARAÑAQUE</v>
          </cell>
          <cell r="J41" t="str">
            <v>for completion within October; on going digging, tasks 5 and 7(90 ft), 11; asking for assistance w/ MPTS</v>
          </cell>
          <cell r="K41" t="str">
            <v>W/ ISSUE</v>
          </cell>
          <cell r="L41" t="str">
            <v>ECOM</v>
          </cell>
          <cell r="M41" t="str">
            <v>FCOMP</v>
          </cell>
          <cell r="N41" t="str">
            <v>Ronilo Gange Jr.</v>
          </cell>
          <cell r="O41">
            <v>812.46230000000037</v>
          </cell>
          <cell r="P41">
            <v>1110.82</v>
          </cell>
        </row>
        <row r="42">
          <cell r="E42" t="str">
            <v>X22093866615</v>
          </cell>
          <cell r="F42" t="str">
            <v>DULCINEA BALCE SANTOS</v>
          </cell>
          <cell r="G42" t="str">
            <v>HAITI, BETTER LIVING SUBD, PARANAQUE</v>
          </cell>
          <cell r="H42" t="str">
            <v>PARAÑAQUE CITY</v>
          </cell>
          <cell r="I42" t="str">
            <v>PARAÑAQUE</v>
          </cell>
          <cell r="J42" t="str">
            <v>joint survey within September 2023/ Pole location issue for Survey 3/20/25- sched for digging ; WO COMPLETED CONJUCT WO (X25041157540)</v>
          </cell>
          <cell r="K42" t="str">
            <v>W/ ISSUE</v>
          </cell>
          <cell r="L42" t="str">
            <v>VJC</v>
          </cell>
          <cell r="M42" t="str">
            <v>SCHED</v>
          </cell>
          <cell r="N42" t="str">
            <v>Jenneth Madrid</v>
          </cell>
          <cell r="O42">
            <v>29.89</v>
          </cell>
          <cell r="P42">
            <v>109.96</v>
          </cell>
        </row>
        <row r="43">
          <cell r="E43" t="str">
            <v>X22031018462</v>
          </cell>
          <cell r="F43" t="str">
            <v>GLOBE TELECOM, INC.</v>
          </cell>
          <cell r="G43" t="str">
            <v>BLOCK 13, BERNABE CPD, LAS PINAS CITY</v>
          </cell>
          <cell r="H43" t="str">
            <v>LAS PIÑAS CITY</v>
          </cell>
          <cell r="I43" t="str">
            <v>PARAÑAQUE</v>
          </cell>
          <cell r="J43" t="str">
            <v>with digging issue; w/ ROW issue (03-16-23); for digging (03-23-23); follow up to BC
Pole location issue (with drainage) - resolved (with revised plan / new pole location and tapping point - revised last 05/16/2023)
09192023
ROW issue - MIDC and GLOBE has on-going negotiation for the neighbor's concent as per CRS TSE
11242023
ROW issue - waiting for update from Globe for the neighbor's concent as per TSE</v>
          </cell>
          <cell r="K43" t="str">
            <v>W/ ISSUE</v>
          </cell>
          <cell r="L43" t="str">
            <v>AVECO</v>
          </cell>
          <cell r="M43" t="str">
            <v>CAN</v>
          </cell>
          <cell r="N43" t="str">
            <v>Ronilo Gange Jr.</v>
          </cell>
          <cell r="O43">
            <v>76.258500000000026</v>
          </cell>
          <cell r="P43" t="e">
            <v>#N/A</v>
          </cell>
        </row>
        <row r="44">
          <cell r="E44" t="str">
            <v>P2207136641</v>
          </cell>
          <cell r="F44" t="str">
            <v>RTA MN_ 415FIL Replacement of Wood Pole on DU1-0017</v>
          </cell>
          <cell r="G44" t="str">
            <v>ILAYA ALABANG ALABANG MUNTINLUPA</v>
          </cell>
          <cell r="H44" t="str">
            <v>MUNTINLUPA CITY</v>
          </cell>
          <cell r="I44" t="str">
            <v>PARAÑAQUE</v>
          </cell>
          <cell r="J44" t="str">
            <v>contact person needed from BC; for checking w/ PnS</v>
          </cell>
          <cell r="K44" t="str">
            <v>W/O ISSUE</v>
          </cell>
          <cell r="L44" t="str">
            <v>AVECO</v>
          </cell>
          <cell r="M44" t="str">
            <v>SCHED</v>
          </cell>
          <cell r="N44" t="str">
            <v>Ronilo Gange Jr.</v>
          </cell>
          <cell r="O44">
            <v>111.413</v>
          </cell>
          <cell r="P44" t="e">
            <v>#N/A</v>
          </cell>
        </row>
        <row r="45">
          <cell r="E45" t="str">
            <v>P2211141348</v>
          </cell>
          <cell r="F45" t="str">
            <v>RTA MN - 415FIL - DT1-0065 - Replacement of rotten, hazardous and old standard pole</v>
          </cell>
          <cell r="G45" t="str">
            <v>T. MOLINA ALABANG ALABANG MUNTINLUPA</v>
          </cell>
          <cell r="H45" t="str">
            <v>MUNTINLUPA CITY</v>
          </cell>
          <cell r="I45" t="str">
            <v>PARAÑAQUE</v>
          </cell>
          <cell r="J45" t="str">
            <v>for crew survey; for C1 survey</v>
          </cell>
          <cell r="K45" t="str">
            <v>W/O ISSUE</v>
          </cell>
          <cell r="L45" t="str">
            <v>ECOM</v>
          </cell>
          <cell r="M45" t="str">
            <v>SCHED</v>
          </cell>
          <cell r="N45" t="str">
            <v>Ronilo Gange Jr.</v>
          </cell>
          <cell r="O45">
            <v>39.280100000000004</v>
          </cell>
          <cell r="P45" t="e">
            <v>#N/A</v>
          </cell>
        </row>
        <row r="46">
          <cell r="E46" t="str">
            <v>P2211141350</v>
          </cell>
          <cell r="F46" t="str">
            <v>RTA MN - 415FIL - DU1-0445 - Replacement of rotten, hazardous and old standard pole</v>
          </cell>
          <cell r="G46" t="str">
            <v>T. MOLINA ALABANG ALABANG MUNTINLUPA</v>
          </cell>
          <cell r="H46" t="str">
            <v>MUNTINLUPA CITY</v>
          </cell>
          <cell r="I46" t="str">
            <v>PARAÑAQUE</v>
          </cell>
          <cell r="J46" t="str">
            <v>contact person needed from BC; for checking w/ PnS</v>
          </cell>
          <cell r="K46" t="str">
            <v>W/O ISSUE</v>
          </cell>
          <cell r="L46" t="str">
            <v>AVECO</v>
          </cell>
          <cell r="M46" t="str">
            <v>SCHED</v>
          </cell>
          <cell r="N46" t="str">
            <v>Ronilo Gange Jr.</v>
          </cell>
          <cell r="O46">
            <v>40.302400000000006</v>
          </cell>
          <cell r="P46" t="e">
            <v>#N/A</v>
          </cell>
        </row>
        <row r="47">
          <cell r="E47" t="str">
            <v>P2211141356</v>
          </cell>
          <cell r="F47" t="str">
            <v>RTA MN - 415FIL - DT1-0057 - Replacement of rotten, hazardous and old standard pole</v>
          </cell>
          <cell r="G47" t="str">
            <v>ILAYA PUROK 7 ALABANG MUNTINLUPA</v>
          </cell>
          <cell r="H47" t="str">
            <v>MUNTINLUPA CITY</v>
          </cell>
          <cell r="I47" t="str">
            <v>PARAÑAQUE</v>
          </cell>
          <cell r="J47" t="str">
            <v>for crew survey; for C1 survey</v>
          </cell>
          <cell r="K47" t="str">
            <v>W/O ISSUE</v>
          </cell>
          <cell r="L47" t="str">
            <v>ECOM</v>
          </cell>
          <cell r="M47" t="str">
            <v>SCHED</v>
          </cell>
          <cell r="N47" t="str">
            <v>Ronilo Gange Jr.</v>
          </cell>
          <cell r="O47">
            <v>42.586100000000002</v>
          </cell>
          <cell r="P47" t="e">
            <v>#N/A</v>
          </cell>
        </row>
        <row r="48">
          <cell r="E48" t="str">
            <v>P2211141357</v>
          </cell>
          <cell r="F48" t="str">
            <v>RTA MN - 415FIL - DU1-0003 - Replacement of rotten, hazardous and old standard pole</v>
          </cell>
          <cell r="G48" t="str">
            <v>ILAYA ALABANG ALABANG MUNTINLUPA</v>
          </cell>
          <cell r="H48" t="str">
            <v>MUNTINLUPA CITY</v>
          </cell>
          <cell r="I48" t="str">
            <v>PARAÑAQUE</v>
          </cell>
          <cell r="J48" t="str">
            <v>contact person needed from BC; for checking w/ PnS</v>
          </cell>
          <cell r="K48" t="str">
            <v>W/O ISSUE</v>
          </cell>
          <cell r="L48" t="str">
            <v>AVECO</v>
          </cell>
          <cell r="M48" t="str">
            <v>SCHED</v>
          </cell>
          <cell r="N48" t="str">
            <v>Ronilo Gange Jr.</v>
          </cell>
          <cell r="O48">
            <v>51.012500000000003</v>
          </cell>
          <cell r="P48" t="e">
            <v>#N/A</v>
          </cell>
        </row>
        <row r="49">
          <cell r="E49" t="str">
            <v>P2211141358</v>
          </cell>
          <cell r="F49" t="str">
            <v>RTA MN - 415FIL - DV1-0001 - Replacement of rotten, hazardous and old standard pole</v>
          </cell>
          <cell r="G49" t="str">
            <v>VINALON PUROK 3 CUPANG MUNTINLUPA</v>
          </cell>
          <cell r="H49" t="str">
            <v>MUNTINLUPA CITY</v>
          </cell>
          <cell r="I49" t="str">
            <v>PARAÑAQUE</v>
          </cell>
          <cell r="J49" t="str">
            <v>contact person needed from BC; for checking w/ PnS</v>
          </cell>
          <cell r="K49" t="str">
            <v>W/O ISSUE</v>
          </cell>
          <cell r="L49" t="str">
            <v>AVECO</v>
          </cell>
          <cell r="M49" t="str">
            <v>SCHED</v>
          </cell>
          <cell r="N49" t="str">
            <v>Ronilo Gange Jr.</v>
          </cell>
          <cell r="O49">
            <v>39.280100000000004</v>
          </cell>
          <cell r="P49" t="e">
            <v>#N/A</v>
          </cell>
        </row>
        <row r="50">
          <cell r="E50" t="str">
            <v>P2211141362</v>
          </cell>
          <cell r="F50" t="str">
            <v>RTA MN - 415FIL - DT1-0050 - Replacement of rotten, hazardous and old standard pole</v>
          </cell>
          <cell r="G50" t="str">
            <v>ILAYA PUROK 7 ALABANG MUNTINLUPA</v>
          </cell>
          <cell r="H50" t="str">
            <v>MUNTINLUPA CITY</v>
          </cell>
          <cell r="I50" t="str">
            <v>PARAÑAQUE</v>
          </cell>
          <cell r="J50" t="str">
            <v>for crew survey; for C1 survey</v>
          </cell>
          <cell r="K50" t="str">
            <v>W/O ISSUE</v>
          </cell>
          <cell r="L50" t="str">
            <v>ECOM</v>
          </cell>
          <cell r="M50" t="str">
            <v>SCHED</v>
          </cell>
          <cell r="N50" t="str">
            <v>Ronilo Gange Jr.</v>
          </cell>
          <cell r="O50">
            <v>51.012500000000003</v>
          </cell>
          <cell r="P50" t="e">
            <v>#N/A</v>
          </cell>
        </row>
        <row r="51">
          <cell r="E51" t="str">
            <v>P2211141366</v>
          </cell>
          <cell r="F51" t="str">
            <v>RTA MN - 425FIL - DT1-0140 - Replacement of rotten, hazardous and old standard pole</v>
          </cell>
          <cell r="G51" t="str">
            <v>NATIONAL ALABANG ALABANG MUNTINLUPA</v>
          </cell>
          <cell r="H51" t="str">
            <v>MUNTINLUPA CITY</v>
          </cell>
          <cell r="I51" t="str">
            <v>PARAÑAQUE</v>
          </cell>
          <cell r="J51" t="str">
            <v>contact person needed from BC; for checking w/ PnS</v>
          </cell>
          <cell r="K51" t="str">
            <v>W/O ISSUE</v>
          </cell>
          <cell r="L51" t="str">
            <v>AVECO</v>
          </cell>
          <cell r="M51" t="str">
            <v>SCHED</v>
          </cell>
          <cell r="N51" t="str">
            <v>Ronilo Gange Jr.</v>
          </cell>
          <cell r="O51">
            <v>39.280100000000004</v>
          </cell>
          <cell r="P51" t="e">
            <v>#N/A</v>
          </cell>
        </row>
        <row r="52">
          <cell r="E52" t="str">
            <v>P2211141368</v>
          </cell>
          <cell r="F52" t="str">
            <v>RTA MN - 425FIL - DT1-0264 - Replacement of rotten, hazardous and old standard pole</v>
          </cell>
          <cell r="G52" t="str">
            <v>M. DOLLETON PUROK 1 BAYANAN MUNTINLUPA</v>
          </cell>
          <cell r="H52" t="str">
            <v>MUNTINLUPA CITY</v>
          </cell>
          <cell r="I52" t="str">
            <v>PARAÑAQUE</v>
          </cell>
          <cell r="J52" t="str">
            <v>for scheduling, drainage and waterline</v>
          </cell>
          <cell r="K52" t="str">
            <v>W/ ISSUE</v>
          </cell>
          <cell r="L52" t="str">
            <v>CHALLENGER</v>
          </cell>
          <cell r="M52" t="str">
            <v>SCHED</v>
          </cell>
          <cell r="N52" t="str">
            <v>Isan Carlo Lazaro</v>
          </cell>
          <cell r="O52">
            <v>39.280100000000004</v>
          </cell>
          <cell r="P52" t="e">
            <v>#N/A</v>
          </cell>
        </row>
        <row r="53">
          <cell r="E53" t="str">
            <v>P2211141370</v>
          </cell>
          <cell r="F53" t="str">
            <v>RTA MN - 425FIL - ALB1-1897 - Replacement of rotten, hazardous and old standard pole</v>
          </cell>
          <cell r="G53" t="str">
            <v>HERRERA JR. PUROK 1 BAYANAN MUNTINLUPA</v>
          </cell>
          <cell r="H53" t="str">
            <v>MUNTINLUPA CITY</v>
          </cell>
          <cell r="I53" t="str">
            <v>PARAÑAQUE</v>
          </cell>
          <cell r="J53" t="str">
            <v>for scheduling, check pole tag</v>
          </cell>
          <cell r="K53" t="str">
            <v>W/O ISSUE</v>
          </cell>
          <cell r="L53" t="str">
            <v>CHALLENGER</v>
          </cell>
          <cell r="M53" t="str">
            <v>SCHED</v>
          </cell>
          <cell r="N53" t="str">
            <v>Isan Carlo Lazaro</v>
          </cell>
          <cell r="O53">
            <v>38.384100000000004</v>
          </cell>
          <cell r="P53" t="e">
            <v>#N/A</v>
          </cell>
        </row>
        <row r="54">
          <cell r="E54" t="str">
            <v>P2211141364</v>
          </cell>
          <cell r="F54" t="str">
            <v>RTA MN - 425FIL - DS1-0169 - Replacement of rotten, hazardous and old standard pole</v>
          </cell>
          <cell r="G54" t="str">
            <v>VIRGO PUROK 1 BAYANAN MUNTINLUPA</v>
          </cell>
          <cell r="H54" t="str">
            <v>MUNTINLUPA CITY</v>
          </cell>
          <cell r="I54" t="str">
            <v>PARAÑAQUE</v>
          </cell>
          <cell r="J54" t="str">
            <v>for scheduling</v>
          </cell>
          <cell r="K54" t="str">
            <v>W/O ISSUE</v>
          </cell>
          <cell r="L54" t="str">
            <v>CHALLENGER</v>
          </cell>
          <cell r="M54" t="str">
            <v>SCHED</v>
          </cell>
          <cell r="N54" t="str">
            <v>Isan Carlo Lazaro</v>
          </cell>
          <cell r="O54">
            <v>39.280100000000004</v>
          </cell>
          <cell r="P54" t="e">
            <v>#N/A</v>
          </cell>
        </row>
        <row r="55">
          <cell r="E55" t="str">
            <v>R21956925</v>
          </cell>
          <cell r="F55" t="str">
            <v>MACAGGA DANICA RUTH RABENA</v>
          </cell>
          <cell r="G55" t="str">
            <v>REYVILLE I SUBD, REYVILLE I SUBD, BACOOR</v>
          </cell>
          <cell r="H55" t="str">
            <v>BACOOR CITY</v>
          </cell>
          <cell r="I55" t="str">
            <v>DASMA</v>
          </cell>
          <cell r="J55" t="str">
            <v>current plan cannot be executed due to the lack of space for installing a down guy; contractor cannot execute; for digging on Feb. 21, 2023; w/ customer issue:
FOR CANCELLATION</v>
          </cell>
          <cell r="K55" t="str">
            <v>W/ ISSUE</v>
          </cell>
          <cell r="L55" t="str">
            <v>ECOM</v>
          </cell>
          <cell r="M55" t="str">
            <v>PCAN4</v>
          </cell>
          <cell r="N55" t="str">
            <v>Ronilo Gange Jr.</v>
          </cell>
          <cell r="O55">
            <v>13.004099999999999</v>
          </cell>
          <cell r="P55" t="e">
            <v>#N/A</v>
          </cell>
        </row>
        <row r="56">
          <cell r="E56" t="str">
            <v>P2211141365</v>
          </cell>
          <cell r="F56" t="str">
            <v>RTA MN - 425FIL - NPT(NR DT1-5850) - Replacement of rotten, hazardous and old standard pole</v>
          </cell>
          <cell r="G56" t="str">
            <v>M. DOLLETON PUROK 1 BAYANAN MUNTINLUPA</v>
          </cell>
          <cell r="H56" t="str">
            <v>MUNTINLUPA CITY</v>
          </cell>
          <cell r="I56" t="str">
            <v>PARAÑAQUE</v>
          </cell>
          <cell r="J56" t="str">
            <v>for scheduling, check if wood pole</v>
          </cell>
          <cell r="K56" t="str">
            <v>W/O ISSUE</v>
          </cell>
          <cell r="L56" t="str">
            <v>CHALLENGER</v>
          </cell>
          <cell r="M56" t="str">
            <v>SCHED</v>
          </cell>
          <cell r="N56" t="str">
            <v>Isan Carlo Lazaro</v>
          </cell>
          <cell r="O56">
            <v>39.280100000000004</v>
          </cell>
          <cell r="P56" t="e">
            <v>#N/A</v>
          </cell>
        </row>
        <row r="57">
          <cell r="E57" t="str">
            <v>P2211141360</v>
          </cell>
          <cell r="F57" t="str">
            <v>RTA MN - 415FIL - DU1-0119-T - Replacement of rotten, hazardous and old standard pole</v>
          </cell>
          <cell r="G57" t="str">
            <v>NATIONAL ALABANG ALABANG MUNTINLUPA</v>
          </cell>
          <cell r="H57" t="str">
            <v>MUNTINLUPA CITY</v>
          </cell>
          <cell r="I57" t="str">
            <v>PARAÑAQUE</v>
          </cell>
          <cell r="J57" t="str">
            <v>ongoing</v>
          </cell>
          <cell r="K57" t="str">
            <v>W/O ISSUE</v>
          </cell>
          <cell r="L57" t="str">
            <v>POWERHOUSE</v>
          </cell>
          <cell r="M57" t="str">
            <v>SCHED</v>
          </cell>
          <cell r="N57" t="str">
            <v>Jenneth Madrid</v>
          </cell>
          <cell r="O57">
            <v>39.280100000000004</v>
          </cell>
          <cell r="P57" t="e">
            <v>#N/A</v>
          </cell>
        </row>
        <row r="58">
          <cell r="E58" t="str">
            <v>P2211141361</v>
          </cell>
          <cell r="F58" t="str">
            <v>RTA MN - 415FIL - DU1-0117-T - Replacement of rotten, hazardous and old standard pole</v>
          </cell>
          <cell r="G58" t="str">
            <v>ILAYA ALABANG ALABANG MUNTINLUPA</v>
          </cell>
          <cell r="H58" t="str">
            <v>MUNTINLUPA CITY</v>
          </cell>
          <cell r="I58" t="str">
            <v>PARAÑAQUE</v>
          </cell>
          <cell r="J58" t="str">
            <v>ongoing</v>
          </cell>
          <cell r="K58" t="str">
            <v>W/O ISSUE</v>
          </cell>
          <cell r="L58" t="str">
            <v>POWERHOUSE</v>
          </cell>
          <cell r="M58" t="str">
            <v>SCHED</v>
          </cell>
          <cell r="N58" t="str">
            <v>Jenneth Madrid</v>
          </cell>
          <cell r="O58">
            <v>39.280100000000004</v>
          </cell>
          <cell r="P58" t="e">
            <v>#N/A</v>
          </cell>
        </row>
        <row r="59">
          <cell r="E59" t="str">
            <v>P2211141332</v>
          </cell>
          <cell r="F59" t="str">
            <v>RTA MN - 415FIL - DU1-5951 - Replacement of rotten, hazardous and old standard pole</v>
          </cell>
          <cell r="G59" t="str">
            <v>MONTILLANO ALABANG ALABANG MUNTINLUPA</v>
          </cell>
          <cell r="H59" t="str">
            <v>MUNTINLUPA CITY</v>
          </cell>
          <cell r="I59" t="str">
            <v>PARAÑAQUE</v>
          </cell>
          <cell r="J59" t="str">
            <v>ongoing</v>
          </cell>
          <cell r="K59" t="str">
            <v>W/O ISSUE</v>
          </cell>
          <cell r="L59" t="str">
            <v>POWERHOUSE</v>
          </cell>
          <cell r="M59" t="str">
            <v>SCHED</v>
          </cell>
          <cell r="N59" t="str">
            <v>Jenneth Madrid</v>
          </cell>
          <cell r="O59">
            <v>54.862300000000005</v>
          </cell>
          <cell r="P59" t="e">
            <v>#N/A</v>
          </cell>
        </row>
        <row r="60">
          <cell r="E60" t="str">
            <v>P2211141351</v>
          </cell>
          <cell r="F60" t="str">
            <v>RTA MN - 415FIL - DU1-0686 - Replacement of rotten, hazardous and old standard pole</v>
          </cell>
          <cell r="G60" t="str">
            <v>PNR CUPANG CUPANG MUNTINLUPA</v>
          </cell>
          <cell r="H60" t="str">
            <v>MUNTINLUPA CITY</v>
          </cell>
          <cell r="I60" t="str">
            <v>PARAÑAQUE</v>
          </cell>
          <cell r="J60" t="str">
            <v>ongoing</v>
          </cell>
          <cell r="K60" t="str">
            <v>W/O ISSUE</v>
          </cell>
          <cell r="L60" t="str">
            <v>POWERHOUSE</v>
          </cell>
          <cell r="M60" t="str">
            <v>SCHED</v>
          </cell>
          <cell r="N60" t="str">
            <v>Jenneth Madrid</v>
          </cell>
          <cell r="O60">
            <v>47.498399999999997</v>
          </cell>
          <cell r="P60" t="e">
            <v>#N/A</v>
          </cell>
        </row>
        <row r="61">
          <cell r="E61" t="str">
            <v>P2211141353</v>
          </cell>
          <cell r="F61" t="str">
            <v>RTA MN - 415FIL - DT1-0061 - Replacement of rotten, hazardous and old standard pole</v>
          </cell>
          <cell r="G61" t="str">
            <v>MENDIOLA PUROK 1 ALABANG MUNTINLUPA</v>
          </cell>
          <cell r="H61" t="str">
            <v>MUNTINLUPA CITY</v>
          </cell>
          <cell r="I61" t="str">
            <v>PARAÑAQUE</v>
          </cell>
          <cell r="J61" t="str">
            <v>for crew survey; for C1 survey</v>
          </cell>
          <cell r="K61" t="str">
            <v>W/O ISSUE</v>
          </cell>
          <cell r="L61" t="str">
            <v>ECOM</v>
          </cell>
          <cell r="M61" t="str">
            <v>SCHED</v>
          </cell>
          <cell r="N61" t="str">
            <v>Ronilo Gange Jr.</v>
          </cell>
          <cell r="O61">
            <v>39.280100000000004</v>
          </cell>
          <cell r="P61" t="e">
            <v>#N/A</v>
          </cell>
        </row>
        <row r="62">
          <cell r="E62" t="str">
            <v>P2211141343</v>
          </cell>
          <cell r="F62" t="str">
            <v>RTA MN - 415FIL - ALB1-1353 - Replacement of rotten, hazardous and old standard pole</v>
          </cell>
          <cell r="G62" t="str">
            <v>CAPT. IGNACIO MABOLO I MABOLO I BACOOR CAVITE</v>
          </cell>
          <cell r="H62" t="str">
            <v>BACOOR CITY</v>
          </cell>
          <cell r="I62" t="str">
            <v>DASMA</v>
          </cell>
          <cell r="J62" t="str">
            <v>ongoing</v>
          </cell>
          <cell r="K62" t="str">
            <v>W/O ISSUE</v>
          </cell>
          <cell r="L62" t="str">
            <v>POWERHOUSE</v>
          </cell>
          <cell r="M62" t="str">
            <v>SCHED</v>
          </cell>
          <cell r="N62" t="str">
            <v>Jenneth Madrid</v>
          </cell>
          <cell r="O62">
            <v>38.384100000000004</v>
          </cell>
          <cell r="P62" t="e">
            <v>#N/A</v>
          </cell>
        </row>
        <row r="63">
          <cell r="E63" t="str">
            <v>P2211141342</v>
          </cell>
          <cell r="F63" t="str">
            <v>RTA MN - 415FIL - DT2-2199 - Replacement of rotten, hazardous and old standard pole</v>
          </cell>
          <cell r="G63" t="str">
            <v>SAN GUILLERMO BAYANAN BAYANAN MUNTINLUPA</v>
          </cell>
          <cell r="H63" t="str">
            <v>MUNTINLUPA CITY</v>
          </cell>
          <cell r="I63" t="str">
            <v>PARAÑAQUE</v>
          </cell>
          <cell r="J63" t="str">
            <v>digging done, schedule only at night</v>
          </cell>
          <cell r="K63" t="str">
            <v>W/O ISSUE</v>
          </cell>
          <cell r="L63" t="str">
            <v>CHALLENGER</v>
          </cell>
          <cell r="M63" t="str">
            <v>INPRG</v>
          </cell>
          <cell r="N63" t="str">
            <v>Isan Carlo Lazaro</v>
          </cell>
          <cell r="O63">
            <v>51.012500000000003</v>
          </cell>
          <cell r="P63" t="e">
            <v>#N/A</v>
          </cell>
        </row>
        <row r="64">
          <cell r="E64" t="str">
            <v>P2211141340</v>
          </cell>
          <cell r="F64" t="str">
            <v>RTA MN - 415FIL - DT1-0301 - Replacement of rotten, hazardous and old standard pole</v>
          </cell>
          <cell r="G64" t="str">
            <v>SAN GUILLERMO PUTATAN PUTATAN MUNTINLUPA</v>
          </cell>
          <cell r="H64" t="str">
            <v>MUNTINLUPA CITY</v>
          </cell>
          <cell r="I64" t="str">
            <v>PARAÑAQUE</v>
          </cell>
          <cell r="J64" t="str">
            <v>contact person needed from BC; for checking w/ PnS</v>
          </cell>
          <cell r="K64" t="str">
            <v>W/O ISSUE</v>
          </cell>
          <cell r="L64" t="str">
            <v>AVECO</v>
          </cell>
          <cell r="M64" t="str">
            <v>SCHED</v>
          </cell>
          <cell r="N64" t="str">
            <v>Ronilo Gange Jr.</v>
          </cell>
          <cell r="O64">
            <v>38.384100000000004</v>
          </cell>
          <cell r="P64" t="e">
            <v>#N/A</v>
          </cell>
        </row>
        <row r="65">
          <cell r="E65" t="str">
            <v>P2211141328</v>
          </cell>
          <cell r="F65" t="str">
            <v>RTA MN - 425FIL/415FIL - DS1-5305 - Replacement of rotten, hazardous and old standard pole</v>
          </cell>
          <cell r="G65" t="str">
            <v>NATIONAL ALABANG ALABANG MUNTINLUPA</v>
          </cell>
          <cell r="H65" t="str">
            <v>MUNTINLUPA CITY</v>
          </cell>
          <cell r="I65" t="str">
            <v>PARAÑAQUE</v>
          </cell>
          <cell r="J65" t="str">
            <v>for scheduling</v>
          </cell>
          <cell r="K65" t="str">
            <v>W/O ISSUE</v>
          </cell>
          <cell r="L65" t="str">
            <v>CHALLENGER</v>
          </cell>
          <cell r="M65" t="str">
            <v>SCHED</v>
          </cell>
          <cell r="N65" t="str">
            <v>Isan Carlo Lazaro</v>
          </cell>
          <cell r="O65">
            <v>39.280100000000004</v>
          </cell>
          <cell r="P65" t="e">
            <v>#N/A</v>
          </cell>
        </row>
        <row r="66">
          <cell r="E66" t="str">
            <v>P2211141377</v>
          </cell>
          <cell r="F66" t="str">
            <v>RTA MN 425FIL  - NPT (DR1-0242) Replacement of rotten, hazardous and old standard pole</v>
          </cell>
          <cell r="G66" t="str">
            <v>P. DIAZ POBLACION POBLACION MUNTINLUPA</v>
          </cell>
          <cell r="H66" t="str">
            <v>MUNTINLUPA CITY</v>
          </cell>
          <cell r="I66" t="str">
            <v>PARAÑAQUE</v>
          </cell>
          <cell r="J66" t="str">
            <v>contact person needed from BC; for checking w/ PnS</v>
          </cell>
          <cell r="K66" t="str">
            <v>W/O ISSUE</v>
          </cell>
          <cell r="L66" t="str">
            <v>AVECO</v>
          </cell>
          <cell r="M66" t="str">
            <v>SCHED</v>
          </cell>
          <cell r="N66" t="str">
            <v>Ronilo Gange Jr.</v>
          </cell>
          <cell r="O66">
            <v>39.280100000000004</v>
          </cell>
          <cell r="P66" t="e">
            <v>#N/A</v>
          </cell>
        </row>
        <row r="67">
          <cell r="E67" t="str">
            <v>X22125127907</v>
          </cell>
          <cell r="F67" t="str">
            <v>MEGAWIDE CONSTRUCTION CORPORATION</v>
          </cell>
          <cell r="G67" t="str">
            <v>ALABANG-ZAPOTE, PAMPLONA I, LAS PINAS CITY</v>
          </cell>
          <cell r="H67" t="str">
            <v>LAS PIÑAS CITY</v>
          </cell>
          <cell r="I67" t="str">
            <v>PARAÑAQUE</v>
          </cell>
          <cell r="J67" t="str">
            <v>for execution on March 7, 2023; for execution on March 30, 2023; for execution on April 28, 2023</v>
          </cell>
          <cell r="K67" t="str">
            <v>W/O ISSUE</v>
          </cell>
          <cell r="L67" t="str">
            <v>AVECO</v>
          </cell>
          <cell r="M67" t="str">
            <v>PCAN</v>
          </cell>
          <cell r="N67" t="str">
            <v>Ronilo Gange Jr.</v>
          </cell>
          <cell r="O67">
            <v>112.44670000000002</v>
          </cell>
          <cell r="P67" t="e">
            <v>#N/A</v>
          </cell>
        </row>
        <row r="68">
          <cell r="E68" t="str">
            <v>P2301143548</v>
          </cell>
          <cell r="F68" t="str">
            <v>PQUE 43WU Loadsplit [035817|WA359894|CW9-0271|Install 1-75kVA DT on pole CW9-0211 W/POLE</v>
          </cell>
          <cell r="G68" t="str">
            <v>ADELITA CHIOCO BF HOMES BF HOMES PARANAQUE</v>
          </cell>
          <cell r="H68" t="str">
            <v>PARAÑAQUE CITY</v>
          </cell>
          <cell r="I68" t="str">
            <v>PARAÑAQUE</v>
          </cell>
          <cell r="J68" t="str">
            <v>with customer opposition sa bunot tayong poste 0419</v>
          </cell>
          <cell r="K68" t="str">
            <v>W/ ISSUE</v>
          </cell>
          <cell r="L68" t="str">
            <v>OPS</v>
          </cell>
          <cell r="M68" t="str">
            <v>INPRG</v>
          </cell>
          <cell r="N68" t="str">
            <v>Dean Carl Borjal</v>
          </cell>
          <cell r="O68">
            <v>84.023900000000012</v>
          </cell>
          <cell r="P68" t="e">
            <v>#N/A</v>
          </cell>
        </row>
        <row r="69">
          <cell r="E69" t="str">
            <v>P2301143554</v>
          </cell>
          <cell r="F69" t="str">
            <v>PQUE 415FIL Loadsplit [419127|WA196183|DT2-2061|Install additional 1-50kVA DT on pole DT2-2060</v>
          </cell>
          <cell r="G69" t="str">
            <v>3RD L &amp; B CPD 2 ALABANG MUNTINLUPA</v>
          </cell>
          <cell r="H69" t="str">
            <v>MUNTINLUPA CITY</v>
          </cell>
          <cell r="I69" t="str">
            <v>PARAÑAQUE</v>
          </cell>
          <cell r="J69" t="str">
            <v>with execution issue; accessibility; for survey c/o C1</v>
          </cell>
          <cell r="K69" t="str">
            <v>W/ ISSUE</v>
          </cell>
          <cell r="L69" t="str">
            <v>AVECO</v>
          </cell>
          <cell r="M69" t="str">
            <v>TECO</v>
          </cell>
          <cell r="N69" t="str">
            <v>Dean Carl Borjal</v>
          </cell>
          <cell r="O69">
            <v>45.82</v>
          </cell>
          <cell r="P69">
            <v>45.82</v>
          </cell>
        </row>
        <row r="70">
          <cell r="E70" t="str">
            <v>R21631694</v>
          </cell>
          <cell r="F70" t="str">
            <v>CAVITEX INFRASTRUCTURE CORP.,</v>
          </cell>
          <cell r="G70" t="str">
            <v>KAINGIN, STO. NIÑO, PARAÑAQUE</v>
          </cell>
          <cell r="H70" t="str">
            <v>PARAÑAQUE CITY</v>
          </cell>
          <cell r="I70" t="str">
            <v>PARAÑAQUE</v>
          </cell>
          <cell r="J70" t="str">
            <v>ongoing (03-16-23); c/o MPTS</v>
          </cell>
          <cell r="K70" t="str">
            <v>W/ ISSUE</v>
          </cell>
          <cell r="L70" t="str">
            <v>ECOM</v>
          </cell>
          <cell r="M70" t="str">
            <v>INPRG</v>
          </cell>
          <cell r="N70" t="str">
            <v>Ronilo Gange Jr.</v>
          </cell>
          <cell r="O70">
            <v>1059.1652000000006</v>
          </cell>
          <cell r="P70">
            <v>1865.53</v>
          </cell>
        </row>
        <row r="71">
          <cell r="E71" t="str">
            <v>R22344695</v>
          </cell>
          <cell r="F71" t="str">
            <v>ALVEO LAND CORPORATION</v>
          </cell>
          <cell r="G71" t="str">
            <v>MADRIGAL BUSINESS PARK, ALABANG, MUNTINLUPA</v>
          </cell>
          <cell r="H71" t="str">
            <v>MUNTINLUPA CITY</v>
          </cell>
          <cell r="I71" t="str">
            <v>PARAÑAQUE</v>
          </cell>
          <cell r="J71" t="str">
            <v>for PAI and for schedule after Dapulang Project</v>
          </cell>
          <cell r="K71" t="str">
            <v>W/O ISSUE</v>
          </cell>
          <cell r="L71" t="str">
            <v>ECOM</v>
          </cell>
          <cell r="M71" t="str">
            <v>FCOMP</v>
          </cell>
          <cell r="N71" t="str">
            <v>Ronilo Gange Jr.</v>
          </cell>
          <cell r="O71">
            <v>205.70570000000009</v>
          </cell>
          <cell r="P71">
            <v>656.97</v>
          </cell>
        </row>
        <row r="72">
          <cell r="E72" t="str">
            <v>X22104175107</v>
          </cell>
          <cell r="F72" t="str">
            <v>MARK KENNETH VITUG FLORES</v>
          </cell>
          <cell r="G72" t="str">
            <v>MAPLE DRIVE, MENLO PARK, PARANAQUE</v>
          </cell>
          <cell r="H72" t="str">
            <v>PARAÑAQUE CITY</v>
          </cell>
          <cell r="I72" t="str">
            <v>PARAÑAQUE</v>
          </cell>
          <cell r="J72"/>
          <cell r="K72"/>
          <cell r="L72" t="str">
            <v>AVECO</v>
          </cell>
          <cell r="M72" t="str">
            <v>PCAN3</v>
          </cell>
          <cell r="N72" t="str">
            <v>Ronilo Gange Jr.</v>
          </cell>
          <cell r="O72">
            <v>260.13749999999982</v>
          </cell>
          <cell r="P72" t="e">
            <v>#N/A</v>
          </cell>
        </row>
        <row r="73">
          <cell r="E73" t="str">
            <v>X22104473949</v>
          </cell>
          <cell r="F73" t="str">
            <v>CELEDONIA C. UTANES</v>
          </cell>
          <cell r="G73" t="str">
            <v>KYOTO COR JERUSALEM ST., BF HOMES, PARAÑAQUE</v>
          </cell>
          <cell r="H73" t="str">
            <v>PARAÑAQUE CITY</v>
          </cell>
          <cell r="I73" t="str">
            <v>PARAÑAQUE</v>
          </cell>
          <cell r="J73" t="str">
            <v>Digging Prob.</v>
          </cell>
          <cell r="K73" t="str">
            <v>W/ ISSUE</v>
          </cell>
          <cell r="L73" t="str">
            <v>POWERHOUSE</v>
          </cell>
          <cell r="M73" t="str">
            <v>SCHED</v>
          </cell>
          <cell r="N73" t="str">
            <v>Isan Carlo Lazaro</v>
          </cell>
          <cell r="O73">
            <v>64.748500000000007</v>
          </cell>
          <cell r="P73">
            <v>243.45</v>
          </cell>
        </row>
        <row r="74">
          <cell r="E74" t="str">
            <v>X23072866920</v>
          </cell>
          <cell r="F74" t="str">
            <v>GLOBE TELECOM, INC.</v>
          </cell>
          <cell r="G74" t="str">
            <v>STA. INES, SAN ANTONIO VALLEY 6, PARANAQUE</v>
          </cell>
          <cell r="H74" t="str">
            <v>PARAÑAQUE CITY</v>
          </cell>
          <cell r="I74" t="str">
            <v>PARAÑAQUE</v>
          </cell>
          <cell r="J74" t="str">
            <v>As per contractor, nakausap nila yung HOA, may i-sesettle pa daw si Globe sakanila. Bukod po dito, nakausap din ng contractor yung tapat ng pagtatayuan ng poste, ayaw rin nito pumayag.
3/16/24 - Already installed pole on 3/13/24, installed DT on 3/15/24; Pending energization of Globe due to issue with HOA</v>
          </cell>
          <cell r="K74" t="str">
            <v>W/ ISSUE</v>
          </cell>
          <cell r="L74" t="str">
            <v>ECOM</v>
          </cell>
          <cell r="M74" t="str">
            <v>PCAN</v>
          </cell>
          <cell r="N74" t="str">
            <v>Ronilo Gange Jr.</v>
          </cell>
          <cell r="O74">
            <v>59.1616</v>
          </cell>
          <cell r="P74" t="e">
            <v>#N/A</v>
          </cell>
        </row>
        <row r="75">
          <cell r="E75" t="str">
            <v>R22633190</v>
          </cell>
          <cell r="F75" t="str">
            <v>CANDIE CHUA CO.</v>
          </cell>
          <cell r="G75" t="str">
            <v>BLK 8, PALM COAST MARINA, PARANAQUE</v>
          </cell>
          <cell r="H75" t="str">
            <v>PARAÑAQUE CITY</v>
          </cell>
          <cell r="I75" t="str">
            <v>PARAÑAQUE</v>
          </cell>
          <cell r="J75" t="str">
            <v xml:space="preserve">For Sched September 26, 2023 survey/digging; pole location issue
Update as of October 28. Issue on HOA  and Customer not yet conduct meeting to resolve the issue </v>
          </cell>
          <cell r="K75" t="str">
            <v>W/ ISSUE</v>
          </cell>
          <cell r="L75" t="str">
            <v>ECOM</v>
          </cell>
          <cell r="M75" t="str">
            <v>INPRG</v>
          </cell>
          <cell r="N75" t="str">
            <v>Ronilo Gange Jr.</v>
          </cell>
          <cell r="O75">
            <v>85.584400000000002</v>
          </cell>
          <cell r="P75">
            <v>185.89</v>
          </cell>
        </row>
        <row r="76">
          <cell r="E76" t="str">
            <v>P2210140139</v>
          </cell>
          <cell r="F76" t="str">
            <v>ECP-SR:, ASEANA ,DEVT OF 115KV-34.5KV GIS SS Station Service</v>
          </cell>
          <cell r="G76" t="str">
            <v>BELLE, ASEANA BUSINESS PARK, PARANAQUE</v>
          </cell>
          <cell r="H76" t="str">
            <v>PARAÑAQUE CITY</v>
          </cell>
          <cell r="I76" t="str">
            <v>PARAÑAQUE</v>
          </cell>
          <cell r="J76" t="str">
            <v>pole staking 10/13/2023, 
02/07/2024 
-With revision and for approval of ASEANA
3/26/24: Approved design by ABPEA
-to request for another joint survey and pole staking
-VJCto secure and pay for permit after the approval of revised plan
6/6/24 - for payment of permit c/o VJC
7/11/24 - VJCpaid permit
7/15/24 - ABPEA released working permit &amp; gate pass permit
FOR ENERGIZATION WITH CONJ. WO FROM C2</v>
          </cell>
          <cell r="K76" t="str">
            <v>W/O ISSUE</v>
          </cell>
          <cell r="L76" t="str">
            <v>VJC</v>
          </cell>
          <cell r="M76" t="str">
            <v>FCOMP</v>
          </cell>
          <cell r="N76" t="str">
            <v>Jenneth Madrid</v>
          </cell>
          <cell r="O76">
            <v>334.68</v>
          </cell>
          <cell r="P76">
            <v>445.08</v>
          </cell>
        </row>
        <row r="77">
          <cell r="E77" t="str">
            <v>X23072873118</v>
          </cell>
          <cell r="F77" t="str">
            <v>JOSEPH T. CHUA</v>
          </cell>
          <cell r="G77" t="str">
            <v>NARRA, LAKEVIEW HOMES I, MUNTINLUPA</v>
          </cell>
          <cell r="H77" t="str">
            <v>MUNTINLUPA CITY</v>
          </cell>
          <cell r="I77" t="str">
            <v>PARAÑAQUE</v>
          </cell>
          <cell r="J77" t="str">
            <v>HOA claiming that they owned the property not by LGU
(on-going return of surplus materials)
FOR CANCELLATION</v>
          </cell>
          <cell r="K77" t="str">
            <v>FOR CANCELLATION</v>
          </cell>
          <cell r="L77" t="str">
            <v>ECOM</v>
          </cell>
          <cell r="M77" t="str">
            <v>PCAN3</v>
          </cell>
          <cell r="N77" t="str">
            <v>Ronilo Gange Jr.</v>
          </cell>
          <cell r="O77">
            <v>262.96329999999989</v>
          </cell>
          <cell r="P77" t="e">
            <v>#N/A</v>
          </cell>
        </row>
        <row r="78">
          <cell r="E78" t="str">
            <v>X22114887149</v>
          </cell>
          <cell r="F78" t="str">
            <v>ZENAIDA M. CELESTINO</v>
          </cell>
          <cell r="G78" t="str">
            <v>DOÑA INES, ALABANG HILLS SUBD PH 2, MUNTINLUPA</v>
          </cell>
          <cell r="H78" t="str">
            <v>MUNTINLUPA CITY</v>
          </cell>
          <cell r="I78" t="str">
            <v>PARAÑAQUE</v>
          </cell>
          <cell r="J78" t="str">
            <v>pole location issue for referral to BC</v>
          </cell>
          <cell r="K78" t="str">
            <v>W/ ISSUE</v>
          </cell>
          <cell r="L78" t="str">
            <v>ECOM</v>
          </cell>
          <cell r="M78" t="str">
            <v>SCHED</v>
          </cell>
          <cell r="N78" t="str">
            <v>Ronilo Gange Jr.</v>
          </cell>
          <cell r="O78">
            <v>114.90139999999997</v>
          </cell>
          <cell r="P78">
            <v>196.41</v>
          </cell>
        </row>
        <row r="79">
          <cell r="E79" t="str">
            <v>X23104085941</v>
          </cell>
          <cell r="F79" t="str">
            <v>D.L. CERVANTES CONSTRUCTION CORPORATION</v>
          </cell>
          <cell r="G79" t="str">
            <v>ARIA, STA. CECILIA VILL, LAS PINAS CITY</v>
          </cell>
          <cell r="H79" t="str">
            <v>LAS PIÑAS CITY</v>
          </cell>
          <cell r="I79" t="str">
            <v>PARAÑAQUE</v>
          </cell>
          <cell r="J79" t="str">
            <v>For Schedule</v>
          </cell>
          <cell r="K79" t="str">
            <v>W/O ISSUE</v>
          </cell>
          <cell r="L79" t="str">
            <v>AVECO</v>
          </cell>
          <cell r="M79" t="str">
            <v>FCOMP</v>
          </cell>
          <cell r="N79" t="str">
            <v>Ronilo Gange Jr.</v>
          </cell>
          <cell r="O79">
            <v>8.4700000000000006</v>
          </cell>
          <cell r="P79">
            <v>13.49</v>
          </cell>
        </row>
        <row r="80">
          <cell r="E80" t="str">
            <v>X23031072544</v>
          </cell>
          <cell r="F80" t="str">
            <v>MA. FIDES CARLA OASAN TALADUA</v>
          </cell>
          <cell r="G80" t="str">
            <v>BLOCK 8, AVIDA SETTINGS CAVITE PH2, BACOOR</v>
          </cell>
          <cell r="H80" t="str">
            <v>BACOOR CITY</v>
          </cell>
          <cell r="I80" t="str">
            <v>DASMA</v>
          </cell>
          <cell r="J80" t="str">
            <v>Hold by Developer  due to need Meralco coordination</v>
          </cell>
          <cell r="K80" t="str">
            <v>W/ ISSUE</v>
          </cell>
          <cell r="L80" t="str">
            <v>AVECO</v>
          </cell>
          <cell r="M80" t="str">
            <v>SCHED</v>
          </cell>
          <cell r="N80" t="str">
            <v>Ronilo Gange Jr.</v>
          </cell>
          <cell r="O80">
            <v>83.91540000000002</v>
          </cell>
          <cell r="P80">
            <v>182.27</v>
          </cell>
        </row>
        <row r="81">
          <cell r="E81" t="str">
            <v>X23093558896</v>
          </cell>
          <cell r="F81" t="str">
            <v>HELENE ASHLEY RAZO VERA CRUZ</v>
          </cell>
          <cell r="G81" t="str">
            <v>CAVITE, ALABANG HILLS SUBD PH 3, MUNTINLUPA</v>
          </cell>
          <cell r="H81" t="str">
            <v>MUNTINLUPA CITY</v>
          </cell>
          <cell r="I81" t="str">
            <v>PARAÑAQUE</v>
          </cell>
          <cell r="J81" t="str">
            <v>for digging</v>
          </cell>
          <cell r="K81" t="str">
            <v>W/O ISSUE</v>
          </cell>
          <cell r="L81" t="str">
            <v>ECOM</v>
          </cell>
          <cell r="M81" t="str">
            <v>SCHED</v>
          </cell>
          <cell r="N81" t="str">
            <v>Ronilo Gange Jr.</v>
          </cell>
          <cell r="O81">
            <v>149.04269999999997</v>
          </cell>
          <cell r="P81">
            <v>214.27</v>
          </cell>
        </row>
        <row r="82">
          <cell r="E82" t="str">
            <v>X22114818590</v>
          </cell>
          <cell r="F82" t="str">
            <v>NILO F OMILLO</v>
          </cell>
          <cell r="G82" t="str">
            <v>TOURMALINE, LAS PINAS RYL EST1, LAS PINAS CITY</v>
          </cell>
          <cell r="H82" t="str">
            <v>LAS PIÑAS CITY</v>
          </cell>
          <cell r="I82" t="str">
            <v>PARAÑAQUE</v>
          </cell>
          <cell r="J82" t="str">
            <v>for digging</v>
          </cell>
          <cell r="K82" t="str">
            <v>W/O ISSUE</v>
          </cell>
          <cell r="L82" t="str">
            <v>ECOM</v>
          </cell>
          <cell r="M82" t="str">
            <v>SCHED</v>
          </cell>
          <cell r="N82" t="str">
            <v>Ronilo Gange Jr.</v>
          </cell>
          <cell r="O82">
            <v>219.0052</v>
          </cell>
          <cell r="P82">
            <v>611.36</v>
          </cell>
        </row>
        <row r="83">
          <cell r="E83" t="str">
            <v>X23010135604</v>
          </cell>
          <cell r="F83" t="str">
            <v>DANILO CASPE SEPTIMO</v>
          </cell>
          <cell r="G83" t="str">
            <v>P.D.A., SITIO BAGONG SILANG, PARANAQUE</v>
          </cell>
          <cell r="H83" t="str">
            <v>PARAÑAQUE CITY</v>
          </cell>
          <cell r="I83" t="str">
            <v>PARAÑAQUE</v>
          </cell>
          <cell r="J83" t="str">
            <v>Permit issue
01/30/2024
-BC emailed that they had a meeting last time with Muntinlupa LGU &amp; Paranaque LGU that they will secure a work permit first to them before we re-execute the project.
3/27/2024
ROW team set a joint survey and meeting as requested by Muntinlupa LGU to settle the issue
4/23/2024
C1 email BC requesting for update
07/8/2024
-still not settle the dispute as per ROW (HOA complain to BC for the completion of loadside by CBM before the start of execution)
(on-going return of surplus materials)
FOR CANCELLATION</v>
          </cell>
          <cell r="K83" t="str">
            <v>FOR CANCELLATION</v>
          </cell>
          <cell r="L83" t="str">
            <v>AVECO</v>
          </cell>
          <cell r="M83" t="str">
            <v>PCAN3</v>
          </cell>
          <cell r="N83" t="str">
            <v>Ronilo Gange Jr.</v>
          </cell>
          <cell r="O83">
            <v>233.56597999999988</v>
          </cell>
          <cell r="P83" t="e">
            <v>#N/A</v>
          </cell>
        </row>
        <row r="84">
          <cell r="E84" t="str">
            <v>X23010135483</v>
          </cell>
          <cell r="F84" t="str">
            <v>ELENA SALAZAR BOÑAGA</v>
          </cell>
          <cell r="G84" t="str">
            <v>P.D.A., SITIO BAGONG SILANG, PARANAQUE</v>
          </cell>
          <cell r="H84" t="str">
            <v>PARAÑAQUE CITY</v>
          </cell>
          <cell r="I84" t="str">
            <v>PARAÑAQUE</v>
          </cell>
          <cell r="J84" t="str">
            <v>Permit issue
01/30/2024
-BC emailed that they had a meeting last time with Muntinlupa LGU &amp; Paranaque LGU that they will secure a work permit first to them before we re-execute the project.
3/27/2024
ROW team set a joint survey and meeting as requested by Muntinlupa LGU to settle the issue
4/23/2024
C1 email BC requesting for update
07/8/2024
-still not settle the dispute as per ROW (HOA complain to BC for the completion of loadside by CBM before the start of execution)
(on-going return of surplus materials)
FOR CANCELLATION</v>
          </cell>
          <cell r="K84" t="str">
            <v>FOR CANCELLATION</v>
          </cell>
          <cell r="L84" t="str">
            <v>AVECO</v>
          </cell>
          <cell r="M84" t="str">
            <v>PCAN3</v>
          </cell>
          <cell r="N84" t="str">
            <v>Ronilo Gange Jr.</v>
          </cell>
          <cell r="O84">
            <v>75.631580000000014</v>
          </cell>
          <cell r="P84" t="e">
            <v>#N/A</v>
          </cell>
        </row>
        <row r="85">
          <cell r="E85" t="str">
            <v>X22114994258</v>
          </cell>
          <cell r="F85" t="str">
            <v>MAYNILAD WATER SERVICES, INC.</v>
          </cell>
          <cell r="G85" t="str">
            <v>SAN GUILLERMO, BAYANAN, MUNTINLUPA</v>
          </cell>
          <cell r="H85" t="str">
            <v>MUNTINLUPA CITY</v>
          </cell>
          <cell r="I85" t="str">
            <v>PARAÑAQUE</v>
          </cell>
          <cell r="J85" t="str">
            <v>superseded by 2024 work order 
(on-going return of surplus materials)
FOR CANCELLATION</v>
          </cell>
          <cell r="K85" t="str">
            <v>FOR CANCELLATION</v>
          </cell>
          <cell r="L85" t="str">
            <v>ECOM</v>
          </cell>
          <cell r="M85" t="str">
            <v>PCAN3</v>
          </cell>
          <cell r="N85" t="str">
            <v>Ronilo Gange Jr.</v>
          </cell>
          <cell r="O85">
            <v>165.01009999999994</v>
          </cell>
          <cell r="P85" t="e">
            <v>#N/A</v>
          </cell>
        </row>
        <row r="86">
          <cell r="E86" t="str">
            <v>X24010236211</v>
          </cell>
          <cell r="F86" t="str">
            <v>INTERNATIONAL CONTAINER TERMINAL SERVICES, INC.</v>
          </cell>
          <cell r="G86" t="str">
            <v>ROAD 4, PAGCOR ENTERTAINMENT CITY, PARANAQUE</v>
          </cell>
          <cell r="H86" t="str">
            <v>PARAÑAQUE CITY</v>
          </cell>
          <cell r="I86" t="str">
            <v>PARAÑAQUE</v>
          </cell>
          <cell r="J86" t="str">
            <v xml:space="preserve">On going Retirement </v>
          </cell>
          <cell r="K86" t="str">
            <v>W/O ISSUE</v>
          </cell>
          <cell r="L86" t="str">
            <v>AVECO</v>
          </cell>
          <cell r="M86" t="str">
            <v>FCOMP</v>
          </cell>
          <cell r="N86" t="str">
            <v>Ronilo Gange Jr.</v>
          </cell>
          <cell r="O86">
            <v>446.51729999999998</v>
          </cell>
          <cell r="P86">
            <v>772.82</v>
          </cell>
        </row>
        <row r="87">
          <cell r="E87" t="str">
            <v>R22927252</v>
          </cell>
          <cell r="F87" t="str">
            <v>CARPIO, SEVILLA FESTEJO, HMB</v>
          </cell>
          <cell r="G87" t="str">
            <v>STA. MARTA, SAN ANTONIO VALLEY 14, PARANAQUE</v>
          </cell>
          <cell r="H87" t="str">
            <v>PARAÑAQUE CITY</v>
          </cell>
          <cell r="I87" t="str">
            <v>PARAÑAQUE</v>
          </cell>
          <cell r="J87" t="str">
            <v>For sched of PAI</v>
          </cell>
          <cell r="K87" t="str">
            <v>W/O ISSUE</v>
          </cell>
          <cell r="L87" t="str">
            <v>VJC</v>
          </cell>
          <cell r="M87" t="str">
            <v>FCOMP</v>
          </cell>
          <cell r="N87" t="str">
            <v>Jenneth Madrid</v>
          </cell>
          <cell r="O87">
            <v>135.64559999999997</v>
          </cell>
          <cell r="P87">
            <v>162.6</v>
          </cell>
        </row>
        <row r="88">
          <cell r="E88" t="str">
            <v>X24020456466</v>
          </cell>
          <cell r="F88" t="str">
            <v>CHRISTIAN ARTABAN M. PALINES</v>
          </cell>
          <cell r="G88" t="str">
            <v>DON P. REYES, VICTORIA HOMES-RUBY PARK SUBD, MUNTINLUPA</v>
          </cell>
          <cell r="H88" t="str">
            <v>MUNTINLUPA CITY</v>
          </cell>
          <cell r="I88" t="str">
            <v>PARAÑAQUE</v>
          </cell>
          <cell r="J88"/>
          <cell r="K88" t="str">
            <v>W/O ISSUE</v>
          </cell>
          <cell r="L88" t="str">
            <v>ECOM</v>
          </cell>
          <cell r="M88" t="str">
            <v>SCHED</v>
          </cell>
          <cell r="N88" t="str">
            <v>Ronilo Gange Jr.</v>
          </cell>
          <cell r="O88">
            <v>2.58</v>
          </cell>
          <cell r="P88">
            <v>5.93</v>
          </cell>
        </row>
        <row r="89">
          <cell r="E89" t="str">
            <v>X23093634405</v>
          </cell>
          <cell r="F89" t="str">
            <v>JESUS, THE GOOD SHEPHERD CHURCH OF MUNTINLUPA, INC</v>
          </cell>
          <cell r="G89" t="str">
            <v>NATIONAL, TUNASAN, MUNTINLUPA</v>
          </cell>
          <cell r="H89" t="str">
            <v>MUNTINLUPA CITY</v>
          </cell>
          <cell r="I89" t="str">
            <v>PARAÑAQUE</v>
          </cell>
          <cell r="J89" t="str">
            <v>For cancellation, superseded by X24041439619</v>
          </cell>
          <cell r="K89" t="str">
            <v>W/ ISSUE</v>
          </cell>
          <cell r="L89" t="str">
            <v>CHALLENGER</v>
          </cell>
          <cell r="M89" t="str">
            <v>CAN</v>
          </cell>
          <cell r="N89" t="str">
            <v>Jemuel Peralta</v>
          </cell>
          <cell r="O89">
            <v>32.152799999999999</v>
          </cell>
          <cell r="P89" t="e">
            <v>#N/A</v>
          </cell>
        </row>
        <row r="90">
          <cell r="E90" t="str">
            <v>X24010064526</v>
          </cell>
          <cell r="F90" t="str">
            <v>ARLEEN MARIA Z BORROMEO</v>
          </cell>
          <cell r="G90" t="str">
            <v>ZARATOGA LOOP, ALABANG 400 VILLAGE, MUNTINLUPA</v>
          </cell>
          <cell r="H90" t="str">
            <v>MUNTINLUPA CITY</v>
          </cell>
          <cell r="I90" t="str">
            <v>PARAÑAQUE</v>
          </cell>
          <cell r="J90" t="str">
            <v xml:space="preserve">9/19/24
Issue on Water Pipes
9/30/24
Joint Survey with BC Vendor and Customer 
</v>
          </cell>
          <cell r="K90" t="str">
            <v>W/ ISSUE</v>
          </cell>
          <cell r="L90" t="str">
            <v>ECOM</v>
          </cell>
          <cell r="M90" t="str">
            <v>FCOMP</v>
          </cell>
          <cell r="N90" t="str">
            <v>Ronilo Gange Jr.</v>
          </cell>
          <cell r="O90">
            <v>138.44569999999993</v>
          </cell>
          <cell r="P90">
            <v>191.82</v>
          </cell>
        </row>
        <row r="91">
          <cell r="E91" t="str">
            <v>X23030848776</v>
          </cell>
          <cell r="F91" t="str">
            <v>GRACE ZAPATA CRUZ</v>
          </cell>
          <cell r="G91" t="str">
            <v>BELMONT, ALABANG 400 VILLAGE, MUNTINLUPA</v>
          </cell>
          <cell r="H91" t="str">
            <v>MUNTINLUPA CITY</v>
          </cell>
          <cell r="I91" t="str">
            <v>PARAÑAQUE</v>
          </cell>
          <cell r="J91"/>
          <cell r="K91" t="str">
            <v>W/O ISSUE</v>
          </cell>
          <cell r="L91" t="str">
            <v>AVECO</v>
          </cell>
          <cell r="M91" t="str">
            <v>SCHED</v>
          </cell>
          <cell r="N91" t="str">
            <v>Ronilo Gange Jr.</v>
          </cell>
          <cell r="O91">
            <v>37.29</v>
          </cell>
          <cell r="P91">
            <v>115.57</v>
          </cell>
        </row>
        <row r="92">
          <cell r="E92" t="str">
            <v>R23110243</v>
          </cell>
          <cell r="F92" t="str">
            <v>FILINVEST LAND INC.,</v>
          </cell>
          <cell r="G92" t="str">
            <v>EAST SERVICE, ALABANG, MUNTINLUPA</v>
          </cell>
          <cell r="H92" t="str">
            <v>MUNTINLUPA CITY</v>
          </cell>
          <cell r="I92" t="str">
            <v>PARAÑAQUE</v>
          </cell>
          <cell r="J92" t="str">
            <v xml:space="preserve">9/24/24
Hold by Security  for request of Permit 
10/19/24 
Pole Erection Completed </v>
          </cell>
          <cell r="K92" t="str">
            <v>W/O ISSUE</v>
          </cell>
          <cell r="L92" t="str">
            <v>ECOM</v>
          </cell>
          <cell r="M92" t="str">
            <v>FCOMP</v>
          </cell>
          <cell r="N92" t="str">
            <v>Ronilo Gange Jr.</v>
          </cell>
          <cell r="O92">
            <v>212.6</v>
          </cell>
          <cell r="P92">
            <v>492.26</v>
          </cell>
        </row>
        <row r="93">
          <cell r="E93" t="str">
            <v>P2403166300</v>
          </cell>
          <cell r="F93" t="str">
            <v>C1 414ARS  2024 PLANNED Replacement of bare primary conductor (undersized) A8-0103- A8-5058</v>
          </cell>
          <cell r="G93" t="str">
            <v>CUCUMBER FTI CPD WESTERN BICUTAN TAGUIG CITY</v>
          </cell>
          <cell r="H93" t="str">
            <v>TAGUIG CITY</v>
          </cell>
          <cell r="I93" t="str">
            <v>PARAÑAQUE</v>
          </cell>
          <cell r="J93" t="str">
            <v>For schedule of PAI</v>
          </cell>
          <cell r="K93" t="str">
            <v>W/O ISSUE</v>
          </cell>
          <cell r="L93" t="str">
            <v>VJC</v>
          </cell>
          <cell r="M93" t="str">
            <v>SCHED</v>
          </cell>
          <cell r="N93" t="str">
            <v>Jenneth Madrid</v>
          </cell>
          <cell r="O93">
            <v>39.659999999999997</v>
          </cell>
          <cell r="P93">
            <v>39.659999999999997</v>
          </cell>
        </row>
        <row r="94">
          <cell r="E94" t="str">
            <v>X24010230692</v>
          </cell>
          <cell r="F94" t="str">
            <v>RONALDO RICARDO RAYMUNDO BENITEZ</v>
          </cell>
          <cell r="G94" t="str">
            <v>SUSANA HTS, SUSANA HTS SUBD VILL 1, MUNTINLUPA</v>
          </cell>
          <cell r="H94" t="str">
            <v>MUNTINLUPA CITY</v>
          </cell>
          <cell r="I94" t="str">
            <v>PARAÑAQUE</v>
          </cell>
          <cell r="J94" t="str">
            <v xml:space="preserve"> Hindi pdn po kasi mafcomp gawa ng wala po location tag yung DT</v>
          </cell>
          <cell r="K94" t="str">
            <v>W/O ISSUE</v>
          </cell>
          <cell r="L94" t="str">
            <v>ECOM</v>
          </cell>
          <cell r="M94" t="str">
            <v>INPRG</v>
          </cell>
          <cell r="N94" t="str">
            <v>Ronilo Gange Jr.</v>
          </cell>
          <cell r="O94">
            <v>14.0928</v>
          </cell>
          <cell r="P94">
            <v>41.21</v>
          </cell>
        </row>
        <row r="95">
          <cell r="E95" t="str">
            <v>X23093808497</v>
          </cell>
          <cell r="F95" t="str">
            <v>CITY GOVERNMENT OF PARAÑAQUE</v>
          </cell>
          <cell r="G95" t="str">
            <v>COL. E. DE LEON, STO. NINO, PARANAQUE</v>
          </cell>
          <cell r="H95" t="str">
            <v>PARAÑAQUE CITY</v>
          </cell>
          <cell r="I95" t="str">
            <v>PARAÑAQUE</v>
          </cell>
          <cell r="J95" t="str">
            <v>For Request of Brgy Permit; waiting for conj. WO (?)</v>
          </cell>
          <cell r="K95" t="str">
            <v>W/O ISSUE</v>
          </cell>
          <cell r="L95" t="str">
            <v>VJC</v>
          </cell>
          <cell r="M95" t="str">
            <v>FCOMP</v>
          </cell>
          <cell r="N95" t="str">
            <v>Jenneth Madrid</v>
          </cell>
          <cell r="O95">
            <v>110.20660000000002</v>
          </cell>
          <cell r="P95">
            <v>261.72000000000003</v>
          </cell>
        </row>
        <row r="96">
          <cell r="E96" t="str">
            <v>R22608679</v>
          </cell>
          <cell r="F96" t="str">
            <v>ODIAMAR FRANCES DE CASTRO</v>
          </cell>
          <cell r="G96" t="str">
            <v>MADRID, TOWN AND COUNTRY WEST SUBD, BACOOR</v>
          </cell>
          <cell r="H96" t="str">
            <v>BACOOR CITY</v>
          </cell>
          <cell r="I96" t="str">
            <v>DASMA</v>
          </cell>
          <cell r="J96"/>
          <cell r="K96" t="str">
            <v>W/O ISSUE</v>
          </cell>
          <cell r="L96" t="str">
            <v>AVECO</v>
          </cell>
          <cell r="M96" t="str">
            <v>FCOMP</v>
          </cell>
          <cell r="N96" t="str">
            <v>Ronilo Gange Jr.</v>
          </cell>
          <cell r="O96">
            <v>37.03</v>
          </cell>
          <cell r="P96">
            <v>180.6</v>
          </cell>
        </row>
        <row r="97">
          <cell r="E97" t="str">
            <v>X24020411401</v>
          </cell>
          <cell r="F97" t="str">
            <v>JOLLIBEE FOODS CORPORATION</v>
          </cell>
          <cell r="G97" t="str">
            <v>AGUIRRE, BF HOMES, PARANAQUE</v>
          </cell>
          <cell r="H97" t="str">
            <v>PARAÑAQUE CITY</v>
          </cell>
          <cell r="I97" t="str">
            <v>PARAÑAQUE</v>
          </cell>
          <cell r="J97" t="str">
            <v xml:space="preserve">5/18/24
Cancelllation of Execution  as per Customer Request 
6/11/24
Actual Cancellation was on site dun Affected Customer Hold its Execution </v>
          </cell>
          <cell r="K97" t="str">
            <v>W/O ISSUE</v>
          </cell>
          <cell r="L97" t="str">
            <v>AVECO</v>
          </cell>
          <cell r="M97" t="str">
            <v>FCOMP</v>
          </cell>
          <cell r="N97" t="str">
            <v>Ronilo Gange Jr.</v>
          </cell>
          <cell r="O97">
            <v>139.94999999999999</v>
          </cell>
          <cell r="P97">
            <v>139.94999999999999</v>
          </cell>
        </row>
        <row r="98">
          <cell r="E98" t="str">
            <v>X23114600974</v>
          </cell>
          <cell r="F98" t="str">
            <v>BP WATERWORKS, INC.</v>
          </cell>
          <cell r="G98" t="str">
            <v>PASONG BUAYA II, PASONG BUAYA II, IMUS</v>
          </cell>
          <cell r="H98" t="str">
            <v>IMUS CITY</v>
          </cell>
          <cell r="I98" t="str">
            <v>DASMA</v>
          </cell>
          <cell r="J98" t="str">
            <v>related to X23114600949
PAI Aug 22 night
for cancellation
all materials and activity transferred to mother wo</v>
          </cell>
          <cell r="K98" t="str">
            <v>W/O ISSUE</v>
          </cell>
          <cell r="L98" t="str">
            <v>AVECO</v>
          </cell>
          <cell r="M98" t="str">
            <v>PCAN</v>
          </cell>
          <cell r="N98" t="str">
            <v>Ronilo Gange Jr.</v>
          </cell>
          <cell r="O98">
            <v>48.4283</v>
          </cell>
          <cell r="P98" t="e">
            <v>#N/A</v>
          </cell>
        </row>
        <row r="99">
          <cell r="E99" t="str">
            <v>R23109971</v>
          </cell>
          <cell r="F99" t="str">
            <v>DOMINGO ALVIN LUY</v>
          </cell>
          <cell r="G99" t="str">
            <v>COUNTRY, COUNTRY HOMES, MUNTINLUPA</v>
          </cell>
          <cell r="H99" t="str">
            <v>MUNTINLUPA CITY</v>
          </cell>
          <cell r="I99" t="str">
            <v>PARAÑAQUE</v>
          </cell>
          <cell r="J99"/>
          <cell r="K99" t="str">
            <v>W/O ISSUE</v>
          </cell>
          <cell r="L99" t="str">
            <v>ECOM</v>
          </cell>
          <cell r="M99" t="str">
            <v>SCHED</v>
          </cell>
          <cell r="N99" t="str">
            <v>Ronilo Gange Jr.</v>
          </cell>
          <cell r="O99">
            <v>34.906149999999997</v>
          </cell>
          <cell r="P99">
            <v>34.909999999999997</v>
          </cell>
        </row>
        <row r="100">
          <cell r="E100" t="str">
            <v>X24030775968</v>
          </cell>
          <cell r="F100" t="str">
            <v>JOEBETH R DE CASTRO</v>
          </cell>
          <cell r="G100" t="str">
            <v>SUNFLOWER, PILAR VILL, LAS PINAS CITY</v>
          </cell>
          <cell r="H100" t="str">
            <v>LAS PIÑAS CITY</v>
          </cell>
          <cell r="I100" t="str">
            <v>PARAÑAQUE</v>
          </cell>
          <cell r="J100" t="str">
            <v>Actual Completion on Site  (11/13/24)</v>
          </cell>
          <cell r="K100" t="str">
            <v>W/O ISSUE</v>
          </cell>
          <cell r="L100" t="str">
            <v>AVECO</v>
          </cell>
          <cell r="M100" t="str">
            <v>SCHED</v>
          </cell>
          <cell r="N100" t="str">
            <v>Ronilo Gange Jr.</v>
          </cell>
          <cell r="O100">
            <v>117.57640000000001</v>
          </cell>
          <cell r="P100">
            <v>117.58</v>
          </cell>
        </row>
        <row r="101">
          <cell r="E101" t="str">
            <v>R23158337</v>
          </cell>
          <cell r="F101" t="str">
            <v>CROWN ASIA PROPERTIES, INC.,</v>
          </cell>
          <cell r="G101" t="str">
            <v>BLOCK 10, PONTICELLI GARDENS 2, BACOOR</v>
          </cell>
          <cell r="H101" t="str">
            <v>BACOOR CITY</v>
          </cell>
          <cell r="I101" t="str">
            <v>DASMA</v>
          </cell>
          <cell r="J101" t="str">
            <v>waiting sched</v>
          </cell>
          <cell r="K101" t="str">
            <v>W/O ISSUE</v>
          </cell>
          <cell r="L101" t="str">
            <v>CHALLENGER</v>
          </cell>
          <cell r="M101" t="str">
            <v>FCOMP</v>
          </cell>
          <cell r="N101" t="str">
            <v>Isan Carlo Lazaro</v>
          </cell>
          <cell r="O101">
            <v>16.600000000000001</v>
          </cell>
          <cell r="P101">
            <v>16.600000000000001</v>
          </cell>
        </row>
        <row r="102">
          <cell r="E102" t="str">
            <v>X24010242749</v>
          </cell>
          <cell r="F102" t="str">
            <v>JUDD MARQUEZ TE SEE</v>
          </cell>
          <cell r="G102" t="str">
            <v>CUENCA, AYALA-ALABANG VILL, MUNTINLUPA</v>
          </cell>
          <cell r="H102" t="str">
            <v>MUNTINLUPA CITY</v>
          </cell>
          <cell r="I102" t="str">
            <v>PARAÑAQUE</v>
          </cell>
          <cell r="J102"/>
          <cell r="K102" t="str">
            <v>W/O ISSUE</v>
          </cell>
          <cell r="L102" t="str">
            <v>AVECO</v>
          </cell>
          <cell r="M102" t="str">
            <v>FCOMP</v>
          </cell>
          <cell r="N102" t="str">
            <v>Ronilo Gange Jr.</v>
          </cell>
          <cell r="O102">
            <v>71.452600000000004</v>
          </cell>
          <cell r="P102">
            <v>168.6</v>
          </cell>
        </row>
        <row r="103">
          <cell r="E103" t="str">
            <v>R23165909</v>
          </cell>
          <cell r="F103" t="str">
            <v>OREZA EDGARDO CHUA</v>
          </cell>
          <cell r="G103" t="str">
            <v>V.P. CRUZ, PUROK 5, TAGUIG CITY</v>
          </cell>
          <cell r="H103" t="str">
            <v>TAGUIG CITY</v>
          </cell>
          <cell r="I103" t="str">
            <v>PARAÑAQUE</v>
          </cell>
          <cell r="J103" t="str">
            <v>For coordination with metering; FOR RETIREMENT WITH FOREIGN ATTACHMET (CCTV)</v>
          </cell>
          <cell r="K103" t="str">
            <v>W/O ISSUE</v>
          </cell>
          <cell r="L103" t="str">
            <v>VJC</v>
          </cell>
          <cell r="M103" t="str">
            <v>SCHED</v>
          </cell>
          <cell r="N103" t="str">
            <v>Jenneth Madrid</v>
          </cell>
          <cell r="O103">
            <v>20.126499999999997</v>
          </cell>
          <cell r="P103">
            <v>30.03</v>
          </cell>
        </row>
        <row r="104">
          <cell r="E104" t="str">
            <v>X24051549285</v>
          </cell>
          <cell r="F104" t="str">
            <v>DITO TELECOMMUNITY CORPORATION</v>
          </cell>
          <cell r="G104" t="str">
            <v>BLOCK 1, AGUAHAN VILLAGE, TAGUIG CITY</v>
          </cell>
          <cell r="H104" t="str">
            <v>TAGUIG CITY</v>
          </cell>
          <cell r="I104" t="str">
            <v>PARAÑAQUE</v>
          </cell>
          <cell r="J104" t="str">
            <v xml:space="preserve">6/17/2024
Encountered problem on pole location during digging (with waterline)
Customer to re-route the line up to June 29, 2024 (customer reported that completed last July 6, 2024)
07/10/2024
Schedule of pole digging on July 11, 2024
07/15/2024
Digging completed
Power interruption on July 17, 2024
07/16/2024
Cancelled PAI - hold by HOA, DITO to seek clearance and approval from HOA
08/01/2024
With on-going negotiation c/o DITO as per CRS
09/18/2024
CRS email that there will be a meeting with DITO and TBICAI on Sept 20, 2024 to secure work permit
10/01/2024
TBICAI approved schedule of pole digging on Oct 5 and 6, interruption on Oct 11, 2024
10/30/24
Request by Miguel  De Guzma of CBG to cancel WO and Recreate ane WO </v>
          </cell>
          <cell r="K104" t="str">
            <v>W/ ISSUE</v>
          </cell>
          <cell r="L104" t="str">
            <v>ECOM</v>
          </cell>
          <cell r="M104" t="str">
            <v>PCAN3</v>
          </cell>
          <cell r="N104" t="str">
            <v>Ronilo Gange Jr.</v>
          </cell>
          <cell r="O104">
            <v>60.348100000000002</v>
          </cell>
          <cell r="P104" t="e">
            <v>#N/A</v>
          </cell>
        </row>
        <row r="105">
          <cell r="E105" t="str">
            <v>R22573760</v>
          </cell>
          <cell r="F105" t="str">
            <v>KANE INDUSTRIAL CORP,</v>
          </cell>
          <cell r="G105" t="str">
            <v>NIOG III, NIOG III, BACOOR</v>
          </cell>
          <cell r="H105" t="str">
            <v>BACOOR CITY</v>
          </cell>
          <cell r="I105" t="str">
            <v>DASMA</v>
          </cell>
          <cell r="J105"/>
          <cell r="K105" t="str">
            <v>W/O ISSUE</v>
          </cell>
          <cell r="L105" t="str">
            <v>AVECO</v>
          </cell>
          <cell r="M105" t="str">
            <v>FCOMP</v>
          </cell>
          <cell r="N105" t="str">
            <v>Ronilo Gange Jr.</v>
          </cell>
          <cell r="O105">
            <v>178.42439999999999</v>
          </cell>
          <cell r="P105">
            <v>336.15</v>
          </cell>
        </row>
        <row r="106">
          <cell r="E106" t="str">
            <v>X24010310203</v>
          </cell>
          <cell r="F106" t="str">
            <v>HSL - BRAILLE COLLEGE, INC.,</v>
          </cell>
          <cell r="G106" t="str">
            <v>DURIAN, ZONE 1, TAGUIG CITY</v>
          </cell>
          <cell r="H106" t="str">
            <v>TAGUIG CITY</v>
          </cell>
          <cell r="I106" t="str">
            <v>PARAÑAQUE</v>
          </cell>
          <cell r="J106" t="str">
            <v>7/11/24 - Joint Survey; resolved pole location but need additional phase/leg; only one phase is existing - pending release of conjunctive project</v>
          </cell>
          <cell r="K106" t="str">
            <v>(R) W/O ISSUE</v>
          </cell>
          <cell r="L106" t="str">
            <v>CHALLENGER</v>
          </cell>
          <cell r="M106" t="str">
            <v>FCOMP</v>
          </cell>
          <cell r="N106" t="str">
            <v>Isan Carlo Lazaro</v>
          </cell>
          <cell r="O106">
            <v>193.1311</v>
          </cell>
          <cell r="P106">
            <v>206.16</v>
          </cell>
        </row>
        <row r="107">
          <cell r="E107" t="str">
            <v>X24052001012</v>
          </cell>
          <cell r="F107" t="str">
            <v>VILLA LIGHT NEIGHBORHOOD ASSOCIATION INC.</v>
          </cell>
          <cell r="G107" t="str">
            <v>BLOCK 10, VILLA LIGHT SUBD, TAGUIG CITY</v>
          </cell>
          <cell r="H107" t="str">
            <v>TAGUIG CITY</v>
          </cell>
          <cell r="I107" t="str">
            <v>PARAÑAQUE</v>
          </cell>
          <cell r="J107" t="str">
            <v>Cancel/create new WO
extension of facilities (18spans)
-for joint survey
target aug2024
For creation of new WO; design not applicable) re-survey on 9/17/2024</v>
          </cell>
          <cell r="K107" t="str">
            <v>W/ ISSUE</v>
          </cell>
          <cell r="L107" t="str">
            <v>VJC</v>
          </cell>
          <cell r="M107" t="str">
            <v>CLOSED-CAN</v>
          </cell>
          <cell r="N107" t="str">
            <v>Jenneth Madrid</v>
          </cell>
          <cell r="O107">
            <v>736.35919999999999</v>
          </cell>
          <cell r="P107" t="e">
            <v>#N/A</v>
          </cell>
        </row>
        <row r="108">
          <cell r="E108" t="str">
            <v>X24051821503</v>
          </cell>
          <cell r="F108" t="str">
            <v>CITY GOVERNMENT OF TAGUIG</v>
          </cell>
          <cell r="G108" t="str">
            <v>SOUTH DAANG HARI, PUROK 10, TAGUIG CITY</v>
          </cell>
          <cell r="H108" t="str">
            <v>TAGUIG CITY</v>
          </cell>
          <cell r="I108" t="str">
            <v>PARAÑAQUE</v>
          </cell>
          <cell r="J108"/>
          <cell r="K108" t="str">
            <v>W/O ISSUE</v>
          </cell>
          <cell r="L108" t="str">
            <v>ECOM</v>
          </cell>
          <cell r="M108" t="str">
            <v>SCHED</v>
          </cell>
          <cell r="N108" t="str">
            <v>Ronilo Gange Jr.</v>
          </cell>
          <cell r="O108">
            <v>61.697299999999998</v>
          </cell>
          <cell r="P108">
            <v>139.97999999999999</v>
          </cell>
        </row>
        <row r="109">
          <cell r="E109" t="str">
            <v>X24030740806</v>
          </cell>
          <cell r="F109" t="str">
            <v>REGIDOR HOOD OFRIN</v>
          </cell>
          <cell r="G109" t="str">
            <v>MAIN, MERVILLE SUBD, PARANAQUE</v>
          </cell>
          <cell r="H109" t="str">
            <v>PARAÑAQUE CITY</v>
          </cell>
          <cell r="I109" t="str">
            <v>PARAÑAQUE</v>
          </cell>
          <cell r="J109" t="str">
            <v>Digging Prob.</v>
          </cell>
          <cell r="K109" t="str">
            <v>W/ ISSUE</v>
          </cell>
          <cell r="L109" t="str">
            <v>POWERHOUSE</v>
          </cell>
          <cell r="M109" t="str">
            <v>INPRG</v>
          </cell>
          <cell r="N109" t="str">
            <v>Isan Carlo Lazaro</v>
          </cell>
          <cell r="O109">
            <v>68.463499999999996</v>
          </cell>
          <cell r="P109">
            <v>147.69999999999999</v>
          </cell>
        </row>
        <row r="110">
          <cell r="E110" t="str">
            <v>X24062342140</v>
          </cell>
          <cell r="F110" t="str">
            <v>JOAN ANTONIO QUIMPO</v>
          </cell>
          <cell r="G110" t="str">
            <v>BLOCK 19, ENLISTED PERSONNEL VIL 2, TAGUIG CITY</v>
          </cell>
          <cell r="H110" t="str">
            <v>TAGUIG CITY</v>
          </cell>
          <cell r="I110" t="str">
            <v>PARAÑAQUE</v>
          </cell>
          <cell r="J110" t="str">
            <v>drainge issue; for creation of new WO due to major deisgn modif</v>
          </cell>
          <cell r="K110" t="str">
            <v>W/ ISSUE</v>
          </cell>
          <cell r="L110" t="str">
            <v>CHALLENGER</v>
          </cell>
          <cell r="M110" t="str">
            <v>CAN</v>
          </cell>
          <cell r="N110" t="str">
            <v>Jemuel Peralta</v>
          </cell>
          <cell r="O110">
            <v>356.41320000000002</v>
          </cell>
          <cell r="P110" t="e">
            <v>#N/A</v>
          </cell>
        </row>
        <row r="111">
          <cell r="E111" t="str">
            <v>X24062236601</v>
          </cell>
          <cell r="F111" t="str">
            <v>LEIGH ANGELI ADARNA ANCHETA</v>
          </cell>
          <cell r="G111" t="str">
            <v>MA. LOURDES ATIENZA, BF RESORT VILL, LAS PINAS CITY</v>
          </cell>
          <cell r="H111" t="str">
            <v>LAS PIÑAS CITY</v>
          </cell>
          <cell r="I111" t="str">
            <v>PARAÑAQUE</v>
          </cell>
          <cell r="J111" t="str">
            <v>On Going  10/14/24</v>
          </cell>
          <cell r="K111" t="str">
            <v>W/ ISSUE</v>
          </cell>
          <cell r="L111" t="str">
            <v>ECOM</v>
          </cell>
          <cell r="M111" t="str">
            <v>FCOMP</v>
          </cell>
          <cell r="N111" t="str">
            <v>Ronilo Gange Jr.</v>
          </cell>
          <cell r="O111">
            <v>358.34300000000002</v>
          </cell>
          <cell r="P111">
            <v>358.34</v>
          </cell>
        </row>
        <row r="112">
          <cell r="E112" t="str">
            <v>X24051926078</v>
          </cell>
          <cell r="F112" t="str">
            <v>DITO TELECOMMUNITY CORPORATION</v>
          </cell>
          <cell r="G112" t="str">
            <v>CHAMPACA, STO. NINO, TAGUIG CITY</v>
          </cell>
          <cell r="H112" t="str">
            <v>TAGUIG CITY</v>
          </cell>
          <cell r="I112" t="str">
            <v>PARAÑAQUE</v>
          </cell>
          <cell r="J112" t="str">
            <v>SSP and meter (08/16/2024) - cancelled due to refusal on digging of pole location
8/15/24 - For public consultation/consent of residents c/o DITO (Option 1 - As designed), For redesign (Option 2)
8/22/24 - For revision of design (Option 2)</v>
          </cell>
          <cell r="K112" t="str">
            <v>W/ ISSUE</v>
          </cell>
          <cell r="L112" t="str">
            <v>VJC</v>
          </cell>
          <cell r="M112" t="str">
            <v>CLOSED-CAN</v>
          </cell>
          <cell r="N112" t="str">
            <v>Jenneth Madrid</v>
          </cell>
          <cell r="O112">
            <v>112.0971</v>
          </cell>
          <cell r="P112" t="e">
            <v>#N/A</v>
          </cell>
        </row>
        <row r="113">
          <cell r="E113" t="str">
            <v>X24041183168</v>
          </cell>
          <cell r="F113" t="str">
            <v>ZENAIDA IGNACIO REYES</v>
          </cell>
          <cell r="G113" t="str">
            <v>DIMASALANG, HAGONOY, TAGUIG CITY</v>
          </cell>
          <cell r="H113" t="str">
            <v>TAGUIG CITY</v>
          </cell>
          <cell r="I113" t="str">
            <v>PARAÑAQUE</v>
          </cell>
          <cell r="J113" t="str">
            <v>pole location issue; coordinated with DJJ</v>
          </cell>
          <cell r="K113" t="str">
            <v>W/O ISSUE</v>
          </cell>
          <cell r="L113" t="str">
            <v>VJC</v>
          </cell>
          <cell r="M113" t="str">
            <v>FCOMP</v>
          </cell>
          <cell r="N113" t="str">
            <v>Jenneth Madrid</v>
          </cell>
          <cell r="O113">
            <v>85.990499999999997</v>
          </cell>
          <cell r="P113">
            <v>15.9</v>
          </cell>
        </row>
        <row r="114">
          <cell r="E114" t="str">
            <v>X24051525654</v>
          </cell>
          <cell r="F114" t="str">
            <v>FERHN RUBIA BALATUCAN</v>
          </cell>
          <cell r="G114" t="str">
            <v>GARNET, PARANAQUE GREEN HEIGHTS, PARANAQUE</v>
          </cell>
          <cell r="H114" t="str">
            <v>PARAÑAQUE CITY</v>
          </cell>
          <cell r="I114" t="str">
            <v>PARAÑAQUE</v>
          </cell>
          <cell r="J114" t="str">
            <v>For scheduling</v>
          </cell>
          <cell r="K114" t="str">
            <v>W/ ISSUE</v>
          </cell>
          <cell r="L114" t="str">
            <v>CHALLENGER</v>
          </cell>
          <cell r="M114" t="str">
            <v>SCHED</v>
          </cell>
          <cell r="N114" t="str">
            <v>Isan Carlo Lazaro</v>
          </cell>
          <cell r="O114">
            <v>187.8665</v>
          </cell>
          <cell r="P114">
            <v>266.14999999999998</v>
          </cell>
        </row>
        <row r="115">
          <cell r="E115" t="str">
            <v>X24072779669</v>
          </cell>
          <cell r="F115" t="str">
            <v>MA FATIMA FESTIN PERDIDO</v>
          </cell>
          <cell r="G115" t="str">
            <v>TALIM, TIERRA NUEVA SUBD, MUNTINLUPA</v>
          </cell>
          <cell r="H115" t="str">
            <v>MUNTINLUPA CITY</v>
          </cell>
          <cell r="I115" t="str">
            <v>PARAÑAQUE</v>
          </cell>
          <cell r="J115" t="str">
            <v xml:space="preserve">For Update </v>
          </cell>
          <cell r="K115"/>
          <cell r="L115" t="str">
            <v>AVECO</v>
          </cell>
          <cell r="M115" t="str">
            <v>SCHED</v>
          </cell>
          <cell r="N115" t="str">
            <v>Ronilo Gange Jr.</v>
          </cell>
          <cell r="O115">
            <v>53.587000000000003</v>
          </cell>
          <cell r="P115">
            <v>131.87</v>
          </cell>
        </row>
        <row r="116">
          <cell r="E116" t="str">
            <v>X24073004063</v>
          </cell>
          <cell r="F116" t="str">
            <v>RODOLFO C ADRIAS</v>
          </cell>
          <cell r="G116" t="str">
            <v>MOLINO BLVD, MOLINO II, BACOOR</v>
          </cell>
          <cell r="H116" t="str">
            <v>BACOOR CITY</v>
          </cell>
          <cell r="I116" t="str">
            <v>DASMA</v>
          </cell>
          <cell r="J116" t="str">
            <v xml:space="preserve">For Update </v>
          </cell>
          <cell r="K116"/>
          <cell r="L116" t="str">
            <v>AVECO</v>
          </cell>
          <cell r="M116" t="str">
            <v>FCOMP</v>
          </cell>
          <cell r="N116" t="str">
            <v>Ronilo Gange Jr.</v>
          </cell>
          <cell r="O116">
            <v>16.38</v>
          </cell>
          <cell r="P116">
            <v>16.38</v>
          </cell>
        </row>
        <row r="117">
          <cell r="E117" t="str">
            <v>X24062436826</v>
          </cell>
          <cell r="F117" t="str">
            <v>DIANE VALERIE ZIGA GARCIA</v>
          </cell>
          <cell r="G117" t="str">
            <v>MA. CRISTINA, AYALA-ALABANG VILL, MUNTINLUPA</v>
          </cell>
          <cell r="H117" t="str">
            <v>MUNTINLUPA CITY</v>
          </cell>
          <cell r="I117" t="str">
            <v>PARAÑAQUE</v>
          </cell>
          <cell r="J117" t="str">
            <v xml:space="preserve">For Update </v>
          </cell>
          <cell r="K117"/>
          <cell r="L117" t="str">
            <v>AVECO</v>
          </cell>
          <cell r="M117" t="str">
            <v>FCOMP</v>
          </cell>
          <cell r="N117" t="str">
            <v>Ronilo Gange Jr.</v>
          </cell>
          <cell r="O117">
            <v>335.66180000000003</v>
          </cell>
          <cell r="P117">
            <v>727.07</v>
          </cell>
        </row>
        <row r="118">
          <cell r="E118" t="str">
            <v>X24051525908</v>
          </cell>
          <cell r="F118" t="str">
            <v>SUZIE CHEN TAN</v>
          </cell>
          <cell r="G118" t="str">
            <v>HEMLOCK, MGV PHASE 1, PARANAQUE</v>
          </cell>
          <cell r="H118" t="str">
            <v>PARAÑAQUE CITY</v>
          </cell>
          <cell r="I118" t="str">
            <v>PARAÑAQUE</v>
          </cell>
          <cell r="J118" t="str">
            <v>WAITING FOR SCHED OF PAI (waiting to release conj. Planned MN WO
follow up approval of endorsement letter to HOA pres thru BC</v>
          </cell>
          <cell r="K118" t="str">
            <v>W/O ISSUE</v>
          </cell>
          <cell r="L118" t="str">
            <v>VJC</v>
          </cell>
          <cell r="M118" t="str">
            <v>FCOMP</v>
          </cell>
          <cell r="N118" t="str">
            <v>Jenneth Madrid</v>
          </cell>
          <cell r="O118">
            <v>66.609899999999996</v>
          </cell>
          <cell r="P118">
            <v>103.45</v>
          </cell>
        </row>
        <row r="119">
          <cell r="E119" t="str">
            <v>X24072565971</v>
          </cell>
          <cell r="F119" t="str">
            <v>DITO TELECOMMUNITY CORPORATION</v>
          </cell>
          <cell r="G119" t="str">
            <v>DOÑA SOLEDAD, BETTER LIVING SUBD, PARANAQUE</v>
          </cell>
          <cell r="H119" t="str">
            <v>PARAÑAQUE CITY</v>
          </cell>
          <cell r="I119" t="str">
            <v>PARAÑAQUE</v>
          </cell>
          <cell r="J119" t="str">
            <v>for cancellation due to third party refusal, pending surplus return of materials</v>
          </cell>
          <cell r="K119" t="str">
            <v>W/ ISSUE</v>
          </cell>
          <cell r="L119" t="str">
            <v>VJC</v>
          </cell>
          <cell r="M119" t="str">
            <v>CLOSED-CAN</v>
          </cell>
          <cell r="N119" t="str">
            <v>Jenneth Madrid</v>
          </cell>
          <cell r="O119">
            <v>96.643299999999996</v>
          </cell>
          <cell r="P119" t="e">
            <v>#N/A</v>
          </cell>
        </row>
        <row r="120">
          <cell r="E120" t="str">
            <v>X23114603408</v>
          </cell>
          <cell r="F120" t="str">
            <v>GILBERT CLAIRE O REALICA</v>
          </cell>
          <cell r="G120" t="str">
            <v>APO, AYALA-ALABANG VILL, MUNTINLUPA</v>
          </cell>
          <cell r="H120" t="str">
            <v>MUNTINLUPA CITY</v>
          </cell>
          <cell r="I120" t="str">
            <v>PARAÑAQUE</v>
          </cell>
          <cell r="J120"/>
          <cell r="K120"/>
          <cell r="L120" t="str">
            <v>ECOM</v>
          </cell>
          <cell r="M120" t="str">
            <v>FCOMP</v>
          </cell>
          <cell r="N120" t="str">
            <v>Ronilo Gange Jr.</v>
          </cell>
          <cell r="O120">
            <v>92.761799999999994</v>
          </cell>
          <cell r="P120">
            <v>92.76</v>
          </cell>
        </row>
        <row r="121">
          <cell r="E121" t="str">
            <v>X24051519918</v>
          </cell>
          <cell r="F121" t="str">
            <v>STO. CRISTO PROPERTIES &amp; HOLDINGS CORP.</v>
          </cell>
          <cell r="G121" t="str">
            <v>PASCUAL, PARANAQUE GREEN HEIGHTS, PARANAQUE</v>
          </cell>
          <cell r="H121" t="str">
            <v>PARAÑAQUE CITY</v>
          </cell>
          <cell r="I121" t="str">
            <v>PARAÑAQUE</v>
          </cell>
          <cell r="J121" t="str">
            <v>With customer opposition on DT pole; 
With new released work order X24093771340; to transfer all materials and SI to X24093771340
for cancellation</v>
          </cell>
          <cell r="K121" t="str">
            <v>FOR CANCELLATION</v>
          </cell>
          <cell r="L121" t="str">
            <v>CHALLENGER</v>
          </cell>
          <cell r="M121" t="str">
            <v>SCHED</v>
          </cell>
          <cell r="N121" t="str">
            <v>Isan Carlo Lazaro</v>
          </cell>
          <cell r="O121">
            <v>58.3675</v>
          </cell>
          <cell r="P121">
            <v>139.16999999999999</v>
          </cell>
        </row>
        <row r="122">
          <cell r="E122" t="str">
            <v>X23114429361</v>
          </cell>
          <cell r="F122" t="str">
            <v>GOLDSERVE HOLDING COMPANY INC.</v>
          </cell>
          <cell r="G122" t="str">
            <v>MIA, TAMBO, PARANAQUE</v>
          </cell>
          <cell r="H122" t="str">
            <v>PARAÑAQUE CITY</v>
          </cell>
          <cell r="I122" t="str">
            <v>PARAÑAQUE</v>
          </cell>
          <cell r="J122" t="str">
            <v>conjunct to UG wo X23114429217; for sched of digging</v>
          </cell>
          <cell r="K122" t="str">
            <v>W/ ISSUE</v>
          </cell>
          <cell r="L122" t="str">
            <v>VJC</v>
          </cell>
          <cell r="M122" t="str">
            <v>FCOMP</v>
          </cell>
          <cell r="N122" t="str">
            <v>Jenneth Madrid</v>
          </cell>
          <cell r="O122">
            <v>11.8408</v>
          </cell>
          <cell r="P122">
            <v>11.84</v>
          </cell>
        </row>
        <row r="123">
          <cell r="E123" t="str">
            <v>R23075417</v>
          </cell>
          <cell r="F123" t="str">
            <v xml:space="preserve">CONGBALAY, SIMPLICIO C, </v>
          </cell>
          <cell r="G123" t="str">
            <v>N. LOPEZ, LOPEZ VILL, PARANAQUE</v>
          </cell>
          <cell r="H123" t="str">
            <v>PARAÑAQUE CITY</v>
          </cell>
          <cell r="I123" t="str">
            <v>PARAÑAQUE</v>
          </cell>
          <cell r="J123" t="str">
            <v>Completed</v>
          </cell>
          <cell r="K123" t="str">
            <v>W/O ISSUE</v>
          </cell>
          <cell r="L123" t="str">
            <v>AVECO</v>
          </cell>
          <cell r="M123" t="str">
            <v>FCOMP</v>
          </cell>
          <cell r="N123" t="str">
            <v>Ronilo Gange Jr.</v>
          </cell>
          <cell r="O123">
            <v>81.420100000000005</v>
          </cell>
          <cell r="P123">
            <v>159.69999999999999</v>
          </cell>
        </row>
        <row r="124">
          <cell r="E124" t="str">
            <v>R23354122</v>
          </cell>
          <cell r="F124" t="str">
            <v>MANAHAN, MELANIE V.,</v>
          </cell>
          <cell r="G124" t="str">
            <v>SAPLUNGAN, MEADOWOOD EXEC. VILLAGE PHASE 3B, BACOOR</v>
          </cell>
          <cell r="H124" t="str">
            <v>BACOOR CITY</v>
          </cell>
          <cell r="I124" t="str">
            <v>DASMA</v>
          </cell>
          <cell r="J124" t="str">
            <v xml:space="preserve">Hold Execution as per BC Mam Grace Alarcon  due wrong polcaation as per developer </v>
          </cell>
          <cell r="K124" t="str">
            <v>W/ ISSUE</v>
          </cell>
          <cell r="L124" t="str">
            <v>AVECO</v>
          </cell>
          <cell r="M124" t="str">
            <v>FCOMP</v>
          </cell>
          <cell r="N124" t="str">
            <v>Ronilo Gange Jr.</v>
          </cell>
          <cell r="O124">
            <v>21.84</v>
          </cell>
          <cell r="P124">
            <v>85.64</v>
          </cell>
        </row>
        <row r="125">
          <cell r="E125" t="str">
            <v>R23208322</v>
          </cell>
          <cell r="F125" t="str">
            <v>SM DEVELOPMENT CORPORATION</v>
          </cell>
          <cell r="G125" t="str">
            <v>BLDG 10, FIELD RESIDENCES, PARANAQUE</v>
          </cell>
          <cell r="H125" t="str">
            <v>PARAÑAQUE CITY</v>
          </cell>
          <cell r="I125" t="str">
            <v>PARAÑAQUE</v>
          </cell>
          <cell r="J125" t="str">
            <v>For resched of PAI (initially sched last 9/17/2024) due to customer's request to relocate involved pole to another location</v>
          </cell>
          <cell r="K125" t="str">
            <v>W/ ISSUE</v>
          </cell>
          <cell r="L125" t="str">
            <v>VJC</v>
          </cell>
          <cell r="M125" t="str">
            <v>FCOMP</v>
          </cell>
          <cell r="N125" t="str">
            <v>Jenneth Madrid</v>
          </cell>
          <cell r="O125">
            <v>142.47499999999999</v>
          </cell>
          <cell r="P125">
            <v>220.76</v>
          </cell>
        </row>
        <row r="126">
          <cell r="E126" t="str">
            <v>X24072536492</v>
          </cell>
          <cell r="F126" t="str">
            <v>CITY GOV'T OF LAS PIÑAS</v>
          </cell>
          <cell r="G126" t="str">
            <v>BF CARNIBAL PARK, BF RESORT VILL, LAS PINAS CITY</v>
          </cell>
          <cell r="H126" t="str">
            <v>LAS PIÑAS CITY</v>
          </cell>
          <cell r="I126" t="str">
            <v>PARAÑAQUE</v>
          </cell>
          <cell r="J126"/>
          <cell r="K126"/>
          <cell r="L126" t="str">
            <v>POWERHOUSE</v>
          </cell>
          <cell r="M126" t="str">
            <v>FCOMP</v>
          </cell>
          <cell r="N126" t="str">
            <v>Jenneth Madrid</v>
          </cell>
          <cell r="O126">
            <v>14.8103</v>
          </cell>
          <cell r="P126">
            <v>14.81</v>
          </cell>
        </row>
        <row r="127">
          <cell r="E127" t="str">
            <v>X24051932778</v>
          </cell>
          <cell r="F127" t="str">
            <v>KEN VANN JOSPEH K REYES</v>
          </cell>
          <cell r="G127" t="str">
            <v>ALABANG-ZAPOTE, TALON I, LAS PINAS CITY</v>
          </cell>
          <cell r="H127" t="str">
            <v>LAS PIÑAS CITY</v>
          </cell>
          <cell r="I127" t="str">
            <v>PARAÑAQUE</v>
          </cell>
          <cell r="J127"/>
          <cell r="K127" t="str">
            <v>W/O ISSUE</v>
          </cell>
          <cell r="L127" t="str">
            <v>ECOM</v>
          </cell>
          <cell r="M127" t="str">
            <v>FCOMP</v>
          </cell>
          <cell r="N127" t="str">
            <v>Ronilo Gange Jr.</v>
          </cell>
          <cell r="O127">
            <v>49.271599999999999</v>
          </cell>
          <cell r="P127">
            <v>84.25</v>
          </cell>
        </row>
        <row r="128">
          <cell r="E128" t="str">
            <v>R23165916</v>
          </cell>
          <cell r="F128" t="str">
            <v>POKAAN ALIREZA LUMBAYA</v>
          </cell>
          <cell r="G128" t="str">
            <v>JOLO, MAHARLIKA VILL, TAGUIG CITY</v>
          </cell>
          <cell r="H128" t="str">
            <v>TAGUIG CITY</v>
          </cell>
          <cell r="I128" t="str">
            <v>PARAÑAQUE</v>
          </cell>
          <cell r="J128" t="str">
            <v>for sched of pole erection</v>
          </cell>
          <cell r="K128" t="str">
            <v>W/O ISSUE</v>
          </cell>
          <cell r="L128" t="str">
            <v>VJC</v>
          </cell>
          <cell r="M128" t="str">
            <v>FCOMP</v>
          </cell>
          <cell r="N128" t="str">
            <v>Jenneth Madrid</v>
          </cell>
          <cell r="O128">
            <v>27.2133</v>
          </cell>
          <cell r="P128">
            <v>104.1</v>
          </cell>
        </row>
        <row r="129">
          <cell r="E129" t="str">
            <v>R22419641</v>
          </cell>
          <cell r="F129" t="str">
            <v>ONOFRE, CORAZON VILLA,</v>
          </cell>
          <cell r="G129" t="str">
            <v>GLORIA DIAZ, BF RESORT VILL, LAS PINAS CITY</v>
          </cell>
          <cell r="H129" t="str">
            <v>LAS PIÑAS CITY</v>
          </cell>
          <cell r="I129" t="str">
            <v>PARAÑAQUE</v>
          </cell>
          <cell r="J129" t="str">
            <v>For Schedule PAI :sadang:done digging and pole erection</v>
          </cell>
          <cell r="K129" t="str">
            <v xml:space="preserve">Drainage Diversion </v>
          </cell>
          <cell r="L129" t="str">
            <v>ECOM</v>
          </cell>
          <cell r="M129" t="str">
            <v>FCOMP</v>
          </cell>
          <cell r="N129" t="str">
            <v>Ronilo Gange Jr.</v>
          </cell>
          <cell r="O129">
            <v>153.46879999999999</v>
          </cell>
          <cell r="P129">
            <v>236.63</v>
          </cell>
        </row>
        <row r="130">
          <cell r="E130" t="str">
            <v>P2407173485</v>
          </cell>
          <cell r="F130" t="str">
            <v>RELOCATION OF POLE AFFECTED BY ROAD WIDENING PROJECT IN TRAMO, ALIMA, BACOOR</v>
          </cell>
          <cell r="G130" t="str">
            <v>ALIMA I ALIMA I ALIMA I BACOOR CAVITE</v>
          </cell>
          <cell r="H130" t="str">
            <v>BACOOR CITY</v>
          </cell>
          <cell r="I130" t="str">
            <v>DASMA</v>
          </cell>
          <cell r="J130" t="str">
            <v>Actual Completion on Site  (10/29/24)</v>
          </cell>
          <cell r="K130" t="str">
            <v>W/O ISSUE</v>
          </cell>
          <cell r="L130" t="str">
            <v>AVECO</v>
          </cell>
          <cell r="M130" t="str">
            <v>FCOMP</v>
          </cell>
          <cell r="N130" t="str">
            <v>Ronilo Gange Jr.</v>
          </cell>
          <cell r="O130">
            <v>2347.62914</v>
          </cell>
          <cell r="P130">
            <v>3657.11</v>
          </cell>
        </row>
        <row r="131">
          <cell r="E131" t="str">
            <v>X23104092125</v>
          </cell>
          <cell r="F131" t="str">
            <v>PHILIP SIGFRID ALFARO FORTUN</v>
          </cell>
          <cell r="G131" t="str">
            <v>SAN AGUSTIN, SUSANA HTS SUBD VILL 6, MUNTINLUPA</v>
          </cell>
          <cell r="H131" t="str">
            <v>MUNTINLUPA CITY</v>
          </cell>
          <cell r="I131" t="str">
            <v>PARAÑAQUE</v>
          </cell>
          <cell r="J131" t="str">
            <v>Pole location issue,sadang:Kabit bahay na foreigner, ayaw mag pahukay…Need Po muna makipag sangguni ni sir rommel sa engr on site dun, pra sa hukay, kakain dun sa lot mismo ni owner mag huhukay, hndi na sa boundary lot, pra hndi na mkapag reklamu SI bisaya boss, Hindi boss vic, pero na resolve na ngayon Yan, Pina usod ng konti hukay pra mkaiwas lng dyn sa tubo</v>
          </cell>
          <cell r="K131" t="str">
            <v>W/  ISSUE</v>
          </cell>
          <cell r="L131" t="str">
            <v>ECOM</v>
          </cell>
          <cell r="M131" t="str">
            <v>CLOSED-CAN</v>
          </cell>
          <cell r="N131" t="str">
            <v>Ronilo Gange Jr.</v>
          </cell>
          <cell r="O131">
            <v>96.317499999999995</v>
          </cell>
          <cell r="P131" t="e">
            <v>#N/A</v>
          </cell>
        </row>
        <row r="132">
          <cell r="E132" t="str">
            <v>X24052000319</v>
          </cell>
          <cell r="F132" t="str">
            <v>CITY GOVERNMENT OF TAGUIG</v>
          </cell>
          <cell r="G132" t="str">
            <v>MAULENG CREEK , LOWER BICUTAN , TAGUIG</v>
          </cell>
          <cell r="H132" t="str">
            <v>TAGUIG CITY</v>
          </cell>
          <cell r="I132" t="str">
            <v>PARAÑAQUE</v>
          </cell>
          <cell r="J132" t="str">
            <v>On Going Digging</v>
          </cell>
          <cell r="K132" t="str">
            <v>W/O ISSUE</v>
          </cell>
          <cell r="L132" t="str">
            <v>ECOM</v>
          </cell>
          <cell r="M132" t="str">
            <v>FCOMP</v>
          </cell>
          <cell r="N132" t="str">
            <v>Ronilo Gange Jr.</v>
          </cell>
          <cell r="O132">
            <v>713.32849999999996</v>
          </cell>
          <cell r="P132">
            <v>713.33</v>
          </cell>
        </row>
        <row r="133">
          <cell r="E133" t="str">
            <v>X24052000269</v>
          </cell>
          <cell r="F133" t="str">
            <v>CITY GOVERNMENT OF TAGUIG</v>
          </cell>
          <cell r="G133" t="str">
            <v>MAULING CREEK, PUROK 6D, TAGUIG CITY</v>
          </cell>
          <cell r="H133" t="str">
            <v>TAGUIG CITY</v>
          </cell>
          <cell r="I133" t="str">
            <v>PARAÑAQUE</v>
          </cell>
          <cell r="J133" t="str">
            <v xml:space="preserve">On Going Execution </v>
          </cell>
          <cell r="K133" t="str">
            <v>W/O ISSUE</v>
          </cell>
          <cell r="L133" t="str">
            <v>AVECO</v>
          </cell>
          <cell r="M133" t="str">
            <v>FCOMP</v>
          </cell>
          <cell r="N133" t="str">
            <v>Ronilo Gange Jr.</v>
          </cell>
          <cell r="O133">
            <v>831.79750000000001</v>
          </cell>
          <cell r="P133">
            <v>2323.61</v>
          </cell>
        </row>
        <row r="134">
          <cell r="E134" t="str">
            <v>X24041115574</v>
          </cell>
          <cell r="F134" t="str">
            <v>DITO TELECOMMUNITY CORPORATION</v>
          </cell>
          <cell r="G134" t="str">
            <v>GULAMAN, STO. NINO, TAGUIG CITY</v>
          </cell>
          <cell r="H134" t="str">
            <v>PARAÑAQUE CITY</v>
          </cell>
          <cell r="I134" t="str">
            <v>PARAÑAQUE</v>
          </cell>
          <cell r="J134" t="str">
            <v>3rd party refusal; for survey on 10/29 with design, PROW, and BC</v>
          </cell>
          <cell r="K134" t="str">
            <v>W/ ISSUE</v>
          </cell>
          <cell r="L134" t="str">
            <v>VJC</v>
          </cell>
          <cell r="M134" t="str">
            <v>CLOSED-CAN</v>
          </cell>
          <cell r="N134" t="str">
            <v>Jenneth Madrid</v>
          </cell>
          <cell r="O134">
            <v>106.5369</v>
          </cell>
          <cell r="P134" t="e">
            <v>#N/A</v>
          </cell>
        </row>
        <row r="135">
          <cell r="E135" t="str">
            <v>R23301679</v>
          </cell>
          <cell r="F135" t="str">
            <v>JAVIER, ROSALINA</v>
          </cell>
          <cell r="G135" t="str">
            <v>GENESIS, VILLANUEVA SUBD, BACOOR</v>
          </cell>
          <cell r="H135" t="str">
            <v>BACOOR CITY</v>
          </cell>
          <cell r="I135" t="str">
            <v>DASMA</v>
          </cell>
          <cell r="J135" t="str">
            <v>ongoing</v>
          </cell>
          <cell r="K135"/>
          <cell r="L135" t="str">
            <v>POWERHOUSE</v>
          </cell>
          <cell r="M135" t="str">
            <v>SCHED</v>
          </cell>
          <cell r="N135" t="str">
            <v>Isan Carlo Lazaro</v>
          </cell>
          <cell r="O135">
            <v>16.934100000000001</v>
          </cell>
          <cell r="P135">
            <v>16.93</v>
          </cell>
        </row>
        <row r="136">
          <cell r="E136" t="str">
            <v>X24062117779</v>
          </cell>
          <cell r="F136" t="str">
            <v>CITY GOVERNMENT OF PARAÑAQUE</v>
          </cell>
          <cell r="G136" t="str">
            <v>BENIGNO AQUINO SR., BF HOMES, PARANAQUE</v>
          </cell>
          <cell r="H136" t="str">
            <v>MUNTINLUPA CITY</v>
          </cell>
          <cell r="I136" t="str">
            <v>PARAÑAQUE</v>
          </cell>
          <cell r="J136" t="str">
            <v>For scheduling</v>
          </cell>
          <cell r="K136" t="str">
            <v>W/ ISSUE</v>
          </cell>
          <cell r="L136" t="str">
            <v>CHALLENGER</v>
          </cell>
          <cell r="M136" t="str">
            <v>FCOMP</v>
          </cell>
          <cell r="N136" t="str">
            <v>Isan Carlo Lazaro</v>
          </cell>
          <cell r="O136">
            <v>64.684200000000004</v>
          </cell>
          <cell r="P136">
            <v>64.680000000000007</v>
          </cell>
        </row>
        <row r="137">
          <cell r="E137" t="str">
            <v>R23563800</v>
          </cell>
          <cell r="F137" t="str">
            <v>WOODRIDGE PROPERTIES, INC.,</v>
          </cell>
          <cell r="G137" t="str">
            <v>BLOCK 4, DANAROSE RESIDENCES, BACOOR</v>
          </cell>
          <cell r="H137" t="str">
            <v>LAS PIÑAS CITY</v>
          </cell>
          <cell r="I137" t="str">
            <v>PARAÑAQUE</v>
          </cell>
          <cell r="J137" t="str">
            <v>sadang:Ito Po ay Thursday morning nka sched, pero nag aantay pdin ako ng response kung okey Kay subdivision na gumawa ng gabi mas mapapaaga execution</v>
          </cell>
          <cell r="K137"/>
          <cell r="L137" t="str">
            <v>ECOM</v>
          </cell>
          <cell r="M137" t="str">
            <v>FCOMP</v>
          </cell>
          <cell r="N137" t="str">
            <v>Ronilo Gange Jr.</v>
          </cell>
          <cell r="O137">
            <v>16.93</v>
          </cell>
          <cell r="P137">
            <v>16.93</v>
          </cell>
        </row>
        <row r="138">
          <cell r="E138" t="str">
            <v>X24072759958</v>
          </cell>
          <cell r="F138" t="str">
            <v>CITY GOVERNMENT OF TAGUIG</v>
          </cell>
          <cell r="G138" t="str">
            <v>PRES. QUIRINO EXT, ZONE 6, TAGUIG CITY</v>
          </cell>
          <cell r="H138" t="str">
            <v>TAGUIG CITY</v>
          </cell>
          <cell r="I138" t="str">
            <v>PARAÑAQUE</v>
          </cell>
          <cell r="J138" t="str">
            <v>for sched of digging /  request for drainage diversion</v>
          </cell>
          <cell r="K138" t="str">
            <v>W/ ISSUE</v>
          </cell>
          <cell r="L138" t="str">
            <v>VJC</v>
          </cell>
          <cell r="M138" t="str">
            <v>FCOMP</v>
          </cell>
          <cell r="N138" t="str">
            <v>Jenneth Madrid</v>
          </cell>
          <cell r="O138">
            <v>534.45119999999997</v>
          </cell>
          <cell r="P138">
            <v>1078.79</v>
          </cell>
        </row>
        <row r="139">
          <cell r="E139" t="str">
            <v>X24072692499</v>
          </cell>
          <cell r="F139" t="str">
            <v>HSL - BRAILLE COLLEGE, INC.,</v>
          </cell>
          <cell r="G139" t="str">
            <v>DURIAN, ZONE 1, TAGUIG CITY</v>
          </cell>
          <cell r="H139" t="str">
            <v>TAGUIG CITY</v>
          </cell>
          <cell r="I139" t="str">
            <v>PARAÑAQUE</v>
          </cell>
          <cell r="J139" t="str">
            <v>pole location / with existing drainage</v>
          </cell>
          <cell r="K139" t="str">
            <v>W/ ISSUE</v>
          </cell>
          <cell r="L139" t="str">
            <v>CHALLENGER</v>
          </cell>
          <cell r="M139" t="str">
            <v>FCOMP</v>
          </cell>
          <cell r="N139" t="str">
            <v>Isan Carlo Lazaro</v>
          </cell>
          <cell r="O139">
            <v>550.21709999999996</v>
          </cell>
          <cell r="P139">
            <v>550.22</v>
          </cell>
        </row>
        <row r="140">
          <cell r="E140" t="str">
            <v>X24030736106</v>
          </cell>
          <cell r="F140" t="str">
            <v>ALFRED REYES FRANCIA</v>
          </cell>
          <cell r="G140" t="str">
            <v>BLOCK 29, SOLVIENTO VILLAS PH 3, BACOOR</v>
          </cell>
          <cell r="H140" t="str">
            <v>BACOOR CITY</v>
          </cell>
          <cell r="I140" t="str">
            <v>DASMA</v>
          </cell>
          <cell r="J140" t="str">
            <v xml:space="preserve">On Going Execution 
SOLVIENTO VILLAS Projects  </v>
          </cell>
          <cell r="K140" t="str">
            <v>W/O ISSUE</v>
          </cell>
          <cell r="L140" t="str">
            <v>AVECO</v>
          </cell>
          <cell r="M140" t="str">
            <v>FCOMP</v>
          </cell>
          <cell r="N140" t="str">
            <v>Ronilo Gange Jr.</v>
          </cell>
          <cell r="O140">
            <v>262.64100000000002</v>
          </cell>
          <cell r="P140">
            <v>307.04000000000002</v>
          </cell>
        </row>
        <row r="141">
          <cell r="E141" t="str">
            <v>X24030736254</v>
          </cell>
          <cell r="F141" t="str">
            <v>NEW PACIFIC RESOURCES MANAGEME</v>
          </cell>
          <cell r="G141" t="str">
            <v>BLOCK 36, SOLVIENTO VILLAS PH 3, BACOOR</v>
          </cell>
          <cell r="H141" t="str">
            <v>BACOOR CITY</v>
          </cell>
          <cell r="I141" t="str">
            <v>DASMA</v>
          </cell>
          <cell r="J141" t="str">
            <v xml:space="preserve">On Going Execution 
SOLVIENTO VILLAS Projects  </v>
          </cell>
          <cell r="K141" t="str">
            <v>W/O ISSUE</v>
          </cell>
          <cell r="L141" t="str">
            <v>AVECO</v>
          </cell>
          <cell r="M141" t="str">
            <v>TECO</v>
          </cell>
          <cell r="N141" t="str">
            <v>Ronilo Gange Jr.</v>
          </cell>
          <cell r="O141">
            <v>954.85059999999999</v>
          </cell>
          <cell r="P141">
            <v>1314.55</v>
          </cell>
        </row>
        <row r="142">
          <cell r="E142" t="str">
            <v>X24072590693</v>
          </cell>
          <cell r="F142" t="str">
            <v>HARD DISCOUNT PHILIPPINES, INC.</v>
          </cell>
          <cell r="G142" t="str">
            <v>HOLY FAMILY AVE, HOLY FAMILY VILL, TAGUIG CITY</v>
          </cell>
          <cell r="H142" t="str">
            <v>TAGUIG CITY</v>
          </cell>
          <cell r="I142" t="str">
            <v>PARAÑAQUE</v>
          </cell>
          <cell r="J142" t="str">
            <v>waiting for schedule, crew diverted to NAIA</v>
          </cell>
          <cell r="K142" t="str">
            <v>W/O ISSUE</v>
          </cell>
          <cell r="L142" t="str">
            <v>CHALLENGER</v>
          </cell>
          <cell r="M142" t="str">
            <v>FCOMP</v>
          </cell>
          <cell r="N142" t="str">
            <v>Isan Carlo Lazaro</v>
          </cell>
          <cell r="O142">
            <v>34.987000000000002</v>
          </cell>
          <cell r="P142">
            <v>34.99</v>
          </cell>
        </row>
        <row r="143">
          <cell r="E143" t="str">
            <v>X24030695765</v>
          </cell>
          <cell r="F143" t="str">
            <v>MITHCAH BIBLE BAPTIST CHURCH INC.</v>
          </cell>
          <cell r="G143" t="str">
            <v>ST. CECILLE, FATIMA SUBD, LAS PINAS CITY</v>
          </cell>
          <cell r="H143" t="str">
            <v>LAS PIÑAS CITY</v>
          </cell>
          <cell r="I143" t="str">
            <v>PARAÑAQUE</v>
          </cell>
          <cell r="J143" t="str">
            <v>pole location issue</v>
          </cell>
          <cell r="K143" t="str">
            <v>W/ ISSUE</v>
          </cell>
          <cell r="L143" t="str">
            <v>ECOM</v>
          </cell>
          <cell r="M143" t="str">
            <v>FCOMP</v>
          </cell>
          <cell r="N143" t="str">
            <v>Ronilo Gange Jr.</v>
          </cell>
          <cell r="O143">
            <v>66.983099999999993</v>
          </cell>
          <cell r="P143">
            <v>66.98</v>
          </cell>
        </row>
        <row r="144">
          <cell r="E144" t="str">
            <v>R23158435</v>
          </cell>
          <cell r="F144" t="str">
            <v>CROWN ASIA PROPERTIES, INC., HMB</v>
          </cell>
          <cell r="G144" t="str">
            <v>BLOCK 4, PONTICELLI, BACOOR</v>
          </cell>
          <cell r="H144" t="str">
            <v>BACOOR CITY</v>
          </cell>
          <cell r="I144" t="str">
            <v>DASMA</v>
          </cell>
          <cell r="J144" t="str">
            <v>For Update 
Truss Guy Ony</v>
          </cell>
          <cell r="K144"/>
          <cell r="L144" t="str">
            <v>AVECO</v>
          </cell>
          <cell r="M144" t="str">
            <v>SCHED</v>
          </cell>
          <cell r="N144" t="str">
            <v>Ronilo Gange Jr.</v>
          </cell>
          <cell r="O144">
            <v>18.309999999999999</v>
          </cell>
          <cell r="P144">
            <v>18.309999999999999</v>
          </cell>
        </row>
        <row r="145">
          <cell r="E145" t="str">
            <v>X24093584870</v>
          </cell>
          <cell r="F145" t="str">
            <v>ZENAIDA IGNACIO REYES</v>
          </cell>
          <cell r="G145" t="str">
            <v>DIMASALANG, HAGONOY, TAGUIG CITY</v>
          </cell>
          <cell r="H145" t="str">
            <v>TAGUIG CITY</v>
          </cell>
          <cell r="I145" t="str">
            <v>PARAÑAQUE</v>
          </cell>
          <cell r="J145" t="str">
            <v>EMC frame only - for sched</v>
          </cell>
          <cell r="K145" t="str">
            <v>W/O ISSUE</v>
          </cell>
          <cell r="L145" t="str">
            <v>VJC</v>
          </cell>
          <cell r="M145" t="str">
            <v>FCOMP</v>
          </cell>
          <cell r="N145" t="str">
            <v>Jenneth Madrid</v>
          </cell>
          <cell r="O145">
            <v>15.46</v>
          </cell>
          <cell r="P145">
            <v>15.46</v>
          </cell>
        </row>
        <row r="146">
          <cell r="E146" t="str">
            <v>X24020641632</v>
          </cell>
          <cell r="F146" t="str">
            <v>HENRY LAO LIM</v>
          </cell>
          <cell r="G146" t="str">
            <v>BUKIDNON, MARINA SUBD, PARANAQUE</v>
          </cell>
          <cell r="H146" t="str">
            <v>PARAÑAQUE CITY</v>
          </cell>
          <cell r="I146" t="str">
            <v>PARAÑAQUE</v>
          </cell>
          <cell r="J146" t="str">
            <v>FOLLOW UP FROM ATTY KIM HENARES</v>
          </cell>
          <cell r="K146" t="str">
            <v>W/O ISSUE</v>
          </cell>
          <cell r="L146" t="str">
            <v>POWERHOUSE</v>
          </cell>
          <cell r="M146" t="str">
            <v>FCOMP</v>
          </cell>
          <cell r="N146" t="str">
            <v>Jenneth Madrid</v>
          </cell>
          <cell r="O146">
            <v>224.01419999999999</v>
          </cell>
          <cell r="P146">
            <v>224.01</v>
          </cell>
        </row>
        <row r="147">
          <cell r="E147" t="str">
            <v>R23563727</v>
          </cell>
          <cell r="F147" t="str">
            <v>RICHFIELD PROPERTIES, INC.,</v>
          </cell>
          <cell r="G147" t="str">
            <v>BLOCK 15, LOTUS VILLAGE, BACOOR</v>
          </cell>
          <cell r="H147" t="str">
            <v>BACOOR CITY</v>
          </cell>
          <cell r="I147" t="str">
            <v>DASMA</v>
          </cell>
          <cell r="J147"/>
          <cell r="K147"/>
          <cell r="L147" t="str">
            <v>POWERHOUSE</v>
          </cell>
          <cell r="M147" t="str">
            <v>FCOMP</v>
          </cell>
          <cell r="N147" t="str">
            <v>Jenneth Madrid</v>
          </cell>
          <cell r="O147">
            <v>56.42</v>
          </cell>
          <cell r="P147">
            <v>56.42</v>
          </cell>
        </row>
        <row r="148">
          <cell r="E148" t="str">
            <v>X24010101554</v>
          </cell>
          <cell r="F148" t="str">
            <v>TOBIE INTERNATIONAL INC.</v>
          </cell>
          <cell r="G148" t="str">
            <v>EXODUS, BF HOMES MARTINVILLE SUBD, LAS PINAS CITY</v>
          </cell>
          <cell r="H148" t="str">
            <v>LAS PIÑAS CITY</v>
          </cell>
          <cell r="I148" t="str">
            <v>PARAÑAQUE</v>
          </cell>
          <cell r="J148"/>
          <cell r="K148"/>
          <cell r="L148" t="str">
            <v>ECOM</v>
          </cell>
          <cell r="M148" t="str">
            <v>FCOMP</v>
          </cell>
          <cell r="N148" t="str">
            <v>Ronilo Gange Jr.</v>
          </cell>
          <cell r="O148">
            <v>45.448</v>
          </cell>
          <cell r="P148">
            <v>45.45</v>
          </cell>
        </row>
        <row r="149">
          <cell r="E149" t="str">
            <v>X24083108742</v>
          </cell>
          <cell r="F149" t="str">
            <v>GLENDA G ADEFUIN</v>
          </cell>
          <cell r="G149" t="str">
            <v>BLOCK 2, PATIO HOMES SUBD, MUNTINLUPA</v>
          </cell>
          <cell r="H149" t="str">
            <v>MUNTINLUPA CITY</v>
          </cell>
          <cell r="I149" t="str">
            <v>PARAÑAQUE</v>
          </cell>
          <cell r="J149" t="str">
            <v>with 3rd party opposition from Posadas HOA</v>
          </cell>
          <cell r="K149" t="str">
            <v>W/ ISSUE</v>
          </cell>
          <cell r="L149" t="str">
            <v>CHALLENGER</v>
          </cell>
          <cell r="M149" t="str">
            <v>FCOMP</v>
          </cell>
          <cell r="N149" t="str">
            <v>Isan Carlo Lazaro</v>
          </cell>
          <cell r="O149">
            <v>76.916899999999998</v>
          </cell>
          <cell r="P149">
            <v>76.92</v>
          </cell>
        </row>
        <row r="150">
          <cell r="E150" t="str">
            <v>X24083130651</v>
          </cell>
          <cell r="F150" t="str">
            <v>CLS GRILL AND RESTAURANTS, INC.</v>
          </cell>
          <cell r="G150" t="str">
            <v>AGUIRRE, BF HOMES, PARANAQUE</v>
          </cell>
          <cell r="H150" t="str">
            <v>PARAÑAQUE CITY</v>
          </cell>
          <cell r="I150" t="str">
            <v>PARAÑAQUE</v>
          </cell>
          <cell r="J150"/>
          <cell r="K150" t="str">
            <v>W/O ISSUE</v>
          </cell>
          <cell r="L150" t="str">
            <v>STA. ROSA</v>
          </cell>
          <cell r="M150" t="str">
            <v>SCHED</v>
          </cell>
          <cell r="N150" t="str">
            <v>Jasper Bastasa</v>
          </cell>
          <cell r="O150">
            <v>84.107699999999994</v>
          </cell>
          <cell r="P150">
            <v>104.39</v>
          </cell>
        </row>
        <row r="151">
          <cell r="E151" t="str">
            <v>X22125062389</v>
          </cell>
          <cell r="F151" t="str">
            <v>SONNY L LAGON</v>
          </cell>
          <cell r="G151" t="str">
            <v>ACACIA, MULTINATIONAL VILL, PARANAQUE</v>
          </cell>
          <cell r="H151" t="str">
            <v>PARAÑAQUE CITY</v>
          </cell>
          <cell r="I151" t="str">
            <v>PARAÑAQUE</v>
          </cell>
          <cell r="J151" t="str">
            <v>for completion 2nd week of Nov</v>
          </cell>
          <cell r="K151" t="str">
            <v>W/O ISSUE</v>
          </cell>
          <cell r="L151" t="str">
            <v>VJC</v>
          </cell>
          <cell r="M151" t="str">
            <v>FCOMP</v>
          </cell>
          <cell r="N151" t="str">
            <v>Jenneth Madrid</v>
          </cell>
          <cell r="O151">
            <v>428.8492</v>
          </cell>
          <cell r="P151">
            <v>49.95</v>
          </cell>
        </row>
        <row r="152">
          <cell r="E152" t="str">
            <v>R23563729</v>
          </cell>
          <cell r="F152" t="str">
            <v>RICHFIELD PROPERTIES, INC., HMB</v>
          </cell>
          <cell r="G152" t="str">
            <v>BLOCK 9, LOTUS VILLAGE, BACOOR</v>
          </cell>
          <cell r="H152" t="str">
            <v>BACOOR CITY</v>
          </cell>
          <cell r="I152" t="str">
            <v>DASMA</v>
          </cell>
          <cell r="J152" t="str">
            <v>For Update 
Truss Guy Ony</v>
          </cell>
          <cell r="K152"/>
          <cell r="L152" t="str">
            <v>AVECO</v>
          </cell>
          <cell r="M152" t="str">
            <v>FCOMP</v>
          </cell>
          <cell r="N152" t="str">
            <v>Ronilo Gange Jr.</v>
          </cell>
          <cell r="O152">
            <v>19.142050000000001</v>
          </cell>
          <cell r="P152">
            <v>19.14</v>
          </cell>
        </row>
        <row r="153">
          <cell r="E153" t="str">
            <v>X24062428692</v>
          </cell>
          <cell r="F153" t="str">
            <v>GREENLAND NEW LOWER BICUTAN NEIGHBORHOOD ASSOCIATI</v>
          </cell>
          <cell r="G153" t="str">
            <v>RANGER, PUROK 1A, TAGUIG CITY</v>
          </cell>
          <cell r="H153" t="str">
            <v>TAGUIG CITY</v>
          </cell>
          <cell r="I153" t="str">
            <v>PARAÑAQUE</v>
          </cell>
          <cell r="J153" t="str">
            <v xml:space="preserve"> drainage diversion before pole erection</v>
          </cell>
          <cell r="K153" t="str">
            <v>W/ ISSUE</v>
          </cell>
          <cell r="L153" t="str">
            <v>VJC</v>
          </cell>
          <cell r="M153" t="str">
            <v>CLOSED-CAN</v>
          </cell>
          <cell r="N153" t="str">
            <v>Jenneth Madrid</v>
          </cell>
          <cell r="O153">
            <v>125.6533</v>
          </cell>
          <cell r="P153" t="e">
            <v>#N/A</v>
          </cell>
        </row>
        <row r="154">
          <cell r="E154" t="str">
            <v>X24083439704</v>
          </cell>
          <cell r="F154" t="str">
            <v>DITO TELECOMMUNITY CORPORATION</v>
          </cell>
          <cell r="G154" t="str">
            <v>CHAMPACA, STO. NINO, TAGUIG CITY</v>
          </cell>
          <cell r="H154" t="str">
            <v>TAGUIG CITY</v>
          </cell>
          <cell r="I154" t="str">
            <v>PARAÑAQUE</v>
          </cell>
          <cell r="J154" t="str">
            <v>3rd party refusal; for survey on 10/29 with design, PROW, and BC</v>
          </cell>
          <cell r="K154" t="str">
            <v>W/ ISSUE</v>
          </cell>
          <cell r="L154" t="str">
            <v>VJC</v>
          </cell>
          <cell r="M154" t="str">
            <v>CLOSED-CAN</v>
          </cell>
          <cell r="N154" t="str">
            <v>Jenneth Madrid</v>
          </cell>
          <cell r="O154">
            <v>82.501800000000003</v>
          </cell>
          <cell r="P154" t="e">
            <v>#N/A</v>
          </cell>
        </row>
        <row r="155">
          <cell r="E155" t="str">
            <v>X24051828444</v>
          </cell>
          <cell r="F155" t="str">
            <v>DITO TELECOMMUNITY CORPORATION</v>
          </cell>
          <cell r="G155" t="str">
            <v>STA. MONICA, DON GALO, PARANAQUE</v>
          </cell>
          <cell r="H155" t="str">
            <v>PARAÑAQUE CITY</v>
          </cell>
          <cell r="I155" t="str">
            <v>PARAÑAQUE</v>
          </cell>
          <cell r="J155" t="str">
            <v>Problem with R/Way . Not feasible due to large culvert on the location of transformer pole (task 4)</v>
          </cell>
          <cell r="K155" t="str">
            <v>W/ ISSUE</v>
          </cell>
          <cell r="L155" t="str">
            <v>ECOM</v>
          </cell>
          <cell r="M155" t="str">
            <v>CLOSED-CAN</v>
          </cell>
          <cell r="N155" t="str">
            <v>Ronilo Gange Jr.</v>
          </cell>
          <cell r="O155">
            <v>127.3669</v>
          </cell>
          <cell r="P155" t="e">
            <v>#N/A</v>
          </cell>
        </row>
        <row r="156">
          <cell r="E156" t="str">
            <v>X24072733160</v>
          </cell>
          <cell r="F156" t="str">
            <v>BRGY. MARCELO GREEN</v>
          </cell>
          <cell r="G156" t="str">
            <v>MARCELO, MARCELO GREEN VILL, PARANAQUE</v>
          </cell>
          <cell r="H156" t="str">
            <v>PARAÑAQUE CITY</v>
          </cell>
          <cell r="I156" t="str">
            <v>PARAÑAQUE</v>
          </cell>
          <cell r="J156" t="str">
            <v xml:space="preserve">For Update </v>
          </cell>
          <cell r="K156" t="str">
            <v>W/O ISSUE</v>
          </cell>
          <cell r="L156" t="str">
            <v>AVECO</v>
          </cell>
          <cell r="M156" t="str">
            <v>SCHED</v>
          </cell>
          <cell r="N156" t="str">
            <v>Ronilo Gange Jr.</v>
          </cell>
          <cell r="O156">
            <v>13.71</v>
          </cell>
          <cell r="P156">
            <v>13.71</v>
          </cell>
        </row>
        <row r="157">
          <cell r="E157" t="str">
            <v>X24072577420</v>
          </cell>
          <cell r="F157" t="str">
            <v>HERMENEGILDO DENAGA SARANILLO</v>
          </cell>
          <cell r="G157" t="str">
            <v>SUMAKWEL, BARANGAY VILL, PARANAQUE</v>
          </cell>
          <cell r="H157" t="str">
            <v>PARAÑAQUE CITY</v>
          </cell>
          <cell r="I157" t="str">
            <v>PARAÑAQUE</v>
          </cell>
          <cell r="J157"/>
          <cell r="K157"/>
          <cell r="L157" t="str">
            <v>ECOM</v>
          </cell>
          <cell r="M157" t="str">
            <v>FCOMP</v>
          </cell>
          <cell r="N157" t="str">
            <v>Ronilo Gange Jr.</v>
          </cell>
          <cell r="O157">
            <v>55.999499999999998</v>
          </cell>
          <cell r="P157">
            <v>134.28</v>
          </cell>
        </row>
        <row r="158">
          <cell r="E158" t="str">
            <v>X24083159101</v>
          </cell>
          <cell r="F158" t="str">
            <v>CHONA RODRIGUEZ GAN</v>
          </cell>
          <cell r="G158" t="str">
            <v>DOÑA AURORA, TAHANAN VILL, PARANAQUE</v>
          </cell>
          <cell r="H158" t="str">
            <v>PARAÑAQUE CITY</v>
          </cell>
          <cell r="I158" t="str">
            <v>PARAÑAQUE</v>
          </cell>
          <cell r="J158" t="str">
            <v>Customer refuse location of digging. 
for design revision, unable to execute proposed location due to aesthetic and drainage location.</v>
          </cell>
          <cell r="K158" t="str">
            <v>W/ ISSUE</v>
          </cell>
          <cell r="L158" t="str">
            <v>CHALLENGER</v>
          </cell>
          <cell r="M158" t="str">
            <v>PCAN3</v>
          </cell>
          <cell r="N158" t="str">
            <v>Isan Carlo Lazaro</v>
          </cell>
          <cell r="O158">
            <v>91.226200000000006</v>
          </cell>
          <cell r="P158">
            <v>169.51</v>
          </cell>
        </row>
        <row r="159">
          <cell r="E159" t="str">
            <v>X24093584209</v>
          </cell>
          <cell r="F159" t="str">
            <v>BRILLO DEL ESTE DEVELOPMENT CORP.</v>
          </cell>
          <cell r="G159" t="str">
            <v>PRES. M. ROXAS, TAMBO, PARANAQUE</v>
          </cell>
          <cell r="H159" t="str">
            <v>PARAÑAQUE CITY</v>
          </cell>
          <cell r="I159" t="str">
            <v>PARAÑAQUE</v>
          </cell>
          <cell r="J159"/>
          <cell r="K159"/>
          <cell r="L159" t="str">
            <v>POWERHOUSE</v>
          </cell>
          <cell r="M159" t="str">
            <v>FCOMP</v>
          </cell>
          <cell r="N159" t="str">
            <v>Jenneth Madrid</v>
          </cell>
          <cell r="O159">
            <v>53.13</v>
          </cell>
          <cell r="P159">
            <v>53.13</v>
          </cell>
        </row>
        <row r="160">
          <cell r="E160" t="str">
            <v>X23072646097</v>
          </cell>
          <cell r="F160" t="str">
            <v>CATHERINE C DIAMANTE</v>
          </cell>
          <cell r="G160" t="str">
            <v>BUSUANGA, TIERRA NUEVA SUBD, MUNTINLUPA</v>
          </cell>
          <cell r="H160" t="str">
            <v>MUNTINLUPA CITY</v>
          </cell>
          <cell r="I160" t="str">
            <v>PARAÑAQUE</v>
          </cell>
          <cell r="J160"/>
          <cell r="K160"/>
          <cell r="L160" t="str">
            <v>ECOM</v>
          </cell>
          <cell r="M160" t="str">
            <v>SCHED</v>
          </cell>
          <cell r="N160" t="str">
            <v>Ronilo Gange Jr.</v>
          </cell>
          <cell r="O160">
            <v>55.649000000000001</v>
          </cell>
          <cell r="P160">
            <v>133.93</v>
          </cell>
        </row>
        <row r="161">
          <cell r="E161" t="str">
            <v>X24020411873</v>
          </cell>
          <cell r="F161" t="str">
            <v>IGLESIA NI CRISTO</v>
          </cell>
          <cell r="G161" t="str">
            <v>P. BURGOS, SAN DIONISIO, PARANAQUE</v>
          </cell>
          <cell r="H161" t="str">
            <v>PARAÑAQUE CITY</v>
          </cell>
          <cell r="I161" t="str">
            <v>PARAÑAQUE</v>
          </cell>
          <cell r="J161" t="str">
            <v>pole location issue</v>
          </cell>
          <cell r="K161" t="str">
            <v>W/ ISSUE</v>
          </cell>
          <cell r="L161" t="str">
            <v>AVECO</v>
          </cell>
          <cell r="M161" t="str">
            <v>FCOMP</v>
          </cell>
          <cell r="N161" t="str">
            <v>Ronilo Gange Jr.</v>
          </cell>
          <cell r="O161">
            <v>80.56</v>
          </cell>
          <cell r="P161">
            <v>237.12</v>
          </cell>
        </row>
        <row r="162">
          <cell r="E162" t="str">
            <v>X24093725127</v>
          </cell>
          <cell r="F162" t="str">
            <v>LIGHT RAIL MANILA CORPORATION</v>
          </cell>
          <cell r="G162" t="str">
            <v>NINOY AQUINO, STO. NINO, PARANAQUE</v>
          </cell>
          <cell r="H162" t="str">
            <v>PARAÑAQUE CITY</v>
          </cell>
          <cell r="I162" t="str">
            <v>PARAÑAQUE</v>
          </cell>
          <cell r="J162" t="str">
            <v>ongoing coordination of SLEM &amp; design team re location of RCLR; with email</v>
          </cell>
          <cell r="K162" t="str">
            <v>W/O ISSUE</v>
          </cell>
          <cell r="L162" t="str">
            <v>VJC</v>
          </cell>
          <cell r="M162" t="str">
            <v>FCOMP</v>
          </cell>
          <cell r="N162" t="str">
            <v>Jenneth Madrid</v>
          </cell>
          <cell r="O162">
            <v>74.3279</v>
          </cell>
          <cell r="P162">
            <v>288.97000000000003</v>
          </cell>
        </row>
        <row r="163">
          <cell r="E163" t="str">
            <v>X24072854711</v>
          </cell>
          <cell r="F163" t="str">
            <v>ROBERTO BALASBAS DIMAYUGA</v>
          </cell>
          <cell r="G163" t="str">
            <v>SAN NICOLAS, SAN MARTIN VILL-4TH ESTATE, PARANAQUE</v>
          </cell>
          <cell r="H163" t="str">
            <v>PARAÑAQUE CITY</v>
          </cell>
          <cell r="I163" t="str">
            <v>PARAÑAQUE</v>
          </cell>
          <cell r="J163"/>
          <cell r="K163" t="str">
            <v>W/O ISSUE</v>
          </cell>
          <cell r="L163" t="str">
            <v>STA. ROSA</v>
          </cell>
          <cell r="M163" t="str">
            <v>SCHED</v>
          </cell>
          <cell r="N163" t="str">
            <v>Jasper Bastasa</v>
          </cell>
          <cell r="O163">
            <v>176.43559999999999</v>
          </cell>
          <cell r="P163">
            <v>411.28</v>
          </cell>
        </row>
        <row r="164">
          <cell r="E164" t="str">
            <v>X24083444242</v>
          </cell>
          <cell r="F164" t="str">
            <v>JEIKA PROPERTIES CORPORATION</v>
          </cell>
          <cell r="G164" t="str">
            <v>BLOCK 6, KATHLEEN PLACE 5 SUBD, BACOOR</v>
          </cell>
          <cell r="H164" t="str">
            <v>BACOOR CITY</v>
          </cell>
          <cell r="I164" t="str">
            <v>DASMA</v>
          </cell>
          <cell r="J164" t="str">
            <v>for scheduling</v>
          </cell>
          <cell r="K164" t="str">
            <v>W/O ISSUE</v>
          </cell>
          <cell r="L164" t="str">
            <v>CHALLENGER</v>
          </cell>
          <cell r="M164" t="str">
            <v>FCOMP</v>
          </cell>
          <cell r="N164" t="str">
            <v>Isan Carlo Lazaro</v>
          </cell>
          <cell r="O164">
            <v>1773.3821</v>
          </cell>
          <cell r="P164">
            <v>1716.66</v>
          </cell>
        </row>
        <row r="165">
          <cell r="E165" t="str">
            <v>R23445427</v>
          </cell>
          <cell r="F165" t="str">
            <v>ARCEO, ELIZABETH</v>
          </cell>
          <cell r="G165" t="str">
            <v>BLOCK 1, LA CHARINA SUBD, MUNTINLUPA</v>
          </cell>
          <cell r="H165" t="str">
            <v>MUNTINLUPA CITY</v>
          </cell>
          <cell r="I165" t="str">
            <v>PARAÑAQUE</v>
          </cell>
          <cell r="J165" t="str">
            <v>Done pole erection retirement nalang po ng poste</v>
          </cell>
          <cell r="K165"/>
          <cell r="L165" t="str">
            <v>POWERHOUSE</v>
          </cell>
          <cell r="M165" t="str">
            <v>SCHED</v>
          </cell>
          <cell r="N165" t="str">
            <v>Isan Carlo Lazaro</v>
          </cell>
          <cell r="O165">
            <v>35.965200000000003</v>
          </cell>
          <cell r="P165">
            <v>112.85</v>
          </cell>
        </row>
        <row r="166">
          <cell r="E166" t="str">
            <v>X24072928092</v>
          </cell>
          <cell r="F166" t="str">
            <v>GAY ANNETTE LIM ANG</v>
          </cell>
          <cell r="G166" t="str">
            <v>ORMOC, ALABANG HILLS SUBD PH 2, MUNTINLUPA</v>
          </cell>
          <cell r="H166" t="str">
            <v>MUNTINLUPA CITY</v>
          </cell>
          <cell r="I166" t="str">
            <v>PARAÑAQUE</v>
          </cell>
          <cell r="J166"/>
          <cell r="K166"/>
          <cell r="L166" t="str">
            <v>AVECO</v>
          </cell>
          <cell r="M166" t="str">
            <v>FCOMP</v>
          </cell>
          <cell r="N166" t="str">
            <v>Ronilo Gange Jr.</v>
          </cell>
          <cell r="O166">
            <v>10.35</v>
          </cell>
          <cell r="P166">
            <v>10.35</v>
          </cell>
        </row>
        <row r="167">
          <cell r="E167" t="str">
            <v>X24062492521</v>
          </cell>
          <cell r="F167" t="str">
            <v>DOMINIC CONSTRUCTION, INC.</v>
          </cell>
          <cell r="G167" t="str">
            <v>DR. A. SANTOS, SN ANTONIO, PARANAQUE</v>
          </cell>
          <cell r="H167" t="str">
            <v>PARAÑAQUE CITY</v>
          </cell>
          <cell r="I167" t="str">
            <v>PARAÑAQUE</v>
          </cell>
          <cell r="J167" t="str">
            <v>For scheduling</v>
          </cell>
          <cell r="K167" t="str">
            <v>W/O ISSUE</v>
          </cell>
          <cell r="L167" t="str">
            <v>CHALLENGER</v>
          </cell>
          <cell r="M167" t="str">
            <v>SCHED</v>
          </cell>
          <cell r="N167" t="str">
            <v>Isan Carlo Lazaro</v>
          </cell>
          <cell r="O167">
            <v>8.93</v>
          </cell>
          <cell r="P167">
            <v>8.93</v>
          </cell>
        </row>
        <row r="168">
          <cell r="E168" t="str">
            <v>X24093698934</v>
          </cell>
          <cell r="F168" t="str">
            <v>BLOOMINGDALE ENTERPRISES INC</v>
          </cell>
          <cell r="G168" t="str">
            <v>ALABANG-ZAPOTE, TALON I, LAS PINAS CITY</v>
          </cell>
          <cell r="H168" t="str">
            <v>LAS PIÑAS CITY</v>
          </cell>
          <cell r="I168" t="str">
            <v>PARAÑAQUE</v>
          </cell>
          <cell r="J168"/>
          <cell r="K168"/>
          <cell r="L168" t="str">
            <v>POWERHOUSE</v>
          </cell>
          <cell r="M168" t="str">
            <v>TECO</v>
          </cell>
          <cell r="N168" t="str">
            <v>Jenneth Madrid</v>
          </cell>
          <cell r="O168">
            <v>2.1979500000000001</v>
          </cell>
          <cell r="P168">
            <v>2.2000000000000002</v>
          </cell>
        </row>
        <row r="169">
          <cell r="E169" t="str">
            <v>X24093787030</v>
          </cell>
          <cell r="F169" t="str">
            <v>CONVERGE INFORMATION AND COMMUNICATIONS TECHNOLOGY</v>
          </cell>
          <cell r="G169" t="str">
            <v>LAPU-LAPU, PUROK 5, TAGUIG CITY</v>
          </cell>
          <cell r="H169" t="str">
            <v>TAGUIG CITY</v>
          </cell>
          <cell r="I169" t="str">
            <v>PARAÑAQUE</v>
          </cell>
          <cell r="J169" t="str">
            <v>with ROW concern; near mosque / brgy. Refusal
-FOR CREATION OF NEW WORK ORDER</v>
          </cell>
          <cell r="K169" t="str">
            <v>W/ ISSUE</v>
          </cell>
          <cell r="L169" t="str">
            <v>VJC</v>
          </cell>
          <cell r="M169" t="str">
            <v>CLOSED-CAN</v>
          </cell>
          <cell r="N169" t="str">
            <v>Jenneth Madrid</v>
          </cell>
          <cell r="O169">
            <v>47.532699999999998</v>
          </cell>
          <cell r="P169" t="e">
            <v>#N/A</v>
          </cell>
        </row>
        <row r="170">
          <cell r="E170" t="str">
            <v>X24103888835</v>
          </cell>
          <cell r="F170" t="str">
            <v>MAKATI DEVELOPMENT CORPORATION</v>
          </cell>
          <cell r="G170" t="str">
            <v>EAST UNION, ARCA SOUTH, TAGUIG CITY</v>
          </cell>
          <cell r="H170" t="str">
            <v>TAGUIG CITY</v>
          </cell>
          <cell r="I170" t="str">
            <v>PARAÑAQUE</v>
          </cell>
          <cell r="J170" t="str">
            <v>remaining terminal pole for retirement due to exisiting spun cable (with coordination to UG team)</v>
          </cell>
          <cell r="K170" t="str">
            <v>W/O ISSUE</v>
          </cell>
          <cell r="L170" t="str">
            <v>VJC</v>
          </cell>
          <cell r="M170" t="str">
            <v>FCOMP</v>
          </cell>
          <cell r="N170" t="str">
            <v>Jenneth Madrid</v>
          </cell>
          <cell r="O170">
            <v>116.3974</v>
          </cell>
          <cell r="P170">
            <v>249.8</v>
          </cell>
        </row>
        <row r="171">
          <cell r="E171" t="str">
            <v>X24093549347</v>
          </cell>
          <cell r="F171" t="str">
            <v>CROWN OF KING SOLOMON ACADEMY INC.</v>
          </cell>
          <cell r="G171" t="str">
            <v>6TH, SALINAS I, BACOOR</v>
          </cell>
          <cell r="H171" t="str">
            <v>BACOOR CITY</v>
          </cell>
          <cell r="I171" t="str">
            <v>DASMA</v>
          </cell>
          <cell r="J171"/>
          <cell r="K171" t="str">
            <v>W/O ISSUE</v>
          </cell>
          <cell r="L171" t="str">
            <v>POWERHOUSE</v>
          </cell>
          <cell r="M171" t="str">
            <v>FCOMP</v>
          </cell>
          <cell r="N171" t="str">
            <v>Jenneth Madrid</v>
          </cell>
          <cell r="O171">
            <v>384.3897</v>
          </cell>
          <cell r="P171">
            <v>384.39</v>
          </cell>
        </row>
        <row r="172">
          <cell r="E172" t="str">
            <v>X24062101038</v>
          </cell>
          <cell r="F172" t="str">
            <v>GLOBE TELECOM, INC.</v>
          </cell>
          <cell r="G172" t="str">
            <v>TIMBANG, MAMBOG III, BACOOR</v>
          </cell>
          <cell r="H172" t="str">
            <v>BACOOR CITY</v>
          </cell>
          <cell r="I172" t="str">
            <v>DASMA</v>
          </cell>
          <cell r="J172" t="str">
            <v>Digging completed
Cancel energization scheduled 11/27/2024 due to ROW/HOA concerns.
On-going negotiation with customer and CRS.</v>
          </cell>
          <cell r="K172" t="str">
            <v>W/ ISSUE</v>
          </cell>
          <cell r="L172" t="str">
            <v>AVECO</v>
          </cell>
          <cell r="M172" t="str">
            <v>FCOMP</v>
          </cell>
          <cell r="N172" t="str">
            <v>Ronilo Gange Jr.</v>
          </cell>
          <cell r="O172">
            <v>100.9782</v>
          </cell>
          <cell r="P172">
            <v>102.03</v>
          </cell>
        </row>
        <row r="173">
          <cell r="E173" t="str">
            <v>X24072868110</v>
          </cell>
          <cell r="F173" t="str">
            <v>DITO TELECOMMUNITY CORPORATION</v>
          </cell>
          <cell r="G173" t="str">
            <v>3RD AVE, HEN HEADQUARTER SUPPRT GRP, TAGUIG CITY</v>
          </cell>
          <cell r="H173" t="str">
            <v>TAGUIG CITY</v>
          </cell>
          <cell r="I173" t="str">
            <v>PARAÑAQUE</v>
          </cell>
          <cell r="J173" t="str">
            <v>pole erection on Feb. 3rd week (3rd shift)</v>
          </cell>
          <cell r="K173" t="str">
            <v>W/O ISSUE</v>
          </cell>
          <cell r="L173" t="str">
            <v>VJC</v>
          </cell>
          <cell r="M173" t="str">
            <v>FCOMP</v>
          </cell>
          <cell r="N173" t="str">
            <v>Jenneth Madrid</v>
          </cell>
          <cell r="O173">
            <v>133.7749</v>
          </cell>
          <cell r="P173">
            <v>1550.97</v>
          </cell>
        </row>
        <row r="174">
          <cell r="E174" t="str">
            <v>X24051688503</v>
          </cell>
          <cell r="F174" t="str">
            <v>ALEXANDER EVAN O. UY</v>
          </cell>
          <cell r="G174" t="str">
            <v>JOHN, MULTINATIONAL VILL, PARANAQUE</v>
          </cell>
          <cell r="H174" t="str">
            <v>PARAÑAQUE CITY</v>
          </cell>
          <cell r="I174" t="str">
            <v>PARAÑAQUE</v>
          </cell>
          <cell r="J174"/>
          <cell r="K174"/>
          <cell r="L174" t="str">
            <v>ECOM</v>
          </cell>
          <cell r="M174" t="str">
            <v>FCOMP</v>
          </cell>
          <cell r="N174" t="str">
            <v>Ronilo Gange Jr.</v>
          </cell>
          <cell r="O174">
            <v>107.8165</v>
          </cell>
          <cell r="P174">
            <v>186.1</v>
          </cell>
        </row>
        <row r="175">
          <cell r="E175" t="str">
            <v>X24051728852</v>
          </cell>
          <cell r="F175" t="str">
            <v>JENNY ROMANO BRAMBILLA</v>
          </cell>
          <cell r="G175" t="str">
            <v>STAFFORD, MOONWALK, PARANAQUE</v>
          </cell>
          <cell r="H175" t="str">
            <v>PARAÑAQUE CITY</v>
          </cell>
          <cell r="I175" t="str">
            <v>PARAÑAQUE</v>
          </cell>
          <cell r="J175"/>
          <cell r="K175"/>
          <cell r="L175" t="str">
            <v>ECOM</v>
          </cell>
          <cell r="M175" t="str">
            <v>SCHED</v>
          </cell>
          <cell r="N175" t="str">
            <v>Ronilo Gange Jr.</v>
          </cell>
          <cell r="O175">
            <v>53.195999999999998</v>
          </cell>
          <cell r="P175">
            <v>131.47999999999999</v>
          </cell>
        </row>
        <row r="176">
          <cell r="E176" t="str">
            <v>X24051726352</v>
          </cell>
          <cell r="F176" t="str">
            <v>ELIZA BLANCHE SANTOS ALAY-AY</v>
          </cell>
          <cell r="G176" t="str">
            <v>JOHN GLEN JR., MOONWALK, PARANAQUE</v>
          </cell>
          <cell r="H176" t="str">
            <v>PARAÑAQUE CITY</v>
          </cell>
          <cell r="I176" t="str">
            <v>PARAÑAQUE</v>
          </cell>
          <cell r="J176"/>
          <cell r="K176"/>
          <cell r="L176" t="str">
            <v>ECOM</v>
          </cell>
          <cell r="M176" t="str">
            <v>SCHED</v>
          </cell>
          <cell r="N176" t="str">
            <v>Ronilo Gange Jr.</v>
          </cell>
          <cell r="O176">
            <v>147.12569999999999</v>
          </cell>
          <cell r="P176">
            <v>147.13</v>
          </cell>
        </row>
        <row r="177">
          <cell r="E177" t="str">
            <v>X24073033797</v>
          </cell>
          <cell r="F177" t="str">
            <v>CELSO T DIMARUCUT</v>
          </cell>
          <cell r="G177" t="str">
            <v>DOÑA CONCHA CRUZ, BF HOMES, PARANAQUE</v>
          </cell>
          <cell r="H177" t="str">
            <v>PARAÑAQUE CITY</v>
          </cell>
          <cell r="I177" t="str">
            <v>PARAÑAQUE</v>
          </cell>
          <cell r="J177" t="str">
            <v>VIP, PRESIDENT &amp; CEO OF ROXAS HOLDING. MVP GROUP</v>
          </cell>
          <cell r="K177"/>
          <cell r="L177" t="str">
            <v>POWERHOUSE</v>
          </cell>
          <cell r="M177" t="str">
            <v>FCOMP</v>
          </cell>
          <cell r="N177" t="str">
            <v>Jenneth Madrid</v>
          </cell>
          <cell r="O177">
            <v>47.435499999999998</v>
          </cell>
          <cell r="P177">
            <v>47.44</v>
          </cell>
        </row>
        <row r="178">
          <cell r="E178" t="str">
            <v>X24041458580</v>
          </cell>
          <cell r="F178" t="str">
            <v>PATIO ALGADA EVENTS PLACE AND LEISURE INC.</v>
          </cell>
          <cell r="G178" t="str">
            <v>DE CASTRO, DE CASTRO I SUBD, BACOOR</v>
          </cell>
          <cell r="H178" t="str">
            <v>BACOOR CITY</v>
          </cell>
          <cell r="I178" t="str">
            <v>DASMA</v>
          </cell>
          <cell r="J178"/>
          <cell r="K178" t="str">
            <v>W/O ISSUE</v>
          </cell>
          <cell r="L178" t="str">
            <v>POWERHOUSE</v>
          </cell>
          <cell r="M178" t="str">
            <v>FCOMP</v>
          </cell>
          <cell r="N178" t="str">
            <v>Jenneth Madrid</v>
          </cell>
          <cell r="O178">
            <v>48.755000000000003</v>
          </cell>
          <cell r="P178">
            <v>48.76</v>
          </cell>
        </row>
        <row r="179">
          <cell r="E179" t="str">
            <v>X24083434936</v>
          </cell>
          <cell r="F179" t="str">
            <v>MAXIPRINTS INC.</v>
          </cell>
          <cell r="G179" t="str">
            <v>1ST, TAGUIG BAGUMBAYAN INDL ASS INC, TAGUIG CITY</v>
          </cell>
          <cell r="H179" t="str">
            <v>TAGUIG CITY</v>
          </cell>
          <cell r="I179" t="str">
            <v>PARAÑAQUE</v>
          </cell>
          <cell r="J179" t="str">
            <v>verify if need TBCAI permit</v>
          </cell>
          <cell r="K179" t="str">
            <v>W/O ISSUE</v>
          </cell>
          <cell r="L179" t="str">
            <v>VJC</v>
          </cell>
          <cell r="M179" t="str">
            <v>TECO</v>
          </cell>
          <cell r="N179" t="str">
            <v>Jenneth Madrid</v>
          </cell>
          <cell r="O179">
            <v>183.2653</v>
          </cell>
          <cell r="P179">
            <v>183.47</v>
          </cell>
        </row>
        <row r="180">
          <cell r="E180" t="str">
            <v>X24083317606</v>
          </cell>
          <cell r="F180" t="str">
            <v>HARD DISCOUNT PHILIPPINES, INC.</v>
          </cell>
          <cell r="G180" t="str">
            <v>M.L. QUEZON, PUROK 2, TAGUIG CITY</v>
          </cell>
          <cell r="H180" t="str">
            <v>TAGUIG CITY</v>
          </cell>
          <cell r="I180" t="str">
            <v>PARAÑAQUE</v>
          </cell>
          <cell r="J180" t="str">
            <v>ongoing digging 11/4/2024</v>
          </cell>
          <cell r="K180" t="str">
            <v>W/O ISSUE</v>
          </cell>
          <cell r="L180" t="str">
            <v>VJC</v>
          </cell>
          <cell r="M180" t="str">
            <v>COMP</v>
          </cell>
          <cell r="N180" t="str">
            <v>Jenneth Madrid</v>
          </cell>
          <cell r="O180">
            <v>36.277000000000001</v>
          </cell>
          <cell r="P180">
            <v>114.56</v>
          </cell>
        </row>
        <row r="181">
          <cell r="E181" t="str">
            <v>X23083229143</v>
          </cell>
          <cell r="F181" t="str">
            <v>JUSTIN PHILIP POLISTICO SARABIA</v>
          </cell>
          <cell r="G181" t="str">
            <v>ALITAGTAG, AYALA-ALABANG VILL, MUNTINLUPA</v>
          </cell>
          <cell r="H181" t="str">
            <v>MUNTINLUPA CITY</v>
          </cell>
          <cell r="I181" t="str">
            <v>PARAÑAQUE</v>
          </cell>
          <cell r="J181"/>
          <cell r="K181"/>
          <cell r="L181" t="str">
            <v>AVECO</v>
          </cell>
          <cell r="M181" t="str">
            <v>FCOMP</v>
          </cell>
          <cell r="N181" t="str">
            <v>Ronilo Gange Jr.</v>
          </cell>
          <cell r="O181">
            <v>95.946200000000005</v>
          </cell>
          <cell r="P181">
            <v>174.23</v>
          </cell>
        </row>
        <row r="182">
          <cell r="E182" t="str">
            <v>X24093485934</v>
          </cell>
          <cell r="F182" t="str">
            <v>MARLON WILLIAMS MARCELINO CASTILLO</v>
          </cell>
          <cell r="G182" t="str">
            <v>ORMOC, ALABANG HILLS SUBD PH 2, MUNTINLUPA</v>
          </cell>
          <cell r="H182" t="str">
            <v>MUNTINLUPA CITY</v>
          </cell>
          <cell r="I182" t="str">
            <v>PARAÑAQUE</v>
          </cell>
          <cell r="J182"/>
          <cell r="K182"/>
          <cell r="L182" t="str">
            <v>POWERHOUSE</v>
          </cell>
          <cell r="M182" t="str">
            <v>FCOMP</v>
          </cell>
          <cell r="N182" t="str">
            <v>Jenneth Madrid</v>
          </cell>
          <cell r="O182">
            <v>47.976999999999997</v>
          </cell>
          <cell r="P182">
            <v>47.98</v>
          </cell>
        </row>
        <row r="183">
          <cell r="E183" t="str">
            <v>X24093762742</v>
          </cell>
          <cell r="F183" t="str">
            <v>ALSTOM TRANSPORT CONSTRUCTION PHILIPPINES, INC.</v>
          </cell>
          <cell r="G183" t="str">
            <v>NINOY AQUINO, STO. NINO, PARANAQUE</v>
          </cell>
          <cell r="H183" t="str">
            <v>PARAÑAQUE CITY</v>
          </cell>
          <cell r="I183" t="str">
            <v>PARAÑAQUE</v>
          </cell>
          <cell r="J183"/>
          <cell r="K183"/>
          <cell r="L183" t="str">
            <v>VJC</v>
          </cell>
          <cell r="M183" t="str">
            <v>FCOMP</v>
          </cell>
          <cell r="N183" t="str">
            <v>Jenneth Madrid</v>
          </cell>
          <cell r="O183">
            <v>35.543399999999998</v>
          </cell>
          <cell r="P183">
            <v>19.38</v>
          </cell>
        </row>
        <row r="184">
          <cell r="E184" t="str">
            <v>X24093763605</v>
          </cell>
          <cell r="F184" t="str">
            <v>ALSTOM TRANSPORT CONSTRUCTION PHILIPPINES, INC.</v>
          </cell>
          <cell r="G184" t="str">
            <v>DR. A SANTOS, SAN DIONISIO, PARANAQUE</v>
          </cell>
          <cell r="H184" t="str">
            <v>PARAÑAQUE CITY</v>
          </cell>
          <cell r="I184" t="str">
            <v>PARAÑAQUE</v>
          </cell>
          <cell r="J184"/>
          <cell r="K184"/>
          <cell r="L184" t="str">
            <v>ECOM</v>
          </cell>
          <cell r="M184" t="str">
            <v>SCHED</v>
          </cell>
          <cell r="N184" t="str">
            <v>Ronilo Gange Jr.</v>
          </cell>
          <cell r="O184">
            <v>18.05</v>
          </cell>
          <cell r="P184">
            <v>18.05</v>
          </cell>
        </row>
        <row r="185">
          <cell r="E185" t="str">
            <v>X24062104789</v>
          </cell>
          <cell r="F185" t="str">
            <v>GLOBE TELECOM, INC.</v>
          </cell>
          <cell r="G185" t="str">
            <v>DON P. REYES, TUNASAN, MUNTINLUPA</v>
          </cell>
          <cell r="H185" t="str">
            <v>MUNTINLUPA CITY</v>
          </cell>
          <cell r="I185" t="str">
            <v>PARAÑAQUE</v>
          </cell>
          <cell r="J185" t="str">
            <v>for completion on Nov 27. 2024</v>
          </cell>
          <cell r="K185" t="str">
            <v>W/O ISSUE</v>
          </cell>
          <cell r="L185" t="str">
            <v>POWERHOUSE</v>
          </cell>
          <cell r="M185" t="str">
            <v>FCOMP</v>
          </cell>
          <cell r="N185" t="str">
            <v>Jenneth Madrid</v>
          </cell>
          <cell r="O185">
            <v>90.897499999999994</v>
          </cell>
          <cell r="P185">
            <v>90.9</v>
          </cell>
        </row>
        <row r="186">
          <cell r="E186" t="str">
            <v>X24051588113</v>
          </cell>
          <cell r="F186" t="str">
            <v>ASEANA BUSINESS PARK ESTATE ASSOCIATION, INC.</v>
          </cell>
          <cell r="G186" t="str">
            <v>ASEANA, ASEANA BUSINESS PARK, PARANAQUE</v>
          </cell>
          <cell r="H186" t="str">
            <v>PARAÑAQUE CITY</v>
          </cell>
          <cell r="I186" t="str">
            <v>PARAÑAQUE</v>
          </cell>
          <cell r="J186" t="str">
            <v>COMPLETED ONSITE WO OF (AVECO)</v>
          </cell>
          <cell r="K186"/>
          <cell r="L186" t="str">
            <v>VJC</v>
          </cell>
          <cell r="M186" t="str">
            <v>SCHED</v>
          </cell>
          <cell r="N186" t="str">
            <v>Jenneth Madrid</v>
          </cell>
          <cell r="O186">
            <v>32.880299999999998</v>
          </cell>
          <cell r="P186">
            <v>32.880000000000003</v>
          </cell>
        </row>
        <row r="187">
          <cell r="E187" t="str">
            <v>X24072577424</v>
          </cell>
          <cell r="F187" t="str">
            <v>ARTHUR NOLASCO IRASUSTA</v>
          </cell>
          <cell r="G187" t="str">
            <v>R. MAGSAYSAY, FILINVEST SUBD, PARANAQUE</v>
          </cell>
          <cell r="H187" t="str">
            <v>PARAÑAQUE CITY</v>
          </cell>
          <cell r="I187" t="str">
            <v>PARAÑAQUE</v>
          </cell>
          <cell r="J187"/>
          <cell r="K187"/>
          <cell r="L187" t="str">
            <v>POWERHOUSE</v>
          </cell>
          <cell r="M187" t="str">
            <v>FCOMP</v>
          </cell>
          <cell r="N187" t="str">
            <v>Jenneth Madrid</v>
          </cell>
          <cell r="O187">
            <v>21.55</v>
          </cell>
          <cell r="P187">
            <v>21.55</v>
          </cell>
        </row>
        <row r="188">
          <cell r="E188" t="str">
            <v>X24072732976</v>
          </cell>
          <cell r="F188" t="str">
            <v>LUCKY ROCKY CHUA SY</v>
          </cell>
          <cell r="G188" t="str">
            <v>STA. MARIA, SAN ANTONIO VALLEY 1, PARANAQUE</v>
          </cell>
          <cell r="H188" t="str">
            <v>PARAÑAQUE CITY</v>
          </cell>
          <cell r="I188" t="str">
            <v>PARAÑAQUE</v>
          </cell>
          <cell r="J188" t="str">
            <v>done: digging and poel erect</v>
          </cell>
          <cell r="K188" t="str">
            <v>W/ ISSUE</v>
          </cell>
          <cell r="L188" t="str">
            <v>ECOM</v>
          </cell>
          <cell r="M188" t="str">
            <v>FCOMP</v>
          </cell>
          <cell r="N188" t="str">
            <v>Ronilo Gange Jr.</v>
          </cell>
          <cell r="O188">
            <v>109.02404</v>
          </cell>
          <cell r="P188">
            <v>111.67</v>
          </cell>
        </row>
        <row r="189">
          <cell r="E189" t="str">
            <v>X24041323481</v>
          </cell>
          <cell r="F189" t="str">
            <v>ASEANA BUSINESS PARK ESTATE ASSOCIATION, INC.</v>
          </cell>
          <cell r="G189" t="str">
            <v>PRES. DIOSDADO MACAPAGAL, ASEANA BUSINESS PARK, PARANAQUE</v>
          </cell>
          <cell r="H189" t="str">
            <v>PARAÑAQUE CITY</v>
          </cell>
          <cell r="I189" t="str">
            <v>PARAÑAQUE</v>
          </cell>
          <cell r="J189"/>
          <cell r="K189"/>
          <cell r="L189" t="str">
            <v>VJC</v>
          </cell>
          <cell r="M189" t="str">
            <v>FCOMP</v>
          </cell>
          <cell r="N189" t="str">
            <v>Jenneth Madrid</v>
          </cell>
          <cell r="O189">
            <v>70.017300000000006</v>
          </cell>
          <cell r="P189">
            <v>70.02</v>
          </cell>
        </row>
        <row r="190">
          <cell r="E190" t="str">
            <v>X24083323243</v>
          </cell>
          <cell r="F190" t="str">
            <v>NICOLE TRINIDAD LOTILLA</v>
          </cell>
          <cell r="G190" t="str">
            <v>DAFFODIL, PILAR VILL, LAS PINAS CITY</v>
          </cell>
          <cell r="H190" t="str">
            <v>LAS PIÑAS CITY</v>
          </cell>
          <cell r="I190" t="str">
            <v>PARAÑAQUE</v>
          </cell>
          <cell r="J190" t="str">
            <v>with follow up from Raul Reyes of Corp Com</v>
          </cell>
          <cell r="K190"/>
          <cell r="L190" t="str">
            <v>AVECO</v>
          </cell>
          <cell r="M190" t="str">
            <v>FCOMP</v>
          </cell>
          <cell r="N190" t="str">
            <v>Ronilo Gange Jr.</v>
          </cell>
          <cell r="O190">
            <v>196.56030000000001</v>
          </cell>
          <cell r="P190">
            <v>431.23</v>
          </cell>
        </row>
        <row r="191">
          <cell r="E191" t="str">
            <v>X24104022999</v>
          </cell>
          <cell r="F191" t="str">
            <v>DAHN BERGER PHILS. CONSTRUCTION CORPORATION</v>
          </cell>
          <cell r="G191" t="str">
            <v>DOÑA SOLEDAD, BETTER LIVING SUBD, PARANAQUE</v>
          </cell>
          <cell r="H191" t="str">
            <v>PARAÑAQUE CITY</v>
          </cell>
          <cell r="I191" t="str">
            <v>PARAÑAQUE</v>
          </cell>
          <cell r="J191" t="str">
            <v>re-assigned fromPH</v>
          </cell>
          <cell r="K191"/>
          <cell r="L191" t="str">
            <v>VJC</v>
          </cell>
          <cell r="M191" t="str">
            <v>TECO</v>
          </cell>
          <cell r="N191" t="str">
            <v>Jenneth Madrid</v>
          </cell>
          <cell r="O191">
            <v>176.77010000000001</v>
          </cell>
          <cell r="P191">
            <v>206.73</v>
          </cell>
        </row>
        <row r="192">
          <cell r="E192" t="str">
            <v>X24072831387</v>
          </cell>
          <cell r="F192" t="str">
            <v>IRMA S AQUINO</v>
          </cell>
          <cell r="G192" t="str">
            <v>ARTHUR, HAPAY CPD, TAGUIG CITY</v>
          </cell>
          <cell r="H192" t="str">
            <v>TAGUIG CITY</v>
          </cell>
          <cell r="I192" t="str">
            <v>PARAÑAQUE</v>
          </cell>
          <cell r="J192" t="str">
            <v>sadang:Need ng joint survey dto sir, pra mag lagay ng staka, ayaw mag pahukay ng mga tao dun.. halos lahat</v>
          </cell>
          <cell r="K192" t="str">
            <v>W/O ISSUE</v>
          </cell>
          <cell r="L192" t="str">
            <v>ECOM</v>
          </cell>
          <cell r="M192" t="str">
            <v>SCHED</v>
          </cell>
          <cell r="N192" t="str">
            <v>Ronilo Gange Jr.</v>
          </cell>
          <cell r="O192">
            <v>525.73869999999999</v>
          </cell>
          <cell r="P192">
            <v>1689.85</v>
          </cell>
        </row>
        <row r="193">
          <cell r="E193" t="str">
            <v>X24051821123</v>
          </cell>
          <cell r="F193" t="str">
            <v>CITY GOVERNMENT OF TAGUIG</v>
          </cell>
          <cell r="G193" t="str">
            <v>C-5, WESTERN BICUTAN, TAGUIG CITY</v>
          </cell>
          <cell r="H193" t="str">
            <v>TAGUIG CITY</v>
          </cell>
          <cell r="I193" t="str">
            <v>PARAÑAQUE</v>
          </cell>
          <cell r="J193" t="str">
            <v xml:space="preserve">for sched of digging  </v>
          </cell>
          <cell r="K193" t="str">
            <v>W/O ISSUE</v>
          </cell>
          <cell r="L193" t="str">
            <v>VJC</v>
          </cell>
          <cell r="M193" t="str">
            <v>SCHED</v>
          </cell>
          <cell r="N193" t="str">
            <v>Jasper Bastasa</v>
          </cell>
          <cell r="O193">
            <v>130.09209999999999</v>
          </cell>
          <cell r="P193">
            <v>260.49</v>
          </cell>
        </row>
        <row r="194">
          <cell r="E194" t="str">
            <v>X24072635271</v>
          </cell>
          <cell r="F194" t="str">
            <v>JOIE MEDINA GAWARAN</v>
          </cell>
          <cell r="G194" t="str">
            <v>LOURDES CPD, LOURDES CPD, BACOOR</v>
          </cell>
          <cell r="H194" t="str">
            <v>BACOOR CITY</v>
          </cell>
          <cell r="I194" t="str">
            <v>DASMA</v>
          </cell>
          <cell r="J194"/>
          <cell r="K194" t="str">
            <v>W/O ISSUE</v>
          </cell>
          <cell r="L194" t="str">
            <v>POWERHOUSE</v>
          </cell>
          <cell r="M194" t="str">
            <v>FCOMP</v>
          </cell>
          <cell r="N194" t="str">
            <v>Jenneth Madrid</v>
          </cell>
          <cell r="O194">
            <v>91.2898</v>
          </cell>
          <cell r="P194">
            <v>91.29</v>
          </cell>
        </row>
        <row r="195">
          <cell r="E195" t="str">
            <v>X23030972347</v>
          </cell>
          <cell r="F195" t="str">
            <v>DITO TELECOMMUNITY CORPORATION</v>
          </cell>
          <cell r="G195" t="str">
            <v>ADELFA, SAN DIONISIO, PARANAQUE</v>
          </cell>
          <cell r="H195" t="str">
            <v>PARAÑAQUE CITY</v>
          </cell>
          <cell r="I195" t="str">
            <v>PARAÑAQUE</v>
          </cell>
          <cell r="J195" t="str">
            <v xml:space="preserve"> emailed UAM for sabayan operation on pole replacement</v>
          </cell>
          <cell r="K195" t="str">
            <v>W/O ISSUE</v>
          </cell>
          <cell r="L195" t="str">
            <v>POWERHOUSE</v>
          </cell>
          <cell r="M195" t="str">
            <v>FCOMP</v>
          </cell>
          <cell r="N195" t="str">
            <v>Jenneth Madrid</v>
          </cell>
          <cell r="O195">
            <v>57.028300000000002</v>
          </cell>
          <cell r="P195">
            <v>57.03</v>
          </cell>
        </row>
        <row r="196">
          <cell r="E196" t="str">
            <v>X24010234099</v>
          </cell>
          <cell r="F196" t="str">
            <v>LORENZO ENRIQUEZ GUERRERO</v>
          </cell>
          <cell r="G196" t="str">
            <v>LIPA, AYALA-ALABANG VILL, MUNTINLUPA</v>
          </cell>
          <cell r="H196" t="str">
            <v>MUNTINLUPA CITY</v>
          </cell>
          <cell r="I196" t="str">
            <v>PARAÑAQUE</v>
          </cell>
          <cell r="J196" t="str">
            <v>For scheduling</v>
          </cell>
          <cell r="K196" t="str">
            <v>W/O ISSUE</v>
          </cell>
          <cell r="L196" t="str">
            <v>CHALLENGER</v>
          </cell>
          <cell r="M196" t="str">
            <v>FCOMP</v>
          </cell>
          <cell r="N196" t="str">
            <v>Isan Carlo Lazaro</v>
          </cell>
          <cell r="O196">
            <v>43.890300000000003</v>
          </cell>
          <cell r="P196">
            <v>43.89</v>
          </cell>
        </row>
        <row r="197">
          <cell r="E197" t="str">
            <v>X24083277607</v>
          </cell>
          <cell r="F197" t="str">
            <v>JONATHAN KEE AGABIN</v>
          </cell>
          <cell r="G197" t="str">
            <v>SAMAR, MARINA SUBD, PARANAQUE</v>
          </cell>
          <cell r="H197" t="str">
            <v>PARAÑAQUE CITY</v>
          </cell>
          <cell r="I197" t="str">
            <v>PARAÑAQUE</v>
          </cell>
          <cell r="J197" t="str">
            <v>FOLLOW UP FROM ATTY KIM HENARES</v>
          </cell>
          <cell r="K197" t="str">
            <v>W/O ISSUE</v>
          </cell>
          <cell r="L197" t="str">
            <v>VJC</v>
          </cell>
          <cell r="M197" t="str">
            <v>FCOMP</v>
          </cell>
          <cell r="N197" t="str">
            <v>Jenneth Madrid</v>
          </cell>
          <cell r="O197">
            <v>81.7376</v>
          </cell>
          <cell r="P197">
            <v>160.02000000000001</v>
          </cell>
        </row>
        <row r="198">
          <cell r="E198" t="str">
            <v>X24072802372</v>
          </cell>
          <cell r="F198" t="str">
            <v>JOSE MARTIN GRUBA NOEL</v>
          </cell>
          <cell r="G198" t="str">
            <v>QUINTIN PAREDES, BF HOMES, PARANAQUE</v>
          </cell>
          <cell r="H198" t="str">
            <v>PARAÑAQUE CITY</v>
          </cell>
          <cell r="I198" t="str">
            <v>PARAÑAQUE</v>
          </cell>
          <cell r="J198" t="str">
            <v>VIP, OWNER IS RET. GENERAL MANNY IDQUIVAL</v>
          </cell>
          <cell r="K198" t="str">
            <v>For Schedule of Digging  1/8/2024</v>
          </cell>
          <cell r="L198" t="str">
            <v>ECOM</v>
          </cell>
          <cell r="M198" t="str">
            <v>FCOMP</v>
          </cell>
          <cell r="N198" t="str">
            <v>Ronilo Gange Jr.</v>
          </cell>
          <cell r="O198">
            <v>119.9787</v>
          </cell>
          <cell r="P198">
            <v>120.71</v>
          </cell>
        </row>
        <row r="199">
          <cell r="E199" t="str">
            <v>X24093693382</v>
          </cell>
          <cell r="F199" t="str">
            <v>ASIA STRUCTURAL DEVELOPER CORP,</v>
          </cell>
          <cell r="G199" t="str">
            <v>PACIFIC, MARINA SUBD, PARANAQUE</v>
          </cell>
          <cell r="H199" t="str">
            <v>PARAÑAQUE CITY</v>
          </cell>
          <cell r="I199" t="str">
            <v>PARAÑAQUE</v>
          </cell>
          <cell r="J199"/>
          <cell r="K199"/>
          <cell r="L199" t="str">
            <v>ECOM</v>
          </cell>
          <cell r="M199" t="str">
            <v>TECO</v>
          </cell>
          <cell r="N199" t="str">
            <v>Ronilo Gange Jr.</v>
          </cell>
          <cell r="O199">
            <v>144.97669999999999</v>
          </cell>
          <cell r="P199">
            <v>144.97999999999999</v>
          </cell>
        </row>
        <row r="200">
          <cell r="E200" t="str">
            <v>X24103897542</v>
          </cell>
          <cell r="F200" t="str">
            <v>RAICON DEVELOPMENT CORPORATION</v>
          </cell>
          <cell r="G200" t="str">
            <v>QUIRINO, PULANGLUPA I, LAS PINAS CITY</v>
          </cell>
          <cell r="H200" t="str">
            <v>LAS PIÑAS CITY</v>
          </cell>
          <cell r="I200" t="str">
            <v>PARAÑAQUE</v>
          </cell>
          <cell r="J200"/>
          <cell r="K200"/>
          <cell r="L200" t="str">
            <v>POWERHOUSE</v>
          </cell>
          <cell r="M200" t="str">
            <v>FCOMP</v>
          </cell>
          <cell r="N200" t="str">
            <v>Jenneth Madrid</v>
          </cell>
          <cell r="O200">
            <v>48.0167</v>
          </cell>
          <cell r="P200">
            <v>48.02</v>
          </cell>
        </row>
        <row r="201">
          <cell r="E201" t="str">
            <v>X24051787930</v>
          </cell>
          <cell r="F201" t="str">
            <v>DITO TELECOMMUNITY CORPORATION</v>
          </cell>
          <cell r="G201" t="str">
            <v>BLOCK 46, PINAGSAMA PH 2 VILL, TAGUIG CITY</v>
          </cell>
          <cell r="H201" t="str">
            <v>TAGUIG CITY</v>
          </cell>
          <cell r="I201" t="str">
            <v>PARAÑAQUE</v>
          </cell>
          <cell r="J201"/>
          <cell r="K201" t="str">
            <v>W/O ISSUE</v>
          </cell>
          <cell r="L201" t="str">
            <v>CHALLENGER</v>
          </cell>
          <cell r="M201" t="str">
            <v>FCOMP</v>
          </cell>
          <cell r="N201" t="str">
            <v>Isan Carlo Lazaro</v>
          </cell>
          <cell r="O201">
            <v>96.658500000000004</v>
          </cell>
          <cell r="P201">
            <v>93.66</v>
          </cell>
        </row>
        <row r="202">
          <cell r="E202" t="str">
            <v>X24072841870</v>
          </cell>
          <cell r="F202" t="str">
            <v>DITO TELECOMMUNITY CORPORATION</v>
          </cell>
          <cell r="G202" t="str">
            <v>KALANTAS, PUROK 7, TAGUIG CITY</v>
          </cell>
          <cell r="H202" t="str">
            <v>TAGUIG CITY</v>
          </cell>
          <cell r="I202" t="str">
            <v>PARAÑAQUE</v>
          </cell>
          <cell r="J202" t="str">
            <v>Digging locations with drainage. For drainage diversion</v>
          </cell>
          <cell r="K202" t="str">
            <v>W/ ISSUE</v>
          </cell>
          <cell r="L202" t="str">
            <v>CHALLENGER</v>
          </cell>
          <cell r="M202" t="str">
            <v>SCHED</v>
          </cell>
          <cell r="N202" t="str">
            <v>Isan Carlo Lazaro</v>
          </cell>
          <cell r="O202">
            <v>338.404</v>
          </cell>
          <cell r="P202">
            <v>1933.01</v>
          </cell>
        </row>
        <row r="203">
          <cell r="E203" t="str">
            <v>X24083444240</v>
          </cell>
          <cell r="F203" t="str">
            <v>WOODRIDGE PROPERTIES INC.</v>
          </cell>
          <cell r="G203" t="str">
            <v>BLOCK 5, DANAROSE RESIDENCES, BACOOR</v>
          </cell>
          <cell r="H203" t="str">
            <v>BACOOR CITY</v>
          </cell>
          <cell r="I203" t="str">
            <v>DASMA</v>
          </cell>
          <cell r="J203"/>
          <cell r="K203" t="str">
            <v>W/O ISSUE</v>
          </cell>
          <cell r="L203" t="str">
            <v>STA. ROSA</v>
          </cell>
          <cell r="M203" t="str">
            <v>FCOMP</v>
          </cell>
          <cell r="N203" t="str">
            <v>Jasper Bastasa</v>
          </cell>
          <cell r="O203">
            <v>269.6164</v>
          </cell>
          <cell r="P203">
            <v>269.62</v>
          </cell>
        </row>
        <row r="204">
          <cell r="E204" t="str">
            <v>X24114362991</v>
          </cell>
          <cell r="F204" t="str">
            <v>MAKATI DEVELOPMENT CORPORATION,</v>
          </cell>
          <cell r="G204" t="str">
            <v>RAMBUTAN, FTI CPD, TAGUIG CITY</v>
          </cell>
          <cell r="H204" t="str">
            <v>TAGUIG CITY</v>
          </cell>
          <cell r="I204" t="str">
            <v>PARAÑAQUE</v>
          </cell>
          <cell r="J204"/>
          <cell r="K204"/>
          <cell r="L204" t="str">
            <v>VJC</v>
          </cell>
          <cell r="M204" t="str">
            <v>FCOMP</v>
          </cell>
          <cell r="N204" t="str">
            <v>Jenneth Madrid</v>
          </cell>
          <cell r="O204">
            <v>165.60740000000001</v>
          </cell>
          <cell r="P204">
            <v>141.68</v>
          </cell>
        </row>
        <row r="205">
          <cell r="E205" t="str">
            <v>X24062084382</v>
          </cell>
          <cell r="F205" t="str">
            <v>AMAIA LAND CORP.</v>
          </cell>
          <cell r="G205" t="str">
            <v>ISABELA, AMAIA STEPS SUCAT, PARANAQUE</v>
          </cell>
          <cell r="H205" t="str">
            <v>PARAÑAQUE CITY</v>
          </cell>
          <cell r="I205" t="str">
            <v>PARAÑAQUE</v>
          </cell>
          <cell r="J205" t="str">
            <v>customer holds execution; incorrect location of project</v>
          </cell>
          <cell r="K205" t="str">
            <v>W/ ISSUE</v>
          </cell>
          <cell r="L205" t="str">
            <v>AVECO</v>
          </cell>
          <cell r="M205" t="str">
            <v>TECO</v>
          </cell>
          <cell r="N205" t="str">
            <v>Ronilo Gange Jr.</v>
          </cell>
          <cell r="O205">
            <v>264.79059999999998</v>
          </cell>
          <cell r="P205">
            <v>465.25</v>
          </cell>
        </row>
        <row r="206">
          <cell r="E206" t="str">
            <v>R23605089</v>
          </cell>
          <cell r="F206" t="str">
            <v>CHAN JULIE TANG,</v>
          </cell>
          <cell r="G206" t="str">
            <v>NORTH LUZON, PHILAMLIFE VILL, LAS PINAS CITY</v>
          </cell>
          <cell r="H206" t="str">
            <v>LAS PIÑAS CITY</v>
          </cell>
          <cell r="I206" t="str">
            <v>PARAÑAQUE</v>
          </cell>
          <cell r="J206"/>
          <cell r="K206"/>
          <cell r="L206" t="str">
            <v>ECOM</v>
          </cell>
          <cell r="M206" t="str">
            <v>CLOSED-CAN</v>
          </cell>
          <cell r="N206" t="str">
            <v>Ronilo Gange Jr.</v>
          </cell>
          <cell r="O206">
            <v>144.1848</v>
          </cell>
          <cell r="P206" t="e">
            <v>#N/A</v>
          </cell>
        </row>
        <row r="207">
          <cell r="E207" t="str">
            <v>R19938231</v>
          </cell>
          <cell r="F207" t="str">
            <v>DEPARTMENT OF TRANSPORTATION</v>
          </cell>
          <cell r="G207" t="str">
            <v>LAGUERTA, TUNASAN, MUNTINLUPA</v>
          </cell>
          <cell r="H207" t="str">
            <v>MUNTINLUPA CITY</v>
          </cell>
          <cell r="I207" t="str">
            <v>PARAÑAQUE</v>
          </cell>
          <cell r="J207" t="str">
            <v>ongoing</v>
          </cell>
          <cell r="K207"/>
          <cell r="L207" t="str">
            <v>POWERHOUSE</v>
          </cell>
          <cell r="M207" t="str">
            <v>SCHED</v>
          </cell>
          <cell r="N207" t="str">
            <v>Isan Carlo Lazaro</v>
          </cell>
          <cell r="O207">
            <v>123.4648</v>
          </cell>
          <cell r="P207">
            <v>123.46</v>
          </cell>
        </row>
        <row r="208">
          <cell r="E208" t="str">
            <v>X24051847714</v>
          </cell>
          <cell r="F208" t="str">
            <v>DITO TELECOMMUNITY CORPORATION</v>
          </cell>
          <cell r="G208" t="str">
            <v>BLOCK 5, ENLISTED PERSONNEL VIL 2, TAGUIG CITY</v>
          </cell>
          <cell r="H208" t="str">
            <v>TAGUIG CITY</v>
          </cell>
          <cell r="I208" t="str">
            <v>PARAÑAQUE</v>
          </cell>
          <cell r="J208" t="str">
            <v>with pole location issue; request for joint survey</v>
          </cell>
          <cell r="K208" t="str">
            <v>W/O ISSUE</v>
          </cell>
          <cell r="L208" t="str">
            <v>VJC</v>
          </cell>
          <cell r="M208" t="str">
            <v>DCOMP</v>
          </cell>
          <cell r="N208" t="str">
            <v>Jenneth Madrid</v>
          </cell>
          <cell r="O208">
            <v>143.62180000000001</v>
          </cell>
          <cell r="P208" t="e">
            <v>#N/A</v>
          </cell>
        </row>
        <row r="209">
          <cell r="E209" t="str">
            <v>R23611939</v>
          </cell>
          <cell r="F209" t="str">
            <v>DPWH DEO LAS PINAS-MUNTI,</v>
          </cell>
          <cell r="G209" t="str">
            <v>MARCOS ALVAREZ, TALON V, LAS PINAS CITY</v>
          </cell>
          <cell r="H209" t="str">
            <v>LAS PIÑAS CITY</v>
          </cell>
          <cell r="I209" t="str">
            <v>PARAÑAQUE</v>
          </cell>
          <cell r="J209" t="str">
            <v>Done pole erection retirement nalang po ng poste hindi po maretire ang poste kasi may gumagawa po ng kalsada</v>
          </cell>
          <cell r="K209"/>
          <cell r="L209" t="str">
            <v>POWERHOUSE</v>
          </cell>
          <cell r="M209" t="str">
            <v>SCHED</v>
          </cell>
          <cell r="N209" t="str">
            <v>Isan Carlo Lazaro</v>
          </cell>
          <cell r="O209">
            <v>80.494100000000003</v>
          </cell>
          <cell r="P209">
            <v>158.78</v>
          </cell>
        </row>
        <row r="210">
          <cell r="E210" t="str">
            <v>X23020656225</v>
          </cell>
          <cell r="F210" t="str">
            <v>JENNIFER AUSTRIA BARZAGA</v>
          </cell>
          <cell r="G210" t="str">
            <v>LAUAN, AYALA-ALABANG VILL, MUNTINLUPA</v>
          </cell>
          <cell r="H210" t="str">
            <v>MUNTINLUPA CITY</v>
          </cell>
          <cell r="I210" t="str">
            <v>PARAÑAQUE</v>
          </cell>
          <cell r="J210" t="str">
            <v>SSP Dec 26</v>
          </cell>
          <cell r="K210" t="str">
            <v>W/O ISSUE</v>
          </cell>
          <cell r="L210" t="str">
            <v>CHALLENGER</v>
          </cell>
          <cell r="M210" t="str">
            <v>FCOMP</v>
          </cell>
          <cell r="N210" t="str">
            <v>Jemuel Peralta</v>
          </cell>
          <cell r="O210">
            <v>421.59</v>
          </cell>
          <cell r="P210">
            <v>813</v>
          </cell>
        </row>
        <row r="211">
          <cell r="E211" t="str">
            <v>X24093771340</v>
          </cell>
          <cell r="F211" t="str">
            <v>STO. CRISTO PROPERTIES &amp; HOLDINGS CORP.</v>
          </cell>
          <cell r="G211" t="str">
            <v>PASCUAL, PARANAQUE GREEN HEIGHTS, PARANAQUE</v>
          </cell>
          <cell r="H211" t="str">
            <v>PARAÑAQUE CITY</v>
          </cell>
          <cell r="I211" t="str">
            <v>PARAÑAQUE</v>
          </cell>
          <cell r="J211" t="str">
            <v>TO TRANSFER ALL ISSUED MATERIALS FROM X24051519918 and transfer all SI</v>
          </cell>
          <cell r="K211" t="str">
            <v>W/O ISSUE</v>
          </cell>
          <cell r="L211" t="str">
            <v>CHALLENGER</v>
          </cell>
          <cell r="M211" t="str">
            <v>FCOMP</v>
          </cell>
          <cell r="N211" t="str">
            <v>Isan Carlo Lazaro</v>
          </cell>
          <cell r="O211">
            <v>18.878</v>
          </cell>
          <cell r="P211">
            <v>77.25</v>
          </cell>
        </row>
        <row r="212">
          <cell r="E212" t="str">
            <v>X24062083547</v>
          </cell>
          <cell r="F212" t="str">
            <v>DITO TELECOMMUNITY CORPORATION</v>
          </cell>
          <cell r="G212" t="str">
            <v>M.L. QUEZON, PUROK 3, TAGUIG CITY</v>
          </cell>
          <cell r="H212" t="str">
            <v>TAGUIG CITY</v>
          </cell>
          <cell r="I212" t="str">
            <v>PARAÑAQUE</v>
          </cell>
          <cell r="J212" t="str">
            <v>New design released 5/8/2025</v>
          </cell>
          <cell r="K212" t="str">
            <v>W/ ISSUE</v>
          </cell>
          <cell r="L212" t="str">
            <v>CHALLENGER</v>
          </cell>
          <cell r="M212" t="str">
            <v>INPRG</v>
          </cell>
          <cell r="N212" t="str">
            <v>Isan Carlo Lazaro</v>
          </cell>
          <cell r="O212">
            <v>40.271299999999997</v>
          </cell>
          <cell r="P212">
            <v>998.11</v>
          </cell>
        </row>
        <row r="213">
          <cell r="E213" t="str">
            <v>X24093681665</v>
          </cell>
          <cell r="F213" t="str">
            <v>DANIELA MARIE ORCINE NAPILI</v>
          </cell>
          <cell r="G213" t="str">
            <v>BLOCK 2, BAMBOO BREEZE RESIDENCES, BACOOR</v>
          </cell>
          <cell r="H213" t="str">
            <v>BACOOR CITY</v>
          </cell>
          <cell r="I213" t="str">
            <v>DASMA</v>
          </cell>
          <cell r="J213"/>
          <cell r="K213" t="str">
            <v>W/O ISSUE</v>
          </cell>
          <cell r="L213" t="str">
            <v>AVECO</v>
          </cell>
          <cell r="M213" t="str">
            <v>FCOMP</v>
          </cell>
          <cell r="N213" t="str">
            <v>Ronilo Gange Jr.</v>
          </cell>
          <cell r="O213">
            <v>10.98</v>
          </cell>
          <cell r="P213">
            <v>13.95</v>
          </cell>
        </row>
        <row r="214">
          <cell r="E214" t="str">
            <v>X24072541358</v>
          </cell>
          <cell r="F214" t="str">
            <v>WILHOME DEVELOPMENT INC.</v>
          </cell>
          <cell r="G214" t="str">
            <v>MOLINO ROAD, MOLINO III, BACOOR</v>
          </cell>
          <cell r="H214" t="str">
            <v>BACOOR CITY</v>
          </cell>
          <cell r="I214" t="str">
            <v>DASMA</v>
          </cell>
          <cell r="J214"/>
          <cell r="K214" t="str">
            <v>W/O ISSUE</v>
          </cell>
          <cell r="L214" t="str">
            <v>POWERHOUSE</v>
          </cell>
          <cell r="M214" t="str">
            <v>TECO</v>
          </cell>
          <cell r="N214" t="str">
            <v>Jenneth Madrid</v>
          </cell>
          <cell r="O214">
            <v>93.061999999999998</v>
          </cell>
          <cell r="P214">
            <v>88.72</v>
          </cell>
        </row>
        <row r="215">
          <cell r="E215" t="str">
            <v>X24093502622</v>
          </cell>
          <cell r="F215" t="str">
            <v>GINA BAGASIN ECLIPSE</v>
          </cell>
          <cell r="G215" t="str">
            <v>KALAYAAN VILL/BALAGBAG, KALAYAAN VILL/BALAGBAG, PASAY CITY</v>
          </cell>
          <cell r="H215" t="str">
            <v>PASAY CITY</v>
          </cell>
          <cell r="I215" t="str">
            <v>PARAÑAQUE</v>
          </cell>
          <cell r="J215"/>
          <cell r="K215"/>
          <cell r="L215" t="str">
            <v>VJC</v>
          </cell>
          <cell r="M215" t="str">
            <v>FCOMP</v>
          </cell>
          <cell r="N215" t="str">
            <v>Jenneth Madrid</v>
          </cell>
          <cell r="O215">
            <v>3.4</v>
          </cell>
          <cell r="P215">
            <v>3.4</v>
          </cell>
        </row>
        <row r="216">
          <cell r="E216" t="str">
            <v>X24103919469</v>
          </cell>
          <cell r="F216" t="str">
            <v>NOR BARQUILLA CUBERO</v>
          </cell>
          <cell r="G216" t="str">
            <v>GARNET, SEVERINA DIAMOND SUBD, PARANAQUE</v>
          </cell>
          <cell r="H216" t="str">
            <v>PARAÑAQUE CITY</v>
          </cell>
          <cell r="I216" t="str">
            <v>PARAÑAQUE</v>
          </cell>
          <cell r="J216"/>
          <cell r="K216"/>
          <cell r="L216" t="str">
            <v>POWERHOUSE</v>
          </cell>
          <cell r="M216" t="str">
            <v>FCOMP</v>
          </cell>
          <cell r="N216" t="str">
            <v>Jenneth Madrid</v>
          </cell>
          <cell r="O216">
            <v>83.165199999999999</v>
          </cell>
          <cell r="P216">
            <v>83.17</v>
          </cell>
        </row>
        <row r="217">
          <cell r="E217" t="str">
            <v>X24103880983</v>
          </cell>
          <cell r="F217" t="str">
            <v>GLOBE TELECOM, INC.</v>
          </cell>
          <cell r="G217" t="str">
            <v>BUHAY NA TUBIG, MOLINO III, BACOOR</v>
          </cell>
          <cell r="H217" t="str">
            <v>BACOOR CITY</v>
          </cell>
          <cell r="I217" t="str">
            <v>DASMA</v>
          </cell>
          <cell r="J217" t="str">
            <v>SSP Feb 1, 2025</v>
          </cell>
          <cell r="K217" t="str">
            <v>W/O ISSUE</v>
          </cell>
          <cell r="L217" t="str">
            <v>AVECO</v>
          </cell>
          <cell r="M217" t="str">
            <v>FCOMP</v>
          </cell>
          <cell r="N217" t="str">
            <v>Ronilo Gange Jr.</v>
          </cell>
          <cell r="O217">
            <v>26.1465</v>
          </cell>
          <cell r="P217">
            <v>26.15</v>
          </cell>
        </row>
        <row r="218">
          <cell r="E218" t="str">
            <v>X23093531555</v>
          </cell>
          <cell r="F218" t="str">
            <v>EDOTCO TOWERS, INC.</v>
          </cell>
          <cell r="G218" t="str">
            <v>PROGRESSIVE, PROGRESSIVE VILLAGE 15, BACOOR</v>
          </cell>
          <cell r="H218" t="str">
            <v>BACOOR CITY</v>
          </cell>
          <cell r="I218" t="str">
            <v>DASMA</v>
          </cell>
          <cell r="J218"/>
          <cell r="K218"/>
          <cell r="L218" t="str">
            <v>AVECO</v>
          </cell>
          <cell r="M218" t="str">
            <v>FCOMP</v>
          </cell>
          <cell r="N218" t="str">
            <v>Ronilo Gange Jr.</v>
          </cell>
          <cell r="O218">
            <v>36.013800000000003</v>
          </cell>
          <cell r="P218">
            <v>36.01</v>
          </cell>
        </row>
        <row r="219">
          <cell r="E219" t="str">
            <v>X24104029330</v>
          </cell>
          <cell r="F219" t="str">
            <v>NOEMI A SUMINISTRADO</v>
          </cell>
          <cell r="G219" t="str">
            <v>MILLARES, PUROK 4B, TAGUIG CITY</v>
          </cell>
          <cell r="H219" t="str">
            <v>TAGUIG CITY</v>
          </cell>
          <cell r="I219" t="str">
            <v>PARAÑAQUE</v>
          </cell>
          <cell r="J219" t="str">
            <v>SSP 1/10</v>
          </cell>
          <cell r="K219"/>
          <cell r="L219" t="str">
            <v>VJC</v>
          </cell>
          <cell r="M219" t="str">
            <v>CLOSED-CAN</v>
          </cell>
          <cell r="N219" t="str">
            <v>Jenneth Madrid</v>
          </cell>
          <cell r="O219">
            <v>19.560300000000002</v>
          </cell>
          <cell r="P219" t="e">
            <v>#N/A</v>
          </cell>
        </row>
        <row r="220">
          <cell r="E220" t="str">
            <v>X24104113256</v>
          </cell>
          <cell r="F220" t="str">
            <v>MA. VICTORIA DE LUNA DUQUE</v>
          </cell>
          <cell r="G220" t="str">
            <v>OSORIO COMPOUND, SITIO DE ASIS, PARANAQUE</v>
          </cell>
          <cell r="H220" t="str">
            <v>PARAÑAQUE CITY</v>
          </cell>
          <cell r="I220" t="str">
            <v>PARAÑAQUE</v>
          </cell>
          <cell r="J220"/>
          <cell r="K220"/>
          <cell r="L220" t="str">
            <v>POWERHOUSE</v>
          </cell>
          <cell r="M220" t="str">
            <v>FCOMP</v>
          </cell>
          <cell r="N220" t="str">
            <v>Jenneth Madrid</v>
          </cell>
          <cell r="O220">
            <v>61.139499999999998</v>
          </cell>
          <cell r="P220">
            <v>61.14</v>
          </cell>
        </row>
        <row r="221">
          <cell r="E221" t="str">
            <v>X24114479034</v>
          </cell>
          <cell r="F221" t="str">
            <v>MAKATI DEVELOPMENT CORPORATION</v>
          </cell>
          <cell r="G221" t="str">
            <v>NEXUS, ARCA SOUTH, TAGUIG CITY</v>
          </cell>
          <cell r="H221" t="str">
            <v>TAGUIG CITY</v>
          </cell>
          <cell r="I221" t="str">
            <v>PARAÑAQUE</v>
          </cell>
          <cell r="J221"/>
          <cell r="K221"/>
          <cell r="L221" t="str">
            <v>VJC</v>
          </cell>
          <cell r="M221" t="str">
            <v>FCOMP</v>
          </cell>
          <cell r="N221" t="str">
            <v>Jenneth Madrid</v>
          </cell>
          <cell r="O221">
            <v>196.50659999999999</v>
          </cell>
          <cell r="P221">
            <v>195.12</v>
          </cell>
        </row>
        <row r="222">
          <cell r="E222" t="str">
            <v>X24093707345</v>
          </cell>
          <cell r="F222" t="str">
            <v>CITY GOVERNMENT OF TAGUIG</v>
          </cell>
          <cell r="G222" t="str">
            <v>MAGSAYSAY, ZONE 6, TAGUIG CITY</v>
          </cell>
          <cell r="H222" t="str">
            <v>TAGUIG CITY</v>
          </cell>
          <cell r="I222" t="str">
            <v>PARAÑAQUE</v>
          </cell>
          <cell r="J222" t="str">
            <v>need to complete conjunct ECProject</v>
          </cell>
          <cell r="K222" t="str">
            <v>W/ ISSUE</v>
          </cell>
          <cell r="L222" t="str">
            <v>VJC</v>
          </cell>
          <cell r="M222" t="str">
            <v>CLOSE</v>
          </cell>
          <cell r="N222" t="str">
            <v>Jenneth Madrid</v>
          </cell>
          <cell r="O222">
            <v>83.854299999999995</v>
          </cell>
          <cell r="P222">
            <v>89.29</v>
          </cell>
        </row>
        <row r="223">
          <cell r="E223" t="str">
            <v>X24083141279</v>
          </cell>
          <cell r="F223" t="str">
            <v>VILLA FER-FLOR STA. TERESA NEIGHBORHOOD ASSN. INC</v>
          </cell>
          <cell r="G223" t="str">
            <v>BLOCK 2, VILLA FER FLOR SUBDIVISION, TAGUIG CITY</v>
          </cell>
          <cell r="H223" t="str">
            <v>TAGUIG CITY</v>
          </cell>
          <cell r="I223" t="str">
            <v>PARAÑAQUE</v>
          </cell>
          <cell r="J223"/>
          <cell r="K223"/>
          <cell r="L223" t="str">
            <v>STA. ROSA</v>
          </cell>
          <cell r="M223" t="str">
            <v>SCHED</v>
          </cell>
          <cell r="N223" t="str">
            <v>Frinz Raelmer Catindig</v>
          </cell>
          <cell r="O223">
            <v>226.0445</v>
          </cell>
          <cell r="P223">
            <v>683.94</v>
          </cell>
        </row>
        <row r="224">
          <cell r="E224" t="str">
            <v>X24093488253</v>
          </cell>
          <cell r="F224" t="str">
            <v>VILLA FER-FLOR STA. TERESA NEIGHBORHOOD ASSN. INC</v>
          </cell>
          <cell r="G224" t="str">
            <v>BLOCK 1, VILLA FER FLOR SUBDIVISION, TAGUIG CITY</v>
          </cell>
          <cell r="H224" t="str">
            <v>TAGUIG CITY</v>
          </cell>
          <cell r="I224" t="str">
            <v>PARAÑAQUE</v>
          </cell>
          <cell r="J224"/>
          <cell r="K224"/>
          <cell r="L224" t="str">
            <v>STA. ROSA</v>
          </cell>
          <cell r="M224" t="str">
            <v>SCHED</v>
          </cell>
          <cell r="N224" t="str">
            <v>Frinz Raelmer Catindig</v>
          </cell>
          <cell r="O224">
            <v>225.35890000000001</v>
          </cell>
          <cell r="P224">
            <v>756.33</v>
          </cell>
        </row>
        <row r="225">
          <cell r="E225" t="str">
            <v>X24083140896</v>
          </cell>
          <cell r="F225" t="str">
            <v>VILLA FER-FLOR STA. TERESA NEIGHBORHOOD ASSN. INC</v>
          </cell>
          <cell r="G225" t="str">
            <v>BLOCK 1, VILLA FER FLOR SUBDIVISION, TAGUIG CITY</v>
          </cell>
          <cell r="H225" t="str">
            <v>TAGUIG CITY</v>
          </cell>
          <cell r="I225" t="str">
            <v>PARAÑAQUE</v>
          </cell>
          <cell r="J225"/>
          <cell r="K225"/>
          <cell r="L225" t="str">
            <v>STA. ROSA</v>
          </cell>
          <cell r="M225" t="str">
            <v>SCHED</v>
          </cell>
          <cell r="N225" t="str">
            <v>Troy Mazaredo</v>
          </cell>
          <cell r="O225">
            <v>498.16230000000002</v>
          </cell>
          <cell r="P225">
            <v>1497.63</v>
          </cell>
        </row>
        <row r="226">
          <cell r="E226" t="str">
            <v>X24073004630</v>
          </cell>
          <cell r="F226" t="str">
            <v>PHILIPPINE SEVEN CORPORATION</v>
          </cell>
          <cell r="G226" t="str">
            <v>UMALI, POBLACION, MUNTINLUPA</v>
          </cell>
          <cell r="H226" t="str">
            <v>MUNTINLUPA CITY</v>
          </cell>
          <cell r="I226" t="str">
            <v>PARAÑAQUE</v>
          </cell>
          <cell r="J226"/>
          <cell r="K226"/>
          <cell r="L226" t="str">
            <v>POWERHOUSE</v>
          </cell>
          <cell r="M226" t="str">
            <v>FCOMP</v>
          </cell>
          <cell r="N226" t="str">
            <v>Jenneth Madrid</v>
          </cell>
          <cell r="O226">
            <v>45.667000000000002</v>
          </cell>
          <cell r="P226">
            <v>45.67</v>
          </cell>
        </row>
        <row r="227">
          <cell r="E227" t="str">
            <v>X24104049812</v>
          </cell>
          <cell r="F227" t="str">
            <v>RACHEL RIVERA BACALLA</v>
          </cell>
          <cell r="G227" t="str">
            <v>ILANG-ILANG, DON JUAN BAYVIEW SUBD, MUNTINLUPA</v>
          </cell>
          <cell r="H227" t="str">
            <v>MUNTINLUPA CITY</v>
          </cell>
          <cell r="I227" t="str">
            <v>PARAÑAQUE</v>
          </cell>
          <cell r="J227"/>
          <cell r="K227"/>
          <cell r="L227" t="str">
            <v>POWERHOUSE</v>
          </cell>
          <cell r="M227" t="str">
            <v>FCOMP</v>
          </cell>
          <cell r="N227" t="str">
            <v>Jenneth Madrid</v>
          </cell>
          <cell r="O227">
            <v>50.061700000000002</v>
          </cell>
          <cell r="P227">
            <v>50.06</v>
          </cell>
        </row>
        <row r="228">
          <cell r="E228" t="str">
            <v>X24020649090</v>
          </cell>
          <cell r="F228" t="str">
            <v>MICHAEL CHRISTIAN R. PICHEL</v>
          </cell>
          <cell r="G228" t="str">
            <v>M.L. QUEZON, PUROK 3, TAGUIG CITY</v>
          </cell>
          <cell r="H228" t="str">
            <v>TAGUIG CITY</v>
          </cell>
          <cell r="I228" t="str">
            <v>PARAÑAQUE</v>
          </cell>
          <cell r="J228" t="str">
            <v>Completed, for re-trigger of PO and route to FCOMP</v>
          </cell>
          <cell r="K228"/>
          <cell r="L228" t="str">
            <v>VJC</v>
          </cell>
          <cell r="M228" t="str">
            <v>TECO</v>
          </cell>
          <cell r="N228" t="str">
            <v>Jenneth Madrid</v>
          </cell>
          <cell r="O228">
            <v>68.040499999999994</v>
          </cell>
          <cell r="P228">
            <v>339.78</v>
          </cell>
        </row>
        <row r="229">
          <cell r="E229" t="str">
            <v>X24062171822</v>
          </cell>
          <cell r="F229" t="str">
            <v>M.H. BURTON REPAIR SERVICES, INC.</v>
          </cell>
          <cell r="G229" t="str">
            <v>BLOCK 5, MAGDIWANG SUBD, BACOOR</v>
          </cell>
          <cell r="H229" t="str">
            <v>BACOOR CITY</v>
          </cell>
          <cell r="I229" t="str">
            <v>DASMA</v>
          </cell>
          <cell r="J229"/>
          <cell r="K229"/>
          <cell r="L229" t="str">
            <v>POWERHOUSE</v>
          </cell>
          <cell r="M229" t="str">
            <v>FCOMP</v>
          </cell>
          <cell r="N229" t="str">
            <v>Jenneth Madrid</v>
          </cell>
          <cell r="O229">
            <v>240.51830000000001</v>
          </cell>
          <cell r="P229">
            <v>240.52</v>
          </cell>
        </row>
        <row r="230">
          <cell r="E230" t="str">
            <v>X24114483448</v>
          </cell>
          <cell r="F230" t="str">
            <v>MILLENIUM ERECTORS CORPORATION</v>
          </cell>
          <cell r="G230" t="str">
            <v>ALABANG-ZAPOTE, ALMANZA I, LAS PINAS CITY</v>
          </cell>
          <cell r="H230" t="str">
            <v>LAS PIÑAS CITY</v>
          </cell>
          <cell r="I230" t="str">
            <v>PARAÑAQUE</v>
          </cell>
          <cell r="J230"/>
          <cell r="K230"/>
          <cell r="L230" t="str">
            <v>POWERHOUSE</v>
          </cell>
          <cell r="M230" t="str">
            <v>FCOMP</v>
          </cell>
          <cell r="N230" t="str">
            <v>Jenneth Madrid</v>
          </cell>
          <cell r="O230">
            <v>35.07</v>
          </cell>
          <cell r="P230">
            <v>35.07</v>
          </cell>
        </row>
        <row r="231">
          <cell r="E231" t="str">
            <v>X24072816217</v>
          </cell>
          <cell r="F231" t="str">
            <v>JERICK MARTIN C. FELIZARDO</v>
          </cell>
          <cell r="G231" t="str">
            <v>PALO-ALTO SUBD, PALO-ALTO SUBD, BACOOR</v>
          </cell>
          <cell r="H231" t="str">
            <v>BACOOR CITY</v>
          </cell>
          <cell r="I231" t="str">
            <v>DASMA</v>
          </cell>
          <cell r="J231"/>
          <cell r="K231"/>
          <cell r="L231" t="str">
            <v>AVECO</v>
          </cell>
          <cell r="M231" t="str">
            <v>FCOMP</v>
          </cell>
          <cell r="N231" t="str">
            <v>Ronilo Gange Jr.</v>
          </cell>
          <cell r="O231">
            <v>73.384399999999999</v>
          </cell>
          <cell r="P231">
            <v>151.66999999999999</v>
          </cell>
        </row>
        <row r="232">
          <cell r="E232" t="str">
            <v>X24051781334</v>
          </cell>
          <cell r="F232" t="str">
            <v>MARIA NATALIA ORIG PALMA</v>
          </cell>
          <cell r="G232" t="str">
            <v>BELMONT, ALABANG 400 VILLAGE, MUNTINLUPA</v>
          </cell>
          <cell r="H232" t="str">
            <v>MUNTINLUPA CITY</v>
          </cell>
          <cell r="I232" t="str">
            <v>PARAÑAQUE</v>
          </cell>
          <cell r="J232"/>
          <cell r="K232"/>
          <cell r="L232" t="str">
            <v>POWERHOUSE</v>
          </cell>
          <cell r="M232" t="str">
            <v>FCOMP</v>
          </cell>
          <cell r="N232" t="str">
            <v>Isan Carlo Lazaro</v>
          </cell>
          <cell r="O232">
            <v>56.18</v>
          </cell>
          <cell r="P232">
            <v>134.46</v>
          </cell>
        </row>
        <row r="233">
          <cell r="E233" t="str">
            <v>R23701790</v>
          </cell>
          <cell r="F233" t="str">
            <v>DAGUMANPAN, CORNELIA A.</v>
          </cell>
          <cell r="G233" t="str">
            <v>STA. MARIA, SAN ANTONIO VALLEY 1, PARANAQUE</v>
          </cell>
          <cell r="H233" t="str">
            <v>PARAÑAQUE CITY</v>
          </cell>
          <cell r="I233" t="str">
            <v>PARAÑAQUE</v>
          </cell>
          <cell r="J233"/>
          <cell r="K233"/>
          <cell r="L233" t="str">
            <v>ECOM</v>
          </cell>
          <cell r="M233" t="str">
            <v>FCOMP</v>
          </cell>
          <cell r="N233" t="str">
            <v>Ronilo Gange Jr.</v>
          </cell>
          <cell r="O233">
            <v>9.1265000000000001</v>
          </cell>
          <cell r="P233">
            <v>9.1300000000000008</v>
          </cell>
        </row>
        <row r="234">
          <cell r="E234" t="str">
            <v>X24072851053</v>
          </cell>
          <cell r="F234" t="str">
            <v>DIOSA BELLE SANTILLANOSA CRUCERO</v>
          </cell>
          <cell r="G234" t="str">
            <v xml:space="preserve"> BLOCK 27, PUROK 3, TAGUIG CITY</v>
          </cell>
          <cell r="H234" t="str">
            <v>TAGUIG CITY</v>
          </cell>
          <cell r="I234" t="str">
            <v>PARAÑAQUE</v>
          </cell>
          <cell r="J234"/>
          <cell r="K234"/>
          <cell r="L234" t="str">
            <v>VJC</v>
          </cell>
          <cell r="M234" t="str">
            <v>FCOMP</v>
          </cell>
          <cell r="N234" t="str">
            <v>Jenneth Madrid</v>
          </cell>
          <cell r="O234">
            <v>9.8994999999999997</v>
          </cell>
          <cell r="P234">
            <v>9.9</v>
          </cell>
        </row>
        <row r="235">
          <cell r="E235" t="str">
            <v>X24114538494</v>
          </cell>
          <cell r="F235" t="str">
            <v>JOHN PAULE RODRIGUEZ</v>
          </cell>
          <cell r="G235" t="str">
            <v>TINDALO, UNITED PQUE PH 2 SUBD, PARANAQUE</v>
          </cell>
          <cell r="H235" t="str">
            <v>PARAÑAQUE CITY</v>
          </cell>
          <cell r="I235" t="str">
            <v>PARAÑAQUE</v>
          </cell>
          <cell r="J235"/>
          <cell r="K235"/>
          <cell r="L235" t="str">
            <v>AVECO</v>
          </cell>
          <cell r="M235" t="str">
            <v>SCHED</v>
          </cell>
          <cell r="N235" t="str">
            <v>Ronilo Gange Jr.</v>
          </cell>
          <cell r="O235">
            <v>99.131</v>
          </cell>
          <cell r="P235">
            <v>177.41</v>
          </cell>
        </row>
        <row r="236">
          <cell r="E236" t="str">
            <v>X24093766777</v>
          </cell>
          <cell r="F236" t="str">
            <v>ESMAIL FAIDAH BARODI</v>
          </cell>
          <cell r="G236" t="str">
            <v>DON PEDRO, GARCIA HEIGHTS, PARANAQUE</v>
          </cell>
          <cell r="H236" t="str">
            <v>PARAÑAQUE CITY</v>
          </cell>
          <cell r="I236" t="str">
            <v>PARAÑAQUE</v>
          </cell>
          <cell r="J236"/>
          <cell r="K236"/>
          <cell r="L236" t="str">
            <v>VJC</v>
          </cell>
          <cell r="M236" t="str">
            <v>FCOMP</v>
          </cell>
          <cell r="N236" t="str">
            <v>Jenneth Madrid</v>
          </cell>
          <cell r="O236">
            <v>168.62549999999999</v>
          </cell>
          <cell r="P236">
            <v>471.59</v>
          </cell>
        </row>
        <row r="237">
          <cell r="E237" t="str">
            <v>X24072854687</v>
          </cell>
          <cell r="F237" t="str">
            <v>MALILIN O. RICSENIA</v>
          </cell>
          <cell r="G237" t="str">
            <v>BLOCK 12, BETTER LIVING ANX31 SUBD, PARANAQUE</v>
          </cell>
          <cell r="H237" t="str">
            <v>PARAÑAQUE CITY</v>
          </cell>
          <cell r="I237" t="str">
            <v>PARAÑAQUE</v>
          </cell>
          <cell r="J237"/>
          <cell r="K237"/>
          <cell r="L237" t="str">
            <v>VJC</v>
          </cell>
          <cell r="M237" t="str">
            <v>TECO</v>
          </cell>
          <cell r="N237" t="str">
            <v>Jenneth Madrid</v>
          </cell>
          <cell r="O237">
            <v>47.780700000000003</v>
          </cell>
          <cell r="P237">
            <v>48.49</v>
          </cell>
        </row>
        <row r="238">
          <cell r="E238" t="str">
            <v>X24104023531</v>
          </cell>
          <cell r="F238" t="str">
            <v>LOWELL L. YU</v>
          </cell>
          <cell r="G238" t="str">
            <v>NARRA, AYALA-ALABANG VILL, MUNTINLUPA</v>
          </cell>
          <cell r="H238" t="str">
            <v>MUNTINLUPA CITY</v>
          </cell>
          <cell r="I238" t="str">
            <v>PARAÑAQUE</v>
          </cell>
          <cell r="J238"/>
          <cell r="K238"/>
          <cell r="L238" t="str">
            <v>AVECO</v>
          </cell>
          <cell r="M238" t="str">
            <v>FCOMP</v>
          </cell>
          <cell r="N238" t="str">
            <v>Ronilo Gange Jr.</v>
          </cell>
          <cell r="O238">
            <v>88.4315</v>
          </cell>
          <cell r="P238">
            <v>88.43</v>
          </cell>
        </row>
        <row r="239">
          <cell r="E239" t="str">
            <v>X24104037169</v>
          </cell>
          <cell r="F239" t="str">
            <v>CHRISTIAN BIBLE BAPTIST CHURCH AND MINISTRIES OF S</v>
          </cell>
          <cell r="G239" t="str">
            <v>IMPEX CPD, IMPEX CPD, LAS PINAS CITY</v>
          </cell>
          <cell r="H239" t="str">
            <v>LAS PIÑAS CITY</v>
          </cell>
          <cell r="I239" t="str">
            <v>PARAÑAQUE</v>
          </cell>
          <cell r="J239"/>
          <cell r="K239"/>
          <cell r="L239" t="str">
            <v>AVECO</v>
          </cell>
          <cell r="M239" t="str">
            <v>FCOMP</v>
          </cell>
          <cell r="N239" t="str">
            <v>Ronilo Gange Jr.</v>
          </cell>
          <cell r="O239">
            <v>14.340299999999999</v>
          </cell>
          <cell r="P239">
            <v>14.34</v>
          </cell>
        </row>
        <row r="240">
          <cell r="E240" t="str">
            <v>X24114393200</v>
          </cell>
          <cell r="F240" t="str">
            <v>MACRO GOLDEN STAR CORP,</v>
          </cell>
          <cell r="G240" t="str">
            <v>ALABANG-ZAPOTE, PAMPLONA II, LAS PINAS CITY</v>
          </cell>
          <cell r="H240" t="str">
            <v>LAS PIÑAS CITY</v>
          </cell>
          <cell r="I240" t="str">
            <v>PARAÑAQUE</v>
          </cell>
          <cell r="J240"/>
          <cell r="K240"/>
          <cell r="L240" t="str">
            <v>AVECO</v>
          </cell>
          <cell r="M240" t="str">
            <v>FCOMP</v>
          </cell>
          <cell r="N240" t="str">
            <v>Ronilo Gange Jr.</v>
          </cell>
          <cell r="O240">
            <v>21.440300000000001</v>
          </cell>
          <cell r="P240">
            <v>21.44</v>
          </cell>
        </row>
        <row r="241">
          <cell r="E241" t="str">
            <v>X24030891625</v>
          </cell>
          <cell r="F241" t="str">
            <v>DITO TELECOMMUNITY CORPORATION</v>
          </cell>
          <cell r="G241" t="str">
            <v>AMPARO, POBLACION, MUNTINLUPA</v>
          </cell>
          <cell r="H241" t="str">
            <v>MUNTINLUPA CITY</v>
          </cell>
          <cell r="I241" t="str">
            <v>PARAÑAQUE</v>
          </cell>
          <cell r="J241" t="str">
            <v>For completion Jan 31, 2025</v>
          </cell>
          <cell r="K241" t="str">
            <v>W/O ISSUE</v>
          </cell>
          <cell r="L241" t="str">
            <v>AVECO</v>
          </cell>
          <cell r="M241" t="str">
            <v>FCOMP</v>
          </cell>
          <cell r="N241" t="str">
            <v>Ronilo Gange Jr.</v>
          </cell>
          <cell r="O241">
            <v>110.9425</v>
          </cell>
          <cell r="P241">
            <v>1094.6099999999999</v>
          </cell>
        </row>
        <row r="242">
          <cell r="E242" t="str">
            <v>X24051731952</v>
          </cell>
          <cell r="F242" t="str">
            <v>TARASH B. BERMUDEZ</v>
          </cell>
          <cell r="G242" t="str">
            <v>MONIQUE, VILLA CRISTINA SUBD, LAS PINAS CITY</v>
          </cell>
          <cell r="H242" t="str">
            <v>LAS PIÑAS CITY</v>
          </cell>
          <cell r="I242" t="str">
            <v>PARAÑAQUE</v>
          </cell>
          <cell r="J242"/>
          <cell r="K242"/>
          <cell r="L242" t="str">
            <v>POWERHOUSE</v>
          </cell>
          <cell r="M242" t="str">
            <v>FCOMP</v>
          </cell>
          <cell r="N242" t="str">
            <v>Jenneth Madrid</v>
          </cell>
          <cell r="O242">
            <v>70.423779999999994</v>
          </cell>
          <cell r="P242">
            <v>39.19</v>
          </cell>
        </row>
        <row r="243">
          <cell r="E243" t="str">
            <v>X24093863040</v>
          </cell>
          <cell r="F243" t="str">
            <v>AIRA NAVARRO JUBILADO</v>
          </cell>
          <cell r="G243" t="str">
            <v>A. MABINI, TUAZON SUBD, LAS PINAS CITY</v>
          </cell>
          <cell r="H243" t="str">
            <v>LAS PIÑAS CITY</v>
          </cell>
          <cell r="I243" t="str">
            <v>PARAÑAQUE</v>
          </cell>
          <cell r="J243" t="str">
            <v xml:space="preserve">Pending problem with R/Way </v>
          </cell>
          <cell r="K243"/>
          <cell r="L243" t="str">
            <v>AVECO</v>
          </cell>
          <cell r="M243" t="str">
            <v>FCOMP</v>
          </cell>
          <cell r="N243" t="str">
            <v>Ronilo Gange Jr.</v>
          </cell>
          <cell r="O243">
            <v>113.706</v>
          </cell>
          <cell r="P243">
            <v>347.15</v>
          </cell>
        </row>
        <row r="244">
          <cell r="E244" t="str">
            <v>X24114645553</v>
          </cell>
          <cell r="F244" t="str">
            <v>BGST PRIME DEVELOPMENT CORP.</v>
          </cell>
          <cell r="G244" t="str">
            <v>COASTAL RD, SAN DIONISIO, PARANAQUE</v>
          </cell>
          <cell r="H244" t="str">
            <v>PARAÑAQUE CITY</v>
          </cell>
          <cell r="I244" t="str">
            <v>PARAÑAQUE</v>
          </cell>
          <cell r="J244"/>
          <cell r="K244"/>
          <cell r="L244" t="str">
            <v>AVECO</v>
          </cell>
          <cell r="M244" t="str">
            <v>FCOMP</v>
          </cell>
          <cell r="N244" t="str">
            <v>Ronilo Gange Jr.</v>
          </cell>
          <cell r="O244">
            <v>599.09320000000002</v>
          </cell>
          <cell r="P244">
            <v>1539.4</v>
          </cell>
        </row>
        <row r="245">
          <cell r="E245" t="str">
            <v>X24093852320</v>
          </cell>
          <cell r="F245" t="str">
            <v>ALEXANDRA MARIE PAMINTUAN CRUZ</v>
          </cell>
          <cell r="G245" t="str">
            <v>ST. BERNADETTE, SAN JOSE SUBD, MUNTINLUPA</v>
          </cell>
          <cell r="H245" t="str">
            <v>MUNTINLUPA CITY</v>
          </cell>
          <cell r="I245" t="str">
            <v>PARAÑAQUE</v>
          </cell>
          <cell r="J245"/>
          <cell r="K245"/>
          <cell r="L245" t="str">
            <v>STA. ROSA</v>
          </cell>
          <cell r="M245" t="str">
            <v>FCOMP</v>
          </cell>
          <cell r="N245" t="str">
            <v>Jasper Bastasa</v>
          </cell>
          <cell r="O245">
            <v>222.76070000000001</v>
          </cell>
          <cell r="P245">
            <v>456.21</v>
          </cell>
        </row>
        <row r="246">
          <cell r="E246" t="str">
            <v>X24114645437</v>
          </cell>
          <cell r="F246" t="str">
            <v>SM DEVELOPMENT CORPORATION,</v>
          </cell>
          <cell r="G246" t="str">
            <v>DR. A SANTOS, SAN DIONISIO, PARANAQUE</v>
          </cell>
          <cell r="H246" t="str">
            <v>PARAÑAQUE CITY</v>
          </cell>
          <cell r="I246" t="str">
            <v>PARAÑAQUE</v>
          </cell>
          <cell r="J246" t="str">
            <v>conj. to reloc WO R23208322</v>
          </cell>
          <cell r="K246"/>
          <cell r="L246" t="str">
            <v>VJC</v>
          </cell>
          <cell r="M246" t="str">
            <v>CLOSED-CAN</v>
          </cell>
          <cell r="N246" t="str">
            <v>Jenneth Madrid</v>
          </cell>
          <cell r="O246">
            <v>32.566699999999997</v>
          </cell>
          <cell r="P246" t="e">
            <v>#N/A</v>
          </cell>
        </row>
        <row r="247">
          <cell r="E247" t="str">
            <v>X23124692592</v>
          </cell>
          <cell r="F247" t="str">
            <v>BGST PRIME DEVELOPMENT CORP.</v>
          </cell>
          <cell r="G247" t="str">
            <v>COASTAL RD, SAN DIONISIO, PARANAQUE</v>
          </cell>
          <cell r="H247" t="str">
            <v>PARAÑAQUE CITY</v>
          </cell>
          <cell r="I247" t="str">
            <v>PARAÑAQUE</v>
          </cell>
          <cell r="J247"/>
          <cell r="K247"/>
          <cell r="L247" t="str">
            <v>AVECO</v>
          </cell>
          <cell r="M247" t="str">
            <v>FCOMP</v>
          </cell>
          <cell r="N247" t="str">
            <v>Ronilo Gange Jr.</v>
          </cell>
          <cell r="O247">
            <v>49.339100000000002</v>
          </cell>
          <cell r="P247">
            <v>158.78</v>
          </cell>
        </row>
        <row r="248">
          <cell r="E248" t="str">
            <v>X24041187690</v>
          </cell>
          <cell r="F248" t="str">
            <v>CITY GOV'T OF LAS PINAS</v>
          </cell>
          <cell r="G248" t="str">
            <v>S. TOLENTINO, GATCHALIAN SUBD, LAS PINAS CITY</v>
          </cell>
          <cell r="H248" t="str">
            <v>LAS PIÑAS CITY</v>
          </cell>
          <cell r="I248" t="str">
            <v>PARAÑAQUE</v>
          </cell>
          <cell r="J248"/>
          <cell r="K248"/>
          <cell r="L248" t="str">
            <v>POWERHOUSE</v>
          </cell>
          <cell r="M248" t="str">
            <v>FCOMP</v>
          </cell>
          <cell r="N248" t="str">
            <v>Jenneth Madrid</v>
          </cell>
          <cell r="O248">
            <v>38.702399999999997</v>
          </cell>
          <cell r="P248">
            <v>139.91</v>
          </cell>
        </row>
        <row r="249">
          <cell r="E249" t="str">
            <v>X24114420508</v>
          </cell>
          <cell r="F249" t="str">
            <v>HERMINIO VALERIO</v>
          </cell>
          <cell r="G249" t="str">
            <v>BANABA, CAMELLA SPV CENTRAL PH 2, BACOOR</v>
          </cell>
          <cell r="H249" t="str">
            <v>BACOOR CITY</v>
          </cell>
          <cell r="I249" t="str">
            <v>DASMA</v>
          </cell>
          <cell r="J249"/>
          <cell r="K249"/>
          <cell r="L249" t="str">
            <v>AVECO</v>
          </cell>
          <cell r="M249" t="str">
            <v>SCHED</v>
          </cell>
          <cell r="N249" t="str">
            <v>Ronilo Gange Jr.</v>
          </cell>
          <cell r="O249">
            <v>47.653300000000002</v>
          </cell>
          <cell r="P249">
            <v>47.65</v>
          </cell>
        </row>
        <row r="250">
          <cell r="E250" t="str">
            <v>X24104112560</v>
          </cell>
          <cell r="F250" t="str">
            <v>METRO STONERICH CORPORATION,</v>
          </cell>
          <cell r="G250" t="str">
            <v>INDOCHINA LANE, FILINVEST CORPORATE CITY, MUNTINLUPA</v>
          </cell>
          <cell r="H250" t="str">
            <v>MUNTINLUPA CITY</v>
          </cell>
          <cell r="I250" t="str">
            <v>PARAÑAQUE</v>
          </cell>
          <cell r="J250"/>
          <cell r="K250"/>
          <cell r="L250" t="str">
            <v>VJC</v>
          </cell>
          <cell r="M250" t="str">
            <v>FCOMP</v>
          </cell>
          <cell r="N250" t="str">
            <v>Jenneth Madrid</v>
          </cell>
          <cell r="O250">
            <v>54.72</v>
          </cell>
          <cell r="P250">
            <v>54.72</v>
          </cell>
        </row>
        <row r="251">
          <cell r="E251" t="str">
            <v>R23806071</v>
          </cell>
          <cell r="F251" t="str">
            <v>EL GRANDE DEVELOPMENT CORPORATION,, HMB</v>
          </cell>
          <cell r="G251" t="str">
            <v>BAGTIKAN, BF EL GRANDE, BACOOR</v>
          </cell>
          <cell r="H251" t="str">
            <v>BACOOR CITY</v>
          </cell>
          <cell r="I251" t="str">
            <v>DASMA</v>
          </cell>
          <cell r="J251"/>
          <cell r="K251"/>
          <cell r="L251" t="str">
            <v>AVECO</v>
          </cell>
          <cell r="M251" t="str">
            <v>SCHED</v>
          </cell>
          <cell r="N251" t="str">
            <v>Ronilo Gange Jr.</v>
          </cell>
          <cell r="O251">
            <v>44.732700000000001</v>
          </cell>
          <cell r="P251">
            <v>120.41</v>
          </cell>
        </row>
        <row r="252">
          <cell r="E252" t="str">
            <v>X24062164559</v>
          </cell>
          <cell r="F252" t="str">
            <v>EDWARD VINCENT SANTOS DAUIGOY</v>
          </cell>
          <cell r="G252" t="str">
            <v>BLOCK 6, TOP MAN VILLAGE, LAS PINAS CITY</v>
          </cell>
          <cell r="H252" t="str">
            <v>LAS PIÑAS CITY</v>
          </cell>
          <cell r="I252" t="str">
            <v>PARAÑAQUE</v>
          </cell>
          <cell r="J252"/>
          <cell r="K252"/>
          <cell r="L252" t="str">
            <v>AVECO</v>
          </cell>
          <cell r="M252" t="str">
            <v>SCHED</v>
          </cell>
          <cell r="N252" t="str">
            <v>Ronilo Gange Jr.</v>
          </cell>
          <cell r="O252">
            <v>220.036</v>
          </cell>
          <cell r="P252">
            <v>611.45000000000005</v>
          </cell>
        </row>
        <row r="253">
          <cell r="E253" t="str">
            <v>X24104312412</v>
          </cell>
          <cell r="F253" t="str">
            <v>SEVRANDO OLAES LAPUZ</v>
          </cell>
          <cell r="G253" t="str">
            <v>BLOCK 6, MAGDIWANG SUBD, BACOOR</v>
          </cell>
          <cell r="H253" t="str">
            <v>BACOOR CITY</v>
          </cell>
          <cell r="I253" t="str">
            <v>DASMA</v>
          </cell>
          <cell r="J253"/>
          <cell r="K253"/>
          <cell r="L253" t="str">
            <v>POWERHOUSE</v>
          </cell>
          <cell r="M253" t="str">
            <v>FCOMP</v>
          </cell>
          <cell r="N253" t="str">
            <v>Jenneth Madrid</v>
          </cell>
          <cell r="O253">
            <v>58.043999999999997</v>
          </cell>
          <cell r="P253">
            <v>58.04</v>
          </cell>
        </row>
        <row r="254">
          <cell r="E254" t="str">
            <v>X24093767977</v>
          </cell>
          <cell r="F254" t="str">
            <v>BIGBANG REALTY AND DEVELOPMENT CORPORATION</v>
          </cell>
          <cell r="G254" t="str">
            <v>ANIBAN I, ANIBAN I, BACOOR</v>
          </cell>
          <cell r="H254" t="str">
            <v>BACOOR CITY</v>
          </cell>
          <cell r="I254" t="str">
            <v>DASMA</v>
          </cell>
          <cell r="J254"/>
          <cell r="K254"/>
          <cell r="L254" t="str">
            <v>POWERHOUSE</v>
          </cell>
          <cell r="M254" t="str">
            <v>FCOMP</v>
          </cell>
          <cell r="N254" t="str">
            <v>Jenneth Madrid</v>
          </cell>
          <cell r="O254">
            <v>341.17270000000002</v>
          </cell>
          <cell r="P254">
            <v>341.17</v>
          </cell>
        </row>
        <row r="255">
          <cell r="E255" t="str">
            <v>X24083392619</v>
          </cell>
          <cell r="F255" t="str">
            <v>RONILO LANSANG DAVID</v>
          </cell>
          <cell r="G255" t="str">
            <v>LAPU-LAPU, BACLARAN, PARANAQUE</v>
          </cell>
          <cell r="H255" t="str">
            <v>PARAÑAQUE CITY</v>
          </cell>
          <cell r="I255" t="str">
            <v>PARAÑAQUE</v>
          </cell>
          <cell r="J255" t="str">
            <v>completed 1/12/2025</v>
          </cell>
          <cell r="K255"/>
          <cell r="L255" t="str">
            <v>ECOM</v>
          </cell>
          <cell r="M255" t="str">
            <v>FCOMP</v>
          </cell>
          <cell r="N255" t="str">
            <v>Ronilo Gange Jr.</v>
          </cell>
          <cell r="O255">
            <v>144.56</v>
          </cell>
          <cell r="P255">
            <v>145.04</v>
          </cell>
        </row>
        <row r="256">
          <cell r="E256" t="str">
            <v>X24020533373</v>
          </cell>
          <cell r="F256" t="str">
            <v>GRUPPO SACHIN &amp; SACHIN CO.</v>
          </cell>
          <cell r="G256" t="str">
            <v>SAN VICTORES, SEACOM CPD, PARANAQUE</v>
          </cell>
          <cell r="H256" t="str">
            <v>PARAÑAQUE CITY</v>
          </cell>
          <cell r="I256" t="str">
            <v>PARAÑAQUE</v>
          </cell>
          <cell r="J256"/>
          <cell r="K256"/>
          <cell r="L256" t="str">
            <v>VJC</v>
          </cell>
          <cell r="M256" t="str">
            <v>TECO</v>
          </cell>
          <cell r="N256" t="str">
            <v>Jenneth Madrid</v>
          </cell>
          <cell r="O256">
            <v>17.430299999999999</v>
          </cell>
          <cell r="P256">
            <v>21.38</v>
          </cell>
        </row>
        <row r="257">
          <cell r="E257" t="str">
            <v>X24083423327</v>
          </cell>
          <cell r="F257" t="str">
            <v>NATIONAL RESEARCH COUNCIL OF THE PHILIPPINES</v>
          </cell>
          <cell r="G257" t="str">
            <v>GEN. SANTOS, UPPER BICUTAN, TAGUIG CITY</v>
          </cell>
          <cell r="H257" t="str">
            <v>TAGUIG CITY</v>
          </cell>
          <cell r="I257" t="str">
            <v>PARAÑAQUE</v>
          </cell>
          <cell r="J257"/>
          <cell r="K257"/>
          <cell r="L257" t="str">
            <v>VJC</v>
          </cell>
          <cell r="M257" t="str">
            <v>FCOMP</v>
          </cell>
          <cell r="N257" t="str">
            <v>Jenneth Madrid</v>
          </cell>
          <cell r="O257">
            <v>43.93</v>
          </cell>
          <cell r="P257">
            <v>43.93</v>
          </cell>
        </row>
        <row r="258">
          <cell r="E258" t="str">
            <v>X24114379540</v>
          </cell>
          <cell r="F258" t="str">
            <v>DHAN JERICO MIKE M. DELOS SANTOS</v>
          </cell>
          <cell r="G258" t="str">
            <v>BLOCK 11, VISTA VERDE SOUTH PH I, BACOOR</v>
          </cell>
          <cell r="H258" t="str">
            <v>BACOOR CITY</v>
          </cell>
          <cell r="I258" t="str">
            <v>DASMA</v>
          </cell>
          <cell r="J258"/>
          <cell r="K258"/>
          <cell r="L258" t="str">
            <v>AVECO</v>
          </cell>
          <cell r="M258" t="str">
            <v>TECO</v>
          </cell>
          <cell r="N258" t="str">
            <v>Ronilo Gange Jr.</v>
          </cell>
          <cell r="O258">
            <v>24.133299999999998</v>
          </cell>
          <cell r="P258">
            <v>24.13</v>
          </cell>
        </row>
        <row r="259">
          <cell r="E259" t="str">
            <v>X24093702490</v>
          </cell>
          <cell r="F259" t="str">
            <v>BARANGAY MOLINO VI</v>
          </cell>
          <cell r="G259" t="str">
            <v>EVERLASTING, SOLDIER'S HILLS 4 PH II, BACOOR</v>
          </cell>
          <cell r="H259" t="str">
            <v>BACOOR CITY</v>
          </cell>
          <cell r="I259" t="str">
            <v>DASMA</v>
          </cell>
          <cell r="J259"/>
          <cell r="K259"/>
          <cell r="L259" t="str">
            <v>AVECO</v>
          </cell>
          <cell r="M259" t="str">
            <v>FCOMP</v>
          </cell>
          <cell r="N259" t="str">
            <v>Ronilo Gange Jr.</v>
          </cell>
          <cell r="O259">
            <v>73.844999999999999</v>
          </cell>
          <cell r="P259">
            <v>152.13</v>
          </cell>
        </row>
        <row r="260">
          <cell r="E260" t="str">
            <v>X24093725089</v>
          </cell>
          <cell r="F260" t="str">
            <v>RUBEN LEYVA TERRADO</v>
          </cell>
          <cell r="G260" t="str">
            <v>PILAR, ST. JOSEPH SUBD, LAS PINAS CITY</v>
          </cell>
          <cell r="H260" t="str">
            <v>LAS PIÑAS CITY</v>
          </cell>
          <cell r="I260" t="str">
            <v>PARAÑAQUE</v>
          </cell>
          <cell r="J260"/>
          <cell r="K260"/>
          <cell r="L260" t="str">
            <v>POWERHOUSE</v>
          </cell>
          <cell r="M260" t="str">
            <v>FCOMP</v>
          </cell>
          <cell r="N260" t="str">
            <v>Jenneth Madrid</v>
          </cell>
          <cell r="O260">
            <v>167.39709999999999</v>
          </cell>
          <cell r="P260">
            <v>167.4</v>
          </cell>
        </row>
        <row r="261">
          <cell r="E261" t="str">
            <v>X24041001641</v>
          </cell>
          <cell r="F261" t="str">
            <v>FILINVEST LAND, INC.</v>
          </cell>
          <cell r="G261" t="str">
            <v>BLOCK 2, PRINCETON HEIGHTS PH 3, BACOOR</v>
          </cell>
          <cell r="H261" t="str">
            <v>BACOOR CITY</v>
          </cell>
          <cell r="I261" t="str">
            <v>DASMA</v>
          </cell>
          <cell r="J261"/>
          <cell r="K261"/>
          <cell r="L261" t="str">
            <v>AVECO</v>
          </cell>
          <cell r="M261" t="str">
            <v>FCOMP</v>
          </cell>
          <cell r="N261" t="str">
            <v>Ronilo Gange Jr.</v>
          </cell>
          <cell r="O261">
            <v>222.44659999999999</v>
          </cell>
          <cell r="P261">
            <v>611.05999999999995</v>
          </cell>
        </row>
        <row r="262">
          <cell r="E262" t="str">
            <v>X24062388683</v>
          </cell>
          <cell r="F262" t="str">
            <v>MARC MEDALLA O'CONNOR</v>
          </cell>
          <cell r="G262" t="str">
            <v>ARAGONA, CITADELLA EXEC VILL, LAS PINAS CITY</v>
          </cell>
          <cell r="H262" t="str">
            <v>LAS PIÑAS CITY</v>
          </cell>
          <cell r="I262" t="str">
            <v>PARAÑAQUE</v>
          </cell>
          <cell r="J262"/>
          <cell r="K262"/>
          <cell r="L262" t="str">
            <v>POWERHOUSE</v>
          </cell>
          <cell r="M262" t="str">
            <v>FCOMP</v>
          </cell>
          <cell r="N262" t="str">
            <v>Jenneth Madrid</v>
          </cell>
          <cell r="O262">
            <v>4.2366999999999999</v>
          </cell>
          <cell r="P262">
            <v>342.89</v>
          </cell>
        </row>
        <row r="263">
          <cell r="E263" t="str">
            <v>X24104277409</v>
          </cell>
          <cell r="F263" t="str">
            <v>COMGLASCO AGUILA GLASS CORP.</v>
          </cell>
          <cell r="G263" t="str">
            <v>MANALAC, BAGONG TANYAG, TAGUIG CITY</v>
          </cell>
          <cell r="H263" t="str">
            <v>TAGUIG CITY</v>
          </cell>
          <cell r="I263" t="str">
            <v>PARAÑAQUE</v>
          </cell>
          <cell r="J263"/>
          <cell r="K263" t="str">
            <v>W/O ISSUE</v>
          </cell>
          <cell r="L263" t="str">
            <v>VJC</v>
          </cell>
          <cell r="M263" t="str">
            <v>FCOMP</v>
          </cell>
          <cell r="N263" t="str">
            <v>Jenneth Madrid</v>
          </cell>
          <cell r="O263">
            <v>60.284599999999998</v>
          </cell>
          <cell r="P263">
            <v>143.57</v>
          </cell>
        </row>
        <row r="264">
          <cell r="E264" t="str">
            <v>X24114628777</v>
          </cell>
          <cell r="F264" t="str">
            <v>HOUSEHOLD DEVELOPMENT CORPORATION</v>
          </cell>
          <cell r="G264" t="str">
            <v>BARCELONA, BRIA FLATS LAS PIÑAS, LAS PINAS CITY</v>
          </cell>
          <cell r="H264" t="str">
            <v>LAS PIÑAS CITY</v>
          </cell>
          <cell r="I264" t="str">
            <v>PARAÑAQUE</v>
          </cell>
          <cell r="J264"/>
          <cell r="K264" t="str">
            <v>W/O ISSUE</v>
          </cell>
          <cell r="L264" t="str">
            <v>AVECO</v>
          </cell>
          <cell r="M264" t="str">
            <v>SCHED</v>
          </cell>
          <cell r="N264" t="str">
            <v>Ronilo Gange Jr.</v>
          </cell>
          <cell r="O264">
            <v>99.840699999999998</v>
          </cell>
          <cell r="P264">
            <v>99.84</v>
          </cell>
        </row>
        <row r="265">
          <cell r="E265" t="str">
            <v>X24114608975</v>
          </cell>
          <cell r="F265" t="str">
            <v>LIGHT RAIL MANILA CORPORATION</v>
          </cell>
          <cell r="G265" t="str">
            <v>NINOY AQUINO, STO. NINO, PARANAQUE</v>
          </cell>
          <cell r="H265" t="str">
            <v>PARAÑAQUE CITY</v>
          </cell>
          <cell r="I265" t="str">
            <v>PARAÑAQUE</v>
          </cell>
          <cell r="J265"/>
          <cell r="K265" t="str">
            <v>W/O ISSUE</v>
          </cell>
          <cell r="L265" t="str">
            <v>VJC</v>
          </cell>
          <cell r="M265" t="str">
            <v>FCOMP</v>
          </cell>
          <cell r="N265" t="str">
            <v>Jayson Ramores</v>
          </cell>
          <cell r="O265">
            <v>41.711100000000002</v>
          </cell>
          <cell r="P265">
            <v>133.03</v>
          </cell>
        </row>
        <row r="266">
          <cell r="E266" t="str">
            <v>X24114608824</v>
          </cell>
          <cell r="F266" t="str">
            <v>DITO TELECOMMUNITY CORPORATION</v>
          </cell>
          <cell r="G266" t="str">
            <v>CHAMPACA, STO. NINO, TAGUIG CITY</v>
          </cell>
          <cell r="H266" t="str">
            <v>TAGUIG CITY</v>
          </cell>
          <cell r="I266" t="str">
            <v>PARAÑAQUE</v>
          </cell>
          <cell r="J266" t="str">
            <v>emailed request for drainage diversion last Feb. 7 (no update yet)</v>
          </cell>
          <cell r="K266" t="str">
            <v>W/ ISSUE</v>
          </cell>
          <cell r="L266" t="str">
            <v>VJC</v>
          </cell>
          <cell r="M266" t="str">
            <v>FCOMP</v>
          </cell>
          <cell r="N266" t="str">
            <v>Jenneth Madrid</v>
          </cell>
          <cell r="O266">
            <v>80.927599999999998</v>
          </cell>
          <cell r="P266">
            <v>456.41</v>
          </cell>
        </row>
        <row r="267">
          <cell r="E267" t="str">
            <v>X24093530616</v>
          </cell>
          <cell r="F267" t="str">
            <v>SPRINGTOWN DEVELOPMENT CORPORATION</v>
          </cell>
          <cell r="G267" t="str">
            <v>SUSANA, TUNASAN, MUNTINLUPA</v>
          </cell>
          <cell r="H267" t="str">
            <v>MUNTINLUPA CITY</v>
          </cell>
          <cell r="I267" t="str">
            <v>PARAÑAQUE</v>
          </cell>
          <cell r="J267" t="str">
            <v>Waiting for RTPI Schedule</v>
          </cell>
          <cell r="K267"/>
          <cell r="L267" t="str">
            <v>CHALLENGER</v>
          </cell>
          <cell r="M267" t="str">
            <v>FCOMP</v>
          </cell>
          <cell r="N267" t="str">
            <v>Isan Carlo Lazaro</v>
          </cell>
          <cell r="O267">
            <v>72.207949999999997</v>
          </cell>
          <cell r="P267">
            <v>72.209999999999994</v>
          </cell>
        </row>
        <row r="268">
          <cell r="E268" t="str">
            <v>X24104064373</v>
          </cell>
          <cell r="F268" t="str">
            <v>MA. CECILIA FLORES MAGAT</v>
          </cell>
          <cell r="G268" t="str">
            <v>MULTINATIONAL, MULTINATIONAL VILL, PARANAQUE</v>
          </cell>
          <cell r="H268" t="str">
            <v>PARAÑAQUE CITY</v>
          </cell>
          <cell r="I268" t="str">
            <v>PARAÑAQUE</v>
          </cell>
          <cell r="J268"/>
          <cell r="K268" t="str">
            <v>W/O ISSUE</v>
          </cell>
          <cell r="L268" t="str">
            <v>POWERHOUSE</v>
          </cell>
          <cell r="M268" t="str">
            <v>FCOMP</v>
          </cell>
          <cell r="N268" t="str">
            <v>Jenneth Madrid</v>
          </cell>
          <cell r="O268">
            <v>52.078499999999998</v>
          </cell>
          <cell r="P268">
            <v>52.08</v>
          </cell>
        </row>
        <row r="269">
          <cell r="E269" t="str">
            <v>X24103986359</v>
          </cell>
          <cell r="F269" t="str">
            <v>DITO TELECOMMUNITY CORPORATION</v>
          </cell>
          <cell r="G269" t="str">
            <v>QUEEN OF DIAMOND, QUEEN'S ROW AREA A SUBD, BACOOR</v>
          </cell>
          <cell r="H269" t="str">
            <v>BACOOR CITY</v>
          </cell>
          <cell r="I269" t="str">
            <v>DASMA</v>
          </cell>
          <cell r="J269"/>
          <cell r="K269" t="str">
            <v>W/O ISSUE</v>
          </cell>
          <cell r="L269" t="str">
            <v>POWERHOUSE</v>
          </cell>
          <cell r="M269" t="str">
            <v>FCOMP</v>
          </cell>
          <cell r="N269" t="str">
            <v>Jenneth Madrid</v>
          </cell>
          <cell r="O269">
            <v>288.62920000000003</v>
          </cell>
          <cell r="P269">
            <v>288.63</v>
          </cell>
        </row>
        <row r="270">
          <cell r="E270" t="str">
            <v>X24114379635</v>
          </cell>
          <cell r="F270" t="str">
            <v>CITYLAND DEVELOPMENT CORPORATION</v>
          </cell>
          <cell r="G270" t="str">
            <v>ALABANG-ZAPOTE, ALMANZA I, LAS PINAS CITY</v>
          </cell>
          <cell r="H270" t="str">
            <v>LAS PIÑAS CITY</v>
          </cell>
          <cell r="I270" t="str">
            <v>PARAÑAQUE</v>
          </cell>
          <cell r="J270"/>
          <cell r="K270" t="str">
            <v>W/O ISSUE</v>
          </cell>
          <cell r="L270" t="str">
            <v>POWERHOUSE</v>
          </cell>
          <cell r="M270" t="str">
            <v>FCOMP</v>
          </cell>
          <cell r="N270" t="str">
            <v>Jenneth Madrid</v>
          </cell>
          <cell r="O270">
            <v>29.504999999999999</v>
          </cell>
          <cell r="P270">
            <v>29.51</v>
          </cell>
        </row>
        <row r="271">
          <cell r="E271" t="str">
            <v>X24051975891</v>
          </cell>
          <cell r="F271" t="str">
            <v>FANG LIN OASIS CORPORATION</v>
          </cell>
          <cell r="G271" t="str">
            <v>QUIRINO, TAMBO, PARANAQUE</v>
          </cell>
          <cell r="H271" t="str">
            <v>PARAÑAQUE CITY</v>
          </cell>
          <cell r="I271" t="str">
            <v>PARAÑAQUE</v>
          </cell>
          <cell r="J271"/>
          <cell r="K271" t="str">
            <v>W/O ISSUE</v>
          </cell>
          <cell r="L271" t="str">
            <v>ECOM</v>
          </cell>
          <cell r="M271" t="str">
            <v>TECO</v>
          </cell>
          <cell r="N271" t="str">
            <v>Ronilo Gange Jr.</v>
          </cell>
          <cell r="O271">
            <v>144.6317</v>
          </cell>
          <cell r="P271">
            <v>144.63</v>
          </cell>
        </row>
        <row r="272">
          <cell r="E272" t="str">
            <v>X24103956559</v>
          </cell>
          <cell r="F272" t="str">
            <v>LILY REAL ESTATE DEVELOPMENT CORPORATION</v>
          </cell>
          <cell r="G272" t="str">
            <v>QUIRINO, TAMBO, PARANAQUE</v>
          </cell>
          <cell r="H272" t="str">
            <v>PARAÑAQUE CITY</v>
          </cell>
          <cell r="I272" t="str">
            <v>PARAÑAQUE</v>
          </cell>
          <cell r="J272"/>
          <cell r="K272" t="str">
            <v>W/O ISSUE</v>
          </cell>
          <cell r="L272" t="str">
            <v>AVECO</v>
          </cell>
          <cell r="M272" t="str">
            <v>FCOMP</v>
          </cell>
          <cell r="N272" t="str">
            <v>Ronilo Gange Jr.</v>
          </cell>
          <cell r="O272">
            <v>187.60159999999999</v>
          </cell>
          <cell r="P272">
            <v>228.97</v>
          </cell>
        </row>
        <row r="273">
          <cell r="E273" t="str">
            <v>X24073016208</v>
          </cell>
          <cell r="F273" t="str">
            <v>KISE GAYLE RAMOS TANG</v>
          </cell>
          <cell r="G273" t="str">
            <v>COUNTRY CLUB, AYALA-ALABANG VILL, MUNTINLUPA</v>
          </cell>
          <cell r="H273" t="str">
            <v>MUNTINLUPA CITY</v>
          </cell>
          <cell r="I273" t="str">
            <v>PARAÑAQUE</v>
          </cell>
          <cell r="J273" t="str">
            <v>waiting for schedule</v>
          </cell>
          <cell r="K273" t="str">
            <v>W/O ISSUE</v>
          </cell>
          <cell r="L273" t="str">
            <v>CHALLENGER</v>
          </cell>
          <cell r="M273" t="str">
            <v>TECO</v>
          </cell>
          <cell r="N273" t="str">
            <v>Jemuel Peralta</v>
          </cell>
          <cell r="O273">
            <v>283.27319999999997</v>
          </cell>
          <cell r="P273">
            <v>273.20999999999998</v>
          </cell>
        </row>
        <row r="274">
          <cell r="E274" t="str">
            <v>X24104044893</v>
          </cell>
          <cell r="F274" t="str">
            <v>SONAK HOLDINGS CORPORATION</v>
          </cell>
          <cell r="G274" t="str">
            <v>WEST SERVICE, CUPANG, MUNTINLUPA</v>
          </cell>
          <cell r="H274" t="str">
            <v>MUNTINLUPA CITY</v>
          </cell>
          <cell r="I274" t="str">
            <v>PARAÑAQUE</v>
          </cell>
          <cell r="J274"/>
          <cell r="K274"/>
          <cell r="L274" t="str">
            <v>ECOM</v>
          </cell>
          <cell r="M274" t="str">
            <v>FCOMP</v>
          </cell>
          <cell r="N274" t="str">
            <v>Ronilo Gange Jr.</v>
          </cell>
          <cell r="O274">
            <v>55.05</v>
          </cell>
          <cell r="P274">
            <v>55.05</v>
          </cell>
        </row>
        <row r="275">
          <cell r="E275" t="str">
            <v>X23104201686</v>
          </cell>
          <cell r="F275" t="str">
            <v>MINGHAI SU</v>
          </cell>
          <cell r="G275" t="str">
            <v>MATTHEW, MULTINATIONAL VILL, PARANAQUE</v>
          </cell>
          <cell r="H275" t="str">
            <v>PARAÑAQUE CITY</v>
          </cell>
          <cell r="I275" t="str">
            <v>PARAÑAQUE</v>
          </cell>
          <cell r="J275" t="str">
            <v>waiting for schedule</v>
          </cell>
          <cell r="K275" t="str">
            <v>W/O ISSUE</v>
          </cell>
          <cell r="L275" t="str">
            <v>CHALLENGER</v>
          </cell>
          <cell r="M275" t="str">
            <v>FCOMP</v>
          </cell>
          <cell r="N275" t="str">
            <v>Isan Carlo Lazaro</v>
          </cell>
          <cell r="O275">
            <v>52.731000000000002</v>
          </cell>
          <cell r="P275">
            <v>52.73</v>
          </cell>
        </row>
        <row r="276">
          <cell r="E276" t="str">
            <v>X24051797098</v>
          </cell>
          <cell r="F276" t="str">
            <v>ERIC CHAN KE</v>
          </cell>
          <cell r="G276" t="str">
            <v>MASBATE LOOP, MARINA SUBD, PARANAQUE</v>
          </cell>
          <cell r="H276" t="str">
            <v>PARAÑAQUE CITY</v>
          </cell>
          <cell r="I276" t="str">
            <v>PARAÑAQUE</v>
          </cell>
          <cell r="J276"/>
          <cell r="K276" t="str">
            <v>W/O ISSUE</v>
          </cell>
          <cell r="L276" t="str">
            <v>AVECO</v>
          </cell>
          <cell r="M276" t="str">
            <v>FCOMP</v>
          </cell>
          <cell r="N276" t="str">
            <v>Ronilo Gange Jr.</v>
          </cell>
          <cell r="O276">
            <v>64.906999999999996</v>
          </cell>
          <cell r="P276">
            <v>152.37</v>
          </cell>
        </row>
        <row r="277">
          <cell r="E277" t="str">
            <v>X24114498829</v>
          </cell>
          <cell r="F277" t="str">
            <v>VILLA LIGHT NEIGHBORHOOD ASSOCIATION INC.</v>
          </cell>
          <cell r="G277" t="str">
            <v>BLOCK 10, VILLA LIGHT SUBD, TAGUIG CITY</v>
          </cell>
          <cell r="H277" t="str">
            <v>TAGUIG CITY</v>
          </cell>
          <cell r="I277" t="str">
            <v>PARAÑAQUE</v>
          </cell>
          <cell r="J277"/>
          <cell r="K277" t="str">
            <v>W/O ISSUE</v>
          </cell>
          <cell r="L277" t="str">
            <v>VJC</v>
          </cell>
          <cell r="M277" t="str">
            <v>CLOSED-CAN</v>
          </cell>
          <cell r="N277" t="str">
            <v>Jenneth Madrid</v>
          </cell>
          <cell r="O277">
            <v>394.32159999999999</v>
          </cell>
          <cell r="P277" t="e">
            <v>#N/A</v>
          </cell>
        </row>
        <row r="278">
          <cell r="E278" t="str">
            <v>X24093717312</v>
          </cell>
          <cell r="F278" t="str">
            <v>MARIA PERLA G DATINGALING</v>
          </cell>
          <cell r="G278" t="str">
            <v>J. DIAZ, KATARUNGAN VILLAGE, MUNTINLUPA</v>
          </cell>
          <cell r="H278" t="str">
            <v>MUNTINLUPA CITY</v>
          </cell>
          <cell r="I278" t="str">
            <v>PARAÑAQUE</v>
          </cell>
          <cell r="J278" t="str">
            <v>For schedule of digging</v>
          </cell>
          <cell r="K278"/>
          <cell r="L278" t="str">
            <v>CHALLENGER</v>
          </cell>
          <cell r="M278" t="str">
            <v>FCOMP</v>
          </cell>
          <cell r="N278" t="str">
            <v>Isan Carlo Lazaro</v>
          </cell>
          <cell r="O278">
            <v>222.63659999999999</v>
          </cell>
          <cell r="P278">
            <v>222.64</v>
          </cell>
        </row>
        <row r="279">
          <cell r="E279" t="str">
            <v>X24072720259</v>
          </cell>
          <cell r="F279" t="str">
            <v>RAMON GALVEZ VIZMONTE</v>
          </cell>
          <cell r="G279" t="str">
            <v>MAMBOG IV, BACOOR</v>
          </cell>
          <cell r="H279" t="str">
            <v>BACOOR CITY</v>
          </cell>
          <cell r="I279" t="str">
            <v>DASMA</v>
          </cell>
          <cell r="J279"/>
          <cell r="K279" t="str">
            <v xml:space="preserve">For Force Fcomp </v>
          </cell>
          <cell r="L279" t="str">
            <v>AVECO</v>
          </cell>
          <cell r="M279" t="str">
            <v>TECO</v>
          </cell>
          <cell r="N279" t="str">
            <v>Ronilo Gange Jr.</v>
          </cell>
          <cell r="O279">
            <v>27.452799999999996</v>
          </cell>
          <cell r="P279">
            <v>59.46</v>
          </cell>
        </row>
        <row r="280">
          <cell r="E280" t="str">
            <v>X24062437670</v>
          </cell>
          <cell r="F280" t="str">
            <v>DITO TELECOMMUNITY CORPORATION</v>
          </cell>
          <cell r="G280" t="str">
            <v>BETTERLIVING SUBD ANNEX 45, PARANAQUE</v>
          </cell>
          <cell r="H280" t="str">
            <v>PARAÑAQUE CITY</v>
          </cell>
          <cell r="I280" t="str">
            <v>PARAÑAQUE</v>
          </cell>
          <cell r="J280" t="str">
            <v>NEW HOA Members refused the energization of the tower</v>
          </cell>
          <cell r="K280"/>
          <cell r="L280" t="str">
            <v>POWERHOUSE</v>
          </cell>
          <cell r="M280" t="str">
            <v>PCAN3</v>
          </cell>
          <cell r="N280" t="str">
            <v>Isan Carlo Lazaro</v>
          </cell>
          <cell r="O280">
            <v>134.78100000000001</v>
          </cell>
          <cell r="P280" t="e">
            <v>#N/A</v>
          </cell>
        </row>
        <row r="281">
          <cell r="E281" t="str">
            <v>X24010237993</v>
          </cell>
          <cell r="F281" t="str">
            <v>ALEXANDER CREUS BONDOC</v>
          </cell>
          <cell r="G281" t="str">
            <v>ARDEN, ST. JOSEPH SUBD, LAS PINAS CITY</v>
          </cell>
          <cell r="H281" t="str">
            <v>LAS PIÑAS CITY</v>
          </cell>
          <cell r="I281" t="str">
            <v>PARAÑAQUE</v>
          </cell>
          <cell r="J281"/>
          <cell r="K281"/>
          <cell r="L281" t="str">
            <v>CHALLENGER</v>
          </cell>
          <cell r="M281" t="str">
            <v>CLOSE</v>
          </cell>
          <cell r="N281" t="str">
            <v>Jemuel Peralta</v>
          </cell>
          <cell r="O281">
            <v>24.940300000000001</v>
          </cell>
          <cell r="P281">
            <v>26.37</v>
          </cell>
        </row>
        <row r="282">
          <cell r="E282" t="str">
            <v>X24010241125</v>
          </cell>
          <cell r="F282" t="str">
            <v>ALEXANDER CREUS BONDOC</v>
          </cell>
          <cell r="G282" t="str">
            <v>ARDEN, ST. JOSEPH SUBD, LAS PINAS CITY</v>
          </cell>
          <cell r="H282" t="str">
            <v>LAS PIÑAS CITY</v>
          </cell>
          <cell r="I282" t="str">
            <v>PARAÑAQUE</v>
          </cell>
          <cell r="J282"/>
          <cell r="K282"/>
          <cell r="L282" t="str">
            <v>CHALLENGER</v>
          </cell>
          <cell r="M282" t="str">
            <v>CLOSE</v>
          </cell>
          <cell r="N282" t="str">
            <v>Jemuel Peralta</v>
          </cell>
          <cell r="O282">
            <v>22.520299999999999</v>
          </cell>
          <cell r="P282">
            <v>24.15</v>
          </cell>
        </row>
        <row r="283">
          <cell r="E283" t="str">
            <v>X24020497540</v>
          </cell>
          <cell r="F283" t="str">
            <v>THAYNE JARRETT TAN RECATO DY</v>
          </cell>
          <cell r="G283" t="str">
            <v>BETTERLIVING SUBD ANNEX 29/32, PARANAQUE</v>
          </cell>
          <cell r="H283" t="str">
            <v>PARAÑAQUE CITY</v>
          </cell>
          <cell r="I283" t="str">
            <v>PARAÑAQUE</v>
          </cell>
          <cell r="J283"/>
          <cell r="K283"/>
          <cell r="L283" t="str">
            <v>ECOM</v>
          </cell>
          <cell r="M283" t="str">
            <v>SCHED</v>
          </cell>
          <cell r="N283" t="str">
            <v>Ronilo Gange Jr.</v>
          </cell>
          <cell r="O283">
            <v>69.344099999999997</v>
          </cell>
          <cell r="P283">
            <v>147.63</v>
          </cell>
        </row>
        <row r="284">
          <cell r="E284" t="str">
            <v>X24114453678</v>
          </cell>
          <cell r="F284" t="str">
            <v>JENNIFER GALANG UY</v>
          </cell>
          <cell r="G284" t="str">
            <v>KATARUNGAN VILLAGE, MUNTINLUPA</v>
          </cell>
          <cell r="H284" t="str">
            <v>MUNTINLUPA CITY</v>
          </cell>
          <cell r="I284" t="str">
            <v>PARAÑAQUE</v>
          </cell>
          <cell r="J284"/>
          <cell r="K284"/>
          <cell r="L284" t="str">
            <v>POWERHOUSE</v>
          </cell>
          <cell r="M284" t="str">
            <v>FCOMP</v>
          </cell>
          <cell r="N284" t="str">
            <v>Jenneth Madrid</v>
          </cell>
          <cell r="O284">
            <v>193.60149999999999</v>
          </cell>
          <cell r="P284">
            <v>193.6</v>
          </cell>
        </row>
        <row r="285">
          <cell r="E285" t="str">
            <v>X24020423392</v>
          </cell>
          <cell r="F285" t="str">
            <v>GERMAN SELDAS MOTAR</v>
          </cell>
          <cell r="G285" t="str">
            <v>MULTINATIONAL VILL, PARANAQUE</v>
          </cell>
          <cell r="H285" t="str">
            <v>PARAÑAQUE CITY</v>
          </cell>
          <cell r="I285" t="str">
            <v>PARAÑAQUE</v>
          </cell>
          <cell r="J285"/>
          <cell r="K285"/>
          <cell r="L285" t="str">
            <v>ECOM</v>
          </cell>
          <cell r="M285" t="str">
            <v>FCOMP</v>
          </cell>
          <cell r="N285" t="str">
            <v>Ronilo Gange Jr.</v>
          </cell>
          <cell r="O285">
            <v>132.87139999999999</v>
          </cell>
          <cell r="P285">
            <v>166.07</v>
          </cell>
        </row>
        <row r="286">
          <cell r="E286" t="str">
            <v>X24114622443</v>
          </cell>
          <cell r="F286" t="str">
            <v>NELSON BALIGUAT RODRIGUEZ</v>
          </cell>
          <cell r="G286" t="str">
            <v>ENLISTED PERSONNEL VIL 2, TAGUIG CITY</v>
          </cell>
          <cell r="H286" t="str">
            <v>TAGUIG CITY</v>
          </cell>
          <cell r="I286" t="str">
            <v>PARAÑAQUE</v>
          </cell>
          <cell r="J286"/>
          <cell r="K286"/>
          <cell r="L286" t="str">
            <v>VJC</v>
          </cell>
          <cell r="M286" t="str">
            <v>COMP</v>
          </cell>
          <cell r="N286" t="str">
            <v>Jenneth Madrid</v>
          </cell>
          <cell r="O286">
            <v>39.92</v>
          </cell>
          <cell r="P286">
            <v>39.92</v>
          </cell>
        </row>
        <row r="287">
          <cell r="E287" t="str">
            <v>X23093703275</v>
          </cell>
          <cell r="F287" t="str">
            <v>BARANGAY MANUYO DOS</v>
          </cell>
          <cell r="G287" t="str">
            <v>TOLENTINO, GATCHALIAN SUBD, LAS PINAS CITY</v>
          </cell>
          <cell r="H287" t="str">
            <v>LAS PIÑAS CITY</v>
          </cell>
          <cell r="I287" t="str">
            <v>PARAÑAQUE</v>
          </cell>
          <cell r="J287"/>
          <cell r="K287"/>
          <cell r="L287" t="str">
            <v>CHALLENGER</v>
          </cell>
          <cell r="M287" t="str">
            <v>FCOMP</v>
          </cell>
          <cell r="N287" t="str">
            <v>Isan Carlo Lazaro</v>
          </cell>
          <cell r="O287">
            <v>124.15810000000002</v>
          </cell>
          <cell r="P287">
            <v>146.68</v>
          </cell>
        </row>
        <row r="288">
          <cell r="E288" t="str">
            <v>X24093865089</v>
          </cell>
          <cell r="F288" t="str">
            <v>JOVY BITANGCOL LOSERIAGA</v>
          </cell>
          <cell r="G288" t="str">
            <v>BLOCK 8, AFP OVAI PH 1, TAGUIG CITY</v>
          </cell>
          <cell r="H288" t="str">
            <v>TAGUIG CITY</v>
          </cell>
          <cell r="I288" t="str">
            <v>PARAÑAQUE</v>
          </cell>
          <cell r="J288"/>
          <cell r="K288"/>
          <cell r="L288" t="str">
            <v>VJC</v>
          </cell>
          <cell r="M288" t="str">
            <v>FCOMP</v>
          </cell>
          <cell r="N288" t="str">
            <v>Jenneth Madrid</v>
          </cell>
          <cell r="O288">
            <v>3.58</v>
          </cell>
          <cell r="P288">
            <v>11.56</v>
          </cell>
        </row>
        <row r="289">
          <cell r="E289" t="str">
            <v>X24114564095</v>
          </cell>
          <cell r="F289" t="str">
            <v>ROMAN CATHOLIC BISHOP OF IMUS, INCORPORATED</v>
          </cell>
          <cell r="G289" t="str">
            <v>CAMELLA SPV CENTRAL PH 2, BACOOR</v>
          </cell>
          <cell r="H289" t="str">
            <v>BACOOR CITY</v>
          </cell>
          <cell r="I289" t="str">
            <v>DASMA</v>
          </cell>
          <cell r="J289"/>
          <cell r="K289"/>
          <cell r="L289" t="str">
            <v>AVECO</v>
          </cell>
          <cell r="M289" t="str">
            <v>FCOMP</v>
          </cell>
          <cell r="N289" t="str">
            <v>Ronilo Gange Jr.</v>
          </cell>
          <cell r="O289">
            <v>47.618499999999997</v>
          </cell>
          <cell r="P289">
            <v>149.93</v>
          </cell>
        </row>
        <row r="290">
          <cell r="E290" t="str">
            <v>X24041002556</v>
          </cell>
          <cell r="F290" t="str">
            <v>STA. LUCIA REALTY &amp; DEVELOPMENT, INC.</v>
          </cell>
          <cell r="G290" t="str">
            <v>VISTA VERDE SOUTH EXEC PH4, BACOOR</v>
          </cell>
          <cell r="H290" t="str">
            <v>BACOOR CITY</v>
          </cell>
          <cell r="I290" t="str">
            <v>DASMA</v>
          </cell>
          <cell r="J290"/>
          <cell r="K290"/>
          <cell r="L290" t="str">
            <v>POWERHOUSE</v>
          </cell>
          <cell r="M290" t="str">
            <v>FCOMP</v>
          </cell>
          <cell r="N290" t="str">
            <v>Jenneth Madrid</v>
          </cell>
          <cell r="O290">
            <v>125.09089999999999</v>
          </cell>
          <cell r="P290">
            <v>162.27000000000001</v>
          </cell>
        </row>
        <row r="291">
          <cell r="E291" t="str">
            <v>X24114565283</v>
          </cell>
          <cell r="F291" t="str">
            <v>FANTASTICBAKA INCORPORATED</v>
          </cell>
          <cell r="G291" t="str">
            <v>TAGUIG BAGUMBAYAN INDL ASS INC, TAGUIG CITY</v>
          </cell>
          <cell r="H291" t="str">
            <v>TAGUIG CITY</v>
          </cell>
          <cell r="I291" t="str">
            <v>PARAÑAQUE</v>
          </cell>
          <cell r="J291"/>
          <cell r="K291" t="str">
            <v>W/O ISSUE</v>
          </cell>
          <cell r="L291" t="str">
            <v>ECOM</v>
          </cell>
          <cell r="M291" t="str">
            <v>FCOMP</v>
          </cell>
          <cell r="N291" t="str">
            <v>Ronilo Gange Jr.</v>
          </cell>
          <cell r="O291">
            <v>6.79</v>
          </cell>
          <cell r="P291">
            <v>33.96</v>
          </cell>
        </row>
        <row r="292">
          <cell r="E292" t="str">
            <v>X24072572239</v>
          </cell>
          <cell r="F292" t="str">
            <v>ROMEO ICASAS ABAD JR.</v>
          </cell>
          <cell r="G292" t="str">
            <v>NIOG III, NIOG III, BACOOR</v>
          </cell>
          <cell r="H292" t="str">
            <v>BACOOR CITY</v>
          </cell>
          <cell r="I292" t="str">
            <v>DASMA</v>
          </cell>
          <cell r="J292"/>
          <cell r="K292"/>
          <cell r="L292" t="str">
            <v>POWERHOUSE</v>
          </cell>
          <cell r="M292" t="str">
            <v>FCOMP</v>
          </cell>
          <cell r="N292" t="str">
            <v>Jenneth Madrid</v>
          </cell>
          <cell r="O292">
            <v>42.734700000000004</v>
          </cell>
          <cell r="P292">
            <v>56.38</v>
          </cell>
        </row>
        <row r="293">
          <cell r="E293" t="str">
            <v>X24124692677</v>
          </cell>
          <cell r="F293" t="str">
            <v>CITY GOVERNMENT OF BACOOR</v>
          </cell>
          <cell r="G293" t="str">
            <v>MOLINO HOMES I SUBD, BACOOR</v>
          </cell>
          <cell r="H293" t="str">
            <v>BACOOR CITY</v>
          </cell>
          <cell r="I293" t="str">
            <v>DASMA</v>
          </cell>
          <cell r="J293"/>
          <cell r="K293"/>
          <cell r="L293" t="str">
            <v>POWERHOUSE</v>
          </cell>
          <cell r="M293" t="str">
            <v>FCOMP</v>
          </cell>
          <cell r="N293" t="str">
            <v>Jenneth Madrid</v>
          </cell>
          <cell r="O293">
            <v>299.65669999999977</v>
          </cell>
          <cell r="P293">
            <v>447.14</v>
          </cell>
        </row>
        <row r="294">
          <cell r="E294" t="str">
            <v>X23051529972</v>
          </cell>
          <cell r="F294" t="str">
            <v>ERIC ANTHONY S CASTAÑEDA</v>
          </cell>
          <cell r="G294" t="str">
            <v>TIERRA NUEVA SUBD, MUNTINLUPA</v>
          </cell>
          <cell r="H294" t="str">
            <v>MUNTINLUPA CITY</v>
          </cell>
          <cell r="I294" t="str">
            <v>PARAÑAQUE</v>
          </cell>
          <cell r="J294"/>
          <cell r="K294"/>
          <cell r="L294" t="str">
            <v>CHALLENGER</v>
          </cell>
          <cell r="M294" t="str">
            <v>FCOMP</v>
          </cell>
          <cell r="N294" t="str">
            <v>Isan Carlo Lazaro</v>
          </cell>
          <cell r="O294">
            <v>34.519500000000001</v>
          </cell>
          <cell r="P294">
            <v>58.03</v>
          </cell>
        </row>
        <row r="295">
          <cell r="E295" t="str">
            <v>X24124714328</v>
          </cell>
          <cell r="F295" t="str">
            <v>AC AUTOMOTIVE BUSINESS SERVICES, INC.</v>
          </cell>
          <cell r="G295" t="str">
            <v>MOLINO BLVD., BAYANAN, BACOOR</v>
          </cell>
          <cell r="H295" t="str">
            <v>BACOOR CITY</v>
          </cell>
          <cell r="I295" t="str">
            <v>DASMA</v>
          </cell>
          <cell r="J295"/>
          <cell r="K295"/>
          <cell r="L295" t="str">
            <v>AVECO</v>
          </cell>
          <cell r="M295" t="str">
            <v>TECO</v>
          </cell>
          <cell r="N295" t="str">
            <v>Ronilo Gange Jr.</v>
          </cell>
          <cell r="O295">
            <v>14.2433</v>
          </cell>
          <cell r="P295">
            <v>52.96</v>
          </cell>
        </row>
        <row r="296">
          <cell r="E296" t="str">
            <v>X23083241618</v>
          </cell>
          <cell r="F296" t="str">
            <v>ROMEO P. CAMBA</v>
          </cell>
          <cell r="G296" t="str">
            <v>SAN ANTONIO VALLEY 11, PARANAQUE</v>
          </cell>
          <cell r="H296" t="str">
            <v>PARAÑAQUE CITY</v>
          </cell>
          <cell r="I296" t="str">
            <v>PARAÑAQUE</v>
          </cell>
          <cell r="J296"/>
          <cell r="K296"/>
          <cell r="L296" t="str">
            <v>ECOM</v>
          </cell>
          <cell r="M296" t="str">
            <v>SCHED</v>
          </cell>
          <cell r="N296" t="str">
            <v>Ronilo Gange Jr.</v>
          </cell>
          <cell r="O296">
            <v>255.58199999999999</v>
          </cell>
          <cell r="P296">
            <v>781.63</v>
          </cell>
        </row>
        <row r="297">
          <cell r="E297" t="str">
            <v>X24041187305</v>
          </cell>
          <cell r="F297" t="str">
            <v>CATHEDRAL OF THE KING, INC. (CORPORATION SOLE)</v>
          </cell>
          <cell r="G297" t="str">
            <v>MARIMAR VILLAGE, PARANAQUE</v>
          </cell>
          <cell r="H297" t="str">
            <v>PARAÑAQUE CITY</v>
          </cell>
          <cell r="I297" t="str">
            <v>PARAÑAQUE</v>
          </cell>
          <cell r="J297" t="str">
            <v>For survey</v>
          </cell>
          <cell r="K297"/>
          <cell r="L297" t="str">
            <v>CHALLENGER</v>
          </cell>
          <cell r="M297" t="str">
            <v>FCOMP</v>
          </cell>
          <cell r="N297" t="str">
            <v>Isan Carlo Lazaro</v>
          </cell>
          <cell r="O297">
            <v>70.284800000000004</v>
          </cell>
          <cell r="P297">
            <v>95.46</v>
          </cell>
        </row>
        <row r="298">
          <cell r="E298" t="str">
            <v>X24124856516</v>
          </cell>
          <cell r="F298" t="str">
            <v>RAUL GABRIEL II S. DIMATATAC</v>
          </cell>
          <cell r="G298" t="str">
            <v>SUSANA HEIGHTS SUBD, MUNTINLUPA</v>
          </cell>
          <cell r="H298" t="str">
            <v>MUNTINLUPA CITY</v>
          </cell>
          <cell r="I298" t="str">
            <v>PARAÑAQUE</v>
          </cell>
          <cell r="J298"/>
          <cell r="K298" t="str">
            <v>Error in FCOMP due to Budget Issues 
Email for Force FCOMP already Sent to Mam Zarah</v>
          </cell>
          <cell r="L298" t="str">
            <v>AVECO</v>
          </cell>
          <cell r="M298" t="str">
            <v>FCOMP</v>
          </cell>
          <cell r="N298" t="str">
            <v>Ronilo Gange Jr.</v>
          </cell>
          <cell r="O298">
            <v>25.0823</v>
          </cell>
          <cell r="P298">
            <v>36.25</v>
          </cell>
        </row>
        <row r="299">
          <cell r="E299" t="str">
            <v>X24114563541</v>
          </cell>
          <cell r="F299" t="str">
            <v>MONOCRETE CONSTRUCTION PHILIPPINES, INC.</v>
          </cell>
          <cell r="G299" t="str">
            <v>PRES. DIOSDADO MACAPAGAL, ASIAWORLD CITY, PARANAQUE</v>
          </cell>
          <cell r="H299" t="str">
            <v>PARAÑAQUE CITY</v>
          </cell>
          <cell r="I299" t="str">
            <v>PARAÑAQUE</v>
          </cell>
          <cell r="J299" t="str">
            <v xml:space="preserve">ongoing </v>
          </cell>
          <cell r="K299"/>
          <cell r="L299" t="str">
            <v>POWERHOUSE</v>
          </cell>
          <cell r="M299" t="str">
            <v>SCHED</v>
          </cell>
          <cell r="N299" t="str">
            <v>Isan Carlo Lazaro</v>
          </cell>
          <cell r="O299">
            <v>20.650000000000002</v>
          </cell>
          <cell r="P299">
            <v>35.07</v>
          </cell>
        </row>
        <row r="300">
          <cell r="E300" t="str">
            <v>X24124737940</v>
          </cell>
          <cell r="F300" t="str">
            <v>PETRON CORPORATION</v>
          </cell>
          <cell r="G300" t="str">
            <v>ALABANG-ZAPOTE, TALON II, LAS PINAS CITY</v>
          </cell>
          <cell r="H300" t="str">
            <v>LAS PIÑAS CITY</v>
          </cell>
          <cell r="I300" t="str">
            <v>PARAÑAQUE</v>
          </cell>
          <cell r="J300"/>
          <cell r="K300"/>
          <cell r="L300" t="str">
            <v>CHALLENGER</v>
          </cell>
          <cell r="M300" t="str">
            <v>CLOSE</v>
          </cell>
          <cell r="N300" t="str">
            <v>Jemuel Peralta</v>
          </cell>
          <cell r="O300">
            <v>46.2</v>
          </cell>
          <cell r="P300">
            <v>122.63</v>
          </cell>
        </row>
        <row r="301">
          <cell r="E301" t="str">
            <v>X24104149594</v>
          </cell>
          <cell r="F301" t="str">
            <v>NORTH PHILIPPINE UNION CONFERENCE CORP OF THE SEVE</v>
          </cell>
          <cell r="G301" t="str">
            <v>BAYANAN, BAYANAN, BACOOR</v>
          </cell>
          <cell r="H301" t="str">
            <v>BACOOR CITY</v>
          </cell>
          <cell r="I301" t="str">
            <v>DASMA</v>
          </cell>
          <cell r="J301"/>
          <cell r="K301"/>
          <cell r="L301" t="str">
            <v>AVECO</v>
          </cell>
          <cell r="M301" t="str">
            <v>FCOMP</v>
          </cell>
          <cell r="N301" t="str">
            <v>Ronilo Gange Jr.</v>
          </cell>
          <cell r="O301">
            <v>53.161999999999999</v>
          </cell>
          <cell r="P301">
            <v>269.33</v>
          </cell>
        </row>
        <row r="302">
          <cell r="E302" t="str">
            <v>X24093710813</v>
          </cell>
          <cell r="F302" t="str">
            <v>ALLAN RAMIREZ SORBITO</v>
          </cell>
          <cell r="G302" t="str">
            <v>CAMELLA SPRINGVILLE HEIGHTS III, BACOOR</v>
          </cell>
          <cell r="H302" t="str">
            <v>BACOOR CITY</v>
          </cell>
          <cell r="I302" t="str">
            <v>DASMA</v>
          </cell>
          <cell r="J302"/>
          <cell r="K302"/>
          <cell r="L302" t="str">
            <v>AVECO</v>
          </cell>
          <cell r="M302" t="str">
            <v>FCOMP</v>
          </cell>
          <cell r="N302" t="str">
            <v>Ronilo Gange Jr.</v>
          </cell>
          <cell r="O302">
            <v>27.34</v>
          </cell>
          <cell r="P302">
            <v>27.34</v>
          </cell>
        </row>
        <row r="303">
          <cell r="E303" t="str">
            <v>X24104283780</v>
          </cell>
          <cell r="F303" t="str">
            <v>GOLDEN LARIELLE, INC.,</v>
          </cell>
          <cell r="G303" t="str">
            <v>BLOCK 1, TUNASAN, MUNTINLUPA</v>
          </cell>
          <cell r="H303" t="str">
            <v>MUNTINLUPA CITY</v>
          </cell>
          <cell r="I303" t="str">
            <v>PARAÑAQUE</v>
          </cell>
          <cell r="J303"/>
          <cell r="K303"/>
          <cell r="L303" t="str">
            <v>ECOM</v>
          </cell>
          <cell r="M303" t="str">
            <v>SCHED</v>
          </cell>
          <cell r="N303" t="str">
            <v>Ronilo Gange Jr.</v>
          </cell>
          <cell r="O303">
            <v>147.75859999999994</v>
          </cell>
          <cell r="P303">
            <v>500.38</v>
          </cell>
        </row>
        <row r="304">
          <cell r="E304" t="str">
            <v>X24124874147</v>
          </cell>
          <cell r="F304" t="str">
            <v>EMPIRE METAL WORKS, INC.</v>
          </cell>
          <cell r="G304" t="str">
            <v>NIOG III, NIOG III, BACOOR</v>
          </cell>
          <cell r="H304" t="str">
            <v>BACOOR CITY</v>
          </cell>
          <cell r="I304" t="str">
            <v>DASMA</v>
          </cell>
          <cell r="J304"/>
          <cell r="K304"/>
          <cell r="L304" t="str">
            <v>C2</v>
          </cell>
          <cell r="M304" t="str">
            <v>INPRG</v>
          </cell>
          <cell r="N304" t="str">
            <v>Ian Patrick Perez</v>
          </cell>
          <cell r="O304">
            <v>6.77</v>
          </cell>
          <cell r="P304">
            <v>92.36</v>
          </cell>
        </row>
        <row r="305">
          <cell r="E305" t="str">
            <v>X24124873554</v>
          </cell>
          <cell r="F305" t="str">
            <v>SHANZHEN HAIWEI FOOD CORP. DOING BUSINESS UNDER TH</v>
          </cell>
          <cell r="G305" t="str">
            <v>GEN. EMILIO AGUINALDO, PANAPAAN I, BACOOR</v>
          </cell>
          <cell r="H305" t="str">
            <v>BACOOR CITY</v>
          </cell>
          <cell r="I305" t="str">
            <v>DASMA</v>
          </cell>
          <cell r="J305"/>
          <cell r="K305"/>
          <cell r="L305" t="str">
            <v>C2</v>
          </cell>
          <cell r="M305" t="str">
            <v>FCOMP</v>
          </cell>
          <cell r="N305" t="str">
            <v>Ian Patrick Perez</v>
          </cell>
          <cell r="O305">
            <v>11.3</v>
          </cell>
          <cell r="P305">
            <v>17.86</v>
          </cell>
        </row>
        <row r="306">
          <cell r="E306" t="str">
            <v>X24062324373</v>
          </cell>
          <cell r="F306" t="str">
            <v>MANUEL ANTONIO S BOCALING</v>
          </cell>
          <cell r="G306" t="str">
            <v>BLOCK 19, TUNASAN, MUNTINLUPA</v>
          </cell>
          <cell r="H306" t="str">
            <v>MUNTINLUPA CITY</v>
          </cell>
          <cell r="I306" t="str">
            <v>PARAÑAQUE</v>
          </cell>
          <cell r="J306"/>
          <cell r="K306"/>
          <cell r="L306" t="str">
            <v>MAINTENANCE</v>
          </cell>
          <cell r="M306" t="str">
            <v>CLOSE</v>
          </cell>
          <cell r="N306" t="str">
            <v>Isan Carlo Lazaro</v>
          </cell>
          <cell r="O306">
            <v>22.41</v>
          </cell>
          <cell r="P306">
            <v>22.07</v>
          </cell>
        </row>
        <row r="307">
          <cell r="E307" t="str">
            <v>X25010007601</v>
          </cell>
          <cell r="F307" t="str">
            <v>ACASYS DEVELOPMENT CORP.</v>
          </cell>
          <cell r="G307" t="str">
            <v>SAN ANDRES, SUN VALLEY, PARANAQUE</v>
          </cell>
          <cell r="H307" t="str">
            <v>PARAÑAQUE CITY</v>
          </cell>
          <cell r="I307" t="str">
            <v>PARAÑAQUE</v>
          </cell>
          <cell r="J307"/>
          <cell r="K307"/>
          <cell r="L307" t="str">
            <v>VJC</v>
          </cell>
          <cell r="M307" t="str">
            <v>FCOMP</v>
          </cell>
          <cell r="N307" t="str">
            <v>Jenneth Madrid</v>
          </cell>
          <cell r="O307">
            <v>277.3716</v>
          </cell>
          <cell r="P307">
            <v>826.39</v>
          </cell>
        </row>
        <row r="308">
          <cell r="E308" t="str">
            <v>X24103955636</v>
          </cell>
          <cell r="F308" t="str">
            <v>DELECTABLE FEAST CORPORATION</v>
          </cell>
          <cell r="G308" t="str">
            <v>AGUIRRE, BF HOMES, PARANAQUE</v>
          </cell>
          <cell r="H308" t="str">
            <v>PARAÑAQUE CITY</v>
          </cell>
          <cell r="I308" t="str">
            <v>PARAÑAQUE</v>
          </cell>
          <cell r="J308"/>
          <cell r="K308"/>
          <cell r="L308" t="str">
            <v>CHALLENGER</v>
          </cell>
          <cell r="M308" t="str">
            <v>FCOMP</v>
          </cell>
          <cell r="N308" t="str">
            <v>Isan Carlo Lazaro</v>
          </cell>
          <cell r="O308">
            <v>37.269500000000001</v>
          </cell>
          <cell r="P308">
            <v>46.79</v>
          </cell>
        </row>
        <row r="309">
          <cell r="E309" t="str">
            <v>X24020621621</v>
          </cell>
          <cell r="F309" t="str">
            <v>RHOEY LEE CANLAS DAKIS</v>
          </cell>
          <cell r="G309" t="str">
            <v>BLOCK 14, TUNASAN, MUNTINLUPA</v>
          </cell>
          <cell r="H309" t="str">
            <v>MUNTINLUPA CITY</v>
          </cell>
          <cell r="I309" t="str">
            <v>PARAÑAQUE</v>
          </cell>
          <cell r="J309"/>
          <cell r="K309"/>
          <cell r="L309" t="str">
            <v>ECOM</v>
          </cell>
          <cell r="M309" t="str">
            <v>FCOMP</v>
          </cell>
          <cell r="N309" t="str">
            <v>Ronilo Gange Jr.</v>
          </cell>
          <cell r="O309">
            <v>11.4428</v>
          </cell>
          <cell r="P309">
            <v>29.6</v>
          </cell>
        </row>
        <row r="310">
          <cell r="E310" t="str">
            <v>X24030860881</v>
          </cell>
          <cell r="F310" t="str">
            <v>FILIPINAS BENSON INDUSTRIAL AND DEVELOPMENT CORPOR</v>
          </cell>
          <cell r="G310" t="str">
            <v>RODRIGUEZ, TUNASAN, MUNTINLUPA</v>
          </cell>
          <cell r="H310" t="str">
            <v>MUNTINLUPA CITY</v>
          </cell>
          <cell r="I310" t="str">
            <v>PARAÑAQUE</v>
          </cell>
          <cell r="J310"/>
          <cell r="K310"/>
          <cell r="L310" t="str">
            <v>AVECO</v>
          </cell>
          <cell r="M310" t="str">
            <v>FCOMP</v>
          </cell>
          <cell r="N310" t="str">
            <v>Ronilo Gange Jr.</v>
          </cell>
          <cell r="O310">
            <v>209.17350000000002</v>
          </cell>
          <cell r="P310">
            <v>243.08</v>
          </cell>
        </row>
        <row r="311">
          <cell r="E311" t="str">
            <v>X24072803104</v>
          </cell>
          <cell r="F311" t="str">
            <v>PATRICK SOON NGO</v>
          </cell>
          <cell r="G311" t="str">
            <v>AZUCENA, BF HOMES, PARANAQUE</v>
          </cell>
          <cell r="H311" t="str">
            <v>PARAÑAQUE CITY</v>
          </cell>
          <cell r="I311" t="str">
            <v>PARAÑAQUE</v>
          </cell>
          <cell r="J311"/>
          <cell r="K311"/>
          <cell r="L311" t="str">
            <v>CHALLENGER</v>
          </cell>
          <cell r="M311" t="str">
            <v>TECO</v>
          </cell>
          <cell r="N311" t="str">
            <v>Isan Carlo Lazaro</v>
          </cell>
          <cell r="O311">
            <v>109.61980000000001</v>
          </cell>
          <cell r="P311">
            <v>136.18</v>
          </cell>
        </row>
        <row r="312">
          <cell r="E312" t="str">
            <v>X24083059434</v>
          </cell>
          <cell r="F312" t="str">
            <v>ALFAMART TRADING PHILIPPINES, INC.</v>
          </cell>
          <cell r="G312" t="str">
            <v>BLOCK 1, SAN NICOLAS III, BACOOR</v>
          </cell>
          <cell r="H312" t="str">
            <v>BACOOR CITY</v>
          </cell>
          <cell r="I312" t="str">
            <v>DASMA</v>
          </cell>
          <cell r="J312"/>
          <cell r="K312"/>
          <cell r="L312" t="str">
            <v>C2</v>
          </cell>
          <cell r="M312" t="str">
            <v>CLOSE</v>
          </cell>
          <cell r="N312" t="str">
            <v>Isan Carlo Lazaro</v>
          </cell>
          <cell r="O312">
            <v>28.61</v>
          </cell>
          <cell r="P312">
            <v>26.67</v>
          </cell>
        </row>
        <row r="313">
          <cell r="E313" t="str">
            <v>X24093778968</v>
          </cell>
          <cell r="F313" t="str">
            <v>CITY GOVERNMENT OF TAGUIG</v>
          </cell>
          <cell r="G313" t="str">
            <v>M.L. QUEZON, LOWER BICUTAN, TAGUIG CITY</v>
          </cell>
          <cell r="H313" t="str">
            <v>TAGUIG CITY</v>
          </cell>
          <cell r="I313" t="str">
            <v>PARAÑAQUE</v>
          </cell>
          <cell r="J313"/>
          <cell r="K313"/>
          <cell r="L313" t="str">
            <v>VJC</v>
          </cell>
          <cell r="M313" t="str">
            <v>FCOMP</v>
          </cell>
          <cell r="N313" t="str">
            <v>Jenneth Madrid</v>
          </cell>
          <cell r="O313">
            <v>296.29910000000001</v>
          </cell>
          <cell r="P313">
            <v>1116.82</v>
          </cell>
        </row>
        <row r="314">
          <cell r="E314" t="str">
            <v>X24103973963</v>
          </cell>
          <cell r="F314" t="str">
            <v>IMV GEMINI PHARMA INC.</v>
          </cell>
          <cell r="G314" t="str">
            <v>BF HOMES-HERNANDEZ PORTION, ALMANZA I, LAS PINAS CITY</v>
          </cell>
          <cell r="H314" t="str">
            <v>LAS PIÑAS CITY</v>
          </cell>
          <cell r="I314" t="str">
            <v>PARAÑAQUE</v>
          </cell>
          <cell r="J314"/>
          <cell r="K314"/>
          <cell r="L314" t="str">
            <v>CHALLENGER</v>
          </cell>
          <cell r="M314" t="str">
            <v>TECO</v>
          </cell>
          <cell r="N314" t="str">
            <v>Isan Carlo Lazaro</v>
          </cell>
          <cell r="O314">
            <v>20.258999999999997</v>
          </cell>
          <cell r="P314">
            <v>40.33</v>
          </cell>
        </row>
        <row r="315">
          <cell r="E315" t="str">
            <v>X25010012239</v>
          </cell>
          <cell r="F315" t="str">
            <v>FRANCIS ARANEZ REYES</v>
          </cell>
          <cell r="G315" t="str">
            <v>DAANG BATA, MOONWALK, PARANAQUE</v>
          </cell>
          <cell r="H315" t="str">
            <v>PARAÑAQUE CITY</v>
          </cell>
          <cell r="I315" t="str">
            <v>PARAÑAQUE</v>
          </cell>
          <cell r="J315"/>
          <cell r="K315"/>
          <cell r="L315" t="str">
            <v>POWERHOUSE</v>
          </cell>
          <cell r="M315" t="str">
            <v>FCOMP</v>
          </cell>
          <cell r="N315" t="str">
            <v>Jenneth Madrid</v>
          </cell>
          <cell r="O315">
            <v>42.149000000000001</v>
          </cell>
          <cell r="P315">
            <v>75.92</v>
          </cell>
        </row>
        <row r="316">
          <cell r="E316" t="str">
            <v>X24041122874</v>
          </cell>
          <cell r="F316" t="str">
            <v>ST.MICHAEL'S INST. OF BACOOR</v>
          </cell>
          <cell r="G316" t="str">
            <v>GEN. EVANGELISTA, TABING DAGAT, BACOOR</v>
          </cell>
          <cell r="H316" t="str">
            <v>BACOOR CITY</v>
          </cell>
          <cell r="I316" t="str">
            <v>DASMA</v>
          </cell>
          <cell r="J316"/>
          <cell r="K316"/>
          <cell r="L316" t="str">
            <v>POWERHOUSE</v>
          </cell>
          <cell r="M316" t="str">
            <v>FCOMP</v>
          </cell>
          <cell r="N316" t="str">
            <v>Jenneth Madrid</v>
          </cell>
          <cell r="O316">
            <v>142.35950000000005</v>
          </cell>
          <cell r="P316">
            <v>239.64</v>
          </cell>
        </row>
        <row r="317">
          <cell r="E317" t="str">
            <v>X24103963394</v>
          </cell>
          <cell r="F317" t="str">
            <v>HERSTAL SECURITY AGENCY, INC.</v>
          </cell>
          <cell r="G317" t="str">
            <v>DOÑA SOLEDAD, BETTER LIVING SUBD, PARANAQUE</v>
          </cell>
          <cell r="H317" t="str">
            <v>PARAÑAQUE CITY</v>
          </cell>
          <cell r="I317" t="str">
            <v>PARAÑAQUE</v>
          </cell>
          <cell r="J317"/>
          <cell r="K317"/>
          <cell r="L317" t="str">
            <v>POWERHOUSE</v>
          </cell>
          <cell r="M317" t="str">
            <v>FCOMP</v>
          </cell>
          <cell r="N317" t="str">
            <v>Jenneth Madrid</v>
          </cell>
          <cell r="O317">
            <v>50.197499999999998</v>
          </cell>
          <cell r="P317">
            <v>50.2</v>
          </cell>
        </row>
        <row r="318">
          <cell r="E318" t="str">
            <v>X24104022803</v>
          </cell>
          <cell r="F318" t="str">
            <v>PRECILLE DOHINOG ARQUILLANO</v>
          </cell>
          <cell r="G318" t="str">
            <v>SAMPALOC SITE 2, SAMPALOC SITE 2, PARANAQUE</v>
          </cell>
          <cell r="H318" t="str">
            <v>PARAÑAQUE CITY</v>
          </cell>
          <cell r="I318" t="str">
            <v>PARAÑAQUE</v>
          </cell>
          <cell r="J318"/>
          <cell r="K318"/>
          <cell r="L318" t="str">
            <v>ECOM</v>
          </cell>
          <cell r="M318" t="str">
            <v>FCOMP</v>
          </cell>
          <cell r="N318" t="str">
            <v>Ronilo Gange Jr.</v>
          </cell>
          <cell r="O318">
            <v>37.639500000000005</v>
          </cell>
          <cell r="P318">
            <v>63.1</v>
          </cell>
        </row>
        <row r="319">
          <cell r="E319" t="str">
            <v>R23155273</v>
          </cell>
          <cell r="F319" t="str">
            <v>ALVAREZ, SAIMON LOUISE</v>
          </cell>
          <cell r="G319" t="str">
            <v>VISTA VERDE SOUTH, VISTA VERDE SOUTH EXEC VILL 1, BACOOR</v>
          </cell>
          <cell r="H319" t="str">
            <v>BACOOR CITY</v>
          </cell>
          <cell r="I319" t="str">
            <v>DASMA</v>
          </cell>
          <cell r="J319" t="str">
            <v>Hindi pa ito nahukayan sir.</v>
          </cell>
          <cell r="K319"/>
          <cell r="L319" t="str">
            <v>AVECO</v>
          </cell>
          <cell r="M319" t="str">
            <v>SCHED</v>
          </cell>
          <cell r="N319" t="str">
            <v>Ronilo Gange Jr.</v>
          </cell>
          <cell r="O319">
            <v>60.620699999999992</v>
          </cell>
          <cell r="P319">
            <v>220.52</v>
          </cell>
        </row>
        <row r="320">
          <cell r="E320" t="str">
            <v>X24124846054</v>
          </cell>
          <cell r="F320" t="str">
            <v>PASONG TAMO Z2 GAS STATION INC.</v>
          </cell>
          <cell r="G320" t="str">
            <v>WEST SERVICE, MARCELO GREEN VILL, PARANAQUE</v>
          </cell>
          <cell r="H320" t="str">
            <v>PARAÑAQUE CITY</v>
          </cell>
          <cell r="I320" t="str">
            <v>PARAÑAQUE</v>
          </cell>
          <cell r="J320"/>
          <cell r="K320"/>
          <cell r="L320" t="str">
            <v>POWERHOUSE</v>
          </cell>
          <cell r="M320" t="str">
            <v>FCOMP</v>
          </cell>
          <cell r="N320" t="str">
            <v>Jenneth Madrid</v>
          </cell>
          <cell r="O320">
            <v>1.73</v>
          </cell>
          <cell r="P320">
            <v>3.4</v>
          </cell>
        </row>
        <row r="321">
          <cell r="E321" t="str">
            <v>X24083245022</v>
          </cell>
          <cell r="F321" t="str">
            <v>EDGEPOINT TOWERS INC.</v>
          </cell>
          <cell r="G321" t="str">
            <v>C6 ROAD, HAGONOY, TAGUIG CITY</v>
          </cell>
          <cell r="H321" t="str">
            <v>TAGUIG CITY</v>
          </cell>
          <cell r="I321" t="str">
            <v>PARAÑAQUE</v>
          </cell>
          <cell r="J321"/>
          <cell r="K321"/>
          <cell r="L321" t="str">
            <v>VJC</v>
          </cell>
          <cell r="M321" t="str">
            <v>FCOMP</v>
          </cell>
          <cell r="N321" t="str">
            <v>Jenneth Madrid</v>
          </cell>
          <cell r="O321">
            <v>207.18429999999995</v>
          </cell>
          <cell r="P321">
            <v>1072.7</v>
          </cell>
        </row>
        <row r="322">
          <cell r="E322" t="str">
            <v>X24093598451</v>
          </cell>
          <cell r="F322" t="str">
            <v>DITO TELECOMMUNITY CORPORATION</v>
          </cell>
          <cell r="G322" t="str">
            <v>DR. A. SANTOS, SAN ISIDRO, PARANAQUE</v>
          </cell>
          <cell r="H322" t="str">
            <v>PARAÑAQUE CITY</v>
          </cell>
          <cell r="I322" t="str">
            <v>PARAÑAQUE</v>
          </cell>
          <cell r="J322"/>
          <cell r="K322"/>
          <cell r="L322" t="str">
            <v>ECOM</v>
          </cell>
          <cell r="M322" t="str">
            <v>FCOMP</v>
          </cell>
          <cell r="N322" t="str">
            <v>Ronilo Gange Jr.</v>
          </cell>
          <cell r="O322">
            <v>12.312799999999999</v>
          </cell>
          <cell r="P322">
            <v>52.4</v>
          </cell>
        </row>
        <row r="323">
          <cell r="E323" t="str">
            <v>X24041165850</v>
          </cell>
          <cell r="F323" t="str">
            <v>DITO TELECOMMUNITY CORPORATION</v>
          </cell>
          <cell r="G323" t="str">
            <v>TUNASAN, MUNTINLUPA</v>
          </cell>
          <cell r="H323" t="str">
            <v>MUNTINLUPA CITY</v>
          </cell>
          <cell r="I323" t="str">
            <v>PARAÑAQUE</v>
          </cell>
          <cell r="J323"/>
          <cell r="K323"/>
          <cell r="L323" t="str">
            <v>CHALLENGER</v>
          </cell>
          <cell r="M323" t="str">
            <v>FCOMP</v>
          </cell>
          <cell r="N323" t="str">
            <v>Isan Carlo Lazaro</v>
          </cell>
          <cell r="O323">
            <v>41.209299999999999</v>
          </cell>
          <cell r="P323">
            <v>77.39</v>
          </cell>
        </row>
        <row r="324">
          <cell r="E324" t="str">
            <v>X24093725597</v>
          </cell>
          <cell r="F324" t="str">
            <v>RAV MC LESTER SALCEDO ASI</v>
          </cell>
          <cell r="G324" t="str">
            <v>ST. GEORGE, METROCOR SOUTH GATE HOMES, LAS PINAS CITY</v>
          </cell>
          <cell r="H324" t="str">
            <v>LAS PIÑAS CITY</v>
          </cell>
          <cell r="I324" t="str">
            <v>PARAÑAQUE</v>
          </cell>
          <cell r="J324"/>
          <cell r="K324"/>
          <cell r="L324" t="str">
            <v>CHALLENGER</v>
          </cell>
          <cell r="M324" t="str">
            <v>FCOMP</v>
          </cell>
          <cell r="N324" t="str">
            <v>Isan Carlo Lazaro</v>
          </cell>
          <cell r="O324">
            <v>123.3395</v>
          </cell>
          <cell r="P324">
            <v>149.84</v>
          </cell>
        </row>
        <row r="325">
          <cell r="E325" t="str">
            <v>X24103906652</v>
          </cell>
          <cell r="F325" t="str">
            <v>BERNADETTE A. NAVALTA</v>
          </cell>
          <cell r="G325" t="str">
            <v>B. CAPISTRANO, HAGONOY, TAGUIG CITY</v>
          </cell>
          <cell r="H325" t="str">
            <v>TAGUIG CITY</v>
          </cell>
          <cell r="I325" t="str">
            <v>PARAÑAQUE</v>
          </cell>
          <cell r="J325"/>
          <cell r="K325"/>
          <cell r="L325" t="str">
            <v>VJC</v>
          </cell>
          <cell r="M325" t="str">
            <v>FCOMP</v>
          </cell>
          <cell r="N325" t="str">
            <v>Jenneth Madrid</v>
          </cell>
          <cell r="O325">
            <v>85.545100000000033</v>
          </cell>
          <cell r="P325">
            <v>135.91</v>
          </cell>
        </row>
        <row r="326">
          <cell r="E326" t="str">
            <v>X24104068733</v>
          </cell>
          <cell r="F326" t="str">
            <v>DITO TELECOMMUNITY CORPORATION</v>
          </cell>
          <cell r="G326" t="str">
            <v>M.L. QUEZON, PUROK 6, TAGUIG CITY</v>
          </cell>
          <cell r="H326" t="str">
            <v>TAGUIG CITY</v>
          </cell>
          <cell r="I326" t="str">
            <v>PARAÑAQUE</v>
          </cell>
          <cell r="J326"/>
          <cell r="K326"/>
          <cell r="L326" t="str">
            <v>VJC</v>
          </cell>
          <cell r="M326" t="str">
            <v>FCOMP</v>
          </cell>
          <cell r="N326" t="str">
            <v>Jenneth Madrid</v>
          </cell>
          <cell r="O326">
            <v>53.5563</v>
          </cell>
          <cell r="P326">
            <v>1016.94</v>
          </cell>
        </row>
        <row r="327">
          <cell r="E327" t="str">
            <v>X24114453763</v>
          </cell>
          <cell r="F327" t="str">
            <v>ANGELO CALVO PICARDAL</v>
          </cell>
          <cell r="G327" t="str">
            <v>M. BRIONES, KATARUNGAN VILLAGE, MUNTINLUPA</v>
          </cell>
          <cell r="H327" t="str">
            <v>MUNTINLUPA CITY</v>
          </cell>
          <cell r="I327" t="str">
            <v>PARAÑAQUE</v>
          </cell>
          <cell r="J327"/>
          <cell r="K327"/>
          <cell r="L327" t="str">
            <v>ECOM</v>
          </cell>
          <cell r="M327" t="str">
            <v>SCHED</v>
          </cell>
          <cell r="N327" t="str">
            <v>Ronilo Gange Jr.</v>
          </cell>
          <cell r="O327">
            <v>20.119999999999994</v>
          </cell>
          <cell r="P327">
            <v>103.37</v>
          </cell>
        </row>
        <row r="328">
          <cell r="E328" t="str">
            <v>X24114634882</v>
          </cell>
          <cell r="F328" t="str">
            <v>CHRISTOPHER JOSEPH REYES TSUI</v>
          </cell>
          <cell r="G328" t="str">
            <v>DAYAP LOOP TAMARIND COVE, AYALA-ALABANG VILL, MUNTINLUPA</v>
          </cell>
          <cell r="H328" t="str">
            <v>MUNTINLUPA CITY</v>
          </cell>
          <cell r="I328" t="str">
            <v>PARAÑAQUE</v>
          </cell>
          <cell r="J328"/>
          <cell r="K328"/>
          <cell r="L328" t="str">
            <v>CHALLENGER</v>
          </cell>
          <cell r="M328" t="str">
            <v>FCOMP</v>
          </cell>
          <cell r="N328" t="str">
            <v>Isan Carlo Lazaro</v>
          </cell>
          <cell r="O328">
            <v>15.65</v>
          </cell>
          <cell r="P328">
            <v>15.65</v>
          </cell>
        </row>
        <row r="329">
          <cell r="E329" t="str">
            <v>X24114634928</v>
          </cell>
          <cell r="F329" t="str">
            <v>CHRISTOPHER JOSEPH REYES TSUI</v>
          </cell>
          <cell r="G329" t="str">
            <v>DAYAP LOOP TAMARIND COVE, AYALA-ALABANG VILL, MUNTINLUPA</v>
          </cell>
          <cell r="H329" t="str">
            <v>MUNTINLUPA CITY</v>
          </cell>
          <cell r="I329" t="str">
            <v>PARAÑAQUE</v>
          </cell>
          <cell r="J329"/>
          <cell r="K329"/>
          <cell r="L329" t="str">
            <v>CHALLENGER</v>
          </cell>
          <cell r="M329" t="str">
            <v>TECO</v>
          </cell>
          <cell r="N329" t="str">
            <v>Isan Carlo Lazaro</v>
          </cell>
          <cell r="O329">
            <v>36.825499999999998</v>
          </cell>
          <cell r="P329">
            <v>36.83</v>
          </cell>
        </row>
        <row r="330">
          <cell r="E330" t="str">
            <v>X24124943162</v>
          </cell>
          <cell r="F330" t="str">
            <v>RICARDO DELOS SANTOS ABELARDO JR.</v>
          </cell>
          <cell r="G330" t="str">
            <v>WEST SERVICE, CUPANG, MUNTINLUPA</v>
          </cell>
          <cell r="H330" t="str">
            <v>MUNTINLUPA CITY</v>
          </cell>
          <cell r="I330" t="str">
            <v>PARAÑAQUE</v>
          </cell>
          <cell r="J330"/>
          <cell r="K330"/>
          <cell r="L330" t="str">
            <v>AVECO</v>
          </cell>
          <cell r="M330" t="str">
            <v>FCOMP</v>
          </cell>
          <cell r="N330" t="str">
            <v>Ronilo Gange Jr.</v>
          </cell>
          <cell r="O330">
            <v>3.58</v>
          </cell>
          <cell r="P330">
            <v>14.98</v>
          </cell>
        </row>
        <row r="331">
          <cell r="E331" t="str">
            <v>R23885137</v>
          </cell>
          <cell r="F331" t="str">
            <v>OMNI INVESTMENT BUILDING CORPORATION</v>
          </cell>
          <cell r="G331" t="str">
            <v>MAGDIWANG, MOLINO III, BACOOR</v>
          </cell>
          <cell r="H331" t="str">
            <v>BACOOR CITY</v>
          </cell>
          <cell r="I331" t="str">
            <v>DASMA</v>
          </cell>
          <cell r="J331" t="str">
            <v>done fcomp</v>
          </cell>
          <cell r="K331"/>
          <cell r="L331" t="str">
            <v>AVECO</v>
          </cell>
          <cell r="M331" t="str">
            <v>SCHED</v>
          </cell>
          <cell r="N331" t="str">
            <v>Ronilo Gange Jr.</v>
          </cell>
          <cell r="O331">
            <v>113.85398000000002</v>
          </cell>
          <cell r="P331">
            <v>250.35</v>
          </cell>
        </row>
        <row r="332">
          <cell r="E332" t="str">
            <v>X24093485481</v>
          </cell>
          <cell r="F332" t="str">
            <v>ANIELYN OCAMPO BALICUDIONG</v>
          </cell>
          <cell r="G332" t="str">
            <v>HABAY I, HABAY I, BACOOR</v>
          </cell>
          <cell r="H332" t="str">
            <v>BACOOR CITY</v>
          </cell>
          <cell r="I332" t="str">
            <v>DASMA</v>
          </cell>
          <cell r="J332"/>
          <cell r="K332"/>
          <cell r="L332" t="str">
            <v>AVECO</v>
          </cell>
          <cell r="M332" t="str">
            <v>FCOMP</v>
          </cell>
          <cell r="N332" t="str">
            <v>Ronilo Gange Jr.</v>
          </cell>
          <cell r="O332">
            <v>152.45469999999995</v>
          </cell>
          <cell r="P332">
            <v>508.34</v>
          </cell>
        </row>
        <row r="333">
          <cell r="E333" t="str">
            <v>X24083472331</v>
          </cell>
          <cell r="F333" t="str">
            <v>ROBERTO N. LIM</v>
          </cell>
          <cell r="G333" t="str">
            <v>MOLAVE, MOLAVE PARK VILL, PARANAQUE</v>
          </cell>
          <cell r="H333" t="str">
            <v>PARAÑAQUE CITY</v>
          </cell>
          <cell r="I333" t="str">
            <v>PARAÑAQUE</v>
          </cell>
          <cell r="J333"/>
          <cell r="K333"/>
          <cell r="L333" t="str">
            <v>VJC</v>
          </cell>
          <cell r="M333" t="str">
            <v>FCOMP</v>
          </cell>
          <cell r="N333" t="str">
            <v>Jenneth Madrid</v>
          </cell>
          <cell r="O333">
            <v>187.62200000000001</v>
          </cell>
          <cell r="P333">
            <v>497.95</v>
          </cell>
        </row>
        <row r="334">
          <cell r="E334" t="str">
            <v>X24124805811</v>
          </cell>
          <cell r="F334" t="str">
            <v>NOEMI FRESNEDI CACHUELA</v>
          </cell>
          <cell r="G334" t="str">
            <v>ESPELETA, POBLACION, MUNTINLUPA</v>
          </cell>
          <cell r="H334" t="str">
            <v>MUNTINLUPA CITY</v>
          </cell>
          <cell r="I334" t="str">
            <v>PARAÑAQUE</v>
          </cell>
          <cell r="J334"/>
          <cell r="K334"/>
          <cell r="L334" t="str">
            <v>ECOM</v>
          </cell>
          <cell r="M334" t="str">
            <v>FCOMP</v>
          </cell>
          <cell r="N334" t="str">
            <v>Ronilo Gange Jr.</v>
          </cell>
          <cell r="O334">
            <v>12.043299999999999</v>
          </cell>
          <cell r="P334">
            <v>18.350000000000001</v>
          </cell>
        </row>
        <row r="335">
          <cell r="E335" t="str">
            <v>X24104341977</v>
          </cell>
          <cell r="F335" t="str">
            <v>MARGARITA OROSA FELIX</v>
          </cell>
          <cell r="G335" t="str">
            <v>TANAUAN, AYALA-ALABANG VILL, MUNTINLUPA</v>
          </cell>
          <cell r="H335" t="str">
            <v>MUNTINLUPA CITY</v>
          </cell>
          <cell r="I335" t="str">
            <v>PARAÑAQUE</v>
          </cell>
          <cell r="J335"/>
          <cell r="K335"/>
          <cell r="L335" t="str">
            <v>CHALLENGER</v>
          </cell>
          <cell r="M335" t="str">
            <v>FCOMP</v>
          </cell>
          <cell r="N335" t="str">
            <v>Isan Carlo Lazaro</v>
          </cell>
          <cell r="O335">
            <v>57.179499999999997</v>
          </cell>
          <cell r="P335">
            <v>91.42</v>
          </cell>
        </row>
        <row r="336">
          <cell r="E336" t="str">
            <v>X24103967581</v>
          </cell>
          <cell r="F336" t="str">
            <v>VIRGILIO BRILLIANTES SY</v>
          </cell>
          <cell r="G336" t="str">
            <v>LAPU-LAPU, BACLARAN, PARANAQUE</v>
          </cell>
          <cell r="H336" t="str">
            <v>PARAÑAQUE CITY</v>
          </cell>
          <cell r="I336" t="str">
            <v>PARAÑAQUE</v>
          </cell>
          <cell r="J336"/>
          <cell r="K336"/>
          <cell r="L336" t="str">
            <v>POWERHOUSE</v>
          </cell>
          <cell r="M336" t="str">
            <v>FCOMP</v>
          </cell>
          <cell r="N336" t="str">
            <v>Jenneth Madrid</v>
          </cell>
          <cell r="O336">
            <v>33.738500000000002</v>
          </cell>
          <cell r="P336">
            <v>38.17</v>
          </cell>
        </row>
        <row r="337">
          <cell r="E337" t="str">
            <v>X24103896053</v>
          </cell>
          <cell r="F337" t="str">
            <v>DITO TELECOMMUNITY CORPORATION</v>
          </cell>
          <cell r="G337" t="str">
            <v>BLOCK 80, PUROK 6, TAGUIG CITY</v>
          </cell>
          <cell r="H337" t="str">
            <v>TAGUIG CITY</v>
          </cell>
          <cell r="I337" t="str">
            <v>PARAÑAQUE</v>
          </cell>
          <cell r="J337" t="str">
            <v>resolved pole location issue on tasks 2 and 3, for sched of digging</v>
          </cell>
          <cell r="K337"/>
          <cell r="L337" t="str">
            <v>VJC</v>
          </cell>
          <cell r="M337" t="str">
            <v>FCOMP</v>
          </cell>
          <cell r="N337" t="str">
            <v>Jenneth Madrid</v>
          </cell>
          <cell r="O337">
            <v>153.23589999999999</v>
          </cell>
          <cell r="P337">
            <v>214.08</v>
          </cell>
        </row>
        <row r="338">
          <cell r="E338" t="str">
            <v>X24124906791</v>
          </cell>
          <cell r="F338" t="str">
            <v>VILLA LIGHT NEIGHBORHOOD ASSOCIATION INC.</v>
          </cell>
          <cell r="G338" t="str">
            <v>BLOCK 10, VILLA LIGHT SUBD, TAGUIG CITY</v>
          </cell>
          <cell r="H338" t="str">
            <v>TAGUIG CITY</v>
          </cell>
          <cell r="I338" t="str">
            <v>PARAÑAQUE</v>
          </cell>
          <cell r="J338"/>
          <cell r="K338"/>
          <cell r="L338" t="str">
            <v>VJC</v>
          </cell>
          <cell r="M338" t="str">
            <v>FCOMP</v>
          </cell>
          <cell r="N338" t="str">
            <v>Jenneth Madrid</v>
          </cell>
          <cell r="O338">
            <v>459.09679999999952</v>
          </cell>
          <cell r="P338">
            <v>3541.54</v>
          </cell>
        </row>
        <row r="339">
          <cell r="E339" t="str">
            <v>X25010079615</v>
          </cell>
          <cell r="F339" t="str">
            <v>CMSTAR MANAGEMENT INC.</v>
          </cell>
          <cell r="G339" t="str">
            <v>DAANG-HARI RD., MOLINO IV, BACOOR</v>
          </cell>
          <cell r="H339" t="str">
            <v>BACOOR CITY</v>
          </cell>
          <cell r="I339" t="str">
            <v>DASMA</v>
          </cell>
          <cell r="J339"/>
          <cell r="K339"/>
          <cell r="L339" t="str">
            <v>POWERHOUSE</v>
          </cell>
          <cell r="M339" t="str">
            <v>FCOMP</v>
          </cell>
          <cell r="N339" t="str">
            <v>Jenneth Madrid</v>
          </cell>
          <cell r="O339">
            <v>1155.0617999999999</v>
          </cell>
          <cell r="P339">
            <v>1160.74</v>
          </cell>
        </row>
        <row r="340">
          <cell r="E340" t="str">
            <v>X24083428614</v>
          </cell>
          <cell r="F340" t="str">
            <v>DENNIS CALDERON SAN PEDRO</v>
          </cell>
          <cell r="G340" t="str">
            <v>CONCORDE, CONCORDE SUBD, PARANAQUE</v>
          </cell>
          <cell r="H340" t="str">
            <v>PARAÑAQUE CITY</v>
          </cell>
          <cell r="I340" t="str">
            <v>PARAÑAQUE</v>
          </cell>
          <cell r="J340"/>
          <cell r="K340"/>
          <cell r="L340" t="str">
            <v>VJC</v>
          </cell>
          <cell r="M340" t="str">
            <v>FCOMP</v>
          </cell>
          <cell r="N340" t="str">
            <v>Jenneth Madrid</v>
          </cell>
          <cell r="O340">
            <v>41.788999999999994</v>
          </cell>
          <cell r="P340">
            <v>129.06</v>
          </cell>
        </row>
        <row r="341">
          <cell r="E341" t="str">
            <v>R23797682</v>
          </cell>
          <cell r="F341" t="str">
            <v xml:space="preserve">CAVITEX INFRASTRUCTURE CORP., </v>
          </cell>
          <cell r="G341" t="str">
            <v>KAINGIN RD., KAINGIN, PARANAQUE</v>
          </cell>
          <cell r="H341" t="str">
            <v>PARAÑAQUE CITY</v>
          </cell>
          <cell r="I341" t="str">
            <v>PARAÑAQUE</v>
          </cell>
          <cell r="J341"/>
          <cell r="K341"/>
          <cell r="L341" t="str">
            <v>ECOM</v>
          </cell>
          <cell r="M341" t="str">
            <v>FCOMP</v>
          </cell>
          <cell r="N341" t="str">
            <v>Ronilo Gange Jr.</v>
          </cell>
          <cell r="O341">
            <v>29.5181</v>
          </cell>
          <cell r="P341">
            <v>67.87</v>
          </cell>
        </row>
        <row r="342">
          <cell r="E342" t="str">
            <v>R23797676</v>
          </cell>
          <cell r="F342" t="str">
            <v>CAVITEX INFRASTRUCTURE CORP.,</v>
          </cell>
          <cell r="G342" t="str">
            <v>KAINGIN RD., KAINGIN, PARANAQUE</v>
          </cell>
          <cell r="H342" t="str">
            <v>PARAÑAQUE CITY</v>
          </cell>
          <cell r="I342" t="str">
            <v>PARAÑAQUE</v>
          </cell>
          <cell r="J342"/>
          <cell r="K342"/>
          <cell r="L342" t="str">
            <v>ECOM</v>
          </cell>
          <cell r="M342" t="str">
            <v>FCOMP</v>
          </cell>
          <cell r="N342" t="str">
            <v>Ronilo Gange Jr.</v>
          </cell>
          <cell r="O342">
            <v>123.76480000000001</v>
          </cell>
          <cell r="P342">
            <v>196.43</v>
          </cell>
        </row>
        <row r="343">
          <cell r="E343" t="str">
            <v>X23010262595</v>
          </cell>
          <cell r="F343" t="str">
            <v>FRANCISCO ARANETA CLIMENT</v>
          </cell>
          <cell r="G343" t="str">
            <v>BANAWE, AYALA-ALABANG VILL, MUNTINLUPA</v>
          </cell>
          <cell r="H343" t="str">
            <v>MUNTINLUPA CITY</v>
          </cell>
          <cell r="I343" t="str">
            <v>PARAÑAQUE</v>
          </cell>
          <cell r="J343"/>
          <cell r="K343"/>
          <cell r="L343" t="str">
            <v>CHALLENGER</v>
          </cell>
          <cell r="M343" t="str">
            <v>TECO</v>
          </cell>
          <cell r="N343" t="str">
            <v>Isan Carlo Lazaro</v>
          </cell>
          <cell r="O343">
            <v>5.58</v>
          </cell>
          <cell r="P343">
            <v>11.61</v>
          </cell>
        </row>
        <row r="344">
          <cell r="E344" t="str">
            <v>R23895778</v>
          </cell>
          <cell r="F344" t="str">
            <v>BREIGHTON LAND INC.</v>
          </cell>
          <cell r="G344" t="str">
            <v>BLOCK 6, BELLEFORT ESTATES PH 2, BACOOR</v>
          </cell>
          <cell r="H344" t="str">
            <v>BACOOR CITY</v>
          </cell>
          <cell r="I344" t="str">
            <v>DASMA</v>
          </cell>
          <cell r="J344"/>
          <cell r="K344"/>
          <cell r="L344" t="str">
            <v>ECOM</v>
          </cell>
          <cell r="M344" t="str">
            <v>FCOMP</v>
          </cell>
          <cell r="N344" t="str">
            <v>Ronilo Gange Jr.</v>
          </cell>
          <cell r="O344">
            <v>1.0495000000000001</v>
          </cell>
          <cell r="P344">
            <v>1.29</v>
          </cell>
        </row>
        <row r="345">
          <cell r="E345" t="str">
            <v>X24103942328</v>
          </cell>
          <cell r="F345" t="str">
            <v>MAXBLOCK CONSTRUCTION CORP.</v>
          </cell>
          <cell r="G345" t="str">
            <v>PANORAMA CPD, VETERANS CENTER, TAGUIG CITY</v>
          </cell>
          <cell r="H345" t="str">
            <v>TAGUIG CITY</v>
          </cell>
          <cell r="I345" t="str">
            <v>PARAÑAQUE</v>
          </cell>
          <cell r="J345"/>
          <cell r="K345"/>
          <cell r="L345" t="str">
            <v>VJC</v>
          </cell>
          <cell r="M345" t="str">
            <v>FCOMP</v>
          </cell>
          <cell r="N345" t="str">
            <v>Jenneth Madrid</v>
          </cell>
          <cell r="O345">
            <v>3.92</v>
          </cell>
          <cell r="P345">
            <v>18.12</v>
          </cell>
        </row>
        <row r="346">
          <cell r="E346" t="str">
            <v>X24062425520</v>
          </cell>
          <cell r="F346" t="str">
            <v>LICELLE GUMABAO YANG</v>
          </cell>
          <cell r="G346" t="str">
            <v>BLOCK 2, BRAZILIA HEIGHTS, MUNTINLUPA</v>
          </cell>
          <cell r="H346" t="str">
            <v>MUNTINLUPA CITY</v>
          </cell>
          <cell r="I346" t="str">
            <v>PARAÑAQUE</v>
          </cell>
          <cell r="J346"/>
          <cell r="K346"/>
          <cell r="L346" t="str">
            <v>POWERHOUSE</v>
          </cell>
          <cell r="M346" t="str">
            <v>FCOMP</v>
          </cell>
          <cell r="N346" t="str">
            <v>Jenneth Madrid</v>
          </cell>
          <cell r="O346">
            <v>72.122599999999991</v>
          </cell>
          <cell r="P346">
            <v>91.33</v>
          </cell>
        </row>
        <row r="347">
          <cell r="E347" t="str">
            <v>X24104105713</v>
          </cell>
          <cell r="F347" t="str">
            <v>ECLECTUS FOOD VENTURES CORPORATION</v>
          </cell>
          <cell r="G347" t="str">
            <v>M.L. QUEZON, PUROK 1, TAGUIG CITY</v>
          </cell>
          <cell r="H347" t="str">
            <v>TAGUIG CITY</v>
          </cell>
          <cell r="I347" t="str">
            <v>PARAÑAQUE</v>
          </cell>
          <cell r="J347"/>
          <cell r="K347"/>
          <cell r="L347" t="str">
            <v>VJC</v>
          </cell>
          <cell r="M347" t="str">
            <v>TECO</v>
          </cell>
          <cell r="N347" t="str">
            <v>Jenneth Madrid</v>
          </cell>
          <cell r="O347">
            <v>68.745900000000006</v>
          </cell>
          <cell r="P347">
            <v>138.22999999999999</v>
          </cell>
        </row>
        <row r="348">
          <cell r="E348" t="str">
            <v>X25010119071</v>
          </cell>
          <cell r="F348" t="str">
            <v>SPX PHILIPPINES, INC.</v>
          </cell>
          <cell r="G348" t="str">
            <v>MIMC CPD, CERVANTES CPD, PARANAQUE</v>
          </cell>
          <cell r="H348" t="str">
            <v>PARAÑAQUE CITY</v>
          </cell>
          <cell r="I348" t="str">
            <v>PARAÑAQUE</v>
          </cell>
          <cell r="J348"/>
          <cell r="K348"/>
          <cell r="L348" t="str">
            <v>CHALLENGER</v>
          </cell>
          <cell r="M348" t="str">
            <v>TECO</v>
          </cell>
          <cell r="N348" t="str">
            <v>Isan Carlo Lazaro</v>
          </cell>
          <cell r="O348">
            <v>301.80369999999999</v>
          </cell>
          <cell r="P348">
            <v>123.22</v>
          </cell>
        </row>
        <row r="349">
          <cell r="E349" t="str">
            <v>X25010119305</v>
          </cell>
          <cell r="F349" t="str">
            <v>VICENTE P PEREZ</v>
          </cell>
          <cell r="G349" t="str">
            <v>EL GRANDE, BF HOMES, PARANAQUE</v>
          </cell>
          <cell r="H349" t="str">
            <v>PARAÑAQUE CITY</v>
          </cell>
          <cell r="I349" t="str">
            <v>PARAÑAQUE</v>
          </cell>
          <cell r="J349"/>
          <cell r="K349"/>
          <cell r="L349" t="str">
            <v>CHALLENGER</v>
          </cell>
          <cell r="M349" t="str">
            <v>FCOMP</v>
          </cell>
          <cell r="N349" t="str">
            <v>Isan Carlo Lazaro</v>
          </cell>
          <cell r="O349">
            <v>33.4983</v>
          </cell>
          <cell r="P349">
            <v>33.5</v>
          </cell>
        </row>
        <row r="350">
          <cell r="E350" t="str">
            <v>X25010138377</v>
          </cell>
          <cell r="F350" t="str">
            <v>GOLDEN DONUTS, INC.</v>
          </cell>
          <cell r="G350" t="str">
            <v>NINOY AQUINO, SAN DIONISIO, PARANAQUE</v>
          </cell>
          <cell r="H350" t="str">
            <v>PARAÑAQUE CITY</v>
          </cell>
          <cell r="I350" t="str">
            <v>PARAÑAQUE</v>
          </cell>
          <cell r="J350"/>
          <cell r="K350"/>
          <cell r="L350" t="str">
            <v>ECOM</v>
          </cell>
          <cell r="M350" t="str">
            <v>FCOMP</v>
          </cell>
          <cell r="N350" t="str">
            <v>Ronilo Gange Jr.</v>
          </cell>
          <cell r="O350">
            <v>2.73</v>
          </cell>
          <cell r="P350">
            <v>29.81</v>
          </cell>
        </row>
        <row r="351">
          <cell r="E351" t="str">
            <v>X24072542131</v>
          </cell>
          <cell r="F351" t="str">
            <v xml:space="preserve">RAMONCHITO DIZON JAVIER </v>
          </cell>
          <cell r="G351" t="str">
            <v>BEIRUT, BF HOMES, PARANAQUE</v>
          </cell>
          <cell r="H351" t="str">
            <v>PARAÑAQUE CITY</v>
          </cell>
          <cell r="I351" t="str">
            <v>PARAÑAQUE</v>
          </cell>
          <cell r="J351"/>
          <cell r="K351"/>
          <cell r="L351" t="str">
            <v>CHALLENGER</v>
          </cell>
          <cell r="M351" t="str">
            <v>FCOMP</v>
          </cell>
          <cell r="N351" t="str">
            <v>Isan Carlo Lazaro</v>
          </cell>
          <cell r="O351">
            <v>260.13029999999998</v>
          </cell>
          <cell r="P351">
            <v>260.13</v>
          </cell>
        </row>
        <row r="352">
          <cell r="E352" t="str">
            <v>X24124701904</v>
          </cell>
          <cell r="F352" t="str">
            <v>LISA ARCILIA LAW</v>
          </cell>
          <cell r="G352" t="str">
            <v>17 DE MARZO, BACLARAN, PARANAQUE</v>
          </cell>
          <cell r="H352" t="str">
            <v>PARAÑAQUE CITY</v>
          </cell>
          <cell r="I352" t="str">
            <v>PARAÑAQUE</v>
          </cell>
          <cell r="J352"/>
          <cell r="K352"/>
          <cell r="L352" t="str">
            <v>ECOM</v>
          </cell>
          <cell r="M352" t="str">
            <v>TECO</v>
          </cell>
          <cell r="N352" t="str">
            <v>Ronilo Gange Jr.</v>
          </cell>
          <cell r="O352">
            <v>16.0428</v>
          </cell>
          <cell r="P352">
            <v>57.36</v>
          </cell>
        </row>
        <row r="353">
          <cell r="E353" t="str">
            <v>X24093630108</v>
          </cell>
          <cell r="F353" t="str">
            <v>KOBE Z. CHAN</v>
          </cell>
          <cell r="G353" t="str">
            <v>BLOCK 24, ENLISTED PERSONNEL VIL 2, TAGUIG CITY</v>
          </cell>
          <cell r="H353" t="str">
            <v>TAGUIG CITY</v>
          </cell>
          <cell r="I353" t="str">
            <v>PARAÑAQUE</v>
          </cell>
          <cell r="J353"/>
          <cell r="K353"/>
          <cell r="L353" t="str">
            <v>VJC</v>
          </cell>
          <cell r="M353" t="str">
            <v>FCOMP</v>
          </cell>
          <cell r="N353" t="str">
            <v>Jenneth Madrid</v>
          </cell>
          <cell r="O353">
            <v>17.072799999999997</v>
          </cell>
          <cell r="P353">
            <v>20.45</v>
          </cell>
        </row>
        <row r="354">
          <cell r="E354" t="str">
            <v>X25010064088</v>
          </cell>
          <cell r="F354" t="str">
            <v>TIANLALA PHILIPPINES CORPORATION</v>
          </cell>
          <cell r="G354" t="str">
            <v>REDEMPTORIST, BACLARAN, PARANAQUE</v>
          </cell>
          <cell r="H354" t="str">
            <v>PARAÑAQUE CITY</v>
          </cell>
          <cell r="I354" t="str">
            <v>PARAÑAQUE</v>
          </cell>
          <cell r="J354"/>
          <cell r="K354"/>
          <cell r="L354" t="str">
            <v>VJC</v>
          </cell>
          <cell r="M354" t="str">
            <v>FCOMP</v>
          </cell>
          <cell r="N354" t="str">
            <v>Jenneth Madrid</v>
          </cell>
          <cell r="O354">
            <v>9.75</v>
          </cell>
          <cell r="P354">
            <v>9.9</v>
          </cell>
        </row>
        <row r="355">
          <cell r="E355" t="str">
            <v>X24083258065</v>
          </cell>
          <cell r="F355" t="str">
            <v>KENNETH NGO CHUA</v>
          </cell>
          <cell r="G355" t="str">
            <v>DOÑA INES, ALABANG HILLS SUBD PH 1, MUNTINLUPA</v>
          </cell>
          <cell r="H355" t="str">
            <v>MUNTINLUPA CITY</v>
          </cell>
          <cell r="I355" t="str">
            <v>PARAÑAQUE</v>
          </cell>
          <cell r="J355"/>
          <cell r="K355"/>
          <cell r="L355" t="str">
            <v>ECOM</v>
          </cell>
          <cell r="M355" t="str">
            <v>SCHED</v>
          </cell>
          <cell r="N355" t="str">
            <v>Ronilo Gange Jr.</v>
          </cell>
          <cell r="O355">
            <v>37.549500000000002</v>
          </cell>
          <cell r="P355">
            <v>66.489999999999995</v>
          </cell>
        </row>
        <row r="356">
          <cell r="E356" t="str">
            <v>X24093766158</v>
          </cell>
          <cell r="F356" t="str">
            <v>ALFAMART TRADING PHILIPPINES, INC.</v>
          </cell>
          <cell r="G356" t="str">
            <v>QUEEN'S MAIN, QUEEN'S ROW AREA A SUBD, BACOOR</v>
          </cell>
          <cell r="H356" t="str">
            <v>BACOOR CITY</v>
          </cell>
          <cell r="I356" t="str">
            <v>DASMA</v>
          </cell>
          <cell r="J356"/>
          <cell r="K356"/>
          <cell r="L356" t="str">
            <v>POWERHOUSE</v>
          </cell>
          <cell r="M356" t="str">
            <v>FCOMP</v>
          </cell>
          <cell r="N356" t="str">
            <v>Jenneth Madrid</v>
          </cell>
          <cell r="O356">
            <v>36.519499999999994</v>
          </cell>
          <cell r="P356">
            <v>39.53</v>
          </cell>
        </row>
        <row r="357">
          <cell r="E357" t="str">
            <v>X24104141244</v>
          </cell>
          <cell r="F357" t="str">
            <v>SERVEQUEST INC.</v>
          </cell>
          <cell r="G357" t="str">
            <v>SUMMIT CIRCLE SUBD, SUMMIT CIRCLE SUBD, MUNTINLUPA</v>
          </cell>
          <cell r="H357" t="str">
            <v>MUNTINLUPA CITY</v>
          </cell>
          <cell r="I357" t="str">
            <v>PARAÑAQUE</v>
          </cell>
          <cell r="J357"/>
          <cell r="K357"/>
          <cell r="L357" t="str">
            <v>CHALLENGER</v>
          </cell>
          <cell r="M357" t="str">
            <v>TECO</v>
          </cell>
          <cell r="N357" t="str">
            <v>Isan Carlo Lazaro</v>
          </cell>
          <cell r="O357">
            <v>100.24850000000001</v>
          </cell>
          <cell r="P357">
            <v>104.47</v>
          </cell>
        </row>
        <row r="358">
          <cell r="E358" t="str">
            <v>X25010119836</v>
          </cell>
          <cell r="F358" t="str">
            <v>YOLANDA E REYES</v>
          </cell>
          <cell r="G358" t="str">
            <v>DOÑA SOLEDAD, BETTER LIVING SUBD, PARANAQUE</v>
          </cell>
          <cell r="H358" t="str">
            <v>PARAÑAQUE CITY</v>
          </cell>
          <cell r="I358" t="str">
            <v>PARAÑAQUE</v>
          </cell>
          <cell r="J358"/>
          <cell r="K358"/>
          <cell r="L358" t="str">
            <v>POWERHOUSE</v>
          </cell>
          <cell r="M358" t="str">
            <v>FCOMP</v>
          </cell>
          <cell r="N358" t="str">
            <v>Jenneth Madrid</v>
          </cell>
          <cell r="O358">
            <v>1.72</v>
          </cell>
          <cell r="P358">
            <v>3.58</v>
          </cell>
        </row>
        <row r="359">
          <cell r="E359" t="str">
            <v>X24072540238</v>
          </cell>
          <cell r="F359" t="str">
            <v>HARD DISCOUNT PHILIPPINES, INC.</v>
          </cell>
          <cell r="G359" t="str">
            <v>GOV. P.F. ESPIRITU, PANAPAAN II, BACOOR</v>
          </cell>
          <cell r="H359" t="str">
            <v>BACOOR CITY</v>
          </cell>
          <cell r="I359" t="str">
            <v>DASMA</v>
          </cell>
          <cell r="J359"/>
          <cell r="K359"/>
          <cell r="L359" t="str">
            <v>AVECO</v>
          </cell>
          <cell r="M359" t="str">
            <v>FCOMP</v>
          </cell>
          <cell r="N359" t="str">
            <v>Ronilo Gange Jr.</v>
          </cell>
          <cell r="O359">
            <v>9.9328000000000003</v>
          </cell>
          <cell r="P359">
            <v>13.29</v>
          </cell>
        </row>
        <row r="360">
          <cell r="E360" t="str">
            <v>R23512370</v>
          </cell>
          <cell r="F360" t="str">
            <v>CARPIO, EMILIO III S</v>
          </cell>
          <cell r="G360" t="str">
            <v>BELMONT, ALABANG 400 VILLAGE, MUNTINLUPA</v>
          </cell>
          <cell r="H360" t="str">
            <v>MUNTINLUPA CITY</v>
          </cell>
          <cell r="I360" t="str">
            <v>PARAÑAQUE</v>
          </cell>
          <cell r="J360"/>
          <cell r="K360"/>
          <cell r="L360" t="str">
            <v>ECOM</v>
          </cell>
          <cell r="M360" t="str">
            <v>FCOMP</v>
          </cell>
          <cell r="N360" t="str">
            <v>Ronilo Gange Jr.</v>
          </cell>
          <cell r="O360">
            <v>9.2899999999999991</v>
          </cell>
          <cell r="P360">
            <v>10.7</v>
          </cell>
        </row>
        <row r="361">
          <cell r="E361" t="str">
            <v>X25010133145</v>
          </cell>
          <cell r="F361" t="str">
            <v>SPEED CONSTRUCTION &amp; DEVELOPMENT CORP.,</v>
          </cell>
          <cell r="G361" t="str">
            <v>BLOCK 51, GEORGETOWN HEIGHTS SUBD PH II, BACOOR</v>
          </cell>
          <cell r="H361" t="str">
            <v>BACOOR CITY</v>
          </cell>
          <cell r="I361" t="str">
            <v>DASMA</v>
          </cell>
          <cell r="J361"/>
          <cell r="K361"/>
          <cell r="L361" t="str">
            <v>CHALLENGER</v>
          </cell>
          <cell r="M361" t="str">
            <v>FCOMP</v>
          </cell>
          <cell r="N361" t="str">
            <v>Isan Carlo Lazaro</v>
          </cell>
          <cell r="O361">
            <v>327.98789999999957</v>
          </cell>
          <cell r="P361">
            <v>413.38</v>
          </cell>
        </row>
        <row r="362">
          <cell r="E362" t="str">
            <v>X25010133146</v>
          </cell>
          <cell r="F362" t="str">
            <v>F &amp; E DE CASTRO CORPORATION</v>
          </cell>
          <cell r="G362" t="str">
            <v>BLOCK 1, ELISA HOMES PH 4 EXTENSION, BACOOR</v>
          </cell>
          <cell r="H362" t="str">
            <v>BACOOR CITY</v>
          </cell>
          <cell r="I362" t="str">
            <v>DASMA</v>
          </cell>
          <cell r="J362"/>
          <cell r="K362"/>
          <cell r="L362" t="str">
            <v>AVECO</v>
          </cell>
          <cell r="M362" t="str">
            <v>SCHED</v>
          </cell>
          <cell r="N362" t="str">
            <v>Ronilo Gange Jr.</v>
          </cell>
          <cell r="O362">
            <v>434.52479999999974</v>
          </cell>
          <cell r="P362">
            <v>1557.75</v>
          </cell>
        </row>
        <row r="363">
          <cell r="E363" t="str">
            <v>X24104152226</v>
          </cell>
          <cell r="F363" t="str">
            <v>MARY ROSE CUTARAN BAYLON</v>
          </cell>
          <cell r="G363" t="str">
            <v>BLOCK 25, VISTA VERDE PH III, BACOOR</v>
          </cell>
          <cell r="H363" t="str">
            <v>BACOOR CITY</v>
          </cell>
          <cell r="I363" t="str">
            <v>DASMA</v>
          </cell>
          <cell r="J363" t="str">
            <v>for digging on going 8-14-25</v>
          </cell>
          <cell r="K363"/>
          <cell r="L363" t="str">
            <v>AVECO</v>
          </cell>
          <cell r="M363" t="str">
            <v>SCHED</v>
          </cell>
          <cell r="N363" t="str">
            <v>Ronilo Gange Jr.</v>
          </cell>
          <cell r="O363">
            <v>238.29549999999989</v>
          </cell>
          <cell r="P363">
            <v>717.03</v>
          </cell>
        </row>
        <row r="364">
          <cell r="E364" t="str">
            <v>X25010059565</v>
          </cell>
          <cell r="F364" t="str">
            <v>ALFAMETRO MARKETING, INC.</v>
          </cell>
          <cell r="G364" t="str">
            <v>SAN PEDRO, SAN ANTONIO VALLEY 2, PARANAQUE</v>
          </cell>
          <cell r="H364" t="str">
            <v>PARAÑAQUE CITY</v>
          </cell>
          <cell r="I364" t="str">
            <v>PARAÑAQUE</v>
          </cell>
          <cell r="J364"/>
          <cell r="K364"/>
          <cell r="L364" t="str">
            <v>C2</v>
          </cell>
          <cell r="M364" t="str">
            <v>CLOSE</v>
          </cell>
          <cell r="N364" t="str">
            <v>Ian Patrick Perez</v>
          </cell>
          <cell r="O364">
            <v>17.11</v>
          </cell>
          <cell r="P364">
            <v>17.11</v>
          </cell>
        </row>
        <row r="365">
          <cell r="E365" t="str">
            <v>X25010059526</v>
          </cell>
          <cell r="F365" t="str">
            <v>ALFAMETRO MARKETING, INC.</v>
          </cell>
          <cell r="G365" t="str">
            <v>PAPA PIO - SAV 13, SAN ISIDRO, PARANAQUE</v>
          </cell>
          <cell r="H365" t="str">
            <v>PARAÑAQUE CITY</v>
          </cell>
          <cell r="I365" t="str">
            <v>PARAÑAQUE</v>
          </cell>
          <cell r="J365"/>
          <cell r="K365"/>
          <cell r="L365" t="str">
            <v>C2</v>
          </cell>
          <cell r="M365" t="str">
            <v>CLOSE</v>
          </cell>
          <cell r="N365" t="str">
            <v>Ian Patrick Perez</v>
          </cell>
          <cell r="O365">
            <v>9.31</v>
          </cell>
          <cell r="P365">
            <v>9.11</v>
          </cell>
        </row>
        <row r="366">
          <cell r="E366" t="str">
            <v>X24083093382</v>
          </cell>
          <cell r="F366" t="str">
            <v>DITO TELECOMMUNITY CORPORATION</v>
          </cell>
          <cell r="G366" t="str">
            <v>BUENDIA, TUNASAN, MUNTINLUPA</v>
          </cell>
          <cell r="H366" t="str">
            <v>MUNTINLUPA CITY</v>
          </cell>
          <cell r="I366" t="str">
            <v>PARAÑAQUE</v>
          </cell>
          <cell r="J366" t="str">
            <v>on-going digging</v>
          </cell>
          <cell r="K366"/>
          <cell r="L366" t="str">
            <v>CHALLENGER</v>
          </cell>
          <cell r="M366" t="str">
            <v>FCOMP</v>
          </cell>
          <cell r="N366" t="str">
            <v>Isan Carlo Lazaro</v>
          </cell>
          <cell r="O366">
            <v>273.93739999999991</v>
          </cell>
          <cell r="P366">
            <v>321.07</v>
          </cell>
        </row>
        <row r="367">
          <cell r="E367" t="str">
            <v>X25010059547</v>
          </cell>
          <cell r="F367" t="str">
            <v>ALFAMETRO MARKETING INC. (CORCUERRA - BANNER 4TH ESTATE)</v>
          </cell>
          <cell r="G367" t="str">
            <v>BANNER, 4TH ESTATE SUBD, PARANAQUE</v>
          </cell>
          <cell r="H367" t="str">
            <v>PARAÑAQUE CITY</v>
          </cell>
          <cell r="I367" t="str">
            <v>PARAÑAQUE</v>
          </cell>
          <cell r="J367"/>
          <cell r="K367"/>
          <cell r="L367" t="str">
            <v>CHALLENGER</v>
          </cell>
          <cell r="M367" t="str">
            <v>TECO</v>
          </cell>
          <cell r="N367" t="str">
            <v>Isan Carlo Lazaro</v>
          </cell>
          <cell r="O367">
            <v>10.8028</v>
          </cell>
          <cell r="P367">
            <v>19.97</v>
          </cell>
        </row>
        <row r="368">
          <cell r="E368" t="str">
            <v>X25010173661</v>
          </cell>
          <cell r="F368" t="str">
            <v>MJ RIAN P ROM</v>
          </cell>
          <cell r="G368" t="str">
            <v>SAN PEDRO, CARMENCITA VILL, LAS PINAS CITY</v>
          </cell>
          <cell r="H368" t="str">
            <v>LAS PIÑAS CITY</v>
          </cell>
          <cell r="I368" t="str">
            <v>PARAÑAQUE</v>
          </cell>
          <cell r="J368"/>
          <cell r="K368"/>
          <cell r="L368" t="str">
            <v>ECOM</v>
          </cell>
          <cell r="M368" t="str">
            <v>FCOMP</v>
          </cell>
          <cell r="N368" t="str">
            <v>Ronilo Gange Jr.</v>
          </cell>
          <cell r="O368">
            <v>4.32</v>
          </cell>
          <cell r="P368">
            <v>4.32</v>
          </cell>
        </row>
        <row r="369">
          <cell r="E369" t="str">
            <v>X24072855187</v>
          </cell>
          <cell r="F369" t="str">
            <v>MANUEL SARIANA BOLON</v>
          </cell>
          <cell r="G369" t="str">
            <v>A. ROLDAN, PUROK 2A, TAGUIG CITY</v>
          </cell>
          <cell r="H369" t="str">
            <v>TAGUIG CITY</v>
          </cell>
          <cell r="I369" t="str">
            <v>PARAÑAQUE</v>
          </cell>
          <cell r="J369"/>
          <cell r="K369"/>
          <cell r="L369" t="str">
            <v>VJC</v>
          </cell>
          <cell r="M369" t="str">
            <v>FCOMP</v>
          </cell>
          <cell r="N369" t="str">
            <v>Jenneth Madrid</v>
          </cell>
          <cell r="O369">
            <v>54.011680000000013</v>
          </cell>
          <cell r="P369">
            <v>31.58</v>
          </cell>
        </row>
        <row r="370">
          <cell r="E370" t="str">
            <v>X24093683073</v>
          </cell>
          <cell r="F370" t="str">
            <v>ELECTRO-SYSTEMS INDUSTRIES CORPORATION</v>
          </cell>
          <cell r="G370" t="str">
            <v>BAES, PERPETUAL VILLAGE, TAGUIG CITY</v>
          </cell>
          <cell r="H370" t="str">
            <v>TAGUIG CITY</v>
          </cell>
          <cell r="I370" t="str">
            <v>PARAÑAQUE</v>
          </cell>
          <cell r="J370"/>
          <cell r="K370"/>
          <cell r="L370" t="str">
            <v>VJC</v>
          </cell>
          <cell r="M370" t="str">
            <v>FCOMP</v>
          </cell>
          <cell r="N370" t="str">
            <v>Jenneth Madrid</v>
          </cell>
          <cell r="O370">
            <v>214.8948</v>
          </cell>
          <cell r="P370">
            <v>257.27999999999997</v>
          </cell>
        </row>
        <row r="371">
          <cell r="E371" t="str">
            <v>X24103965259</v>
          </cell>
          <cell r="F371" t="str">
            <v>TEVERE AVANDY HOLDINGS INC.</v>
          </cell>
          <cell r="G371" t="str">
            <v>AGUIRRE, BF HOMES, PARANAQUE</v>
          </cell>
          <cell r="H371" t="str">
            <v>TAGUIG CITY</v>
          </cell>
          <cell r="I371" t="str">
            <v>PARAÑAQUE</v>
          </cell>
          <cell r="J371"/>
          <cell r="K371"/>
          <cell r="L371" t="str">
            <v>C2</v>
          </cell>
          <cell r="M371" t="str">
            <v>TECO</v>
          </cell>
          <cell r="N371" t="str">
            <v>Ian Patrick Perez</v>
          </cell>
          <cell r="O371">
            <v>27.26</v>
          </cell>
          <cell r="P371">
            <v>27.26</v>
          </cell>
        </row>
        <row r="372">
          <cell r="E372" t="str">
            <v>X24114657334</v>
          </cell>
          <cell r="F372" t="str">
            <v>BUENA MONTES BASCUGUIN</v>
          </cell>
          <cell r="G372" t="str">
            <v>BLOCK 18 , KALAYAAN VILL/BALAGBAG, PASAY CITY</v>
          </cell>
          <cell r="H372" t="str">
            <v>PASAY CITY</v>
          </cell>
          <cell r="I372" t="str">
            <v>PARAÑAQUE</v>
          </cell>
          <cell r="J372"/>
          <cell r="K372"/>
          <cell r="L372" t="str">
            <v>C2</v>
          </cell>
          <cell r="M372" t="str">
            <v>CLOSE</v>
          </cell>
          <cell r="N372" t="str">
            <v>Ian Patrick Perez</v>
          </cell>
          <cell r="O372">
            <v>5.78</v>
          </cell>
          <cell r="P372">
            <v>6.41</v>
          </cell>
        </row>
        <row r="373">
          <cell r="E373" t="str">
            <v>X24103906706</v>
          </cell>
          <cell r="F373" t="str">
            <v>DAWN ISOBEL YU AQUINO</v>
          </cell>
          <cell r="G373" t="str">
            <v>BATANGAS EAST, AYALA-ALABANG VILL, MUNTINLUPA</v>
          </cell>
          <cell r="H373" t="str">
            <v>MUNTINLUPA CITY</v>
          </cell>
          <cell r="I373" t="str">
            <v>PARAÑAQUE</v>
          </cell>
          <cell r="J373"/>
          <cell r="K373"/>
          <cell r="L373" t="str">
            <v>AVECO</v>
          </cell>
          <cell r="M373" t="str">
            <v>SCHED</v>
          </cell>
          <cell r="N373" t="str">
            <v>Ronilo Gange Jr.</v>
          </cell>
          <cell r="O373">
            <v>71.243799999999993</v>
          </cell>
          <cell r="P373">
            <v>173.94</v>
          </cell>
        </row>
        <row r="374">
          <cell r="E374" t="str">
            <v>X25010134670</v>
          </cell>
          <cell r="F374" t="str">
            <v>C N C CONSTRUCTION &amp; DEV'T. CORPORATION</v>
          </cell>
          <cell r="G374" t="str">
            <v>BANNER, 4TH ESTATE SUBD, PARANAQUE</v>
          </cell>
          <cell r="H374" t="str">
            <v>PARAÑAQUE CITY</v>
          </cell>
          <cell r="I374" t="str">
            <v>PARAÑAQUE</v>
          </cell>
          <cell r="J374"/>
          <cell r="K374"/>
          <cell r="L374" t="str">
            <v>CHALLENGER</v>
          </cell>
          <cell r="M374" t="str">
            <v>FCOMP</v>
          </cell>
          <cell r="N374" t="str">
            <v>Isan Carlo Lazaro</v>
          </cell>
          <cell r="O374">
            <v>7.16</v>
          </cell>
          <cell r="P374">
            <v>7.4</v>
          </cell>
        </row>
        <row r="375">
          <cell r="E375" t="str">
            <v>X24051849062</v>
          </cell>
          <cell r="F375" t="str">
            <v>DITO TELECOMMUNITY CORPORATION</v>
          </cell>
          <cell r="G375" t="str">
            <v>BETTER LIVING SUBD, PARANAQUE</v>
          </cell>
          <cell r="H375" t="str">
            <v>PARAÑAQUE CITY</v>
          </cell>
          <cell r="I375" t="str">
            <v>PARAÑAQUE</v>
          </cell>
          <cell r="J375" t="str">
            <v>for survey</v>
          </cell>
          <cell r="K375"/>
          <cell r="L375" t="str">
            <v>POWERHOUSE</v>
          </cell>
          <cell r="M375" t="str">
            <v>FCOMP</v>
          </cell>
          <cell r="N375" t="str">
            <v>Jenneth Madrid</v>
          </cell>
          <cell r="O375">
            <v>37.616099999999996</v>
          </cell>
          <cell r="P375">
            <v>46.96</v>
          </cell>
        </row>
        <row r="376">
          <cell r="E376" t="str">
            <v>X24072866458</v>
          </cell>
          <cell r="F376" t="str">
            <v>DITO TELECOMMUNITY CORPORATION</v>
          </cell>
          <cell r="G376" t="str">
            <v>CHAMPACA, STO. NINO, TAGUIG CITY</v>
          </cell>
          <cell r="H376" t="str">
            <v>TAGUIG CITY</v>
          </cell>
          <cell r="I376" t="str">
            <v>PARAÑAQUE</v>
          </cell>
          <cell r="J376" t="str">
            <v>for survey; FOR SCHED DIGGING</v>
          </cell>
          <cell r="K376"/>
          <cell r="L376" t="str">
            <v>VJC</v>
          </cell>
          <cell r="M376" t="str">
            <v>SCHED</v>
          </cell>
          <cell r="N376" t="str">
            <v>Jenneth Madrid</v>
          </cell>
          <cell r="O376">
            <v>57.99</v>
          </cell>
          <cell r="P376">
            <v>963.39</v>
          </cell>
        </row>
        <row r="377">
          <cell r="E377" t="str">
            <v>X24072535895</v>
          </cell>
          <cell r="F377" t="str">
            <v>DITO TELECOMMUNITY CORPORATION</v>
          </cell>
          <cell r="G377" t="str">
            <v>SINIGUELAS, ZONE 1, TAGUIG CITY</v>
          </cell>
          <cell r="H377" t="str">
            <v>TAGUIG CITY</v>
          </cell>
          <cell r="I377" t="str">
            <v>PARAÑAQUE</v>
          </cell>
          <cell r="J377" t="str">
            <v>With new design released</v>
          </cell>
          <cell r="K377" t="str">
            <v>W/ ISSUE</v>
          </cell>
          <cell r="L377" t="str">
            <v>CHALLENGER</v>
          </cell>
          <cell r="M377" t="str">
            <v>SCHED</v>
          </cell>
          <cell r="N377" t="str">
            <v>Isan Carlo Lazaro</v>
          </cell>
          <cell r="O377">
            <v>49.433199999999999</v>
          </cell>
          <cell r="P377">
            <v>81.7</v>
          </cell>
        </row>
        <row r="378">
          <cell r="E378" t="str">
            <v>X24041261990</v>
          </cell>
          <cell r="F378" t="str">
            <v>DITO TELECOMMUNITY CORPORATION</v>
          </cell>
          <cell r="G378" t="str">
            <v>NATIONAL, TUNASAN, MUNTINLUPA</v>
          </cell>
          <cell r="H378" t="str">
            <v>MUNTINLUPA CITY</v>
          </cell>
          <cell r="I378" t="str">
            <v>PARAÑAQUE</v>
          </cell>
          <cell r="J378"/>
          <cell r="K378" t="str">
            <v>W/O ISSUE</v>
          </cell>
          <cell r="L378" t="str">
            <v>CHALLENGER</v>
          </cell>
          <cell r="M378" t="str">
            <v>FCOMP</v>
          </cell>
          <cell r="N378" t="str">
            <v>Isan Carlo Lazaro</v>
          </cell>
          <cell r="O378">
            <v>49.433200000000006</v>
          </cell>
          <cell r="P378">
            <v>78.87</v>
          </cell>
        </row>
        <row r="379">
          <cell r="E379" t="str">
            <v>X24083132605</v>
          </cell>
          <cell r="F379" t="str">
            <v>DITO TELECOMMUNITY CORPORATION</v>
          </cell>
          <cell r="G379" t="str">
            <v>BUENCAMINO, BUENCAMINO, MUNTINLUPA</v>
          </cell>
          <cell r="H379" t="str">
            <v>MUNTINLUPA CITY</v>
          </cell>
          <cell r="I379" t="str">
            <v>PARAÑAQUE</v>
          </cell>
          <cell r="J379" t="str">
            <v>For survey</v>
          </cell>
          <cell r="K379"/>
          <cell r="L379" t="str">
            <v>MAINTENANCE</v>
          </cell>
          <cell r="M379" t="str">
            <v>FCOMP</v>
          </cell>
          <cell r="N379" t="str">
            <v>Isan Carlo Lazaro</v>
          </cell>
          <cell r="O379">
            <v>20.78</v>
          </cell>
          <cell r="P379">
            <v>20.78</v>
          </cell>
        </row>
        <row r="380">
          <cell r="E380" t="str">
            <v>X24093618242</v>
          </cell>
          <cell r="F380" t="str">
            <v>PRIME ACERS HOLDINGS CORPORATION</v>
          </cell>
          <cell r="G380" t="str">
            <v>DIEGO SILANG, AFP OVAI PH 1, TAGUIG CITY</v>
          </cell>
          <cell r="H380" t="str">
            <v>TAGUIG CITY</v>
          </cell>
          <cell r="I380" t="str">
            <v>PARAÑAQUE</v>
          </cell>
          <cell r="J380"/>
          <cell r="K380"/>
          <cell r="L380" t="str">
            <v>VJC</v>
          </cell>
          <cell r="M380" t="str">
            <v>FCOMP</v>
          </cell>
          <cell r="N380" t="str">
            <v>Jenneth Madrid</v>
          </cell>
          <cell r="O380">
            <v>122.57080000000001</v>
          </cell>
          <cell r="P380">
            <v>333.45</v>
          </cell>
        </row>
        <row r="381">
          <cell r="E381" t="str">
            <v>X25010095532</v>
          </cell>
          <cell r="F381" t="str">
            <v>MINA B. TAPISPISAN</v>
          </cell>
          <cell r="G381" t="str">
            <v>BALLECER, ZONE 4, TAGUIG CITY</v>
          </cell>
          <cell r="H381" t="str">
            <v>TAGUIG CITY</v>
          </cell>
          <cell r="I381" t="str">
            <v>PARAÑAQUE</v>
          </cell>
          <cell r="J381"/>
          <cell r="K381"/>
          <cell r="L381" t="str">
            <v>VJC</v>
          </cell>
          <cell r="M381" t="str">
            <v>FCOMP</v>
          </cell>
          <cell r="N381" t="str">
            <v>Jenneth Madrid</v>
          </cell>
          <cell r="O381">
            <v>2.58</v>
          </cell>
          <cell r="P381">
            <v>4.59</v>
          </cell>
        </row>
        <row r="382">
          <cell r="E382" t="str">
            <v>X24103896457</v>
          </cell>
          <cell r="F382" t="str">
            <v>CITY GOVT OF LAS PIÑAS</v>
          </cell>
          <cell r="G382" t="str">
            <v>DOÑA PILAR AGUIRRE, PILAR VILL, LAS PINAS CITY</v>
          </cell>
          <cell r="H382" t="str">
            <v>LAS PIÑAS CITY</v>
          </cell>
          <cell r="I382" t="str">
            <v>PARAÑAQUE</v>
          </cell>
          <cell r="J382"/>
          <cell r="K382"/>
          <cell r="L382" t="str">
            <v>ECOM</v>
          </cell>
          <cell r="M382" t="str">
            <v>FCOMP</v>
          </cell>
          <cell r="N382" t="str">
            <v>Ronilo Gange Jr.</v>
          </cell>
          <cell r="O382">
            <v>123.4425</v>
          </cell>
          <cell r="P382">
            <v>399.38</v>
          </cell>
        </row>
        <row r="383">
          <cell r="E383" t="str">
            <v>X24124766675</v>
          </cell>
          <cell r="F383" t="str">
            <v>PATRICK SANVICTORES GARCIA</v>
          </cell>
          <cell r="G383" t="str">
            <v>BEGONIA, AYALA-ALABANG VILL, MUNTINLUPA</v>
          </cell>
          <cell r="H383" t="str">
            <v>MUNTINLUPA CITY</v>
          </cell>
          <cell r="I383" t="str">
            <v>PARAÑAQUE</v>
          </cell>
          <cell r="J383" t="str">
            <v>For survey</v>
          </cell>
          <cell r="K383"/>
          <cell r="L383" t="str">
            <v>MAINTENANCE</v>
          </cell>
          <cell r="M383" t="str">
            <v>FCOMP</v>
          </cell>
          <cell r="N383" t="str">
            <v>Isan Carlo Lazaro</v>
          </cell>
          <cell r="O383">
            <v>19.13</v>
          </cell>
          <cell r="P383">
            <v>19.13</v>
          </cell>
        </row>
        <row r="384">
          <cell r="E384" t="str">
            <v>X24103884052</v>
          </cell>
          <cell r="F384" t="str">
            <v>CARMELINDELLE PALMA MATERNAL</v>
          </cell>
          <cell r="G384" t="str">
            <v>MOLAVE, MANILA DOCTOR VILL, LAS PINAS CITY</v>
          </cell>
          <cell r="H384" t="str">
            <v>LAS PIÑAS CITY</v>
          </cell>
          <cell r="I384" t="str">
            <v>PARAÑAQUE</v>
          </cell>
          <cell r="J384"/>
          <cell r="K384"/>
          <cell r="L384" t="str">
            <v>AVECO</v>
          </cell>
          <cell r="M384" t="str">
            <v>SCHED</v>
          </cell>
          <cell r="N384" t="str">
            <v>Ronilo Gange Jr.</v>
          </cell>
          <cell r="O384">
            <v>281.947</v>
          </cell>
          <cell r="P384">
            <v>740.63</v>
          </cell>
        </row>
        <row r="385">
          <cell r="E385" t="str">
            <v>X25010222043</v>
          </cell>
          <cell r="F385" t="str">
            <v>NOEMI A SUMINISTRADO</v>
          </cell>
          <cell r="G385" t="str">
            <v>MILLARES, PUROK 4B, TAGUIG CITY</v>
          </cell>
          <cell r="H385" t="str">
            <v>TAGUIG CITY</v>
          </cell>
          <cell r="I385" t="str">
            <v>PARAÑAQUE</v>
          </cell>
          <cell r="J385"/>
          <cell r="K385"/>
          <cell r="L385" t="str">
            <v>VJC</v>
          </cell>
          <cell r="M385" t="str">
            <v>FCOMP</v>
          </cell>
          <cell r="N385" t="str">
            <v>Jenneth Madrid</v>
          </cell>
          <cell r="O385">
            <v>59.174999999999997</v>
          </cell>
          <cell r="P385">
            <v>151.12</v>
          </cell>
        </row>
        <row r="386">
          <cell r="E386" t="str">
            <v>X23093504208</v>
          </cell>
          <cell r="F386" t="str">
            <v>YIHUA PHILIPPINES GROUP INC.</v>
          </cell>
          <cell r="G386" t="str">
            <v>QUIRINO, TAMBO, PARANAQUE</v>
          </cell>
          <cell r="H386" t="str">
            <v>PARAÑAQUE CITY</v>
          </cell>
          <cell r="I386" t="str">
            <v>PARAÑAQUE</v>
          </cell>
          <cell r="J386"/>
          <cell r="K386"/>
          <cell r="L386" t="str">
            <v>AVECO</v>
          </cell>
          <cell r="M386" t="str">
            <v>FCOMP</v>
          </cell>
          <cell r="N386" t="str">
            <v>Ronilo Gange Jr.</v>
          </cell>
          <cell r="O386">
            <v>198.17739999999998</v>
          </cell>
          <cell r="P386">
            <v>396.26</v>
          </cell>
        </row>
        <row r="387">
          <cell r="E387" t="str">
            <v>X25020425086</v>
          </cell>
          <cell r="F387" t="str">
            <v>C N C CONSTRUCTION &amp; DEV'T. CORPORATION</v>
          </cell>
          <cell r="G387" t="str">
            <v>SAN PEDRO, SAN ANTONIO VALLEY 2, PARANAQUE</v>
          </cell>
          <cell r="H387" t="str">
            <v>PARAÑAQUE CITY</v>
          </cell>
          <cell r="I387" t="str">
            <v>PARAÑAQUE</v>
          </cell>
          <cell r="J387"/>
          <cell r="K387"/>
          <cell r="L387" t="str">
            <v>C2</v>
          </cell>
          <cell r="M387" t="str">
            <v>TECO</v>
          </cell>
          <cell r="N387" t="str">
            <v>Ian Patrick Perez</v>
          </cell>
          <cell r="O387">
            <v>7.46</v>
          </cell>
          <cell r="P387">
            <v>7.46</v>
          </cell>
        </row>
        <row r="388">
          <cell r="E388" t="str">
            <v>X25010120302</v>
          </cell>
          <cell r="F388" t="str">
            <v>CDC REALTY INC.</v>
          </cell>
          <cell r="G388" t="str">
            <v>DOVE LOFTS, LION'S PARK RESIDENCES, PARANAQUE</v>
          </cell>
          <cell r="H388" t="str">
            <v>PARAÑAQUE CITY</v>
          </cell>
          <cell r="I388" t="str">
            <v>PARAÑAQUE</v>
          </cell>
          <cell r="J388"/>
          <cell r="K388" t="str">
            <v>with follow up from Ma'am Cecille, Head Enterprise &amp; National Government</v>
          </cell>
          <cell r="L388" t="str">
            <v>VJC</v>
          </cell>
          <cell r="M388" t="str">
            <v>FCOMP</v>
          </cell>
          <cell r="N388" t="str">
            <v>Jenneth Madrid</v>
          </cell>
          <cell r="O388">
            <v>70.673099999999991</v>
          </cell>
          <cell r="P388">
            <v>120.1</v>
          </cell>
        </row>
        <row r="389">
          <cell r="E389" t="str">
            <v>R23792026</v>
          </cell>
          <cell r="F389" t="str">
            <v>NEW PACIFIC RESOURCES MANAGEMENT (SPV- AMC), INC., HMB</v>
          </cell>
          <cell r="G389" t="str">
            <v>BLOCK 27, SOLVIENTO VILLAS PH 2, BACOOR</v>
          </cell>
          <cell r="H389" t="str">
            <v>BACOOR CITY</v>
          </cell>
          <cell r="I389" t="str">
            <v>DASMA</v>
          </cell>
          <cell r="J389"/>
          <cell r="K389"/>
          <cell r="L389" t="str">
            <v>AVECO</v>
          </cell>
          <cell r="M389" t="str">
            <v>FCOMP</v>
          </cell>
          <cell r="N389" t="str">
            <v>Ronilo Gange Jr.</v>
          </cell>
          <cell r="O389">
            <v>13.413600000000001</v>
          </cell>
          <cell r="P389">
            <v>18.46</v>
          </cell>
        </row>
        <row r="390">
          <cell r="E390" t="str">
            <v>X25010314175</v>
          </cell>
          <cell r="F390" t="str">
            <v>BGST PRIME DEVELOPMENT CORP.</v>
          </cell>
          <cell r="G390" t="str">
            <v>COASTAL RD, SAN DIONISIO, PARANAQUE</v>
          </cell>
          <cell r="H390" t="str">
            <v>PARAÑAQUE CITY</v>
          </cell>
          <cell r="I390" t="str">
            <v>PARAÑAQUE</v>
          </cell>
          <cell r="J390"/>
          <cell r="K390"/>
          <cell r="L390" t="str">
            <v>AVECO</v>
          </cell>
          <cell r="M390" t="str">
            <v>FCOMP</v>
          </cell>
          <cell r="N390" t="str">
            <v>Ronilo Gange Jr.</v>
          </cell>
          <cell r="O390">
            <v>9.42</v>
          </cell>
          <cell r="P390">
            <v>19.34</v>
          </cell>
        </row>
        <row r="391">
          <cell r="E391" t="str">
            <v>X24030689569</v>
          </cell>
          <cell r="F391" t="str">
            <v>PILIPINAS SHELL PETROLEUM CORPORATION</v>
          </cell>
          <cell r="G391" t="str">
            <v>SAMPAGUITA, CAMP SAMPAGUITA, MUNTINLUPA</v>
          </cell>
          <cell r="H391" t="str">
            <v>MUNTINLUPA CITY</v>
          </cell>
          <cell r="I391" t="str">
            <v>PARAÑAQUE</v>
          </cell>
          <cell r="J391"/>
          <cell r="K391"/>
          <cell r="L391" t="str">
            <v>AVECO</v>
          </cell>
          <cell r="M391" t="str">
            <v>TECO</v>
          </cell>
          <cell r="N391" t="str">
            <v>Ronilo Gange Jr.</v>
          </cell>
          <cell r="O391">
            <v>666.33040000000028</v>
          </cell>
          <cell r="P391">
            <v>2874.93</v>
          </cell>
        </row>
        <row r="392">
          <cell r="E392" t="str">
            <v>X24083222197</v>
          </cell>
          <cell r="F392" t="str">
            <v>AUREA PEÑERO BANAO</v>
          </cell>
          <cell r="G392" t="str">
            <v>BLOCK 101, SITIO IMELDA, TAGUIG CITY</v>
          </cell>
          <cell r="H392" t="str">
            <v>TAGUIG CITY</v>
          </cell>
          <cell r="I392" t="str">
            <v>PARAÑAQUE</v>
          </cell>
          <cell r="J392" t="str">
            <v>FOR SCHED INSTALLATION OF POLE (BUSY ROAD</v>
          </cell>
          <cell r="K392"/>
          <cell r="L392" t="str">
            <v>VJC</v>
          </cell>
          <cell r="M392" t="str">
            <v>SCHED</v>
          </cell>
          <cell r="N392" t="str">
            <v>Jenneth Madrid</v>
          </cell>
          <cell r="O392">
            <v>22.31</v>
          </cell>
          <cell r="P392">
            <v>102.16</v>
          </cell>
        </row>
        <row r="393">
          <cell r="E393" t="str">
            <v>X22125058629</v>
          </cell>
          <cell r="F393" t="str">
            <v>CITY GOVERNMENT OF MUNTINLUPA</v>
          </cell>
          <cell r="G393" t="str">
            <v>FILINVEST SOCIALIZED HOUSING, FILINVEST SOCIALIZED HOUSING, MUNTINLUPA</v>
          </cell>
          <cell r="H393" t="str">
            <v>MUNTINLUPA CITY</v>
          </cell>
          <cell r="I393" t="str">
            <v>PARAÑAQUE</v>
          </cell>
          <cell r="J393"/>
          <cell r="K393"/>
          <cell r="L393" t="str">
            <v>MAINTENANCE</v>
          </cell>
          <cell r="M393" t="str">
            <v>PCAN</v>
          </cell>
          <cell r="N393" t="str">
            <v>Isan Carlo Lazaro</v>
          </cell>
          <cell r="O393">
            <v>30.6</v>
          </cell>
          <cell r="P393">
            <v>30.6</v>
          </cell>
        </row>
        <row r="394">
          <cell r="E394" t="str">
            <v>X25010133520</v>
          </cell>
          <cell r="F394" t="str">
            <v>MICHAEL GERARD TANTOCO MORADA</v>
          </cell>
          <cell r="G394" t="str">
            <v>BUNGA, AYALA-ALABANG VILL, MUNTINLUPA</v>
          </cell>
          <cell r="H394" t="str">
            <v>MUNTINLUPA CITY</v>
          </cell>
          <cell r="I394" t="str">
            <v>PARAÑAQUE</v>
          </cell>
          <cell r="J394"/>
          <cell r="K394"/>
          <cell r="L394" t="str">
            <v>MAINTENANCE</v>
          </cell>
          <cell r="M394" t="str">
            <v>FCOMP</v>
          </cell>
          <cell r="N394" t="str">
            <v>Isan Carlo Lazaro</v>
          </cell>
          <cell r="O394">
            <v>20.14</v>
          </cell>
          <cell r="P394">
            <v>20.14</v>
          </cell>
        </row>
        <row r="395">
          <cell r="E395" t="str">
            <v>X24103959118</v>
          </cell>
          <cell r="F395" t="str">
            <v>MILES AND LEVELS PHILIPPINES, INC.</v>
          </cell>
          <cell r="G395" t="str">
            <v>WEST SERVICE, PHILCREST CPD, MUNTINLUPA</v>
          </cell>
          <cell r="H395" t="str">
            <v>MUNTINLUPA CITY</v>
          </cell>
          <cell r="I395" t="str">
            <v>PARAÑAQUE</v>
          </cell>
          <cell r="J395"/>
          <cell r="K395"/>
          <cell r="L395" t="str">
            <v>CHALLENGER</v>
          </cell>
          <cell r="M395" t="str">
            <v>FCOMP</v>
          </cell>
          <cell r="N395" t="str">
            <v>Isan Carlo Lazaro</v>
          </cell>
          <cell r="O395">
            <v>55.5593</v>
          </cell>
          <cell r="P395">
            <v>65.08</v>
          </cell>
        </row>
        <row r="396">
          <cell r="E396" t="str">
            <v>X24124769477</v>
          </cell>
          <cell r="F396" t="str">
            <v>CMSTAR MANAGEMENT INC.</v>
          </cell>
          <cell r="G396" t="str">
            <v>DAANG-HARI RD., MOLINO IV, BACOOR</v>
          </cell>
          <cell r="H396" t="str">
            <v>BACOOR CITY</v>
          </cell>
          <cell r="I396" t="str">
            <v>DASMA</v>
          </cell>
          <cell r="J396"/>
          <cell r="K396"/>
          <cell r="L396" t="str">
            <v>POWERHOUSE</v>
          </cell>
          <cell r="M396" t="str">
            <v>FCOMP</v>
          </cell>
          <cell r="N396" t="str">
            <v>Jenneth Madrid</v>
          </cell>
          <cell r="O396">
            <v>18.542799999999996</v>
          </cell>
          <cell r="P396">
            <v>24.46</v>
          </cell>
        </row>
        <row r="397">
          <cell r="E397" t="str">
            <v>X24124786551</v>
          </cell>
          <cell r="F397" t="str">
            <v>OMNICO CONSORTIUM INC.</v>
          </cell>
          <cell r="G397" t="str">
            <v>CARLO, TAGUIG BAGUMBAYAN INDL ASS INC, TAGUIG CITY</v>
          </cell>
          <cell r="H397" t="str">
            <v>TAGUIG CITY</v>
          </cell>
          <cell r="I397" t="str">
            <v>PARAÑAQUE</v>
          </cell>
          <cell r="J397" t="str">
            <v>sadang:Ayaw pahukayan ng may bahay n Yan</v>
          </cell>
          <cell r="K397"/>
          <cell r="L397" t="str">
            <v>ECOM</v>
          </cell>
          <cell r="M397" t="str">
            <v>FCOMP</v>
          </cell>
          <cell r="N397" t="str">
            <v>Ronilo Gange Jr.</v>
          </cell>
          <cell r="O397">
            <v>101.17830000000002</v>
          </cell>
          <cell r="P397">
            <v>257.92</v>
          </cell>
        </row>
        <row r="398">
          <cell r="E398" t="str">
            <v>X24104024806</v>
          </cell>
          <cell r="F398" t="str">
            <v>JUNEL PENALBA</v>
          </cell>
          <cell r="G398" t="str">
            <v>JUDGE BIENVENIDO TAN SR., BF RESORT VILL, LAS PINAS CITY</v>
          </cell>
          <cell r="H398" t="str">
            <v>LAS PIÑAS CITY</v>
          </cell>
          <cell r="I398" t="str">
            <v>PARAÑAQUE</v>
          </cell>
          <cell r="J398"/>
          <cell r="K398"/>
          <cell r="L398" t="str">
            <v>CHALLENGER</v>
          </cell>
          <cell r="M398" t="str">
            <v>FCOMP</v>
          </cell>
          <cell r="N398" t="str">
            <v>Isan Carlo Lazaro</v>
          </cell>
          <cell r="O398">
            <v>43.706099999999999</v>
          </cell>
          <cell r="P398">
            <v>43.71</v>
          </cell>
        </row>
        <row r="399">
          <cell r="E399" t="str">
            <v>R23915658</v>
          </cell>
          <cell r="F399" t="str">
            <v>CERNAL ARNOLD BONUS</v>
          </cell>
          <cell r="G399" t="str">
            <v>SINIGUELAS, CAMELLA SPV WEST PH 1, BACOOR</v>
          </cell>
          <cell r="H399" t="str">
            <v>BACOOR CITY</v>
          </cell>
          <cell r="I399" t="str">
            <v>DASMA</v>
          </cell>
          <cell r="J399"/>
          <cell r="K399"/>
          <cell r="L399" t="str">
            <v>AVECO</v>
          </cell>
          <cell r="M399" t="str">
            <v>SCHED</v>
          </cell>
          <cell r="N399" t="str">
            <v>Ronilo Gange Jr.</v>
          </cell>
          <cell r="O399">
            <v>13.483599999999999</v>
          </cell>
          <cell r="P399">
            <v>16.61</v>
          </cell>
        </row>
        <row r="400">
          <cell r="E400" t="str">
            <v>R23697156</v>
          </cell>
          <cell r="F400" t="str">
            <v>MORALES, LESLIE DIANNE VITAL</v>
          </cell>
          <cell r="G400" t="str">
            <v>DAFFODIL, GSIS TOWNHOMES, BACOOR</v>
          </cell>
          <cell r="H400" t="str">
            <v>BACOOR CITY</v>
          </cell>
          <cell r="I400" t="str">
            <v>DASMA</v>
          </cell>
          <cell r="J400"/>
          <cell r="K400"/>
          <cell r="L400" t="str">
            <v>AVECO</v>
          </cell>
          <cell r="M400" t="str">
            <v>FCOMP</v>
          </cell>
          <cell r="N400" t="str">
            <v>Donard Elija Bencito</v>
          </cell>
          <cell r="O400">
            <v>48.206599999999995</v>
          </cell>
          <cell r="P400">
            <v>57.77</v>
          </cell>
        </row>
        <row r="401">
          <cell r="E401" t="str">
            <v>X24124774979</v>
          </cell>
          <cell r="F401" t="str">
            <v>CITY GOV'T OF LAS PIÑAS</v>
          </cell>
          <cell r="G401" t="str">
            <v>NAGA, PULANGLUPA I, LAS PINAS CITY</v>
          </cell>
          <cell r="H401" t="str">
            <v>LAS PIÑAS CITY</v>
          </cell>
          <cell r="I401" t="str">
            <v>PARAÑAQUE</v>
          </cell>
          <cell r="J401" t="str">
            <v>done:digging and pole erect</v>
          </cell>
          <cell r="K401"/>
          <cell r="L401" t="str">
            <v>ECOM</v>
          </cell>
          <cell r="M401" t="str">
            <v>SCHED</v>
          </cell>
          <cell r="N401" t="str">
            <v>Ronilo Gange Jr.</v>
          </cell>
          <cell r="O401">
            <v>34.679500000000004</v>
          </cell>
          <cell r="P401">
            <v>119.51</v>
          </cell>
        </row>
        <row r="402">
          <cell r="E402" t="str">
            <v>X23083154356</v>
          </cell>
          <cell r="F402" t="str">
            <v>CITY GOVERNMENT OF PARAÑAQUE</v>
          </cell>
          <cell r="G402" t="str">
            <v>MANGGA, MASVILLE, PARANAQUE</v>
          </cell>
          <cell r="H402" t="str">
            <v>PARAÑAQUE CITY</v>
          </cell>
          <cell r="I402" t="str">
            <v>PARAÑAQUE</v>
          </cell>
          <cell r="J402"/>
          <cell r="K402"/>
          <cell r="L402" t="str">
            <v>POWERHOUSE</v>
          </cell>
          <cell r="M402" t="str">
            <v>FCOMP</v>
          </cell>
          <cell r="N402" t="str">
            <v>Jenneth Madrid</v>
          </cell>
          <cell r="O402">
            <v>308.19279999999992</v>
          </cell>
          <cell r="P402">
            <v>674.76</v>
          </cell>
        </row>
        <row r="403">
          <cell r="E403" t="str">
            <v>R23771915</v>
          </cell>
          <cell r="F403" t="str">
            <v>SALITA, HERMIE</v>
          </cell>
          <cell r="G403" t="str">
            <v>ST. MARK, PARKDALE II SUBD, BACOOR</v>
          </cell>
          <cell r="H403" t="str">
            <v>BACOOR CITY</v>
          </cell>
          <cell r="I403" t="str">
            <v>DASMA</v>
          </cell>
          <cell r="J403" t="str">
            <v>digging only</v>
          </cell>
          <cell r="K403"/>
          <cell r="L403" t="str">
            <v>POWERHOUSE</v>
          </cell>
          <cell r="M403" t="str">
            <v>SCHED</v>
          </cell>
          <cell r="N403" t="str">
            <v>Isan Carlo Lazaro</v>
          </cell>
          <cell r="O403">
            <v>52.976099999999995</v>
          </cell>
          <cell r="P403">
            <v>145.91</v>
          </cell>
        </row>
        <row r="404">
          <cell r="E404" t="str">
            <v>X24020448821</v>
          </cell>
          <cell r="F404" t="str">
            <v>ROSE NONO LIN</v>
          </cell>
          <cell r="G404" t="str">
            <v>COUNTRY CLUB, AYALA-ALABANG VILL, MUNTINLUPA</v>
          </cell>
          <cell r="H404" t="str">
            <v>MUNTINLUPA CITY</v>
          </cell>
          <cell r="I404" t="str">
            <v>PARAÑAQUE</v>
          </cell>
          <cell r="J404"/>
          <cell r="K404"/>
          <cell r="L404" t="str">
            <v>CHALLENGER</v>
          </cell>
          <cell r="M404" t="str">
            <v>FCOMP</v>
          </cell>
          <cell r="N404" t="str">
            <v>Isan Carlo Lazaro</v>
          </cell>
          <cell r="O404">
            <v>103.32950000000001</v>
          </cell>
          <cell r="P404">
            <v>75.05</v>
          </cell>
        </row>
        <row r="405">
          <cell r="E405" t="str">
            <v>R23915467</v>
          </cell>
          <cell r="F405" t="str">
            <v>CUEVAS JONATHAN SANTOS</v>
          </cell>
          <cell r="G405" t="str">
            <v>M.L. QUEZON, PUROK 1, TAGUIG CITY</v>
          </cell>
          <cell r="H405" t="str">
            <v>TAGUIG CITY</v>
          </cell>
          <cell r="I405" t="str">
            <v>PARAÑAQUE</v>
          </cell>
          <cell r="J405"/>
          <cell r="K405"/>
          <cell r="L405" t="str">
            <v>VJC</v>
          </cell>
          <cell r="M405" t="str">
            <v>FCOMP</v>
          </cell>
          <cell r="N405" t="str">
            <v>Jenneth Madrid</v>
          </cell>
          <cell r="O405">
            <v>9.2899999999999991</v>
          </cell>
          <cell r="P405">
            <v>9.2899999999999991</v>
          </cell>
        </row>
        <row r="406">
          <cell r="E406" t="str">
            <v>X25010310283</v>
          </cell>
          <cell r="F406" t="str">
            <v>MERFE A GAMAS</v>
          </cell>
          <cell r="G406" t="str">
            <v>CHALLENGER, MOONWALK VILL, LAS PINAS CITY</v>
          </cell>
          <cell r="H406" t="str">
            <v>LAS PIÑAS CITY</v>
          </cell>
          <cell r="I406" t="str">
            <v>PARAÑAQUE</v>
          </cell>
          <cell r="J406"/>
          <cell r="K406"/>
          <cell r="L406" t="str">
            <v>ECOM</v>
          </cell>
          <cell r="M406" t="str">
            <v>FCOMP</v>
          </cell>
          <cell r="N406" t="str">
            <v>Ronilo Gange Jr.</v>
          </cell>
          <cell r="O406">
            <v>3.5300000000000002</v>
          </cell>
          <cell r="P406">
            <v>11.15</v>
          </cell>
        </row>
        <row r="407">
          <cell r="E407" t="str">
            <v>X25010278743</v>
          </cell>
          <cell r="F407" t="str">
            <v>RIZALYN G TAYAG</v>
          </cell>
          <cell r="G407" t="str">
            <v>NIOG III, NIOG III, BACOOR</v>
          </cell>
          <cell r="H407" t="str">
            <v>BACOOR CITY</v>
          </cell>
          <cell r="I407" t="str">
            <v>DASMA</v>
          </cell>
          <cell r="J407"/>
          <cell r="K407"/>
          <cell r="L407" t="str">
            <v>AVECO</v>
          </cell>
          <cell r="M407" t="str">
            <v>FCOMP</v>
          </cell>
          <cell r="N407" t="str">
            <v>Ronilo Gange Jr.</v>
          </cell>
          <cell r="O407">
            <v>154.50030000000001</v>
          </cell>
          <cell r="P407">
            <v>376.38</v>
          </cell>
        </row>
        <row r="408">
          <cell r="E408" t="str">
            <v>R21631426</v>
          </cell>
          <cell r="F408" t="str">
            <v>CAVITEX INFRASTRUCTURE CORP</v>
          </cell>
          <cell r="G408" t="str">
            <v>NINOY AQUINO, LA HUERTA, PARANAQUE</v>
          </cell>
          <cell r="H408" t="str">
            <v>PARAÑAQUE CITY</v>
          </cell>
          <cell r="I408" t="str">
            <v>PARAÑAQUE</v>
          </cell>
          <cell r="J408" t="str">
            <v>done energize pole retirement only</v>
          </cell>
          <cell r="K408"/>
          <cell r="L408" t="str">
            <v>POWERHOUSE</v>
          </cell>
          <cell r="M408" t="str">
            <v>SCHED</v>
          </cell>
          <cell r="N408" t="str">
            <v>Isan Carlo Lazaro</v>
          </cell>
          <cell r="O408">
            <v>341.82079999999996</v>
          </cell>
          <cell r="P408">
            <v>492.4</v>
          </cell>
        </row>
        <row r="409">
          <cell r="E409" t="str">
            <v>X24041266844</v>
          </cell>
          <cell r="F409" t="str">
            <v>AYALA LAND, INC.,</v>
          </cell>
          <cell r="G409" t="str">
            <v>LANGKA, FTI CPD, TAGUIG CITY</v>
          </cell>
          <cell r="H409" t="str">
            <v>TAGUIG CITY</v>
          </cell>
          <cell r="I409" t="str">
            <v>PARAÑAQUE</v>
          </cell>
          <cell r="J409"/>
          <cell r="K409"/>
          <cell r="L409" t="str">
            <v>VJC</v>
          </cell>
          <cell r="M409" t="str">
            <v>FCOMP</v>
          </cell>
          <cell r="N409" t="str">
            <v>Jenneth Madrid</v>
          </cell>
          <cell r="O409">
            <v>58.636800000000001</v>
          </cell>
          <cell r="P409">
            <v>74.97</v>
          </cell>
        </row>
        <row r="410">
          <cell r="E410" t="str">
            <v>X25010209691</v>
          </cell>
          <cell r="F410" t="str">
            <v>ALMALOUNA COMALING QU</v>
          </cell>
          <cell r="G410" t="str">
            <v>EL GRANDE, BF HOMES, PARANAQUE</v>
          </cell>
          <cell r="H410" t="str">
            <v>PARAÑAQUE CITY</v>
          </cell>
          <cell r="I410" t="str">
            <v>PARAÑAQUE</v>
          </cell>
          <cell r="J410"/>
          <cell r="K410"/>
          <cell r="L410" t="str">
            <v>MAINTENANCE</v>
          </cell>
          <cell r="M410" t="str">
            <v>FCOMP</v>
          </cell>
          <cell r="N410" t="str">
            <v>Isan Carlo Lazaro</v>
          </cell>
          <cell r="O410">
            <v>47.14</v>
          </cell>
          <cell r="P410">
            <v>47.14</v>
          </cell>
        </row>
        <row r="411">
          <cell r="E411" t="str">
            <v>X25020386591</v>
          </cell>
          <cell r="F411" t="str">
            <v>SHEENA LORRAINE CHUA LAO</v>
          </cell>
          <cell r="G411" t="str">
            <v>IPIL-IPIL, AYALA-ALABANG VILL, MUNTINLUPA</v>
          </cell>
          <cell r="H411" t="str">
            <v>MUNTINLUPA CITY</v>
          </cell>
          <cell r="I411" t="str">
            <v>PARAÑAQUE</v>
          </cell>
          <cell r="J411" t="str">
            <v>For survey</v>
          </cell>
          <cell r="K411"/>
          <cell r="L411" t="str">
            <v>MAINTENANCE</v>
          </cell>
          <cell r="M411" t="str">
            <v>FCOMP</v>
          </cell>
          <cell r="N411" t="str">
            <v>Isan Carlo Lazaro</v>
          </cell>
          <cell r="O411">
            <v>29.91</v>
          </cell>
          <cell r="P411">
            <v>29.91</v>
          </cell>
        </row>
        <row r="412">
          <cell r="E412" t="str">
            <v>X25010271342</v>
          </cell>
          <cell r="F412" t="str">
            <v>ALVEO LAND CORP.,</v>
          </cell>
          <cell r="G412" t="str">
            <v>ALABANG-ZAPOTE, ALMANZA I, LAS PINAS CITY</v>
          </cell>
          <cell r="H412" t="str">
            <v>LAS PIÑAS CITY</v>
          </cell>
          <cell r="I412" t="str">
            <v>PARAÑAQUE</v>
          </cell>
          <cell r="J412"/>
          <cell r="K412"/>
          <cell r="L412" t="str">
            <v>ECOM</v>
          </cell>
          <cell r="M412" t="str">
            <v>SCHED</v>
          </cell>
          <cell r="N412" t="str">
            <v>Ronilo Gange Jr.</v>
          </cell>
          <cell r="O412">
            <v>31.368500000000001</v>
          </cell>
          <cell r="P412">
            <v>152.97</v>
          </cell>
        </row>
        <row r="413">
          <cell r="E413" t="str">
            <v>X24093781077</v>
          </cell>
          <cell r="F413" t="str">
            <v>ARNULFO CAL TABLIZO</v>
          </cell>
          <cell r="G413" t="str">
            <v>1ST, BAGUMBAYAN, TAGUIG CITY</v>
          </cell>
          <cell r="H413" t="str">
            <v>TAGUIG CITY</v>
          </cell>
          <cell r="I413" t="str">
            <v>PARAÑAQUE</v>
          </cell>
          <cell r="J413"/>
          <cell r="K413"/>
          <cell r="L413" t="str">
            <v>VJC</v>
          </cell>
          <cell r="M413" t="str">
            <v>FCOMP</v>
          </cell>
          <cell r="N413" t="str">
            <v>Jenneth Madrid</v>
          </cell>
          <cell r="O413">
            <v>50.678500000000007</v>
          </cell>
          <cell r="P413">
            <v>213.43</v>
          </cell>
        </row>
        <row r="414">
          <cell r="E414" t="str">
            <v>X24093492216</v>
          </cell>
          <cell r="F414" t="str">
            <v>ALFAMART TRADING PHILIPPINES, INC.</v>
          </cell>
          <cell r="G414" t="str">
            <v>SUMMIT CIRCLE SUBD, SUMMIT CIRCLE SUBD, MUNTINLUPA</v>
          </cell>
          <cell r="H414" t="str">
            <v>MUNTINLUPA CITY</v>
          </cell>
          <cell r="I414" t="str">
            <v>PARAÑAQUE</v>
          </cell>
          <cell r="J414"/>
          <cell r="K414"/>
          <cell r="L414" t="str">
            <v>CHALLENGER</v>
          </cell>
          <cell r="M414" t="str">
            <v>FCOMP</v>
          </cell>
          <cell r="N414" t="str">
            <v>Isan Carlo Lazaro</v>
          </cell>
          <cell r="O414">
            <v>9.9328000000000003</v>
          </cell>
          <cell r="P414">
            <v>13.04</v>
          </cell>
        </row>
        <row r="415">
          <cell r="E415" t="str">
            <v>X24010064473</v>
          </cell>
          <cell r="F415" t="str">
            <v>ALEXANDER SANTOS ISIP</v>
          </cell>
          <cell r="G415" t="str">
            <v>LANCASTER, HILLSBOROUGH SUBD, MUNTINLUPA</v>
          </cell>
          <cell r="H415" t="str">
            <v>MUNTINLUPA CITY</v>
          </cell>
          <cell r="I415" t="str">
            <v>PARAÑAQUE</v>
          </cell>
          <cell r="J415"/>
          <cell r="K415"/>
          <cell r="L415" t="str">
            <v>CHALLENGER</v>
          </cell>
          <cell r="M415" t="str">
            <v>FCOMP</v>
          </cell>
          <cell r="N415" t="str">
            <v>Isan Carlo Lazaro</v>
          </cell>
          <cell r="O415">
            <v>38.058499999999995</v>
          </cell>
          <cell r="P415">
            <v>48.2</v>
          </cell>
        </row>
        <row r="416">
          <cell r="E416" t="str">
            <v>X25010176215</v>
          </cell>
          <cell r="F416" t="str">
            <v>MARY GRACE MESINA MANDAP</v>
          </cell>
          <cell r="G416" t="str">
            <v>BASILIO ESTANISLAO, BF RESORT VILL, LAS PINAS CITY</v>
          </cell>
          <cell r="H416" t="str">
            <v>LAS PIÑAS CITY</v>
          </cell>
          <cell r="I416" t="str">
            <v>PARAÑAQUE</v>
          </cell>
          <cell r="J416"/>
          <cell r="K416"/>
          <cell r="L416" t="str">
            <v>AVECO</v>
          </cell>
          <cell r="M416" t="str">
            <v>FCOMP</v>
          </cell>
          <cell r="N416" t="str">
            <v>Ronilo Gange Jr.</v>
          </cell>
          <cell r="O416">
            <v>119.76289999999999</v>
          </cell>
          <cell r="P416">
            <v>308.41000000000003</v>
          </cell>
        </row>
        <row r="417">
          <cell r="E417" t="str">
            <v>R23926303</v>
          </cell>
          <cell r="F417" t="str">
            <v>CAVITEX INFRASTRUCTURE CORP., CBG</v>
          </cell>
          <cell r="G417" t="str">
            <v>KAINGIN RD., KAINGIN, PARANAQUE</v>
          </cell>
          <cell r="H417" t="str">
            <v>PARAÑAQUE CITY</v>
          </cell>
          <cell r="I417" t="str">
            <v>PARAÑAQUE</v>
          </cell>
          <cell r="J417"/>
          <cell r="K417"/>
          <cell r="L417" t="str">
            <v>AVECO</v>
          </cell>
          <cell r="M417" t="str">
            <v>FCOMP</v>
          </cell>
          <cell r="N417" t="str">
            <v>Ronilo Gange Jr.</v>
          </cell>
          <cell r="O417">
            <v>365.07799999999963</v>
          </cell>
          <cell r="P417">
            <v>633.77</v>
          </cell>
        </row>
        <row r="418">
          <cell r="E418" t="str">
            <v>R23926307</v>
          </cell>
          <cell r="F418" t="str">
            <v>CAVITEX INFRASTRUCTURE CORP., CBG</v>
          </cell>
          <cell r="G418" t="str">
            <v>KAINGIN RD., KAINGIN, PARANAQUE</v>
          </cell>
          <cell r="H418" t="str">
            <v>PARAÑAQUE CITY</v>
          </cell>
          <cell r="I418" t="str">
            <v>PARAÑAQUE</v>
          </cell>
          <cell r="J418"/>
          <cell r="K418"/>
          <cell r="L418" t="str">
            <v>AVECO</v>
          </cell>
          <cell r="M418" t="str">
            <v>FCOMP</v>
          </cell>
          <cell r="N418" t="str">
            <v>Ronilo Gange Jr.</v>
          </cell>
          <cell r="O418">
            <v>79.535699999999963</v>
          </cell>
          <cell r="P418">
            <v>202.88</v>
          </cell>
        </row>
        <row r="419">
          <cell r="E419" t="str">
            <v>R23924589</v>
          </cell>
          <cell r="F419" t="str">
            <v>CAVITEX INFRASTRUCTURE CORP., CBG</v>
          </cell>
          <cell r="G419" t="str">
            <v>ALLEY 1, MULTINATIONAL VILL, PARANAQUE</v>
          </cell>
          <cell r="H419" t="str">
            <v>PARAÑAQUE CITY</v>
          </cell>
          <cell r="I419" t="str">
            <v>PARAÑAQUE</v>
          </cell>
          <cell r="J419"/>
          <cell r="K419"/>
          <cell r="L419" t="str">
            <v>CHALLENGER</v>
          </cell>
          <cell r="M419" t="str">
            <v>FCOMP</v>
          </cell>
          <cell r="N419" t="str">
            <v>Isan Carlo Lazaro</v>
          </cell>
          <cell r="O419">
            <v>307.8816999999998</v>
          </cell>
          <cell r="P419">
            <v>418.77</v>
          </cell>
        </row>
        <row r="420">
          <cell r="E420" t="str">
            <v>X25010070942</v>
          </cell>
          <cell r="F420" t="str">
            <v>ERNELIA O. SANCHEZ</v>
          </cell>
          <cell r="G420" t="str">
            <v>BLOCK 26, PINAGSAMA PH 2 VILL, TAGUIG CITY</v>
          </cell>
          <cell r="H420" t="str">
            <v>TAGUIG CITY</v>
          </cell>
          <cell r="I420" t="str">
            <v>PARAÑAQUE</v>
          </cell>
          <cell r="J420"/>
          <cell r="K420"/>
          <cell r="L420" t="str">
            <v>VJC</v>
          </cell>
          <cell r="M420" t="str">
            <v>FCOMP</v>
          </cell>
          <cell r="N420" t="str">
            <v>Jenneth Madrid</v>
          </cell>
          <cell r="O420">
            <v>2.58</v>
          </cell>
          <cell r="P420">
            <v>5.73</v>
          </cell>
        </row>
        <row r="421">
          <cell r="E421" t="str">
            <v>X24114520845</v>
          </cell>
          <cell r="F421" t="str">
            <v>ERIC GERARD TURLA OLIVA</v>
          </cell>
          <cell r="G421" t="str">
            <v>WALING-WALING, TAHANAN VILL, PARANAQUE</v>
          </cell>
          <cell r="H421" t="str">
            <v>PARAÑAQUE CITY</v>
          </cell>
          <cell r="I421" t="str">
            <v>PARAÑAQUE</v>
          </cell>
          <cell r="J421" t="str">
            <v>Done Nnergize</v>
          </cell>
          <cell r="K421"/>
          <cell r="L421" t="str">
            <v>POWERHOUSE</v>
          </cell>
          <cell r="M421" t="str">
            <v>SCHED</v>
          </cell>
          <cell r="N421" t="str">
            <v>Isan Carlo Lazaro</v>
          </cell>
          <cell r="O421">
            <v>37.049500000000002</v>
          </cell>
          <cell r="P421">
            <v>121.89</v>
          </cell>
        </row>
        <row r="422">
          <cell r="E422" t="str">
            <v>R23922888</v>
          </cell>
          <cell r="F422" t="str">
            <v>ANG CARMEN GAN, HMB</v>
          </cell>
          <cell r="G422" t="str">
            <v>MARCUS AURELIUS, ITALIA 500-BF HOMES, LAS PINAS CITY</v>
          </cell>
          <cell r="H422" t="str">
            <v>LAS PIÑAS CITY</v>
          </cell>
          <cell r="I422" t="str">
            <v>PARAÑAQUE</v>
          </cell>
          <cell r="J422"/>
          <cell r="K422"/>
          <cell r="L422" t="str">
            <v>ECOM</v>
          </cell>
          <cell r="M422" t="str">
            <v>FCOMP</v>
          </cell>
          <cell r="N422" t="str">
            <v>Isan Carlo Lazaro</v>
          </cell>
          <cell r="O422">
            <v>1.0195000000000001</v>
          </cell>
          <cell r="P422">
            <v>1.1399999999999999</v>
          </cell>
        </row>
        <row r="423">
          <cell r="E423" t="str">
            <v>X25010099398</v>
          </cell>
          <cell r="F423" t="str">
            <v>REYNALDO BAUTISTA SALVADOR</v>
          </cell>
          <cell r="G423" t="str">
            <v>J.P. RIZAL, TUAZON SUBD, LAS PINAS CITY</v>
          </cell>
          <cell r="H423" t="str">
            <v>LAS PIÑAS CITY</v>
          </cell>
          <cell r="I423" t="str">
            <v>PARAÑAQUE</v>
          </cell>
          <cell r="J423"/>
          <cell r="K423"/>
          <cell r="L423" t="str">
            <v>C2</v>
          </cell>
          <cell r="M423" t="str">
            <v>TECO</v>
          </cell>
          <cell r="N423" t="str">
            <v>Ian Patrick Perez</v>
          </cell>
          <cell r="O423">
            <v>17.38</v>
          </cell>
          <cell r="P423">
            <v>17.38</v>
          </cell>
        </row>
        <row r="424">
          <cell r="E424" t="str">
            <v>X24104277254</v>
          </cell>
          <cell r="F424" t="str">
            <v>JOHN PAULO H. ALBIS</v>
          </cell>
          <cell r="G424" t="str">
            <v>BLOCK 9, ENLISTED PERSONNEL VIL 1, TAGUIG CITY</v>
          </cell>
          <cell r="H424" t="str">
            <v>TAGUIG CITY</v>
          </cell>
          <cell r="I424" t="str">
            <v>PARAÑAQUE</v>
          </cell>
          <cell r="J424"/>
          <cell r="K424"/>
          <cell r="L424" t="str">
            <v>VJC</v>
          </cell>
          <cell r="M424" t="str">
            <v>FCOMP</v>
          </cell>
          <cell r="N424" t="str">
            <v>Jenneth Madrid</v>
          </cell>
          <cell r="O424">
            <v>52.192600000000006</v>
          </cell>
          <cell r="P424">
            <v>151.04</v>
          </cell>
        </row>
        <row r="425">
          <cell r="E425" t="str">
            <v>X24114622519</v>
          </cell>
          <cell r="F425" t="str">
            <v>OLIVAREZ REALTY CORPORATION</v>
          </cell>
          <cell r="G425" t="str">
            <v>DR. A SANTOS, SAN DIONISIO, PARANAQUE</v>
          </cell>
          <cell r="H425" t="str">
            <v>PARAÑAQUE CITY</v>
          </cell>
          <cell r="I425" t="str">
            <v>PARAÑAQUE</v>
          </cell>
          <cell r="J425"/>
          <cell r="K425"/>
          <cell r="L425" t="str">
            <v>VJC</v>
          </cell>
          <cell r="M425" t="str">
            <v>FCOMP</v>
          </cell>
          <cell r="N425" t="str">
            <v>Jenneth Madrid</v>
          </cell>
          <cell r="O425">
            <v>79.929000000000002</v>
          </cell>
          <cell r="P425">
            <v>330.03</v>
          </cell>
        </row>
        <row r="426">
          <cell r="E426" t="str">
            <v>R23652915</v>
          </cell>
          <cell r="F426" t="str">
            <v>GATDULA, RICARDO, HMB</v>
          </cell>
          <cell r="G426" t="str">
            <v>ST. MARY, ADDAS VILLAGE PH II-A, BACOOR</v>
          </cell>
          <cell r="H426" t="str">
            <v>BACOOR CITY</v>
          </cell>
          <cell r="I426" t="str">
            <v>DASMA</v>
          </cell>
          <cell r="J426"/>
          <cell r="K426"/>
          <cell r="L426" t="str">
            <v>AVECO</v>
          </cell>
          <cell r="M426" t="str">
            <v>SCHED</v>
          </cell>
          <cell r="N426" t="str">
            <v>Ronilo Gange Jr.</v>
          </cell>
          <cell r="O426">
            <v>31.499999999999996</v>
          </cell>
          <cell r="P426">
            <v>185.26</v>
          </cell>
        </row>
        <row r="427">
          <cell r="E427" t="str">
            <v>X25020524328</v>
          </cell>
          <cell r="F427" t="str">
            <v>CITY GOVT OF LAS PIÑAS,</v>
          </cell>
          <cell r="G427" t="str">
            <v>BF RESORT, TALON II, LAS PINAS CITY</v>
          </cell>
          <cell r="H427" t="str">
            <v>LAS PIÑAS CITY</v>
          </cell>
          <cell r="I427" t="str">
            <v>PARAÑAQUE</v>
          </cell>
          <cell r="J427"/>
          <cell r="K427"/>
          <cell r="L427" t="str">
            <v>CHALLENGER</v>
          </cell>
          <cell r="M427" t="str">
            <v>FCOMP</v>
          </cell>
          <cell r="N427" t="str">
            <v>Isan Carlo Lazaro</v>
          </cell>
          <cell r="O427">
            <v>11.732799999999999</v>
          </cell>
          <cell r="P427">
            <v>14.76</v>
          </cell>
        </row>
        <row r="428">
          <cell r="E428" t="str">
            <v>X25010223485</v>
          </cell>
          <cell r="F428" t="str">
            <v>CITY GOVERNMENT OF TAGUIG</v>
          </cell>
          <cell r="G428" t="str">
            <v>MIRANDA, ZONE 2, TAGUIG CITY</v>
          </cell>
          <cell r="H428" t="str">
            <v>TAGUIG CITY</v>
          </cell>
          <cell r="I428" t="str">
            <v>PARAÑAQUE</v>
          </cell>
          <cell r="J428" t="str">
            <v>Transfer to VJC</v>
          </cell>
          <cell r="K428"/>
          <cell r="L428" t="str">
            <v>VJC</v>
          </cell>
          <cell r="M428" t="str">
            <v>FCOMP</v>
          </cell>
          <cell r="N428" t="str">
            <v>Jenneth Madrid</v>
          </cell>
          <cell r="O428">
            <v>72.669299999999993</v>
          </cell>
          <cell r="P428">
            <v>246.89</v>
          </cell>
        </row>
        <row r="429">
          <cell r="E429" t="str">
            <v>X24124701777</v>
          </cell>
          <cell r="F429" t="str">
            <v>NELLY YAP RAÑOLA</v>
          </cell>
          <cell r="G429" t="str">
            <v>JUAN ALEGRE, BF HOMES, PARANAQUE</v>
          </cell>
          <cell r="H429" t="str">
            <v>PARAÑAQUE CITY</v>
          </cell>
          <cell r="I429" t="str">
            <v>PARAÑAQUE</v>
          </cell>
          <cell r="J429" t="str">
            <v>Done Nnergize</v>
          </cell>
          <cell r="K429"/>
          <cell r="L429" t="str">
            <v>POWERHOUSE</v>
          </cell>
          <cell r="M429" t="str">
            <v>SCHED</v>
          </cell>
          <cell r="N429" t="str">
            <v>Isan Carlo Lazaro</v>
          </cell>
          <cell r="O429">
            <v>79.959500000000006</v>
          </cell>
          <cell r="P429">
            <v>258.95999999999998</v>
          </cell>
        </row>
        <row r="430">
          <cell r="E430" t="str">
            <v>X25010133238</v>
          </cell>
          <cell r="F430" t="str">
            <v>CITY GOVERNMENT OF TAGUIG</v>
          </cell>
          <cell r="G430" t="str">
            <v>M.L. QUEZON, PUROK 1, TAGUIG CITY</v>
          </cell>
          <cell r="H430" t="str">
            <v>TAGUIG CITY</v>
          </cell>
          <cell r="I430" t="str">
            <v>PARAÑAQUE</v>
          </cell>
          <cell r="J430"/>
          <cell r="K430"/>
          <cell r="L430" t="str">
            <v>VJC</v>
          </cell>
          <cell r="M430" t="str">
            <v>FCOMP</v>
          </cell>
          <cell r="N430" t="str">
            <v>Jenneth Madrid</v>
          </cell>
          <cell r="O430">
            <v>88.901300000000006</v>
          </cell>
          <cell r="P430">
            <v>209.76</v>
          </cell>
        </row>
        <row r="431">
          <cell r="E431" t="str">
            <v>X25010359335</v>
          </cell>
          <cell r="F431" t="str">
            <v>JOLLIBEE FOODS CORPORATION</v>
          </cell>
          <cell r="G431" t="str">
            <v>AGUIRRE, BF HOMES, PARANAQUE</v>
          </cell>
          <cell r="H431" t="str">
            <v>PARAÑAQUE CITY</v>
          </cell>
          <cell r="I431" t="str">
            <v>PARAÑAQUE</v>
          </cell>
          <cell r="J431"/>
          <cell r="K431"/>
          <cell r="L431" t="str">
            <v>AVECO</v>
          </cell>
          <cell r="M431" t="str">
            <v>SCHED</v>
          </cell>
          <cell r="N431" t="str">
            <v>Ronilo Gange Jr.</v>
          </cell>
          <cell r="O431">
            <v>20.14</v>
          </cell>
          <cell r="P431">
            <v>79.3</v>
          </cell>
        </row>
        <row r="432">
          <cell r="E432" t="str">
            <v>X25020539755</v>
          </cell>
          <cell r="F432" t="str">
            <v>LIONS PARK RESIDENCES CONDOMINIUM CORPORATION ASSO</v>
          </cell>
          <cell r="G432" t="str">
            <v>ALPACA, LION'S PARK RESIDENCES, PARANAQUE</v>
          </cell>
          <cell r="H432" t="str">
            <v>PARAÑAQUE CITY</v>
          </cell>
          <cell r="I432" t="str">
            <v>PARAÑAQUE</v>
          </cell>
          <cell r="J432"/>
          <cell r="K432"/>
          <cell r="L432" t="str">
            <v>POWERHOUSE</v>
          </cell>
          <cell r="M432" t="str">
            <v>FCOMP</v>
          </cell>
          <cell r="N432" t="str">
            <v>Jenneth Madrid</v>
          </cell>
          <cell r="O432">
            <v>11.943299999999999</v>
          </cell>
          <cell r="P432">
            <v>14.57</v>
          </cell>
        </row>
        <row r="433">
          <cell r="E433" t="str">
            <v>X25010136657</v>
          </cell>
          <cell r="F433" t="str">
            <v>COFFEE MASTERS, INC.</v>
          </cell>
          <cell r="G433" t="str">
            <v>MOLINO BLVD, MOLINO III, BACOOR</v>
          </cell>
          <cell r="H433" t="str">
            <v>BACOOR CITY</v>
          </cell>
          <cell r="I433" t="str">
            <v>DASMA</v>
          </cell>
          <cell r="J433"/>
          <cell r="K433"/>
          <cell r="L433" t="str">
            <v>CHALLENGER</v>
          </cell>
          <cell r="M433" t="str">
            <v>FCOMP</v>
          </cell>
          <cell r="N433" t="str">
            <v>Isan Carlo Lazaro</v>
          </cell>
          <cell r="O433">
            <v>15.642799999999998</v>
          </cell>
          <cell r="P433">
            <v>48.36</v>
          </cell>
        </row>
        <row r="434">
          <cell r="E434" t="str">
            <v>X24030853956</v>
          </cell>
          <cell r="F434" t="str">
            <v>MARIFE GARCIA PARCON</v>
          </cell>
          <cell r="G434" t="str">
            <v>QUIRINO, ZAPOTE, LAS PINAS CITY</v>
          </cell>
          <cell r="H434" t="str">
            <v>LAS PIÑAS CITY</v>
          </cell>
          <cell r="I434" t="str">
            <v>PARAÑAQUE</v>
          </cell>
          <cell r="J434"/>
          <cell r="K434"/>
          <cell r="L434" t="str">
            <v>C2</v>
          </cell>
          <cell r="M434" t="str">
            <v>SCHED</v>
          </cell>
          <cell r="N434" t="str">
            <v>Ian Patrick Perez</v>
          </cell>
          <cell r="O434">
            <v>76.36</v>
          </cell>
          <cell r="P434">
            <v>76.36</v>
          </cell>
        </row>
        <row r="435">
          <cell r="E435" t="str">
            <v>R23094079</v>
          </cell>
          <cell r="F435" t="str">
            <v>DEPARTMENT OF TRANSPORTATION,, CBG</v>
          </cell>
          <cell r="G435" t="str">
            <v>EAST SERVICE, BICUTAN INTERCHANGE, PARANAQUE</v>
          </cell>
          <cell r="H435" t="str">
            <v>PARAÑAQUE CITY</v>
          </cell>
          <cell r="I435" t="str">
            <v>PARAÑAQUE</v>
          </cell>
          <cell r="J435"/>
          <cell r="K435"/>
          <cell r="L435" t="str">
            <v>VJC</v>
          </cell>
          <cell r="M435" t="str">
            <v>FCOMP</v>
          </cell>
          <cell r="N435" t="str">
            <v>Jenneth Madrid</v>
          </cell>
          <cell r="O435">
            <v>19.416699999999999</v>
          </cell>
          <cell r="P435">
            <v>19.420000000000002</v>
          </cell>
        </row>
        <row r="436">
          <cell r="E436" t="str">
            <v>X24072566400</v>
          </cell>
          <cell r="F436" t="str">
            <v>JOHN TULAO CENICA</v>
          </cell>
          <cell r="G436" t="str">
            <v>CORDILLERA, AYALA-ALABANG VILL, MUNTINLUPA</v>
          </cell>
          <cell r="H436" t="str">
            <v>MUNTINLUPA CITY</v>
          </cell>
          <cell r="I436" t="str">
            <v>PARAÑAQUE</v>
          </cell>
          <cell r="J436"/>
          <cell r="K436"/>
          <cell r="L436" t="str">
            <v>CHALLENGER</v>
          </cell>
          <cell r="M436" t="str">
            <v>FCOMP</v>
          </cell>
          <cell r="N436" t="str">
            <v>Isan Carlo Lazaro</v>
          </cell>
          <cell r="O436">
            <v>15.282799999999998</v>
          </cell>
          <cell r="P436">
            <v>20.34</v>
          </cell>
        </row>
        <row r="437">
          <cell r="E437" t="str">
            <v>X24083333203</v>
          </cell>
          <cell r="F437" t="str">
            <v>ACHIEVERS BUSINESS GROUP INC.</v>
          </cell>
          <cell r="G437" t="str">
            <v>C-5 , KALAYAAN VILL/BALAGBAG, PASAY CITY</v>
          </cell>
          <cell r="H437" t="str">
            <v>PASAY CITY</v>
          </cell>
          <cell r="I437" t="str">
            <v>PARAÑAQUE</v>
          </cell>
          <cell r="J437"/>
          <cell r="K437"/>
          <cell r="L437" t="str">
            <v>VJC</v>
          </cell>
          <cell r="M437" t="str">
            <v>FCOMP</v>
          </cell>
          <cell r="N437" t="str">
            <v>Jenneth Madrid</v>
          </cell>
          <cell r="O437">
            <v>5.92</v>
          </cell>
          <cell r="P437">
            <v>25.56</v>
          </cell>
        </row>
        <row r="438">
          <cell r="E438" t="str">
            <v>X24072802567</v>
          </cell>
          <cell r="F438" t="str">
            <v>GREGORIO JR. MANALO GONZALVO</v>
          </cell>
          <cell r="G438" t="str">
            <v>CADENA DE AMOR, TAHANAN VILL, PARANAQUE</v>
          </cell>
          <cell r="H438" t="str">
            <v>PARAÑAQUE CITY</v>
          </cell>
          <cell r="I438" t="str">
            <v>PARAÑAQUE</v>
          </cell>
          <cell r="J438"/>
          <cell r="K438"/>
          <cell r="L438" t="str">
            <v>AVECO</v>
          </cell>
          <cell r="M438" t="str">
            <v>FCOMP</v>
          </cell>
          <cell r="N438" t="str">
            <v>Ronilo Gange Jr.</v>
          </cell>
          <cell r="O438">
            <v>88.136200000000017</v>
          </cell>
          <cell r="P438">
            <v>126.79</v>
          </cell>
        </row>
        <row r="439">
          <cell r="E439" t="str">
            <v>X25010209684</v>
          </cell>
          <cell r="F439" t="str">
            <v>UNIOIL PETROLEUM PHILIPPINES, INC.</v>
          </cell>
          <cell r="G439" t="str">
            <v>EAST SERVICE, SN MARTIN DE PORRES, PARANAQUE</v>
          </cell>
          <cell r="H439" t="str">
            <v>PARAÑAQUE CITY</v>
          </cell>
          <cell r="I439" t="str">
            <v>PARAÑAQUE</v>
          </cell>
          <cell r="J439"/>
          <cell r="K439"/>
          <cell r="L439" t="str">
            <v>CHALLENGER</v>
          </cell>
          <cell r="M439" t="str">
            <v>TECO</v>
          </cell>
          <cell r="N439" t="str">
            <v>Isan Carlo Lazaro</v>
          </cell>
          <cell r="O439">
            <v>10.332799999999999</v>
          </cell>
          <cell r="P439">
            <v>13.92</v>
          </cell>
        </row>
        <row r="440">
          <cell r="E440" t="str">
            <v>X25010341636</v>
          </cell>
          <cell r="F440" t="str">
            <v>TERESITA G MANAHAN</v>
          </cell>
          <cell r="G440" t="str">
            <v>BOEING, CONCORDE SUBD, PARANAQUE</v>
          </cell>
          <cell r="H440" t="str">
            <v>PARAÑAQUE CITY</v>
          </cell>
          <cell r="I440" t="str">
            <v>PARAÑAQUE</v>
          </cell>
          <cell r="J440" t="str">
            <v>sadang:Pag uusapan padaw sa clubhouse mam Jen, puro usap na Sila haha! Extension of facilities na to sa Dami ng hukay ,Good am Po, hndi pa Po nahuhukay yong gustong location ni customer, approval pa Po sa HOA…Hndi pa boss, hndi ko pa Po alam kung nag ka sundo na sa club house pra sa final relocation ng transformer pole.. pahuhukayan ko sana</v>
          </cell>
          <cell r="K440"/>
          <cell r="L440" t="str">
            <v>ECOM</v>
          </cell>
          <cell r="M440" t="str">
            <v>FCOMP</v>
          </cell>
          <cell r="N440" t="str">
            <v>Ronilo Gange Jr.</v>
          </cell>
          <cell r="O440">
            <v>51.019499999999994</v>
          </cell>
          <cell r="P440">
            <v>75.67</v>
          </cell>
        </row>
        <row r="441">
          <cell r="E441" t="str">
            <v>X24041166209</v>
          </cell>
          <cell r="F441" t="str">
            <v>RENAISSANCE VILLAGE HOMEOWNERS ASSOCIATION INC.</v>
          </cell>
          <cell r="G441" t="str">
            <v>BLOCK 3, RENAISSANCE VILLAGE, LAS PINAS CITY</v>
          </cell>
          <cell r="H441" t="str">
            <v>LAS PIÑAS CITY</v>
          </cell>
          <cell r="I441" t="str">
            <v>PARAÑAQUE</v>
          </cell>
          <cell r="J441"/>
          <cell r="K441"/>
          <cell r="L441" t="str">
            <v>CHALLENGER</v>
          </cell>
          <cell r="M441" t="str">
            <v>FCOMP</v>
          </cell>
          <cell r="N441" t="str">
            <v>Isan Carlo Lazaro</v>
          </cell>
          <cell r="O441">
            <v>352.5930799999997</v>
          </cell>
          <cell r="P441">
            <v>592.45000000000005</v>
          </cell>
        </row>
        <row r="442">
          <cell r="E442" t="str">
            <v>X24072764755</v>
          </cell>
          <cell r="F442" t="str">
            <v>OSAVE TRADING PHILIPPINES CORPORATION</v>
          </cell>
          <cell r="G442" t="str">
            <v>GEN. EVANGELISTA, POBLACION, BACOOR</v>
          </cell>
          <cell r="H442" t="str">
            <v>BACOOR CITY</v>
          </cell>
          <cell r="I442" t="str">
            <v>DASMA</v>
          </cell>
          <cell r="J442" t="str">
            <v>For survey</v>
          </cell>
          <cell r="K442"/>
          <cell r="L442" t="str">
            <v>MAINTENANCE</v>
          </cell>
          <cell r="M442" t="str">
            <v>CLOSE</v>
          </cell>
          <cell r="N442" t="str">
            <v>Reyzon Matienzo</v>
          </cell>
          <cell r="O442">
            <v>13.95</v>
          </cell>
          <cell r="P442">
            <v>15.58</v>
          </cell>
        </row>
        <row r="443">
          <cell r="E443" t="str">
            <v>X22093878578</v>
          </cell>
          <cell r="F443" t="str">
            <v>FIRSTAR HVAC INC.</v>
          </cell>
          <cell r="G443" t="str">
            <v>NIGERIA, BETTER LIVING SUBD, PARANAQUE</v>
          </cell>
          <cell r="H443" t="str">
            <v>PARAÑAQUE CITY</v>
          </cell>
          <cell r="I443" t="str">
            <v>PARAÑAQUE</v>
          </cell>
          <cell r="J443"/>
          <cell r="K443"/>
          <cell r="L443" t="str">
            <v>AVECO</v>
          </cell>
          <cell r="M443" t="str">
            <v>SCHED</v>
          </cell>
          <cell r="N443" t="str">
            <v>Ronilo Gange Jr.</v>
          </cell>
          <cell r="O443">
            <v>53.726000000000006</v>
          </cell>
          <cell r="P443">
            <v>83.13</v>
          </cell>
        </row>
        <row r="444">
          <cell r="E444" t="str">
            <v>X24114668949</v>
          </cell>
          <cell r="F444" t="str">
            <v>GIDEON KURT FABABIER GODOY</v>
          </cell>
          <cell r="G444" t="str">
            <v>GUIJO, MULTINATIONAL VILL, PARANAQUE</v>
          </cell>
          <cell r="H444" t="str">
            <v>PARAÑAQUE CITY</v>
          </cell>
          <cell r="I444" t="str">
            <v>PARAÑAQUE</v>
          </cell>
          <cell r="J444"/>
          <cell r="K444"/>
          <cell r="L444" t="str">
            <v>POWERHOUSE</v>
          </cell>
          <cell r="M444" t="str">
            <v>FCOMP</v>
          </cell>
          <cell r="N444" t="str">
            <v>Jenneth Madrid</v>
          </cell>
          <cell r="O444">
            <v>69.209500000000006</v>
          </cell>
          <cell r="P444">
            <v>83.71</v>
          </cell>
        </row>
        <row r="445">
          <cell r="E445" t="str">
            <v>X25010310664</v>
          </cell>
          <cell r="F445" t="str">
            <v>NEBUCHADNEZZAR C RABAYA</v>
          </cell>
          <cell r="G445" t="str">
            <v>MARINER, MOONWALK VILL, LAS PINAS CITY</v>
          </cell>
          <cell r="H445" t="str">
            <v>LAS PIÑAS CITY</v>
          </cell>
          <cell r="I445" t="str">
            <v>PARAÑAQUE</v>
          </cell>
          <cell r="J445" t="str">
            <v>For schedule of pole erection</v>
          </cell>
          <cell r="K445"/>
          <cell r="L445" t="str">
            <v>CHALLENGER</v>
          </cell>
          <cell r="M445" t="str">
            <v>FCOMP</v>
          </cell>
          <cell r="N445" t="str">
            <v>Isan Carlo Lazaro</v>
          </cell>
          <cell r="O445">
            <v>47.496200000000002</v>
          </cell>
          <cell r="P445">
            <v>51</v>
          </cell>
        </row>
        <row r="446">
          <cell r="E446" t="str">
            <v>X24103967818</v>
          </cell>
          <cell r="F446" t="str">
            <v>ELPIDIO THOMAS SANTIAGO ACERO III</v>
          </cell>
          <cell r="G446" t="str">
            <v>WASHINGTON, MERVILLE SUBD, PARANAQUE</v>
          </cell>
          <cell r="H446" t="str">
            <v>PARAÑAQUE CITY</v>
          </cell>
          <cell r="I446" t="str">
            <v>PARAÑAQUE</v>
          </cell>
          <cell r="J446"/>
          <cell r="K446"/>
          <cell r="L446" t="str">
            <v>ECOM</v>
          </cell>
          <cell r="M446" t="str">
            <v>FCOMP</v>
          </cell>
          <cell r="N446" t="str">
            <v>Ronilo Gange Jr.</v>
          </cell>
          <cell r="O446">
            <v>50.980199999999996</v>
          </cell>
          <cell r="P446">
            <v>136.91999999999999</v>
          </cell>
        </row>
        <row r="447">
          <cell r="E447" t="str">
            <v>X24093657207</v>
          </cell>
          <cell r="F447" t="str">
            <v>SONNY HABOC BURIAS</v>
          </cell>
          <cell r="G447" t="str">
            <v>WASHINGTON, MERVILLE SUBD, PARANAQUE</v>
          </cell>
          <cell r="H447" t="str">
            <v>PARAÑAQUE CITY</v>
          </cell>
          <cell r="I447" t="str">
            <v>PARAÑAQUE</v>
          </cell>
          <cell r="J447"/>
          <cell r="K447"/>
          <cell r="L447" t="str">
            <v>ECOM</v>
          </cell>
          <cell r="M447" t="str">
            <v>FCOMP</v>
          </cell>
          <cell r="N447" t="str">
            <v>Ronilo Gange Jr.</v>
          </cell>
          <cell r="O447">
            <v>48.302600000000005</v>
          </cell>
          <cell r="P447">
            <v>62.72</v>
          </cell>
        </row>
        <row r="448">
          <cell r="E448" t="str">
            <v>X25020529420</v>
          </cell>
          <cell r="F448" t="str">
            <v>BARANGAY TALON UNO</v>
          </cell>
          <cell r="G448" t="str">
            <v>MARCOS ALVAREZ, GOLDEN ACRES SUBD, LAS PINAS CITY</v>
          </cell>
          <cell r="H448" t="str">
            <v>LAS PIÑAS CITY</v>
          </cell>
          <cell r="I448" t="str">
            <v>PARAÑAQUE</v>
          </cell>
          <cell r="J448"/>
          <cell r="K448"/>
          <cell r="L448" t="str">
            <v>AVECO</v>
          </cell>
          <cell r="M448" t="str">
            <v>FCOMP</v>
          </cell>
          <cell r="N448" t="str">
            <v>Ronilo Gange Jr.</v>
          </cell>
          <cell r="O448">
            <v>9.9133000000000013</v>
          </cell>
          <cell r="P448">
            <v>12.75</v>
          </cell>
        </row>
        <row r="449">
          <cell r="E449" t="str">
            <v>R23894387</v>
          </cell>
          <cell r="F449" t="str">
            <v>ADDAS DEVELOPMENT CORPORATION</v>
          </cell>
          <cell r="G449" t="str">
            <v>MASAITO, MOLINO III, BACOOR</v>
          </cell>
          <cell r="H449" t="str">
            <v>LAS PIÑAS CITY</v>
          </cell>
          <cell r="I449" t="str">
            <v>PARAÑAQUE</v>
          </cell>
          <cell r="J449"/>
          <cell r="K449"/>
          <cell r="L449" t="str">
            <v>AVECO</v>
          </cell>
          <cell r="M449" t="str">
            <v>SCHED</v>
          </cell>
          <cell r="N449" t="str">
            <v>Ronilo Gange Jr.</v>
          </cell>
          <cell r="O449">
            <v>32.028700000000001</v>
          </cell>
          <cell r="P449">
            <v>113.32</v>
          </cell>
        </row>
        <row r="450">
          <cell r="E450" t="str">
            <v>X25010054654</v>
          </cell>
          <cell r="F450" t="str">
            <v>SUZENNE MARGARETH TEE TANG-DONOVAN</v>
          </cell>
          <cell r="G450" t="str">
            <v>WASHINGTON, MERVILLE SUBD, PARANAQUE</v>
          </cell>
          <cell r="H450" t="str">
            <v>PARAÑAQUE CITY</v>
          </cell>
          <cell r="I450" t="str">
            <v>PARAÑAQUE</v>
          </cell>
          <cell r="J450"/>
          <cell r="K450"/>
          <cell r="L450" t="str">
            <v>ECOM</v>
          </cell>
          <cell r="M450" t="str">
            <v>FCOMP</v>
          </cell>
          <cell r="N450" t="str">
            <v>Ronilo Gange Jr.</v>
          </cell>
          <cell r="O450">
            <v>52.850699999999989</v>
          </cell>
          <cell r="P450">
            <v>165.62</v>
          </cell>
        </row>
        <row r="451">
          <cell r="E451" t="str">
            <v>X24083238472</v>
          </cell>
          <cell r="F451" t="str">
            <v>LAND TRANSPORTATION OFFICE</v>
          </cell>
          <cell r="G451" t="str">
            <v>NATIONAL, TUNASAN, MUNTINLUPA</v>
          </cell>
          <cell r="H451" t="str">
            <v>MUNTINLUPA CITY</v>
          </cell>
          <cell r="I451" t="str">
            <v>PARAÑAQUE</v>
          </cell>
          <cell r="J451"/>
          <cell r="K451"/>
          <cell r="L451" t="str">
            <v>CHALLENGER</v>
          </cell>
          <cell r="M451" t="str">
            <v>FCOMP</v>
          </cell>
          <cell r="N451" t="str">
            <v>Isan Carlo Lazaro</v>
          </cell>
          <cell r="O451">
            <v>40.589500000000001</v>
          </cell>
          <cell r="P451">
            <v>64.8</v>
          </cell>
        </row>
        <row r="452">
          <cell r="E452" t="str">
            <v>X25010149592</v>
          </cell>
          <cell r="F452" t="str">
            <v>HARD DISCOUNT PHILIPPINES, INC.</v>
          </cell>
          <cell r="G452" t="str">
            <v>8TH, ZONE 1, TAGUIG CITY</v>
          </cell>
          <cell r="H452" t="str">
            <v>TAGUIG CITY</v>
          </cell>
          <cell r="I452" t="str">
            <v>PARAÑAQUE</v>
          </cell>
          <cell r="J452"/>
          <cell r="K452"/>
          <cell r="L452" t="str">
            <v>VJC</v>
          </cell>
          <cell r="M452" t="str">
            <v>FCOMP</v>
          </cell>
          <cell r="N452" t="str">
            <v>Jenneth Madrid</v>
          </cell>
          <cell r="O452">
            <v>29.906899999999997</v>
          </cell>
          <cell r="P452">
            <v>35.82</v>
          </cell>
        </row>
        <row r="453">
          <cell r="E453" t="str">
            <v>X25010268677</v>
          </cell>
          <cell r="F453" t="str">
            <v>GENELITO H. MORENO</v>
          </cell>
          <cell r="G453" t="str">
            <v>VRCC, VETERANS CENTER, TAGUIG CITY</v>
          </cell>
          <cell r="H453" t="str">
            <v>TAGUIG CITY</v>
          </cell>
          <cell r="I453" t="str">
            <v>PARAÑAQUE</v>
          </cell>
          <cell r="J453"/>
          <cell r="K453"/>
          <cell r="L453" t="str">
            <v>VJC</v>
          </cell>
          <cell r="M453" t="str">
            <v>FCOMP</v>
          </cell>
          <cell r="N453" t="str">
            <v>Jenneth Madrid</v>
          </cell>
          <cell r="O453">
            <v>10.132800000000001</v>
          </cell>
          <cell r="P453">
            <v>12.2</v>
          </cell>
        </row>
        <row r="454">
          <cell r="E454" t="str">
            <v>X24104087935</v>
          </cell>
          <cell r="F454" t="str">
            <v>FIRSTAR HVAC INC.</v>
          </cell>
          <cell r="G454" t="str">
            <v>COASTAL, LONGOS, BACOOR</v>
          </cell>
          <cell r="H454" t="str">
            <v>BACOOR CITY</v>
          </cell>
          <cell r="I454" t="str">
            <v>DASMA</v>
          </cell>
          <cell r="J454"/>
          <cell r="K454"/>
          <cell r="L454" t="str">
            <v>POWERHOUSE</v>
          </cell>
          <cell r="M454" t="str">
            <v>FCOMP</v>
          </cell>
          <cell r="N454" t="str">
            <v>Jenneth Madrid</v>
          </cell>
          <cell r="O454">
            <v>144.3689</v>
          </cell>
          <cell r="P454">
            <v>144.47</v>
          </cell>
        </row>
        <row r="455">
          <cell r="E455" t="str">
            <v>X25020632623</v>
          </cell>
          <cell r="F455" t="str">
            <v>PAUL ERWIN SALAZAR CANTOS</v>
          </cell>
          <cell r="G455" t="str">
            <v>BLOCK 14-B, LINDENWOOD RESIDENCES, MUNTINLUPA</v>
          </cell>
          <cell r="H455" t="str">
            <v>MUNTINLUPA CITY</v>
          </cell>
          <cell r="I455" t="str">
            <v>PARAÑAQUE</v>
          </cell>
          <cell r="J455"/>
          <cell r="K455"/>
          <cell r="L455" t="str">
            <v>CHALLENGER</v>
          </cell>
          <cell r="M455" t="str">
            <v>FCOMP</v>
          </cell>
          <cell r="N455" t="str">
            <v>Isan Carlo Lazaro</v>
          </cell>
          <cell r="O455">
            <v>14.693299999999999</v>
          </cell>
          <cell r="P455">
            <v>22.7</v>
          </cell>
        </row>
        <row r="456">
          <cell r="E456" t="str">
            <v>X25010270222</v>
          </cell>
          <cell r="F456" t="str">
            <v>NELISA CHAVEZ BANATE</v>
          </cell>
          <cell r="G456" t="str">
            <v>KALAYAAN VILL, KALAYAAN VILL/BALAGBAG, PASAY CITY</v>
          </cell>
          <cell r="H456" t="str">
            <v>PASAY CITY</v>
          </cell>
          <cell r="I456" t="str">
            <v>PARAÑAQUE</v>
          </cell>
          <cell r="J456"/>
          <cell r="K456"/>
          <cell r="L456" t="str">
            <v>VJC</v>
          </cell>
          <cell r="M456" t="str">
            <v>FCOMP</v>
          </cell>
          <cell r="N456" t="str">
            <v>Jenneth Madrid</v>
          </cell>
          <cell r="O456">
            <v>35.50894000000001</v>
          </cell>
          <cell r="P456">
            <v>153.19999999999999</v>
          </cell>
        </row>
        <row r="457">
          <cell r="E457" t="str">
            <v>X25020633295</v>
          </cell>
          <cell r="F457" t="str">
            <v>ASEANA BUSINESS PARK ESTATE ASSOCIATION, INC.</v>
          </cell>
          <cell r="G457" t="str">
            <v>BRADCO, ASEANA BUSINESS PARK, PARANAQUE</v>
          </cell>
          <cell r="H457" t="str">
            <v>PARAÑAQUE CITY</v>
          </cell>
          <cell r="I457" t="str">
            <v>PARAÑAQUE</v>
          </cell>
          <cell r="J457"/>
          <cell r="K457"/>
          <cell r="L457" t="str">
            <v>VJC</v>
          </cell>
          <cell r="M457" t="str">
            <v>FCOMP</v>
          </cell>
          <cell r="N457" t="str">
            <v>Jenneth Madrid</v>
          </cell>
          <cell r="O457">
            <v>10.816699999999999</v>
          </cell>
          <cell r="P457">
            <v>12.42</v>
          </cell>
        </row>
        <row r="458">
          <cell r="E458" t="str">
            <v>X24093717402</v>
          </cell>
          <cell r="F458" t="str">
            <v>ROGER ABANDO DUNGAN</v>
          </cell>
          <cell r="G458" t="str">
            <v>Q. PAREDES, KATARUNGAN VILLAGE, MUNTINLUPA</v>
          </cell>
          <cell r="H458" t="str">
            <v>MUNTINLUPA CITY</v>
          </cell>
          <cell r="I458" t="str">
            <v>PARAÑAQUE</v>
          </cell>
          <cell r="J458"/>
          <cell r="K458"/>
          <cell r="L458" t="str">
            <v>CHALLENGER</v>
          </cell>
          <cell r="M458" t="str">
            <v>FCOMP</v>
          </cell>
          <cell r="N458" t="str">
            <v>Isan Carlo Lazaro</v>
          </cell>
          <cell r="O458">
            <v>210.0295999999999</v>
          </cell>
          <cell r="P458">
            <v>256.95999999999998</v>
          </cell>
        </row>
        <row r="459">
          <cell r="E459" t="str">
            <v>X24103945947</v>
          </cell>
          <cell r="F459" t="str">
            <v>ROLANDO SURIA BUCU</v>
          </cell>
          <cell r="G459" t="str">
            <v>STERLINGLIFE, STERLINGLIFE HOMES, LAS PINAS CITY</v>
          </cell>
          <cell r="H459" t="str">
            <v>LAS PIÑAS CITY</v>
          </cell>
          <cell r="I459" t="str">
            <v>PARAÑAQUE</v>
          </cell>
          <cell r="J459"/>
          <cell r="K459"/>
          <cell r="L459" t="str">
            <v>AVECO</v>
          </cell>
          <cell r="M459" t="str">
            <v>SCHED</v>
          </cell>
          <cell r="N459" t="str">
            <v>Ronilo Gange Jr.</v>
          </cell>
          <cell r="O459">
            <v>32.919499999999985</v>
          </cell>
          <cell r="P459">
            <v>113.09</v>
          </cell>
        </row>
        <row r="460">
          <cell r="E460" t="str">
            <v>X23051592518</v>
          </cell>
          <cell r="F460" t="str">
            <v>BARANGAY MANUYO DOS</v>
          </cell>
          <cell r="G460" t="str">
            <v>S. MARQUEZ, GATCHALIAN SUBD, LAS PINAS CITY</v>
          </cell>
          <cell r="H460" t="str">
            <v>LAS PIÑAS CITY</v>
          </cell>
          <cell r="I460" t="str">
            <v>PARAÑAQUE</v>
          </cell>
          <cell r="J460"/>
          <cell r="K460"/>
          <cell r="L460" t="str">
            <v>AVECO</v>
          </cell>
          <cell r="M460" t="str">
            <v>SCHED</v>
          </cell>
          <cell r="N460" t="str">
            <v>Ronilo Gange Jr.</v>
          </cell>
          <cell r="O460">
            <v>34.653300000000002</v>
          </cell>
          <cell r="P460">
            <v>118.72</v>
          </cell>
        </row>
        <row r="461">
          <cell r="E461" t="str">
            <v>X24072786899</v>
          </cell>
          <cell r="F461" t="str">
            <v>DITO TELECOMMUNITY CORPORATION</v>
          </cell>
          <cell r="G461" t="str">
            <v>CAMELLA, CAMELLA HOMES ALABANG 1 SUBD, MUNTINLUPA</v>
          </cell>
          <cell r="H461" t="str">
            <v>MUNTINLUPA CITY</v>
          </cell>
          <cell r="I461" t="str">
            <v>PARAÑAQUE</v>
          </cell>
          <cell r="J461"/>
          <cell r="K461"/>
          <cell r="L461" t="str">
            <v>CHALLENGER</v>
          </cell>
          <cell r="M461" t="str">
            <v>FCOMP</v>
          </cell>
          <cell r="N461" t="str">
            <v>Isan Carlo Lazaro</v>
          </cell>
          <cell r="O461">
            <v>18.142799999999998</v>
          </cell>
          <cell r="P461">
            <v>39.479999999999997</v>
          </cell>
        </row>
        <row r="462">
          <cell r="E462" t="str">
            <v>P2502182413</v>
          </cell>
          <cell r="F462" t="str">
            <v>C1 55GG Reconductoring of primary line from bare to covered from B9-0258 to B9-0260</v>
          </cell>
          <cell r="G462" t="str">
            <v>M.L. QUEZON PUROK 1 LOWER BICUTAN TAGUIG CITY</v>
          </cell>
          <cell r="H462" t="str">
            <v>TAGUIG CITY</v>
          </cell>
          <cell r="I462" t="str">
            <v>PARAÑAQUE</v>
          </cell>
          <cell r="J462"/>
          <cell r="K462"/>
          <cell r="L462" t="str">
            <v>VJC</v>
          </cell>
          <cell r="M462" t="str">
            <v>FCOMP</v>
          </cell>
          <cell r="N462" t="str">
            <v>Jenneth Madrid</v>
          </cell>
          <cell r="O462">
            <v>109.69</v>
          </cell>
          <cell r="P462">
            <v>109.69</v>
          </cell>
        </row>
        <row r="463">
          <cell r="E463" t="str">
            <v>X24114468464</v>
          </cell>
          <cell r="F463" t="str">
            <v>CITY GOVT OF LAS PIÑAS</v>
          </cell>
          <cell r="G463" t="str">
            <v>PILI, GOLDEN ACRES SUBD, LAS PINAS CITY</v>
          </cell>
          <cell r="H463" t="str">
            <v>LAS PIÑAS CITY</v>
          </cell>
          <cell r="I463" t="str">
            <v>PARAÑAQUE</v>
          </cell>
          <cell r="J463" t="str">
            <v>SADANG:Sir city govt laspiñas, digging issue uli, hanapan pa ng customer kung sn ppwd ilipat, gawa ng may widening pa..</v>
          </cell>
          <cell r="K463"/>
          <cell r="L463" t="str">
            <v>ECOM</v>
          </cell>
          <cell r="M463" t="str">
            <v>SCHED</v>
          </cell>
          <cell r="N463" t="str">
            <v>Ronilo Gange Jr.</v>
          </cell>
          <cell r="O463">
            <v>89.382599999999996</v>
          </cell>
          <cell r="P463">
            <v>273.37</v>
          </cell>
        </row>
        <row r="464">
          <cell r="E464" t="str">
            <v>X24072851266</v>
          </cell>
          <cell r="F464" t="str">
            <v>CITY GOVERNMENT OF LAS PIÑAS</v>
          </cell>
          <cell r="G464" t="str">
            <v>DANDELION, DOÑA MANUELA SUBD, LAS PINAS CITY</v>
          </cell>
          <cell r="H464" t="str">
            <v>LAS PIÑAS CITY</v>
          </cell>
          <cell r="I464" t="str">
            <v>PARAÑAQUE</v>
          </cell>
          <cell r="J464" t="str">
            <v>ongoing</v>
          </cell>
          <cell r="K464"/>
          <cell r="L464" t="str">
            <v>POWERHOUSE</v>
          </cell>
          <cell r="M464" t="str">
            <v>SCHED</v>
          </cell>
          <cell r="N464" t="str">
            <v>Isan Carlo Lazaro</v>
          </cell>
          <cell r="O464">
            <v>53.522799999999989</v>
          </cell>
          <cell r="P464">
            <v>103.13</v>
          </cell>
        </row>
        <row r="465">
          <cell r="E465" t="str">
            <v>X24104280468</v>
          </cell>
          <cell r="F465" t="str">
            <v>CITY GOVERNMENT OF LAS PIÑAS</v>
          </cell>
          <cell r="G465" t="str">
            <v>DANDELION, DOÑA MANUELA SUBD, LAS PINAS CITY</v>
          </cell>
          <cell r="H465" t="str">
            <v>LAS PIÑAS CITY</v>
          </cell>
          <cell r="I465" t="str">
            <v>PARAÑAQUE</v>
          </cell>
          <cell r="J465" t="str">
            <v>ongoing</v>
          </cell>
          <cell r="K465"/>
          <cell r="L465" t="str">
            <v>POWERHOUSE</v>
          </cell>
          <cell r="M465" t="str">
            <v>SCHED</v>
          </cell>
          <cell r="N465" t="str">
            <v>Isan Carlo Lazaro</v>
          </cell>
          <cell r="O465">
            <v>585.37979999999959</v>
          </cell>
          <cell r="P465">
            <v>1699.21</v>
          </cell>
        </row>
        <row r="466">
          <cell r="E466" t="str">
            <v>X24114480257</v>
          </cell>
          <cell r="F466" t="str">
            <v>CITY GOV'T OF LAS PIÑAS</v>
          </cell>
          <cell r="G466" t="str">
            <v>ALABANG-ZAPOTE, PAMPLONA I, LAS PINAS CITY</v>
          </cell>
          <cell r="H466" t="str">
            <v>LAS PIÑAS CITY</v>
          </cell>
          <cell r="I466" t="str">
            <v>PARAÑAQUE</v>
          </cell>
          <cell r="J466"/>
          <cell r="K466"/>
          <cell r="L466" t="str">
            <v>POWERHOUSE</v>
          </cell>
          <cell r="M466" t="str">
            <v>FCOMP</v>
          </cell>
          <cell r="N466" t="str">
            <v>Jenneth Madrid</v>
          </cell>
          <cell r="O466">
            <v>10.9328</v>
          </cell>
          <cell r="P466">
            <v>17.059999999999999</v>
          </cell>
        </row>
        <row r="467">
          <cell r="E467" t="str">
            <v>X25020514312</v>
          </cell>
          <cell r="F467" t="str">
            <v>CITY GOV'T OF LAS PIÑAS</v>
          </cell>
          <cell r="G467" t="str">
            <v>PULO, SITIO PULO, LAS PINAS CITY</v>
          </cell>
          <cell r="H467" t="str">
            <v>LAS PIÑAS CITY</v>
          </cell>
          <cell r="I467" t="str">
            <v>PARAÑAQUE</v>
          </cell>
          <cell r="J467"/>
          <cell r="K467"/>
          <cell r="L467" t="str">
            <v>POWERHOUSE</v>
          </cell>
          <cell r="M467" t="str">
            <v>FCOMP</v>
          </cell>
          <cell r="N467" t="str">
            <v>Jenneth Madrid</v>
          </cell>
          <cell r="O467">
            <v>10.4428</v>
          </cell>
          <cell r="P467">
            <v>11.92</v>
          </cell>
        </row>
        <row r="468">
          <cell r="E468" t="str">
            <v>X25030763572</v>
          </cell>
          <cell r="F468" t="str">
            <v>IGLESIA NI CRISTO</v>
          </cell>
          <cell r="G468" t="str">
            <v>P. BURGOS, SAN DIONISIO, PARANAQUE</v>
          </cell>
          <cell r="H468" t="str">
            <v>PARAÑAQUE CITY</v>
          </cell>
          <cell r="I468" t="str">
            <v>PARAÑAQUE</v>
          </cell>
          <cell r="J468"/>
          <cell r="K468"/>
          <cell r="L468" t="str">
            <v>AVECO</v>
          </cell>
          <cell r="M468" t="str">
            <v>SCHED</v>
          </cell>
          <cell r="N468" t="str">
            <v>Ronilo Gange Jr.</v>
          </cell>
          <cell r="O468">
            <v>9.9339999999999993</v>
          </cell>
          <cell r="P468">
            <v>9.93</v>
          </cell>
        </row>
        <row r="469">
          <cell r="E469" t="str">
            <v>X24041057959</v>
          </cell>
          <cell r="F469" t="str">
            <v>GLOBE TELECOM, INC.</v>
          </cell>
          <cell r="G469" t="str">
            <v>WEST SERVICE, MARCELO GREEN VILL, PARANAQUE</v>
          </cell>
          <cell r="H469" t="str">
            <v>PARAÑAQUE CITY</v>
          </cell>
          <cell r="I469" t="str">
            <v>PARAÑAQUE</v>
          </cell>
          <cell r="J469"/>
          <cell r="K469"/>
          <cell r="L469" t="str">
            <v>ECOM</v>
          </cell>
          <cell r="M469" t="str">
            <v>SCHED</v>
          </cell>
          <cell r="N469" t="str">
            <v>Ronilo Gange Jr.</v>
          </cell>
          <cell r="O469">
            <v>72.088399999999993</v>
          </cell>
          <cell r="P469">
            <v>1035.48</v>
          </cell>
        </row>
        <row r="470">
          <cell r="E470" t="str">
            <v>X24030854536</v>
          </cell>
          <cell r="F470" t="str">
            <v>DITO TELECOMMUNITY CORPORATION</v>
          </cell>
          <cell r="G470" t="str">
            <v>ESTEHONOR CPD, ESTEHONOR CPD, MUNTINLUPA</v>
          </cell>
          <cell r="H470" t="str">
            <v>MUNTINLUPA CITY</v>
          </cell>
          <cell r="I470" t="str">
            <v>PARAÑAQUE</v>
          </cell>
          <cell r="J470"/>
          <cell r="K470"/>
          <cell r="L470" t="str">
            <v>CHALLENGER</v>
          </cell>
          <cell r="M470" t="str">
            <v>FCOMP</v>
          </cell>
          <cell r="N470" t="str">
            <v>Isan Carlo Lazaro</v>
          </cell>
          <cell r="O470">
            <v>98.487099999999998</v>
          </cell>
          <cell r="P470">
            <v>113.7</v>
          </cell>
        </row>
        <row r="471">
          <cell r="E471" t="str">
            <v>X25010318884</v>
          </cell>
          <cell r="F471" t="str">
            <v>D88 BOULEVARD RESTOBAR</v>
          </cell>
          <cell r="G471" t="str">
            <v>MOLINO, NIOG III, BACOOR</v>
          </cell>
          <cell r="H471" t="str">
            <v>BACOOR CITY</v>
          </cell>
          <cell r="I471" t="str">
            <v>DASMA</v>
          </cell>
          <cell r="J471"/>
          <cell r="K471"/>
          <cell r="L471" t="str">
            <v>AVECO</v>
          </cell>
          <cell r="M471" t="str">
            <v>FCOMP</v>
          </cell>
          <cell r="N471" t="str">
            <v>Ronilo Gange Jr.</v>
          </cell>
          <cell r="O471">
            <v>53.278700000000008</v>
          </cell>
          <cell r="P471">
            <v>144.51</v>
          </cell>
        </row>
        <row r="472">
          <cell r="E472" t="str">
            <v>X25010318012</v>
          </cell>
          <cell r="F472" t="str">
            <v>REBACE REAL ESTATE AND DEVELOPMENT (REBACE) CORP.</v>
          </cell>
          <cell r="G472" t="str">
            <v>REBACE BACOOR RESIDENCES, BACOOR</v>
          </cell>
          <cell r="H472" t="str">
            <v>BACOOR CITY</v>
          </cell>
          <cell r="I472" t="str">
            <v>DASMA</v>
          </cell>
          <cell r="J472"/>
          <cell r="K472"/>
          <cell r="L472" t="str">
            <v>POWERHOUSE</v>
          </cell>
          <cell r="M472" t="str">
            <v>FCOMP</v>
          </cell>
          <cell r="N472" t="str">
            <v>Jenneth Madrid</v>
          </cell>
          <cell r="O472">
            <v>202.26939999999996</v>
          </cell>
          <cell r="P472">
            <v>236.56</v>
          </cell>
        </row>
        <row r="473">
          <cell r="E473" t="str">
            <v>X24083217792</v>
          </cell>
          <cell r="F473" t="str">
            <v>L.T. SOUTHVILLE SCHOOL, INC.</v>
          </cell>
          <cell r="G473" t="str">
            <v>LUXEMBOURG, BF HOMES, LAS PINAS CITY</v>
          </cell>
          <cell r="H473" t="str">
            <v>LAS PIÑAS CITY</v>
          </cell>
          <cell r="I473" t="str">
            <v>PARAÑAQUE</v>
          </cell>
          <cell r="J473"/>
          <cell r="K473"/>
          <cell r="L473" t="str">
            <v>ECOM</v>
          </cell>
          <cell r="M473" t="str">
            <v>SCHED</v>
          </cell>
          <cell r="N473" t="str">
            <v>Ronilo Gange Jr.</v>
          </cell>
          <cell r="O473">
            <v>151.47400000000005</v>
          </cell>
          <cell r="P473">
            <v>269.11</v>
          </cell>
        </row>
        <row r="474">
          <cell r="E474" t="str">
            <v>X24093485695</v>
          </cell>
          <cell r="F474" t="str">
            <v>POSH PROPERTIES DEVELOPMENT CORPORATION</v>
          </cell>
          <cell r="G474" t="str">
            <v>BELLE, ASEANA BUSINESS PARK, PARANAQUE</v>
          </cell>
          <cell r="H474" t="str">
            <v>PARAÑAQUE CITY</v>
          </cell>
          <cell r="I474" t="str">
            <v>PARAÑAQUE</v>
          </cell>
          <cell r="J474"/>
          <cell r="K474"/>
          <cell r="L474" t="str">
            <v>VJC</v>
          </cell>
          <cell r="M474" t="str">
            <v>TECO</v>
          </cell>
          <cell r="N474" t="str">
            <v>Jenneth Madrid</v>
          </cell>
          <cell r="O474">
            <v>35.618499999999997</v>
          </cell>
          <cell r="P474">
            <v>72</v>
          </cell>
        </row>
        <row r="475">
          <cell r="E475" t="str">
            <v>X25010269534</v>
          </cell>
          <cell r="F475" t="str">
            <v>AMVEL LAND DEVELOPMENT CORP.,</v>
          </cell>
          <cell r="G475" t="str">
            <v>PHASE 2 ACCESS ROAD, AMVEL COMMERCIAL COMPLEX, PARANAQUE</v>
          </cell>
          <cell r="H475" t="str">
            <v>PARAÑAQUE CITY</v>
          </cell>
          <cell r="I475" t="str">
            <v>PARAÑAQUE</v>
          </cell>
          <cell r="J475"/>
          <cell r="K475"/>
          <cell r="L475" t="str">
            <v>CHALLENGER</v>
          </cell>
          <cell r="M475" t="str">
            <v>FCOMP</v>
          </cell>
          <cell r="N475" t="str">
            <v>Isan Carlo Lazaro</v>
          </cell>
          <cell r="O475">
            <v>7.97</v>
          </cell>
          <cell r="P475">
            <v>42.53</v>
          </cell>
        </row>
        <row r="476">
          <cell r="E476" t="str">
            <v>X25020477740</v>
          </cell>
          <cell r="F476" t="str">
            <v>ECEAS CORPORATION</v>
          </cell>
          <cell r="G476" t="str">
            <v>FRANCE, BETTER LIVING SUBD, PARANAQUE</v>
          </cell>
          <cell r="H476" t="str">
            <v>PARAÑAQUE CITY</v>
          </cell>
          <cell r="I476" t="str">
            <v>PARAÑAQUE</v>
          </cell>
          <cell r="J476"/>
          <cell r="K476"/>
          <cell r="L476" t="str">
            <v>ECOM</v>
          </cell>
          <cell r="M476" t="str">
            <v>FCOMP</v>
          </cell>
          <cell r="N476" t="str">
            <v>Ronilo Gange Jr.</v>
          </cell>
          <cell r="O476">
            <v>36.509499999999996</v>
          </cell>
          <cell r="P476">
            <v>75.83</v>
          </cell>
        </row>
        <row r="477">
          <cell r="E477" t="str">
            <v>X24041002125</v>
          </cell>
          <cell r="F477" t="str">
            <v>CDC REALTY INC.</v>
          </cell>
          <cell r="G477" t="str">
            <v>STA. ANA, SUN VALLEY SUBD, PARANAQUE</v>
          </cell>
          <cell r="H477" t="str">
            <v>PARAÑAQUE CITY</v>
          </cell>
          <cell r="I477" t="str">
            <v>PARAÑAQUE</v>
          </cell>
          <cell r="J477"/>
          <cell r="K477"/>
          <cell r="L477" t="str">
            <v>POWERHOUSE</v>
          </cell>
          <cell r="M477" t="str">
            <v>FCOMP</v>
          </cell>
          <cell r="N477" t="str">
            <v>Jenneth Madrid</v>
          </cell>
          <cell r="O477">
            <v>11.450000000000001</v>
          </cell>
          <cell r="P477">
            <v>19.38</v>
          </cell>
        </row>
        <row r="478">
          <cell r="E478" t="str">
            <v>X25020583083</v>
          </cell>
          <cell r="F478" t="str">
            <v>DAVID'S FUSION INT'L. FOOD INC. DOING BUSINESS UND</v>
          </cell>
          <cell r="G478" t="str">
            <v>QUIRINO, TAMBO, PARANAQUE</v>
          </cell>
          <cell r="H478" t="str">
            <v>PARAÑAQUE CITY</v>
          </cell>
          <cell r="I478" t="str">
            <v>PARAÑAQUE</v>
          </cell>
          <cell r="J478"/>
          <cell r="K478"/>
          <cell r="L478" t="str">
            <v>AVECO</v>
          </cell>
          <cell r="M478" t="str">
            <v>SCHED</v>
          </cell>
          <cell r="N478" t="str">
            <v>Ronilo Gange Jr.</v>
          </cell>
          <cell r="O478">
            <v>20.170000000000002</v>
          </cell>
          <cell r="P478">
            <v>27.61</v>
          </cell>
        </row>
        <row r="479">
          <cell r="E479" t="str">
            <v>X24104308728</v>
          </cell>
          <cell r="F479" t="str">
            <v xml:space="preserve"> JOHN GABRIEL FERRER VERGEL</v>
          </cell>
          <cell r="G479" t="str">
            <v>BAYABAS, GOLDEN ACRES SUBD, LAS PINAS CITY</v>
          </cell>
          <cell r="H479" t="str">
            <v>LAS PIÑAS CITY</v>
          </cell>
          <cell r="I479" t="str">
            <v>PARAÑAQUE</v>
          </cell>
          <cell r="J479"/>
          <cell r="K479"/>
          <cell r="L479" t="str">
            <v>POWERHOUSE</v>
          </cell>
          <cell r="M479" t="str">
            <v>FCOMP</v>
          </cell>
          <cell r="N479" t="str">
            <v>Jenneth Madrid</v>
          </cell>
          <cell r="O479">
            <v>15.5528</v>
          </cell>
          <cell r="P479">
            <v>35.5</v>
          </cell>
        </row>
        <row r="480">
          <cell r="E480" t="str">
            <v>X25020594777</v>
          </cell>
          <cell r="F480" t="str">
            <v>CITY GOVERNMENT OF MUNTINLUPA</v>
          </cell>
          <cell r="G480" t="str">
            <v>FILINVEST SOCIALIZED HOUSING, FILINVEST SOCIALIZED HOUSING, MUNTINLUPA</v>
          </cell>
          <cell r="H480" t="str">
            <v>MUNTINLUPA CITY</v>
          </cell>
          <cell r="I480" t="str">
            <v>PARAÑAQUE</v>
          </cell>
          <cell r="J480"/>
          <cell r="K480"/>
          <cell r="L480" t="str">
            <v>ECOM</v>
          </cell>
          <cell r="M480" t="str">
            <v>FCOMP</v>
          </cell>
          <cell r="N480" t="str">
            <v>Ronilo Gange Jr.</v>
          </cell>
          <cell r="O480">
            <v>57.366599999999991</v>
          </cell>
          <cell r="P480">
            <v>160.37</v>
          </cell>
        </row>
        <row r="481">
          <cell r="E481" t="str">
            <v>X25030761116</v>
          </cell>
          <cell r="F481" t="str">
            <v>RIGUERA REALTY &amp; DEV'T CORP.</v>
          </cell>
          <cell r="G481" t="str">
            <v>CYPRESS, PILAR VILL, LAS PINAS CITY</v>
          </cell>
          <cell r="H481" t="str">
            <v>LAS PIÑAS CITY</v>
          </cell>
          <cell r="I481" t="str">
            <v>PARAÑAQUE</v>
          </cell>
          <cell r="J481"/>
          <cell r="K481"/>
          <cell r="L481" t="str">
            <v>POWERHOUSE</v>
          </cell>
          <cell r="M481" t="str">
            <v>FCOMP</v>
          </cell>
          <cell r="N481" t="str">
            <v>Jenneth Madrid</v>
          </cell>
          <cell r="O481">
            <v>0.33</v>
          </cell>
          <cell r="P481">
            <v>0.99</v>
          </cell>
        </row>
        <row r="482">
          <cell r="E482" t="str">
            <v>X25020672144</v>
          </cell>
          <cell r="F482" t="str">
            <v>SYNERGYAUTO VENTURES CORPORATION</v>
          </cell>
          <cell r="G482" t="str">
            <v>DR. A. SANTOS, BF HOMES, PARANAQUE</v>
          </cell>
          <cell r="H482" t="str">
            <v>PARAÑAQUE CITY</v>
          </cell>
          <cell r="I482" t="str">
            <v>PARAÑAQUE</v>
          </cell>
          <cell r="J482"/>
          <cell r="K482"/>
          <cell r="L482" t="str">
            <v>C2</v>
          </cell>
          <cell r="M482" t="str">
            <v>TECO</v>
          </cell>
          <cell r="N482" t="str">
            <v>Ian Patrick Perez</v>
          </cell>
          <cell r="O482">
            <v>59.97</v>
          </cell>
          <cell r="P482">
            <v>69.2</v>
          </cell>
        </row>
        <row r="483">
          <cell r="E483" t="str">
            <v>R23910052</v>
          </cell>
          <cell r="F483" t="str">
            <v>SOLIVA PETER PAUL ACHURRA</v>
          </cell>
          <cell r="G483" t="str">
            <v>SAPLUNGAN, MEADOWOOD EXEC. VILLAGE PHASE 3B, BACOOR</v>
          </cell>
          <cell r="H483" t="str">
            <v>BACOOR CITY</v>
          </cell>
          <cell r="I483" t="str">
            <v>DASMA</v>
          </cell>
          <cell r="J483"/>
          <cell r="K483"/>
          <cell r="L483" t="str">
            <v>AVECO</v>
          </cell>
          <cell r="M483" t="str">
            <v>SCHED</v>
          </cell>
          <cell r="N483" t="str">
            <v>Ronilo Gange Jr.</v>
          </cell>
          <cell r="O483">
            <v>15.272299999999998</v>
          </cell>
          <cell r="P483">
            <v>17.09</v>
          </cell>
        </row>
        <row r="484">
          <cell r="E484" t="str">
            <v>R23462615</v>
          </cell>
          <cell r="F484" t="str">
            <v>UNIOIL PETROLEUM INC</v>
          </cell>
          <cell r="G484" t="str">
            <v>DONA SOLEDAD EXTN, BETTER LIVING SUBD, PARANAQUE</v>
          </cell>
          <cell r="H484" t="str">
            <v>PARAÑAQUE CITY</v>
          </cell>
          <cell r="I484" t="str">
            <v>PARAÑAQUE</v>
          </cell>
          <cell r="J484"/>
          <cell r="K484"/>
          <cell r="L484" t="str">
            <v>ECOM</v>
          </cell>
          <cell r="M484" t="str">
            <v>FCOMP</v>
          </cell>
          <cell r="N484" t="str">
            <v>Ronilo Gange Jr.</v>
          </cell>
          <cell r="O484">
            <v>49.665199999999999</v>
          </cell>
          <cell r="P484">
            <v>135.03</v>
          </cell>
        </row>
        <row r="485">
          <cell r="E485" t="str">
            <v>X24093522671</v>
          </cell>
          <cell r="F485" t="str">
            <v>A &amp; T RESOURCES &amp; DEV'T</v>
          </cell>
          <cell r="G485" t="str">
            <v>CORREGIDOR, TIERRA NUEVA SUBD, MUNTINLUPA</v>
          </cell>
          <cell r="H485" t="str">
            <v>MUNTINLUPA CITY</v>
          </cell>
          <cell r="I485" t="str">
            <v>PARAÑAQUE</v>
          </cell>
          <cell r="J485"/>
          <cell r="K485"/>
          <cell r="L485" t="str">
            <v>CHALLENGER</v>
          </cell>
          <cell r="M485" t="str">
            <v>FCOMP</v>
          </cell>
          <cell r="N485" t="str">
            <v>Isan Carlo Lazaro</v>
          </cell>
          <cell r="O485">
            <v>36.669499999999985</v>
          </cell>
          <cell r="P485">
            <v>41.47</v>
          </cell>
        </row>
        <row r="486">
          <cell r="E486" t="str">
            <v>X24051834109</v>
          </cell>
          <cell r="F486" t="str">
            <v>MOBILITY GROUP CORP.</v>
          </cell>
          <cell r="G486" t="str">
            <v>MOLINO-PALIPARAN, MOLINO IV, BACOOR</v>
          </cell>
          <cell r="H486" t="str">
            <v>BACOOR CITY</v>
          </cell>
          <cell r="I486" t="str">
            <v>DASMA</v>
          </cell>
          <cell r="J486"/>
          <cell r="K486"/>
          <cell r="L486" t="str">
            <v>AVECO</v>
          </cell>
          <cell r="M486" t="str">
            <v>FCOMP</v>
          </cell>
          <cell r="N486" t="str">
            <v>Ronilo Gange Jr.</v>
          </cell>
          <cell r="O486">
            <v>10.642799999999999</v>
          </cell>
          <cell r="P486">
            <v>13.24</v>
          </cell>
        </row>
        <row r="487">
          <cell r="E487" t="str">
            <v>X25020478582</v>
          </cell>
          <cell r="F487" t="str">
            <v>NESTOR R LLORCA</v>
          </cell>
          <cell r="G487" t="str">
            <v>PINAGKAISA, PUROK 1A, TAGUIG CITY</v>
          </cell>
          <cell r="H487" t="str">
            <v>TAGUIG CITY</v>
          </cell>
          <cell r="I487" t="str">
            <v>PARAÑAQUE</v>
          </cell>
          <cell r="J487"/>
          <cell r="K487"/>
          <cell r="L487" t="str">
            <v>ECOM</v>
          </cell>
          <cell r="M487" t="str">
            <v>SCHED</v>
          </cell>
          <cell r="N487" t="str">
            <v>Ronilo Gange Jr.</v>
          </cell>
          <cell r="O487">
            <v>950.74769999999967</v>
          </cell>
          <cell r="P487">
            <v>1102.1099999999999</v>
          </cell>
        </row>
        <row r="488">
          <cell r="E488" t="str">
            <v>X24072839965</v>
          </cell>
          <cell r="F488" t="str">
            <v>LOLA NENA'S PICHI PICHI, INC.</v>
          </cell>
          <cell r="G488" t="str">
            <v>MOLINO ROAD, MOLINO III, BACOOR</v>
          </cell>
          <cell r="H488" t="str">
            <v>BACOOR CITY</v>
          </cell>
          <cell r="I488" t="str">
            <v>DASMA</v>
          </cell>
          <cell r="J488"/>
          <cell r="K488"/>
          <cell r="L488" t="str">
            <v>AVECO</v>
          </cell>
          <cell r="M488" t="str">
            <v>FCOMP</v>
          </cell>
          <cell r="N488" t="str">
            <v>Ronilo Gange Jr.</v>
          </cell>
          <cell r="O488">
            <v>14.322800000000001</v>
          </cell>
          <cell r="P488">
            <v>40.53</v>
          </cell>
        </row>
        <row r="489">
          <cell r="E489" t="str">
            <v>X24114473729</v>
          </cell>
          <cell r="F489" t="str">
            <v>GREENLAND NEW LOWER BICUTAN NEIGHBORHOOD ASSOCIATI</v>
          </cell>
          <cell r="G489" t="str">
            <v>STO NIÑO, PUROK 1A, TAGUIG CITY</v>
          </cell>
          <cell r="H489" t="str">
            <v>TAGUIG CITY</v>
          </cell>
          <cell r="I489" t="str">
            <v>PARAÑAQUE</v>
          </cell>
          <cell r="J489" t="str">
            <v>FOR SCHED DIGGING</v>
          </cell>
          <cell r="K489"/>
          <cell r="L489" t="str">
            <v>VJC</v>
          </cell>
          <cell r="M489" t="str">
            <v>SCHED</v>
          </cell>
          <cell r="N489" t="str">
            <v>Jenneth Madrid</v>
          </cell>
          <cell r="O489">
            <v>218.27819999999986</v>
          </cell>
          <cell r="P489">
            <v>1760.71</v>
          </cell>
        </row>
        <row r="490">
          <cell r="E490" t="str">
            <v>X24114473614</v>
          </cell>
          <cell r="F490" t="str">
            <v>GREENLAND NEW LOWER BICUTAN NEIGHBORHOOD ASSOCIATI</v>
          </cell>
          <cell r="G490" t="str">
            <v>RANGER, PUROK 1A, TAGUIG CITY</v>
          </cell>
          <cell r="H490" t="str">
            <v>TAGUIG CITY</v>
          </cell>
          <cell r="I490" t="str">
            <v>PARAÑAQUE</v>
          </cell>
          <cell r="J490" t="str">
            <v>FOR SCHED DIGGING</v>
          </cell>
          <cell r="K490"/>
          <cell r="L490" t="str">
            <v>VJC</v>
          </cell>
          <cell r="M490" t="str">
            <v>SCHED</v>
          </cell>
          <cell r="N490" t="str">
            <v>Jenneth Madrid</v>
          </cell>
          <cell r="O490">
            <v>109.08740000000003</v>
          </cell>
          <cell r="P490">
            <v>257.64</v>
          </cell>
        </row>
        <row r="491">
          <cell r="E491" t="str">
            <v>X25030837914</v>
          </cell>
          <cell r="F491" t="str">
            <v>BARANGAY ALABANG</v>
          </cell>
          <cell r="G491" t="str">
            <v>MONTILLANO, ALABANG, MUNTINLUPA</v>
          </cell>
          <cell r="H491" t="str">
            <v>MUNTINLUPA CITY</v>
          </cell>
          <cell r="I491" t="str">
            <v>PARAÑAQUE</v>
          </cell>
          <cell r="J491" t="str">
            <v>Executed 3/23/25</v>
          </cell>
          <cell r="K491"/>
          <cell r="L491" t="str">
            <v>CHALLENGER</v>
          </cell>
          <cell r="M491" t="str">
            <v>FCOMP</v>
          </cell>
          <cell r="N491" t="str">
            <v>Isan Carlo Lazaro</v>
          </cell>
          <cell r="O491">
            <v>5.92</v>
          </cell>
          <cell r="P491">
            <v>75.959999999999994</v>
          </cell>
        </row>
        <row r="492">
          <cell r="E492" t="str">
            <v>X25020617611</v>
          </cell>
          <cell r="F492" t="str">
            <v>CONNIE LAO YU</v>
          </cell>
          <cell r="G492" t="str">
            <v>N. ARMSTRONG, MOONWALK, PARANAQUE</v>
          </cell>
          <cell r="H492" t="str">
            <v>PARAÑAQUE CITY</v>
          </cell>
          <cell r="I492" t="str">
            <v>PARAÑAQUE</v>
          </cell>
          <cell r="J492"/>
          <cell r="K492"/>
          <cell r="L492" t="str">
            <v>ECOM</v>
          </cell>
          <cell r="M492" t="str">
            <v>TECO</v>
          </cell>
          <cell r="N492" t="str">
            <v>Ronilo Gange Jr.</v>
          </cell>
          <cell r="O492">
            <v>1.86</v>
          </cell>
          <cell r="P492">
            <v>4.3499999999999996</v>
          </cell>
        </row>
        <row r="493">
          <cell r="E493" t="str">
            <v>X24114614743</v>
          </cell>
          <cell r="F493" t="str">
            <v>PTR PREMIER HOLDINGS INC.</v>
          </cell>
          <cell r="G493" t="str">
            <v>ST. JOSEPH, ST. JOSEPH SUBD, LAS PINAS CITY</v>
          </cell>
          <cell r="H493" t="str">
            <v>LAS PIÑAS CITY</v>
          </cell>
          <cell r="I493" t="str">
            <v>PARAÑAQUE</v>
          </cell>
          <cell r="J493"/>
          <cell r="K493"/>
          <cell r="L493" t="str">
            <v>CHALLENGER</v>
          </cell>
          <cell r="M493" t="str">
            <v>FCOMP</v>
          </cell>
          <cell r="N493" t="str">
            <v>Isan Carlo Lazaro</v>
          </cell>
          <cell r="O493">
            <v>42.445499999999996</v>
          </cell>
          <cell r="P493">
            <v>134.28</v>
          </cell>
        </row>
        <row r="494">
          <cell r="E494" t="str">
            <v>R23858401</v>
          </cell>
          <cell r="F494" t="str">
            <v>ACTIVE REALTY &amp; DEVELOPMENT CORPORATION,, HMB</v>
          </cell>
          <cell r="G494" t="str">
            <v>GUADARAMA, TOWN AND COUNTRY WEST SUBD, BACOOR</v>
          </cell>
          <cell r="H494" t="str">
            <v>BACOOR CITY</v>
          </cell>
          <cell r="I494" t="str">
            <v>DASMA</v>
          </cell>
          <cell r="J494"/>
          <cell r="K494"/>
          <cell r="L494" t="str">
            <v>AVECO</v>
          </cell>
          <cell r="M494" t="str">
            <v>FCOMP</v>
          </cell>
          <cell r="N494" t="str">
            <v>Ronilo Gange Jr.</v>
          </cell>
          <cell r="O494">
            <v>13.4041</v>
          </cell>
          <cell r="P494">
            <v>16.68</v>
          </cell>
        </row>
        <row r="495">
          <cell r="E495" t="str">
            <v>X25020498390</v>
          </cell>
          <cell r="F495" t="str">
            <v>MANUKA REALTY, INC.</v>
          </cell>
          <cell r="G495" t="str">
            <v>TALISAY, AYALA-ALABANG VILL, MUNTINLUPA</v>
          </cell>
          <cell r="H495" t="str">
            <v>MUNTINLUPA CITY</v>
          </cell>
          <cell r="I495" t="str">
            <v>PARAÑAQUE</v>
          </cell>
          <cell r="J495"/>
          <cell r="K495"/>
          <cell r="L495" t="str">
            <v>CHALLENGER</v>
          </cell>
          <cell r="M495" t="str">
            <v>FCOMP</v>
          </cell>
          <cell r="N495" t="str">
            <v>Isan Carlo Lazaro</v>
          </cell>
          <cell r="O495">
            <v>59.212099999999992</v>
          </cell>
          <cell r="P495">
            <v>71.459999999999994</v>
          </cell>
        </row>
        <row r="496">
          <cell r="E496" t="str">
            <v>X25030873001</v>
          </cell>
          <cell r="F496" t="str">
            <v>JEIKA PROPERTIES CORPORATION</v>
          </cell>
          <cell r="G496" t="str">
            <v>BLOCK 6, KATHLEEN PLACE 5 SUBD, BACOOR</v>
          </cell>
          <cell r="H496" t="str">
            <v>BACOOR CITY</v>
          </cell>
          <cell r="I496" t="str">
            <v>DASMA</v>
          </cell>
          <cell r="J496"/>
          <cell r="K496"/>
          <cell r="L496" t="str">
            <v>AVECO</v>
          </cell>
          <cell r="M496" t="str">
            <v>FCOMP</v>
          </cell>
          <cell r="N496" t="str">
            <v>Ronilo Gange Jr.</v>
          </cell>
          <cell r="O496">
            <v>8.370000000000001</v>
          </cell>
          <cell r="P496">
            <v>13.64</v>
          </cell>
        </row>
        <row r="497">
          <cell r="E497" t="str">
            <v>X25030858073</v>
          </cell>
          <cell r="F497" t="str">
            <v>CENTURY LIMITLESS CORPORATION,</v>
          </cell>
          <cell r="G497" t="str">
            <v>WEST SERVICE, MARCELO GREEN VILL, PARANAQUE</v>
          </cell>
          <cell r="H497" t="str">
            <v>PARAÑAQUE CITY</v>
          </cell>
          <cell r="I497" t="str">
            <v>PARAÑAQUE</v>
          </cell>
          <cell r="J497"/>
          <cell r="K497"/>
          <cell r="L497" t="str">
            <v>ECOM</v>
          </cell>
          <cell r="M497" t="str">
            <v>FCOMP</v>
          </cell>
          <cell r="N497" t="str">
            <v>Ronilo Gange Jr.</v>
          </cell>
          <cell r="O497">
            <v>88.070700000000016</v>
          </cell>
          <cell r="P497">
            <v>96.03</v>
          </cell>
        </row>
        <row r="498">
          <cell r="E498" t="str">
            <v>X25020466847</v>
          </cell>
          <cell r="F498" t="str">
            <v>NADINE G ABELA</v>
          </cell>
          <cell r="G498" t="str">
            <v xml:space="preserve"> LUZON, AYALA-ALABANG VILL, MUNTINLUPA</v>
          </cell>
          <cell r="H498" t="str">
            <v>MUNTINLUPA CITY</v>
          </cell>
          <cell r="I498" t="str">
            <v>PARAÑAQUE</v>
          </cell>
          <cell r="J498" t="str">
            <v>For execution 3/26/25</v>
          </cell>
          <cell r="K498"/>
          <cell r="L498" t="str">
            <v>CHALLENGER</v>
          </cell>
          <cell r="M498" t="str">
            <v>FCOMP</v>
          </cell>
          <cell r="N498" t="str">
            <v>Isan Carlo Lazaro</v>
          </cell>
          <cell r="O498">
            <v>13.1828</v>
          </cell>
          <cell r="P498">
            <v>29.57</v>
          </cell>
        </row>
        <row r="499">
          <cell r="E499" t="str">
            <v>X25010330816</v>
          </cell>
          <cell r="F499" t="str">
            <v>GOLDILOCKS BAKESHOP, INC.</v>
          </cell>
          <cell r="G499" t="str">
            <v>ST. FRANCIS, SAN AGUSTIN VILL, PARANAQUE</v>
          </cell>
          <cell r="H499" t="str">
            <v>PARAÑAQUE CITY</v>
          </cell>
          <cell r="I499" t="str">
            <v>PARAÑAQUE</v>
          </cell>
          <cell r="J499"/>
          <cell r="K499"/>
          <cell r="L499" t="str">
            <v>POWERHOUSE</v>
          </cell>
          <cell r="M499" t="str">
            <v>FCOMP</v>
          </cell>
          <cell r="N499" t="str">
            <v>Jenneth Madrid</v>
          </cell>
          <cell r="O499">
            <v>1.73</v>
          </cell>
          <cell r="P499">
            <v>5.08</v>
          </cell>
        </row>
        <row r="500">
          <cell r="E500" t="str">
            <v>X25010076395</v>
          </cell>
          <cell r="F500" t="str">
            <v>ANANTA REALTY CORP.</v>
          </cell>
          <cell r="G500" t="str">
            <v>PASAMANCA, SOUTH GREEN PARK SUBD, PARANAQUE</v>
          </cell>
          <cell r="H500" t="str">
            <v>PARAÑAQUE CITY</v>
          </cell>
          <cell r="I500" t="str">
            <v>PARAÑAQUE</v>
          </cell>
          <cell r="J500"/>
          <cell r="K500"/>
          <cell r="L500" t="str">
            <v>VJC</v>
          </cell>
          <cell r="M500" t="str">
            <v>FCOMP</v>
          </cell>
          <cell r="N500" t="str">
            <v>Jenneth Madrid</v>
          </cell>
          <cell r="O500">
            <v>190.69139999999999</v>
          </cell>
          <cell r="P500">
            <v>554.97</v>
          </cell>
        </row>
        <row r="501">
          <cell r="E501" t="str">
            <v>X25010329960</v>
          </cell>
          <cell r="F501" t="str">
            <v>RODRIGO SANGALANG LA TORRE</v>
          </cell>
          <cell r="G501" t="str">
            <v>TOPAZ, SEVERINA DIAMOND SUBD, PARANAQUE</v>
          </cell>
          <cell r="H501" t="str">
            <v>PARAÑAQUE CITY</v>
          </cell>
          <cell r="I501" t="str">
            <v>PARAÑAQUE</v>
          </cell>
          <cell r="J501"/>
          <cell r="K501"/>
          <cell r="L501" t="str">
            <v>ECOM</v>
          </cell>
          <cell r="M501" t="str">
            <v>FCOMP</v>
          </cell>
          <cell r="N501" t="str">
            <v>Ronilo Gange Jr.</v>
          </cell>
          <cell r="O501">
            <v>36.029999999999987</v>
          </cell>
          <cell r="P501">
            <v>63.43</v>
          </cell>
        </row>
        <row r="502">
          <cell r="E502" t="str">
            <v>X25010249951</v>
          </cell>
          <cell r="F502" t="str">
            <v>ALEX JUSTINIANO CLAVERIA</v>
          </cell>
          <cell r="G502" t="str">
            <v>SANTIAGO LOOP, AYALA-ALABANG VILL, MUNTINLUPA</v>
          </cell>
          <cell r="H502" t="str">
            <v>MUNTINLUPA CITY</v>
          </cell>
          <cell r="I502" t="str">
            <v>PARAÑAQUE</v>
          </cell>
          <cell r="J502"/>
          <cell r="K502"/>
          <cell r="L502" t="str">
            <v>CHALLENGER</v>
          </cell>
          <cell r="M502" t="str">
            <v>FCOMP</v>
          </cell>
          <cell r="N502" t="str">
            <v>Isan Carlo Lazaro</v>
          </cell>
          <cell r="O502">
            <v>56.1126</v>
          </cell>
          <cell r="P502">
            <v>69.62</v>
          </cell>
        </row>
        <row r="503">
          <cell r="E503" t="str">
            <v>X24083316199</v>
          </cell>
          <cell r="F503" t="str">
            <v>ADEL MUNDAN BALOGO</v>
          </cell>
          <cell r="G503" t="str">
            <v>SAUDI ARABIA, BETTER LIVING SUBD, PARANAQUE</v>
          </cell>
          <cell r="H503" t="str">
            <v>PARAÑAQUE CITY</v>
          </cell>
          <cell r="I503" t="str">
            <v>PARAÑAQUE</v>
          </cell>
          <cell r="J503"/>
          <cell r="K503"/>
          <cell r="L503" t="str">
            <v>VJC</v>
          </cell>
          <cell r="M503" t="str">
            <v>FCOMP</v>
          </cell>
          <cell r="N503" t="str">
            <v>Jenneth Madrid</v>
          </cell>
          <cell r="O503">
            <v>37.968499999999999</v>
          </cell>
          <cell r="P503">
            <v>138.31</v>
          </cell>
        </row>
        <row r="504">
          <cell r="E504" t="str">
            <v>X24124723768</v>
          </cell>
          <cell r="F504" t="str">
            <v>BRGY. MARCELO GREEN</v>
          </cell>
          <cell r="G504" t="str">
            <v>MARCELO, MARCELO GREEN VILL, PARANAQUE</v>
          </cell>
          <cell r="H504" t="str">
            <v>PARAÑAQUE CITY</v>
          </cell>
          <cell r="I504" t="str">
            <v>PARAÑAQUE</v>
          </cell>
          <cell r="J504"/>
          <cell r="K504"/>
          <cell r="L504" t="str">
            <v>AVECO</v>
          </cell>
          <cell r="M504" t="str">
            <v>SCHED</v>
          </cell>
          <cell r="N504" t="str">
            <v>Ronilo Gange Jr.</v>
          </cell>
          <cell r="O504">
            <v>66.286000000000001</v>
          </cell>
          <cell r="P504">
            <v>155.54</v>
          </cell>
        </row>
        <row r="505">
          <cell r="E505" t="str">
            <v>X25010066825</v>
          </cell>
          <cell r="F505" t="str">
            <v>JOE VINCENT J. ABIERA</v>
          </cell>
          <cell r="G505" t="str">
            <v>BULUSAN, AYALA-ALABANG VILL, MUNTINLUPA</v>
          </cell>
          <cell r="H505" t="str">
            <v>MUNTINLUPA CITY</v>
          </cell>
          <cell r="I505" t="str">
            <v>PARAÑAQUE</v>
          </cell>
          <cell r="J505"/>
          <cell r="K505"/>
          <cell r="L505" t="str">
            <v>CHALLENGER</v>
          </cell>
          <cell r="M505" t="str">
            <v>FCOMP</v>
          </cell>
          <cell r="N505" t="str">
            <v>Isan Carlo Lazaro</v>
          </cell>
          <cell r="O505">
            <v>63.102600000000002</v>
          </cell>
          <cell r="P505">
            <v>92.81</v>
          </cell>
        </row>
        <row r="506">
          <cell r="E506" t="str">
            <v>X25030802747</v>
          </cell>
          <cell r="F506" t="str">
            <v>KATHRYN ANG ZARATE</v>
          </cell>
          <cell r="G506" t="str">
            <v>ROSEMALLOW, SUN VALLEY SUBD, PARANAQUE</v>
          </cell>
          <cell r="H506" t="str">
            <v>PARAÑAQUE CITY</v>
          </cell>
          <cell r="I506" t="str">
            <v>PARAÑAQUE</v>
          </cell>
          <cell r="J506"/>
          <cell r="K506"/>
          <cell r="L506" t="str">
            <v>VJC</v>
          </cell>
          <cell r="M506" t="str">
            <v>FCOMP</v>
          </cell>
          <cell r="N506" t="str">
            <v>Jenneth Madrid</v>
          </cell>
          <cell r="O506">
            <v>91.472899999999981</v>
          </cell>
          <cell r="P506">
            <v>269.13</v>
          </cell>
        </row>
        <row r="507">
          <cell r="E507" t="str">
            <v>X24041299813</v>
          </cell>
          <cell r="F507" t="str">
            <v>MAXWELL PATRICK JOVEN ALVAREZ</v>
          </cell>
          <cell r="G507" t="str">
            <v>ST. PETER, SAN JOSE SUBD, MUNTINLUPA</v>
          </cell>
          <cell r="H507" t="str">
            <v>MUNTINLUPA CITY</v>
          </cell>
          <cell r="I507" t="str">
            <v>PARAÑAQUE</v>
          </cell>
          <cell r="J507"/>
          <cell r="K507"/>
          <cell r="L507" t="str">
            <v>POWERHOUSE</v>
          </cell>
          <cell r="M507" t="str">
            <v>FCOMP</v>
          </cell>
          <cell r="N507" t="str">
            <v>Isan Carlo Lazaro</v>
          </cell>
          <cell r="O507">
            <v>41.139499999999998</v>
          </cell>
          <cell r="P507">
            <v>127.4</v>
          </cell>
        </row>
        <row r="508">
          <cell r="E508" t="str">
            <v>X24010242621</v>
          </cell>
          <cell r="F508" t="str">
            <v>MICHELLE MARTELINO YU</v>
          </cell>
          <cell r="G508" t="str">
            <v>OXFORD, HILLSBOROUGH SUBD, MUNTINLUPA</v>
          </cell>
          <cell r="H508" t="str">
            <v>MUNTINLUPA CITY</v>
          </cell>
          <cell r="I508" t="str">
            <v>PARAÑAQUE</v>
          </cell>
          <cell r="J508" t="str">
            <v>digging only</v>
          </cell>
          <cell r="K508"/>
          <cell r="L508" t="str">
            <v>POWERHOUSE</v>
          </cell>
          <cell r="M508" t="str">
            <v>SCHED</v>
          </cell>
          <cell r="N508" t="str">
            <v>Isan Carlo Lazaro</v>
          </cell>
          <cell r="O508">
            <v>127.88</v>
          </cell>
          <cell r="P508">
            <v>317.23</v>
          </cell>
        </row>
        <row r="509">
          <cell r="E509" t="str">
            <v>X25020421060</v>
          </cell>
          <cell r="F509" t="str">
            <v>MARK CHRISTIANE D. MIJARES</v>
          </cell>
          <cell r="G509" t="str">
            <v>DIEGO SILANG, AFP OVAI PHASE IV, TAGUIG CITY</v>
          </cell>
          <cell r="H509" t="str">
            <v>TAGUIG CITY</v>
          </cell>
          <cell r="I509" t="str">
            <v>PARAÑAQUE</v>
          </cell>
          <cell r="J509"/>
          <cell r="K509"/>
          <cell r="L509" t="str">
            <v>VJC</v>
          </cell>
          <cell r="M509" t="str">
            <v>FCOMP</v>
          </cell>
          <cell r="N509" t="str">
            <v>Jenneth Madrid</v>
          </cell>
          <cell r="O509">
            <v>10.58</v>
          </cell>
          <cell r="P509">
            <v>14.23</v>
          </cell>
        </row>
        <row r="510">
          <cell r="E510" t="str">
            <v>X24124844490</v>
          </cell>
          <cell r="F510" t="str">
            <v>JEROME CASIO DIANO</v>
          </cell>
          <cell r="G510" t="str">
            <v>MOLINO, NIOG III, BACOOR</v>
          </cell>
          <cell r="H510" t="str">
            <v>BACOOR CITY</v>
          </cell>
          <cell r="I510" t="str">
            <v>DASMA</v>
          </cell>
          <cell r="J510"/>
          <cell r="K510"/>
          <cell r="L510" t="str">
            <v>AVECO</v>
          </cell>
          <cell r="M510" t="str">
            <v>FCOMP</v>
          </cell>
          <cell r="N510" t="str">
            <v>Ronilo Gange Jr.</v>
          </cell>
          <cell r="O510">
            <v>10.93</v>
          </cell>
          <cell r="P510">
            <v>20.11</v>
          </cell>
        </row>
        <row r="511">
          <cell r="E511" t="str">
            <v>X24062169287</v>
          </cell>
          <cell r="F511" t="str">
            <v>ALFAMART TRADING PHILIPPINES, INC.</v>
          </cell>
          <cell r="G511" t="str">
            <v>MADRID, TOWN AND COUNTRY WEST SUBD, BACOOR</v>
          </cell>
          <cell r="H511" t="str">
            <v>BACOOR CITY</v>
          </cell>
          <cell r="I511" t="str">
            <v>DASMA</v>
          </cell>
          <cell r="J511"/>
          <cell r="K511"/>
          <cell r="L511" t="str">
            <v>AVECO</v>
          </cell>
          <cell r="M511" t="str">
            <v>FCOMP</v>
          </cell>
          <cell r="N511" t="str">
            <v>Ronilo Gange Jr.</v>
          </cell>
          <cell r="O511">
            <v>10.9328</v>
          </cell>
          <cell r="P511">
            <v>34.700000000000003</v>
          </cell>
        </row>
        <row r="512">
          <cell r="E512" t="str">
            <v>X25030941835</v>
          </cell>
          <cell r="F512" t="str">
            <v>YIQUN YANG</v>
          </cell>
          <cell r="G512" t="str">
            <v>MANILA DOCTOR VILL, ALMANZA I, LAS PINAS CITY</v>
          </cell>
          <cell r="H512" t="str">
            <v>LAS PIÑAS CITY</v>
          </cell>
          <cell r="I512" t="str">
            <v>PARAÑAQUE</v>
          </cell>
          <cell r="J512" t="str">
            <v>done retirement</v>
          </cell>
          <cell r="K512"/>
          <cell r="L512" t="str">
            <v>POWERHOUSE</v>
          </cell>
          <cell r="M512" t="str">
            <v>SCHED</v>
          </cell>
          <cell r="N512" t="str">
            <v>Isan Carlo Lazaro</v>
          </cell>
          <cell r="O512">
            <v>89.25</v>
          </cell>
          <cell r="P512">
            <v>123.28</v>
          </cell>
        </row>
        <row r="513">
          <cell r="E513" t="str">
            <v>X25030955124</v>
          </cell>
          <cell r="F513" t="str">
            <v>TIN PHO LIM</v>
          </cell>
          <cell r="G513" t="str">
            <v>CADENA DE AMOR, AYALA-ALABANG VILL, MUNTINLUPA</v>
          </cell>
          <cell r="H513" t="str">
            <v>MUNTINLUPA CITY</v>
          </cell>
          <cell r="I513" t="str">
            <v>PARAÑAQUE</v>
          </cell>
          <cell r="J513"/>
          <cell r="K513"/>
          <cell r="L513" t="str">
            <v>CHALLENGER</v>
          </cell>
          <cell r="M513" t="str">
            <v>FCOMP</v>
          </cell>
          <cell r="N513" t="str">
            <v>Isan Carlo Lazaro</v>
          </cell>
          <cell r="O513">
            <v>104.55</v>
          </cell>
          <cell r="P513">
            <v>131.86000000000001</v>
          </cell>
        </row>
        <row r="514">
          <cell r="E514" t="str">
            <v>X25010271934</v>
          </cell>
          <cell r="F514" t="str">
            <v>DANILO FLORES TARRIELA</v>
          </cell>
          <cell r="G514" t="str">
            <v>BATANGAS SOUTH, AYALA-ALABANG VILL, MUNTINLUPA</v>
          </cell>
          <cell r="H514" t="str">
            <v>MUNTINLUPA CITY</v>
          </cell>
          <cell r="I514" t="str">
            <v>PARAÑAQUE</v>
          </cell>
          <cell r="J514"/>
          <cell r="K514"/>
          <cell r="L514" t="str">
            <v>CHALLENGER</v>
          </cell>
          <cell r="M514" t="str">
            <v>FCOMP</v>
          </cell>
          <cell r="N514" t="str">
            <v>Isan Carlo Lazaro</v>
          </cell>
          <cell r="O514">
            <v>74.989999999999995</v>
          </cell>
          <cell r="P514">
            <v>122.97</v>
          </cell>
        </row>
        <row r="515">
          <cell r="E515" t="str">
            <v>X25010350650</v>
          </cell>
          <cell r="F515" t="str">
            <v>ICE &amp; WATER STOP, INC.</v>
          </cell>
          <cell r="G515" t="str">
            <v>SAN ANTONIO VALLEY 1, SAN ANTONIO VALLEY 1, PARANAQUE</v>
          </cell>
          <cell r="H515" t="str">
            <v>PARAÑAQUE CITY</v>
          </cell>
          <cell r="I515" t="str">
            <v>PARAÑAQUE</v>
          </cell>
          <cell r="J515"/>
          <cell r="K515"/>
          <cell r="L515" t="str">
            <v>CHALLENGER</v>
          </cell>
          <cell r="M515" t="str">
            <v>FCOMP</v>
          </cell>
          <cell r="N515" t="str">
            <v>Isan Carlo Lazaro</v>
          </cell>
          <cell r="O515">
            <v>120.88</v>
          </cell>
          <cell r="P515">
            <v>225.66</v>
          </cell>
        </row>
        <row r="516">
          <cell r="E516" t="str">
            <v>X25030745343</v>
          </cell>
          <cell r="F516" t="str">
            <v>OLIVAREZ REALTY CORPORATION</v>
          </cell>
          <cell r="G516" t="str">
            <v>DR. A SANTOS, SAN DIONISIO, PARANAQUE</v>
          </cell>
          <cell r="H516" t="str">
            <v>PARAÑAQUE CITY</v>
          </cell>
          <cell r="I516" t="str">
            <v>PARAÑAQUE</v>
          </cell>
          <cell r="J516"/>
          <cell r="K516"/>
          <cell r="L516" t="str">
            <v>VJC</v>
          </cell>
          <cell r="M516" t="str">
            <v>FCOMP</v>
          </cell>
          <cell r="N516" t="str">
            <v>Jenneth Madrid</v>
          </cell>
          <cell r="O516">
            <v>36.78</v>
          </cell>
          <cell r="P516">
            <v>120.71</v>
          </cell>
        </row>
        <row r="517">
          <cell r="E517" t="str">
            <v>X25030933327</v>
          </cell>
          <cell r="F517" t="str">
            <v>JHOY MEDINA MATILLA</v>
          </cell>
          <cell r="G517" t="str">
            <v>ROSAL, T.S. CRUZ SUBD, LAS PINAS CITY</v>
          </cell>
          <cell r="H517" t="str">
            <v>LAS PIÑAS CITY</v>
          </cell>
          <cell r="I517" t="str">
            <v>PARAÑAQUE</v>
          </cell>
          <cell r="J517"/>
          <cell r="K517"/>
          <cell r="L517" t="str">
            <v>ECOM</v>
          </cell>
          <cell r="M517" t="str">
            <v>SCHED</v>
          </cell>
          <cell r="N517" t="str">
            <v>Ronilo Gange Jr.</v>
          </cell>
          <cell r="O517">
            <v>18.52</v>
          </cell>
          <cell r="P517">
            <v>62</v>
          </cell>
        </row>
        <row r="518">
          <cell r="E518" t="str">
            <v>X24114372683</v>
          </cell>
          <cell r="F518" t="str">
            <v>ALEXANDER SY CO JR</v>
          </cell>
          <cell r="G518" t="str">
            <v>ALABANG-ZAPOTE, TALON I, LAS PINAS CITY</v>
          </cell>
          <cell r="H518" t="str">
            <v>LAS PIÑAS CITY</v>
          </cell>
          <cell r="I518" t="str">
            <v>PARAÑAQUE</v>
          </cell>
          <cell r="J518"/>
          <cell r="K518"/>
          <cell r="L518" t="str">
            <v>AVECO</v>
          </cell>
          <cell r="M518" t="str">
            <v>FCOMP</v>
          </cell>
          <cell r="N518" t="str">
            <v>Ronilo Gange Jr.</v>
          </cell>
          <cell r="O518">
            <v>75.790000000000006</v>
          </cell>
          <cell r="P518">
            <v>149.59</v>
          </cell>
        </row>
        <row r="519">
          <cell r="E519" t="str">
            <v>X24124706560</v>
          </cell>
          <cell r="F519" t="str">
            <v>A2Z REAL ESTATE CORPORATION</v>
          </cell>
          <cell r="G519" t="str">
            <v>MADRIGAL, AYALA-ALABANG VILL, MUNTINLUPA</v>
          </cell>
          <cell r="H519" t="str">
            <v>MUNTINLUPA CITY</v>
          </cell>
          <cell r="I519" t="str">
            <v>PARAÑAQUE</v>
          </cell>
          <cell r="J519" t="str">
            <v>( POLE ERECTION &amp; POLE DRESSING ) ENERGIZATION 8-9-25</v>
          </cell>
          <cell r="K519"/>
          <cell r="L519" t="str">
            <v>AVECO</v>
          </cell>
          <cell r="M519" t="str">
            <v>SCHED</v>
          </cell>
          <cell r="N519" t="str">
            <v>Ronilo Gange Jr.</v>
          </cell>
          <cell r="O519">
            <v>80.705699999999993</v>
          </cell>
          <cell r="P519">
            <v>222.71</v>
          </cell>
        </row>
        <row r="520">
          <cell r="E520" t="str">
            <v>X25010222514</v>
          </cell>
          <cell r="F520" t="str">
            <v>PHILIPPINE SEVEN CORPORATION</v>
          </cell>
          <cell r="G520" t="str">
            <v>MAHOGANY, VICTORIA HOMES-PEARL HTS SUBD, MUNTINLUPA</v>
          </cell>
          <cell r="H520" t="str">
            <v>MUNTINLUPA CITY</v>
          </cell>
          <cell r="I520" t="str">
            <v>PARAÑAQUE</v>
          </cell>
          <cell r="J520"/>
          <cell r="K520"/>
          <cell r="L520" t="str">
            <v>CHALLENGER</v>
          </cell>
          <cell r="M520" t="str">
            <v>FCOMP</v>
          </cell>
          <cell r="N520" t="str">
            <v>Isan Carlo Lazaro</v>
          </cell>
          <cell r="O520">
            <v>11.642799999999999</v>
          </cell>
          <cell r="P520">
            <v>24.54</v>
          </cell>
        </row>
        <row r="521">
          <cell r="E521" t="str">
            <v>X25010234795</v>
          </cell>
          <cell r="F521" t="str">
            <v>HERLENE SANTOS TAN</v>
          </cell>
          <cell r="G521" t="str">
            <v>R.M.T. INDUSTRIAL COMPLEX, R.M.T. INDUSTRIAL COMPLEX, MUNTINLUPA</v>
          </cell>
          <cell r="H521" t="str">
            <v>MUNTINLUPA CITY</v>
          </cell>
          <cell r="I521" t="str">
            <v>PARAÑAQUE</v>
          </cell>
          <cell r="J521"/>
          <cell r="K521"/>
          <cell r="L521" t="str">
            <v>CHALLENGER</v>
          </cell>
          <cell r="M521" t="str">
            <v>FCOMP</v>
          </cell>
          <cell r="N521" t="str">
            <v>Isan Carlo Lazaro</v>
          </cell>
          <cell r="O521">
            <v>15.183300000000001</v>
          </cell>
          <cell r="P521">
            <v>20.75</v>
          </cell>
        </row>
        <row r="522">
          <cell r="E522" t="str">
            <v>X25010341987</v>
          </cell>
          <cell r="F522" t="str">
            <v>THE PLASTIC FLAMINGO PHILIPPINES INC.</v>
          </cell>
          <cell r="G522" t="str">
            <v>R.M.T. INDUSTRIAL COMPLEX, R.M.T. INDUSTRIAL COMPLEX, MUNTINLUPA</v>
          </cell>
          <cell r="H522" t="str">
            <v>MUNTINLUPA CITY</v>
          </cell>
          <cell r="I522" t="str">
            <v>PARAÑAQUE</v>
          </cell>
          <cell r="J522"/>
          <cell r="K522"/>
          <cell r="L522" t="str">
            <v>CHALLENGER</v>
          </cell>
          <cell r="M522" t="str">
            <v>FCOMP</v>
          </cell>
          <cell r="N522" t="str">
            <v>Isan Carlo Lazaro</v>
          </cell>
          <cell r="O522">
            <v>123.13660000000002</v>
          </cell>
          <cell r="P522">
            <v>255.47</v>
          </cell>
        </row>
        <row r="523">
          <cell r="E523" t="str">
            <v>X24051959665</v>
          </cell>
          <cell r="F523" t="str">
            <v>PHINMA PROPERTY HOLDINGS CORPORATION</v>
          </cell>
          <cell r="G523" t="str">
            <v>VILLONGCO, VILLONGCO, MUNTINLUPA</v>
          </cell>
          <cell r="H523" t="str">
            <v>MUNTINLUPA CITY</v>
          </cell>
          <cell r="I523" t="str">
            <v>PARAÑAQUE</v>
          </cell>
          <cell r="J523"/>
          <cell r="K523"/>
          <cell r="L523" t="str">
            <v>CHALLENGER</v>
          </cell>
          <cell r="M523" t="str">
            <v>FCOMP</v>
          </cell>
          <cell r="N523" t="str">
            <v>Isan Carlo Lazaro</v>
          </cell>
          <cell r="O523">
            <v>85.413899999999998</v>
          </cell>
          <cell r="P523">
            <v>85.41</v>
          </cell>
        </row>
        <row r="524">
          <cell r="E524" t="str">
            <v>R23852881</v>
          </cell>
          <cell r="F524" t="str">
            <v>PALAGANAS, GRACE B, HMB</v>
          </cell>
          <cell r="G524" t="str">
            <v>APITONG, AYALA-ALABANG VILL, MUNTINLUPA</v>
          </cell>
          <cell r="H524" t="str">
            <v>MUNTINLUPA CITY</v>
          </cell>
          <cell r="I524" t="str">
            <v>PARAÑAQUE</v>
          </cell>
          <cell r="J524"/>
          <cell r="K524"/>
          <cell r="L524" t="str">
            <v>AVECO</v>
          </cell>
          <cell r="M524" t="str">
            <v>SCHED</v>
          </cell>
          <cell r="N524" t="str">
            <v>Ronilo Gange Jr.</v>
          </cell>
          <cell r="O524">
            <v>119.17990000000003</v>
          </cell>
          <cell r="P524">
            <v>287.3</v>
          </cell>
        </row>
        <row r="525">
          <cell r="E525" t="str">
            <v>X25020497025</v>
          </cell>
          <cell r="F525" t="str">
            <v>CITY GOVERNMENT OF PARANAQUE</v>
          </cell>
          <cell r="G525" t="str">
            <v>COL. E. DE LEON, STO. NINO, PARANAQUE</v>
          </cell>
          <cell r="H525" t="str">
            <v>PARAÑAQUE CITY</v>
          </cell>
          <cell r="I525" t="str">
            <v>PARAÑAQUE</v>
          </cell>
          <cell r="J525"/>
          <cell r="K525"/>
          <cell r="L525" t="str">
            <v>VJC</v>
          </cell>
          <cell r="M525" t="str">
            <v>FCOMP</v>
          </cell>
          <cell r="N525" t="str">
            <v>Jenneth Madrid</v>
          </cell>
          <cell r="O525">
            <v>55.882599999999996</v>
          </cell>
          <cell r="P525">
            <v>146.94</v>
          </cell>
        </row>
        <row r="526">
          <cell r="E526" t="str">
            <v>X25030779813</v>
          </cell>
          <cell r="F526" t="str">
            <v>SUYOSA CORP,</v>
          </cell>
          <cell r="G526" t="str">
            <v>R.M.T. INDUSTRIAL COMPLEX, R.M.T. INDUSTRIAL COMPLEX, MUNTINLUPA</v>
          </cell>
          <cell r="H526" t="str">
            <v>MUNTINLUPA CITY</v>
          </cell>
          <cell r="I526" t="str">
            <v>PARAÑAQUE</v>
          </cell>
          <cell r="J526"/>
          <cell r="K526"/>
          <cell r="L526" t="str">
            <v>CHALLENGER</v>
          </cell>
          <cell r="M526" t="str">
            <v>FCOMP</v>
          </cell>
          <cell r="N526" t="str">
            <v>Isan Carlo Lazaro</v>
          </cell>
          <cell r="O526">
            <v>90.73</v>
          </cell>
          <cell r="P526">
            <v>92.27</v>
          </cell>
        </row>
        <row r="527">
          <cell r="E527" t="str">
            <v>X25020687800</v>
          </cell>
          <cell r="F527" t="str">
            <v>STEVE LAURENCE UY CHAN</v>
          </cell>
          <cell r="G527" t="str">
            <v>CAMBRIDGE, BF HOMES, PARANAQUE</v>
          </cell>
          <cell r="H527" t="str">
            <v>PARAÑAQUE CITY</v>
          </cell>
          <cell r="I527" t="str">
            <v>PARAÑAQUE</v>
          </cell>
          <cell r="J527"/>
          <cell r="K527"/>
          <cell r="L527" t="str">
            <v>VJC</v>
          </cell>
          <cell r="M527" t="str">
            <v>FCOMP</v>
          </cell>
          <cell r="N527" t="str">
            <v>Jenneth Madrid</v>
          </cell>
          <cell r="O527">
            <v>39.728499999999997</v>
          </cell>
          <cell r="P527">
            <v>114.07</v>
          </cell>
        </row>
        <row r="528">
          <cell r="E528" t="str">
            <v>X25020551884</v>
          </cell>
          <cell r="F528" t="str">
            <v>VAS SOLUTIONS INC.</v>
          </cell>
          <cell r="G528" t="str">
            <v>PHASE 2 ACCESS ROAD, AMVEL COMMERCIAL COMPLEX, PARANAQUE</v>
          </cell>
          <cell r="H528" t="str">
            <v>PARAÑAQUE CITY</v>
          </cell>
          <cell r="I528" t="str">
            <v>PARAÑAQUE</v>
          </cell>
          <cell r="J528"/>
          <cell r="K528"/>
          <cell r="L528" t="str">
            <v>POWERHOUSE</v>
          </cell>
          <cell r="M528" t="str">
            <v>FCOMP</v>
          </cell>
          <cell r="N528" t="str">
            <v>Jenneth Madrid</v>
          </cell>
          <cell r="O528">
            <v>14.322799999999999</v>
          </cell>
          <cell r="P528">
            <v>32.799999999999997</v>
          </cell>
        </row>
        <row r="529">
          <cell r="E529" t="str">
            <v>X25030745130</v>
          </cell>
          <cell r="F529" t="str">
            <v>ENRIQUE FELIPE OLIVA GUSTILO</v>
          </cell>
          <cell r="G529" t="str">
            <v>GNG. ELSIE GACHES, BF HOMES, PARANAQUE</v>
          </cell>
          <cell r="H529" t="str">
            <v>PARAÑAQUE CITY</v>
          </cell>
          <cell r="I529" t="str">
            <v>PARAÑAQUE</v>
          </cell>
          <cell r="J529"/>
          <cell r="K529"/>
          <cell r="L529" t="str">
            <v>VJC</v>
          </cell>
          <cell r="M529" t="str">
            <v>FCOMP</v>
          </cell>
          <cell r="N529" t="str">
            <v>Jenneth Madrid</v>
          </cell>
          <cell r="O529">
            <v>82.04000000000002</v>
          </cell>
          <cell r="P529">
            <v>133.58000000000001</v>
          </cell>
        </row>
        <row r="530">
          <cell r="E530" t="str">
            <v>X25030745122</v>
          </cell>
          <cell r="F530" t="str">
            <v>ENRIQUE FELIPE OLIVA GUSTILO</v>
          </cell>
          <cell r="G530" t="str">
            <v>GNG. ELSIE GACHES, BF HOMES, PARANAQUE</v>
          </cell>
          <cell r="H530" t="str">
            <v>PARAÑAQUE CITY</v>
          </cell>
          <cell r="I530" t="str">
            <v>PARAÑAQUE</v>
          </cell>
          <cell r="J530"/>
          <cell r="K530"/>
          <cell r="L530" t="str">
            <v>VJC</v>
          </cell>
          <cell r="M530" t="str">
            <v>FCOMP</v>
          </cell>
          <cell r="N530" t="str">
            <v>Jenneth Madrid</v>
          </cell>
          <cell r="O530">
            <v>140.9845</v>
          </cell>
          <cell r="P530">
            <v>267.49</v>
          </cell>
        </row>
        <row r="531">
          <cell r="E531" t="str">
            <v>X24104306412</v>
          </cell>
          <cell r="F531" t="str">
            <v>DON ANTONIO ROXAS CHUA FOUNDATION. INC.</v>
          </cell>
          <cell r="G531" t="str">
            <v>A.R. CHUA, PACIFIC VILL, MUNTINLUPA</v>
          </cell>
          <cell r="H531" t="str">
            <v>MUNTINLUPA CITY</v>
          </cell>
          <cell r="I531" t="str">
            <v>PARAÑAQUE</v>
          </cell>
          <cell r="J531"/>
          <cell r="K531"/>
          <cell r="L531" t="str">
            <v>POWERHOUSE</v>
          </cell>
          <cell r="M531" t="str">
            <v>FCOMP</v>
          </cell>
          <cell r="N531" t="str">
            <v>Jenneth Madrid</v>
          </cell>
          <cell r="O531">
            <v>43.490200000000002</v>
          </cell>
          <cell r="P531">
            <v>71.34</v>
          </cell>
        </row>
        <row r="532">
          <cell r="E532" t="str">
            <v>X24072739034</v>
          </cell>
          <cell r="F532" t="str">
            <v>DITO TELECOMMUNITY CORPORATION</v>
          </cell>
          <cell r="G532" t="str">
            <v>NARRA, AYALA-ALABANG VILL, MUNTINLUPA</v>
          </cell>
          <cell r="H532" t="str">
            <v>MUNTINLUPA CITY</v>
          </cell>
          <cell r="I532" t="str">
            <v>PARAÑAQUE</v>
          </cell>
          <cell r="J532"/>
          <cell r="K532"/>
          <cell r="L532" t="str">
            <v>AVECO</v>
          </cell>
          <cell r="M532" t="str">
            <v>FCOMP</v>
          </cell>
          <cell r="N532" t="str">
            <v>Ronilo Gange Jr.</v>
          </cell>
          <cell r="O532">
            <v>13.0428</v>
          </cell>
          <cell r="P532">
            <v>24.19</v>
          </cell>
        </row>
        <row r="533">
          <cell r="E533" t="str">
            <v>X25031001944</v>
          </cell>
          <cell r="F533" t="str">
            <v>CROWN-PHILS,</v>
          </cell>
          <cell r="G533" t="str">
            <v>GEN. EMILIO AGUINALDO, PANAPAAN VII, BACOOR</v>
          </cell>
          <cell r="H533" t="str">
            <v>BACOOR CITY</v>
          </cell>
          <cell r="I533" t="str">
            <v>DASMA</v>
          </cell>
          <cell r="J533"/>
          <cell r="K533"/>
          <cell r="L533" t="str">
            <v>AVECO</v>
          </cell>
          <cell r="M533" t="str">
            <v>FCOMP</v>
          </cell>
          <cell r="N533" t="str">
            <v>Ronilo Gange Jr.</v>
          </cell>
          <cell r="O533">
            <v>15.92</v>
          </cell>
          <cell r="P533">
            <v>18.3</v>
          </cell>
        </row>
        <row r="534">
          <cell r="E534" t="str">
            <v>X25030817116</v>
          </cell>
          <cell r="F534" t="str">
            <v>LLOYD ELGENE ASUNCION APOSTOL</v>
          </cell>
          <cell r="G534" t="str">
            <v>LINDENWOOD RESIDENCES, MUNTINLUPA</v>
          </cell>
          <cell r="H534" t="str">
            <v>MUNTINLUPA CITY</v>
          </cell>
          <cell r="I534" t="str">
            <v>PARAÑAQUE</v>
          </cell>
          <cell r="J534"/>
          <cell r="K534"/>
          <cell r="L534" t="str">
            <v>CHALLENGER</v>
          </cell>
          <cell r="M534" t="str">
            <v>FCOMP</v>
          </cell>
          <cell r="N534" t="str">
            <v>Isan Carlo Lazaro</v>
          </cell>
          <cell r="O534">
            <v>15.482799999999999</v>
          </cell>
          <cell r="P534">
            <v>35.4</v>
          </cell>
        </row>
        <row r="535">
          <cell r="E535" t="str">
            <v>X24103952853</v>
          </cell>
          <cell r="F535" t="str">
            <v>ANITA JALANDONI FERRER</v>
          </cell>
          <cell r="G535" t="str">
            <v>BLOCK 19, CUEVASVILLE SUBD., BACOOR</v>
          </cell>
          <cell r="H535" t="str">
            <v>BACOOR CITY</v>
          </cell>
          <cell r="I535" t="str">
            <v>DASMA</v>
          </cell>
          <cell r="J535"/>
          <cell r="K535"/>
          <cell r="L535" t="str">
            <v>AVECO</v>
          </cell>
          <cell r="M535" t="str">
            <v>SCHED</v>
          </cell>
          <cell r="N535" t="str">
            <v>Ronilo Gange Jr.</v>
          </cell>
          <cell r="O535">
            <v>40.018699999999988</v>
          </cell>
          <cell r="P535">
            <v>200.9</v>
          </cell>
        </row>
        <row r="536">
          <cell r="E536" t="str">
            <v>X24083326772</v>
          </cell>
          <cell r="F536" t="str">
            <v>JONALYN PICAHE</v>
          </cell>
          <cell r="G536" t="str">
            <v>CATTLEYA, SOUTH GREENPARK SUBD, PARANAQUE</v>
          </cell>
          <cell r="H536" t="str">
            <v>PARAÑAQUE CITY</v>
          </cell>
          <cell r="I536" t="str">
            <v>PARAÑAQUE</v>
          </cell>
          <cell r="J536" t="str">
            <v>WITH DIGGING PROBLEM 3RD PARTY</v>
          </cell>
          <cell r="K536"/>
          <cell r="L536" t="str">
            <v>VJC</v>
          </cell>
          <cell r="M536" t="str">
            <v>SCHED</v>
          </cell>
          <cell r="N536" t="str">
            <v>Jenneth Madrid</v>
          </cell>
          <cell r="O536">
            <v>35.189500000000002</v>
          </cell>
          <cell r="P536">
            <v>116.03</v>
          </cell>
        </row>
        <row r="537">
          <cell r="E537" t="str">
            <v>X25030992057</v>
          </cell>
          <cell r="F537" t="str">
            <v>ANTONITA MOYNIHAN DAYRIT</v>
          </cell>
          <cell r="G537" t="str">
            <v>YELLOW STONE, SOUTH GREEN PARK SUBD, PARANAQUE</v>
          </cell>
          <cell r="H537" t="str">
            <v>PARAÑAQUE CITY</v>
          </cell>
          <cell r="I537" t="str">
            <v>PARAÑAQUE</v>
          </cell>
          <cell r="J537"/>
          <cell r="K537"/>
          <cell r="L537" t="str">
            <v>VJC</v>
          </cell>
          <cell r="M537" t="str">
            <v>FCOMP</v>
          </cell>
          <cell r="N537" t="str">
            <v>Jenneth Madrid</v>
          </cell>
          <cell r="O537">
            <v>160.57790000000003</v>
          </cell>
          <cell r="P537">
            <v>440.47</v>
          </cell>
        </row>
        <row r="538">
          <cell r="E538" t="str">
            <v>X24114461949</v>
          </cell>
          <cell r="F538" t="str">
            <v>DITO TELECOMMUNITY CORPORATION</v>
          </cell>
          <cell r="G538" t="str">
            <v>BLOCK 1, AGUAHAN VILLAGE, TAGUIG CITY</v>
          </cell>
          <cell r="H538" t="str">
            <v>TAGUIG CITY</v>
          </cell>
          <cell r="I538" t="str">
            <v>PARAÑAQUE</v>
          </cell>
          <cell r="J538"/>
          <cell r="K538"/>
          <cell r="L538" t="str">
            <v>ECOM</v>
          </cell>
          <cell r="M538" t="str">
            <v>SCHED</v>
          </cell>
          <cell r="N538" t="str">
            <v>Ronilo Gange Jr.</v>
          </cell>
          <cell r="O538">
            <v>235.39200000000002</v>
          </cell>
          <cell r="P538">
            <v>2034.6</v>
          </cell>
        </row>
        <row r="539">
          <cell r="E539" t="str">
            <v>X24104075973</v>
          </cell>
          <cell r="F539" t="str">
            <v>TOTAL GAMEZONE XTREME INCORPORATED</v>
          </cell>
          <cell r="G539" t="str">
            <v>WEST SERVICE, MERVILLE SUBD, PARANAQUE</v>
          </cell>
          <cell r="H539" t="str">
            <v>PARAÑAQUE CITY</v>
          </cell>
          <cell r="I539" t="str">
            <v>PARAÑAQUE</v>
          </cell>
          <cell r="J539"/>
          <cell r="K539"/>
          <cell r="L539" t="str">
            <v>CHALLENGER</v>
          </cell>
          <cell r="M539" t="str">
            <v>FCOMP</v>
          </cell>
          <cell r="N539" t="str">
            <v>Isan Carlo Lazaro</v>
          </cell>
          <cell r="O539">
            <v>83.763300000000001</v>
          </cell>
          <cell r="P539">
            <v>133.31</v>
          </cell>
        </row>
        <row r="540">
          <cell r="E540" t="str">
            <v>X25010307845</v>
          </cell>
          <cell r="F540" t="str">
            <v>REYEL CRUZ SANTOS</v>
          </cell>
          <cell r="G540" t="str">
            <v>GALAXY, BRICKTOWN PH 3 SUBD, PARANAQUE</v>
          </cell>
          <cell r="H540" t="str">
            <v>PARAÑAQUE CITY</v>
          </cell>
          <cell r="I540" t="str">
            <v>PARAÑAQUE</v>
          </cell>
          <cell r="J540" t="str">
            <v>ongoing</v>
          </cell>
          <cell r="K540"/>
          <cell r="L540" t="str">
            <v>POWERHOUSE</v>
          </cell>
          <cell r="M540" t="str">
            <v>SCHED</v>
          </cell>
          <cell r="N540" t="str">
            <v>Isan Carlo Lazaro</v>
          </cell>
          <cell r="O540">
            <v>179.07750000000001</v>
          </cell>
          <cell r="P540">
            <v>569.92999999999995</v>
          </cell>
        </row>
        <row r="541">
          <cell r="E541" t="str">
            <v>X24083428939</v>
          </cell>
          <cell r="F541" t="str">
            <v>ROBERTO C VASQUEZ</v>
          </cell>
          <cell r="G541" t="str">
            <v>PRES. AGUINALDO, TEOVILLE SUBD EAST, PARANAQUE</v>
          </cell>
          <cell r="H541" t="str">
            <v>PARAÑAQUE CITY</v>
          </cell>
          <cell r="I541" t="str">
            <v>PARAÑAQUE</v>
          </cell>
          <cell r="J541"/>
          <cell r="K541"/>
          <cell r="L541" t="str">
            <v>CHALLENGER</v>
          </cell>
          <cell r="M541" t="str">
            <v>FCOMP</v>
          </cell>
          <cell r="N541" t="str">
            <v>Isan Carlo Lazaro</v>
          </cell>
          <cell r="O541">
            <v>203.79339999999988</v>
          </cell>
          <cell r="P541">
            <v>237.06</v>
          </cell>
        </row>
        <row r="542">
          <cell r="E542" t="str">
            <v>X25010249268</v>
          </cell>
          <cell r="F542" t="str">
            <v>SITIO SUNRISE NEIGHBORHOOD ASS</v>
          </cell>
          <cell r="G542" t="str">
            <v>GALAXY, BRICKTOWN PH 3 SUBD, PARANAQUE</v>
          </cell>
          <cell r="H542" t="str">
            <v>PARAÑAQUE CITY</v>
          </cell>
          <cell r="I542" t="str">
            <v>PARAÑAQUE</v>
          </cell>
          <cell r="J542" t="str">
            <v>For Energize</v>
          </cell>
          <cell r="K542"/>
          <cell r="L542" t="str">
            <v>POWERHOUSE</v>
          </cell>
          <cell r="M542" t="str">
            <v>SCHED</v>
          </cell>
          <cell r="N542" t="str">
            <v>Isan Carlo Lazaro</v>
          </cell>
          <cell r="O542">
            <v>114.5162</v>
          </cell>
          <cell r="P542">
            <v>307.16000000000003</v>
          </cell>
        </row>
        <row r="543">
          <cell r="E543" t="str">
            <v>X25030863021</v>
          </cell>
          <cell r="F543" t="str">
            <v>S3A UNITED INC.</v>
          </cell>
          <cell r="G543" t="str">
            <v>PACIFIC AVE, MARINA SUBD, PARANAQUE</v>
          </cell>
          <cell r="H543" t="str">
            <v>PARAÑAQUE CITY</v>
          </cell>
          <cell r="I543" t="str">
            <v>PARAÑAQUE</v>
          </cell>
          <cell r="J543"/>
          <cell r="K543"/>
          <cell r="L543" t="str">
            <v>AVECO</v>
          </cell>
          <cell r="M543" t="str">
            <v>FCOMP</v>
          </cell>
          <cell r="N543" t="str">
            <v>Ronilo Gange Jr.</v>
          </cell>
          <cell r="O543">
            <v>14.372799999999998</v>
          </cell>
          <cell r="P543">
            <v>50.27</v>
          </cell>
        </row>
        <row r="544">
          <cell r="E544" t="str">
            <v>X25030881259</v>
          </cell>
          <cell r="F544" t="str">
            <v>HEIDELBERG BORJA CRUZ</v>
          </cell>
          <cell r="G544" t="str">
            <v>HERRERA ST., TOWN AND COUNTRY WEST SUBD, BACOOR</v>
          </cell>
          <cell r="H544" t="str">
            <v>BACOOR CITY</v>
          </cell>
          <cell r="I544" t="str">
            <v>DASMA</v>
          </cell>
          <cell r="J544"/>
          <cell r="K544"/>
          <cell r="L544" t="str">
            <v>AVECO</v>
          </cell>
          <cell r="M544" t="str">
            <v>FCOMP</v>
          </cell>
          <cell r="N544" t="str">
            <v>Ronilo Gange Jr.</v>
          </cell>
          <cell r="O544">
            <v>77.123100000000022</v>
          </cell>
          <cell r="P544">
            <v>169.2</v>
          </cell>
        </row>
        <row r="545">
          <cell r="E545" t="str">
            <v>X25030890010</v>
          </cell>
          <cell r="F545" t="str">
            <v>STO. CRISTO PROPERTIES AND HOLDINGS CORP.</v>
          </cell>
          <cell r="G545" t="str">
            <v>PASCUAL, PARANAQUE GREEN HEIGHTS, PARANAQUE</v>
          </cell>
          <cell r="H545" t="str">
            <v>PARAÑAQUE CITY</v>
          </cell>
          <cell r="I545" t="str">
            <v>PARAÑAQUE</v>
          </cell>
          <cell r="J545"/>
          <cell r="K545"/>
          <cell r="L545" t="str">
            <v>CHALLENGER</v>
          </cell>
          <cell r="M545" t="str">
            <v>FCOMP</v>
          </cell>
          <cell r="N545" t="str">
            <v>Isan Carlo Lazaro</v>
          </cell>
          <cell r="O545">
            <v>7.67</v>
          </cell>
          <cell r="P545">
            <v>8.27</v>
          </cell>
        </row>
        <row r="546">
          <cell r="E546" t="str">
            <v>X25031039951</v>
          </cell>
          <cell r="F546" t="str">
            <v>YEUNG MARINE PRODUCTS, INC.</v>
          </cell>
          <cell r="G546" t="str">
            <v>D. CAMPOS, DON GALO, PARANAQUE</v>
          </cell>
          <cell r="H546" t="str">
            <v>PARAÑAQUE CITY</v>
          </cell>
          <cell r="I546" t="str">
            <v>PARAÑAQUE</v>
          </cell>
          <cell r="J546"/>
          <cell r="K546"/>
          <cell r="L546" t="str">
            <v>VJC</v>
          </cell>
          <cell r="M546" t="str">
            <v>FCOMP</v>
          </cell>
          <cell r="N546" t="str">
            <v>Jenneth Madrid</v>
          </cell>
          <cell r="O546">
            <v>105.68070000000002</v>
          </cell>
          <cell r="P546">
            <v>187.75</v>
          </cell>
        </row>
        <row r="547">
          <cell r="E547" t="str">
            <v>X25031039757</v>
          </cell>
          <cell r="F547" t="str">
            <v>R &amp; G CONSTRUCTION DEVELOPMENT</v>
          </cell>
          <cell r="G547" t="str">
            <v>DR. A. SANTOS, SEACOM CPD, PARANAQUE</v>
          </cell>
          <cell r="H547" t="str">
            <v>PARAÑAQUE CITY</v>
          </cell>
          <cell r="I547" t="str">
            <v>PARAÑAQUE</v>
          </cell>
          <cell r="J547"/>
          <cell r="K547"/>
          <cell r="L547" t="str">
            <v>VJC</v>
          </cell>
          <cell r="M547" t="str">
            <v>FCOMP</v>
          </cell>
          <cell r="N547" t="str">
            <v>Jenneth Madrid</v>
          </cell>
          <cell r="O547">
            <v>16.71</v>
          </cell>
          <cell r="P547">
            <v>36.840000000000003</v>
          </cell>
        </row>
        <row r="548">
          <cell r="E548" t="str">
            <v>X25031040315</v>
          </cell>
          <cell r="F548" t="str">
            <v>FIRST ASSOCIATED MEDICAL DISTRIBUTION CO.,INC.,</v>
          </cell>
          <cell r="G548" t="str">
            <v>PHILIP, MULTINATIONAL VILL, PARANAQUE</v>
          </cell>
          <cell r="H548" t="str">
            <v>PARAÑAQUE CITY</v>
          </cell>
          <cell r="I548" t="str">
            <v>PARAÑAQUE</v>
          </cell>
          <cell r="J548"/>
          <cell r="K548"/>
          <cell r="L548" t="str">
            <v>POWERHOUSE</v>
          </cell>
          <cell r="M548" t="str">
            <v>FCOMP</v>
          </cell>
          <cell r="N548" t="str">
            <v>Jenneth Madrid</v>
          </cell>
          <cell r="O548">
            <v>2.04</v>
          </cell>
          <cell r="P548">
            <v>4.9400000000000004</v>
          </cell>
        </row>
        <row r="549">
          <cell r="E549" t="str">
            <v>X25031038391</v>
          </cell>
          <cell r="F549" t="str">
            <v>DONG FANG JITUAN CORPORATION</v>
          </cell>
          <cell r="G549" t="str">
            <v>BRADCO, ASEANA BUSINESS PARK, PARANAQUE</v>
          </cell>
          <cell r="H549" t="str">
            <v>PARAÑAQUE CITY</v>
          </cell>
          <cell r="I549" t="str">
            <v>PARAÑAQUE</v>
          </cell>
          <cell r="J549" t="str">
            <v>Transfer to VJC</v>
          </cell>
          <cell r="K549"/>
          <cell r="L549" t="str">
            <v>VJC</v>
          </cell>
          <cell r="M549" t="str">
            <v>FCOMP</v>
          </cell>
          <cell r="N549" t="str">
            <v>Jenneth Madrid</v>
          </cell>
          <cell r="O549">
            <v>39.723399999999998</v>
          </cell>
          <cell r="P549">
            <v>39.72</v>
          </cell>
        </row>
        <row r="550">
          <cell r="E550" t="str">
            <v>X25031040438</v>
          </cell>
          <cell r="F550" t="str">
            <v>CSE DRAGON VENEER CORPORATION,</v>
          </cell>
          <cell r="G550" t="str">
            <v>WEST SERVICE, MARCELO GREEN VILL, PARANAQUE</v>
          </cell>
          <cell r="H550" t="str">
            <v>PARAÑAQUE CITY</v>
          </cell>
          <cell r="I550" t="str">
            <v>PARAÑAQUE</v>
          </cell>
          <cell r="J550"/>
          <cell r="K550"/>
          <cell r="L550" t="str">
            <v>VJC</v>
          </cell>
          <cell r="M550" t="str">
            <v>FCOMP</v>
          </cell>
          <cell r="N550" t="str">
            <v>Jenneth Madrid</v>
          </cell>
          <cell r="O550">
            <v>21.1067</v>
          </cell>
          <cell r="P550">
            <v>50.13</v>
          </cell>
        </row>
        <row r="551">
          <cell r="E551" t="str">
            <v>X25031040100</v>
          </cell>
          <cell r="F551" t="str">
            <v>SUNSHINE TRANSPORTATION INCORPORATED,</v>
          </cell>
          <cell r="G551" t="str">
            <v>SANTOS CPD, KAINGIN, PARANAQUE</v>
          </cell>
          <cell r="H551" t="str">
            <v>PARAÑAQUE CITY</v>
          </cell>
          <cell r="I551" t="str">
            <v>PARAÑAQUE</v>
          </cell>
          <cell r="J551" t="str">
            <v>ongoing</v>
          </cell>
          <cell r="K551"/>
          <cell r="L551" t="str">
            <v>POWERHOUSE</v>
          </cell>
          <cell r="M551" t="str">
            <v>SCHED</v>
          </cell>
          <cell r="N551" t="str">
            <v>Isan Carlo Lazaro</v>
          </cell>
          <cell r="O551">
            <v>3.33</v>
          </cell>
          <cell r="P551">
            <v>15.98</v>
          </cell>
        </row>
        <row r="552">
          <cell r="E552" t="str">
            <v>X25030992093</v>
          </cell>
          <cell r="F552" t="str">
            <v>MARCO ANGELO FELIX LIM LOPEZ</v>
          </cell>
          <cell r="G552" t="str">
            <v>YELLOW STONE, SOUTH GREEN PARK SUBD, PARANAQUE</v>
          </cell>
          <cell r="H552" t="str">
            <v>PARAÑAQUE CITY</v>
          </cell>
          <cell r="I552" t="str">
            <v>PARAÑAQUE</v>
          </cell>
          <cell r="J552"/>
          <cell r="K552"/>
          <cell r="L552" t="str">
            <v>VJC</v>
          </cell>
          <cell r="M552" t="str">
            <v>FCOMP</v>
          </cell>
          <cell r="N552" t="str">
            <v>Jenneth Madrid</v>
          </cell>
          <cell r="O552">
            <v>1.73</v>
          </cell>
          <cell r="P552">
            <v>4.3099999999999996</v>
          </cell>
        </row>
        <row r="553">
          <cell r="E553" t="str">
            <v>X25010349367</v>
          </cell>
          <cell r="F553" t="str">
            <v>FLORANTE CRUZ DEL MUNDO</v>
          </cell>
          <cell r="G553" t="str">
            <v>PRESIDENT'S, BF HOMES, PARANAQUE</v>
          </cell>
          <cell r="H553" t="str">
            <v>PARAÑAQUE CITY</v>
          </cell>
          <cell r="I553" t="str">
            <v>PARAÑAQUE</v>
          </cell>
          <cell r="J553"/>
          <cell r="K553"/>
          <cell r="L553" t="str">
            <v>CHALLENGER</v>
          </cell>
          <cell r="M553" t="str">
            <v>SCHED</v>
          </cell>
          <cell r="N553" t="str">
            <v>Isan Carlo Lazaro</v>
          </cell>
          <cell r="O553">
            <v>1.73</v>
          </cell>
          <cell r="P553">
            <v>4.0999999999999996</v>
          </cell>
        </row>
        <row r="554">
          <cell r="E554" t="str">
            <v>X24114389576</v>
          </cell>
          <cell r="F554" t="str">
            <v>PYC FOODS CORPORATION</v>
          </cell>
          <cell r="G554" t="str">
            <v>DAANG HARI, ALABANG WEST, LAS PINAS CITY</v>
          </cell>
          <cell r="H554" t="str">
            <v>LAS PIÑAS CITY</v>
          </cell>
          <cell r="I554" t="str">
            <v>PARAÑAQUE</v>
          </cell>
          <cell r="J554"/>
          <cell r="K554"/>
          <cell r="L554" t="str">
            <v>AVECO</v>
          </cell>
          <cell r="M554" t="str">
            <v>FCOMP</v>
          </cell>
          <cell r="N554" t="str">
            <v>Ronilo Gange Jr.</v>
          </cell>
          <cell r="O554">
            <v>140.52530000000004</v>
          </cell>
          <cell r="P554">
            <v>366.44</v>
          </cell>
        </row>
        <row r="555">
          <cell r="E555" t="str">
            <v>X25010311115</v>
          </cell>
          <cell r="F555" t="str">
            <v>EFRAIM MARONILLA OLAN</v>
          </cell>
          <cell r="G555" t="str">
            <v>MELANIE MARQUEZ, BF RESORT VILL, LAS PINAS CITY</v>
          </cell>
          <cell r="H555" t="str">
            <v>LAS PIÑAS CITY</v>
          </cell>
          <cell r="I555" t="str">
            <v>PARAÑAQUE</v>
          </cell>
          <cell r="J555" t="str">
            <v>digging only</v>
          </cell>
          <cell r="K555"/>
          <cell r="L555" t="str">
            <v>POWERHOUSE</v>
          </cell>
          <cell r="M555" t="str">
            <v>SCHED</v>
          </cell>
          <cell r="N555" t="str">
            <v>Isan Carlo Lazaro</v>
          </cell>
          <cell r="O555">
            <v>114.39569999999998</v>
          </cell>
          <cell r="P555">
            <v>127.86</v>
          </cell>
        </row>
        <row r="556">
          <cell r="E556" t="str">
            <v>X25020394464</v>
          </cell>
          <cell r="F556" t="str">
            <v>PINESBEL MFG. &amp; TRADING CORP.</v>
          </cell>
          <cell r="G556" t="str">
            <v>BAES, PERPETUAL VILLAGE, TAGUIG CITY</v>
          </cell>
          <cell r="H556" t="str">
            <v>TAGUIG CITY</v>
          </cell>
          <cell r="I556" t="str">
            <v>PARAÑAQUE</v>
          </cell>
          <cell r="J556"/>
          <cell r="K556"/>
          <cell r="L556" t="str">
            <v>VJC</v>
          </cell>
          <cell r="M556" t="str">
            <v>TECO</v>
          </cell>
          <cell r="N556" t="str">
            <v>Jenneth Madrid</v>
          </cell>
          <cell r="O556">
            <v>138.80730000000003</v>
          </cell>
          <cell r="P556">
            <v>287.32</v>
          </cell>
        </row>
        <row r="557">
          <cell r="E557" t="str">
            <v>X25030854781</v>
          </cell>
          <cell r="F557" t="str">
            <v>THE LOOK (ASIA) INC.</v>
          </cell>
          <cell r="G557" t="str">
            <v>PERPECTO DR, BAGUMBAYAN, TAGUIG CITY</v>
          </cell>
          <cell r="H557" t="str">
            <v>TAGUIG CITY</v>
          </cell>
          <cell r="I557" t="str">
            <v>PARAÑAQUE</v>
          </cell>
          <cell r="J557"/>
          <cell r="K557"/>
          <cell r="L557" t="str">
            <v>AVECO</v>
          </cell>
          <cell r="M557" t="str">
            <v>FCOMP</v>
          </cell>
          <cell r="N557" t="str">
            <v>Ronilo Gange Jr.</v>
          </cell>
          <cell r="O557">
            <v>18.112799999999996</v>
          </cell>
          <cell r="P557">
            <v>68.06</v>
          </cell>
        </row>
        <row r="558">
          <cell r="E558" t="str">
            <v>X24114426315</v>
          </cell>
          <cell r="F558" t="str">
            <v>PYC FOODS CORPORATION</v>
          </cell>
          <cell r="G558" t="str">
            <v>DAANG HARI, ALMANZA II, LAS PINAS CITY</v>
          </cell>
          <cell r="H558" t="str">
            <v>LAS PIÑAS CITY</v>
          </cell>
          <cell r="I558" t="str">
            <v>PARAÑAQUE</v>
          </cell>
          <cell r="J558"/>
          <cell r="K558"/>
          <cell r="L558" t="str">
            <v>AVECO</v>
          </cell>
          <cell r="M558" t="str">
            <v>FCOMP</v>
          </cell>
          <cell r="N558" t="str">
            <v>Ronilo Gange Jr.</v>
          </cell>
          <cell r="O558">
            <v>8.18</v>
          </cell>
          <cell r="P558">
            <v>9.81</v>
          </cell>
        </row>
        <row r="559">
          <cell r="E559" t="str">
            <v>X24114531063</v>
          </cell>
          <cell r="F559" t="str">
            <v>FRBPRIME INC.</v>
          </cell>
          <cell r="G559" t="str">
            <v>PALMA, TOWN AND COUNTRY WEST SUBD, BACOOR</v>
          </cell>
          <cell r="H559" t="str">
            <v>BACOOR CITY</v>
          </cell>
          <cell r="I559" t="str">
            <v>DASMA</v>
          </cell>
          <cell r="J559"/>
          <cell r="K559"/>
          <cell r="L559" t="str">
            <v>AVECO</v>
          </cell>
          <cell r="M559" t="str">
            <v>FCOMP</v>
          </cell>
          <cell r="N559" t="str">
            <v>Ronilo Gange Jr.</v>
          </cell>
          <cell r="O559">
            <v>66.093599999999995</v>
          </cell>
          <cell r="P559">
            <v>162.66</v>
          </cell>
        </row>
        <row r="560">
          <cell r="E560" t="str">
            <v>X25020623890</v>
          </cell>
          <cell r="F560" t="str">
            <v>NILO REQUINTA PERFECTO</v>
          </cell>
          <cell r="G560" t="str">
            <v>CONSTELLATION, MOONWALK VILL, LAS PINAS CITY</v>
          </cell>
          <cell r="H560" t="str">
            <v>LAS PIÑAS CITY</v>
          </cell>
          <cell r="I560" t="str">
            <v>PARAÑAQUE</v>
          </cell>
          <cell r="J560"/>
          <cell r="K560"/>
          <cell r="L560" t="str">
            <v>POWERHOUSE</v>
          </cell>
          <cell r="M560" t="str">
            <v>FCOMP</v>
          </cell>
          <cell r="N560" t="str">
            <v>Jenneth Madrid</v>
          </cell>
          <cell r="O560">
            <v>9.8533000000000008</v>
          </cell>
          <cell r="P560">
            <v>11.89</v>
          </cell>
        </row>
        <row r="561">
          <cell r="E561" t="str">
            <v>X24114545156</v>
          </cell>
          <cell r="F561" t="str">
            <v>ST. JAMES THE GREAT PARISH FOUNDATION, INC.</v>
          </cell>
          <cell r="G561" t="str">
            <v>IBAAN, AYALA-ALABANG VILL, MUNTINLUPA</v>
          </cell>
          <cell r="H561" t="str">
            <v>MUNTINLUPA CITY</v>
          </cell>
          <cell r="I561" t="str">
            <v>PARAÑAQUE</v>
          </cell>
          <cell r="J561"/>
          <cell r="K561"/>
          <cell r="L561" t="str">
            <v>CHALLENGER</v>
          </cell>
          <cell r="M561" t="str">
            <v>FCOMP</v>
          </cell>
          <cell r="N561" t="str">
            <v>Isan Carlo Lazaro</v>
          </cell>
          <cell r="O561">
            <v>44.196100000000001</v>
          </cell>
          <cell r="P561">
            <v>125.53</v>
          </cell>
        </row>
        <row r="562">
          <cell r="E562" t="str">
            <v>X25030752071</v>
          </cell>
          <cell r="F562" t="str">
            <v>MICHAEL G. DAVID</v>
          </cell>
          <cell r="G562" t="str">
            <v>BLOCK 7, DOÑA ROSARIO HEIGHTS SUBD, MUNTINLUPA</v>
          </cell>
          <cell r="H562" t="str">
            <v>MUNTINLUPA CITY</v>
          </cell>
          <cell r="I562" t="str">
            <v>PARAÑAQUE</v>
          </cell>
          <cell r="J562"/>
          <cell r="K562"/>
          <cell r="L562" t="str">
            <v>CHALLENGER</v>
          </cell>
          <cell r="M562" t="str">
            <v>FCOMP</v>
          </cell>
          <cell r="N562" t="str">
            <v>Isan Carlo Lazaro</v>
          </cell>
          <cell r="O562">
            <v>100.01430000000002</v>
          </cell>
          <cell r="P562">
            <v>141.59</v>
          </cell>
        </row>
        <row r="563">
          <cell r="E563" t="str">
            <v>X25030872408</v>
          </cell>
          <cell r="F563" t="str">
            <v>CITY GOVERNMENT OF TAGUIG</v>
          </cell>
          <cell r="G563" t="str">
            <v>BLOCK 27, PINAGSAMA PH 2 VILL, TAGUIG CITY</v>
          </cell>
          <cell r="H563" t="str">
            <v>TAGUIG CITY</v>
          </cell>
          <cell r="I563" t="str">
            <v>PARAÑAQUE</v>
          </cell>
          <cell r="J563"/>
          <cell r="K563"/>
          <cell r="L563" t="str">
            <v>VJC</v>
          </cell>
          <cell r="M563" t="str">
            <v>FCOMP</v>
          </cell>
          <cell r="N563" t="str">
            <v>Jenneth Madrid</v>
          </cell>
          <cell r="O563">
            <v>53.539500000000004</v>
          </cell>
          <cell r="P563">
            <v>164.6</v>
          </cell>
        </row>
        <row r="564">
          <cell r="E564" t="str">
            <v>X24103988119</v>
          </cell>
          <cell r="F564" t="str">
            <v>DITO TELECOMMUNITY CORPORATION</v>
          </cell>
          <cell r="G564" t="str">
            <v>ARIAS CPD, TAMBO, PARANAQUE</v>
          </cell>
          <cell r="H564" t="str">
            <v>PARAÑAQUE CITY</v>
          </cell>
          <cell r="I564" t="str">
            <v>PARAÑAQUE</v>
          </cell>
          <cell r="J564"/>
          <cell r="K564"/>
          <cell r="L564" t="str">
            <v>POWERHOUSE</v>
          </cell>
          <cell r="M564" t="str">
            <v>FCOMP</v>
          </cell>
          <cell r="N564" t="str">
            <v>Jenneth Madrid</v>
          </cell>
          <cell r="O564">
            <v>3.3294999999999995</v>
          </cell>
          <cell r="P564">
            <v>22.72</v>
          </cell>
        </row>
        <row r="565">
          <cell r="E565" t="str">
            <v>X25020504155</v>
          </cell>
          <cell r="F565" t="str">
            <v>SHERWILL REALTY CORPORATION</v>
          </cell>
          <cell r="G565" t="str">
            <v>TERESITA DRIVE, TAGUIG BAGUMBAYAN INDL ASS INC, TAGUIG CITY</v>
          </cell>
          <cell r="H565" t="str">
            <v>TAGUIG CITY</v>
          </cell>
          <cell r="I565" t="str">
            <v>PARAÑAQUE</v>
          </cell>
          <cell r="J565"/>
          <cell r="K565"/>
          <cell r="L565" t="str">
            <v>VJC</v>
          </cell>
          <cell r="M565" t="str">
            <v>TECO</v>
          </cell>
          <cell r="N565" t="str">
            <v>Jenneth Madrid</v>
          </cell>
          <cell r="O565">
            <v>23.489499999999996</v>
          </cell>
          <cell r="P565">
            <v>55.51</v>
          </cell>
        </row>
        <row r="566">
          <cell r="E566" t="str">
            <v>X25031070065</v>
          </cell>
          <cell r="F566" t="str">
            <v>LANDBANK OF THE PHILIPPINES</v>
          </cell>
          <cell r="G566" t="str">
            <v>GNG. ELSIE GACHES, BF HOMES, PARANAQUE</v>
          </cell>
          <cell r="H566" t="str">
            <v>PARAÑAQUE CITY</v>
          </cell>
          <cell r="I566" t="str">
            <v>PARAÑAQUE</v>
          </cell>
          <cell r="J566"/>
          <cell r="K566"/>
          <cell r="L566" t="str">
            <v>VJC</v>
          </cell>
          <cell r="M566" t="str">
            <v>FCOMP</v>
          </cell>
          <cell r="N566" t="str">
            <v>Jenneth Madrid</v>
          </cell>
          <cell r="O566">
            <v>8.48</v>
          </cell>
          <cell r="P566">
            <v>11.03</v>
          </cell>
        </row>
        <row r="567">
          <cell r="E567" t="str">
            <v>X24020419372</v>
          </cell>
          <cell r="F567" t="str">
            <v>CITY GOVERNMENT OF LAS PINAS</v>
          </cell>
          <cell r="G567" t="str">
            <v>MALUNGGAY, CAA CPD PH 3, LAS PINAS CITY</v>
          </cell>
          <cell r="H567" t="str">
            <v>LAS PIÑAS CITY</v>
          </cell>
          <cell r="I567" t="str">
            <v>PARAÑAQUE</v>
          </cell>
          <cell r="J567" t="str">
            <v>ongoing sched interruption aug. 29, 2025 Friday</v>
          </cell>
          <cell r="K567"/>
          <cell r="L567" t="str">
            <v>POWERHOUSE</v>
          </cell>
          <cell r="M567" t="str">
            <v>SCHED</v>
          </cell>
          <cell r="N567" t="str">
            <v>Isan Carlo Lazaro</v>
          </cell>
          <cell r="O567">
            <v>440.6819999999999</v>
          </cell>
          <cell r="P567">
            <v>1142.6500000000001</v>
          </cell>
        </row>
        <row r="568">
          <cell r="E568" t="str">
            <v>X25030884434</v>
          </cell>
          <cell r="F568" t="str">
            <v>RONALD CARANAY CALINGAY</v>
          </cell>
          <cell r="G568" t="str">
            <v>GREEN GRASS, GREEN VALLEY SUBD SECT A, BACOOR</v>
          </cell>
          <cell r="H568" t="str">
            <v>BACOOR CITY</v>
          </cell>
          <cell r="I568" t="str">
            <v>DASMA</v>
          </cell>
          <cell r="J568"/>
          <cell r="K568"/>
          <cell r="L568" t="str">
            <v>AVECO</v>
          </cell>
          <cell r="M568" t="str">
            <v>FCOMP</v>
          </cell>
          <cell r="N568" t="str">
            <v>Ronilo Gange Jr.</v>
          </cell>
          <cell r="O568">
            <v>18.392799999999998</v>
          </cell>
          <cell r="P568">
            <v>20.28</v>
          </cell>
        </row>
        <row r="569">
          <cell r="E569" t="str">
            <v>X25041141247</v>
          </cell>
          <cell r="F569" t="str">
            <v>ALABANG HILLS VILLAGE ASS INC</v>
          </cell>
          <cell r="G569" t="str">
            <v>DOÑA INES, ALABANG HILLS SUBD PH 2, MUNTINLUPA</v>
          </cell>
          <cell r="H569" t="str">
            <v>MUNTINLUPA CITY</v>
          </cell>
          <cell r="I569" t="str">
            <v>PARAÑAQUE</v>
          </cell>
          <cell r="J569"/>
          <cell r="K569"/>
          <cell r="L569" t="str">
            <v>POWERHOUSE</v>
          </cell>
          <cell r="M569" t="str">
            <v>FCOMP</v>
          </cell>
          <cell r="N569" t="str">
            <v>Jenneth Madrid</v>
          </cell>
          <cell r="O569">
            <v>17.220000000000002</v>
          </cell>
          <cell r="P569">
            <v>33.18</v>
          </cell>
        </row>
        <row r="570">
          <cell r="E570" t="str">
            <v>X25010118641</v>
          </cell>
          <cell r="F570" t="str">
            <v>HIJO GREENS, INC.</v>
          </cell>
          <cell r="G570" t="str">
            <v>EDISON, EDISON INDUSTRIAL COMPLEX, PARANAQUE</v>
          </cell>
          <cell r="H570" t="str">
            <v>PARAÑAQUE CITY</v>
          </cell>
          <cell r="I570" t="str">
            <v>PARAÑAQUE</v>
          </cell>
          <cell r="J570"/>
          <cell r="K570"/>
          <cell r="L570" t="str">
            <v>ECOM</v>
          </cell>
          <cell r="M570" t="str">
            <v>FCOMP</v>
          </cell>
          <cell r="N570" t="str">
            <v>Ronilo Gange Jr.</v>
          </cell>
          <cell r="O570">
            <v>80.917399999999986</v>
          </cell>
          <cell r="P570">
            <v>216.64</v>
          </cell>
        </row>
        <row r="571">
          <cell r="E571" t="str">
            <v>X25020460575</v>
          </cell>
          <cell r="F571" t="str">
            <v>LINAHEIM CORPORATE SERVICES, INC.</v>
          </cell>
          <cell r="G571" t="str">
            <v>KAINGIN RD., KAINGIN, PARANAQUE</v>
          </cell>
          <cell r="H571" t="str">
            <v>PARAÑAQUE CITY</v>
          </cell>
          <cell r="I571" t="str">
            <v>PARAÑAQUE</v>
          </cell>
          <cell r="J571"/>
          <cell r="K571"/>
          <cell r="L571" t="str">
            <v>POWERHOUSE</v>
          </cell>
          <cell r="M571" t="str">
            <v>FCOMP</v>
          </cell>
          <cell r="N571" t="str">
            <v>Isan Carlo Lazaro</v>
          </cell>
          <cell r="O571">
            <v>103.6063</v>
          </cell>
          <cell r="P571">
            <v>228.7</v>
          </cell>
        </row>
        <row r="572">
          <cell r="E572" t="str">
            <v>X25030992144</v>
          </cell>
          <cell r="F572" t="str">
            <v>SONNY MACARAIG NG</v>
          </cell>
          <cell r="G572" t="str">
            <v>LEYTE, MARINA SUBD, PARANAQUE</v>
          </cell>
          <cell r="H572" t="str">
            <v>PARAÑAQUE CITY</v>
          </cell>
          <cell r="I572" t="str">
            <v>PARAÑAQUE</v>
          </cell>
          <cell r="J572"/>
          <cell r="K572"/>
          <cell r="L572" t="str">
            <v>ECOM</v>
          </cell>
          <cell r="M572" t="str">
            <v>FCOMP</v>
          </cell>
          <cell r="N572" t="str">
            <v>Ronilo Gange Jr.</v>
          </cell>
          <cell r="O572">
            <v>45.209499999999991</v>
          </cell>
          <cell r="P572">
            <v>71.08</v>
          </cell>
        </row>
        <row r="573">
          <cell r="E573" t="str">
            <v>X25020681892</v>
          </cell>
          <cell r="F573" t="str">
            <v>HARD DISCOUNT PHILIPPINES, INC.</v>
          </cell>
          <cell r="G573" t="str">
            <v>DAANG HARI, PERPETUAL VILLAGE, TAGUIG CITY</v>
          </cell>
          <cell r="H573" t="str">
            <v>TAGUIG CITY</v>
          </cell>
          <cell r="I573" t="str">
            <v>PARAÑAQUE</v>
          </cell>
          <cell r="J573"/>
          <cell r="K573"/>
          <cell r="L573" t="str">
            <v>POWERHOUSE</v>
          </cell>
          <cell r="M573" t="str">
            <v>FCOMP</v>
          </cell>
          <cell r="N573" t="str">
            <v>Isan Carlo Lazaro</v>
          </cell>
          <cell r="O573">
            <v>11.292800000000002</v>
          </cell>
          <cell r="P573">
            <v>13.42</v>
          </cell>
        </row>
        <row r="574">
          <cell r="E574" t="str">
            <v>X25031010090</v>
          </cell>
          <cell r="F574" t="str">
            <v>LILIA T. AMADOR</v>
          </cell>
          <cell r="G574" t="str">
            <v>PRES. QUIRINO AVE, ZONE 6, TAGUIG CITY</v>
          </cell>
          <cell r="H574" t="str">
            <v>TAGUIG CITY</v>
          </cell>
          <cell r="I574" t="str">
            <v>PARAÑAQUE</v>
          </cell>
          <cell r="J574"/>
          <cell r="K574"/>
          <cell r="L574" t="str">
            <v>CHALLENGER</v>
          </cell>
          <cell r="M574" t="str">
            <v>FCOMP</v>
          </cell>
          <cell r="N574" t="str">
            <v>Isan Carlo Lazaro</v>
          </cell>
          <cell r="O574">
            <v>12.213300000000002</v>
          </cell>
          <cell r="P574">
            <v>18.82</v>
          </cell>
        </row>
        <row r="575">
          <cell r="E575" t="str">
            <v>X25031019727</v>
          </cell>
          <cell r="F575" t="str">
            <v>CITY GOVERNMENT OF TAGUIG</v>
          </cell>
          <cell r="G575" t="str">
            <v>CHAMPACA, STO. NINO, TAGUIG CITY</v>
          </cell>
          <cell r="H575" t="str">
            <v>TAGUIG CITY</v>
          </cell>
          <cell r="I575" t="str">
            <v>PARAÑAQUE</v>
          </cell>
          <cell r="J575"/>
          <cell r="K575"/>
          <cell r="L575" t="str">
            <v>VJC</v>
          </cell>
          <cell r="M575" t="str">
            <v>FCOMP</v>
          </cell>
          <cell r="N575" t="str">
            <v>Jenneth Madrid</v>
          </cell>
          <cell r="O575">
            <v>171.3066</v>
          </cell>
          <cell r="P575">
            <v>415.57</v>
          </cell>
        </row>
        <row r="576">
          <cell r="E576" t="str">
            <v>X25020679066</v>
          </cell>
          <cell r="F576" t="str">
            <v>WILFREDO URDAS ABUEVA</v>
          </cell>
          <cell r="G576" t="str">
            <v>NIOG III, NIOG III, BACOOR</v>
          </cell>
          <cell r="H576" t="str">
            <v>BACOOR CITY</v>
          </cell>
          <cell r="I576" t="str">
            <v>DASMA</v>
          </cell>
          <cell r="J576"/>
          <cell r="K576"/>
          <cell r="L576" t="str">
            <v>AVECO</v>
          </cell>
          <cell r="M576" t="str">
            <v>SCHED</v>
          </cell>
          <cell r="N576" t="str">
            <v>Ronilo Gange Jr.</v>
          </cell>
          <cell r="O576">
            <v>3.66</v>
          </cell>
          <cell r="P576">
            <v>36.54</v>
          </cell>
        </row>
        <row r="577">
          <cell r="E577" t="str">
            <v>R23928639</v>
          </cell>
          <cell r="F577" t="str">
            <v>METALS INDUSTRY RESEARCH AND DEVELOPMENT CENTER</v>
          </cell>
          <cell r="G577" t="str">
            <v>GEN. SANTOS, DOST CPD, TAGUIG CITY</v>
          </cell>
          <cell r="H577" t="str">
            <v>TAGUIG CITY</v>
          </cell>
          <cell r="I577" t="str">
            <v>PARAÑAQUE</v>
          </cell>
          <cell r="J577"/>
          <cell r="K577"/>
          <cell r="L577" t="str">
            <v>POWERHOUSE</v>
          </cell>
          <cell r="M577" t="str">
            <v>FCOMP</v>
          </cell>
          <cell r="N577" t="str">
            <v>Isan Carlo Lazaro</v>
          </cell>
          <cell r="O577">
            <v>79.080800000000011</v>
          </cell>
          <cell r="P577">
            <v>247.46</v>
          </cell>
        </row>
        <row r="578">
          <cell r="E578" t="str">
            <v>X25020413672</v>
          </cell>
          <cell r="F578" t="str">
            <v>DAJ PROPERTY HOLDINGS CORP.</v>
          </cell>
          <cell r="G578" t="str">
            <v>ANONAS, AYALA-ALABANG VILL, MUNTINLUPA</v>
          </cell>
          <cell r="H578" t="str">
            <v>MUNTINLUPA CITY</v>
          </cell>
          <cell r="I578" t="str">
            <v>PARAÑAQUE</v>
          </cell>
          <cell r="J578"/>
          <cell r="K578"/>
          <cell r="L578" t="str">
            <v>CHALLENGER</v>
          </cell>
          <cell r="M578" t="str">
            <v>FCOMP</v>
          </cell>
          <cell r="N578" t="str">
            <v>Isan Carlo Lazaro</v>
          </cell>
          <cell r="O578">
            <v>93.252399999999994</v>
          </cell>
          <cell r="P578">
            <v>163.04</v>
          </cell>
        </row>
        <row r="579">
          <cell r="E579" t="str">
            <v>X25041184011</v>
          </cell>
          <cell r="F579" t="str">
            <v>ELENA M KIKUCHI</v>
          </cell>
          <cell r="G579" t="str">
            <v>ARAGON CPD, ARAGON CPD, BACOOR</v>
          </cell>
          <cell r="H579" t="str">
            <v>BACOOR CITY</v>
          </cell>
          <cell r="I579" t="str">
            <v>DASMA</v>
          </cell>
          <cell r="J579"/>
          <cell r="K579"/>
          <cell r="L579" t="str">
            <v>ECOM</v>
          </cell>
          <cell r="M579" t="str">
            <v>SCHED</v>
          </cell>
          <cell r="N579" t="str">
            <v>Ronilo Gange Jr.</v>
          </cell>
          <cell r="O579">
            <v>13.05</v>
          </cell>
          <cell r="P579">
            <v>43.15</v>
          </cell>
        </row>
        <row r="580">
          <cell r="E580" t="str">
            <v>X25010318160</v>
          </cell>
          <cell r="F580" t="str">
            <v>METRO SOUTH PROPERTIES CORPORATION</v>
          </cell>
          <cell r="G580" t="str">
            <v>RAVENGA, TOWN AND COUNTRY WEST SUBD, BACOOR</v>
          </cell>
          <cell r="H580" t="str">
            <v>BACOOR CITY</v>
          </cell>
          <cell r="I580" t="str">
            <v>DASMA</v>
          </cell>
          <cell r="J580"/>
          <cell r="K580"/>
          <cell r="L580" t="str">
            <v>AVECO</v>
          </cell>
          <cell r="M580" t="str">
            <v>FCOMP</v>
          </cell>
          <cell r="N580" t="str">
            <v>Ronilo Gange Jr.</v>
          </cell>
          <cell r="O580">
            <v>236.46709999999985</v>
          </cell>
          <cell r="P580">
            <v>712.49</v>
          </cell>
        </row>
        <row r="581">
          <cell r="E581" t="str">
            <v>X25020671305</v>
          </cell>
          <cell r="F581" t="str">
            <v>CITY GOVERNMENT OF TAGUIG</v>
          </cell>
          <cell r="G581" t="str">
            <v>M.L. QUEZON, PUROK 4, TAGUIG CITY</v>
          </cell>
          <cell r="H581" t="str">
            <v>TAGUIG CITY</v>
          </cell>
          <cell r="I581" t="str">
            <v>PARAÑAQUE</v>
          </cell>
          <cell r="J581"/>
          <cell r="K581"/>
          <cell r="L581" t="str">
            <v>VJC</v>
          </cell>
          <cell r="M581" t="str">
            <v>FCOMP</v>
          </cell>
          <cell r="N581" t="str">
            <v>Jenneth Madrid</v>
          </cell>
          <cell r="O581">
            <v>65.636099999999999</v>
          </cell>
          <cell r="P581">
            <v>170.73</v>
          </cell>
        </row>
        <row r="582">
          <cell r="E582" t="str">
            <v>X25030844140</v>
          </cell>
          <cell r="F582" t="str">
            <v>CITY GOVERNMENT OF TAGUIG</v>
          </cell>
          <cell r="G582" t="str">
            <v>PINAGSAMA PH 1 VILL, PINAGSAMA PH 1 VILL, TAGUIG CITY</v>
          </cell>
          <cell r="H582" t="str">
            <v>TAGUIG CITY</v>
          </cell>
          <cell r="I582" t="str">
            <v>PARAÑAQUE</v>
          </cell>
          <cell r="J582"/>
          <cell r="K582"/>
          <cell r="L582" t="str">
            <v>VJC</v>
          </cell>
          <cell r="M582" t="str">
            <v>FCOMP</v>
          </cell>
          <cell r="N582" t="str">
            <v>Jenneth Madrid</v>
          </cell>
          <cell r="O582">
            <v>80.057500000000033</v>
          </cell>
          <cell r="P582">
            <v>166.1</v>
          </cell>
        </row>
        <row r="583">
          <cell r="E583" t="str">
            <v>X25030949251</v>
          </cell>
          <cell r="F583" t="str">
            <v>CITY GOVERNMENT OF TAGUIG</v>
          </cell>
          <cell r="G583" t="str">
            <v>LAPU-LAPU, PUROK 2, TAGUIG CITY</v>
          </cell>
          <cell r="H583" t="str">
            <v>TAGUIG CITY</v>
          </cell>
          <cell r="I583" t="str">
            <v>PARAÑAQUE</v>
          </cell>
          <cell r="J583" t="str">
            <v>ONGOING WITH PAI</v>
          </cell>
          <cell r="K583"/>
          <cell r="L583" t="str">
            <v>VJC</v>
          </cell>
          <cell r="M583" t="str">
            <v>SCHED</v>
          </cell>
          <cell r="N583" t="str">
            <v>Jenneth Madrid</v>
          </cell>
          <cell r="O583">
            <v>263.58999999999997</v>
          </cell>
          <cell r="P583">
            <v>843.07</v>
          </cell>
        </row>
        <row r="584">
          <cell r="E584" t="str">
            <v>X25020572372</v>
          </cell>
          <cell r="F584" t="str">
            <v>JEFFREY ANG SY</v>
          </cell>
          <cell r="G584" t="str">
            <v>WHITE, GOODWILL 2 SUBD, PARANAQUE</v>
          </cell>
          <cell r="H584" t="str">
            <v>PARAÑAQUE CITY</v>
          </cell>
          <cell r="I584" t="str">
            <v>PARAÑAQUE</v>
          </cell>
          <cell r="J584" t="str">
            <v>Done energize with meter</v>
          </cell>
          <cell r="K584"/>
          <cell r="L584" t="str">
            <v>POWERHOUSE</v>
          </cell>
          <cell r="M584" t="str">
            <v>SCHED</v>
          </cell>
          <cell r="N584" t="str">
            <v>Isan Carlo Lazaro</v>
          </cell>
          <cell r="O584">
            <v>63.103100000000005</v>
          </cell>
          <cell r="P584">
            <v>172.56</v>
          </cell>
        </row>
        <row r="585">
          <cell r="E585" t="str">
            <v>X23072870847</v>
          </cell>
          <cell r="F585" t="str">
            <v>DITO TELECOMMUNITY CORPORATION</v>
          </cell>
          <cell r="G585" t="str">
            <v>BANABA, AYALA-ALABANG VILL, MUNTINLUPA</v>
          </cell>
          <cell r="H585" t="str">
            <v>MUNTINLUPA CITY</v>
          </cell>
          <cell r="I585" t="str">
            <v>PARAÑAQUE</v>
          </cell>
          <cell r="J585"/>
          <cell r="K585"/>
          <cell r="L585" t="str">
            <v>CHALLENGER</v>
          </cell>
          <cell r="M585" t="str">
            <v>FCOMP</v>
          </cell>
          <cell r="N585" t="str">
            <v>Isan Carlo Lazaro</v>
          </cell>
          <cell r="O585">
            <v>35.181800000000003</v>
          </cell>
          <cell r="P585">
            <v>46.79</v>
          </cell>
        </row>
        <row r="586">
          <cell r="E586" t="str">
            <v>X23031056287</v>
          </cell>
          <cell r="F586" t="str">
            <v>ALFAMART TRADING PHILIPPINES, INC</v>
          </cell>
          <cell r="G586" t="str">
            <v>GEN. TIRONA, MABOLO I, BACOOR</v>
          </cell>
          <cell r="H586" t="str">
            <v>BACOOR CITY</v>
          </cell>
          <cell r="I586" t="str">
            <v>DASMA</v>
          </cell>
          <cell r="J586"/>
          <cell r="K586"/>
          <cell r="L586" t="str">
            <v>AVECO</v>
          </cell>
          <cell r="M586" t="str">
            <v>FCOMP</v>
          </cell>
          <cell r="N586" t="str">
            <v>Ronilo Gange Jr.</v>
          </cell>
          <cell r="O586">
            <v>48.593499999999999</v>
          </cell>
          <cell r="P586">
            <v>131.88999999999999</v>
          </cell>
        </row>
        <row r="587">
          <cell r="E587" t="str">
            <v>X24072722048</v>
          </cell>
          <cell r="F587" t="str">
            <v>DITO TELECOMMUNITY CORPORATION</v>
          </cell>
          <cell r="G587" t="str">
            <v>C. ARELLANO, KATARUNGAN VILLAGE, MUNTINLUPA</v>
          </cell>
          <cell r="H587" t="str">
            <v>MUNTINLUPA CITY</v>
          </cell>
          <cell r="I587" t="str">
            <v>PARAÑAQUE</v>
          </cell>
          <cell r="J587"/>
          <cell r="K587"/>
          <cell r="L587" t="str">
            <v>CHALLENGER</v>
          </cell>
          <cell r="M587" t="str">
            <v>FCOMP</v>
          </cell>
          <cell r="N587" t="str">
            <v>Isan Carlo Lazaro</v>
          </cell>
          <cell r="O587">
            <v>18.102799999999998</v>
          </cell>
          <cell r="P587">
            <v>25.69</v>
          </cell>
        </row>
        <row r="588">
          <cell r="E588" t="str">
            <v>X25041128269</v>
          </cell>
          <cell r="F588" t="str">
            <v>ALDOUS JEROME ROTAIRO SARMIENTO</v>
          </cell>
          <cell r="G588" t="str">
            <v>BLOCK 12, KALAYAAN VILL/BALAGBAG, PASAY CITY</v>
          </cell>
          <cell r="H588" t="str">
            <v>PASAY CITY</v>
          </cell>
          <cell r="I588" t="str">
            <v>PARAÑAQUE</v>
          </cell>
          <cell r="J588"/>
          <cell r="K588"/>
          <cell r="L588" t="str">
            <v>VJC</v>
          </cell>
          <cell r="M588" t="str">
            <v>FCOMP</v>
          </cell>
          <cell r="N588" t="str">
            <v>Jenneth Madrid</v>
          </cell>
          <cell r="O588">
            <v>3.0632999999999999</v>
          </cell>
          <cell r="P588">
            <v>5.15</v>
          </cell>
        </row>
        <row r="589">
          <cell r="E589" t="str">
            <v>X24072847895</v>
          </cell>
          <cell r="F589" t="str">
            <v>DITO TELECOMMUNITY CORPORATION</v>
          </cell>
          <cell r="G589" t="str">
            <v>DR. J. GABRIEL, BACLARAN, PARANAQUE</v>
          </cell>
          <cell r="H589" t="str">
            <v>PARAÑAQUE CITY</v>
          </cell>
          <cell r="I589" t="str">
            <v>PARAÑAQUE</v>
          </cell>
          <cell r="J589" t="str">
            <v>diging problem wala po paghukayan</v>
          </cell>
          <cell r="K589"/>
          <cell r="L589" t="str">
            <v>POWERHOUSE</v>
          </cell>
          <cell r="M589" t="str">
            <v>SCHED</v>
          </cell>
          <cell r="N589" t="str">
            <v>Isan Carlo Lazaro</v>
          </cell>
          <cell r="O589">
            <v>55.94</v>
          </cell>
          <cell r="P589">
            <v>1002.04</v>
          </cell>
        </row>
        <row r="590">
          <cell r="E590" t="str">
            <v>X24030696318</v>
          </cell>
          <cell r="F590" t="str">
            <v>ALY PLACE PROPERTIES INC.</v>
          </cell>
          <cell r="G590" t="str">
            <v>BOUGAINVILLA, T.S. CRUZ SUBD, LAS PINAS CITY</v>
          </cell>
          <cell r="H590" t="str">
            <v>LAS PIÑAS CITY</v>
          </cell>
          <cell r="I590" t="str">
            <v>PARAÑAQUE</v>
          </cell>
          <cell r="J590" t="str">
            <v>W/ Problem , energization 8-8-25</v>
          </cell>
          <cell r="K590"/>
          <cell r="L590" t="str">
            <v>AVECO</v>
          </cell>
          <cell r="M590" t="str">
            <v>FCOMP</v>
          </cell>
          <cell r="N590" t="str">
            <v>Ronilo Gange Jr.</v>
          </cell>
          <cell r="O590">
            <v>173.68139999999997</v>
          </cell>
          <cell r="P590">
            <v>548.66999999999996</v>
          </cell>
        </row>
        <row r="591">
          <cell r="E591" t="str">
            <v>X25041106100</v>
          </cell>
          <cell r="F591" t="str">
            <v>ALAN LIMCAY TAN</v>
          </cell>
          <cell r="G591" t="str">
            <v>R. PARAS, KATARUNGAN VILLAGE, MUNTINLUPA</v>
          </cell>
          <cell r="H591" t="str">
            <v>MUNTINLUPA CITY</v>
          </cell>
          <cell r="I591" t="str">
            <v>PARAÑAQUE</v>
          </cell>
          <cell r="J591"/>
          <cell r="K591"/>
          <cell r="L591" t="str">
            <v>CHALLENGER</v>
          </cell>
          <cell r="M591" t="str">
            <v>FCOMP</v>
          </cell>
          <cell r="N591" t="str">
            <v>Isan Carlo Lazaro</v>
          </cell>
          <cell r="O591">
            <v>53.987700000000004</v>
          </cell>
          <cell r="P591">
            <v>64.25</v>
          </cell>
        </row>
        <row r="592">
          <cell r="E592" t="str">
            <v>X25030864022</v>
          </cell>
          <cell r="F592" t="str">
            <v>RAHUL DAVE DARYANI</v>
          </cell>
          <cell r="G592" t="str">
            <v>E. RODRIGUEZ JR., STO. NINO, PARANAQUE</v>
          </cell>
          <cell r="H592" t="str">
            <v>PARAÑAQUE CITY</v>
          </cell>
          <cell r="I592" t="str">
            <v>PARAÑAQUE</v>
          </cell>
          <cell r="J592"/>
          <cell r="K592"/>
          <cell r="L592" t="str">
            <v>VJC</v>
          </cell>
          <cell r="M592" t="str">
            <v>COMP</v>
          </cell>
          <cell r="N592" t="str">
            <v>Jenneth Madrid</v>
          </cell>
          <cell r="O592">
            <v>33.927999999999997</v>
          </cell>
          <cell r="P592">
            <v>70.209999999999994</v>
          </cell>
        </row>
        <row r="593">
          <cell r="E593" t="str">
            <v>X25010277855</v>
          </cell>
          <cell r="F593" t="str">
            <v>MICHAEL LEANDRO ALINDOGAN NAVARRETE</v>
          </cell>
          <cell r="G593" t="str">
            <v>GEN. EMILIO AGUINALDO, PANAPAAN V, BACOOR</v>
          </cell>
          <cell r="H593" t="str">
            <v>BACOOR CITY</v>
          </cell>
          <cell r="I593" t="str">
            <v>DASMA</v>
          </cell>
          <cell r="J593"/>
          <cell r="K593"/>
          <cell r="L593" t="str">
            <v>AVECO</v>
          </cell>
          <cell r="M593" t="str">
            <v>SCHED</v>
          </cell>
          <cell r="N593" t="str">
            <v>Ronilo Gange Jr.</v>
          </cell>
          <cell r="O593">
            <v>35.295700000000004</v>
          </cell>
          <cell r="P593">
            <v>117.49</v>
          </cell>
        </row>
        <row r="594">
          <cell r="E594" t="str">
            <v>X25041178117</v>
          </cell>
          <cell r="F594" t="str">
            <v>DITO TELECOMMUNITY CORPORATION</v>
          </cell>
          <cell r="G594" t="str">
            <v>M.L. QUEZON, PUROK 6, TAGUIG CITY</v>
          </cell>
          <cell r="H594" t="str">
            <v>TAGUIG CITY</v>
          </cell>
          <cell r="I594" t="str">
            <v>PARAÑAQUE</v>
          </cell>
          <cell r="J594"/>
          <cell r="K594"/>
          <cell r="L594" t="str">
            <v>VJC</v>
          </cell>
          <cell r="M594" t="str">
            <v>FCOMP</v>
          </cell>
          <cell r="N594" t="str">
            <v>Jenneth Madrid</v>
          </cell>
          <cell r="O594">
            <v>5.4239999999999995</v>
          </cell>
          <cell r="P594">
            <v>5.42</v>
          </cell>
        </row>
        <row r="595">
          <cell r="E595" t="str">
            <v>X25030814162</v>
          </cell>
          <cell r="F595" t="str">
            <v>ALMA DY BAGAS</v>
          </cell>
          <cell r="G595" t="str">
            <v>SAMARIA, MULTINATIONAL VILL, PARANAQUE</v>
          </cell>
          <cell r="H595" t="str">
            <v>PARAÑAQUE CITY</v>
          </cell>
          <cell r="I595" t="str">
            <v>PARAÑAQUE</v>
          </cell>
          <cell r="J595" t="str">
            <v>Energize with meter</v>
          </cell>
          <cell r="K595"/>
          <cell r="L595" t="str">
            <v>POWERHOUSE</v>
          </cell>
          <cell r="M595" t="str">
            <v>SCHED</v>
          </cell>
          <cell r="N595" t="str">
            <v>Isan Carlo Lazaro</v>
          </cell>
          <cell r="O595">
            <v>46.357999999999997</v>
          </cell>
          <cell r="P595">
            <v>77.97</v>
          </cell>
        </row>
        <row r="596">
          <cell r="E596" t="str">
            <v>X23114515533</v>
          </cell>
          <cell r="F596" t="str">
            <v>DITO TELECOMMUNITY CORPORATION</v>
          </cell>
          <cell r="G596" t="str">
            <v>R. AVANCEÑA, KATARUNGAN VILLAGE, MUNTINLUPA</v>
          </cell>
          <cell r="H596" t="str">
            <v>MUNTINLUPA CITY</v>
          </cell>
          <cell r="I596" t="str">
            <v>PARAÑAQUE</v>
          </cell>
          <cell r="J596"/>
          <cell r="K596"/>
          <cell r="L596" t="str">
            <v>CHALLENGER</v>
          </cell>
          <cell r="M596" t="str">
            <v>FCOMP</v>
          </cell>
          <cell r="N596" t="str">
            <v>Isan Carlo Lazaro</v>
          </cell>
          <cell r="O596">
            <v>22.84</v>
          </cell>
          <cell r="P596">
            <v>45.92</v>
          </cell>
        </row>
        <row r="597">
          <cell r="E597" t="str">
            <v>X25010187948</v>
          </cell>
          <cell r="F597" t="str">
            <v>EDUARDO FRANCISCO CAACBAY</v>
          </cell>
          <cell r="G597" t="str">
            <v>G.SANTOS, KATARUNGAN VILLAGE, MUNTINLUPA</v>
          </cell>
          <cell r="H597" t="str">
            <v>MUNTINLUPA CITY</v>
          </cell>
          <cell r="I597" t="str">
            <v>PARAÑAQUE</v>
          </cell>
          <cell r="J597"/>
          <cell r="K597"/>
          <cell r="L597" t="str">
            <v>CHALLENGER</v>
          </cell>
          <cell r="M597" t="str">
            <v>FCOMP</v>
          </cell>
          <cell r="N597" t="str">
            <v>Isan Carlo Lazaro</v>
          </cell>
          <cell r="O597">
            <v>171.87729999999999</v>
          </cell>
          <cell r="P597">
            <v>231.19</v>
          </cell>
        </row>
        <row r="598">
          <cell r="E598" t="str">
            <v>X25010021411</v>
          </cell>
          <cell r="F598" t="str">
            <v>FRANCES CHRISTINE RAMIREZ AGUIRRE</v>
          </cell>
          <cell r="G598" t="str">
            <v>DAO, MAYWOOD VILL, PARANAQUE</v>
          </cell>
          <cell r="H598" t="str">
            <v>PARAÑAQUE CITY</v>
          </cell>
          <cell r="I598" t="str">
            <v>PARAÑAQUE</v>
          </cell>
          <cell r="J598"/>
          <cell r="K598"/>
          <cell r="L598" t="str">
            <v>CHALLENGER</v>
          </cell>
          <cell r="M598" t="str">
            <v>FCOMP</v>
          </cell>
          <cell r="N598" t="str">
            <v>Isan Carlo Lazaro</v>
          </cell>
          <cell r="O598">
            <v>135.69099999999995</v>
          </cell>
          <cell r="P598">
            <v>159.18</v>
          </cell>
        </row>
        <row r="599">
          <cell r="E599" t="str">
            <v>X25020687798</v>
          </cell>
          <cell r="F599" t="str">
            <v>TWIN KARAT REALTY CORPORATION</v>
          </cell>
          <cell r="G599" t="str">
            <v>QUIRINO, SAN DIONISIO, PARANAQUE</v>
          </cell>
          <cell r="H599" t="str">
            <v>PARAÑAQUE CITY</v>
          </cell>
          <cell r="I599" t="str">
            <v>PARAÑAQUE</v>
          </cell>
          <cell r="J599" t="str">
            <v>POLE DRESSING</v>
          </cell>
          <cell r="K599"/>
          <cell r="L599" t="str">
            <v>AVECO</v>
          </cell>
          <cell r="M599" t="str">
            <v>SCHED</v>
          </cell>
          <cell r="N599" t="str">
            <v>Ronilo Gange Jr.</v>
          </cell>
          <cell r="O599">
            <v>117.53489999999999</v>
          </cell>
          <cell r="P599">
            <v>275.3</v>
          </cell>
        </row>
        <row r="600">
          <cell r="E600" t="str">
            <v>X25010121042</v>
          </cell>
          <cell r="F600" t="str">
            <v>MODISSOL PROPERTY MANAGEMENT CORPORATION</v>
          </cell>
          <cell r="G600" t="str">
            <v>EL GRANDE, BF HOMES, PARANAQUE</v>
          </cell>
          <cell r="H600" t="str">
            <v>PARAÑAQUE CITY</v>
          </cell>
          <cell r="I600" t="str">
            <v>PARAÑAQUE</v>
          </cell>
          <cell r="J600"/>
          <cell r="K600"/>
          <cell r="L600" t="str">
            <v>CHALLENGER</v>
          </cell>
          <cell r="M600" t="str">
            <v>FCOMP</v>
          </cell>
          <cell r="N600" t="str">
            <v>Isan Carlo Lazaro</v>
          </cell>
          <cell r="O600">
            <v>25.4528</v>
          </cell>
          <cell r="P600">
            <v>55.96</v>
          </cell>
        </row>
        <row r="601">
          <cell r="E601" t="str">
            <v>X25031083142</v>
          </cell>
          <cell r="F601" t="str">
            <v>ELOISA R PONCE</v>
          </cell>
          <cell r="G601" t="str">
            <v>BLOCK 132, SITIO IMELDA, TAGUIG CITY</v>
          </cell>
          <cell r="H601" t="str">
            <v>TAGUIG CITY</v>
          </cell>
          <cell r="I601" t="str">
            <v>PARAÑAQUE</v>
          </cell>
          <cell r="J601"/>
          <cell r="K601"/>
          <cell r="L601" t="str">
            <v>VJC</v>
          </cell>
          <cell r="M601" t="str">
            <v>FCOMP</v>
          </cell>
          <cell r="N601" t="str">
            <v>Jenneth Madrid</v>
          </cell>
          <cell r="O601">
            <v>0.53</v>
          </cell>
          <cell r="P601">
            <v>5.15</v>
          </cell>
        </row>
        <row r="602">
          <cell r="E602" t="str">
            <v>X25041129915</v>
          </cell>
          <cell r="F602" t="str">
            <v>ROSE ANNE A. AGUIRRE</v>
          </cell>
          <cell r="G602" t="str">
            <v>C. PALANCA SR., BF HOMES, PARANAQUE</v>
          </cell>
          <cell r="H602" t="str">
            <v>PARAÑAQUE CITY</v>
          </cell>
          <cell r="I602" t="str">
            <v>PARAÑAQUE</v>
          </cell>
          <cell r="J602"/>
          <cell r="K602"/>
          <cell r="L602" t="str">
            <v>POWERHOUSE</v>
          </cell>
          <cell r="M602" t="str">
            <v>FCOMP</v>
          </cell>
          <cell r="N602" t="str">
            <v>Isan Carlo Lazaro</v>
          </cell>
          <cell r="O602">
            <v>115.23949999999999</v>
          </cell>
          <cell r="P602">
            <v>387.15</v>
          </cell>
        </row>
        <row r="603">
          <cell r="E603" t="str">
            <v>X25041129547</v>
          </cell>
          <cell r="F603" t="str">
            <v>S3A UNTIED INC.</v>
          </cell>
          <cell r="G603" t="str">
            <v>PACIFIC AVE, MARINA SUBD, PARANAQUE</v>
          </cell>
          <cell r="H603" t="str">
            <v>PARAÑAQUE CITY</v>
          </cell>
          <cell r="I603" t="str">
            <v>PARAÑAQUE</v>
          </cell>
          <cell r="J603"/>
          <cell r="K603"/>
          <cell r="L603" t="str">
            <v>AVECO</v>
          </cell>
          <cell r="M603" t="str">
            <v>FCOMP</v>
          </cell>
          <cell r="N603" t="str">
            <v>Ronilo Gange Jr.</v>
          </cell>
          <cell r="O603">
            <v>7.61</v>
          </cell>
          <cell r="P603">
            <v>15.61</v>
          </cell>
        </row>
        <row r="604">
          <cell r="E604" t="str">
            <v>X25041173300</v>
          </cell>
          <cell r="F604" t="str">
            <v>ALBERT TIONGSON LORENZO</v>
          </cell>
          <cell r="G604" t="str">
            <v>BACOOR, MAMBOG IV, BACOOR</v>
          </cell>
          <cell r="H604" t="str">
            <v>BACOOR CITY</v>
          </cell>
          <cell r="I604" t="str">
            <v>DASMA</v>
          </cell>
          <cell r="J604"/>
          <cell r="K604"/>
          <cell r="L604" t="str">
            <v>AVECO</v>
          </cell>
          <cell r="M604" t="str">
            <v>FCOMP</v>
          </cell>
          <cell r="N604" t="str">
            <v>Ronilo Gange Jr.</v>
          </cell>
          <cell r="O604">
            <v>43.404699999999998</v>
          </cell>
          <cell r="P604">
            <v>85.69</v>
          </cell>
        </row>
        <row r="605">
          <cell r="E605" t="str">
            <v>X25010301742</v>
          </cell>
          <cell r="F605" t="str">
            <v>CITIHARDWARE BACOLOD, INC.</v>
          </cell>
          <cell r="G605" t="str">
            <v>NATIONAL, TUNASAN, MUNTINLUPA</v>
          </cell>
          <cell r="H605" t="str">
            <v>MUNTINLUPA CITY</v>
          </cell>
          <cell r="I605" t="str">
            <v>PARAÑAQUE</v>
          </cell>
          <cell r="J605"/>
          <cell r="K605"/>
          <cell r="L605" t="str">
            <v>CHALLENGER</v>
          </cell>
          <cell r="M605" t="str">
            <v>FCOMP</v>
          </cell>
          <cell r="N605" t="str">
            <v>Isan Carlo Lazaro</v>
          </cell>
          <cell r="O605">
            <v>3.92</v>
          </cell>
          <cell r="P605">
            <v>17.46</v>
          </cell>
        </row>
        <row r="606">
          <cell r="E606" t="str">
            <v>X25020573238</v>
          </cell>
          <cell r="F606" t="str">
            <v>REIGNWOOD DEVELOPMENT CORPORATION</v>
          </cell>
          <cell r="G606" t="str">
            <v>BLOCK 1B, BENEDETTO RESIDENCES, LAS PINAS CITY</v>
          </cell>
          <cell r="H606" t="str">
            <v>LAS PIÑAS CITY</v>
          </cell>
          <cell r="I606" t="str">
            <v>PARAÑAQUE</v>
          </cell>
          <cell r="J606"/>
          <cell r="K606"/>
          <cell r="L606" t="str">
            <v>POWERHOUSE</v>
          </cell>
          <cell r="M606" t="str">
            <v>FCOMP</v>
          </cell>
          <cell r="N606" t="str">
            <v>Isan Carlo Lazaro</v>
          </cell>
          <cell r="O606">
            <v>38.218499999999999</v>
          </cell>
          <cell r="P606">
            <v>129.49</v>
          </cell>
        </row>
        <row r="607">
          <cell r="E607" t="str">
            <v>X25020460240</v>
          </cell>
          <cell r="F607" t="str">
            <v>PHILIPPINE SEVEN CORPORATION</v>
          </cell>
          <cell r="G607" t="str">
            <v>17TH A, STO. NINO, PARANAQUE</v>
          </cell>
          <cell r="H607" t="str">
            <v>PARAÑAQUE CITY</v>
          </cell>
          <cell r="I607" t="str">
            <v>PARAÑAQUE</v>
          </cell>
          <cell r="J607"/>
          <cell r="K607"/>
          <cell r="L607" t="str">
            <v>AVECO</v>
          </cell>
          <cell r="M607" t="str">
            <v>FCOMP</v>
          </cell>
          <cell r="N607" t="str">
            <v>Ronilo Gange Jr.</v>
          </cell>
          <cell r="O607">
            <v>2.73</v>
          </cell>
          <cell r="P607">
            <v>33.86</v>
          </cell>
        </row>
        <row r="608">
          <cell r="E608" t="str">
            <v>X24104298635</v>
          </cell>
          <cell r="F608" t="str">
            <v>ANKONG HOLDINGS, INC.</v>
          </cell>
          <cell r="G608" t="str">
            <v>JAIME, AIRPORT VILL, PARANAQUE</v>
          </cell>
          <cell r="H608" t="str">
            <v>PARAÑAQUE CITY</v>
          </cell>
          <cell r="I608" t="str">
            <v>PARAÑAQUE</v>
          </cell>
          <cell r="J608" t="str">
            <v>POLE ERECTION &amp; DRESSING 8-6-25</v>
          </cell>
          <cell r="K608"/>
          <cell r="L608" t="str">
            <v>AVECO</v>
          </cell>
          <cell r="M608" t="str">
            <v>SCHED</v>
          </cell>
          <cell r="N608" t="str">
            <v>Ronilo Gange Jr.</v>
          </cell>
          <cell r="O608">
            <v>717.29960000000051</v>
          </cell>
          <cell r="P608">
            <v>883.64</v>
          </cell>
        </row>
        <row r="609">
          <cell r="E609" t="str">
            <v>X25020417967</v>
          </cell>
          <cell r="F609" t="str">
            <v>PHILIPPINE SEVEN CORPORATION</v>
          </cell>
          <cell r="G609" t="str">
            <v>RIZAL, POBLACION, MUNTINLUPA</v>
          </cell>
          <cell r="H609" t="str">
            <v>MUNTINLUPA CITY</v>
          </cell>
          <cell r="I609" t="str">
            <v>PARAÑAQUE</v>
          </cell>
          <cell r="J609"/>
          <cell r="K609"/>
          <cell r="L609" t="str">
            <v>CHALLENGER</v>
          </cell>
          <cell r="M609" t="str">
            <v>FCOMP</v>
          </cell>
          <cell r="N609" t="str">
            <v>Isan Carlo Lazaro</v>
          </cell>
          <cell r="O609">
            <v>2.73</v>
          </cell>
          <cell r="P609">
            <v>8.4499999999999993</v>
          </cell>
        </row>
        <row r="610">
          <cell r="E610" t="str">
            <v>X24072778613</v>
          </cell>
          <cell r="F610" t="str">
            <v>CITY GOVERNMENT OF MUNTINLUPA</v>
          </cell>
          <cell r="G610" t="str">
            <v>TYPE C, NEW BILIBID PRISONS, MUNTINLUPA</v>
          </cell>
          <cell r="H610" t="str">
            <v>MUNTINLUPA CITY</v>
          </cell>
          <cell r="I610" t="str">
            <v>PARAÑAQUE</v>
          </cell>
          <cell r="J610" t="str">
            <v>ENERGIZE 20KV &amp;  DT 3 -167 KVA 8/13; for fcomp</v>
          </cell>
          <cell r="K610"/>
          <cell r="L610" t="str">
            <v>CHALLENGER</v>
          </cell>
          <cell r="M610" t="str">
            <v>FCOMP</v>
          </cell>
          <cell r="N610" t="str">
            <v>Isan Carlo Lazaro</v>
          </cell>
          <cell r="O610">
            <v>498.6333999999996</v>
          </cell>
          <cell r="P610">
            <v>1676.24</v>
          </cell>
        </row>
        <row r="611">
          <cell r="E611" t="str">
            <v>X25030757040</v>
          </cell>
          <cell r="F611" t="str">
            <v>AMBICA INTERNATIONAL CORPORATION</v>
          </cell>
          <cell r="G611" t="str">
            <v>MERVILLE ACCESS, KALAYAAN VILL/BALAGBAG, PASAY CITY</v>
          </cell>
          <cell r="H611" t="str">
            <v>PASAY CITY</v>
          </cell>
          <cell r="I611" t="str">
            <v>PARAÑAQUE</v>
          </cell>
          <cell r="J611"/>
          <cell r="K611"/>
          <cell r="L611" t="str">
            <v>VJC</v>
          </cell>
          <cell r="M611" t="str">
            <v>FCOMP</v>
          </cell>
          <cell r="N611" t="str">
            <v>Jenneth Madrid</v>
          </cell>
          <cell r="O611">
            <v>153.19200000000006</v>
          </cell>
          <cell r="P611">
            <v>402.96</v>
          </cell>
        </row>
        <row r="612">
          <cell r="E612" t="str">
            <v>X25041157540</v>
          </cell>
          <cell r="F612" t="str">
            <v>DULCINEA BALCE SANTOS</v>
          </cell>
          <cell r="G612" t="str">
            <v>HAITI, BETTER LIVING SUBD, PARANAQUE</v>
          </cell>
          <cell r="H612" t="str">
            <v>PARAÑAQUE CITY</v>
          </cell>
          <cell r="I612" t="str">
            <v>PARAÑAQUE</v>
          </cell>
          <cell r="J612" t="str">
            <v>WO DONE (FCOMP)</v>
          </cell>
          <cell r="K612"/>
          <cell r="L612" t="str">
            <v>VJC</v>
          </cell>
          <cell r="M612" t="str">
            <v>SCHED</v>
          </cell>
          <cell r="N612" t="str">
            <v>Jenneth Madrid</v>
          </cell>
          <cell r="O612">
            <v>198.77860000000004</v>
          </cell>
          <cell r="P612">
            <v>442.65</v>
          </cell>
        </row>
        <row r="613">
          <cell r="E613" t="str">
            <v>X25010240572</v>
          </cell>
          <cell r="F613" t="str">
            <v>ARARA DEVELOPMENT CORPORATION</v>
          </cell>
          <cell r="G613" t="str">
            <v>ALEXANDER, PALM PLACE PREMIER LEVITOWN 10, PARANAQUE</v>
          </cell>
          <cell r="H613" t="str">
            <v>PARAÑAQUE CITY</v>
          </cell>
          <cell r="I613" t="str">
            <v>PARAÑAQUE</v>
          </cell>
          <cell r="J613" t="str">
            <v>ongoing</v>
          </cell>
          <cell r="K613"/>
          <cell r="L613" t="str">
            <v>POWERHOUSE</v>
          </cell>
          <cell r="M613" t="str">
            <v>SCHED</v>
          </cell>
          <cell r="N613" t="str">
            <v>Isan Carlo Lazaro</v>
          </cell>
          <cell r="O613">
            <v>1.73</v>
          </cell>
          <cell r="P613">
            <v>4.03</v>
          </cell>
        </row>
        <row r="614">
          <cell r="E614" t="str">
            <v>X25010240570</v>
          </cell>
          <cell r="F614" t="str">
            <v>ARARA DEVELOPMENT CORPORATION</v>
          </cell>
          <cell r="G614" t="str">
            <v>ALEXANDER, PALM PLACE PREMIER LEVITOWN 10, PARANAQUE</v>
          </cell>
          <cell r="H614" t="str">
            <v>PARAÑAQUE CITY</v>
          </cell>
          <cell r="I614" t="str">
            <v>PARAÑAQUE</v>
          </cell>
          <cell r="J614" t="str">
            <v>ongoing</v>
          </cell>
          <cell r="K614"/>
          <cell r="L614" t="str">
            <v>POWERHOUSE</v>
          </cell>
          <cell r="M614" t="str">
            <v>SCHED</v>
          </cell>
          <cell r="N614" t="str">
            <v>Isan Carlo Lazaro</v>
          </cell>
          <cell r="O614">
            <v>147.28259999999995</v>
          </cell>
          <cell r="P614">
            <v>253.71</v>
          </cell>
        </row>
        <row r="615">
          <cell r="E615" t="str">
            <v>X24083326443</v>
          </cell>
          <cell r="F615" t="str">
            <v>SIONIL BUILDERS CORPORATION</v>
          </cell>
          <cell r="G615" t="str">
            <v>ROAD 9E, UNITED PARANAQUE 5, PARANAQUE</v>
          </cell>
          <cell r="H615" t="str">
            <v>PARAÑAQUE CITY</v>
          </cell>
          <cell r="I615" t="str">
            <v>PARAÑAQUE</v>
          </cell>
          <cell r="J615"/>
          <cell r="K615"/>
          <cell r="L615" t="str">
            <v>AVECO</v>
          </cell>
          <cell r="M615" t="str">
            <v>SCHED</v>
          </cell>
          <cell r="N615" t="str">
            <v>Ronilo Gange Jr.</v>
          </cell>
          <cell r="O615">
            <v>87.700400000000002</v>
          </cell>
          <cell r="P615">
            <v>405.28</v>
          </cell>
        </row>
        <row r="616">
          <cell r="E616" t="str">
            <v>X25020485881</v>
          </cell>
          <cell r="F616" t="str">
            <v>CORAZON SISON MANALO</v>
          </cell>
          <cell r="G616" t="str">
            <v>EVERLASTING, SOUTH GREENHEIGHTS VILL, MUNTINLUPA</v>
          </cell>
          <cell r="H616" t="str">
            <v>MUNTINLUPA CITY</v>
          </cell>
          <cell r="I616" t="str">
            <v>PARAÑAQUE</v>
          </cell>
          <cell r="J616"/>
          <cell r="K616"/>
          <cell r="L616" t="str">
            <v>CHALLENGER</v>
          </cell>
          <cell r="M616" t="str">
            <v>FCOMP</v>
          </cell>
          <cell r="N616" t="str">
            <v>Isan Carlo Lazaro</v>
          </cell>
          <cell r="O616">
            <v>133.1267</v>
          </cell>
          <cell r="P616">
            <v>141.24</v>
          </cell>
        </row>
        <row r="617">
          <cell r="E617" t="str">
            <v>X25030842100</v>
          </cell>
          <cell r="F617" t="str">
            <v>CITY GOVERNMENT OF TAGUIG</v>
          </cell>
          <cell r="G617" t="str">
            <v>MAGSAYSAY, PUROK 2A, TAGUIG CITY</v>
          </cell>
          <cell r="H617" t="str">
            <v>TAGUIG CITY</v>
          </cell>
          <cell r="I617" t="str">
            <v>PARAÑAQUE</v>
          </cell>
          <cell r="J617"/>
          <cell r="K617"/>
          <cell r="L617" t="str">
            <v>VJC</v>
          </cell>
          <cell r="M617" t="str">
            <v>FCOMP</v>
          </cell>
          <cell r="N617" t="str">
            <v>Jenneth Madrid</v>
          </cell>
          <cell r="O617">
            <v>11.9833</v>
          </cell>
          <cell r="P617">
            <v>12.9</v>
          </cell>
        </row>
        <row r="618">
          <cell r="E618" t="str">
            <v>X24103987583</v>
          </cell>
          <cell r="F618" t="str">
            <v>DITO TELECOMMUNITY CORPORATION</v>
          </cell>
          <cell r="G618" t="str">
            <v>LIRIO, SAN ISIDRO, PARANAQUE</v>
          </cell>
          <cell r="H618" t="str">
            <v>PARAÑAQUE CITY</v>
          </cell>
          <cell r="I618" t="str">
            <v>PARAÑAQUE</v>
          </cell>
          <cell r="J618"/>
          <cell r="K618"/>
          <cell r="L618" t="str">
            <v>AVECO</v>
          </cell>
          <cell r="M618" t="str">
            <v>SCHED</v>
          </cell>
          <cell r="N618" t="str">
            <v>Ronilo Gange Jr.</v>
          </cell>
          <cell r="O618">
            <v>77.110299999999995</v>
          </cell>
          <cell r="P618">
            <v>226.68</v>
          </cell>
        </row>
        <row r="619">
          <cell r="E619" t="str">
            <v>X25010252654</v>
          </cell>
          <cell r="F619" t="str">
            <v>ENRIQUE JOSE NUGUID LIM</v>
          </cell>
          <cell r="G619" t="str">
            <v>BURGOS, TOWN AND COUNTRY WEST SUBD, BACOOR</v>
          </cell>
          <cell r="H619" t="str">
            <v>BACOOR CITY</v>
          </cell>
          <cell r="I619" t="str">
            <v>DASMA</v>
          </cell>
          <cell r="J619"/>
          <cell r="K619"/>
          <cell r="L619" t="str">
            <v>AVECO</v>
          </cell>
          <cell r="M619" t="str">
            <v>FCOMP</v>
          </cell>
          <cell r="N619" t="str">
            <v>Ronilo Gange Jr.</v>
          </cell>
          <cell r="O619">
            <v>160.30519999999993</v>
          </cell>
          <cell r="P619">
            <v>451.25</v>
          </cell>
        </row>
        <row r="620">
          <cell r="E620" t="str">
            <v>X25020524644</v>
          </cell>
          <cell r="F620" t="str">
            <v>TIERRA BELLA PROPERTIES INC.</v>
          </cell>
          <cell r="G620" t="str">
            <v>PRES. M. ROXAS, TAMBO, PARANAQUE</v>
          </cell>
          <cell r="H620" t="str">
            <v>PARAÑAQUE CITY</v>
          </cell>
          <cell r="I620" t="str">
            <v>PARAÑAQUE</v>
          </cell>
          <cell r="J620"/>
          <cell r="K620"/>
          <cell r="L620" t="str">
            <v>CHALLENGER</v>
          </cell>
          <cell r="M620" t="str">
            <v>FCOMP</v>
          </cell>
          <cell r="N620" t="str">
            <v>Isan Carlo Lazaro</v>
          </cell>
          <cell r="O620">
            <v>27.502800000000001</v>
          </cell>
          <cell r="P620">
            <v>53.43</v>
          </cell>
        </row>
        <row r="621">
          <cell r="E621" t="str">
            <v>X25020630582</v>
          </cell>
          <cell r="F621" t="str">
            <v>TIERRA BELLA PROPERTIES INC.</v>
          </cell>
          <cell r="G621" t="str">
            <v>PRES. M. ROXAS, TAMBO, PARANAQUE</v>
          </cell>
          <cell r="H621" t="str">
            <v>PARAÑAQUE CITY</v>
          </cell>
          <cell r="I621" t="str">
            <v>PARAÑAQUE</v>
          </cell>
          <cell r="J621"/>
          <cell r="K621"/>
          <cell r="L621" t="str">
            <v>CHALLENGER</v>
          </cell>
          <cell r="M621" t="str">
            <v>FCOMP</v>
          </cell>
          <cell r="N621" t="str">
            <v>Isan Carlo Lazaro</v>
          </cell>
          <cell r="O621">
            <v>79.048499999999976</v>
          </cell>
          <cell r="P621">
            <v>172.85</v>
          </cell>
        </row>
        <row r="622">
          <cell r="E622" t="str">
            <v>X25020582768</v>
          </cell>
          <cell r="F622" t="str">
            <v>MIESCOR INFRASTRUCTURE DEVELOPMENT CORPORATION</v>
          </cell>
          <cell r="G622" t="str">
            <v>BAGONG SILANG INTERIOR, QUEEN'S ROW EAST , BACOOR</v>
          </cell>
          <cell r="H622" t="str">
            <v>BACOOR CITY</v>
          </cell>
          <cell r="I622" t="str">
            <v>DASMA</v>
          </cell>
          <cell r="J622"/>
          <cell r="K622"/>
          <cell r="L622" t="str">
            <v>AVECO</v>
          </cell>
          <cell r="M622" t="str">
            <v>FCOMP</v>
          </cell>
          <cell r="N622" t="str">
            <v>Ronilo Gange Jr.</v>
          </cell>
          <cell r="O622">
            <v>18.652799999999996</v>
          </cell>
          <cell r="P622">
            <v>31.3</v>
          </cell>
        </row>
        <row r="623">
          <cell r="E623" t="str">
            <v>X23072775098</v>
          </cell>
          <cell r="F623" t="str">
            <v>DITO TELECOMMUNITY CORPORATION</v>
          </cell>
          <cell r="G623" t="str">
            <v>MANGGA, ZONE 1, TAGUIG CITY</v>
          </cell>
          <cell r="H623" t="str">
            <v>TAGUIG CITY</v>
          </cell>
          <cell r="I623" t="str">
            <v>PARAÑAQUE</v>
          </cell>
          <cell r="J623"/>
          <cell r="K623"/>
          <cell r="L623" t="str">
            <v>VJC</v>
          </cell>
          <cell r="M623" t="str">
            <v>FCOMP</v>
          </cell>
          <cell r="N623" t="str">
            <v>Jenneth Madrid</v>
          </cell>
          <cell r="O623">
            <v>37.536800000000007</v>
          </cell>
          <cell r="P623">
            <v>67.400000000000006</v>
          </cell>
        </row>
        <row r="624">
          <cell r="E624" t="str">
            <v>X25020415616</v>
          </cell>
          <cell r="F624" t="str">
            <v>SOUTH METRO ICE PLANT CORP.</v>
          </cell>
          <cell r="G624" t="str">
            <v>NATIONAL, TUNASAN, MUNTINLUPA</v>
          </cell>
          <cell r="H624" t="str">
            <v>MUNTINLUPA CITY</v>
          </cell>
          <cell r="I624" t="str">
            <v>PARAÑAQUE</v>
          </cell>
          <cell r="J624"/>
          <cell r="K624"/>
          <cell r="L624" t="str">
            <v>VJC</v>
          </cell>
          <cell r="M624" t="str">
            <v>FCOMP</v>
          </cell>
          <cell r="N624" t="str">
            <v>Jenneth Madrid</v>
          </cell>
          <cell r="O624">
            <v>64.236800000000017</v>
          </cell>
          <cell r="P624">
            <v>141.79</v>
          </cell>
        </row>
        <row r="625">
          <cell r="E625" t="str">
            <v>P2502183605</v>
          </cell>
          <cell r="F625" t="str">
            <v>Relocation of Pole along Molino Rd.SM Molino-Zapote Bacoor, Cavite -Segment 14</v>
          </cell>
          <cell r="G625" t="str">
            <v>LIGAS III LIGAS III BACOOR CAVITE</v>
          </cell>
          <cell r="H625" t="str">
            <v>BACOOR CITY</v>
          </cell>
          <cell r="I625" t="str">
            <v>DASMA</v>
          </cell>
          <cell r="J625" t="str">
            <v>for follow up sa DPWH as per clyde royo</v>
          </cell>
          <cell r="K625"/>
          <cell r="L625" t="str">
            <v>AVECO</v>
          </cell>
          <cell r="M625" t="str">
            <v>SCHED</v>
          </cell>
          <cell r="N625" t="str">
            <v>Ronilo Gange Jr.</v>
          </cell>
          <cell r="O625">
            <v>1756</v>
          </cell>
          <cell r="P625">
            <v>10030.65</v>
          </cell>
        </row>
        <row r="626">
          <cell r="E626" t="str">
            <v>X23072739849</v>
          </cell>
          <cell r="F626" t="str">
            <v>DITO TELECOMMUNITY CORPORATION</v>
          </cell>
          <cell r="G626" t="str">
            <v>MEDEL, ZONE 3, TAGUIG CITY</v>
          </cell>
          <cell r="H626" t="str">
            <v>TAGUIG CITY</v>
          </cell>
          <cell r="I626" t="str">
            <v>PARAÑAQUE</v>
          </cell>
          <cell r="J626"/>
          <cell r="K626"/>
          <cell r="L626" t="str">
            <v>CHALLENGER</v>
          </cell>
          <cell r="M626" t="str">
            <v>SCHED</v>
          </cell>
          <cell r="N626" t="str">
            <v>Isan Carlo Lazaro</v>
          </cell>
          <cell r="O626">
            <v>154.58429999999998</v>
          </cell>
          <cell r="P626">
            <v>891.66</v>
          </cell>
        </row>
        <row r="627">
          <cell r="E627" t="str">
            <v>P2502183604</v>
          </cell>
          <cell r="F627" t="str">
            <v>Relocation of Pole along Molino Rd.SM Molino-Zapote Bacoor, Cavite -Segment 13</v>
          </cell>
          <cell r="G627" t="str">
            <v>SAPPHIRE LUCKY VILLAGE MOLINO I BACOOR CAVITE</v>
          </cell>
          <cell r="H627" t="str">
            <v>BACOOR CITY</v>
          </cell>
          <cell r="I627" t="str">
            <v>DASMA</v>
          </cell>
          <cell r="J627" t="str">
            <v>pole reloc on going 8-13-25</v>
          </cell>
          <cell r="K627"/>
          <cell r="L627" t="str">
            <v>AVECO</v>
          </cell>
          <cell r="M627" t="str">
            <v>SCHED</v>
          </cell>
          <cell r="N627" t="str">
            <v>Ronilo Gange Jr.</v>
          </cell>
          <cell r="O627">
            <v>975.49</v>
          </cell>
          <cell r="P627">
            <v>7332.1</v>
          </cell>
        </row>
        <row r="628">
          <cell r="E628" t="str">
            <v>X25020424030</v>
          </cell>
          <cell r="F628" t="str">
            <v>ALMA M. TANWANGCO</v>
          </cell>
          <cell r="G628" t="str">
            <v>BLOCK 8, AFP OVAI PH 1, TAGUIG CITY</v>
          </cell>
          <cell r="H628" t="str">
            <v>TAGUIG CITY</v>
          </cell>
          <cell r="I628" t="str">
            <v>PARAÑAQUE</v>
          </cell>
          <cell r="J628"/>
          <cell r="K628"/>
          <cell r="L628" t="str">
            <v>VJC</v>
          </cell>
          <cell r="M628" t="str">
            <v>FCOMP</v>
          </cell>
          <cell r="N628" t="str">
            <v>Jenneth Madrid</v>
          </cell>
          <cell r="O628">
            <v>18.2728</v>
          </cell>
          <cell r="P628">
            <v>68.19</v>
          </cell>
        </row>
        <row r="629">
          <cell r="E629" t="str">
            <v>X25010134416</v>
          </cell>
          <cell r="F629" t="str">
            <v>BROER BUILDERS CONSTRUCTION CORPORATION</v>
          </cell>
          <cell r="G629" t="str">
            <v>NIOG III, NIOG III, BACOOR</v>
          </cell>
          <cell r="H629" t="str">
            <v>BACOOR CITY</v>
          </cell>
          <cell r="I629" t="str">
            <v>DASMA</v>
          </cell>
          <cell r="J629"/>
          <cell r="K629"/>
          <cell r="L629" t="str">
            <v>AVECO</v>
          </cell>
          <cell r="M629" t="str">
            <v>FCOMP</v>
          </cell>
          <cell r="N629" t="str">
            <v>Ronilo Gange Jr.</v>
          </cell>
          <cell r="O629">
            <v>77.352099999999993</v>
          </cell>
          <cell r="P629">
            <v>234.77</v>
          </cell>
        </row>
        <row r="630">
          <cell r="E630" t="str">
            <v>X24103991157</v>
          </cell>
          <cell r="F630" t="str">
            <v>REBECCA S. GONZALES</v>
          </cell>
          <cell r="G630" t="str">
            <v>NEWPORT, AVIDA SETTINGS CAVITE PH2, BACOOR</v>
          </cell>
          <cell r="H630" t="str">
            <v>BACOOR CITY</v>
          </cell>
          <cell r="I630" t="str">
            <v>DASMA</v>
          </cell>
          <cell r="J630"/>
          <cell r="K630"/>
          <cell r="L630" t="str">
            <v>AVECO</v>
          </cell>
          <cell r="M630" t="str">
            <v>SCHED</v>
          </cell>
          <cell r="N630" t="str">
            <v>Ronilo Gange Jr.</v>
          </cell>
          <cell r="O630">
            <v>65.848799999999997</v>
          </cell>
          <cell r="P630">
            <v>162.88999999999999</v>
          </cell>
        </row>
        <row r="631">
          <cell r="E631" t="str">
            <v>X25051494715</v>
          </cell>
          <cell r="F631" t="str">
            <v>CITY GOVERNMENT OF TAGUIG</v>
          </cell>
          <cell r="G631" t="str">
            <v>CHAMPACA, STO. NINO, TAGUIG CITY</v>
          </cell>
          <cell r="H631" t="str">
            <v>TAGUIG CITY</v>
          </cell>
          <cell r="I631" t="str">
            <v>PARAÑAQUE</v>
          </cell>
          <cell r="J631"/>
          <cell r="K631"/>
          <cell r="L631" t="str">
            <v>VJC</v>
          </cell>
          <cell r="M631" t="str">
            <v>FCOMP</v>
          </cell>
          <cell r="N631" t="str">
            <v>Jenneth Madrid</v>
          </cell>
          <cell r="O631">
            <v>13.23</v>
          </cell>
          <cell r="P631">
            <v>31.51</v>
          </cell>
        </row>
        <row r="632">
          <cell r="E632" t="str">
            <v>X23072871198</v>
          </cell>
          <cell r="F632" t="str">
            <v>DITO TELECOMMUNITY CORPORATION</v>
          </cell>
          <cell r="G632" t="str">
            <v>SAN JUANICO, AYALA-ALABANG VILL, MUNTINLUPA</v>
          </cell>
          <cell r="H632" t="str">
            <v>MUNTINLUPA CITY</v>
          </cell>
          <cell r="I632" t="str">
            <v>PARAÑAQUE</v>
          </cell>
          <cell r="J632"/>
          <cell r="K632"/>
          <cell r="L632" t="str">
            <v>CHALLENGER</v>
          </cell>
          <cell r="M632" t="str">
            <v>FCOMP</v>
          </cell>
          <cell r="N632" t="str">
            <v>Isan Carlo Lazaro</v>
          </cell>
          <cell r="O632">
            <v>17.322799999999997</v>
          </cell>
          <cell r="P632">
            <v>25.12</v>
          </cell>
        </row>
        <row r="633">
          <cell r="E633" t="str">
            <v>P2503186512</v>
          </cell>
          <cell r="F633" t="str">
            <v>Relocation of pole Due to rd. Widening Buendia St,Tunasan Muntinlupa</v>
          </cell>
          <cell r="G633" t="str">
            <v>ARANDIA TUNASAN TUNASAN MUNTINLUPA METRO MANILA</v>
          </cell>
          <cell r="H633" t="str">
            <v>MUNTINLUPA CITY</v>
          </cell>
          <cell r="I633" t="str">
            <v>PARAÑAQUE</v>
          </cell>
          <cell r="J633"/>
          <cell r="K633"/>
          <cell r="L633" t="str">
            <v>CHALLENGER</v>
          </cell>
          <cell r="M633" t="str">
            <v>INPRG</v>
          </cell>
          <cell r="N633" t="str">
            <v>Justine Ramos</v>
          </cell>
          <cell r="O633">
            <v>447.34</v>
          </cell>
          <cell r="P633">
            <v>474.14</v>
          </cell>
        </row>
        <row r="634">
          <cell r="E634" t="str">
            <v>X25051535307</v>
          </cell>
          <cell r="F634" t="str">
            <v>PHILIP SIGFRID ALFARO FORTUN</v>
          </cell>
          <cell r="G634" t="str">
            <v>SAN AGUSTIN, SUSANA HTS SUBD VILL 6, MUNTINLUPA</v>
          </cell>
          <cell r="H634" t="str">
            <v>MUNTINLUPA CITY</v>
          </cell>
          <cell r="I634" t="str">
            <v>PARAÑAQUE</v>
          </cell>
          <cell r="J634"/>
          <cell r="K634"/>
          <cell r="L634" t="str">
            <v>ECOM</v>
          </cell>
          <cell r="M634" t="str">
            <v>FCOMP</v>
          </cell>
          <cell r="N634" t="str">
            <v>Ronilo Gange Jr.</v>
          </cell>
          <cell r="O634">
            <v>65.444700000000026</v>
          </cell>
          <cell r="P634">
            <v>132.4</v>
          </cell>
        </row>
        <row r="635">
          <cell r="E635" t="str">
            <v>X23093793238</v>
          </cell>
          <cell r="F635" t="str">
            <v>JERRY TIU PURA</v>
          </cell>
          <cell r="G635" t="str">
            <v>DR. A SANTOS, SAN DIONISIO, PARANAQUE</v>
          </cell>
          <cell r="H635" t="str">
            <v>PARAÑAQUE CITY</v>
          </cell>
          <cell r="I635" t="str">
            <v>PARAÑAQUE</v>
          </cell>
          <cell r="J635"/>
          <cell r="K635"/>
          <cell r="L635" t="str">
            <v>ECOM</v>
          </cell>
          <cell r="M635" t="str">
            <v>SCHED</v>
          </cell>
          <cell r="N635" t="str">
            <v>Ronilo Gange Jr.</v>
          </cell>
          <cell r="O635">
            <v>81.11</v>
          </cell>
          <cell r="P635">
            <v>139.81</v>
          </cell>
        </row>
        <row r="636">
          <cell r="E636" t="str">
            <v>X25030926983</v>
          </cell>
          <cell r="F636" t="str">
            <v>PANCITERIA LIDO CHINESE CUISINE CORP.</v>
          </cell>
          <cell r="G636" t="str">
            <v>MOLINO BLVD., MAMBOG IV, BACOOR</v>
          </cell>
          <cell r="H636" t="str">
            <v>BACOOR CITY</v>
          </cell>
          <cell r="I636" t="str">
            <v>DASMA</v>
          </cell>
          <cell r="J636"/>
          <cell r="K636"/>
          <cell r="L636" t="str">
            <v>AVECO</v>
          </cell>
          <cell r="M636" t="str">
            <v>FCOMP</v>
          </cell>
          <cell r="N636" t="str">
            <v>Ronilo Gange Jr.</v>
          </cell>
          <cell r="O636">
            <v>111.5933</v>
          </cell>
          <cell r="P636">
            <v>340.66</v>
          </cell>
        </row>
        <row r="637">
          <cell r="E637" t="str">
            <v>X25041167301</v>
          </cell>
          <cell r="F637" t="str">
            <v>CITY GOVERNMENT OF PARAÑAQUE</v>
          </cell>
          <cell r="G637" t="str">
            <v>FAME, 4TH ESTATE SUBD, PARANAQUE</v>
          </cell>
          <cell r="H637" t="str">
            <v>PARAÑAQUE CITY</v>
          </cell>
          <cell r="I637" t="str">
            <v>PARAÑAQUE</v>
          </cell>
          <cell r="J637" t="str">
            <v>ongoing may tatangalin na bubong kasi po di maka pwesto pag tayo ng poste</v>
          </cell>
          <cell r="K637"/>
          <cell r="L637" t="str">
            <v>POWERHOUSE</v>
          </cell>
          <cell r="M637" t="str">
            <v>SCHED</v>
          </cell>
          <cell r="N637" t="str">
            <v>Isan Carlo Lazaro</v>
          </cell>
          <cell r="O637">
            <v>119.5912</v>
          </cell>
          <cell r="P637">
            <v>319.56</v>
          </cell>
        </row>
        <row r="638">
          <cell r="E638" t="str">
            <v>X25041167142</v>
          </cell>
          <cell r="F638" t="str">
            <v>CITY GOVERNMENT OF PARAÑAQUE</v>
          </cell>
          <cell r="G638" t="str">
            <v>STA. LUCIA, SAN ANTONIO VALLEY 1, PARANAQUE</v>
          </cell>
          <cell r="H638" t="str">
            <v>PARAÑAQUE CITY</v>
          </cell>
          <cell r="I638" t="str">
            <v>PARAÑAQUE</v>
          </cell>
          <cell r="J638"/>
          <cell r="K638"/>
          <cell r="L638" t="str">
            <v>POWERHOUSE</v>
          </cell>
          <cell r="M638" t="str">
            <v>FCOMP</v>
          </cell>
          <cell r="N638" t="str">
            <v>Isan Carlo Lazaro</v>
          </cell>
          <cell r="O638">
            <v>82.274700000000024</v>
          </cell>
          <cell r="P638">
            <v>144.47999999999999</v>
          </cell>
        </row>
        <row r="639">
          <cell r="E639" t="str">
            <v>X25041167361</v>
          </cell>
          <cell r="F639" t="str">
            <v>CITY GOVERNMENT OF PARAÑAQUE</v>
          </cell>
          <cell r="G639" t="str">
            <v>NINOY AQUINO, LA HUERTA, PARANAQUE</v>
          </cell>
          <cell r="H639" t="str">
            <v>PARAÑAQUE CITY</v>
          </cell>
          <cell r="I639" t="str">
            <v>PARAÑAQUE</v>
          </cell>
          <cell r="J639"/>
          <cell r="K639"/>
          <cell r="L639" t="str">
            <v>ECOM</v>
          </cell>
          <cell r="M639" t="str">
            <v>FCOMP</v>
          </cell>
          <cell r="N639" t="str">
            <v>Ronilo Gange Jr.</v>
          </cell>
          <cell r="O639">
            <v>35.842799999999997</v>
          </cell>
          <cell r="P639">
            <v>115.24</v>
          </cell>
        </row>
        <row r="640">
          <cell r="E640" t="str">
            <v>X25010310869</v>
          </cell>
          <cell r="F640" t="str">
            <v>CAT COMICS LAND INC.</v>
          </cell>
          <cell r="G640" t="str">
            <v>ROSE OF HEAVEN, TALON VILL, LAS PINAS CITY</v>
          </cell>
          <cell r="H640" t="str">
            <v>LAS PIÑAS CITY</v>
          </cell>
          <cell r="I640" t="str">
            <v>PARAÑAQUE</v>
          </cell>
          <cell r="J640"/>
          <cell r="K640"/>
          <cell r="L640" t="str">
            <v>CHALLENGER</v>
          </cell>
          <cell r="M640" t="str">
            <v>FCOMP</v>
          </cell>
          <cell r="N640" t="str">
            <v>Isan Carlo Lazaro</v>
          </cell>
          <cell r="O640">
            <v>93.228700000000003</v>
          </cell>
          <cell r="P640">
            <v>122.65</v>
          </cell>
        </row>
        <row r="641">
          <cell r="E641" t="str">
            <v>X24093671155</v>
          </cell>
          <cell r="F641" t="str">
            <v>CHARLENE L. BILIGAN</v>
          </cell>
          <cell r="G641" t="str">
            <v>OLA, AFP OVAI PHASE IV, TAGUIG CITY</v>
          </cell>
          <cell r="H641" t="str">
            <v>TAGUIG CITY</v>
          </cell>
          <cell r="I641" t="str">
            <v>PARAÑAQUE</v>
          </cell>
          <cell r="J641" t="str">
            <v>WITH PROBLEM (ROW)</v>
          </cell>
          <cell r="K641"/>
          <cell r="L641" t="str">
            <v>VJC</v>
          </cell>
          <cell r="M641" t="str">
            <v>SCHED</v>
          </cell>
          <cell r="N641" t="str">
            <v>Jenneth Madrid</v>
          </cell>
          <cell r="O641">
            <v>76.991600000000005</v>
          </cell>
          <cell r="P641">
            <v>183.37</v>
          </cell>
        </row>
        <row r="642">
          <cell r="E642" t="str">
            <v>X25020700828</v>
          </cell>
          <cell r="F642" t="str">
            <v>ROSALIE MONTEMAYOR CRUZ</v>
          </cell>
          <cell r="G642" t="str">
            <v>ALABANG-ZAPOTE, TALON I, LAS PINAS CITY</v>
          </cell>
          <cell r="H642" t="str">
            <v>LAS PIÑAS CITY</v>
          </cell>
          <cell r="I642" t="str">
            <v>PARAÑAQUE</v>
          </cell>
          <cell r="J642"/>
          <cell r="K642"/>
          <cell r="L642" t="str">
            <v>ECOM</v>
          </cell>
          <cell r="M642" t="str">
            <v>FCOMP</v>
          </cell>
          <cell r="N642" t="str">
            <v>Ronilo Gange Jr.</v>
          </cell>
          <cell r="O642">
            <v>4.79</v>
          </cell>
          <cell r="P642">
            <v>42.54</v>
          </cell>
        </row>
        <row r="643">
          <cell r="E643" t="str">
            <v>X25041354477</v>
          </cell>
          <cell r="F643" t="str">
            <v>FLEXI PACK AND PRINT CO. PHILS. INC.</v>
          </cell>
          <cell r="G643" t="str">
            <v>CAPITOLINE HILLS, ITALIA 500-BF HOMES, LAS PINAS CITY</v>
          </cell>
          <cell r="H643" t="str">
            <v>LAS PIÑAS CITY</v>
          </cell>
          <cell r="I643" t="str">
            <v>PARAÑAQUE</v>
          </cell>
          <cell r="J643"/>
          <cell r="K643"/>
          <cell r="L643" t="str">
            <v>POWERHOUSE</v>
          </cell>
          <cell r="M643" t="str">
            <v>FCOMP</v>
          </cell>
          <cell r="N643" t="str">
            <v>Jenneth Madrid</v>
          </cell>
          <cell r="O643">
            <v>20.350000000000001</v>
          </cell>
          <cell r="P643">
            <v>31.31</v>
          </cell>
        </row>
        <row r="644">
          <cell r="E644" t="str">
            <v>X25030779048</v>
          </cell>
          <cell r="F644" t="str">
            <v>A R B CONSTRUCTION COMPANY, INC.</v>
          </cell>
          <cell r="G644" t="str">
            <v>BLOCK 3, SOLDIERS HILLS SUBD, MUNTINLUPA</v>
          </cell>
          <cell r="H644" t="str">
            <v>MUNTINLUPA CITY</v>
          </cell>
          <cell r="I644" t="str">
            <v>PARAÑAQUE</v>
          </cell>
          <cell r="J644"/>
          <cell r="K644"/>
          <cell r="L644" t="str">
            <v>CHALLENGER</v>
          </cell>
          <cell r="M644" t="str">
            <v>FCOMP</v>
          </cell>
          <cell r="N644" t="str">
            <v>Isan Carlo Lazaro</v>
          </cell>
          <cell r="O644">
            <v>86.989500000000007</v>
          </cell>
          <cell r="P644">
            <v>138.91999999999999</v>
          </cell>
        </row>
        <row r="645">
          <cell r="E645" t="str">
            <v>X25010310103</v>
          </cell>
          <cell r="F645" t="str">
            <v>RODOLFO BEDIONES</v>
          </cell>
          <cell r="G645" t="str">
            <v>KAIMITO, MOLAVE PARK VILL, PARANAQUE</v>
          </cell>
          <cell r="H645" t="str">
            <v>PARAÑAQUE CITY</v>
          </cell>
          <cell r="I645" t="str">
            <v>PARAÑAQUE</v>
          </cell>
          <cell r="J645"/>
          <cell r="K645"/>
          <cell r="L645" t="str">
            <v>VJC</v>
          </cell>
          <cell r="M645" t="str">
            <v>FCOMP</v>
          </cell>
          <cell r="N645" t="str">
            <v>Jenneth Madrid</v>
          </cell>
          <cell r="O645">
            <v>1.73</v>
          </cell>
          <cell r="P645">
            <v>3.47</v>
          </cell>
        </row>
        <row r="646">
          <cell r="E646" t="str">
            <v>X25041329943</v>
          </cell>
          <cell r="F646" t="str">
            <v>HARD DISCOUNT PHILIPPINES, INC.</v>
          </cell>
          <cell r="G646" t="str">
            <v>BENEDICTINE, STA. ANA SUBD, PARANAQUE</v>
          </cell>
          <cell r="H646" t="str">
            <v>PARAÑAQUE CITY</v>
          </cell>
          <cell r="I646" t="str">
            <v>PARAÑAQUE</v>
          </cell>
          <cell r="J646"/>
          <cell r="K646"/>
          <cell r="L646" t="str">
            <v>POWERHOUSE</v>
          </cell>
          <cell r="M646" t="str">
            <v>FCOMP</v>
          </cell>
          <cell r="N646" t="str">
            <v>Isan Carlo Lazaro</v>
          </cell>
          <cell r="O646">
            <v>17.78</v>
          </cell>
          <cell r="P646">
            <v>32.94</v>
          </cell>
        </row>
        <row r="647">
          <cell r="E647" t="str">
            <v>X24124789165</v>
          </cell>
          <cell r="F647" t="str">
            <v>GERALD LUEGO CHUA</v>
          </cell>
          <cell r="G647" t="str">
            <v>AGUIRRE, BF HOMES, PARANAQUE</v>
          </cell>
          <cell r="H647" t="str">
            <v>PARAÑAQUE CITY</v>
          </cell>
          <cell r="I647" t="str">
            <v>PARAÑAQUE</v>
          </cell>
          <cell r="J647"/>
          <cell r="K647"/>
          <cell r="L647" t="str">
            <v>POWERHOUSE</v>
          </cell>
          <cell r="M647" t="str">
            <v>FCOMP</v>
          </cell>
          <cell r="N647" t="str">
            <v>Isan Carlo Lazaro</v>
          </cell>
          <cell r="O647">
            <v>1.73</v>
          </cell>
          <cell r="P647">
            <v>3.52</v>
          </cell>
        </row>
        <row r="648">
          <cell r="E648" t="str">
            <v>X25030908480</v>
          </cell>
          <cell r="F648" t="str">
            <v>1DYNAMIX AUTOMOTIVE INC.</v>
          </cell>
          <cell r="G648" t="str">
            <v>DR. A SANTOS, SAN DIONISIO, PARANAQUE</v>
          </cell>
          <cell r="H648" t="str">
            <v>PARAÑAQUE CITY</v>
          </cell>
          <cell r="I648" t="str">
            <v>PARAÑAQUE</v>
          </cell>
          <cell r="J648"/>
          <cell r="K648"/>
          <cell r="L648" t="str">
            <v>ECOM</v>
          </cell>
          <cell r="M648" t="str">
            <v>FCOMP</v>
          </cell>
          <cell r="N648" t="str">
            <v>Ronilo Gange Jr.</v>
          </cell>
          <cell r="O648">
            <v>9.8533000000000008</v>
          </cell>
          <cell r="P648">
            <v>12.22</v>
          </cell>
        </row>
        <row r="649">
          <cell r="E649" t="str">
            <v>X25020590279</v>
          </cell>
          <cell r="F649" t="str">
            <v>CHRISTOPHER JOHN YU SAM CHUA</v>
          </cell>
          <cell r="G649" t="str">
            <v>PINE, PILAR VILL, LAS PINAS CITY</v>
          </cell>
          <cell r="H649" t="str">
            <v>LAS PIÑAS CITY</v>
          </cell>
          <cell r="I649" t="str">
            <v>PARAÑAQUE</v>
          </cell>
          <cell r="J649"/>
          <cell r="K649"/>
          <cell r="L649" t="str">
            <v>ECOM</v>
          </cell>
          <cell r="M649" t="str">
            <v>SCHED</v>
          </cell>
          <cell r="N649" t="str">
            <v>Ronilo Gange Jr.</v>
          </cell>
          <cell r="O649">
            <v>35.569500000000005</v>
          </cell>
          <cell r="P649">
            <v>126.81</v>
          </cell>
        </row>
        <row r="650">
          <cell r="E650" t="str">
            <v>X24072979788</v>
          </cell>
          <cell r="F650" t="str">
            <v xml:space="preserve"> JESSICA INTAL COSTUNA</v>
          </cell>
          <cell r="G650" t="str">
            <v>C. ARELLANO, KATARUNGAN VILLAGE, MUNTINLUPA</v>
          </cell>
          <cell r="H650" t="str">
            <v>PARAÑAQUE CITY</v>
          </cell>
          <cell r="I650" t="str">
            <v>PARAÑAQUE</v>
          </cell>
          <cell r="J650"/>
          <cell r="K650"/>
          <cell r="L650" t="str">
            <v>CHALLENGER</v>
          </cell>
          <cell r="M650" t="str">
            <v>FCOMP</v>
          </cell>
          <cell r="N650" t="str">
            <v>Isan Carlo Lazaro</v>
          </cell>
          <cell r="O650">
            <v>15.922799999999999</v>
          </cell>
          <cell r="P650">
            <v>54.17</v>
          </cell>
        </row>
        <row r="651">
          <cell r="E651" t="str">
            <v>X25030793729</v>
          </cell>
          <cell r="F651" t="str">
            <v>EXTRA-ORDINARY PROPERTY HOLDINGS, INC.</v>
          </cell>
          <cell r="G651" t="str">
            <v>PHASE 1 ACCESS ROAD, AMVEL COMMERCIAL COMPLEX, PARANAQUE</v>
          </cell>
          <cell r="H651" t="str">
            <v>PARAÑAQUE CITY</v>
          </cell>
          <cell r="I651" t="str">
            <v>PARAÑAQUE</v>
          </cell>
          <cell r="J651" t="str">
            <v>ongoing for energize</v>
          </cell>
          <cell r="K651"/>
          <cell r="L651" t="str">
            <v>POWERHOUSE</v>
          </cell>
          <cell r="M651" t="str">
            <v>SCHED</v>
          </cell>
          <cell r="N651" t="str">
            <v>Isan Carlo Lazaro</v>
          </cell>
          <cell r="O651">
            <v>155.39339999999999</v>
          </cell>
          <cell r="P651">
            <v>333.21</v>
          </cell>
        </row>
        <row r="652">
          <cell r="E652" t="str">
            <v>X25041239297</v>
          </cell>
          <cell r="F652" t="str">
            <v>BARRY NEIL NOGOY TOBIAS</v>
          </cell>
          <cell r="G652" t="str">
            <v>ZODIAC, VERAVILLE HOMES 1, LAS PINAS CITY</v>
          </cell>
          <cell r="H652" t="str">
            <v>LAS PIÑAS CITY</v>
          </cell>
          <cell r="I652" t="str">
            <v>PARAÑAQUE</v>
          </cell>
          <cell r="J652"/>
          <cell r="K652"/>
          <cell r="L652" t="str">
            <v>CHALLENGER</v>
          </cell>
          <cell r="M652" t="str">
            <v>FCOMP</v>
          </cell>
          <cell r="N652" t="str">
            <v>Isan Carlo Lazaro</v>
          </cell>
          <cell r="O652">
            <v>117.52</v>
          </cell>
          <cell r="P652">
            <v>313.60000000000002</v>
          </cell>
        </row>
        <row r="653">
          <cell r="E653" t="str">
            <v>X25030845883</v>
          </cell>
          <cell r="F653" t="str">
            <v>OCEANWIDE MARITIME SERVICES CORP.</v>
          </cell>
          <cell r="G653" t="str">
            <v>ALIMA II, ALIMA II, BACOOR</v>
          </cell>
          <cell r="H653" t="str">
            <v>BACOOR CITY</v>
          </cell>
          <cell r="I653" t="str">
            <v>DASMA</v>
          </cell>
          <cell r="J653"/>
          <cell r="K653"/>
          <cell r="L653" t="str">
            <v>AVECO</v>
          </cell>
          <cell r="M653" t="str">
            <v>FCOMP</v>
          </cell>
          <cell r="N653" t="str">
            <v>Ronilo Gange Jr.</v>
          </cell>
          <cell r="O653">
            <v>86.02470000000001</v>
          </cell>
          <cell r="P653">
            <v>191.16</v>
          </cell>
        </row>
        <row r="654">
          <cell r="E654" t="str">
            <v>X24103990265</v>
          </cell>
          <cell r="F654" t="str">
            <v>PRIME FEATHERS CORPORATION</v>
          </cell>
          <cell r="G654" t="str">
            <v>APITONG, CAMELLA SPV CENTRAL PH 2, BACOOR</v>
          </cell>
          <cell r="H654" t="str">
            <v>BACOOR CITY</v>
          </cell>
          <cell r="I654" t="str">
            <v>DASMA</v>
          </cell>
          <cell r="J654"/>
          <cell r="K654"/>
          <cell r="L654" t="str">
            <v>AVECO</v>
          </cell>
          <cell r="M654" t="str">
            <v>SCHED</v>
          </cell>
          <cell r="N654" t="str">
            <v>Ronilo Gange Jr.</v>
          </cell>
          <cell r="O654">
            <v>164.20159999999998</v>
          </cell>
          <cell r="P654">
            <v>435.67</v>
          </cell>
        </row>
        <row r="655">
          <cell r="E655" t="str">
            <v>X25030835417</v>
          </cell>
          <cell r="F655" t="str">
            <v>CHERIE ROSE COLINAYO ZHENG</v>
          </cell>
          <cell r="G655" t="str">
            <v>ARMELA CPD-SAVVY 25, ARMELA CPD-SAVVY 25, PARANAQUE</v>
          </cell>
          <cell r="H655" t="str">
            <v>PARAÑAQUE CITY</v>
          </cell>
          <cell r="I655" t="str">
            <v>PARAÑAQUE</v>
          </cell>
          <cell r="J655"/>
          <cell r="K655"/>
          <cell r="L655" t="str">
            <v>ECOM</v>
          </cell>
          <cell r="M655" t="str">
            <v>FCOMP</v>
          </cell>
          <cell r="N655" t="str">
            <v>Ronilo Gange Jr.</v>
          </cell>
          <cell r="O655">
            <v>68.396899999999988</v>
          </cell>
          <cell r="P655">
            <v>118.02</v>
          </cell>
        </row>
        <row r="656">
          <cell r="E656" t="str">
            <v>X25041327101</v>
          </cell>
          <cell r="F656" t="str">
            <v>ERLINDA CRUZ RABE</v>
          </cell>
          <cell r="G656" t="str">
            <v>WEST SERVICE, MARCELO GREEN VILL, PARANAQUE</v>
          </cell>
          <cell r="H656" t="str">
            <v>PARAÑAQUE CITY</v>
          </cell>
          <cell r="I656" t="str">
            <v>PARAÑAQUE</v>
          </cell>
          <cell r="J656"/>
          <cell r="K656"/>
          <cell r="L656" t="str">
            <v>ECOM</v>
          </cell>
          <cell r="M656" t="str">
            <v>FCOMP</v>
          </cell>
          <cell r="N656" t="str">
            <v>Ronilo Gange Jr.</v>
          </cell>
          <cell r="O656">
            <v>3.92</v>
          </cell>
          <cell r="P656">
            <v>55.14</v>
          </cell>
        </row>
        <row r="657">
          <cell r="E657" t="str">
            <v>R23957713</v>
          </cell>
          <cell r="F657" t="str">
            <v>ASEANA BUSINESS PARK ESTATE ASSOCIATION, INC.,, CBG</v>
          </cell>
          <cell r="G657" t="str">
            <v>KIUKOK, ASEANA BUSINESS PARK, PARANAQUE</v>
          </cell>
          <cell r="H657" t="str">
            <v>PARAÑAQUE CITY</v>
          </cell>
          <cell r="I657" t="str">
            <v>PARAÑAQUE</v>
          </cell>
          <cell r="J657"/>
          <cell r="K657"/>
          <cell r="L657" t="str">
            <v>VJC</v>
          </cell>
          <cell r="M657" t="str">
            <v>FCOMP</v>
          </cell>
          <cell r="N657" t="str">
            <v>Jenneth Madrid</v>
          </cell>
          <cell r="O657">
            <v>156.64700000000002</v>
          </cell>
          <cell r="P657">
            <v>280.92</v>
          </cell>
        </row>
        <row r="658">
          <cell r="E658" t="str">
            <v>X25041166032</v>
          </cell>
          <cell r="F658" t="str">
            <v>CHARLES GAVINO</v>
          </cell>
          <cell r="G658" t="str">
            <v>DON MANOLO, ALABANG HILLS SUBD PH 3, MUNTINLUPA</v>
          </cell>
          <cell r="H658" t="str">
            <v>MUNTINLUPA CITY</v>
          </cell>
          <cell r="I658" t="str">
            <v>PARAÑAQUE</v>
          </cell>
          <cell r="J658"/>
          <cell r="K658"/>
          <cell r="L658" t="str">
            <v>CHALLENGER</v>
          </cell>
          <cell r="M658" t="str">
            <v>FCOMP</v>
          </cell>
          <cell r="N658" t="str">
            <v>Isan Carlo Lazaro</v>
          </cell>
          <cell r="O658">
            <v>14.8428</v>
          </cell>
          <cell r="P658">
            <v>19.97</v>
          </cell>
        </row>
        <row r="659">
          <cell r="E659" t="str">
            <v>X25041368806</v>
          </cell>
          <cell r="F659" t="str">
            <v>CITY GOVERNMENT OF BACOOR</v>
          </cell>
          <cell r="G659" t="str">
            <v>GEN. EVANGELISTA, MALIKSI III, BACOOR</v>
          </cell>
          <cell r="H659" t="str">
            <v>BACOOR CITY</v>
          </cell>
          <cell r="I659" t="str">
            <v>DASMA</v>
          </cell>
          <cell r="J659"/>
          <cell r="K659"/>
          <cell r="L659" t="str">
            <v>AVECO</v>
          </cell>
          <cell r="M659" t="str">
            <v>FCOMP</v>
          </cell>
          <cell r="N659" t="str">
            <v>Ronilo Gange Jr.</v>
          </cell>
          <cell r="O659">
            <v>37.709499999999998</v>
          </cell>
          <cell r="P659">
            <v>129.72</v>
          </cell>
        </row>
        <row r="660">
          <cell r="E660" t="str">
            <v>X24041311265</v>
          </cell>
          <cell r="F660" t="str">
            <v>KENNETH IVAN TORRES</v>
          </cell>
          <cell r="G660" t="str">
            <v>CALO, AYALA-ALABANG VILL, MUNTINLUPA</v>
          </cell>
          <cell r="H660" t="str">
            <v>MUNTINLUPA CITY</v>
          </cell>
          <cell r="I660" t="str">
            <v>PARAÑAQUE</v>
          </cell>
          <cell r="J660" t="str">
            <v>ENERGIZE DT 8/13</v>
          </cell>
          <cell r="K660"/>
          <cell r="L660" t="str">
            <v>CHALLENGER</v>
          </cell>
          <cell r="M660" t="str">
            <v>FCOMP</v>
          </cell>
          <cell r="N660" t="str">
            <v>Isan Carlo Lazaro</v>
          </cell>
          <cell r="O660">
            <v>66.476399999999998</v>
          </cell>
          <cell r="P660">
            <v>174.23</v>
          </cell>
        </row>
        <row r="661">
          <cell r="E661" t="str">
            <v>X24114505637</v>
          </cell>
          <cell r="F661" t="str">
            <v>XERXES ULTRA GARCIA</v>
          </cell>
          <cell r="G661" t="str">
            <v>PASEO DE LAS ACACIAS, SUSANA HEIGHTS SUBD, MUNTINLUPA</v>
          </cell>
          <cell r="H661" t="str">
            <v>MUNTINLUPA CITY</v>
          </cell>
          <cell r="I661" t="str">
            <v>PARAÑAQUE</v>
          </cell>
          <cell r="J661"/>
          <cell r="K661"/>
          <cell r="L661" t="str">
            <v>CHALLENGER</v>
          </cell>
          <cell r="M661" t="str">
            <v>FCOMP</v>
          </cell>
          <cell r="N661" t="str">
            <v>Isan Carlo Lazaro</v>
          </cell>
          <cell r="O661">
            <v>71.929000000000002</v>
          </cell>
          <cell r="P661">
            <v>197.88</v>
          </cell>
        </row>
        <row r="662">
          <cell r="E662" t="str">
            <v>X24104277960</v>
          </cell>
          <cell r="F662" t="str">
            <v>MIN MIN SEE KO</v>
          </cell>
          <cell r="G662" t="str">
            <v>BLOCK 9, PINAGSAMA PH 1 VILL, TAGUIG CITY</v>
          </cell>
          <cell r="H662" t="str">
            <v>TAGUIG CITY</v>
          </cell>
          <cell r="I662" t="str">
            <v>PARAÑAQUE</v>
          </cell>
          <cell r="J662" t="str">
            <v>NEED JOINT SURVEY FOR STAKA WITH DRAINAGE</v>
          </cell>
          <cell r="K662"/>
          <cell r="L662" t="str">
            <v>VJC</v>
          </cell>
          <cell r="M662" t="str">
            <v>SCHED</v>
          </cell>
          <cell r="N662" t="str">
            <v>Jenneth Madrid</v>
          </cell>
          <cell r="O662">
            <v>119.64190000000001</v>
          </cell>
          <cell r="P662">
            <v>377.25</v>
          </cell>
        </row>
        <row r="663">
          <cell r="E663" t="str">
            <v>X25030814571</v>
          </cell>
          <cell r="F663" t="str">
            <v>JOSE MARIA IBANEZ LANZA</v>
          </cell>
          <cell r="G663" t="str">
            <v>NORTH 5TH, ANGELA VILL, LAS PINAS CITY</v>
          </cell>
          <cell r="H663" t="str">
            <v>LAS PIÑAS CITY</v>
          </cell>
          <cell r="I663" t="str">
            <v>PARAÑAQUE</v>
          </cell>
          <cell r="J663"/>
          <cell r="K663"/>
          <cell r="L663" t="str">
            <v>POWERHOUSE</v>
          </cell>
          <cell r="M663" t="str">
            <v>FCOMP</v>
          </cell>
          <cell r="N663" t="str">
            <v>Isan Carlo Lazaro</v>
          </cell>
          <cell r="O663">
            <v>99.41449999999999</v>
          </cell>
          <cell r="P663">
            <v>273.55</v>
          </cell>
        </row>
        <row r="664">
          <cell r="E664" t="str">
            <v>X25030863348</v>
          </cell>
          <cell r="F664" t="str">
            <v>FRANCIS VALDEZ BATENGA</v>
          </cell>
          <cell r="G664" t="str">
            <v>BOMBAY, BF HOMES, PARANAQUE</v>
          </cell>
          <cell r="H664" t="str">
            <v>PARAÑAQUE CITY</v>
          </cell>
          <cell r="I664" t="str">
            <v>PARAÑAQUE</v>
          </cell>
          <cell r="J664" t="str">
            <v>no tapping point sa jobsite kaya po hindi malalagyan ng DT</v>
          </cell>
          <cell r="K664"/>
          <cell r="L664" t="str">
            <v>POWERHOUSE</v>
          </cell>
          <cell r="M664" t="str">
            <v>SCHED</v>
          </cell>
          <cell r="N664" t="str">
            <v>Isan Carlo Lazaro</v>
          </cell>
          <cell r="O664">
            <v>9.8533000000000008</v>
          </cell>
          <cell r="P664">
            <v>11.96</v>
          </cell>
        </row>
        <row r="665">
          <cell r="E665" t="str">
            <v>X25030895832</v>
          </cell>
          <cell r="F665" t="str">
            <v>FD 25 TRADING CORP.</v>
          </cell>
          <cell r="G665" t="str">
            <v>FRUTO SANTOS, ZAPOTE, LAS PINAS CITY</v>
          </cell>
          <cell r="H665" t="str">
            <v>LAS PIÑAS CITY</v>
          </cell>
          <cell r="I665" t="str">
            <v>PARAÑAQUE</v>
          </cell>
          <cell r="J665"/>
          <cell r="K665"/>
          <cell r="L665" t="str">
            <v>ECOM</v>
          </cell>
          <cell r="M665" t="str">
            <v>FCOMP</v>
          </cell>
          <cell r="N665" t="str">
            <v>Ronilo Gange Jr.</v>
          </cell>
          <cell r="O665">
            <v>14.522799999999998</v>
          </cell>
          <cell r="P665">
            <v>38.520000000000003</v>
          </cell>
        </row>
        <row r="666">
          <cell r="E666" t="str">
            <v>X25010242370</v>
          </cell>
          <cell r="F666" t="str">
            <v>BF CHILD'S HOME EDUCATIONAL CENTER, INC.</v>
          </cell>
          <cell r="G666" t="str">
            <v>TROPICAL, BF HOMES, LAS PINAS CITY</v>
          </cell>
          <cell r="H666" t="str">
            <v>LAS PIÑAS CITY</v>
          </cell>
          <cell r="I666" t="str">
            <v>PARAÑAQUE</v>
          </cell>
          <cell r="J666"/>
          <cell r="K666"/>
          <cell r="L666" t="str">
            <v>ECOM</v>
          </cell>
          <cell r="M666" t="str">
            <v>FCOMP</v>
          </cell>
          <cell r="N666" t="str">
            <v>Ronilo Gange Jr.</v>
          </cell>
          <cell r="O666">
            <v>45.390699999999988</v>
          </cell>
          <cell r="P666">
            <v>136.01</v>
          </cell>
        </row>
        <row r="667">
          <cell r="E667" t="str">
            <v>X25020723572</v>
          </cell>
          <cell r="F667" t="str">
            <v>MONICA PUBLISHING CORP,</v>
          </cell>
          <cell r="G667" t="str">
            <v>DR. A. SANTOS, SAN ISIDRO, PARANAQUE</v>
          </cell>
          <cell r="H667" t="str">
            <v>PARAÑAQUE CITY</v>
          </cell>
          <cell r="I667" t="str">
            <v>PARAÑAQUE</v>
          </cell>
          <cell r="J667"/>
          <cell r="K667"/>
          <cell r="L667" t="str">
            <v>ECOM</v>
          </cell>
          <cell r="M667" t="str">
            <v>SCHED</v>
          </cell>
          <cell r="N667" t="str">
            <v>Ronilo Gange Jr.</v>
          </cell>
          <cell r="O667">
            <v>105.78070000000001</v>
          </cell>
          <cell r="P667">
            <v>160.91</v>
          </cell>
        </row>
        <row r="668">
          <cell r="E668" t="str">
            <v>X25041378148</v>
          </cell>
          <cell r="F668" t="str">
            <v>JETTI_PETROLEUM INC.</v>
          </cell>
          <cell r="G668" t="str">
            <v>DR. A SANTOS, SAN DIONISIO, PARANAQUE</v>
          </cell>
          <cell r="H668" t="str">
            <v>PARAÑAQUE CITY</v>
          </cell>
          <cell r="I668" t="str">
            <v>PARAÑAQUE</v>
          </cell>
          <cell r="J668"/>
          <cell r="K668"/>
          <cell r="L668" t="str">
            <v>VJC</v>
          </cell>
          <cell r="M668" t="str">
            <v>FCOMP</v>
          </cell>
          <cell r="N668" t="str">
            <v>Jenneth Madrid</v>
          </cell>
          <cell r="O668">
            <v>10.9328</v>
          </cell>
          <cell r="P668">
            <v>18.82</v>
          </cell>
        </row>
        <row r="669">
          <cell r="E669" t="str">
            <v>X25041378514</v>
          </cell>
          <cell r="F669" t="str">
            <v>PARAÑAQUE ULTRASOUND DIAGNOSTIC CENTER, INC.</v>
          </cell>
          <cell r="G669" t="str">
            <v>AIRPORT, BACLARAN, PARANAQUE</v>
          </cell>
          <cell r="H669" t="str">
            <v>PARAÑAQUE CITY</v>
          </cell>
          <cell r="I669" t="str">
            <v>PARAÑAQUE</v>
          </cell>
          <cell r="J669"/>
          <cell r="K669"/>
          <cell r="L669" t="str">
            <v>VJC</v>
          </cell>
          <cell r="M669" t="str">
            <v>FCOMP</v>
          </cell>
          <cell r="N669" t="str">
            <v>Jenneth Madrid</v>
          </cell>
          <cell r="O669">
            <v>4.7300000000000004</v>
          </cell>
          <cell r="P669">
            <v>11.66</v>
          </cell>
        </row>
        <row r="670">
          <cell r="E670" t="str">
            <v>X25051639273</v>
          </cell>
          <cell r="F670" t="str">
            <v>LIMCALY INDUSTRIES INCORPORATED</v>
          </cell>
          <cell r="G670" t="str">
            <v>PASCOR, STO. NINO, PARANAQUE</v>
          </cell>
          <cell r="H670" t="str">
            <v>PARAÑAQUE CITY</v>
          </cell>
          <cell r="I670" t="str">
            <v>PARAÑAQUE</v>
          </cell>
          <cell r="J670"/>
          <cell r="K670"/>
          <cell r="L670" t="str">
            <v>VJC</v>
          </cell>
          <cell r="M670" t="str">
            <v>FCOMP</v>
          </cell>
          <cell r="N670" t="str">
            <v>Jenneth Madrid</v>
          </cell>
          <cell r="O670">
            <v>4.6894999999999998</v>
          </cell>
          <cell r="P670">
            <v>11.44</v>
          </cell>
        </row>
        <row r="671">
          <cell r="E671" t="str">
            <v>X25030919165</v>
          </cell>
          <cell r="F671" t="str">
            <v>HAMPTON PROPERTIES INC.</v>
          </cell>
          <cell r="G671" t="str">
            <v>CASIMIRO, ZAPOTE, LAS PINAS CITY</v>
          </cell>
          <cell r="H671" t="str">
            <v>LAS PIÑAS CITY</v>
          </cell>
          <cell r="I671" t="str">
            <v>PARAÑAQUE</v>
          </cell>
          <cell r="J671" t="str">
            <v>sa sabado aug 16 ang digging</v>
          </cell>
          <cell r="K671"/>
          <cell r="L671" t="str">
            <v>ECOM</v>
          </cell>
          <cell r="M671" t="str">
            <v>SCHED</v>
          </cell>
          <cell r="N671" t="str">
            <v>Ronilo Gange Jr.</v>
          </cell>
          <cell r="O671">
            <v>62.388000000000005</v>
          </cell>
          <cell r="P671">
            <v>116.02</v>
          </cell>
        </row>
        <row r="672">
          <cell r="E672" t="str">
            <v>X25030919203</v>
          </cell>
          <cell r="F672" t="str">
            <v>HAMPTON PROPERTIES INC.</v>
          </cell>
          <cell r="G672" t="str">
            <v>CASIMIRO, ZAPOTE, LAS PINAS CITY</v>
          </cell>
          <cell r="H672" t="str">
            <v>LAS PIÑAS CITY</v>
          </cell>
          <cell r="I672" t="str">
            <v>PARAÑAQUE</v>
          </cell>
          <cell r="J672" t="str">
            <v>sa sabado aug 16 ang digging</v>
          </cell>
          <cell r="K672"/>
          <cell r="L672" t="str">
            <v>ECOM</v>
          </cell>
          <cell r="M672" t="str">
            <v>SCHED</v>
          </cell>
          <cell r="N672" t="str">
            <v>Ronilo Gange Jr.</v>
          </cell>
          <cell r="O672">
            <v>51.372600000000006</v>
          </cell>
          <cell r="P672">
            <v>92.95</v>
          </cell>
        </row>
        <row r="673">
          <cell r="E673" t="str">
            <v>X25041423325</v>
          </cell>
          <cell r="F673" t="str">
            <v>MARIFE PIMENTEL PASCUAL</v>
          </cell>
          <cell r="G673" t="str">
            <v>PANAMUCAN, AYALA-ALABANG VILL, MUNTINLUPA</v>
          </cell>
          <cell r="H673" t="str">
            <v>MUNTINLUPA CITY</v>
          </cell>
          <cell r="I673" t="str">
            <v>PARAÑAQUE</v>
          </cell>
          <cell r="J673"/>
          <cell r="K673"/>
          <cell r="L673" t="str">
            <v>MAINTENANCE</v>
          </cell>
          <cell r="M673" t="str">
            <v>FCOMP</v>
          </cell>
          <cell r="N673" t="str">
            <v>Junilo Michael Flores</v>
          </cell>
          <cell r="O673">
            <v>45.60799999999999</v>
          </cell>
          <cell r="P673">
            <v>135.13</v>
          </cell>
        </row>
        <row r="674">
          <cell r="E674" t="str">
            <v>X24051854889</v>
          </cell>
          <cell r="F674" t="str">
            <v>DITO TELECOMMUNITY CORPORATION</v>
          </cell>
          <cell r="G674" t="str">
            <v>C5 EXTENSION, PULANGLUPA I, LAS PINAS CITY</v>
          </cell>
          <cell r="H674" t="str">
            <v>LAS PIÑAS CITY</v>
          </cell>
          <cell r="I674" t="str">
            <v>PARAÑAQUE</v>
          </cell>
          <cell r="J674" t="str">
            <v>ongoing digging makapal po ang buhos ng semento kaya po di pa tapus ang digging</v>
          </cell>
          <cell r="K674"/>
          <cell r="L674" t="str">
            <v>POWERHOUSE</v>
          </cell>
          <cell r="M674" t="str">
            <v>SCHED</v>
          </cell>
          <cell r="N674" t="str">
            <v>Isan Carlo Lazaro</v>
          </cell>
          <cell r="O674">
            <v>157.80459999999999</v>
          </cell>
          <cell r="P674">
            <v>5029.47</v>
          </cell>
        </row>
        <row r="675">
          <cell r="E675" t="str">
            <v>X25020572839</v>
          </cell>
          <cell r="F675" t="str">
            <v>PHINMA PROPERTY HOLDINGS CORPORATION,</v>
          </cell>
          <cell r="G675" t="str">
            <v>WEST SERVICE, CUPANG, MUNTINLUPA</v>
          </cell>
          <cell r="H675" t="str">
            <v>MUNTINLUPA CITY</v>
          </cell>
          <cell r="I675" t="str">
            <v>PARAÑAQUE</v>
          </cell>
          <cell r="J675" t="str">
            <v>done energize with emc frame care of meralco meter</v>
          </cell>
          <cell r="K675"/>
          <cell r="L675" t="str">
            <v>CHALLENGER</v>
          </cell>
          <cell r="M675" t="str">
            <v>FCOMP</v>
          </cell>
          <cell r="N675" t="str">
            <v>Isan Carlo Lazaro</v>
          </cell>
          <cell r="O675">
            <v>23.723299999999998</v>
          </cell>
          <cell r="P675">
            <v>75.19</v>
          </cell>
        </row>
        <row r="676">
          <cell r="E676" t="str">
            <v>X24072535997</v>
          </cell>
          <cell r="F676" t="str">
            <v>ALFONSO ESPINOSA LIM</v>
          </cell>
          <cell r="G676" t="str">
            <v>NIOG II, NIOG II, BACOOR</v>
          </cell>
          <cell r="H676" t="str">
            <v>BACOOR CITY</v>
          </cell>
          <cell r="I676" t="str">
            <v>DASMA</v>
          </cell>
          <cell r="J676"/>
          <cell r="K676"/>
          <cell r="L676" t="str">
            <v>C2</v>
          </cell>
          <cell r="M676" t="str">
            <v>FCOMP</v>
          </cell>
          <cell r="N676" t="str">
            <v>Ian Patrick Perez</v>
          </cell>
          <cell r="O676">
            <v>1.73</v>
          </cell>
          <cell r="P676">
            <v>3.54</v>
          </cell>
        </row>
        <row r="677">
          <cell r="E677" t="str">
            <v>X25051742450</v>
          </cell>
          <cell r="F677" t="str">
            <v>AS AND T HATCH INC.</v>
          </cell>
          <cell r="G677" t="str">
            <v>MID WEST, VICTORIAHOMES-DIAMONDPARK SUBD, MUNTINLUPA</v>
          </cell>
          <cell r="H677" t="str">
            <v>MUNTINLUPA CITY</v>
          </cell>
          <cell r="I677" t="str">
            <v>PARAÑAQUE</v>
          </cell>
          <cell r="J677"/>
          <cell r="K677"/>
          <cell r="L677" t="str">
            <v>CHALLENGER</v>
          </cell>
          <cell r="M677" t="str">
            <v>FCOMP</v>
          </cell>
          <cell r="N677" t="str">
            <v>Isan Carlo Lazaro</v>
          </cell>
          <cell r="O677">
            <v>1.75</v>
          </cell>
          <cell r="P677">
            <v>5.35</v>
          </cell>
        </row>
        <row r="678">
          <cell r="E678" t="str">
            <v>X24104062252</v>
          </cell>
          <cell r="F678" t="str">
            <v>SIONIL BUILDERS CORPORATION</v>
          </cell>
          <cell r="G678" t="str">
            <v>LIGAS, DOÑA MANUELA SUBD PH 4-E, LAS PINAS CITY</v>
          </cell>
          <cell r="H678" t="str">
            <v>LAS PIÑAS CITY</v>
          </cell>
          <cell r="I678" t="str">
            <v>PARAÑAQUE</v>
          </cell>
          <cell r="J678"/>
          <cell r="K678"/>
          <cell r="L678" t="str">
            <v>ECOM</v>
          </cell>
          <cell r="M678" t="str">
            <v>SCHED</v>
          </cell>
          <cell r="N678" t="str">
            <v>Ronilo Gange Jr.</v>
          </cell>
          <cell r="O678">
            <v>425.90649999999982</v>
          </cell>
          <cell r="P678">
            <v>1543.28</v>
          </cell>
        </row>
        <row r="679">
          <cell r="E679" t="str">
            <v>X25041329837</v>
          </cell>
          <cell r="F679" t="str">
            <v>FILIPINAS BENSON INDUSTRIAL AND DEVELOPMENT CORPOR</v>
          </cell>
          <cell r="G679" t="str">
            <v>DONA IRENEA, IRENEVILLE SUBD, PARANAQUE</v>
          </cell>
          <cell r="H679" t="str">
            <v>PARAÑAQUE CITY</v>
          </cell>
          <cell r="I679" t="str">
            <v>PARAÑAQUE</v>
          </cell>
          <cell r="J679"/>
          <cell r="K679"/>
          <cell r="L679" t="str">
            <v>CHALLENGER</v>
          </cell>
          <cell r="M679" t="str">
            <v>FCOMP</v>
          </cell>
          <cell r="N679" t="str">
            <v>Isan Carlo Lazaro</v>
          </cell>
          <cell r="O679">
            <v>69.832599999999985</v>
          </cell>
          <cell r="P679">
            <v>281.89999999999998</v>
          </cell>
        </row>
        <row r="680">
          <cell r="E680" t="str">
            <v>X25030745369</v>
          </cell>
          <cell r="F680" t="str">
            <v>THE ROMAN CATHOLIC BISHOP OF PARAÑAQUE, INC</v>
          </cell>
          <cell r="G680" t="str">
            <v>GARNET, SEVERINA DIAMOND SUBD, PARANAQUE</v>
          </cell>
          <cell r="H680" t="str">
            <v>PARAÑAQUE CITY</v>
          </cell>
          <cell r="I680" t="str">
            <v>PARAÑAQUE</v>
          </cell>
          <cell r="J680" t="str">
            <v>ONGOING NEED FINAL LOCATION FOR TASK 4 WITH PAI</v>
          </cell>
          <cell r="K680"/>
          <cell r="L680" t="str">
            <v>VJC</v>
          </cell>
          <cell r="M680" t="str">
            <v>SCHED</v>
          </cell>
          <cell r="N680" t="str">
            <v>Jenneth Madrid</v>
          </cell>
          <cell r="O680">
            <v>26.989499999999996</v>
          </cell>
          <cell r="P680">
            <v>71.290000000000006</v>
          </cell>
        </row>
        <row r="681">
          <cell r="E681" t="str">
            <v>X25041445070</v>
          </cell>
          <cell r="F681" t="str">
            <v>THE ROMAN CATHOLIC BISHOP OF PARANAQUE, INC.</v>
          </cell>
          <cell r="G681" t="str">
            <v>GARNET, SEVERINA DIAMOND SUBD, PARANAQUE</v>
          </cell>
          <cell r="H681" t="str">
            <v>PARAÑAQUE CITY</v>
          </cell>
          <cell r="I681" t="str">
            <v>PARAÑAQUE</v>
          </cell>
          <cell r="J681" t="str">
            <v>CONJUNCT WO (X25030745369)</v>
          </cell>
          <cell r="K681"/>
          <cell r="L681" t="str">
            <v>VJC</v>
          </cell>
          <cell r="M681" t="str">
            <v>SCHED</v>
          </cell>
          <cell r="N681" t="str">
            <v>Jenneth Madrid</v>
          </cell>
          <cell r="O681">
            <v>338.80459999999971</v>
          </cell>
          <cell r="P681">
            <v>1030.72</v>
          </cell>
        </row>
        <row r="682">
          <cell r="E682" t="str">
            <v>R24041284</v>
          </cell>
          <cell r="F682" t="str">
            <v>IFACE INC.</v>
          </cell>
          <cell r="G682" t="str">
            <v>STA. ANA, STA. ANA SUBD, PARANAQUE</v>
          </cell>
          <cell r="H682" t="str">
            <v>PARAÑAQUE CITY</v>
          </cell>
          <cell r="I682" t="str">
            <v>PARAÑAQUE</v>
          </cell>
          <cell r="J682"/>
          <cell r="K682"/>
          <cell r="L682" t="str">
            <v>ECOM</v>
          </cell>
          <cell r="M682" t="str">
            <v>SCHED</v>
          </cell>
          <cell r="N682" t="str">
            <v>Ronilo Gange Jr.</v>
          </cell>
          <cell r="O682">
            <v>30.828700000000001</v>
          </cell>
          <cell r="P682">
            <v>50.38</v>
          </cell>
        </row>
        <row r="683">
          <cell r="E683" t="str">
            <v>X25041307676</v>
          </cell>
          <cell r="F683" t="str">
            <v>CITY GOV'T OF LAS PIÑAS</v>
          </cell>
          <cell r="G683" t="str">
            <v>LIBRA, VILLA ISABELITA SUBD, LAS PINAS CITY</v>
          </cell>
          <cell r="H683" t="str">
            <v>LAS PIÑAS CITY</v>
          </cell>
          <cell r="I683" t="str">
            <v>PARAÑAQUE</v>
          </cell>
          <cell r="J683"/>
          <cell r="K683"/>
          <cell r="L683" t="str">
            <v>CHALLENGER</v>
          </cell>
          <cell r="M683" t="str">
            <v>FCOMP</v>
          </cell>
          <cell r="N683" t="str">
            <v>Isan Carlo Lazaro</v>
          </cell>
          <cell r="O683">
            <v>1.79</v>
          </cell>
          <cell r="P683">
            <v>7.01</v>
          </cell>
        </row>
        <row r="684">
          <cell r="E684" t="str">
            <v>X25051750601</v>
          </cell>
          <cell r="F684" t="str">
            <v>TARASH B. BERMUDEZ</v>
          </cell>
          <cell r="G684" t="str">
            <v>MONIQUE, VILLA CRISTINA SUBD, LAS PINAS CITY</v>
          </cell>
          <cell r="H684" t="str">
            <v>LAS PIÑAS CITY</v>
          </cell>
          <cell r="I684" t="str">
            <v>PARAÑAQUE</v>
          </cell>
          <cell r="J684" t="str">
            <v>done energize with emc frame care of meralco meter</v>
          </cell>
          <cell r="K684"/>
          <cell r="L684" t="str">
            <v>POWERHOUSE</v>
          </cell>
          <cell r="M684" t="str">
            <v>SCHED</v>
          </cell>
          <cell r="N684" t="str">
            <v>Isan Carlo Lazaro</v>
          </cell>
          <cell r="O684">
            <v>3.66</v>
          </cell>
          <cell r="P684">
            <v>7.29</v>
          </cell>
        </row>
        <row r="685">
          <cell r="E685" t="str">
            <v>X25041438275</v>
          </cell>
          <cell r="F685" t="str">
            <v>GLOBE TELECOM INC.</v>
          </cell>
          <cell r="G685" t="str">
            <v>E. RODRIGUEZ JR., MOONWALK, PARANAQUE</v>
          </cell>
          <cell r="H685" t="str">
            <v>PARAÑAQUE CITY</v>
          </cell>
          <cell r="I685" t="str">
            <v>PARAÑAQUE</v>
          </cell>
          <cell r="J685" t="str">
            <v>done energize with emc frame care of meralco meter</v>
          </cell>
          <cell r="K685"/>
          <cell r="L685" t="str">
            <v>ECOM</v>
          </cell>
          <cell r="M685" t="str">
            <v>FCOMP</v>
          </cell>
          <cell r="N685" t="str">
            <v>Ronilo Gange Jr.</v>
          </cell>
          <cell r="O685">
            <v>10.353300000000001</v>
          </cell>
          <cell r="P685">
            <v>11.51</v>
          </cell>
        </row>
        <row r="686">
          <cell r="E686" t="str">
            <v>X25041184947</v>
          </cell>
          <cell r="F686" t="str">
            <v>JELLY MAHUSAY PAGUIRIGAN</v>
          </cell>
          <cell r="G686" t="str">
            <v>MOLINO ROAD, MOLINO III, BACOOR</v>
          </cell>
          <cell r="H686" t="str">
            <v>BACOOR CITY</v>
          </cell>
          <cell r="I686" t="str">
            <v>DASMA</v>
          </cell>
          <cell r="J686"/>
          <cell r="K686"/>
          <cell r="L686" t="str">
            <v>C2</v>
          </cell>
          <cell r="M686" t="str">
            <v>FCOMP</v>
          </cell>
          <cell r="N686" t="str">
            <v>Ian Patrick Perez</v>
          </cell>
          <cell r="O686">
            <v>9.8533000000000008</v>
          </cell>
          <cell r="P686">
            <v>11.75</v>
          </cell>
        </row>
        <row r="687">
          <cell r="E687" t="str">
            <v>X25031082537</v>
          </cell>
          <cell r="F687" t="str">
            <v>NORELYN B AMPARADO</v>
          </cell>
          <cell r="G687" t="str">
            <v>EVERLASTING, ZONE 6, TAGUIG CITY</v>
          </cell>
          <cell r="H687" t="str">
            <v>TAGUIG CITY</v>
          </cell>
          <cell r="I687" t="str">
            <v>PARAÑAQUE</v>
          </cell>
          <cell r="J687" t="str">
            <v>FOR SCHED DIGGING</v>
          </cell>
          <cell r="K687"/>
          <cell r="L687" t="str">
            <v>VJC</v>
          </cell>
          <cell r="M687" t="str">
            <v>SCHED</v>
          </cell>
          <cell r="N687" t="str">
            <v>Jenneth Madrid</v>
          </cell>
          <cell r="O687">
            <v>83.227380000000025</v>
          </cell>
          <cell r="P687">
            <v>203.42</v>
          </cell>
        </row>
        <row r="688">
          <cell r="E688" t="str">
            <v>X25020587889</v>
          </cell>
          <cell r="F688" t="str">
            <v>ROSANA DIMACALI ARANDA-MANALO</v>
          </cell>
          <cell r="G688" t="str">
            <v>TRINIDAD, SAN ISIDRO SUBD, LAS PINAS CITY</v>
          </cell>
          <cell r="H688" t="str">
            <v>LAS PIÑAS CITY</v>
          </cell>
          <cell r="I688" t="str">
            <v>PARAÑAQUE</v>
          </cell>
          <cell r="J688"/>
          <cell r="K688"/>
          <cell r="L688" t="str">
            <v>AVECO</v>
          </cell>
          <cell r="M688" t="str">
            <v>SCHED</v>
          </cell>
          <cell r="N688" t="str">
            <v>Ronilo Gange Jr.</v>
          </cell>
          <cell r="O688">
            <v>67.850999999999999</v>
          </cell>
          <cell r="P688">
            <v>230.55</v>
          </cell>
        </row>
        <row r="689">
          <cell r="E689" t="str">
            <v>X25041379488</v>
          </cell>
          <cell r="F689" t="str">
            <v>PACIFIC RESOURCES CORPORATION</v>
          </cell>
          <cell r="G689" t="str">
            <v>MARCOS ALVAREZ, TALON I, LAS PINAS CITY</v>
          </cell>
          <cell r="H689" t="str">
            <v>LAS PIÑAS CITY</v>
          </cell>
          <cell r="I689" t="str">
            <v>PARAÑAQUE</v>
          </cell>
          <cell r="J689"/>
          <cell r="K689"/>
          <cell r="L689" t="str">
            <v>ECOM</v>
          </cell>
          <cell r="M689" t="str">
            <v>FCOMP</v>
          </cell>
          <cell r="N689" t="str">
            <v>Ronilo Gange Jr.</v>
          </cell>
          <cell r="O689">
            <v>11.530000000000001</v>
          </cell>
          <cell r="P689">
            <v>114.42</v>
          </cell>
        </row>
        <row r="690">
          <cell r="E690" t="str">
            <v>X25051872111</v>
          </cell>
          <cell r="F690" t="str">
            <v>MARIA CRISTINA JOSE VENADAS</v>
          </cell>
          <cell r="G690" t="str">
            <v>SAN JUANICO, AYALA-ALABANG VILL, MUNTINLUPA</v>
          </cell>
          <cell r="H690" t="str">
            <v>MUNTINLUPA CITY</v>
          </cell>
          <cell r="I690" t="str">
            <v>PARAÑAQUE</v>
          </cell>
          <cell r="J690"/>
          <cell r="K690"/>
          <cell r="L690" t="str">
            <v>MAINTENANCE</v>
          </cell>
          <cell r="M690" t="str">
            <v>FCOMP</v>
          </cell>
          <cell r="N690" t="str">
            <v>Junilo Michael Flores</v>
          </cell>
          <cell r="O690">
            <v>2.5100000000000002</v>
          </cell>
          <cell r="P690">
            <v>6.4</v>
          </cell>
        </row>
        <row r="691">
          <cell r="E691" t="str">
            <v>R23808011</v>
          </cell>
          <cell r="F691" t="str">
            <v>MARCELINO, CRISITINA</v>
          </cell>
          <cell r="G691" t="str">
            <v>STA. TERESITA, VILLA DONATA SUBD, MUNTINLUPA</v>
          </cell>
          <cell r="H691" t="str">
            <v>MUNTINLUPA CITY</v>
          </cell>
          <cell r="I691" t="str">
            <v>PARAÑAQUE</v>
          </cell>
          <cell r="J691" t="str">
            <v>hindi pa nahukayan as per sadang</v>
          </cell>
          <cell r="K691"/>
          <cell r="L691" t="str">
            <v>CHALLENGER</v>
          </cell>
          <cell r="M691" t="str">
            <v>FCOMP</v>
          </cell>
          <cell r="N691" t="str">
            <v>Isan Carlo Lazaro</v>
          </cell>
          <cell r="O691">
            <v>535.50969999999927</v>
          </cell>
          <cell r="P691">
            <v>1589.87</v>
          </cell>
        </row>
        <row r="692">
          <cell r="E692" t="str">
            <v>X25051803052</v>
          </cell>
          <cell r="F692" t="str">
            <v>DIANNA MEL BUSOG LAUDENIO</v>
          </cell>
          <cell r="G692" t="str">
            <v>PRES. E. AGUINALDO, MALACANANG VILL, PARANAQUE</v>
          </cell>
          <cell r="H692" t="str">
            <v>PARAÑAQUE CITY</v>
          </cell>
          <cell r="I692" t="str">
            <v>PARAÑAQUE</v>
          </cell>
          <cell r="J692"/>
          <cell r="K692"/>
          <cell r="L692" t="str">
            <v>MAINTENANCE</v>
          </cell>
          <cell r="M692" t="str">
            <v>FCOMP</v>
          </cell>
          <cell r="N692" t="str">
            <v>Junilo Michael Flores</v>
          </cell>
          <cell r="O692">
            <v>19.850000000000001</v>
          </cell>
          <cell r="P692">
            <v>19.850000000000001</v>
          </cell>
        </row>
        <row r="693">
          <cell r="E693" t="str">
            <v>X25020395161</v>
          </cell>
          <cell r="F693" t="str">
            <v>JOSE CARLO CHANG MARQUEZ</v>
          </cell>
          <cell r="G693" t="str">
            <v>UNITED NATIONS, BETTER LIVING SUBD, PARANAQUE</v>
          </cell>
          <cell r="H693" t="str">
            <v>PARAÑAQUE CITY</v>
          </cell>
          <cell r="I693" t="str">
            <v>PARAÑAQUE</v>
          </cell>
          <cell r="J693"/>
          <cell r="K693"/>
          <cell r="L693" t="str">
            <v>MAINTENANCE</v>
          </cell>
          <cell r="M693" t="str">
            <v>FCOMP</v>
          </cell>
          <cell r="N693" t="str">
            <v>Raeven De Quiroz</v>
          </cell>
          <cell r="O693">
            <v>122.18</v>
          </cell>
          <cell r="P693">
            <v>122.18</v>
          </cell>
        </row>
        <row r="694">
          <cell r="E694" t="str">
            <v>X25041438549</v>
          </cell>
          <cell r="F694" t="str">
            <v>ROSELLER SYGENCO PIERAZ</v>
          </cell>
          <cell r="G694" t="str">
            <v>MAHARLIKA, MARCELO GREEN VILL 5, PARANAQUE</v>
          </cell>
          <cell r="H694" t="str">
            <v>PARAÑAQUE CITY</v>
          </cell>
          <cell r="I694" t="str">
            <v>PARAÑAQUE</v>
          </cell>
          <cell r="J694"/>
          <cell r="K694"/>
          <cell r="L694" t="str">
            <v>C2</v>
          </cell>
          <cell r="M694" t="str">
            <v>TECO</v>
          </cell>
          <cell r="N694" t="str">
            <v>Ian Patrick Perez</v>
          </cell>
          <cell r="O694">
            <v>31.58</v>
          </cell>
          <cell r="P694">
            <v>31.58</v>
          </cell>
        </row>
        <row r="695">
          <cell r="E695" t="str">
            <v>X25041167587</v>
          </cell>
          <cell r="F695" t="str">
            <v>CITY GOVERNMENT OF PARAÑAQUE</v>
          </cell>
          <cell r="G695" t="str">
            <v>STA. LUCIA, SAN ANTONIO VALLEY 1, PARANAQUE</v>
          </cell>
          <cell r="H695" t="str">
            <v>PARAÑAQUE CITY</v>
          </cell>
          <cell r="I695" t="str">
            <v>PARAÑAQUE</v>
          </cell>
          <cell r="J695"/>
          <cell r="K695"/>
          <cell r="L695" t="str">
            <v>C2</v>
          </cell>
          <cell r="M695" t="str">
            <v>TECO</v>
          </cell>
          <cell r="N695" t="str">
            <v>Ian Patrick Perez</v>
          </cell>
          <cell r="O695">
            <v>47.73</v>
          </cell>
          <cell r="P695">
            <v>47.73</v>
          </cell>
        </row>
        <row r="696">
          <cell r="E696" t="str">
            <v>X25051571669</v>
          </cell>
          <cell r="F696" t="str">
            <v>SOLEDAD MAGDASAL ORELLANO</v>
          </cell>
          <cell r="G696" t="str">
            <v>PENDATUN, MAHARLIKA VILL, TAGUIG CITY</v>
          </cell>
          <cell r="H696" t="str">
            <v>TAGUIG CITY</v>
          </cell>
          <cell r="I696" t="str">
            <v>PARAÑAQUE</v>
          </cell>
          <cell r="J696"/>
          <cell r="K696"/>
          <cell r="L696" t="str">
            <v>VJC</v>
          </cell>
          <cell r="M696" t="str">
            <v>FCOMP</v>
          </cell>
          <cell r="N696" t="str">
            <v>Jenneth Madrid</v>
          </cell>
          <cell r="O696">
            <v>0.2</v>
          </cell>
          <cell r="P696">
            <v>0.2</v>
          </cell>
        </row>
        <row r="697">
          <cell r="E697" t="str">
            <v>X25030785870</v>
          </cell>
          <cell r="F697" t="str">
            <v>8TERNITY, INC.</v>
          </cell>
          <cell r="G697" t="str">
            <v>MDC, VETERANS CENTER, TAGUIG CITY</v>
          </cell>
          <cell r="H697" t="str">
            <v>TAGUIG CITY</v>
          </cell>
          <cell r="I697" t="str">
            <v>PARAÑAQUE</v>
          </cell>
          <cell r="J697"/>
          <cell r="K697"/>
          <cell r="L697" t="str">
            <v>MAINTENANCE</v>
          </cell>
          <cell r="M697" t="str">
            <v>FCOMP</v>
          </cell>
          <cell r="N697" t="str">
            <v>Raeven De Quiroz</v>
          </cell>
          <cell r="O697">
            <v>4.17</v>
          </cell>
          <cell r="P697">
            <v>4.17</v>
          </cell>
        </row>
        <row r="698">
          <cell r="E698" t="str">
            <v>X25051592853</v>
          </cell>
          <cell r="F698" t="str">
            <v>CLEMENTE CAPITULO DOMINGO III</v>
          </cell>
          <cell r="G698" t="str">
            <v xml:space="preserve"> J. HULL, KATARUNGAN VILLAGE, MUNTINLUPA</v>
          </cell>
          <cell r="H698" t="str">
            <v>MUNTINLUPA CITY</v>
          </cell>
          <cell r="I698" t="str">
            <v>PARAÑAQUE</v>
          </cell>
          <cell r="J698"/>
          <cell r="K698"/>
          <cell r="L698" t="str">
            <v>MAINTENANCE</v>
          </cell>
          <cell r="M698" t="str">
            <v>FCOMP</v>
          </cell>
          <cell r="N698" t="str">
            <v>Junilo Michael Flores</v>
          </cell>
          <cell r="O698">
            <v>30.53</v>
          </cell>
          <cell r="P698">
            <v>30.53</v>
          </cell>
        </row>
        <row r="699">
          <cell r="E699" t="str">
            <v>X25010183788</v>
          </cell>
          <cell r="F699" t="str">
            <v>DEPARTMENT OF HEALTH</v>
          </cell>
          <cell r="G699" t="str">
            <v>REYVILLE I SUBD, REYVILLE I SUBD, BACOOR</v>
          </cell>
          <cell r="H699" t="str">
            <v>BACOOR CITY</v>
          </cell>
          <cell r="I699" t="str">
            <v>DASMA</v>
          </cell>
          <cell r="J699" t="str">
            <v>for digging on going 8-14-25</v>
          </cell>
          <cell r="K699"/>
          <cell r="L699" t="str">
            <v>AVECO</v>
          </cell>
          <cell r="M699" t="str">
            <v>SCHED</v>
          </cell>
          <cell r="N699" t="str">
            <v>Ronilo Gange Jr.</v>
          </cell>
          <cell r="O699">
            <v>137.74730000000002</v>
          </cell>
          <cell r="P699">
            <v>374.84</v>
          </cell>
        </row>
        <row r="700">
          <cell r="E700" t="str">
            <v>X24093626616</v>
          </cell>
          <cell r="F700" t="str">
            <v xml:space="preserve"> MAYNILAD WATER SERVICES, INC.,</v>
          </cell>
          <cell r="G700" t="str">
            <v>BUENDIA, TUNASAN, MUNTINLUPA</v>
          </cell>
          <cell r="H700" t="str">
            <v>MUNTINLUPA CITY</v>
          </cell>
          <cell r="I700" t="str">
            <v>PARAÑAQUE</v>
          </cell>
          <cell r="J700"/>
          <cell r="K700"/>
          <cell r="L700" t="str">
            <v>CHALLENGER</v>
          </cell>
          <cell r="M700" t="str">
            <v>FCOMP</v>
          </cell>
          <cell r="N700" t="str">
            <v>Isan Carlo Lazaro</v>
          </cell>
          <cell r="O700">
            <v>177.76899999999995</v>
          </cell>
          <cell r="P700">
            <v>432.8</v>
          </cell>
        </row>
        <row r="701">
          <cell r="E701" t="str">
            <v>X25051643547</v>
          </cell>
          <cell r="F701" t="str">
            <v>CITY GOVERNMENT OF TAGUIG</v>
          </cell>
          <cell r="G701" t="str">
            <v>AREA 2 MAULING HAI, PUROK 6D, TAGUIG CITY</v>
          </cell>
          <cell r="H701" t="str">
            <v>TAGUIG CITY</v>
          </cell>
          <cell r="I701" t="str">
            <v>PARAÑAQUE</v>
          </cell>
          <cell r="J701"/>
          <cell r="K701"/>
          <cell r="L701" t="str">
            <v>ECOM</v>
          </cell>
          <cell r="M701" t="str">
            <v>FCOMP</v>
          </cell>
          <cell r="N701" t="str">
            <v>Ronilo Gange Jr.</v>
          </cell>
          <cell r="O701">
            <v>12.753299999999999</v>
          </cell>
          <cell r="P701">
            <v>18.05</v>
          </cell>
        </row>
        <row r="702">
          <cell r="E702" t="str">
            <v>X25051645744</v>
          </cell>
          <cell r="F702" t="str">
            <v>CITY GOVERNMENT OF TAGUIG</v>
          </cell>
          <cell r="G702" t="str">
            <v>AREA 2 MAULING HAI, PUROK 6D, TAGUIG CITY</v>
          </cell>
          <cell r="H702" t="str">
            <v>TAGUIG CITY</v>
          </cell>
          <cell r="I702" t="str">
            <v>PARAÑAQUE</v>
          </cell>
          <cell r="J702"/>
          <cell r="K702"/>
          <cell r="L702" t="str">
            <v>ECOM</v>
          </cell>
          <cell r="M702" t="str">
            <v>FCOMP</v>
          </cell>
          <cell r="N702" t="str">
            <v>Ronilo Gange Jr.</v>
          </cell>
          <cell r="O702">
            <v>14.782799999999998</v>
          </cell>
          <cell r="P702">
            <v>20.84</v>
          </cell>
        </row>
        <row r="703">
          <cell r="E703" t="str">
            <v>X25051638575</v>
          </cell>
          <cell r="F703" t="str">
            <v>CITY GOVERNMENT OF TAGUIG</v>
          </cell>
          <cell r="G703" t="str">
            <v>AREA 1 MAULING HAI, PUROK 6D, TAGUIG CITY</v>
          </cell>
          <cell r="H703" t="str">
            <v>TAGUIG CITY</v>
          </cell>
          <cell r="I703" t="str">
            <v>PARAÑAQUE</v>
          </cell>
          <cell r="J703"/>
          <cell r="K703"/>
          <cell r="L703" t="str">
            <v>ECOM</v>
          </cell>
          <cell r="M703" t="str">
            <v>FCOMP</v>
          </cell>
          <cell r="N703" t="str">
            <v>Ronilo Gange Jr.</v>
          </cell>
          <cell r="O703">
            <v>12.9033</v>
          </cell>
          <cell r="P703">
            <v>24.77</v>
          </cell>
        </row>
        <row r="704">
          <cell r="E704" t="str">
            <v>X25051641881</v>
          </cell>
          <cell r="F704" t="str">
            <v>CITY GOVERNMENT OF TAGUIG</v>
          </cell>
          <cell r="G704" t="str">
            <v>AREA 2 MAULING HAI, PUROK 6D, TAGUIG CITY</v>
          </cell>
          <cell r="H704" t="str">
            <v>TAGUIG CITY</v>
          </cell>
          <cell r="I704" t="str">
            <v>PARAÑAQUE</v>
          </cell>
          <cell r="J704"/>
          <cell r="K704"/>
          <cell r="L704" t="str">
            <v>ECOM</v>
          </cell>
          <cell r="M704" t="str">
            <v>FCOMP</v>
          </cell>
          <cell r="N704" t="str">
            <v>Ronilo Gange Jr.</v>
          </cell>
          <cell r="O704">
            <v>19.600000000000001</v>
          </cell>
          <cell r="P704">
            <v>19.600000000000001</v>
          </cell>
        </row>
        <row r="705">
          <cell r="E705" t="str">
            <v>X24020419527</v>
          </cell>
          <cell r="F705" t="str">
            <v>D.M. WENCESLAO &amp; ASSOCIATES, INC.,</v>
          </cell>
          <cell r="G705" t="str">
            <v>BRADCO, ASEANA BUSINESS PARK, PARANAQUE</v>
          </cell>
          <cell r="H705" t="str">
            <v>PARAÑAQUE CITY</v>
          </cell>
          <cell r="I705" t="str">
            <v>PARAÑAQUE</v>
          </cell>
          <cell r="J705"/>
          <cell r="K705"/>
          <cell r="L705" t="str">
            <v>VJC</v>
          </cell>
          <cell r="M705" t="str">
            <v>FCOMP</v>
          </cell>
          <cell r="N705" t="str">
            <v>Jenneth Madrid</v>
          </cell>
          <cell r="O705">
            <v>793.14370000000019</v>
          </cell>
          <cell r="P705">
            <v>1598.32</v>
          </cell>
        </row>
        <row r="706">
          <cell r="E706" t="str">
            <v>X24072578131</v>
          </cell>
          <cell r="F706" t="str">
            <v>LEONILA SINGIAN ALDEMITA</v>
          </cell>
          <cell r="G706" t="str">
            <v>OPAL, RAYMUNDVILLE 1 CASA FILIPINA, PARANAQUE</v>
          </cell>
          <cell r="H706" t="str">
            <v>PARAÑAQUE CITY</v>
          </cell>
          <cell r="I706" t="str">
            <v>PARAÑAQUE</v>
          </cell>
          <cell r="J706" t="str">
            <v>done energize</v>
          </cell>
          <cell r="K706"/>
          <cell r="L706" t="str">
            <v>POWERHOUSE</v>
          </cell>
          <cell r="M706" t="str">
            <v>SCHED</v>
          </cell>
          <cell r="N706" t="str">
            <v>Isan Carlo Lazaro</v>
          </cell>
          <cell r="O706">
            <v>223.77279999999993</v>
          </cell>
          <cell r="P706">
            <v>741.71</v>
          </cell>
        </row>
        <row r="707">
          <cell r="E707" t="str">
            <v>X25010185964</v>
          </cell>
          <cell r="F707" t="str">
            <v>PHILIPPINE COUNCIL FOR HEALTH RESEARCH AND DEVELOP</v>
          </cell>
          <cell r="G707" t="str">
            <v>SIBOL, DOST CPD, TAGUIG CITY</v>
          </cell>
          <cell r="H707" t="str">
            <v>TAGUIG CITY</v>
          </cell>
          <cell r="I707" t="str">
            <v>PARAÑAQUE</v>
          </cell>
          <cell r="J707" t="str">
            <v>For Energize</v>
          </cell>
          <cell r="K707"/>
          <cell r="L707" t="str">
            <v>MAINTENANCE</v>
          </cell>
          <cell r="M707" t="str">
            <v>FCOMP</v>
          </cell>
          <cell r="N707" t="str">
            <v>Raeven De Quiroz</v>
          </cell>
          <cell r="O707">
            <v>143.6</v>
          </cell>
          <cell r="P707">
            <v>143.6</v>
          </cell>
        </row>
        <row r="708">
          <cell r="E708" t="str">
            <v>X25031084163</v>
          </cell>
          <cell r="F708" t="str">
            <v>AMNAH BASMAN</v>
          </cell>
          <cell r="G708" t="str">
            <v>BLOCK 141, PUROK 5, TAGUIG CITY</v>
          </cell>
          <cell r="H708" t="str">
            <v>TAGUIG CITY</v>
          </cell>
          <cell r="I708" t="str">
            <v>PARAÑAQUE</v>
          </cell>
          <cell r="J708"/>
          <cell r="K708"/>
          <cell r="L708" t="str">
            <v>VJC</v>
          </cell>
          <cell r="M708" t="str">
            <v>FCOMP</v>
          </cell>
          <cell r="N708" t="str">
            <v>Jenneth Madrid</v>
          </cell>
          <cell r="O708">
            <v>0.53</v>
          </cell>
          <cell r="P708">
            <v>1.19</v>
          </cell>
        </row>
        <row r="709">
          <cell r="E709" t="str">
            <v>X25051521575</v>
          </cell>
          <cell r="F709" t="str">
            <v>PLATINUM PETROLEUM CORP.</v>
          </cell>
          <cell r="G709" t="str">
            <v>DR. A SANTOS, SAN DIONISIO, PARANAQUE</v>
          </cell>
          <cell r="H709" t="str">
            <v>PARAÑAQUE CITY</v>
          </cell>
          <cell r="I709" t="str">
            <v>PARAÑAQUE</v>
          </cell>
          <cell r="J709"/>
          <cell r="K709"/>
          <cell r="L709" t="str">
            <v>C2</v>
          </cell>
          <cell r="M709" t="str">
            <v>TECO</v>
          </cell>
          <cell r="N709" t="str">
            <v>Ian Patrick Perez</v>
          </cell>
          <cell r="O709">
            <v>17.329999999999998</v>
          </cell>
          <cell r="P709">
            <v>17.329999999999998</v>
          </cell>
        </row>
        <row r="710">
          <cell r="E710" t="str">
            <v>X25041349231</v>
          </cell>
          <cell r="F710" t="str">
            <v>ELVIN HAYES VERANO GENTILES</v>
          </cell>
          <cell r="G710" t="str">
            <v>BALLAD, STA. CECILIA VILL, LAS PINAS CITY</v>
          </cell>
          <cell r="H710" t="str">
            <v>LAS PIÑAS CITY</v>
          </cell>
          <cell r="I710" t="str">
            <v>PARAÑAQUE</v>
          </cell>
          <cell r="J710"/>
          <cell r="K710"/>
          <cell r="L710" t="str">
            <v>AVECO</v>
          </cell>
          <cell r="M710" t="str">
            <v>SCHED</v>
          </cell>
          <cell r="N710" t="str">
            <v>Ronilo Gange Jr.</v>
          </cell>
          <cell r="O710">
            <v>156.46</v>
          </cell>
          <cell r="P710">
            <v>389.91</v>
          </cell>
        </row>
        <row r="711">
          <cell r="E711" t="str">
            <v>X23083303906</v>
          </cell>
          <cell r="F711" t="str">
            <v>CIVIL AVIATION AUTHORITY OF THE PHILIPPINES</v>
          </cell>
          <cell r="G711" t="str">
            <v>NAIA, PASAY, PASAY CITY</v>
          </cell>
          <cell r="H711" t="str">
            <v>PASAY CITY</v>
          </cell>
          <cell r="I711" t="str">
            <v>PARAÑAQUE</v>
          </cell>
          <cell r="J711"/>
          <cell r="K711"/>
          <cell r="L711" t="str">
            <v>CHALLENGER</v>
          </cell>
          <cell r="M711" t="str">
            <v>FCOMP</v>
          </cell>
          <cell r="N711" t="str">
            <v>Isan Carlo Lazaro</v>
          </cell>
          <cell r="O711">
            <v>385.08</v>
          </cell>
          <cell r="P711">
            <v>541.65</v>
          </cell>
        </row>
        <row r="712">
          <cell r="E712" t="str">
            <v>X25041118209</v>
          </cell>
          <cell r="F712" t="str">
            <v>EFB GEOSTRUKT, INC.</v>
          </cell>
          <cell r="G712" t="str">
            <v>BLOCK 14, BRAZILIA HEIGHTS, MUNTINLUPA</v>
          </cell>
          <cell r="H712" t="str">
            <v>MUNTINLUPA CITY</v>
          </cell>
          <cell r="I712" t="str">
            <v>PARAÑAQUE</v>
          </cell>
          <cell r="J712"/>
          <cell r="K712"/>
          <cell r="L712" t="str">
            <v>C2</v>
          </cell>
          <cell r="M712" t="str">
            <v>TECO</v>
          </cell>
          <cell r="N712" t="str">
            <v>Ian Patrick Perez</v>
          </cell>
          <cell r="O712">
            <v>11.37</v>
          </cell>
          <cell r="P712">
            <v>11.37</v>
          </cell>
        </row>
        <row r="713">
          <cell r="E713" t="str">
            <v>X25061964589</v>
          </cell>
          <cell r="F713" t="str">
            <v>101 SUPPLY CHAIN SOLUTIONS,INC</v>
          </cell>
          <cell r="G713" t="str">
            <v>IRASAN, SAN DIONISIO, PARANAQUE</v>
          </cell>
          <cell r="H713" t="str">
            <v>PARAÑAQUE CITY</v>
          </cell>
          <cell r="I713" t="str">
            <v>PARAÑAQUE</v>
          </cell>
          <cell r="J713"/>
          <cell r="K713"/>
          <cell r="L713" t="str">
            <v>POWERHOUSE</v>
          </cell>
          <cell r="M713" t="str">
            <v>PCAN</v>
          </cell>
          <cell r="N713" t="str">
            <v>Isan Carlo Lazaro</v>
          </cell>
          <cell r="O713">
            <v>20.350000000000001</v>
          </cell>
          <cell r="P713">
            <v>28.78</v>
          </cell>
        </row>
        <row r="714">
          <cell r="E714" t="str">
            <v>X24104022198</v>
          </cell>
          <cell r="F714" t="str">
            <v>APRIL RAINE B MORALES</v>
          </cell>
          <cell r="G714" t="str">
            <v>MON-EL, MON-EL SUBD, PARANAQUE</v>
          </cell>
          <cell r="H714" t="str">
            <v>PARAÑAQUE CITY</v>
          </cell>
          <cell r="I714" t="str">
            <v>PARAÑAQUE</v>
          </cell>
          <cell r="J714" t="str">
            <v>done energize</v>
          </cell>
          <cell r="K714"/>
          <cell r="L714" t="str">
            <v>POWERHOUSE</v>
          </cell>
          <cell r="M714" t="str">
            <v>SCHED</v>
          </cell>
          <cell r="N714" t="str">
            <v>Isan Carlo Lazaro</v>
          </cell>
          <cell r="O714">
            <v>55.009500000000003</v>
          </cell>
          <cell r="P714">
            <v>169.28</v>
          </cell>
        </row>
        <row r="715">
          <cell r="E715" t="str">
            <v>X25041190419</v>
          </cell>
          <cell r="F715" t="str">
            <v>GOLDEN CHI MANAGEMENT CORP.</v>
          </cell>
          <cell r="G715" t="str">
            <v>PERU, BETTER LIVING SUBD, PARANAQUE</v>
          </cell>
          <cell r="H715" t="str">
            <v>PARAÑAQUE CITY</v>
          </cell>
          <cell r="I715" t="str">
            <v>PARAÑAQUE</v>
          </cell>
          <cell r="J715" t="str">
            <v>For Energize</v>
          </cell>
          <cell r="K715"/>
          <cell r="L715" t="str">
            <v>VJC</v>
          </cell>
          <cell r="M715" t="str">
            <v>FCOMP</v>
          </cell>
          <cell r="N715" t="str">
            <v>Jenneth Madrid</v>
          </cell>
          <cell r="O715">
            <v>80.507999999999996</v>
          </cell>
          <cell r="P715">
            <v>243.39</v>
          </cell>
        </row>
        <row r="716">
          <cell r="E716" t="str">
            <v>X24062436530</v>
          </cell>
          <cell r="F716" t="str">
            <v>EDOTCO TOWERS, INC.</v>
          </cell>
          <cell r="G716" t="str">
            <v>COLT, GATCHALIAN SUBD, LAS PINAS CITY</v>
          </cell>
          <cell r="H716" t="str">
            <v>LAS PIÑAS CITY</v>
          </cell>
          <cell r="I716" t="str">
            <v>PARAÑAQUE</v>
          </cell>
          <cell r="J716" t="str">
            <v>sadang : done digging and pole erect</v>
          </cell>
          <cell r="K716"/>
          <cell r="L716" t="str">
            <v>ECOM</v>
          </cell>
          <cell r="M716" t="str">
            <v>FCOMP</v>
          </cell>
          <cell r="N716" t="str">
            <v>Ronilo Gange Jr.</v>
          </cell>
          <cell r="O716">
            <v>71.39</v>
          </cell>
          <cell r="P716">
            <v>91.67</v>
          </cell>
        </row>
        <row r="717">
          <cell r="E717" t="str">
            <v>X25030928283</v>
          </cell>
          <cell r="F717" t="str">
            <v>SUSANA QUINCENA AGUILAR</v>
          </cell>
          <cell r="G717" t="str">
            <v>KABESANG SEGUNDO, FORTUNATA VILL, PARANAQUE</v>
          </cell>
          <cell r="H717" t="str">
            <v>PARAÑAQUE CITY</v>
          </cell>
          <cell r="I717" t="str">
            <v>PARAÑAQUE</v>
          </cell>
          <cell r="J717"/>
          <cell r="K717"/>
          <cell r="L717" t="str">
            <v>ECOM</v>
          </cell>
          <cell r="M717" t="str">
            <v>FCOMP</v>
          </cell>
          <cell r="N717" t="str">
            <v>Ronilo Gange Jr.</v>
          </cell>
          <cell r="O717">
            <v>124.91</v>
          </cell>
          <cell r="P717">
            <v>281.47000000000003</v>
          </cell>
        </row>
        <row r="718">
          <cell r="E718" t="str">
            <v>X25041311938</v>
          </cell>
          <cell r="F718" t="str">
            <v>TEDDY PASCUA ALBANO</v>
          </cell>
          <cell r="G718" t="str">
            <v>MT. SILINGAN, CAMELLA SPRINGVILLE HEIGHTS III, BACOOR</v>
          </cell>
          <cell r="H718" t="str">
            <v>BACOOR CITY</v>
          </cell>
          <cell r="I718" t="str">
            <v>DASMA</v>
          </cell>
          <cell r="J718"/>
          <cell r="K718"/>
          <cell r="L718" t="str">
            <v>AVECO</v>
          </cell>
          <cell r="M718" t="str">
            <v>SCHED</v>
          </cell>
          <cell r="N718" t="str">
            <v>Ronilo Gange Jr.</v>
          </cell>
          <cell r="O718">
            <v>268.32</v>
          </cell>
          <cell r="P718">
            <v>812.1</v>
          </cell>
        </row>
        <row r="719">
          <cell r="E719" t="str">
            <v>R24029952</v>
          </cell>
          <cell r="F719" t="str">
            <v>NEW NAIA INFRA CORP.,</v>
          </cell>
          <cell r="G719" t="str">
            <v>NAIA, PASAY, PASAY CITY</v>
          </cell>
          <cell r="H719" t="str">
            <v>PASAY CITY</v>
          </cell>
          <cell r="I719" t="str">
            <v>PARAÑAQUE</v>
          </cell>
          <cell r="J719"/>
          <cell r="K719"/>
          <cell r="L719" t="str">
            <v>CHALLENGER</v>
          </cell>
          <cell r="M719" t="str">
            <v>FCOMP</v>
          </cell>
          <cell r="N719" t="str">
            <v>Isan Carlo Lazaro</v>
          </cell>
          <cell r="O719">
            <v>303.45999999999998</v>
          </cell>
          <cell r="P719">
            <v>946.62</v>
          </cell>
        </row>
        <row r="720">
          <cell r="E720" t="str">
            <v>X25041456660</v>
          </cell>
          <cell r="F720" t="str">
            <v>PRECIOUS GRACE REYES SUBIDO</v>
          </cell>
          <cell r="G720" t="str">
            <v>M.L. QUEZON, PUROK 3, TAGUIG CITY</v>
          </cell>
          <cell r="H720" t="str">
            <v>TAGUIG CITY</v>
          </cell>
          <cell r="I720" t="str">
            <v>PARAÑAQUE</v>
          </cell>
          <cell r="J720"/>
          <cell r="K720"/>
          <cell r="L720" t="str">
            <v>VJC</v>
          </cell>
          <cell r="M720" t="str">
            <v>FCOMP</v>
          </cell>
          <cell r="N720" t="str">
            <v>Jenneth Madrid</v>
          </cell>
          <cell r="O720">
            <v>38.679000000000002</v>
          </cell>
          <cell r="P720">
            <v>123.9</v>
          </cell>
        </row>
        <row r="721">
          <cell r="E721" t="str">
            <v>X25051594622</v>
          </cell>
          <cell r="F721" t="str">
            <v>NICHOLAS IAN CALIMLIM DE LUNA</v>
          </cell>
          <cell r="G721" t="str">
            <v>PRES. QUEZON, TEOVILLE SUBD WEST, PARANAQUE</v>
          </cell>
          <cell r="H721" t="str">
            <v>PARAÑAQUE CITY</v>
          </cell>
          <cell r="I721" t="str">
            <v>PARAÑAQUE</v>
          </cell>
          <cell r="J721"/>
          <cell r="K721"/>
          <cell r="L721" t="str">
            <v>MAINTENANCE</v>
          </cell>
          <cell r="M721" t="str">
            <v>FCOMP</v>
          </cell>
          <cell r="N721" t="str">
            <v>Raeven De Quiroz</v>
          </cell>
          <cell r="O721">
            <v>30.21</v>
          </cell>
          <cell r="P721">
            <v>30.21</v>
          </cell>
        </row>
        <row r="722">
          <cell r="E722" t="str">
            <v>X24104277984</v>
          </cell>
          <cell r="F722" t="str">
            <v>GLOBE TELECOM, INC.</v>
          </cell>
          <cell r="G722" t="str">
            <v>BRONZE, PILAR VILL, LAS PINAS CITY</v>
          </cell>
          <cell r="H722" t="str">
            <v>LAS PIÑAS CITY</v>
          </cell>
          <cell r="I722" t="str">
            <v>PARAÑAQUE</v>
          </cell>
          <cell r="J722"/>
          <cell r="K722"/>
          <cell r="L722" t="str">
            <v>C2</v>
          </cell>
          <cell r="M722" t="str">
            <v>TECO</v>
          </cell>
          <cell r="N722" t="str">
            <v>Ian Patrick Perez</v>
          </cell>
          <cell r="O722">
            <v>12.43</v>
          </cell>
          <cell r="P722">
            <v>12.43</v>
          </cell>
        </row>
        <row r="723">
          <cell r="E723" t="str">
            <v>X25030951328</v>
          </cell>
          <cell r="F723" t="str">
            <v>FILINVEST LAND, INC.</v>
          </cell>
          <cell r="G723" t="str">
            <v>EAST SERVICE, ALABANG, MUNTINLUPA</v>
          </cell>
          <cell r="H723" t="str">
            <v>MUNTINLUPA CITY</v>
          </cell>
          <cell r="I723" t="str">
            <v>PARAÑAQUE</v>
          </cell>
          <cell r="J723"/>
          <cell r="K723"/>
          <cell r="L723" t="str">
            <v>C2</v>
          </cell>
          <cell r="M723" t="str">
            <v>TECO</v>
          </cell>
          <cell r="N723" t="str">
            <v>Ian Patrick Perez</v>
          </cell>
          <cell r="O723">
            <v>5.54</v>
          </cell>
          <cell r="P723">
            <v>5.54</v>
          </cell>
        </row>
        <row r="724">
          <cell r="E724" t="str">
            <v>X25041378549</v>
          </cell>
          <cell r="F724" t="str">
            <v>RAHUL DEVIDAS DARYANI</v>
          </cell>
          <cell r="G724" t="str">
            <v>E. RODRIGUEZ JR., STO. NINO, PARANAQUE</v>
          </cell>
          <cell r="H724" t="str">
            <v>PARAÑAQUE CITY</v>
          </cell>
          <cell r="I724" t="str">
            <v>PARAÑAQUE</v>
          </cell>
          <cell r="J724"/>
          <cell r="K724"/>
          <cell r="L724" t="str">
            <v>VJC</v>
          </cell>
          <cell r="M724" t="str">
            <v>FCOMP</v>
          </cell>
          <cell r="N724" t="str">
            <v>Jenneth Madrid</v>
          </cell>
          <cell r="O724">
            <v>7.6099999999999994</v>
          </cell>
          <cell r="P724">
            <v>19.61</v>
          </cell>
        </row>
        <row r="725">
          <cell r="E725" t="str">
            <v>X25031019967</v>
          </cell>
          <cell r="F725" t="str">
            <v>ADONIS VERMUG</v>
          </cell>
          <cell r="G725" t="str">
            <v>INT M.L. QUEZON, PUROK 5, TAGUIG CITY</v>
          </cell>
          <cell r="H725" t="str">
            <v>TAGUIG CITY</v>
          </cell>
          <cell r="I725" t="str">
            <v>PARAÑAQUE</v>
          </cell>
          <cell r="J725" t="str">
            <v>FOR SCHED ENERGIZATION</v>
          </cell>
          <cell r="K725"/>
          <cell r="L725" t="str">
            <v>VJC</v>
          </cell>
          <cell r="M725" t="str">
            <v>SCHED</v>
          </cell>
          <cell r="N725" t="str">
            <v>Jenneth Madrid</v>
          </cell>
          <cell r="O725">
            <v>110.24</v>
          </cell>
          <cell r="P725">
            <v>110.24</v>
          </cell>
        </row>
        <row r="726">
          <cell r="E726" t="str">
            <v>X25020699073</v>
          </cell>
          <cell r="F726" t="str">
            <v>ALABANG HILLS VILLAGE ASSOCIATION, INC.</v>
          </cell>
          <cell r="G726" t="str">
            <v>DON JESUS, ALABANG HILLS SUBD PH 3, MUNTINLUPA</v>
          </cell>
          <cell r="H726" t="str">
            <v>MUNTINLUPA CITY</v>
          </cell>
          <cell r="I726" t="str">
            <v>PARAÑAQUE</v>
          </cell>
          <cell r="J726"/>
          <cell r="K726"/>
          <cell r="L726" t="str">
            <v>CHALLENGER</v>
          </cell>
          <cell r="M726" t="str">
            <v>FCOMP</v>
          </cell>
          <cell r="N726" t="str">
            <v>Isan Carlo Lazaro</v>
          </cell>
          <cell r="O726">
            <v>114.2</v>
          </cell>
          <cell r="P726">
            <v>192.27</v>
          </cell>
        </row>
        <row r="727">
          <cell r="E727" t="str">
            <v>X25061977034</v>
          </cell>
          <cell r="F727" t="str">
            <v>ROVIE BUGAYONG GABIOLA</v>
          </cell>
          <cell r="G727" t="str">
            <v>BF CARNIBAL PARK, BF RESORT VILL, LAS PINAS CITY</v>
          </cell>
          <cell r="H727" t="str">
            <v>LAS PIÑAS CITY</v>
          </cell>
          <cell r="I727" t="str">
            <v>PARAÑAQUE</v>
          </cell>
          <cell r="J727"/>
          <cell r="K727"/>
          <cell r="L727" t="str">
            <v>CHALLENGER</v>
          </cell>
          <cell r="M727" t="str">
            <v>FCOMP</v>
          </cell>
          <cell r="N727" t="str">
            <v>Isan Carlo Lazaro</v>
          </cell>
          <cell r="O727">
            <v>59.72</v>
          </cell>
          <cell r="P727">
            <v>138</v>
          </cell>
        </row>
        <row r="728">
          <cell r="E728" t="str">
            <v>X25041097966</v>
          </cell>
          <cell r="F728" t="str">
            <v>ROMAN CATHOLIC BISHOP OF PARANAQUE</v>
          </cell>
          <cell r="G728" t="str">
            <v>BARCELONA, MERVILLE SUBD, PARANAQUE</v>
          </cell>
          <cell r="H728" t="str">
            <v>PARAÑAQUE CITY</v>
          </cell>
          <cell r="I728" t="str">
            <v>PARAÑAQUE</v>
          </cell>
          <cell r="J728" t="str">
            <v xml:space="preserve">done digging, for pole erection :Scope of Work:Reorient Cut out Transformer /Energize 2-75KVA </v>
          </cell>
          <cell r="K728"/>
          <cell r="L728" t="str">
            <v>ECOM</v>
          </cell>
          <cell r="M728" t="str">
            <v>FCOMP</v>
          </cell>
          <cell r="N728" t="str">
            <v>Ronilo Gange Jr.</v>
          </cell>
          <cell r="O728">
            <v>118.40899999999999</v>
          </cell>
          <cell r="P728">
            <v>337.98</v>
          </cell>
        </row>
        <row r="729">
          <cell r="E729" t="str">
            <v>X25010133152</v>
          </cell>
          <cell r="F729" t="str">
            <v>TSA-TIN SHANIE ANGELO LEASING CORPORATION</v>
          </cell>
          <cell r="G729" t="str">
            <v>MAGDIWANG, GREEN VALLEY SUBD SECT C, BACOOR</v>
          </cell>
          <cell r="H729" t="str">
            <v>BACOOR CITY</v>
          </cell>
          <cell r="I729" t="str">
            <v>DASMA</v>
          </cell>
          <cell r="J729"/>
          <cell r="K729"/>
          <cell r="L729" t="str">
            <v>AVECO</v>
          </cell>
          <cell r="M729" t="str">
            <v>SCHED</v>
          </cell>
          <cell r="N729" t="str">
            <v>Ronilo Gange Jr.</v>
          </cell>
          <cell r="O729">
            <v>43.32</v>
          </cell>
          <cell r="P729">
            <v>3.5</v>
          </cell>
        </row>
        <row r="730">
          <cell r="E730" t="str">
            <v>X24072781796</v>
          </cell>
          <cell r="F730" t="str">
            <v>HERBERT JOSEPH GO TAN</v>
          </cell>
          <cell r="G730" t="str">
            <v>SAN CARLOS, AYALA-ALABANG VILL, MUNTINLUPA</v>
          </cell>
          <cell r="H730" t="str">
            <v>MUNTINLUPA CITY</v>
          </cell>
          <cell r="I730" t="str">
            <v>PARAÑAQUE</v>
          </cell>
          <cell r="J730"/>
          <cell r="K730"/>
          <cell r="L730" t="str">
            <v>MAINTENANCE</v>
          </cell>
          <cell r="M730" t="str">
            <v>FCOMP</v>
          </cell>
          <cell r="N730" t="str">
            <v>Junilo Michael Flores</v>
          </cell>
          <cell r="O730">
            <v>387.5</v>
          </cell>
          <cell r="P730">
            <v>387.5</v>
          </cell>
        </row>
        <row r="731">
          <cell r="E731" t="str">
            <v>X25041175709</v>
          </cell>
          <cell r="F731" t="str">
            <v>THE ROMAN CATHOLIC BISHOP OF PARANAQUE, INC.</v>
          </cell>
          <cell r="G731" t="str">
            <v>BLOCK 30, SOLDIERS HILLS SUBD, MUNTINLUPA</v>
          </cell>
          <cell r="H731" t="str">
            <v>MUNTINLUPA CITY</v>
          </cell>
          <cell r="I731" t="str">
            <v>PARAÑAQUE</v>
          </cell>
          <cell r="J731"/>
          <cell r="K731"/>
          <cell r="L731" t="str">
            <v>MAINTENANCE</v>
          </cell>
          <cell r="M731" t="str">
            <v>FCOMP</v>
          </cell>
          <cell r="N731" t="str">
            <v>Raeven De Quiroz</v>
          </cell>
          <cell r="O731">
            <v>47.7</v>
          </cell>
          <cell r="P731">
            <v>47.7</v>
          </cell>
        </row>
        <row r="732">
          <cell r="E732" t="str">
            <v>X25030797111</v>
          </cell>
          <cell r="F732" t="str">
            <v>CITY GOVERNMENT OF TAGUIG</v>
          </cell>
          <cell r="G732" t="str">
            <v>GEN. SANTOS, PUROK 6, TAGUIG CITY</v>
          </cell>
          <cell r="H732" t="str">
            <v>TAGUIG CITY</v>
          </cell>
          <cell r="I732" t="str">
            <v>PARAÑAQUE</v>
          </cell>
          <cell r="J732"/>
          <cell r="K732"/>
          <cell r="L732" t="str">
            <v>C2</v>
          </cell>
          <cell r="M732" t="str">
            <v>TECO</v>
          </cell>
          <cell r="N732" t="str">
            <v>Ian Patrick Perez</v>
          </cell>
          <cell r="O732">
            <v>18.64</v>
          </cell>
          <cell r="P732">
            <v>18.64</v>
          </cell>
        </row>
        <row r="733">
          <cell r="E733" t="str">
            <v>R24098951</v>
          </cell>
          <cell r="F733" t="str">
            <v>CAVITEX INFRASTRUCTURE CORP., CBG</v>
          </cell>
          <cell r="G733" t="str">
            <v>MULTINATIONAL, MULTINATIONAL VILL, PARANAQUE</v>
          </cell>
          <cell r="H733" t="str">
            <v>PARAÑAQUE CITY</v>
          </cell>
          <cell r="I733" t="str">
            <v>PARAÑAQUE</v>
          </cell>
          <cell r="J733"/>
          <cell r="K733"/>
          <cell r="L733" t="str">
            <v>ECOM</v>
          </cell>
          <cell r="M733" t="str">
            <v>FCOMP</v>
          </cell>
          <cell r="N733" t="str">
            <v>Ronilo Gange Jr.</v>
          </cell>
          <cell r="O733">
            <v>599.01</v>
          </cell>
          <cell r="P733">
            <v>599.01</v>
          </cell>
        </row>
        <row r="734">
          <cell r="E734" t="str">
            <v>R23705436</v>
          </cell>
          <cell r="F734" t="str">
            <v>CAVITEX INFRASTRUCTURE CORP., CBG</v>
          </cell>
          <cell r="G734" t="str">
            <v>C5 ROAD, SAN DIONISIO, PARANAQUE</v>
          </cell>
          <cell r="H734" t="str">
            <v>PARAÑAQUE CITY</v>
          </cell>
          <cell r="I734" t="str">
            <v>PARAÑAQUE</v>
          </cell>
          <cell r="J734"/>
          <cell r="K734"/>
          <cell r="L734" t="str">
            <v>ECOM</v>
          </cell>
          <cell r="M734" t="str">
            <v>SCHED</v>
          </cell>
          <cell r="N734" t="str">
            <v>Ronilo Gange Jr.</v>
          </cell>
          <cell r="O734">
            <v>252.19</v>
          </cell>
          <cell r="P734">
            <v>401.23</v>
          </cell>
        </row>
        <row r="735">
          <cell r="E735" t="str">
            <v>X25010323001</v>
          </cell>
          <cell r="F735" t="str">
            <v>GAWARAN HEIGHTS PHASE 7 HOMEOWNERS ASSOCIATION, IN</v>
          </cell>
          <cell r="G735" t="str">
            <v>BLOCK 3, GAWARAN HEIGHTS PH. 6 SOUTH GAWARAN, BACOOR</v>
          </cell>
          <cell r="H735" t="str">
            <v>BACOOR CITY</v>
          </cell>
          <cell r="I735" t="str">
            <v>DASMA</v>
          </cell>
          <cell r="J735"/>
          <cell r="K735"/>
          <cell r="L735" t="str">
            <v>AVECO</v>
          </cell>
          <cell r="M735" t="str">
            <v>SCHED</v>
          </cell>
          <cell r="N735" t="str">
            <v>Ronilo Gange Jr.</v>
          </cell>
          <cell r="O735">
            <v>92.78</v>
          </cell>
          <cell r="P735">
            <v>171.06</v>
          </cell>
        </row>
        <row r="736">
          <cell r="E736" t="str">
            <v>X25051611244</v>
          </cell>
          <cell r="F736" t="str">
            <v>ROBERTO SANTOS PANTOJA</v>
          </cell>
          <cell r="G736" t="str">
            <v>PROSPERITY, BETTERLIVING SUBD ANNEX 29/32, PARANAQUE</v>
          </cell>
          <cell r="H736" t="str">
            <v>PARAÑAQUE CITY</v>
          </cell>
          <cell r="I736" t="str">
            <v>PARAÑAQUE</v>
          </cell>
          <cell r="J736"/>
          <cell r="K736"/>
          <cell r="L736" t="str">
            <v>AVECO</v>
          </cell>
          <cell r="M736" t="str">
            <v>SCHED</v>
          </cell>
          <cell r="N736" t="str">
            <v>Ronilo Gange Jr.</v>
          </cell>
          <cell r="O736">
            <v>147.72999999999999</v>
          </cell>
          <cell r="P736">
            <v>304.29000000000002</v>
          </cell>
        </row>
        <row r="737">
          <cell r="E737" t="str">
            <v>X25010341535</v>
          </cell>
          <cell r="F737" t="str">
            <v>CITY GOVERNMENT OF MUNTINLUPA</v>
          </cell>
          <cell r="G737" t="str">
            <v>BUENDIA, TUNASAN, MUNTINLUPA</v>
          </cell>
          <cell r="H737" t="str">
            <v>MUNTINLUPA CITY</v>
          </cell>
          <cell r="I737" t="str">
            <v>PARAÑAQUE</v>
          </cell>
          <cell r="J737"/>
          <cell r="K737"/>
          <cell r="L737" t="str">
            <v>CHALLENGER</v>
          </cell>
          <cell r="M737" t="str">
            <v>FCOMP</v>
          </cell>
          <cell r="N737" t="str">
            <v>Isan Carlo Lazaro</v>
          </cell>
          <cell r="O737">
            <v>120.26</v>
          </cell>
          <cell r="P737">
            <v>276.82</v>
          </cell>
        </row>
        <row r="738">
          <cell r="E738" t="str">
            <v>X25051870678</v>
          </cell>
          <cell r="F738" t="str">
            <v>CLAVEL BISCOCHO BENDAÑA</v>
          </cell>
          <cell r="G738" t="str">
            <v>SAN LORENZO, AYALA-ALABANG VILL, MUNTINLUPA</v>
          </cell>
          <cell r="H738" t="str">
            <v>MUNTINLUPA CITY</v>
          </cell>
          <cell r="I738" t="str">
            <v>PARAÑAQUE</v>
          </cell>
          <cell r="J738"/>
          <cell r="K738"/>
          <cell r="L738" t="str">
            <v>CHALLENGER</v>
          </cell>
          <cell r="M738" t="str">
            <v>SCHED</v>
          </cell>
          <cell r="N738" t="str">
            <v>Isan Carlo Lazaro</v>
          </cell>
          <cell r="O738">
            <v>13</v>
          </cell>
          <cell r="P738">
            <v>13</v>
          </cell>
        </row>
        <row r="739">
          <cell r="E739" t="str">
            <v>X25051893039</v>
          </cell>
          <cell r="F739" t="str">
            <v>RICARDO PAAT ISLA</v>
          </cell>
          <cell r="G739" t="str">
            <v>DARWIN, BF HOMES, PARANAQUE</v>
          </cell>
          <cell r="H739" t="str">
            <v>PARAÑAQUE CITY</v>
          </cell>
          <cell r="I739" t="str">
            <v>PARAÑAQUE</v>
          </cell>
          <cell r="J739"/>
          <cell r="K739"/>
          <cell r="L739" t="str">
            <v>POWERHOUSE</v>
          </cell>
          <cell r="M739" t="str">
            <v>FCOMP</v>
          </cell>
          <cell r="N739" t="str">
            <v>Isan Carlo Lazaro</v>
          </cell>
          <cell r="O739">
            <v>8.73</v>
          </cell>
          <cell r="P739">
            <v>6.39</v>
          </cell>
        </row>
        <row r="740">
          <cell r="E740" t="str">
            <v>X25062074271</v>
          </cell>
          <cell r="F740" t="str">
            <v>MARIVIC LACHICA</v>
          </cell>
          <cell r="G740" t="str">
            <v>WEST SERVICE, JOSEPH ESTRADA CPD, PARANAQUE</v>
          </cell>
          <cell r="H740" t="str">
            <v>PARAÑAQUE CITY</v>
          </cell>
          <cell r="I740" t="str">
            <v>PARAÑAQUE</v>
          </cell>
          <cell r="J740"/>
          <cell r="K740"/>
          <cell r="L740" t="str">
            <v>POWERHOUSE</v>
          </cell>
          <cell r="M740" t="str">
            <v>FCOMP</v>
          </cell>
          <cell r="N740" t="str">
            <v>Isan Carlo Lazaro</v>
          </cell>
          <cell r="O740">
            <v>8.3800000000000008</v>
          </cell>
          <cell r="P740">
            <v>8.39</v>
          </cell>
        </row>
        <row r="741">
          <cell r="E741" t="str">
            <v>X25020682282</v>
          </cell>
          <cell r="F741" t="str">
            <v>HARD DISCOUNT PHILIPPINES, INC.</v>
          </cell>
          <cell r="G741" t="str">
            <v>PIO FELIPE, PUROK 1, TAGUIG CITY</v>
          </cell>
          <cell r="H741" t="str">
            <v>TAGUIG CITY</v>
          </cell>
          <cell r="I741" t="str">
            <v>PARAÑAQUE</v>
          </cell>
          <cell r="J741" t="str">
            <v>NEED JOINT SURVEY FOR STAKA WITH DRAINAGE</v>
          </cell>
          <cell r="K741"/>
          <cell r="L741" t="str">
            <v>VJC</v>
          </cell>
          <cell r="M741" t="str">
            <v>SCHED</v>
          </cell>
          <cell r="N741" t="str">
            <v>Jenneth Madrid</v>
          </cell>
          <cell r="O741">
            <v>37.049999999999997</v>
          </cell>
          <cell r="P741">
            <v>115.33</v>
          </cell>
        </row>
        <row r="742">
          <cell r="E742" t="str">
            <v>X25061939774</v>
          </cell>
          <cell r="F742" t="str">
            <v>ASEANA BUSINESS PARK ESTATE ASSOCIATION, INC.</v>
          </cell>
          <cell r="G742" t="str">
            <v>PRES. DIOSDADO MACAPAGAL, ASEANA BUSINESS PARK, PARANAQUE</v>
          </cell>
          <cell r="H742" t="str">
            <v>PARAÑAQUE CITY</v>
          </cell>
          <cell r="I742" t="str">
            <v>PARAÑAQUE</v>
          </cell>
          <cell r="J742"/>
          <cell r="K742"/>
          <cell r="L742" t="str">
            <v>VJC</v>
          </cell>
          <cell r="M742" t="str">
            <v>FCOMP</v>
          </cell>
          <cell r="N742" t="str">
            <v>Jenneth Madrid</v>
          </cell>
          <cell r="O742">
            <v>19.27</v>
          </cell>
          <cell r="P742">
            <v>19.27</v>
          </cell>
        </row>
        <row r="743">
          <cell r="E743" t="str">
            <v>X25051858121</v>
          </cell>
          <cell r="F743" t="str">
            <v>FRANKLIN URI SEDANO</v>
          </cell>
          <cell r="G743" t="str">
            <v>DE SOCORRO, SAN ANTONIO VALLEY 1, PARANAQUE</v>
          </cell>
          <cell r="H743" t="str">
            <v>PARAÑAQUE CITY</v>
          </cell>
          <cell r="I743" t="str">
            <v>PARAÑAQUE</v>
          </cell>
          <cell r="J743"/>
          <cell r="K743"/>
          <cell r="L743" t="str">
            <v>C2</v>
          </cell>
          <cell r="M743" t="str">
            <v>TECO</v>
          </cell>
          <cell r="N743" t="str">
            <v>Ian Patrick Perez</v>
          </cell>
          <cell r="O743">
            <v>34.76</v>
          </cell>
          <cell r="P743">
            <v>34.76</v>
          </cell>
        </row>
        <row r="744">
          <cell r="E744" t="str">
            <v>P2503184475</v>
          </cell>
          <cell r="F744" t="str">
            <v>MN_MAJOR (WDESIGN), Reloc of Pole affctd by Rd Widening along GSIS Rd to M.Alvarez Ext,Bacoor,Cavite</v>
          </cell>
          <cell r="G744" t="str">
            <v>MARCOS ALVAREZ EXT GREEN VALLEY SUBD SECT A SAN NICOLAS III BACOOR CAVITE</v>
          </cell>
          <cell r="H744" t="str">
            <v>BACOOR CITY</v>
          </cell>
          <cell r="I744" t="str">
            <v>DASMA</v>
          </cell>
          <cell r="J744"/>
          <cell r="K744"/>
          <cell r="L744" t="str">
            <v>AVECO</v>
          </cell>
          <cell r="M744" t="str">
            <v>SCHED</v>
          </cell>
          <cell r="N744" t="str">
            <v>Ronilo Gange Jr.</v>
          </cell>
          <cell r="O744">
            <v>56.19</v>
          </cell>
          <cell r="P744">
            <v>745.63</v>
          </cell>
        </row>
        <row r="745">
          <cell r="E745" t="str">
            <v>R23330255</v>
          </cell>
          <cell r="F745" t="str">
            <v>NMERCADO, JOSSIE C., HMB,</v>
          </cell>
          <cell r="G745" t="str">
            <v>MIKAS, VILLANUEVA SUBD, BACOOR</v>
          </cell>
          <cell r="H745" t="str">
            <v>BACOOR CITY</v>
          </cell>
          <cell r="I745" t="str">
            <v>DASMA</v>
          </cell>
          <cell r="J745"/>
          <cell r="K745"/>
          <cell r="L745" t="str">
            <v>AVECO</v>
          </cell>
          <cell r="M745" t="str">
            <v>SCHED</v>
          </cell>
          <cell r="N745" t="str">
            <v>Ronilo Gange Jr.</v>
          </cell>
          <cell r="O745">
            <v>76</v>
          </cell>
          <cell r="P745">
            <v>232.56</v>
          </cell>
        </row>
        <row r="746">
          <cell r="E746" t="str">
            <v>X25062207400</v>
          </cell>
          <cell r="F746" t="str">
            <v>GOLDSERVE HOLDING COMPANY INC.</v>
          </cell>
          <cell r="G746" t="str">
            <v>MIA, TAMBO, PARANAQUE</v>
          </cell>
          <cell r="H746" t="str">
            <v>PARAÑAQUE CITY</v>
          </cell>
          <cell r="I746" t="str">
            <v>PARAÑAQUE</v>
          </cell>
          <cell r="J746"/>
          <cell r="K746"/>
          <cell r="L746" t="str">
            <v>VJC</v>
          </cell>
          <cell r="M746" t="str">
            <v>SCHED</v>
          </cell>
          <cell r="N746" t="str">
            <v>Ronilo Gange Jr.</v>
          </cell>
          <cell r="O746">
            <v>7.91</v>
          </cell>
          <cell r="P746">
            <v>7.91</v>
          </cell>
        </row>
        <row r="747">
          <cell r="E747" t="str">
            <v>X25051656310</v>
          </cell>
          <cell r="F747" t="str">
            <v>SMC SKYWAY STAGE 4 CORPORATION</v>
          </cell>
          <cell r="G747" t="str">
            <v>ENLISTED PERSONNEL VILL PH 1, ENLISTED PERSONNEL VIL 1, TAGUIG CITY</v>
          </cell>
          <cell r="H747" t="str">
            <v>TAGUIG CITY</v>
          </cell>
          <cell r="I747" t="str">
            <v>PARAÑAQUE</v>
          </cell>
          <cell r="J747"/>
          <cell r="K747"/>
          <cell r="L747" t="str">
            <v>ECOM</v>
          </cell>
          <cell r="M747" t="str">
            <v>COMP-CAN</v>
          </cell>
          <cell r="N747" t="str">
            <v>Ronilo Gange Jr.</v>
          </cell>
          <cell r="O747">
            <v>14.85</v>
          </cell>
          <cell r="P747">
            <v>14.85</v>
          </cell>
        </row>
        <row r="748">
          <cell r="E748" t="str">
            <v>X25030844322</v>
          </cell>
          <cell r="F748" t="str">
            <v>JOAN ANTONIO QUIMPO</v>
          </cell>
          <cell r="G748" t="str">
            <v>BLOCK 19, ENLISTED PERSONNEL VIL 2, TAGUIG CITY</v>
          </cell>
          <cell r="H748" t="str">
            <v>TAGUIG CITY</v>
          </cell>
          <cell r="I748" t="str">
            <v>PARAÑAQUE</v>
          </cell>
          <cell r="J748"/>
          <cell r="K748"/>
          <cell r="L748" t="str">
            <v>ECOM</v>
          </cell>
          <cell r="M748" t="str">
            <v>SCHED</v>
          </cell>
          <cell r="N748" t="str">
            <v>Ronilo Gange Jr.</v>
          </cell>
          <cell r="O748">
            <v>260.14999999999998</v>
          </cell>
          <cell r="P748">
            <v>1124.83</v>
          </cell>
        </row>
        <row r="749">
          <cell r="E749" t="str">
            <v>X25041111916</v>
          </cell>
          <cell r="F749" t="str">
            <v>JOAN ANTONIO QUIMPO</v>
          </cell>
          <cell r="G749" t="str">
            <v>BLOCK 19, ENLISTED PERSONNEL VIL 2, TAGUIG CITY</v>
          </cell>
          <cell r="H749" t="str">
            <v>TAGUIG CITY</v>
          </cell>
          <cell r="I749" t="str">
            <v>PARAÑAQUE</v>
          </cell>
          <cell r="J749"/>
          <cell r="K749"/>
          <cell r="L749" t="str">
            <v>ECOM</v>
          </cell>
          <cell r="M749" t="str">
            <v>SCHED</v>
          </cell>
          <cell r="N749" t="str">
            <v>Ronilo Gange Jr.</v>
          </cell>
          <cell r="O749">
            <v>172.15</v>
          </cell>
          <cell r="P749">
            <v>818.06</v>
          </cell>
        </row>
        <row r="750">
          <cell r="E750" t="str">
            <v>X25041425641</v>
          </cell>
          <cell r="F750" t="str">
            <v>HARD DISCOUNT PHILIPPINES, INC.</v>
          </cell>
          <cell r="G750" t="str">
            <v>M.L. QUEZON, PUROK 4, TAGUIG CITY</v>
          </cell>
          <cell r="H750" t="str">
            <v>TAGUIG CITY</v>
          </cell>
          <cell r="I750" t="str">
            <v>PARAÑAQUE</v>
          </cell>
          <cell r="J750"/>
          <cell r="K750"/>
          <cell r="L750" t="str">
            <v>VJC</v>
          </cell>
          <cell r="M750" t="str">
            <v>FCOMP</v>
          </cell>
          <cell r="N750" t="str">
            <v>Jenneth Madrid</v>
          </cell>
          <cell r="O750">
            <v>3.4</v>
          </cell>
          <cell r="P750">
            <v>3.4</v>
          </cell>
        </row>
        <row r="751">
          <cell r="E751" t="str">
            <v>X25051535599</v>
          </cell>
          <cell r="F751" t="str">
            <v>JOENY WILSON BELER</v>
          </cell>
          <cell r="G751" t="str">
            <v>A. REYES, PUROK 3, TAGUIG CITY</v>
          </cell>
          <cell r="H751" t="str">
            <v>TAGUIG CITY</v>
          </cell>
          <cell r="I751" t="str">
            <v>PARAÑAQUE</v>
          </cell>
          <cell r="J751"/>
          <cell r="K751"/>
          <cell r="L751" t="str">
            <v>VJC</v>
          </cell>
          <cell r="M751" t="str">
            <v>FCOMP</v>
          </cell>
          <cell r="N751" t="str">
            <v>Jenneth Madrid</v>
          </cell>
          <cell r="O751">
            <v>18.91</v>
          </cell>
          <cell r="P751">
            <v>18.91</v>
          </cell>
        </row>
        <row r="752">
          <cell r="E752" t="str">
            <v>X25051838399</v>
          </cell>
          <cell r="F752" t="str">
            <v>JONATHAN PAJIMULA FABIAN</v>
          </cell>
          <cell r="G752" t="str">
            <v>MAGUINDANAO EXT, PUROK 2, TAGUIG CITY</v>
          </cell>
          <cell r="H752" t="str">
            <v>TAGUIG CITY</v>
          </cell>
          <cell r="I752" t="str">
            <v>PARAÑAQUE</v>
          </cell>
          <cell r="J752"/>
          <cell r="K752"/>
          <cell r="L752" t="str">
            <v>VJC</v>
          </cell>
          <cell r="M752" t="str">
            <v>FCOMP</v>
          </cell>
          <cell r="N752" t="str">
            <v>Jenneth Madrid</v>
          </cell>
          <cell r="O752">
            <v>12.23</v>
          </cell>
          <cell r="P752">
            <v>12.23</v>
          </cell>
        </row>
        <row r="753">
          <cell r="E753" t="str">
            <v>X25062131222</v>
          </cell>
          <cell r="F753" t="str">
            <v>AMBICA INTERNATIONAL CORPORATION</v>
          </cell>
          <cell r="G753" t="str">
            <v>MERVILLE ACCESS, KALAYAAN VILL/BALAGBAG, PASAY CITY</v>
          </cell>
          <cell r="H753" t="str">
            <v>PASAY CITY</v>
          </cell>
          <cell r="I753" t="str">
            <v>PARAÑAQUE</v>
          </cell>
          <cell r="J753"/>
          <cell r="K753"/>
          <cell r="L753" t="str">
            <v>VJC</v>
          </cell>
          <cell r="M753" t="str">
            <v>FCOMP</v>
          </cell>
          <cell r="N753" t="str">
            <v>Jenneth Madrid</v>
          </cell>
          <cell r="O753">
            <v>111.02</v>
          </cell>
          <cell r="P753">
            <v>114.68</v>
          </cell>
        </row>
        <row r="754">
          <cell r="E754" t="str">
            <v>X25041426801</v>
          </cell>
          <cell r="F754" t="str">
            <v>HARD DISCOUNT PHILIPPINES, INC.</v>
          </cell>
          <cell r="G754" t="str">
            <v>LUZON, ZONE 5, TAGUIG CITY</v>
          </cell>
          <cell r="H754" t="str">
            <v>TAGUIG CITY</v>
          </cell>
          <cell r="I754" t="str">
            <v>PARAÑAQUE</v>
          </cell>
          <cell r="J754" t="str">
            <v>Energize dT wala pa abang entrada ni customer for meter</v>
          </cell>
          <cell r="K754"/>
          <cell r="L754" t="str">
            <v>POWERHOUSE</v>
          </cell>
          <cell r="M754" t="str">
            <v>SCHED</v>
          </cell>
          <cell r="N754" t="str">
            <v>Isan Carlo Lazaro</v>
          </cell>
          <cell r="O754">
            <v>12.13</v>
          </cell>
          <cell r="P754">
            <v>12.13</v>
          </cell>
        </row>
        <row r="755">
          <cell r="E755" t="str">
            <v>X25062155208</v>
          </cell>
          <cell r="F755" t="str">
            <v>HITE INC.</v>
          </cell>
          <cell r="G755" t="str">
            <v>2ND, TAGUIG BAGUMBAYAN INDL ASS INC, TAGUIG CITY</v>
          </cell>
          <cell r="H755" t="str">
            <v>TAGUIG CITY</v>
          </cell>
          <cell r="I755" t="str">
            <v>PARAÑAQUE</v>
          </cell>
          <cell r="J755" t="str">
            <v>on process</v>
          </cell>
          <cell r="K755"/>
          <cell r="L755" t="str">
            <v>POWERHOUSE</v>
          </cell>
          <cell r="M755" t="str">
            <v>SCHED</v>
          </cell>
          <cell r="N755" t="str">
            <v>Isan Carlo Lazaro</v>
          </cell>
          <cell r="O755">
            <v>60.22</v>
          </cell>
          <cell r="P755">
            <v>60.22</v>
          </cell>
        </row>
        <row r="756">
          <cell r="E756" t="str">
            <v>X25041309256</v>
          </cell>
          <cell r="F756" t="str">
            <v>DINAH TAMONDONG YAMOMO</v>
          </cell>
          <cell r="G756" t="str">
            <v>PRES. OSMEÑA, ZONE 6, TAGUIG CITY</v>
          </cell>
          <cell r="H756" t="str">
            <v>TAGUIG CITY</v>
          </cell>
          <cell r="I756" t="str">
            <v>PARAÑAQUE</v>
          </cell>
          <cell r="J756" t="str">
            <v>on process</v>
          </cell>
          <cell r="K756"/>
          <cell r="L756" t="str">
            <v>POWERHOUSE</v>
          </cell>
          <cell r="M756" t="str">
            <v>SCHED</v>
          </cell>
          <cell r="N756" t="str">
            <v>Isan Carlo Lazaro</v>
          </cell>
          <cell r="O756">
            <v>89.73</v>
          </cell>
          <cell r="P756">
            <v>168.01</v>
          </cell>
        </row>
        <row r="757">
          <cell r="E757" t="str">
            <v>X24114371468</v>
          </cell>
          <cell r="F757" t="str">
            <v>DITO TELECOMMUNITY CORPORATION</v>
          </cell>
          <cell r="G757" t="str">
            <v>MANILA DOCTOR VILL, ALMANZA I, LAS PINAS CITY</v>
          </cell>
          <cell r="H757" t="str">
            <v>LAS PIÑAS CITY</v>
          </cell>
          <cell r="I757" t="str">
            <v>PARAÑAQUE</v>
          </cell>
          <cell r="J757" t="str">
            <v>Done energize with meter</v>
          </cell>
          <cell r="K757"/>
          <cell r="L757" t="str">
            <v>MAINTENANCE</v>
          </cell>
          <cell r="M757" t="str">
            <v>FCOMP</v>
          </cell>
          <cell r="N757" t="str">
            <v>Junilo Michael Flores</v>
          </cell>
          <cell r="O757">
            <v>27.7</v>
          </cell>
          <cell r="P757">
            <v>27.7</v>
          </cell>
        </row>
        <row r="758">
          <cell r="E758" t="str">
            <v>X25030876602</v>
          </cell>
          <cell r="F758" t="str">
            <v>HARD DISCOUNT PHILIPPINES, INC.</v>
          </cell>
          <cell r="G758" t="str">
            <v>SPINE ROAD, BELLAZONA NAVARRE, BACOOR</v>
          </cell>
          <cell r="H758" t="str">
            <v>BACOOR CITY</v>
          </cell>
          <cell r="I758" t="str">
            <v>DASMA</v>
          </cell>
          <cell r="J758"/>
          <cell r="K758"/>
          <cell r="L758" t="str">
            <v>C2</v>
          </cell>
          <cell r="M758" t="str">
            <v>TECO</v>
          </cell>
          <cell r="N758" t="str">
            <v>Ian Patrick Perez</v>
          </cell>
          <cell r="O758">
            <v>11.67</v>
          </cell>
          <cell r="P758">
            <v>11.67</v>
          </cell>
        </row>
        <row r="759">
          <cell r="E759" t="str">
            <v>X25051521562</v>
          </cell>
          <cell r="F759" t="str">
            <v>GOLDSERVE HOLDING COMPANY INC.</v>
          </cell>
          <cell r="G759" t="str">
            <v>MIA, TAMBO, PARANAQUE</v>
          </cell>
          <cell r="H759" t="str">
            <v>PARAÑAQUE CITY</v>
          </cell>
          <cell r="I759" t="str">
            <v>PARAÑAQUE</v>
          </cell>
          <cell r="J759"/>
          <cell r="K759"/>
          <cell r="L759" t="str">
            <v>VJC / STA. ROSA</v>
          </cell>
          <cell r="M759" t="str">
            <v>SCHED</v>
          </cell>
          <cell r="N759" t="str">
            <v>Jenneth Madrid</v>
          </cell>
          <cell r="O759">
            <v>13.27</v>
          </cell>
          <cell r="P759">
            <v>128.08000000000001</v>
          </cell>
        </row>
        <row r="760">
          <cell r="E760" t="str">
            <v>X25030790337</v>
          </cell>
          <cell r="F760" t="str">
            <v>CITY GOVERNMENT OF BACOOR</v>
          </cell>
          <cell r="G760" t="str">
            <v>DUPLEX SUBD, DUPLEX SUBD, BACOOR</v>
          </cell>
          <cell r="H760" t="str">
            <v>BACOOR CITY</v>
          </cell>
          <cell r="I760" t="str">
            <v>DASMA</v>
          </cell>
          <cell r="J760"/>
          <cell r="K760"/>
          <cell r="L760" t="str">
            <v>AVECO</v>
          </cell>
          <cell r="M760" t="str">
            <v>SCHED</v>
          </cell>
          <cell r="N760" t="str">
            <v>Ronilo Gange Jr.</v>
          </cell>
          <cell r="O760">
            <v>335.49</v>
          </cell>
          <cell r="P760">
            <v>726.9</v>
          </cell>
        </row>
        <row r="761">
          <cell r="E761" t="str">
            <v>X25030866480</v>
          </cell>
          <cell r="F761" t="str">
            <v>CITY GOVERNMENT OF BACOOR</v>
          </cell>
          <cell r="G761" t="str">
            <v>DUPLEX SUBD, DUPLEX SUBD, BACOOR</v>
          </cell>
          <cell r="H761" t="str">
            <v>BACOOR CITY</v>
          </cell>
          <cell r="I761" t="str">
            <v>DASMA</v>
          </cell>
          <cell r="J761"/>
          <cell r="K761"/>
          <cell r="L761" t="str">
            <v>AVECO</v>
          </cell>
          <cell r="M761" t="str">
            <v>SCHED</v>
          </cell>
          <cell r="N761" t="str">
            <v>Ronilo Gange Jr.</v>
          </cell>
          <cell r="O761">
            <v>481.05</v>
          </cell>
          <cell r="P761">
            <v>949.34</v>
          </cell>
        </row>
        <row r="762">
          <cell r="E762" t="str">
            <v>X25010281553</v>
          </cell>
          <cell r="F762" t="str">
            <v>MICHELLE LUZ HILAO TAN</v>
          </cell>
          <cell r="G762" t="str">
            <v>S. TOLENTINO, GATCHALIAN SUBD, LAS PINAS CITY</v>
          </cell>
          <cell r="H762" t="str">
            <v>LAS PIÑAS CITY</v>
          </cell>
          <cell r="I762" t="str">
            <v>PARAÑAQUE</v>
          </cell>
          <cell r="J762"/>
          <cell r="K762"/>
          <cell r="L762" t="str">
            <v>ECOM</v>
          </cell>
          <cell r="M762" t="str">
            <v>SCHED</v>
          </cell>
          <cell r="N762" t="str">
            <v>Ronilo Gange Jr.</v>
          </cell>
          <cell r="O762">
            <v>105.07</v>
          </cell>
          <cell r="P762">
            <v>261.64</v>
          </cell>
        </row>
        <row r="763">
          <cell r="E763" t="str">
            <v>R24094970</v>
          </cell>
          <cell r="F763" t="str">
            <v>ROXAS, CHITO M</v>
          </cell>
          <cell r="G763" t="str">
            <v>KALAPI, AYALA-ALABANG VILL, MUNTINLUPA</v>
          </cell>
          <cell r="H763" t="str">
            <v>MUNTINLUPA CITY</v>
          </cell>
          <cell r="I763" t="str">
            <v>PARAÑAQUE</v>
          </cell>
          <cell r="J763"/>
          <cell r="K763"/>
          <cell r="L763" t="str">
            <v>CHALLENGER</v>
          </cell>
          <cell r="M763" t="str">
            <v>SCHED</v>
          </cell>
          <cell r="N763" t="str">
            <v>Isan Carlo Lazaro</v>
          </cell>
          <cell r="O763">
            <v>31.11</v>
          </cell>
          <cell r="P763">
            <v>31.11</v>
          </cell>
        </row>
        <row r="764">
          <cell r="E764" t="str">
            <v>X25062139889</v>
          </cell>
          <cell r="F764" t="str">
            <v>ANGEL AMODIA CANJA</v>
          </cell>
          <cell r="G764" t="str">
            <v>11TH AVE EXT, HEN HEADQUARTER SUPPRT GRP, TAGUIG CITY</v>
          </cell>
          <cell r="H764" t="str">
            <v>TAGUIG CITY</v>
          </cell>
          <cell r="I764" t="str">
            <v>PARAÑAQUE</v>
          </cell>
          <cell r="J764"/>
          <cell r="K764"/>
          <cell r="L764" t="str">
            <v>VJC</v>
          </cell>
          <cell r="M764" t="str">
            <v>FCOMP</v>
          </cell>
          <cell r="N764" t="str">
            <v>Jenneth Madrid</v>
          </cell>
          <cell r="O764"/>
          <cell r="P764">
            <v>15</v>
          </cell>
        </row>
        <row r="765">
          <cell r="E765" t="str">
            <v>X25051640544</v>
          </cell>
          <cell r="F765" t="str">
            <v>S.E.A. OLYMPUS MARKETING INC</v>
          </cell>
          <cell r="G765" t="str">
            <v>1ST, TAGUIG BAGUMBAYAN INDL ASS INC, TAGUIG CITY</v>
          </cell>
          <cell r="H765" t="str">
            <v>TAGUIG CITY</v>
          </cell>
          <cell r="I765" t="str">
            <v>PARAÑAQUE</v>
          </cell>
          <cell r="J765" t="str">
            <v>NEED PERMIT (CASH BAND)</v>
          </cell>
          <cell r="K765"/>
          <cell r="L765" t="str">
            <v>VJC</v>
          </cell>
          <cell r="M765" t="str">
            <v>SCHED</v>
          </cell>
          <cell r="N765" t="str">
            <v>Jenneth Madrid</v>
          </cell>
          <cell r="O765">
            <v>157.69999999999999</v>
          </cell>
          <cell r="P765">
            <v>235.99</v>
          </cell>
        </row>
        <row r="766">
          <cell r="E766" t="str">
            <v>X25010291229</v>
          </cell>
          <cell r="F766" t="str">
            <v>EMERITO VER REYES</v>
          </cell>
          <cell r="G766" t="str">
            <v>SEACOM CPD, SEACOM CPD, PARANAQUE</v>
          </cell>
          <cell r="H766" t="str">
            <v>PARAÑAQUE CITY</v>
          </cell>
          <cell r="I766" t="str">
            <v>PARAÑAQUE</v>
          </cell>
          <cell r="J766"/>
          <cell r="K766"/>
          <cell r="L766" t="str">
            <v>MAINTENANCE</v>
          </cell>
          <cell r="M766" t="str">
            <v>FCOMP</v>
          </cell>
          <cell r="N766" t="str">
            <v>Raeven De Quiroz</v>
          </cell>
          <cell r="O766">
            <v>58.26</v>
          </cell>
          <cell r="P766">
            <v>58.26</v>
          </cell>
        </row>
        <row r="767">
          <cell r="E767" t="str">
            <v>X25062114606</v>
          </cell>
          <cell r="F767" t="str">
            <v>NICHOLAS IAN CALIMLIM DE LUNA</v>
          </cell>
          <cell r="G767" t="str">
            <v>PRES. QUEZON, TEOVILLE SUBD WEST, PARANAQUE</v>
          </cell>
          <cell r="H767" t="str">
            <v>PARAÑAQUE CITY</v>
          </cell>
          <cell r="I767" t="str">
            <v>PARAÑAQUE</v>
          </cell>
          <cell r="J767"/>
          <cell r="K767"/>
          <cell r="L767" t="str">
            <v>MAINTENANCE</v>
          </cell>
          <cell r="M767" t="str">
            <v>FCOMP</v>
          </cell>
          <cell r="N767" t="str">
            <v>Raeven De Quiroz</v>
          </cell>
          <cell r="O767">
            <v>30.51</v>
          </cell>
          <cell r="P767">
            <v>30.51</v>
          </cell>
        </row>
        <row r="768">
          <cell r="E768" t="str">
            <v>X25062037709</v>
          </cell>
          <cell r="F768" t="str">
            <v>MONICA FE ESPIRITU LUMBA</v>
          </cell>
          <cell r="G768" t="str">
            <v>AZUCENA, TAHANAN VILL, PARANAQUE</v>
          </cell>
          <cell r="H768" t="str">
            <v>PARAÑAQUE CITY</v>
          </cell>
          <cell r="I768" t="str">
            <v>PARAÑAQUE</v>
          </cell>
          <cell r="J768"/>
          <cell r="K768"/>
          <cell r="L768" t="str">
            <v>MAINTENANCE</v>
          </cell>
          <cell r="M768" t="str">
            <v>FCOMP</v>
          </cell>
          <cell r="N768" t="str">
            <v>Raeven De Quiroz</v>
          </cell>
          <cell r="O768">
            <v>12.47</v>
          </cell>
          <cell r="P768">
            <v>12.47</v>
          </cell>
        </row>
        <row r="769">
          <cell r="E769" t="str">
            <v>X25020561529</v>
          </cell>
          <cell r="F769" t="str">
            <v>SALVADOR JR. PATIGA YABES</v>
          </cell>
          <cell r="G769" t="str">
            <v>EMERALD, POSADAS SUBD, MUNTINLUPA</v>
          </cell>
          <cell r="H769" t="str">
            <v>MUNTINLUPA CITY</v>
          </cell>
          <cell r="I769" t="str">
            <v>PARAÑAQUE</v>
          </cell>
          <cell r="J769"/>
          <cell r="K769"/>
          <cell r="L769" t="str">
            <v>C2</v>
          </cell>
          <cell r="M769" t="str">
            <v>FCOMP</v>
          </cell>
          <cell r="N769" t="str">
            <v>Ian Patrick Perez</v>
          </cell>
          <cell r="O769">
            <v>30.74</v>
          </cell>
          <cell r="P769">
            <v>30.74</v>
          </cell>
        </row>
        <row r="770">
          <cell r="E770" t="str">
            <v>X25062142328</v>
          </cell>
          <cell r="F770" t="str">
            <v>MA. PINKY FABRA DUMANGENG</v>
          </cell>
          <cell r="G770" t="str">
            <v>ONYX, PARANAQUE GREEN HEIGHTS, PARANAQUE</v>
          </cell>
          <cell r="H770" t="str">
            <v>PARAÑAQUE CITY</v>
          </cell>
          <cell r="I770" t="str">
            <v>PARAÑAQUE</v>
          </cell>
          <cell r="J770"/>
          <cell r="K770"/>
          <cell r="L770" t="str">
            <v>C2</v>
          </cell>
          <cell r="M770" t="str">
            <v>FCOMP</v>
          </cell>
          <cell r="N770" t="str">
            <v>Ian Patrick Perez</v>
          </cell>
          <cell r="O770">
            <v>22.83</v>
          </cell>
          <cell r="P770">
            <v>22.83</v>
          </cell>
        </row>
        <row r="771">
          <cell r="E771" t="str">
            <v>R23722397</v>
          </cell>
          <cell r="F771" t="str">
            <v>SMC NAIAX CORPORATION,</v>
          </cell>
          <cell r="G771" t="str">
            <v>NAIA, PASAY, PASAY CITY</v>
          </cell>
          <cell r="H771" t="str">
            <v>PASAY CITY</v>
          </cell>
          <cell r="I771" t="str">
            <v>PARAÑAQUE</v>
          </cell>
          <cell r="J771"/>
          <cell r="K771"/>
          <cell r="L771"/>
          <cell r="M771" t="str">
            <v>FCOMP</v>
          </cell>
          <cell r="N771" t="str">
            <v>Jaron Beirnd Dimaandal</v>
          </cell>
          <cell r="O771"/>
          <cell r="P771">
            <v>850.59</v>
          </cell>
        </row>
        <row r="772">
          <cell r="E772" t="str">
            <v>X25051726265</v>
          </cell>
          <cell r="F772" t="str">
            <v>A R B CONSTRUCTION COMPANY, INC.</v>
          </cell>
          <cell r="G772" t="str">
            <v>BLOCK 3, SOLDIERS HILLS SUBD, MUNTINLUPA</v>
          </cell>
          <cell r="H772" t="str">
            <v>MUNTINLUPA CITY</v>
          </cell>
          <cell r="I772" t="str">
            <v>PARAÑAQUE</v>
          </cell>
          <cell r="J772"/>
          <cell r="K772"/>
          <cell r="L772" t="str">
            <v>CHALLENGER</v>
          </cell>
          <cell r="M772" t="str">
            <v>SCHED</v>
          </cell>
          <cell r="N772" t="str">
            <v>Isan Carlo Lazaro</v>
          </cell>
          <cell r="O772">
            <v>259.11</v>
          </cell>
          <cell r="P772">
            <v>570.83000000000004</v>
          </cell>
        </row>
        <row r="773">
          <cell r="E773" t="str">
            <v>X25020684097</v>
          </cell>
          <cell r="F773" t="str">
            <v>MANILA PRIME LAND HOLDINGS, INC.</v>
          </cell>
          <cell r="G773" t="str">
            <v>GEN EMILIO AGUINALDO, CAMELLA HOMES PH II-A, BACOOR</v>
          </cell>
          <cell r="H773" t="str">
            <v>BACOOR CITY</v>
          </cell>
          <cell r="I773" t="str">
            <v>DASMA</v>
          </cell>
          <cell r="J773" t="str">
            <v>aug 7 nag start ng digging</v>
          </cell>
          <cell r="K773"/>
          <cell r="L773" t="str">
            <v>ECOM</v>
          </cell>
          <cell r="M773" t="str">
            <v>SCHED</v>
          </cell>
          <cell r="N773" t="str">
            <v>Ronilo Gange Jr.</v>
          </cell>
          <cell r="O773">
            <v>99.71</v>
          </cell>
          <cell r="P773">
            <v>177.99</v>
          </cell>
        </row>
        <row r="774">
          <cell r="E774" t="str">
            <v>X25051795984</v>
          </cell>
          <cell r="F774" t="str">
            <v>CAFEFRANCE CORP.</v>
          </cell>
          <cell r="G774" t="str">
            <v>GEN. EMILIO AGUINALDO, CAMELLA HOMES PH II-A, BACOOR</v>
          </cell>
          <cell r="H774" t="str">
            <v>BACOOR CITY</v>
          </cell>
          <cell r="I774" t="str">
            <v>DASMA</v>
          </cell>
          <cell r="J774" t="str">
            <v>aug 7 nag start ng digging</v>
          </cell>
          <cell r="K774"/>
          <cell r="L774" t="str">
            <v>ECOM</v>
          </cell>
          <cell r="M774" t="str">
            <v>SCHED</v>
          </cell>
          <cell r="N774" t="str">
            <v>Ronilo Gange Jr.</v>
          </cell>
          <cell r="O774">
            <v>3.32</v>
          </cell>
          <cell r="P774">
            <v>3.32</v>
          </cell>
        </row>
        <row r="775">
          <cell r="E775" t="str">
            <v>X25010118994</v>
          </cell>
          <cell r="F775" t="str">
            <v>SOUTH AVENUE HOSPITALITY INC.</v>
          </cell>
          <cell r="G775" t="str">
            <v>L. GABRIEL, BACLARAN, PARANAQUE</v>
          </cell>
          <cell r="H775" t="str">
            <v>PARAÑAQUE CITY</v>
          </cell>
          <cell r="I775" t="str">
            <v>PARAÑAQUE</v>
          </cell>
          <cell r="J775" t="str">
            <v>done digging and pole erect</v>
          </cell>
          <cell r="K775"/>
          <cell r="L775" t="str">
            <v>ECOM</v>
          </cell>
          <cell r="M775" t="str">
            <v>FCOMP</v>
          </cell>
          <cell r="N775" t="str">
            <v>Ronilo Gange Jr.</v>
          </cell>
          <cell r="O775">
            <v>143.41</v>
          </cell>
          <cell r="P775">
            <v>221.69</v>
          </cell>
        </row>
        <row r="776">
          <cell r="E776" t="str">
            <v>X25062317240</v>
          </cell>
          <cell r="F776" t="str">
            <v>SOUTH AVENUE HOSPITALITY INC.</v>
          </cell>
          <cell r="G776" t="str">
            <v>L. GABRIEL, BACLARAN, PARANAQUE</v>
          </cell>
          <cell r="H776" t="str">
            <v>PARAÑAQUE CITY</v>
          </cell>
          <cell r="I776" t="str">
            <v>PARAÑAQUE</v>
          </cell>
          <cell r="J776" t="str">
            <v>done digging and pole erect</v>
          </cell>
          <cell r="K776"/>
          <cell r="L776" t="str">
            <v>ECOM</v>
          </cell>
          <cell r="M776" t="str">
            <v>FCOMP</v>
          </cell>
          <cell r="N776" t="str">
            <v>Ronilo Gange Jr.</v>
          </cell>
          <cell r="O776">
            <v>15.93</v>
          </cell>
          <cell r="P776">
            <v>15.93</v>
          </cell>
        </row>
        <row r="777">
          <cell r="E777" t="str">
            <v>X25061934243</v>
          </cell>
          <cell r="F777" t="str">
            <v>JMF RESTAURANT CORPORATION</v>
          </cell>
          <cell r="G777" t="str">
            <v>GEN. SANTOS, PUROK 6, TAGUIG CITY</v>
          </cell>
          <cell r="H777" t="str">
            <v>TAGUIG CITY</v>
          </cell>
          <cell r="I777" t="str">
            <v>PARAÑAQUE</v>
          </cell>
          <cell r="J777"/>
          <cell r="K777"/>
          <cell r="L777" t="str">
            <v>VJC</v>
          </cell>
          <cell r="M777" t="str">
            <v>FCOMP</v>
          </cell>
          <cell r="N777" t="str">
            <v>Jenneth Madrid</v>
          </cell>
          <cell r="O777">
            <v>141.6</v>
          </cell>
          <cell r="P777">
            <v>219.88</v>
          </cell>
        </row>
        <row r="778">
          <cell r="E778" t="str">
            <v>X25062096612</v>
          </cell>
          <cell r="F778" t="str">
            <v>JULIE SY TORRES</v>
          </cell>
          <cell r="G778" t="str">
            <v>R.M.T. INDUSTRIAL COMPLEX, R.M.T. INDUSTRIAL COMPLEX, MUNTINLUPA</v>
          </cell>
          <cell r="H778" t="str">
            <v>MUNTINLUPA CITY</v>
          </cell>
          <cell r="I778" t="str">
            <v>PARAÑAQUE</v>
          </cell>
          <cell r="J778"/>
          <cell r="K778"/>
          <cell r="L778" t="str">
            <v>CHALLENGER</v>
          </cell>
          <cell r="M778" t="str">
            <v>FCOMP</v>
          </cell>
          <cell r="N778" t="str">
            <v>Isan Carlo Lazaro</v>
          </cell>
          <cell r="O778">
            <v>114.36</v>
          </cell>
          <cell r="P778">
            <v>114.36</v>
          </cell>
        </row>
        <row r="779">
          <cell r="E779" t="str">
            <v>X25062157851</v>
          </cell>
          <cell r="F779" t="str">
            <v>ERNESTO C BAUTISTA JR.</v>
          </cell>
          <cell r="G779" t="str">
            <v>BF RESORT, BF RESORT VILL, LAS PINAS CITY</v>
          </cell>
          <cell r="H779" t="str">
            <v>LAS PIÑAS CITY</v>
          </cell>
          <cell r="I779" t="str">
            <v>PARAÑAQUE</v>
          </cell>
          <cell r="J779"/>
          <cell r="K779"/>
          <cell r="L779" t="str">
            <v>C2</v>
          </cell>
          <cell r="M779" t="str">
            <v>FCOMP</v>
          </cell>
          <cell r="N779" t="str">
            <v>Ian Patrick Perez</v>
          </cell>
          <cell r="O779">
            <v>5.8</v>
          </cell>
          <cell r="P779">
            <v>5.8</v>
          </cell>
        </row>
        <row r="780">
          <cell r="E780" t="str">
            <v>X24104287142</v>
          </cell>
          <cell r="F780" t="str">
            <v>DITO TELECOMMUNITY CORPORATION</v>
          </cell>
          <cell r="G780" t="str">
            <v>BF HOMES MARTINVILLE SUBD, BF HOMES MARTINVILLE SUBD, LAS PINAS CITY</v>
          </cell>
          <cell r="H780" t="str">
            <v>LAS PIÑAS CITY</v>
          </cell>
          <cell r="I780" t="str">
            <v>PARAÑAQUE</v>
          </cell>
          <cell r="J780"/>
          <cell r="K780"/>
          <cell r="L780" t="str">
            <v>MAINTENANCE</v>
          </cell>
          <cell r="M780" t="str">
            <v>FCOMP</v>
          </cell>
          <cell r="N780" t="str">
            <v>Junilo Michael Flores</v>
          </cell>
          <cell r="O780">
            <v>38.56</v>
          </cell>
          <cell r="P780">
            <v>38.56</v>
          </cell>
        </row>
        <row r="781">
          <cell r="E781" t="str">
            <v>X25062239131</v>
          </cell>
          <cell r="F781" t="str">
            <v>EDGARDO ALFANTE LUNA</v>
          </cell>
          <cell r="G781" t="str">
            <v>KULASI CPD, KULASI CPD, LAS PINAS CITY</v>
          </cell>
          <cell r="H781" t="str">
            <v>LAS PIÑAS CITY</v>
          </cell>
          <cell r="I781" t="str">
            <v>PARAÑAQUE</v>
          </cell>
          <cell r="J781"/>
          <cell r="K781"/>
          <cell r="L781" t="str">
            <v>AVECO</v>
          </cell>
          <cell r="M781" t="str">
            <v>SCHED</v>
          </cell>
          <cell r="N781" t="str">
            <v>Ronilo Gange Jr.</v>
          </cell>
          <cell r="O781">
            <v>0.59</v>
          </cell>
          <cell r="P781">
            <v>0.59</v>
          </cell>
        </row>
        <row r="782">
          <cell r="E782" t="str">
            <v>X24083345617</v>
          </cell>
          <cell r="F782" t="str">
            <v>SAIMA SULTAN ABDUL</v>
          </cell>
          <cell r="G782" t="str">
            <v>BAGONG LIPUNAN, BACLARAN, PARANAQUE</v>
          </cell>
          <cell r="H782" t="str">
            <v>PARAÑAQUE CITY</v>
          </cell>
          <cell r="I782" t="str">
            <v>PARAÑAQUE</v>
          </cell>
          <cell r="J782" t="str">
            <v>X25020417967</v>
          </cell>
          <cell r="K782"/>
          <cell r="L782" t="str">
            <v>ECOM</v>
          </cell>
          <cell r="M782" t="str">
            <v>SCHED</v>
          </cell>
          <cell r="N782" t="str">
            <v>Ronilo Gange Jr.</v>
          </cell>
          <cell r="O782">
            <v>259.79000000000002</v>
          </cell>
          <cell r="P782">
            <v>416.35</v>
          </cell>
        </row>
        <row r="783">
          <cell r="E783" t="str">
            <v>X25062074037</v>
          </cell>
          <cell r="F783" t="str">
            <v>ERICH HERROS LINGAD</v>
          </cell>
          <cell r="G783" t="str">
            <v>TEHERAN, MULTINATIONAL VILL, PARANAQUE</v>
          </cell>
          <cell r="H783" t="str">
            <v>PARAÑAQUE CITY</v>
          </cell>
          <cell r="I783" t="str">
            <v>PARAÑAQUE</v>
          </cell>
          <cell r="J783"/>
          <cell r="K783"/>
          <cell r="L783" t="str">
            <v>ECOM</v>
          </cell>
          <cell r="M783" t="str">
            <v>FCOMP</v>
          </cell>
          <cell r="N783" t="str">
            <v>Ronilo Gange Jr.</v>
          </cell>
          <cell r="O783">
            <v>53.97</v>
          </cell>
          <cell r="P783">
            <v>132.25</v>
          </cell>
        </row>
        <row r="784">
          <cell r="E784" t="str">
            <v>X25051639776</v>
          </cell>
          <cell r="F784" t="str">
            <v>REGINA OMNOS PACLIBAR</v>
          </cell>
          <cell r="G784" t="str">
            <v>SAN JOSE, MANUYO I, LAS PINAS CITY</v>
          </cell>
          <cell r="H784" t="str">
            <v>LAS PIÑAS CITY</v>
          </cell>
          <cell r="I784" t="str">
            <v>PARAÑAQUE</v>
          </cell>
          <cell r="J784"/>
          <cell r="K784"/>
          <cell r="L784" t="str">
            <v>POWERHOUSE</v>
          </cell>
          <cell r="M784" t="str">
            <v>FCOMP</v>
          </cell>
          <cell r="N784" t="str">
            <v>Isan Carlo Lazaro</v>
          </cell>
          <cell r="O784">
            <v>4.72</v>
          </cell>
          <cell r="P784">
            <v>4.72</v>
          </cell>
        </row>
        <row r="785">
          <cell r="E785" t="str">
            <v>X25051727907</v>
          </cell>
          <cell r="F785" t="str">
            <v>KAINE ANTONET CHUA CORDOVA,</v>
          </cell>
          <cell r="G785" t="str">
            <v>ONELIA JOSE, BF RESORT VILL, LAS PINAS CITY</v>
          </cell>
          <cell r="H785" t="str">
            <v>LAS PIÑAS CITY</v>
          </cell>
          <cell r="I785" t="str">
            <v>PARAÑAQUE</v>
          </cell>
          <cell r="J785" t="str">
            <v>Done energize with meter</v>
          </cell>
          <cell r="K785"/>
          <cell r="L785" t="str">
            <v>POWERHOUSE</v>
          </cell>
          <cell r="M785" t="str">
            <v>SCHED</v>
          </cell>
          <cell r="N785" t="str">
            <v>Isan Carlo Lazaro</v>
          </cell>
          <cell r="O785">
            <v>125.51</v>
          </cell>
          <cell r="P785">
            <v>125.51</v>
          </cell>
        </row>
        <row r="786">
          <cell r="E786" t="str">
            <v>X25030875643</v>
          </cell>
          <cell r="F786" t="str">
            <v>JETTI_PETROLEUM INC.</v>
          </cell>
          <cell r="G786" t="str">
            <v>DR. A. SANTOS, BF HOMES, PARANAQUE</v>
          </cell>
          <cell r="H786" t="str">
            <v>PARAÑAQUE CITY</v>
          </cell>
          <cell r="I786" t="str">
            <v>PARAÑAQUE</v>
          </cell>
          <cell r="J786" t="str">
            <v>Done energize with meter</v>
          </cell>
          <cell r="K786"/>
          <cell r="L786" t="str">
            <v>C2</v>
          </cell>
          <cell r="M786" t="str">
            <v>FCOMP</v>
          </cell>
          <cell r="N786" t="str">
            <v>Ian Patrick Perez</v>
          </cell>
          <cell r="O786">
            <v>38.06</v>
          </cell>
          <cell r="P786">
            <v>38.06</v>
          </cell>
        </row>
        <row r="787">
          <cell r="E787" t="str">
            <v>X25062023744</v>
          </cell>
          <cell r="F787" t="str">
            <v>YDLAZAVON PANCIT HABHAB, INC.</v>
          </cell>
          <cell r="G787" t="str">
            <v>SAN ANTONIO, SAN ANTONIO VALLEY 1, PARANAQUE</v>
          </cell>
          <cell r="H787" t="str">
            <v>PARAÑAQUE CITY</v>
          </cell>
          <cell r="I787" t="str">
            <v>PARAÑAQUE</v>
          </cell>
          <cell r="J787"/>
          <cell r="K787"/>
          <cell r="L787" t="str">
            <v>C2</v>
          </cell>
          <cell r="M787" t="str">
            <v>FCOMP</v>
          </cell>
          <cell r="N787" t="str">
            <v>Ian Patrick Perez</v>
          </cell>
          <cell r="O787">
            <v>68.72</v>
          </cell>
          <cell r="P787">
            <v>68.72</v>
          </cell>
        </row>
        <row r="788">
          <cell r="E788" t="str">
            <v>X24093597833</v>
          </cell>
          <cell r="F788" t="str">
            <v>STA CECILIA VILLAGE ASSOCIATION INC.</v>
          </cell>
          <cell r="G788" t="str">
            <v>ARIA, STA. CECILIA VILL, LAS PINAS CITY</v>
          </cell>
          <cell r="H788" t="str">
            <v>LAS PIÑAS CITY</v>
          </cell>
          <cell r="I788" t="str">
            <v>PARAÑAQUE</v>
          </cell>
          <cell r="J788"/>
          <cell r="K788"/>
          <cell r="L788" t="str">
            <v>MAINTENANCE</v>
          </cell>
          <cell r="M788" t="str">
            <v>FCOMP</v>
          </cell>
          <cell r="N788" t="str">
            <v>Junilo Michael Flores</v>
          </cell>
          <cell r="O788">
            <v>37.15</v>
          </cell>
          <cell r="P788">
            <v>37.15</v>
          </cell>
        </row>
        <row r="789">
          <cell r="E789" t="str">
            <v>X25062048597</v>
          </cell>
          <cell r="F789" t="str">
            <v>MANILA ESPORTS ICAFE INC.</v>
          </cell>
          <cell r="G789" t="str">
            <v>A. BONIFACIO, PUROK 1, TAGUIG CITY</v>
          </cell>
          <cell r="H789" t="str">
            <v>TAGUIG CITY</v>
          </cell>
          <cell r="I789" t="str">
            <v>PARAÑAQUE</v>
          </cell>
          <cell r="J789"/>
          <cell r="K789"/>
          <cell r="L789" t="str">
            <v>MAINTENANCE</v>
          </cell>
          <cell r="M789" t="str">
            <v>FCOMP</v>
          </cell>
          <cell r="N789" t="str">
            <v>Raeven De Quiroz</v>
          </cell>
          <cell r="O789">
            <v>64.86</v>
          </cell>
          <cell r="P789">
            <v>64.86</v>
          </cell>
        </row>
        <row r="790">
          <cell r="E790" t="str">
            <v>X24093746174</v>
          </cell>
          <cell r="F790" t="str">
            <v>VELCOASIA DEVELOPMENT CORP.</v>
          </cell>
          <cell r="G790" t="str">
            <v>STA. ISABEL, SUSANA HEIGHTS SUBD, MUNTINLUPA</v>
          </cell>
          <cell r="H790" t="str">
            <v>MUNTINLUPA CITY</v>
          </cell>
          <cell r="I790" t="str">
            <v>PARAÑAQUE</v>
          </cell>
          <cell r="J790"/>
          <cell r="K790"/>
          <cell r="L790" t="str">
            <v>CHALLENGER</v>
          </cell>
          <cell r="M790" t="str">
            <v>SCHED</v>
          </cell>
          <cell r="N790" t="str">
            <v>Isan Carlo Lazaro</v>
          </cell>
          <cell r="O790">
            <v>9.23</v>
          </cell>
          <cell r="P790">
            <v>9.23</v>
          </cell>
        </row>
        <row r="791">
          <cell r="E791" t="str">
            <v>X25041338459</v>
          </cell>
          <cell r="F791" t="str">
            <v>PHILIPPINE SEVEN CORPORATION</v>
          </cell>
          <cell r="G791" t="str">
            <v>JADE HEIGHTS, VICTORIAHOMES-JADEHEIGHTS SUBD, MUNTINLUPA</v>
          </cell>
          <cell r="H791" t="str">
            <v>MUNTINLUPA CITY</v>
          </cell>
          <cell r="I791" t="str">
            <v>PARAÑAQUE</v>
          </cell>
          <cell r="J791"/>
          <cell r="K791"/>
          <cell r="L791" t="str">
            <v>CHALLENGER</v>
          </cell>
          <cell r="M791" t="str">
            <v>FCOMP</v>
          </cell>
          <cell r="N791" t="str">
            <v>Isan Carlo Lazaro</v>
          </cell>
          <cell r="O791">
            <v>76.27</v>
          </cell>
          <cell r="P791">
            <v>155.91999999999999</v>
          </cell>
        </row>
        <row r="792">
          <cell r="E792" t="str">
            <v>X24114615817</v>
          </cell>
          <cell r="F792" t="str">
            <v>GLYN ROXAS PABLO</v>
          </cell>
          <cell r="G792" t="str">
            <v>SAPPHIRE, POSADAS SUBD, MUNTINLUPA</v>
          </cell>
          <cell r="H792" t="str">
            <v>MUNTINLUPA CITY</v>
          </cell>
          <cell r="I792" t="str">
            <v>PARAÑAQUE</v>
          </cell>
          <cell r="J792" t="str">
            <v>ENERGIZE 20KV AND DT 8/9; for FCOMP</v>
          </cell>
          <cell r="K792"/>
          <cell r="L792" t="str">
            <v>CHALLENGER</v>
          </cell>
          <cell r="M792" t="str">
            <v>FCOMP</v>
          </cell>
          <cell r="N792" t="str">
            <v>Isan Carlo Lazaro</v>
          </cell>
          <cell r="O792">
            <v>98.3</v>
          </cell>
          <cell r="P792">
            <v>254.86</v>
          </cell>
        </row>
        <row r="793">
          <cell r="E793" t="str">
            <v>X25020433995</v>
          </cell>
          <cell r="F793" t="str">
            <v>JOHN ROMUEL DAEN ESMAS RAMIREZ</v>
          </cell>
          <cell r="G793" t="str">
            <v>TULIP, CAMELLA TOWNHOMES SORRENTO, BACOOR</v>
          </cell>
          <cell r="H793" t="str">
            <v>BACOOR CITY</v>
          </cell>
          <cell r="I793" t="str">
            <v>DASMA</v>
          </cell>
          <cell r="J793"/>
          <cell r="K793"/>
          <cell r="L793" t="str">
            <v>AVECO</v>
          </cell>
          <cell r="M793" t="str">
            <v>SCHED</v>
          </cell>
          <cell r="N793" t="str">
            <v>Ronilo Gange Jr.</v>
          </cell>
          <cell r="O793">
            <v>55.52</v>
          </cell>
          <cell r="P793">
            <v>271.69</v>
          </cell>
        </row>
        <row r="794">
          <cell r="E794" t="str">
            <v>X25031069043</v>
          </cell>
          <cell r="F794" t="str">
            <v>MARY ANN LIZZA M. FREKING</v>
          </cell>
          <cell r="G794" t="str">
            <v>AGUHO, MEADOWOOD EXEC VILL PH IV-B, BACOOR</v>
          </cell>
          <cell r="H794" t="str">
            <v>BACOOR CITY</v>
          </cell>
          <cell r="I794" t="str">
            <v>DASMA</v>
          </cell>
          <cell r="J794" t="str">
            <v>( POLE DIGGING ) 9-12-25</v>
          </cell>
          <cell r="K794"/>
          <cell r="L794" t="str">
            <v>AVECO</v>
          </cell>
          <cell r="M794" t="str">
            <v>FCOMP</v>
          </cell>
          <cell r="N794" t="str">
            <v>Ronilo Gange Jr.</v>
          </cell>
          <cell r="O794">
            <v>242.65</v>
          </cell>
          <cell r="P794">
            <v>477.5</v>
          </cell>
        </row>
        <row r="795">
          <cell r="E795" t="str">
            <v>R24062553</v>
          </cell>
          <cell r="F795" t="str">
            <v>CITY GOVERNMENT OF TAGUIG</v>
          </cell>
          <cell r="G795" t="str">
            <v>C6 ROAD, HAGONOY, TAGUIG CITY</v>
          </cell>
          <cell r="H795" t="str">
            <v>TAGUIG CITY</v>
          </cell>
          <cell r="I795" t="str">
            <v>PARAÑAQUE</v>
          </cell>
          <cell r="J795"/>
          <cell r="K795"/>
          <cell r="L795" t="str">
            <v>VJC</v>
          </cell>
          <cell r="M795" t="str">
            <v>FCOMP</v>
          </cell>
          <cell r="N795" t="str">
            <v>Jenneth Madrid</v>
          </cell>
          <cell r="O795">
            <v>17.690000000000001</v>
          </cell>
          <cell r="P795">
            <v>17.690000000000001</v>
          </cell>
        </row>
        <row r="796">
          <cell r="E796" t="str">
            <v>X25051836146</v>
          </cell>
          <cell r="F796" t="str">
            <v>DIONISIO JR. GOROSPE ECHANO</v>
          </cell>
          <cell r="G796" t="str">
            <v>7TH ,  GHQ VILL, TAGUIG CITY</v>
          </cell>
          <cell r="H796" t="str">
            <v>TAGUIG CITY</v>
          </cell>
          <cell r="I796" t="str">
            <v>PARAÑAQUE</v>
          </cell>
          <cell r="J796"/>
          <cell r="K796"/>
          <cell r="L796" t="str">
            <v>VJC</v>
          </cell>
          <cell r="M796" t="str">
            <v>FCOMP</v>
          </cell>
          <cell r="N796" t="str">
            <v>Jenneth Madrid</v>
          </cell>
          <cell r="O796">
            <v>4.3899999999999997</v>
          </cell>
          <cell r="P796">
            <v>4.3899999999999997</v>
          </cell>
        </row>
        <row r="797">
          <cell r="E797" t="str">
            <v>X25020561180</v>
          </cell>
          <cell r="F797" t="str">
            <v>DAVID ANDRE PALMA SISON</v>
          </cell>
          <cell r="G797" t="str">
            <v>LUZON, AYALA-ALABANG VILL, MUNTINLUPA</v>
          </cell>
          <cell r="H797" t="str">
            <v>MUNTINLUPA CITY</v>
          </cell>
          <cell r="I797" t="str">
            <v>PARAÑAQUE</v>
          </cell>
          <cell r="J797" t="str">
            <v>POLE ERECTION / DRESSING / INSTALL DT 8/8</v>
          </cell>
          <cell r="K797"/>
          <cell r="L797" t="str">
            <v>CHALLENGER</v>
          </cell>
          <cell r="M797" t="str">
            <v>FCOMP</v>
          </cell>
          <cell r="N797" t="str">
            <v>Isan Carlo Lazaro</v>
          </cell>
          <cell r="O797">
            <v>71.44</v>
          </cell>
          <cell r="P797">
            <v>91.72</v>
          </cell>
        </row>
        <row r="798">
          <cell r="E798" t="str">
            <v>X25041100669</v>
          </cell>
          <cell r="F798" t="str">
            <v>CITY GOVERNMENT OF MUNTINLUPA</v>
          </cell>
          <cell r="G798" t="str">
            <v>MONTILLANO, ALABANG, MUNTINLUPA</v>
          </cell>
          <cell r="H798" t="str">
            <v>MUNTINLUPA CITY</v>
          </cell>
          <cell r="I798" t="str">
            <v>PARAÑAQUE</v>
          </cell>
          <cell r="J798"/>
          <cell r="K798"/>
          <cell r="L798" t="str">
            <v>CHALLENGER</v>
          </cell>
          <cell r="M798" t="str">
            <v>SCHED</v>
          </cell>
          <cell r="N798" t="str">
            <v>Isan Carlo Lazaro</v>
          </cell>
          <cell r="O798">
            <v>205.55</v>
          </cell>
          <cell r="P798">
            <v>205.55</v>
          </cell>
        </row>
        <row r="799">
          <cell r="E799" t="str">
            <v>X25061985461</v>
          </cell>
          <cell r="F799" t="str">
            <v>DEBBIE BAUTISTA MACASIANO</v>
          </cell>
          <cell r="G799" t="str">
            <v>SAN GUILLERMO, BAYANAN, MUNTINLUPA</v>
          </cell>
          <cell r="H799" t="str">
            <v>MUNTINLUPA CITY</v>
          </cell>
          <cell r="I799" t="str">
            <v>PARAÑAQUE</v>
          </cell>
          <cell r="J799"/>
          <cell r="K799"/>
          <cell r="L799" t="str">
            <v>CHALLENGER</v>
          </cell>
          <cell r="M799" t="str">
            <v>SCHED</v>
          </cell>
          <cell r="N799" t="str">
            <v>Isan Carlo Lazaro</v>
          </cell>
          <cell r="O799">
            <v>24.61</v>
          </cell>
          <cell r="P799">
            <v>24.61</v>
          </cell>
        </row>
        <row r="800">
          <cell r="E800" t="str">
            <v>X25020540750</v>
          </cell>
          <cell r="F800" t="str">
            <v>LIONAPEX EQUIPMENT (PHIL.), INC.</v>
          </cell>
          <cell r="G800" t="str">
            <v>SAN VICTORES, SEACOM CPD, PARANAQUE</v>
          </cell>
          <cell r="H800" t="str">
            <v>PARAÑAQUE CITY</v>
          </cell>
          <cell r="I800" t="str">
            <v>PARAÑAQUE</v>
          </cell>
          <cell r="J800" t="str">
            <v>ongoing for ener and modify materials</v>
          </cell>
          <cell r="K800"/>
          <cell r="L800" t="str">
            <v>POWERHOUSE</v>
          </cell>
          <cell r="M800" t="str">
            <v>SCHED</v>
          </cell>
          <cell r="N800" t="str">
            <v>Isan Carlo Lazaro</v>
          </cell>
          <cell r="O800">
            <v>56.86</v>
          </cell>
          <cell r="P800">
            <v>77.14</v>
          </cell>
        </row>
        <row r="801">
          <cell r="E801" t="str">
            <v>X25051838106</v>
          </cell>
          <cell r="F801" t="str">
            <v>ICHAMPION APPTECH DEVELOPMENT CORPORATION</v>
          </cell>
          <cell r="G801" t="str">
            <v>M. ROXAS, FILINVEST SUBD, PARANAQUE</v>
          </cell>
          <cell r="H801" t="str">
            <v>PARAÑAQUE CITY</v>
          </cell>
          <cell r="I801" t="str">
            <v>PARAÑAQUE</v>
          </cell>
          <cell r="J801" t="str">
            <v>digging only</v>
          </cell>
          <cell r="K801"/>
          <cell r="L801" t="str">
            <v>ECOM</v>
          </cell>
          <cell r="M801" t="str">
            <v>SCHED</v>
          </cell>
          <cell r="N801" t="str">
            <v>Ronilo Gange Jr.</v>
          </cell>
          <cell r="O801">
            <v>289.05</v>
          </cell>
          <cell r="P801">
            <v>329.61</v>
          </cell>
        </row>
        <row r="802">
          <cell r="E802" t="str">
            <v>X25062238532</v>
          </cell>
          <cell r="F802" t="str">
            <v>KATHY KIMBERLY S GAMBOA</v>
          </cell>
          <cell r="G802" t="str">
            <v>WARSAW, BF HOMES, LAS PINAS CITY</v>
          </cell>
          <cell r="H802" t="str">
            <v>LAS PIÑAS CITY</v>
          </cell>
          <cell r="I802" t="str">
            <v>PARAÑAQUE</v>
          </cell>
          <cell r="J802"/>
          <cell r="K802"/>
          <cell r="L802" t="str">
            <v>ECOM</v>
          </cell>
          <cell r="M802" t="str">
            <v>SCHED</v>
          </cell>
          <cell r="N802" t="str">
            <v>Ronilo Gange Jr.</v>
          </cell>
          <cell r="O802">
            <v>17.899999999999999</v>
          </cell>
          <cell r="P802">
            <v>17.899999999999999</v>
          </cell>
        </row>
        <row r="803">
          <cell r="E803" t="str">
            <v>X24072874617</v>
          </cell>
          <cell r="F803" t="str">
            <v>HERMAN HARRELL HORNE SCHOOL, INC.</v>
          </cell>
          <cell r="G803" t="str">
            <v>BASA, BAHAYANG PAG-ASA PH I, BACOOR</v>
          </cell>
          <cell r="H803" t="str">
            <v>BACOOR CITY</v>
          </cell>
          <cell r="I803" t="str">
            <v>DASMA</v>
          </cell>
          <cell r="J803"/>
          <cell r="K803"/>
          <cell r="L803" t="str">
            <v>AVECO</v>
          </cell>
          <cell r="M803" t="str">
            <v>SCHED</v>
          </cell>
          <cell r="N803" t="str">
            <v>Ronilo Gange Jr.</v>
          </cell>
          <cell r="O803">
            <v>472.66</v>
          </cell>
          <cell r="P803">
            <v>472.66</v>
          </cell>
        </row>
        <row r="804">
          <cell r="E804" t="str">
            <v>X25010133147</v>
          </cell>
          <cell r="F804" t="str">
            <v>BELEN ALVAREZ SISON</v>
          </cell>
          <cell r="G804" t="str">
            <v>QUEEN OF CROWN, QUEEN'S ROW AREA A SUBD, BACOOR</v>
          </cell>
          <cell r="H804" t="str">
            <v>BACOOR CITY</v>
          </cell>
          <cell r="I804" t="str">
            <v>DASMA</v>
          </cell>
          <cell r="J804"/>
          <cell r="K804"/>
          <cell r="L804" t="str">
            <v>AVECO</v>
          </cell>
          <cell r="M804" t="str">
            <v>SCHED</v>
          </cell>
          <cell r="N804" t="str">
            <v>Ronilo Gange Jr.</v>
          </cell>
          <cell r="O804">
            <v>184.61</v>
          </cell>
          <cell r="P804">
            <v>574.62</v>
          </cell>
        </row>
        <row r="805">
          <cell r="E805" t="str">
            <v>X25062272902</v>
          </cell>
          <cell r="F805" t="str">
            <v>HARD DISCOUNT PHILIPPINES, INC.</v>
          </cell>
          <cell r="G805" t="str">
            <v>PASO, BAGUMBAYAN, TAGUIG CITY</v>
          </cell>
          <cell r="H805" t="str">
            <v>TAGUIG CITY</v>
          </cell>
          <cell r="I805" t="str">
            <v>PARAÑAQUE</v>
          </cell>
          <cell r="J805" t="str">
            <v>\</v>
          </cell>
          <cell r="K805"/>
          <cell r="L805" t="str">
            <v>VJC</v>
          </cell>
          <cell r="M805" t="str">
            <v>FCOMP</v>
          </cell>
          <cell r="N805" t="str">
            <v>Jenneth Madrid</v>
          </cell>
          <cell r="O805">
            <v>4.51</v>
          </cell>
          <cell r="P805">
            <v>4.51</v>
          </cell>
        </row>
        <row r="806">
          <cell r="E806" t="str">
            <v>X25072438368</v>
          </cell>
          <cell r="F806" t="str">
            <v>FEDERICO JR. PRENDOL HALOG</v>
          </cell>
          <cell r="G806" t="str">
            <v>1ST, BAGUMBAYAN, TAGUIG CITY</v>
          </cell>
          <cell r="H806" t="str">
            <v>TAGUIG CITY</v>
          </cell>
          <cell r="I806" t="str">
            <v>PARAÑAQUE</v>
          </cell>
          <cell r="J806" t="str">
            <v>NJ</v>
          </cell>
          <cell r="K806"/>
          <cell r="L806" t="str">
            <v>VJC</v>
          </cell>
          <cell r="M806" t="str">
            <v>FCOMP</v>
          </cell>
          <cell r="N806" t="str">
            <v>Jenneth Madrid</v>
          </cell>
          <cell r="O806">
            <v>3.2</v>
          </cell>
          <cell r="P806">
            <v>3.2</v>
          </cell>
        </row>
        <row r="807">
          <cell r="E807" t="str">
            <v>X24114383822</v>
          </cell>
          <cell r="F807" t="str">
            <v>VICMAR D ISULAT</v>
          </cell>
          <cell r="G807" t="str">
            <v>BLOCK 7, PUROK 13 SDH, TAGUIG CITY</v>
          </cell>
          <cell r="H807" t="str">
            <v>TAGUIG CITY</v>
          </cell>
          <cell r="I807" t="str">
            <v>PARAÑAQUE</v>
          </cell>
          <cell r="J807" t="str">
            <v>FOR DIGGING (ROAD ACCESS MASIKIP MANUALLY INSTALL)</v>
          </cell>
          <cell r="K807"/>
          <cell r="L807" t="str">
            <v>VJC</v>
          </cell>
          <cell r="M807" t="str">
            <v>SCHED</v>
          </cell>
          <cell r="N807" t="str">
            <v>Jenneth Madrid</v>
          </cell>
          <cell r="O807">
            <v>61.94</v>
          </cell>
          <cell r="P807">
            <v>140.22</v>
          </cell>
        </row>
        <row r="808">
          <cell r="E808" t="str">
            <v>X25020431659</v>
          </cell>
          <cell r="F808" t="str">
            <v>A.M. ORETA &amp; CO., INC.</v>
          </cell>
          <cell r="G808" t="str">
            <v>GEN. SANTOS, PUROK 6, TAGUIG CITY</v>
          </cell>
          <cell r="H808" t="str">
            <v>TAGUIG CITY</v>
          </cell>
          <cell r="I808" t="str">
            <v>PARAÑAQUE</v>
          </cell>
          <cell r="J808" t="str">
            <v xml:space="preserve">ONGOING </v>
          </cell>
          <cell r="K808"/>
          <cell r="L808" t="str">
            <v>VJC</v>
          </cell>
          <cell r="M808" t="str">
            <v>SCHED</v>
          </cell>
          <cell r="N808" t="str">
            <v>Jenneth Madrid</v>
          </cell>
          <cell r="O808">
            <v>270.02999999999997</v>
          </cell>
          <cell r="P808">
            <v>283.63</v>
          </cell>
        </row>
        <row r="809">
          <cell r="E809" t="str">
            <v>X24103888991</v>
          </cell>
          <cell r="F809" t="str">
            <v>HARD DISCOUNT PHILIPPINES, INC.</v>
          </cell>
          <cell r="G809" t="str">
            <v>ILANG-ILANG, T.S. CRUZ SUBD, LAS PINAS CITY</v>
          </cell>
          <cell r="H809" t="str">
            <v>LAS PIÑAS CITY</v>
          </cell>
          <cell r="I809" t="str">
            <v>PARAÑAQUE</v>
          </cell>
          <cell r="J809"/>
          <cell r="K809"/>
          <cell r="L809" t="str">
            <v>MAINTENANCE</v>
          </cell>
          <cell r="M809" t="str">
            <v>SCHED</v>
          </cell>
          <cell r="N809" t="str">
            <v>Junilo Michael Flores</v>
          </cell>
          <cell r="O809">
            <v>21.93</v>
          </cell>
          <cell r="P809">
            <v>21.93</v>
          </cell>
        </row>
        <row r="810">
          <cell r="E810" t="str">
            <v>X25062122012</v>
          </cell>
          <cell r="F810" t="str">
            <v>DISEGNO DI MILANO INC.</v>
          </cell>
          <cell r="G810" t="str">
            <v>WEST SERVICE, CUPANG, MUNTINLUPA</v>
          </cell>
          <cell r="H810" t="str">
            <v>MUNTINLUPA CITY</v>
          </cell>
          <cell r="I810" t="str">
            <v>PARAÑAQUE</v>
          </cell>
          <cell r="J810"/>
          <cell r="K810"/>
          <cell r="L810" t="str">
            <v>VJC</v>
          </cell>
          <cell r="M810" t="str">
            <v>FCOMP</v>
          </cell>
          <cell r="N810" t="str">
            <v>Jenneth Madrid</v>
          </cell>
          <cell r="O810">
            <v>68.36</v>
          </cell>
          <cell r="P810">
            <v>68.36</v>
          </cell>
        </row>
        <row r="811">
          <cell r="E811" t="str">
            <v>X25062317316</v>
          </cell>
          <cell r="F811" t="str">
            <v>SILVER LINING HOLDINGS CORP.</v>
          </cell>
          <cell r="G811" t="str">
            <v>DOÑA SOLEDAD, BETTER LIVING SUBD, PARANAQUE</v>
          </cell>
          <cell r="H811" t="str">
            <v>PARAÑAQUE CITY</v>
          </cell>
          <cell r="I811" t="str">
            <v>PARAÑAQUE</v>
          </cell>
          <cell r="J811"/>
          <cell r="K811"/>
          <cell r="L811" t="str">
            <v>C2</v>
          </cell>
          <cell r="M811" t="str">
            <v>FCOMP</v>
          </cell>
          <cell r="N811" t="str">
            <v>Ian Patrick Perez</v>
          </cell>
          <cell r="O811">
            <v>12.36</v>
          </cell>
          <cell r="P811">
            <v>12.36</v>
          </cell>
        </row>
        <row r="812">
          <cell r="E812" t="str">
            <v>X25041236026</v>
          </cell>
          <cell r="F812" t="str">
            <v>JOSE MARCO HERNANDEZ DEL PILAR</v>
          </cell>
          <cell r="G812" t="str">
            <v xml:space="preserve"> ACACIA, AYALA-ALABANG VILL, MUNTINLUPA</v>
          </cell>
          <cell r="H812" t="str">
            <v>MUNTINLUPA CITY</v>
          </cell>
          <cell r="I812" t="str">
            <v>PARAÑAQUE</v>
          </cell>
          <cell r="J812" t="str">
            <v>digging only</v>
          </cell>
          <cell r="K812"/>
          <cell r="L812" t="str">
            <v>POWERHOUSE</v>
          </cell>
          <cell r="M812" t="str">
            <v>SCHED</v>
          </cell>
          <cell r="N812" t="str">
            <v>Isan Carlo Lazaro</v>
          </cell>
          <cell r="O812">
            <v>118.03</v>
          </cell>
          <cell r="P812">
            <v>274.60000000000002</v>
          </cell>
        </row>
        <row r="813">
          <cell r="E813" t="str">
            <v>X25020666216</v>
          </cell>
          <cell r="F813" t="str">
            <v>CITY OF LAS PIÑAS</v>
          </cell>
          <cell r="G813" t="str">
            <v>LAZO COURT, ALMANZA I, LAS PINAS CITY</v>
          </cell>
          <cell r="H813" t="str">
            <v>LAS PIÑAS CITY</v>
          </cell>
          <cell r="I813" t="str">
            <v>PARAÑAQUE</v>
          </cell>
          <cell r="J813" t="str">
            <v>digging only</v>
          </cell>
          <cell r="K813"/>
          <cell r="L813" t="str">
            <v>CHALLENGER</v>
          </cell>
          <cell r="M813" t="str">
            <v>SCHED</v>
          </cell>
          <cell r="N813" t="str">
            <v>Isan Carlo Lazaro</v>
          </cell>
          <cell r="O813">
            <v>302.7</v>
          </cell>
          <cell r="P813">
            <v>537.54</v>
          </cell>
        </row>
        <row r="814">
          <cell r="E814" t="str">
            <v>X25030809834</v>
          </cell>
          <cell r="F814" t="str">
            <v>CITY GOVT OF LAS PIÑAS,</v>
          </cell>
          <cell r="G814" t="str">
            <v>LAZO COURT, ALMANZA I, LAS PINAS CITY</v>
          </cell>
          <cell r="H814" t="str">
            <v>LAS PIÑAS CITY</v>
          </cell>
          <cell r="I814" t="str">
            <v>PARAÑAQUE</v>
          </cell>
          <cell r="J814"/>
          <cell r="K814"/>
          <cell r="L814" t="str">
            <v>CHALLENGER</v>
          </cell>
          <cell r="M814" t="str">
            <v>SCHED</v>
          </cell>
          <cell r="N814" t="str">
            <v>Isan Carlo Lazaro</v>
          </cell>
          <cell r="O814">
            <v>251.16</v>
          </cell>
          <cell r="P814">
            <v>486.01</v>
          </cell>
        </row>
        <row r="815">
          <cell r="E815" t="str">
            <v>X25041432369</v>
          </cell>
          <cell r="F815" t="str">
            <v>JESSIE SALOMON VALMONTE</v>
          </cell>
          <cell r="G815" t="str">
            <v>CUASAY, ZONE 1, TAGUIG CITY</v>
          </cell>
          <cell r="H815" t="str">
            <v>TAGUIG CITY</v>
          </cell>
          <cell r="I815" t="str">
            <v>PARAÑAQUE</v>
          </cell>
          <cell r="J815" t="str">
            <v>NEED JOINT SURVEY FOR STAKA WITH DRAINAGE</v>
          </cell>
          <cell r="K815"/>
          <cell r="L815" t="str">
            <v>VJC</v>
          </cell>
          <cell r="M815" t="str">
            <v>SCHED</v>
          </cell>
          <cell r="N815" t="str">
            <v>Jenneth Madrid</v>
          </cell>
          <cell r="O815">
            <v>220.98</v>
          </cell>
          <cell r="P815">
            <v>532.71</v>
          </cell>
        </row>
        <row r="816">
          <cell r="E816" t="str">
            <v>X25062159255</v>
          </cell>
          <cell r="F816" t="str">
            <v>JOHN RODNEY SANAO BRONDIAL</v>
          </cell>
          <cell r="G816" t="str">
            <v>PRES. GARCIA, TEOVILLE SUBD EAST, PARANAQUE</v>
          </cell>
          <cell r="H816" t="str">
            <v>PARAÑAQUE CITY</v>
          </cell>
          <cell r="I816" t="str">
            <v>PARAÑAQUE</v>
          </cell>
          <cell r="J816"/>
          <cell r="K816"/>
          <cell r="L816" t="str">
            <v>ECOM</v>
          </cell>
          <cell r="M816" t="str">
            <v>FCOMP</v>
          </cell>
          <cell r="N816" t="str">
            <v>Ronilo Gange Jr.</v>
          </cell>
          <cell r="O816">
            <v>5.08</v>
          </cell>
          <cell r="P816">
            <v>5.08</v>
          </cell>
        </row>
        <row r="817">
          <cell r="E817" t="str">
            <v>X25072495380</v>
          </cell>
          <cell r="F817" t="str">
            <v>DISEGNO DI MILANO INC. DOING BUSINESS UNDER THE NA</v>
          </cell>
          <cell r="G817" t="str">
            <v>WEST SERVICE, CUPANG, MUNTINLUPA</v>
          </cell>
          <cell r="H817" t="str">
            <v>MUNTINLUPA CITY</v>
          </cell>
          <cell r="I817" t="str">
            <v>PARAÑAQUE</v>
          </cell>
          <cell r="J817"/>
          <cell r="K817"/>
          <cell r="L817" t="str">
            <v>VJC</v>
          </cell>
          <cell r="M817" t="str">
            <v>FCOMP</v>
          </cell>
          <cell r="N817" t="str">
            <v>Jenneth Madrid</v>
          </cell>
          <cell r="O817">
            <v>33.799999999999997</v>
          </cell>
          <cell r="P817">
            <v>33.799999999999997</v>
          </cell>
        </row>
        <row r="818">
          <cell r="E818" t="str">
            <v>X25041184751</v>
          </cell>
          <cell r="F818" t="str">
            <v>MAXIPACIFIC FUEL GAS STATIONS INC.</v>
          </cell>
          <cell r="G818" t="str">
            <v>DAANG-HARI RD., MOLINO IV, BACOOR</v>
          </cell>
          <cell r="H818" t="str">
            <v>BACOOR CITY</v>
          </cell>
          <cell r="I818" t="str">
            <v>DASMA</v>
          </cell>
          <cell r="J818"/>
          <cell r="K818"/>
          <cell r="L818" t="str">
            <v>C2</v>
          </cell>
          <cell r="M818" t="str">
            <v>FCOMP</v>
          </cell>
          <cell r="N818" t="str">
            <v>Ian Patrick Perez</v>
          </cell>
          <cell r="O818">
            <v>3.68</v>
          </cell>
          <cell r="P818">
            <v>3.68</v>
          </cell>
        </row>
        <row r="819">
          <cell r="E819" t="str">
            <v>X25062260365</v>
          </cell>
          <cell r="F819" t="str">
            <v>MOHAMMAD TABAO</v>
          </cell>
          <cell r="G819" t="str">
            <v>MARAWI, MAHARLIKA VILL, TAGUIG CITY</v>
          </cell>
          <cell r="H819" t="str">
            <v>TAGUIG CITY</v>
          </cell>
          <cell r="I819" t="str">
            <v>PARAÑAQUE</v>
          </cell>
          <cell r="J819"/>
          <cell r="K819"/>
          <cell r="L819" t="str">
            <v>VJC</v>
          </cell>
          <cell r="M819" t="str">
            <v>FCOMP</v>
          </cell>
          <cell r="N819" t="str">
            <v>Jenneth Madrid</v>
          </cell>
          <cell r="O819">
            <v>0.33</v>
          </cell>
          <cell r="P819">
            <v>0.33</v>
          </cell>
        </row>
        <row r="820">
          <cell r="E820" t="str">
            <v>X24104026324</v>
          </cell>
          <cell r="F820" t="str">
            <v>MARCELINO BELTRAN BAQUIRAN</v>
          </cell>
          <cell r="G820" t="str">
            <v>SALAZAR, ZONE 3, TAGUIG CITY</v>
          </cell>
          <cell r="H820" t="str">
            <v>TAGUIG CITY</v>
          </cell>
          <cell r="I820" t="str">
            <v>PARAÑAQUE</v>
          </cell>
          <cell r="J820"/>
          <cell r="K820"/>
          <cell r="L820" t="str">
            <v>VJC</v>
          </cell>
          <cell r="M820" t="str">
            <v>FCOMP</v>
          </cell>
          <cell r="N820" t="str">
            <v>Jenneth Madrid</v>
          </cell>
          <cell r="O820">
            <v>6.69</v>
          </cell>
          <cell r="P820">
            <v>6.69</v>
          </cell>
        </row>
        <row r="821">
          <cell r="E821" t="str">
            <v>X25062074364</v>
          </cell>
          <cell r="F821" t="str">
            <v>RICHMOND SANTOS SY</v>
          </cell>
          <cell r="G821" t="str">
            <v>BEECHCRAFT, CONCORDE SUBD, PARANAQUE</v>
          </cell>
          <cell r="H821" t="str">
            <v>PARAÑAQUE CITY</v>
          </cell>
          <cell r="I821" t="str">
            <v>PARAÑAQUE</v>
          </cell>
          <cell r="J821"/>
          <cell r="K821"/>
          <cell r="L821" t="str">
            <v>ECOM</v>
          </cell>
          <cell r="M821" t="str">
            <v>SCHED</v>
          </cell>
          <cell r="N821" t="str">
            <v>Ronilo Gange Jr.</v>
          </cell>
          <cell r="O821">
            <v>15.23</v>
          </cell>
          <cell r="P821">
            <v>15.23</v>
          </cell>
        </row>
        <row r="822">
          <cell r="E822" t="str">
            <v>X24104218323</v>
          </cell>
          <cell r="F822" t="str">
            <v>IMELDA T. AGUILAR</v>
          </cell>
          <cell r="G822" t="str">
            <v>ROSAL, DOÑA MANUELA SUBD, LAS PINAS CITY</v>
          </cell>
          <cell r="H822" t="str">
            <v>LAS PIÑAS CITY</v>
          </cell>
          <cell r="I822" t="str">
            <v>PARAÑAQUE</v>
          </cell>
          <cell r="J822"/>
          <cell r="K822"/>
          <cell r="L822" t="str">
            <v>ECOM</v>
          </cell>
          <cell r="M822" t="str">
            <v>SCHED</v>
          </cell>
          <cell r="N822" t="str">
            <v>Ronilo Gange Jr.</v>
          </cell>
          <cell r="O822">
            <v>70.92</v>
          </cell>
          <cell r="P822">
            <v>149.19999999999999</v>
          </cell>
        </row>
        <row r="823">
          <cell r="E823" t="str">
            <v>X25061989906</v>
          </cell>
          <cell r="F823" t="str">
            <v>SUNNY ROBERT GOTAO YU</v>
          </cell>
          <cell r="G823" t="str">
            <v>CALLE GENEROSO, MULTINATIONAL VILL, PARANAQUE</v>
          </cell>
          <cell r="H823" t="str">
            <v>PARAÑAQUE CITY</v>
          </cell>
          <cell r="I823" t="str">
            <v>PARAÑAQUE</v>
          </cell>
          <cell r="J823" t="str">
            <v>digging 8/20</v>
          </cell>
          <cell r="K823"/>
          <cell r="L823" t="str">
            <v>CHALLENGER</v>
          </cell>
          <cell r="M823" t="str">
            <v>SCHED</v>
          </cell>
          <cell r="N823" t="str">
            <v>Isan Carlo Lazaro</v>
          </cell>
          <cell r="O823">
            <v>68</v>
          </cell>
          <cell r="P823">
            <v>146.28</v>
          </cell>
        </row>
        <row r="824">
          <cell r="E824" t="str">
            <v>X25062208339</v>
          </cell>
          <cell r="F824" t="str">
            <v>RICHILL REALTY &amp; DEVT CORP</v>
          </cell>
          <cell r="G824" t="str">
            <v>ESPIRITU MELITON, MELITON CPD, PARANAQUE</v>
          </cell>
          <cell r="H824" t="str">
            <v>PARAÑAQUE CITY</v>
          </cell>
          <cell r="I824" t="str">
            <v>PARAÑAQUE</v>
          </cell>
          <cell r="J824"/>
          <cell r="K824"/>
          <cell r="L824" t="str">
            <v>CHALLENGER</v>
          </cell>
          <cell r="M824" t="str">
            <v>SCHED</v>
          </cell>
          <cell r="N824" t="str">
            <v>Isan Carlo Lazaro</v>
          </cell>
          <cell r="O824">
            <v>18.93</v>
          </cell>
          <cell r="P824">
            <v>18.93</v>
          </cell>
        </row>
        <row r="825">
          <cell r="E825" t="str">
            <v>X24104300797</v>
          </cell>
          <cell r="F825" t="str">
            <v>RIVER OF LIFE CHRISTIAN SCHOOL INC</v>
          </cell>
          <cell r="G825" t="str">
            <v>CAA, CAA CPD PH 1-B, LAS PINAS CITY</v>
          </cell>
          <cell r="H825" t="str">
            <v>LAS PIÑAS CITY</v>
          </cell>
          <cell r="I825" t="str">
            <v>PARAÑAQUE</v>
          </cell>
          <cell r="J825" t="str">
            <v>on process</v>
          </cell>
          <cell r="K825"/>
          <cell r="L825" t="str">
            <v>POWERHOUSE</v>
          </cell>
          <cell r="M825" t="str">
            <v>SCHED</v>
          </cell>
          <cell r="N825" t="str">
            <v>Isan Carlo Lazaro</v>
          </cell>
          <cell r="O825">
            <v>176.64</v>
          </cell>
          <cell r="P825">
            <v>486.97</v>
          </cell>
        </row>
        <row r="826">
          <cell r="E826" t="str">
            <v>X25061974470</v>
          </cell>
          <cell r="F826" t="str">
            <v>DITO TELECOMMUNITY CORPORATION</v>
          </cell>
          <cell r="G826" t="str">
            <v>ACACIA, AYALA-ALABANG VILL, MUNTINLUPA</v>
          </cell>
          <cell r="H826" t="str">
            <v>MUNTINLUPA CITY</v>
          </cell>
          <cell r="I826" t="str">
            <v>PARAÑAQUE</v>
          </cell>
          <cell r="J826" t="str">
            <v>on process</v>
          </cell>
          <cell r="K826"/>
          <cell r="L826" t="str">
            <v>MAINTENANCE</v>
          </cell>
          <cell r="M826" t="str">
            <v>SCHED</v>
          </cell>
          <cell r="N826" t="str">
            <v>Junilo Michael Flores</v>
          </cell>
          <cell r="O826">
            <v>17.14</v>
          </cell>
          <cell r="P826">
            <v>17.14</v>
          </cell>
        </row>
        <row r="827">
          <cell r="E827" t="str">
            <v>X25072562347</v>
          </cell>
          <cell r="F827" t="str">
            <v>TRISTAN ENRIQUEZ TRINIDAD</v>
          </cell>
          <cell r="G827" t="str">
            <v>LIGAS III, LIGAS III, BACOOR</v>
          </cell>
          <cell r="H827" t="str">
            <v>BACOOR CITY</v>
          </cell>
          <cell r="I827" t="str">
            <v>DASMA</v>
          </cell>
          <cell r="J827" t="str">
            <v>on process</v>
          </cell>
          <cell r="K827"/>
          <cell r="L827" t="str">
            <v>C2</v>
          </cell>
          <cell r="M827" t="str">
            <v>FCOMP</v>
          </cell>
          <cell r="N827" t="str">
            <v>Ian Patrick Perez</v>
          </cell>
          <cell r="O827">
            <v>11.8</v>
          </cell>
          <cell r="P827">
            <v>11.8</v>
          </cell>
        </row>
        <row r="828">
          <cell r="E828" t="str">
            <v>X23031050954</v>
          </cell>
          <cell r="F828" t="str">
            <v>DEPARTMENT OF SCIENCE AND TECHNOLOGY</v>
          </cell>
          <cell r="G828" t="str">
            <v>GEN. SANTOS, UPPER BICUTAN, TAGUIG CITY</v>
          </cell>
          <cell r="H828" t="str">
            <v>TAGUIG CITY</v>
          </cell>
          <cell r="I828" t="str">
            <v>PARAÑAQUE</v>
          </cell>
          <cell r="J828" t="str">
            <v>on process</v>
          </cell>
          <cell r="K828"/>
          <cell r="L828" t="str">
            <v>CHALLENGER</v>
          </cell>
          <cell r="M828" t="str">
            <v>FCOMP</v>
          </cell>
          <cell r="N828" t="str">
            <v>Isan Carlo Lazaro</v>
          </cell>
          <cell r="O828">
            <v>348.26</v>
          </cell>
          <cell r="P828">
            <v>504.02</v>
          </cell>
        </row>
        <row r="829">
          <cell r="E829" t="str">
            <v>X25041430567</v>
          </cell>
          <cell r="F829" t="str">
            <v>MEGA TRIUM FOODS CORPORATION</v>
          </cell>
          <cell r="G829" t="str">
            <v>CELESTINO, CELESTINO SUBD, BACOOR</v>
          </cell>
          <cell r="H829" t="str">
            <v>BACOOR CITY</v>
          </cell>
          <cell r="I829" t="str">
            <v>DASMA</v>
          </cell>
          <cell r="J829" t="str">
            <v>on process</v>
          </cell>
          <cell r="K829"/>
          <cell r="L829" t="str">
            <v>CHALLENGER</v>
          </cell>
          <cell r="M829" t="str">
            <v>FCOMP</v>
          </cell>
          <cell r="N829" t="str">
            <v>Isan Carlo Lazaro</v>
          </cell>
          <cell r="O829">
            <v>165.83</v>
          </cell>
          <cell r="P829">
            <v>186.11</v>
          </cell>
        </row>
        <row r="830">
          <cell r="E830" t="str">
            <v>X25051846574</v>
          </cell>
          <cell r="F830" t="str">
            <v>GOLDEN HAVEN MEMORIAL PARK, INC.</v>
          </cell>
          <cell r="G830" t="str">
            <v>C5 EXTENSION, PULANGLUPA I, LAS PINAS CITY</v>
          </cell>
          <cell r="H830" t="str">
            <v>LAS PIÑAS CITY</v>
          </cell>
          <cell r="I830" t="str">
            <v>PARAÑAQUE</v>
          </cell>
          <cell r="J830" t="str">
            <v>on process</v>
          </cell>
          <cell r="K830"/>
          <cell r="L830" t="str">
            <v>POWERHOUSE</v>
          </cell>
          <cell r="M830" t="str">
            <v>SCHED</v>
          </cell>
          <cell r="N830" t="str">
            <v>Isan Carlo Lazaro</v>
          </cell>
          <cell r="O830">
            <v>23.45</v>
          </cell>
          <cell r="P830">
            <v>23.45</v>
          </cell>
        </row>
        <row r="831">
          <cell r="E831" t="str">
            <v>X25010242053</v>
          </cell>
          <cell r="F831" t="str">
            <v>LAND CRIS SOMERSET DEVELOPMENT CORPORATION</v>
          </cell>
          <cell r="G831" t="str">
            <v>LANCRIS AVENUE, LANCRIS RESIDENCES, PARANAQUE</v>
          </cell>
          <cell r="H831" t="str">
            <v>PARAÑAQUE CITY</v>
          </cell>
          <cell r="I831" t="str">
            <v>PARAÑAQUE</v>
          </cell>
          <cell r="J831" t="str">
            <v>FOR SCHED DIGGING</v>
          </cell>
          <cell r="K831"/>
          <cell r="L831" t="str">
            <v>VJC</v>
          </cell>
          <cell r="M831" t="str">
            <v>SCHED</v>
          </cell>
          <cell r="N831" t="str">
            <v>Jenneth Madrid</v>
          </cell>
          <cell r="O831">
            <v>364.75</v>
          </cell>
          <cell r="P831">
            <v>466.16</v>
          </cell>
        </row>
        <row r="832">
          <cell r="E832" t="str">
            <v>X25010244921</v>
          </cell>
          <cell r="F832" t="str">
            <v>LAND CRIS SOMERSET DEVELOPMENT CORPORATION</v>
          </cell>
          <cell r="G832" t="str">
            <v>LANCRIS AVENUE, LANCRIS RESIDENCES, PARANAQUE</v>
          </cell>
          <cell r="H832" t="str">
            <v>PARAÑAQUE CITY</v>
          </cell>
          <cell r="I832" t="str">
            <v>PARAÑAQUE</v>
          </cell>
          <cell r="J832" t="str">
            <v>FOR SCHED DIGGING</v>
          </cell>
          <cell r="K832"/>
          <cell r="L832" t="str">
            <v>VJC</v>
          </cell>
          <cell r="M832" t="str">
            <v>SCHED</v>
          </cell>
          <cell r="N832" t="str">
            <v>Jenneth Madrid</v>
          </cell>
          <cell r="O832">
            <v>225.89</v>
          </cell>
          <cell r="P832">
            <v>245.37</v>
          </cell>
        </row>
        <row r="833">
          <cell r="E833" t="str">
            <v>X25062129662</v>
          </cell>
          <cell r="F833" t="str">
            <v>JIGGER P CRUZ</v>
          </cell>
          <cell r="G833" t="str">
            <v>CHESTNUT, EXECUTIVE HEIGHTS SUBD, PARANAQUE</v>
          </cell>
          <cell r="H833" t="str">
            <v>PARAÑAQUE CITY</v>
          </cell>
          <cell r="I833" t="str">
            <v>PARAÑAQUE</v>
          </cell>
          <cell r="J833"/>
          <cell r="K833"/>
          <cell r="L833" t="str">
            <v>ECOM</v>
          </cell>
          <cell r="M833" t="str">
            <v>SCHED</v>
          </cell>
          <cell r="N833" t="str">
            <v>Ronilo Gange Jr.</v>
          </cell>
          <cell r="O833">
            <v>48.68</v>
          </cell>
          <cell r="P833">
            <v>126.96</v>
          </cell>
        </row>
        <row r="834">
          <cell r="E834" t="str">
            <v>R23954275</v>
          </cell>
          <cell r="F834" t="str">
            <v>BAUTISTA ALBERTO O,</v>
          </cell>
          <cell r="G834" t="str">
            <v>ONYX, SEVERINA DIAMOND SUBD, PARANAQUE</v>
          </cell>
          <cell r="H834" t="str">
            <v>PARAÑAQUE CITY</v>
          </cell>
          <cell r="I834" t="str">
            <v>PARAÑAQUE</v>
          </cell>
          <cell r="J834"/>
          <cell r="K834"/>
          <cell r="L834" t="str">
            <v>ECOM</v>
          </cell>
          <cell r="M834" t="str">
            <v>SCHED</v>
          </cell>
          <cell r="N834" t="str">
            <v>Ronilo Gange Jr.</v>
          </cell>
          <cell r="O834">
            <v>99.46</v>
          </cell>
          <cell r="P834">
            <v>177.74</v>
          </cell>
        </row>
        <row r="835">
          <cell r="E835" t="str">
            <v>X25072477989</v>
          </cell>
          <cell r="F835" t="str">
            <v>JOSE ROSELLER  JR LASCANO LATOSA</v>
          </cell>
          <cell r="G835" t="str">
            <v>SANTOL, CAA CPD PH 1-B, LAS PINAS CITY</v>
          </cell>
          <cell r="H835" t="str">
            <v>LAS PIÑAS CITY</v>
          </cell>
          <cell r="I835" t="str">
            <v>PARAÑAQUE</v>
          </cell>
          <cell r="J835"/>
          <cell r="K835"/>
          <cell r="L835" t="str">
            <v>ECOM</v>
          </cell>
          <cell r="M835" t="str">
            <v>SCHED</v>
          </cell>
          <cell r="N835" t="str">
            <v>Ronilo Gange Jr.</v>
          </cell>
          <cell r="O835">
            <v>0.6</v>
          </cell>
          <cell r="P835">
            <v>0.6</v>
          </cell>
        </row>
        <row r="836">
          <cell r="E836" t="str">
            <v>X25072448988</v>
          </cell>
          <cell r="F836" t="str">
            <v>FIRSTAR HVAC INC.</v>
          </cell>
          <cell r="G836" t="str">
            <v>COASTAL, LONGOS, BACOOR</v>
          </cell>
          <cell r="H836" t="str">
            <v>BACOOR CITY</v>
          </cell>
          <cell r="I836" t="str">
            <v>DASMA</v>
          </cell>
          <cell r="J836"/>
          <cell r="K836"/>
          <cell r="L836" t="str">
            <v>AVECO</v>
          </cell>
          <cell r="M836" t="str">
            <v>SCHED</v>
          </cell>
          <cell r="N836" t="str">
            <v>Ronilo Gange Jr.</v>
          </cell>
          <cell r="O836">
            <v>2.2400000000000002</v>
          </cell>
          <cell r="P836">
            <v>2.2400000000000002</v>
          </cell>
        </row>
        <row r="837">
          <cell r="E837" t="str">
            <v>X25041311153</v>
          </cell>
          <cell r="F837" t="str">
            <v>NELSON ACEBO</v>
          </cell>
          <cell r="G837" t="str">
            <v>LAGUNA BAY, SOUTH BAY GARDEN SUBD, PARANAQUE</v>
          </cell>
          <cell r="H837" t="str">
            <v>PARAÑAQUE CITY</v>
          </cell>
          <cell r="I837" t="str">
            <v>PARAÑAQUE</v>
          </cell>
          <cell r="J837"/>
          <cell r="K837"/>
          <cell r="L837" t="str">
            <v>CHALLENGER</v>
          </cell>
          <cell r="M837" t="str">
            <v>SCHED</v>
          </cell>
          <cell r="N837" t="str">
            <v>Isan Carlo Lazaro</v>
          </cell>
          <cell r="O837">
            <v>49.51</v>
          </cell>
          <cell r="P837">
            <v>56.71</v>
          </cell>
        </row>
        <row r="838">
          <cell r="E838" t="str">
            <v>X25041098276</v>
          </cell>
          <cell r="F838" t="str">
            <v>JOSE ANTONIO K. LEGARDA</v>
          </cell>
          <cell r="G838" t="str">
            <v>G. CU-UNJIENG, BF HOMES, PARANAQUE</v>
          </cell>
          <cell r="H838" t="str">
            <v>PARAÑAQUE CITY</v>
          </cell>
          <cell r="I838" t="str">
            <v>PARAÑAQUE</v>
          </cell>
          <cell r="J838" t="str">
            <v>on process</v>
          </cell>
          <cell r="K838"/>
          <cell r="L838" t="str">
            <v>POWERHOUSE</v>
          </cell>
          <cell r="M838" t="str">
            <v>SCHED</v>
          </cell>
          <cell r="N838" t="str">
            <v>Isan Carlo Lazaro</v>
          </cell>
          <cell r="O838">
            <v>107.93</v>
          </cell>
          <cell r="P838">
            <v>341.38</v>
          </cell>
        </row>
        <row r="839">
          <cell r="E839" t="str">
            <v>X25072352853</v>
          </cell>
          <cell r="F839" t="str">
            <v>MA AGNES SILVA</v>
          </cell>
          <cell r="G839" t="str">
            <v>MOLAVE, MOLAVE PARK VILL, PARANAQUE</v>
          </cell>
          <cell r="H839" t="str">
            <v>PARAÑAQUE CITY</v>
          </cell>
          <cell r="I839" t="str">
            <v>PARAÑAQUE</v>
          </cell>
          <cell r="J839" t="str">
            <v>NEED SURVEY FOR STAKA WITH UG ONSITE</v>
          </cell>
          <cell r="K839"/>
          <cell r="L839" t="str">
            <v>VJC</v>
          </cell>
          <cell r="M839" t="str">
            <v>SCHED</v>
          </cell>
          <cell r="N839" t="str">
            <v>Jenneth Madrid</v>
          </cell>
          <cell r="O839">
            <v>351.02</v>
          </cell>
          <cell r="P839">
            <v>820.71</v>
          </cell>
        </row>
        <row r="840">
          <cell r="E840" t="str">
            <v>X25062163581</v>
          </cell>
          <cell r="F840" t="str">
            <v>REKADO FILIPINO CUISINE, INC</v>
          </cell>
          <cell r="G840" t="str">
            <v>DEUTERONOMY, BF HOMES MARTINVILLE SUBD, LAS PINAS CITY</v>
          </cell>
          <cell r="H840" t="str">
            <v>LAS PIÑAS CITY</v>
          </cell>
          <cell r="I840" t="str">
            <v>PARAÑAQUE</v>
          </cell>
          <cell r="J840"/>
          <cell r="K840"/>
          <cell r="L840" t="str">
            <v>ECOM</v>
          </cell>
          <cell r="M840" t="str">
            <v>FCOMP</v>
          </cell>
          <cell r="N840" t="str">
            <v>Ronilo Gange Jr.</v>
          </cell>
          <cell r="O840">
            <v>100.08</v>
          </cell>
          <cell r="P840">
            <v>178.36</v>
          </cell>
        </row>
        <row r="841">
          <cell r="E841" t="str">
            <v>X25072495126</v>
          </cell>
          <cell r="F841" t="str">
            <v>ANTONIO PAOLO BACOLOD CENON</v>
          </cell>
          <cell r="G841" t="str">
            <v>GLORIA DIAZ, BF RESORT VILL, LAS PINAS CITY</v>
          </cell>
          <cell r="H841" t="str">
            <v>LAS PIÑAS CITY</v>
          </cell>
          <cell r="I841" t="str">
            <v>PARAÑAQUE</v>
          </cell>
          <cell r="J841"/>
          <cell r="K841"/>
          <cell r="L841" t="str">
            <v>MAINTENANCE</v>
          </cell>
          <cell r="M841" t="str">
            <v>FCOMP</v>
          </cell>
          <cell r="N841" t="str">
            <v>Junilo Michael Flores</v>
          </cell>
          <cell r="O841">
            <v>46.18</v>
          </cell>
          <cell r="P841">
            <v>46.18</v>
          </cell>
        </row>
        <row r="842">
          <cell r="E842" t="str">
            <v>X23083314771</v>
          </cell>
          <cell r="F842" t="str">
            <v>FRANZ JOIE DEYSOLONG ARAQUE</v>
          </cell>
          <cell r="G842" t="str">
            <v>CAIRO, MULTINATIONAL VILL, PARANAQUE</v>
          </cell>
          <cell r="H842" t="str">
            <v>PARAÑAQUE CITY</v>
          </cell>
          <cell r="I842" t="str">
            <v>PARAÑAQUE</v>
          </cell>
          <cell r="J842"/>
          <cell r="K842"/>
          <cell r="L842" t="str">
            <v>ECOM</v>
          </cell>
          <cell r="M842" t="str">
            <v>SCHED</v>
          </cell>
          <cell r="N842" t="str">
            <v>Ronilo Gange Jr.</v>
          </cell>
          <cell r="O842">
            <v>44.69</v>
          </cell>
          <cell r="P842">
            <v>122.97</v>
          </cell>
        </row>
        <row r="843">
          <cell r="E843" t="str">
            <v>X25061934575</v>
          </cell>
          <cell r="F843" t="str">
            <v xml:space="preserve"> ALFAMART TRADING PHILIPPINES, INC.</v>
          </cell>
          <cell r="G843" t="str">
            <v>MULTINATIONAL, MULTINATIONAL VILL, PARANAQUE</v>
          </cell>
          <cell r="H843" t="str">
            <v>PARAÑAQUE CITY</v>
          </cell>
          <cell r="I843" t="str">
            <v>PARAÑAQUE</v>
          </cell>
          <cell r="J843"/>
          <cell r="K843"/>
          <cell r="L843" t="str">
            <v>ECOM</v>
          </cell>
          <cell r="M843" t="str">
            <v>FCOMP</v>
          </cell>
          <cell r="N843" t="str">
            <v>Ronilo Gange Jr.</v>
          </cell>
          <cell r="O843">
            <v>36.81</v>
          </cell>
          <cell r="P843">
            <v>36.81</v>
          </cell>
        </row>
        <row r="844">
          <cell r="E844" t="str">
            <v>R23915657</v>
          </cell>
          <cell r="F844" t="str">
            <v>ARB CONSTRUCTION COMPANY INC., HMB</v>
          </cell>
          <cell r="G844" t="str">
            <v>MT. APO, SOLDIER'S HILLS 4 PH I, BACOOR</v>
          </cell>
          <cell r="H844" t="str">
            <v>BACOOR CITY</v>
          </cell>
          <cell r="I844" t="str">
            <v>DASMA</v>
          </cell>
          <cell r="J844"/>
          <cell r="K844"/>
          <cell r="L844" t="str">
            <v>AVECO</v>
          </cell>
          <cell r="M844" t="str">
            <v>SCHED</v>
          </cell>
          <cell r="N844" t="str">
            <v>Ronilo Gange Jr.</v>
          </cell>
          <cell r="O844">
            <v>37.83</v>
          </cell>
          <cell r="P844">
            <v>191.59</v>
          </cell>
        </row>
        <row r="845">
          <cell r="E845" t="str">
            <v>X25072598830</v>
          </cell>
          <cell r="F845" t="str">
            <v>BARANGAY TALON KUATRO</v>
          </cell>
          <cell r="G845" t="str">
            <v>SAMPAGUITA, SAN ANTONIO VALLEY 17, LAS PINAS CITY</v>
          </cell>
          <cell r="H845" t="str">
            <v>LAS PIÑAS CITY</v>
          </cell>
          <cell r="I845" t="str">
            <v>PARAÑAQUE</v>
          </cell>
          <cell r="J845" t="str">
            <v>on process</v>
          </cell>
          <cell r="K845"/>
          <cell r="L845" t="str">
            <v>POWERHOUSE</v>
          </cell>
          <cell r="M845" t="str">
            <v>SCHED</v>
          </cell>
          <cell r="N845" t="str">
            <v>Isan Carlo Lazaro</v>
          </cell>
          <cell r="O845">
            <v>25.91</v>
          </cell>
          <cell r="P845">
            <v>25.91</v>
          </cell>
        </row>
        <row r="846">
          <cell r="E846" t="str">
            <v>X25010076510</v>
          </cell>
          <cell r="F846" t="str">
            <v>THEODORE REYES LEONIN</v>
          </cell>
          <cell r="G846" t="str">
            <v>CHAMPACA, TAHANAN VILL, PARANAQUE</v>
          </cell>
          <cell r="H846" t="str">
            <v>PARAÑAQUE CITY</v>
          </cell>
          <cell r="I846" t="str">
            <v>PARAÑAQUE</v>
          </cell>
          <cell r="J846" t="str">
            <v>DIGGING 8/13; POLE ERECTION / DRESSING 8/18; ENERGIZATION, FOR FCOMP 8/19</v>
          </cell>
          <cell r="K846"/>
          <cell r="L846" t="str">
            <v>CHALLENGER</v>
          </cell>
          <cell r="M846" t="str">
            <v>SCHED</v>
          </cell>
          <cell r="N846" t="str">
            <v>Isan Carlo Lazaro</v>
          </cell>
          <cell r="O846">
            <v>148.27000000000001</v>
          </cell>
          <cell r="P846">
            <v>188.83</v>
          </cell>
        </row>
        <row r="847">
          <cell r="E847" t="str">
            <v>X25061951229</v>
          </cell>
          <cell r="F847" t="str">
            <v>GLADYS ROMUALDEZ JOHNSON</v>
          </cell>
          <cell r="G847" t="str">
            <v>BLOCK 1, BRAZILIA HEIGHTS, MUNTINLUPA</v>
          </cell>
          <cell r="H847" t="str">
            <v>MUNTINLUPA CITY</v>
          </cell>
          <cell r="I847" t="str">
            <v>PARAÑAQUE</v>
          </cell>
          <cell r="J847"/>
          <cell r="K847"/>
          <cell r="L847" t="str">
            <v>C2</v>
          </cell>
          <cell r="M847" t="str">
            <v>FCOMP</v>
          </cell>
          <cell r="N847" t="str">
            <v>Ian Patrick Perez</v>
          </cell>
          <cell r="O847">
            <v>26.83</v>
          </cell>
          <cell r="P847">
            <v>26.83</v>
          </cell>
        </row>
        <row r="848">
          <cell r="E848" t="str">
            <v>X24093538960</v>
          </cell>
          <cell r="F848" t="str">
            <v>RIZAL COMMERCIAL BANKING CORPORATION</v>
          </cell>
          <cell r="G848" t="str">
            <v>BF RESORT, BF RESORT VILL, LAS PINAS CITY</v>
          </cell>
          <cell r="H848" t="str">
            <v>LAS PIÑAS CITY</v>
          </cell>
          <cell r="I848" t="str">
            <v>PARAÑAQUE</v>
          </cell>
          <cell r="J848" t="str">
            <v>on process</v>
          </cell>
          <cell r="K848"/>
          <cell r="L848" t="str">
            <v>POWERHOUSE</v>
          </cell>
          <cell r="M848" t="str">
            <v>SCHED</v>
          </cell>
          <cell r="N848" t="str">
            <v>Isan Carlo Lazaro</v>
          </cell>
          <cell r="O848">
            <v>5.26</v>
          </cell>
          <cell r="P848">
            <v>5.26</v>
          </cell>
        </row>
        <row r="849">
          <cell r="E849" t="str">
            <v>X25072684723</v>
          </cell>
          <cell r="F849" t="str">
            <v>CIPRIANO JR T. SISON</v>
          </cell>
          <cell r="G849" t="str">
            <v>DON JUAN, GAT MENDOZA SUBD, PARANAQUE</v>
          </cell>
          <cell r="H849" t="str">
            <v>PARAÑAQUE CITY</v>
          </cell>
          <cell r="I849" t="str">
            <v>PARAÑAQUE</v>
          </cell>
          <cell r="J849" t="str">
            <v>on process</v>
          </cell>
          <cell r="K849"/>
          <cell r="L849" t="str">
            <v>POWERHOUSE</v>
          </cell>
          <cell r="M849" t="str">
            <v>SCHED</v>
          </cell>
          <cell r="N849" t="str">
            <v>Isan Carlo Lazaro</v>
          </cell>
          <cell r="O849">
            <v>17.88</v>
          </cell>
          <cell r="P849">
            <v>17.88</v>
          </cell>
        </row>
        <row r="850">
          <cell r="E850" t="str">
            <v>X25051644653</v>
          </cell>
          <cell r="F850" t="str">
            <v>MARIA ANTONIETTE PECKSON NAGAI</v>
          </cell>
          <cell r="G850" t="str">
            <v>6TH, GOLDEN GATE SUBD, LAS PINAS CITY</v>
          </cell>
          <cell r="H850" t="str">
            <v>LAS PIÑAS CITY</v>
          </cell>
          <cell r="I850" t="str">
            <v>PARAÑAQUE</v>
          </cell>
          <cell r="J850" t="str">
            <v>POLE ERECTION / INSTALL DT ( 1 - 50 KVA) 8/15;</v>
          </cell>
          <cell r="K850"/>
          <cell r="L850" t="str">
            <v>CHALLENGER</v>
          </cell>
          <cell r="M850" t="str">
            <v>SCHED</v>
          </cell>
          <cell r="N850" t="str">
            <v>Isan Carlo Lazaro</v>
          </cell>
          <cell r="O850">
            <v>68.989999999999995</v>
          </cell>
          <cell r="P850">
            <v>147.27000000000001</v>
          </cell>
        </row>
        <row r="851">
          <cell r="E851" t="str">
            <v>X24103907761</v>
          </cell>
          <cell r="F851" t="str">
            <v>DITO TELECOMMUNITY CORPORATION</v>
          </cell>
          <cell r="G851" t="str">
            <v>AREA 2 SAN AGUSTIN, SAN AGUSTIN VILLAGE AREA 2, PARANAQUE</v>
          </cell>
          <cell r="H851" t="str">
            <v>PARAÑAQUE CITY</v>
          </cell>
          <cell r="I851" t="str">
            <v>PARAÑAQUE</v>
          </cell>
          <cell r="J851" t="str">
            <v>POLE ERECTION | POLE DRESSING | WIRE STRINGING | INSTALL DT (1- 50 KVA ) 8/20</v>
          </cell>
          <cell r="K851"/>
          <cell r="L851" t="str">
            <v>CHALLENGER</v>
          </cell>
          <cell r="M851" t="str">
            <v>SCHED</v>
          </cell>
          <cell r="N851" t="str">
            <v>Isan Carlo Lazaro</v>
          </cell>
          <cell r="O851">
            <v>76.22</v>
          </cell>
          <cell r="P851">
            <v>96.5</v>
          </cell>
        </row>
        <row r="852">
          <cell r="E852" t="str">
            <v>X25072477127</v>
          </cell>
          <cell r="F852" t="str">
            <v>MARICEL G. SARMIENTO</v>
          </cell>
          <cell r="G852" t="str">
            <v>M.L. QUEZON, PUROK 6, TAGUIG CITY</v>
          </cell>
          <cell r="H852" t="str">
            <v>TAGUIG CITY</v>
          </cell>
          <cell r="I852" t="str">
            <v>PARAÑAQUE</v>
          </cell>
          <cell r="J852" t="str">
            <v>WITH CONJUNCT WO TAPPING POINT (WALA LANG SA SITE)</v>
          </cell>
          <cell r="K852"/>
          <cell r="L852" t="str">
            <v>VJC</v>
          </cell>
          <cell r="M852" t="str">
            <v>SCHED</v>
          </cell>
          <cell r="N852" t="str">
            <v>Jenneth Madrid</v>
          </cell>
          <cell r="O852">
            <v>85.77</v>
          </cell>
          <cell r="P852">
            <v>164.05</v>
          </cell>
        </row>
        <row r="853">
          <cell r="E853" t="str">
            <v>X25062037196</v>
          </cell>
          <cell r="F853" t="str">
            <v>MANUEL SARIANA BOLON</v>
          </cell>
          <cell r="G853" t="str">
            <v>MAGSAYSAY, PUROK 2A, TAGUIG CITY</v>
          </cell>
          <cell r="H853" t="str">
            <v>TAGUIG CITY</v>
          </cell>
          <cell r="I853" t="str">
            <v>PARAÑAQUE</v>
          </cell>
          <cell r="J853"/>
          <cell r="K853"/>
          <cell r="L853" t="str">
            <v>VJC</v>
          </cell>
          <cell r="M853" t="str">
            <v>FCOMP</v>
          </cell>
          <cell r="N853" t="str">
            <v>Jenneth Madrid</v>
          </cell>
          <cell r="O853">
            <v>0.73</v>
          </cell>
          <cell r="P853">
            <v>0.73</v>
          </cell>
        </row>
        <row r="854">
          <cell r="E854" t="str">
            <v>X25041244029</v>
          </cell>
          <cell r="F854" t="str">
            <v>ISON TOWER LTD. INC.</v>
          </cell>
          <cell r="G854" t="str">
            <v>MILLARES, PUROK 4B, TAGUIG CITY</v>
          </cell>
          <cell r="H854" t="str">
            <v>TAGUIG CITY</v>
          </cell>
          <cell r="I854" t="str">
            <v>PARAÑAQUE</v>
          </cell>
          <cell r="J854" t="str">
            <v>WO DONE (FCOMP)</v>
          </cell>
          <cell r="K854"/>
          <cell r="L854" t="str">
            <v>VJC</v>
          </cell>
          <cell r="M854" t="str">
            <v>FCOMP</v>
          </cell>
          <cell r="N854" t="str">
            <v>Jenneth Madrid</v>
          </cell>
          <cell r="O854">
            <v>11.3</v>
          </cell>
          <cell r="P854">
            <v>11.3</v>
          </cell>
        </row>
        <row r="855">
          <cell r="E855" t="str">
            <v>X25072557290</v>
          </cell>
          <cell r="F855" t="str">
            <v>IGNACIO L. LEDESMA</v>
          </cell>
          <cell r="G855" t="str">
            <v>PRES. GARCIA, SOUTH ADMIRAL VILL, PARANAQUE</v>
          </cell>
          <cell r="H855" t="str">
            <v>PARAÑAQUE CITY</v>
          </cell>
          <cell r="I855" t="str">
            <v>PARAÑAQUE</v>
          </cell>
          <cell r="J855"/>
          <cell r="K855"/>
          <cell r="L855" t="str">
            <v>ECOM</v>
          </cell>
          <cell r="M855" t="str">
            <v>SCHED</v>
          </cell>
          <cell r="N855" t="str">
            <v>Ronilo Gange Jr.</v>
          </cell>
          <cell r="O855">
            <v>79.489999999999995</v>
          </cell>
          <cell r="P855">
            <v>157.77000000000001</v>
          </cell>
        </row>
        <row r="856">
          <cell r="E856" t="str">
            <v>R24106120</v>
          </cell>
          <cell r="F856" t="str">
            <v>DON BOSCO CENTER OF STUDIES, INC.,</v>
          </cell>
          <cell r="G856" t="str">
            <v>MICHAEL RUA, BETTER LIVING SUBD, PARANAQUE</v>
          </cell>
          <cell r="H856" t="str">
            <v>PARAÑAQUE CITY</v>
          </cell>
          <cell r="I856" t="str">
            <v>PARAÑAQUE</v>
          </cell>
          <cell r="J856"/>
          <cell r="K856"/>
          <cell r="L856" t="str">
            <v>ECOM</v>
          </cell>
          <cell r="M856" t="str">
            <v>WMTRL</v>
          </cell>
          <cell r="N856" t="str">
            <v>Ronilo Gange Jr.</v>
          </cell>
          <cell r="O856">
            <v>59.26</v>
          </cell>
          <cell r="P856">
            <v>210.63</v>
          </cell>
        </row>
        <row r="857">
          <cell r="E857" t="str">
            <v>X25072438725</v>
          </cell>
          <cell r="F857" t="str">
            <v>ALFAMART TRADING PHILIPPINES, INC.</v>
          </cell>
          <cell r="G857" t="str">
            <v>MULTINATIONAL, MULTINATIONAL VILL, PARANAQUE</v>
          </cell>
          <cell r="H857" t="str">
            <v>PARAÑAQUE CITY</v>
          </cell>
          <cell r="I857" t="str">
            <v>PARAÑAQUE</v>
          </cell>
          <cell r="J857" t="str">
            <v>hindi pa tapos sa digging : Sir itong manila prime  ng cavite , tatlong palapag daw puro semento 😅, pa advice ndin Po sa nag follow up nxt week pa tlga matatapos, sumuko na bareta at shovel nong digger eh..  Hndi pa boss tapos hukay eh tatlong patong ng concrete</v>
          </cell>
          <cell r="K857"/>
          <cell r="L857" t="str">
            <v>ECOM</v>
          </cell>
          <cell r="M857" t="str">
            <v>FCOMP</v>
          </cell>
          <cell r="N857" t="str">
            <v>Ronilo Gange Jr.</v>
          </cell>
          <cell r="O857">
            <v>1.91</v>
          </cell>
          <cell r="P857">
            <v>1.91</v>
          </cell>
        </row>
        <row r="858">
          <cell r="E858" t="str">
            <v>X25051900761</v>
          </cell>
          <cell r="F858" t="str">
            <v>AYALA LAND, INC.,</v>
          </cell>
          <cell r="G858" t="str">
            <v>DUHAT RD. COR. DBP AVE., ARCA SOUTH, TAGUIG CITY</v>
          </cell>
          <cell r="H858" t="str">
            <v>TAGUIG CITY</v>
          </cell>
          <cell r="I858" t="str">
            <v>PARAÑAQUE</v>
          </cell>
          <cell r="J858"/>
          <cell r="K858"/>
          <cell r="L858" t="str">
            <v xml:space="preserve">VJC </v>
          </cell>
          <cell r="M858" t="str">
            <v>WMTRL</v>
          </cell>
          <cell r="N858" t="str">
            <v>Jenneth Madrid</v>
          </cell>
          <cell r="O858"/>
          <cell r="P858">
            <v>115.19</v>
          </cell>
        </row>
        <row r="859">
          <cell r="E859" t="str">
            <v>X25062074195</v>
          </cell>
          <cell r="F859" t="str">
            <v>ARTHUR J. LEDESMA</v>
          </cell>
          <cell r="G859" t="str">
            <v>VIENNA, MERVILLE SUBD, PARANAQUE</v>
          </cell>
          <cell r="H859" t="str">
            <v>PARAÑAQUE CITY</v>
          </cell>
          <cell r="I859" t="str">
            <v>PARAÑAQUE</v>
          </cell>
          <cell r="J859"/>
          <cell r="K859"/>
          <cell r="L859" t="str">
            <v xml:space="preserve">VJC </v>
          </cell>
          <cell r="M859" t="str">
            <v>WMTRL</v>
          </cell>
          <cell r="N859" t="str">
            <v>Jenneth Madrid</v>
          </cell>
          <cell r="O859"/>
          <cell r="P859">
            <v>706.06</v>
          </cell>
        </row>
        <row r="860">
          <cell r="E860" t="str">
            <v>X24041436603</v>
          </cell>
          <cell r="F860" t="str">
            <v>DITO TELECOMMUNITY CORPORATION</v>
          </cell>
          <cell r="G860" t="str">
            <v>C. ARELLANO, KATARUNGAN VILLAGE, MUNTINLUPA</v>
          </cell>
          <cell r="H860" t="str">
            <v>MUNTINLUPA CITY</v>
          </cell>
          <cell r="I860" t="str">
            <v>PARAÑAQUE</v>
          </cell>
          <cell r="J860" t="str">
            <v>DIGGING 8/15;</v>
          </cell>
          <cell r="K860"/>
          <cell r="L860" t="str">
            <v xml:space="preserve">CHALLENGER </v>
          </cell>
          <cell r="M860" t="str">
            <v>WMTRL</v>
          </cell>
          <cell r="N860" t="str">
            <v>Isan Carlo Lazaro</v>
          </cell>
          <cell r="O860"/>
          <cell r="P860">
            <v>89.35</v>
          </cell>
        </row>
        <row r="861">
          <cell r="E861" t="str">
            <v>X24104021997</v>
          </cell>
          <cell r="F861" t="str">
            <v>ROSA NISMAL ABANGON</v>
          </cell>
          <cell r="G861" t="str">
            <v>AGUIRRE, BF HOMES, PARANAQUE</v>
          </cell>
          <cell r="H861" t="str">
            <v>PARAÑAQUE CITY</v>
          </cell>
          <cell r="I861" t="str">
            <v>PARAÑAQUE</v>
          </cell>
          <cell r="J861"/>
          <cell r="K861"/>
          <cell r="L861" t="str">
            <v xml:space="preserve">CHALLENGER </v>
          </cell>
          <cell r="M861" t="str">
            <v>WMTRL</v>
          </cell>
          <cell r="N861" t="str">
            <v>Isan Carlo Lazaro</v>
          </cell>
          <cell r="O861"/>
          <cell r="P861">
            <v>129.12</v>
          </cell>
        </row>
        <row r="862">
          <cell r="E862" t="str">
            <v>X25062260009</v>
          </cell>
          <cell r="F862" t="str">
            <v>RAYMOND CANARIA ALMAZAN</v>
          </cell>
          <cell r="G862" t="str">
            <v>HUMILITY, MULTINATIONAL VILL, PARANAQUE</v>
          </cell>
          <cell r="H862" t="str">
            <v>PARAÑAQUE CITY</v>
          </cell>
          <cell r="I862" t="str">
            <v>PARAÑAQUE</v>
          </cell>
          <cell r="J862"/>
          <cell r="K862"/>
          <cell r="L862" t="str">
            <v xml:space="preserve">POWERHOUSE </v>
          </cell>
          <cell r="M862" t="str">
            <v>WMTRL</v>
          </cell>
          <cell r="N862" t="str">
            <v>Isan Carlo Lazaro</v>
          </cell>
          <cell r="O862"/>
          <cell r="P862">
            <v>13.04</v>
          </cell>
        </row>
        <row r="863">
          <cell r="E863" t="str">
            <v>X25061989891</v>
          </cell>
          <cell r="F863" t="str">
            <v>DE FENG CORPORATION</v>
          </cell>
          <cell r="G863" t="str">
            <v>PHILIP, MULTINATIONAL VILL, PARANAQUE</v>
          </cell>
          <cell r="H863" t="str">
            <v>PARAÑAQUE CITY</v>
          </cell>
          <cell r="I863" t="str">
            <v>PARAÑAQUE</v>
          </cell>
          <cell r="J863"/>
          <cell r="K863"/>
          <cell r="L863" t="str">
            <v xml:space="preserve">ECOM </v>
          </cell>
          <cell r="M863" t="str">
            <v>WMTRL</v>
          </cell>
          <cell r="N863" t="str">
            <v>Ronilo Gange Jr.</v>
          </cell>
          <cell r="O863">
            <v>526.61</v>
          </cell>
          <cell r="P863">
            <v>1165.95</v>
          </cell>
        </row>
        <row r="864">
          <cell r="E864" t="str">
            <v>X24114527619</v>
          </cell>
          <cell r="F864" t="str">
            <v>LEGADO CAR SALES BACOOR, INC.</v>
          </cell>
          <cell r="G864" t="str">
            <v>MOLINO BLVD., BAYANAN, BACOOR</v>
          </cell>
          <cell r="H864" t="str">
            <v>BACOOR CITY</v>
          </cell>
          <cell r="I864" t="str">
            <v>DASMA</v>
          </cell>
          <cell r="J864"/>
          <cell r="K864"/>
          <cell r="L864" t="str">
            <v xml:space="preserve">ECOM </v>
          </cell>
          <cell r="M864" t="str">
            <v>SCHED</v>
          </cell>
          <cell r="N864" t="str">
            <v>Ronilo Gange Jr.</v>
          </cell>
          <cell r="O864">
            <v>21.88</v>
          </cell>
          <cell r="P864">
            <v>21.88</v>
          </cell>
        </row>
        <row r="865">
          <cell r="E865" t="str">
            <v>X25020685549</v>
          </cell>
          <cell r="F865" t="str">
            <v>MAXIPACIFIC FUEL GAS STATIONS INC.</v>
          </cell>
          <cell r="G865" t="str">
            <v>MOLINO, NIOG III, BACOOR</v>
          </cell>
          <cell r="H865" t="str">
            <v>BACOOR CITY</v>
          </cell>
          <cell r="I865" t="str">
            <v>DASMA</v>
          </cell>
          <cell r="J865"/>
          <cell r="K865"/>
          <cell r="L865" t="str">
            <v xml:space="preserve">POWERHOUSE </v>
          </cell>
          <cell r="M865" t="str">
            <v>WMTRL</v>
          </cell>
          <cell r="N865" t="str">
            <v>Isan Carlo Lazaro</v>
          </cell>
          <cell r="O865">
            <v>81.790000000000006</v>
          </cell>
          <cell r="P865">
            <v>160.07</v>
          </cell>
        </row>
        <row r="866">
          <cell r="E866" t="str">
            <v>X25072367339</v>
          </cell>
          <cell r="F866" t="str">
            <v>JOCELYN OROLA PEÑALOSA</v>
          </cell>
          <cell r="G866" t="str">
            <v>LEMON, CAA CPD PH 2A, LAS PINAS CITY</v>
          </cell>
          <cell r="H866" t="str">
            <v>LAS PIÑAS CITY</v>
          </cell>
          <cell r="I866" t="str">
            <v>PARAÑAQUE</v>
          </cell>
          <cell r="J866"/>
          <cell r="K866"/>
          <cell r="L866" t="str">
            <v xml:space="preserve">POWERHOUSE </v>
          </cell>
          <cell r="M866" t="str">
            <v>APPR</v>
          </cell>
          <cell r="N866" t="str">
            <v>Isan Carlo Lazaro</v>
          </cell>
          <cell r="O866"/>
          <cell r="P866">
            <v>4.78</v>
          </cell>
        </row>
        <row r="867">
          <cell r="E867" t="str">
            <v>X25072479965</v>
          </cell>
          <cell r="F867" t="str">
            <v>MAELYN GARNACE MANAGBANAG</v>
          </cell>
          <cell r="G867" t="str">
            <v>CHALLENGER, MOONWALK VILL, LAS PINAS CITY</v>
          </cell>
          <cell r="H867" t="str">
            <v>LAS PIÑAS CITY</v>
          </cell>
          <cell r="I867" t="str">
            <v>PARAÑAQUE</v>
          </cell>
          <cell r="J867"/>
          <cell r="K867"/>
          <cell r="L867" t="str">
            <v xml:space="preserve">ECOM </v>
          </cell>
          <cell r="M867" t="str">
            <v>APPR</v>
          </cell>
          <cell r="N867" t="str">
            <v>Ronilo Gange Jr.</v>
          </cell>
          <cell r="O867"/>
          <cell r="P867">
            <v>6.49</v>
          </cell>
        </row>
        <row r="868">
          <cell r="E868" t="str">
            <v>X25072437371</v>
          </cell>
          <cell r="F868" t="str">
            <v>MID-FIL FOODS, INC.</v>
          </cell>
          <cell r="G868" t="str">
            <v>DAANG HARI, ALABANG WEST, LAS PINAS CITY</v>
          </cell>
          <cell r="H868" t="str">
            <v>LAS PIÑAS CITY</v>
          </cell>
          <cell r="I868" t="str">
            <v>PARAÑAQUE</v>
          </cell>
          <cell r="J868"/>
          <cell r="K868"/>
          <cell r="L868" t="str">
            <v xml:space="preserve">ECOM </v>
          </cell>
          <cell r="M868" t="str">
            <v>WMTRL</v>
          </cell>
          <cell r="N868" t="str">
            <v>Ronilo Gange Jr.</v>
          </cell>
          <cell r="O868">
            <v>12.95</v>
          </cell>
          <cell r="P868">
            <v>12.95</v>
          </cell>
        </row>
        <row r="869">
          <cell r="E869" t="str">
            <v>X25041103834</v>
          </cell>
          <cell r="F869" t="str">
            <v>IMDS SUPPLY CHAIN SOLUTIONS CORP</v>
          </cell>
          <cell r="G869" t="str">
            <v>VILLONGCO RD, SUCAT, MUNTINLUPA</v>
          </cell>
          <cell r="H869" t="str">
            <v>MUNTINLUPA CITY</v>
          </cell>
          <cell r="I869" t="str">
            <v>PARAÑAQUE</v>
          </cell>
          <cell r="J869" t="str">
            <v>digging 8/20</v>
          </cell>
          <cell r="K869"/>
          <cell r="L869" t="str">
            <v xml:space="preserve">CHALLENGER </v>
          </cell>
          <cell r="M869" t="str">
            <v>WMTRL</v>
          </cell>
          <cell r="N869" t="str">
            <v>Isan Carlo Lazaro</v>
          </cell>
          <cell r="O869">
            <v>151.72999999999999</v>
          </cell>
          <cell r="P869">
            <v>230.01</v>
          </cell>
        </row>
        <row r="870">
          <cell r="E870" t="str">
            <v>X25041467872</v>
          </cell>
          <cell r="F870" t="str">
            <v>FIRST AMBASSADOR LOGISTICS SOLUTIONS, INC.</v>
          </cell>
          <cell r="G870" t="str">
            <v>WEST SERVICE, PHILCREST CPD, MUNTINLUPA</v>
          </cell>
          <cell r="H870" t="str">
            <v>MUNTINLUPA CITY</v>
          </cell>
          <cell r="I870" t="str">
            <v>PARAÑAQUE</v>
          </cell>
          <cell r="J870"/>
          <cell r="K870"/>
          <cell r="L870" t="str">
            <v xml:space="preserve">CHALLENGER </v>
          </cell>
          <cell r="M870" t="str">
            <v>APPR</v>
          </cell>
          <cell r="N870" t="str">
            <v>Isan Carlo Lazaro</v>
          </cell>
          <cell r="O870">
            <v>46.13</v>
          </cell>
          <cell r="P870">
            <v>46.13</v>
          </cell>
        </row>
        <row r="871">
          <cell r="E871" t="str">
            <v>X25051611068</v>
          </cell>
          <cell r="F871" t="str">
            <v>ANGELINA GOYENA BATACAN</v>
          </cell>
          <cell r="G871" t="str">
            <v>LOTUS, SUN VALLEY SUBD, PARANAQUE</v>
          </cell>
          <cell r="H871" t="str">
            <v>PARAÑAQUE CITY</v>
          </cell>
          <cell r="I871" t="str">
            <v>PARAÑAQUE</v>
          </cell>
          <cell r="J871"/>
          <cell r="K871"/>
          <cell r="L871" t="str">
            <v xml:space="preserve">CHALLENGER </v>
          </cell>
          <cell r="M871" t="str">
            <v>WMTRL</v>
          </cell>
          <cell r="N871" t="str">
            <v>Isan Carlo Lazaro</v>
          </cell>
          <cell r="O871">
            <v>273.52</v>
          </cell>
          <cell r="P871">
            <v>664.93</v>
          </cell>
        </row>
        <row r="872">
          <cell r="E872" t="str">
            <v>R24257880</v>
          </cell>
          <cell r="F872" t="str">
            <v>CAVITEX INFRASTRUCTURE CORP.,</v>
          </cell>
          <cell r="G872" t="str">
            <v>MULTINATIONAL, MULTINATIONAL VILL, PARANAQUE</v>
          </cell>
          <cell r="H872" t="str">
            <v>PARAÑAQUE CITY</v>
          </cell>
          <cell r="I872" t="str">
            <v>PARAÑAQUE</v>
          </cell>
          <cell r="J872"/>
          <cell r="K872"/>
          <cell r="L872" t="str">
            <v xml:space="preserve">VJC </v>
          </cell>
          <cell r="M872" t="str">
            <v>WMTRL</v>
          </cell>
          <cell r="N872" t="str">
            <v>Jenneth Madrid</v>
          </cell>
          <cell r="O872">
            <v>76.08</v>
          </cell>
          <cell r="P872">
            <v>83.61</v>
          </cell>
        </row>
        <row r="873">
          <cell r="E873" t="str">
            <v>X25041438528</v>
          </cell>
          <cell r="F873" t="str">
            <v>JERON L RAMOS</v>
          </cell>
          <cell r="G873" t="str">
            <v xml:space="preserve"> GUILLERMO, PARKVIEW HOMES PH 3, PARANAQUE</v>
          </cell>
          <cell r="H873" t="str">
            <v>PARAÑAQUE CITY</v>
          </cell>
          <cell r="I873" t="str">
            <v>PARAÑAQUE</v>
          </cell>
          <cell r="J873"/>
          <cell r="K873"/>
          <cell r="L873" t="str">
            <v xml:space="preserve">VJC </v>
          </cell>
          <cell r="M873" t="str">
            <v>WMTRL</v>
          </cell>
          <cell r="N873" t="str">
            <v>Jenneth Madrid</v>
          </cell>
          <cell r="O873">
            <v>47.17</v>
          </cell>
          <cell r="P873">
            <v>125.45</v>
          </cell>
        </row>
        <row r="874">
          <cell r="E874"/>
          <cell r="F874"/>
          <cell r="G874"/>
          <cell r="H874"/>
          <cell r="I874"/>
          <cell r="J874"/>
          <cell r="K874"/>
          <cell r="L874"/>
          <cell r="M874"/>
          <cell r="N874"/>
          <cell r="O874"/>
          <cell r="P874"/>
        </row>
        <row r="875">
          <cell r="E875"/>
          <cell r="F875"/>
          <cell r="G875"/>
          <cell r="H875"/>
          <cell r="I875"/>
          <cell r="J875"/>
          <cell r="K875"/>
          <cell r="L875"/>
          <cell r="M875"/>
          <cell r="N875"/>
          <cell r="O875"/>
          <cell r="P875"/>
        </row>
        <row r="876">
          <cell r="E876"/>
          <cell r="F876"/>
          <cell r="G876"/>
          <cell r="H876"/>
          <cell r="I876"/>
          <cell r="J876"/>
          <cell r="K876"/>
          <cell r="L876"/>
          <cell r="M876"/>
          <cell r="N876"/>
          <cell r="O876"/>
          <cell r="P876"/>
        </row>
        <row r="877">
          <cell r="E877"/>
          <cell r="F877"/>
          <cell r="G877"/>
          <cell r="H877"/>
          <cell r="I877"/>
          <cell r="J877"/>
          <cell r="K877"/>
          <cell r="L877"/>
          <cell r="M877"/>
          <cell r="N877"/>
          <cell r="O877"/>
          <cell r="P877"/>
        </row>
        <row r="878">
          <cell r="E878"/>
          <cell r="F878"/>
          <cell r="G878"/>
          <cell r="H878"/>
          <cell r="I878"/>
          <cell r="J878"/>
          <cell r="K878"/>
          <cell r="L878"/>
          <cell r="M878"/>
          <cell r="N878"/>
          <cell r="O878"/>
          <cell r="P878"/>
        </row>
        <row r="879">
          <cell r="E879"/>
          <cell r="F879"/>
          <cell r="G879"/>
          <cell r="H879"/>
          <cell r="I879"/>
          <cell r="J879"/>
          <cell r="K879"/>
          <cell r="L879"/>
          <cell r="M879"/>
          <cell r="N879"/>
          <cell r="O879"/>
          <cell r="P879"/>
        </row>
        <row r="880">
          <cell r="E880"/>
          <cell r="F880"/>
          <cell r="G880"/>
          <cell r="H880"/>
          <cell r="I880"/>
          <cell r="J880"/>
          <cell r="K880"/>
          <cell r="L880"/>
          <cell r="M880"/>
          <cell r="N880"/>
          <cell r="O880"/>
          <cell r="P880"/>
        </row>
        <row r="881">
          <cell r="E881"/>
          <cell r="F881"/>
          <cell r="G881"/>
          <cell r="H881"/>
          <cell r="I881"/>
          <cell r="J881"/>
          <cell r="K881"/>
          <cell r="L881"/>
          <cell r="M881"/>
          <cell r="N881"/>
          <cell r="O881"/>
          <cell r="P881"/>
        </row>
        <row r="882">
          <cell r="E882"/>
          <cell r="F882"/>
          <cell r="G882"/>
          <cell r="H882"/>
          <cell r="I882"/>
          <cell r="J882"/>
          <cell r="K882"/>
          <cell r="L882"/>
          <cell r="M882"/>
          <cell r="N882"/>
          <cell r="O882"/>
          <cell r="P882"/>
        </row>
        <row r="883">
          <cell r="E883"/>
          <cell r="F883"/>
          <cell r="G883"/>
          <cell r="H883"/>
          <cell r="I883"/>
          <cell r="J883"/>
          <cell r="K883"/>
          <cell r="L883"/>
          <cell r="M883"/>
          <cell r="N883"/>
          <cell r="O883"/>
          <cell r="P883"/>
        </row>
        <row r="884">
          <cell r="E884"/>
          <cell r="F884"/>
          <cell r="G884"/>
          <cell r="H884"/>
          <cell r="I884"/>
          <cell r="J884"/>
          <cell r="K884"/>
          <cell r="L884"/>
          <cell r="M884"/>
          <cell r="N884"/>
          <cell r="O884"/>
          <cell r="P884"/>
        </row>
        <row r="885">
          <cell r="E885"/>
          <cell r="F885"/>
          <cell r="G885"/>
          <cell r="H885"/>
          <cell r="I885"/>
          <cell r="J885"/>
          <cell r="K885"/>
          <cell r="L885"/>
          <cell r="M885"/>
          <cell r="N885"/>
          <cell r="O885"/>
          <cell r="P885"/>
        </row>
        <row r="886">
          <cell r="E886"/>
          <cell r="F886"/>
          <cell r="G886"/>
          <cell r="H886"/>
          <cell r="I886"/>
          <cell r="J886"/>
          <cell r="K886"/>
          <cell r="L886"/>
          <cell r="M886"/>
          <cell r="N886"/>
          <cell r="O886"/>
          <cell r="P886"/>
        </row>
        <row r="887">
          <cell r="E887"/>
          <cell r="F887"/>
          <cell r="G887"/>
          <cell r="H887"/>
          <cell r="I887"/>
          <cell r="J887"/>
          <cell r="K887"/>
          <cell r="L887"/>
          <cell r="M887"/>
          <cell r="N887"/>
          <cell r="O887"/>
          <cell r="P887"/>
        </row>
        <row r="888">
          <cell r="E888"/>
          <cell r="F888"/>
          <cell r="G888"/>
          <cell r="H888"/>
          <cell r="I888"/>
          <cell r="J888"/>
          <cell r="K888"/>
          <cell r="L888"/>
          <cell r="M888"/>
          <cell r="N888"/>
          <cell r="O888"/>
          <cell r="P888"/>
        </row>
        <row r="889">
          <cell r="E889"/>
          <cell r="F889"/>
          <cell r="G889"/>
          <cell r="H889"/>
          <cell r="I889"/>
          <cell r="J889"/>
          <cell r="K889"/>
          <cell r="L889"/>
          <cell r="M889"/>
          <cell r="N889"/>
          <cell r="O889"/>
          <cell r="P889"/>
        </row>
        <row r="890">
          <cell r="E890"/>
          <cell r="F890"/>
          <cell r="G890"/>
          <cell r="H890"/>
          <cell r="I890"/>
          <cell r="J890"/>
          <cell r="K890"/>
          <cell r="L890"/>
          <cell r="M890"/>
          <cell r="N890"/>
          <cell r="O890"/>
          <cell r="P890"/>
        </row>
        <row r="891">
          <cell r="E891"/>
          <cell r="F891"/>
          <cell r="G891"/>
          <cell r="H891"/>
          <cell r="I891"/>
          <cell r="J891"/>
          <cell r="K891"/>
          <cell r="L891"/>
          <cell r="M891"/>
          <cell r="N891"/>
          <cell r="O891"/>
          <cell r="P891"/>
        </row>
        <row r="892">
          <cell r="E892"/>
          <cell r="F892"/>
          <cell r="G892"/>
          <cell r="H892"/>
          <cell r="I892"/>
          <cell r="J892"/>
          <cell r="K892"/>
          <cell r="L892"/>
          <cell r="M892"/>
          <cell r="N892"/>
          <cell r="O892"/>
          <cell r="P892"/>
        </row>
        <row r="893">
          <cell r="E893"/>
          <cell r="F893"/>
          <cell r="G893"/>
          <cell r="H893"/>
          <cell r="I893"/>
          <cell r="J893"/>
          <cell r="K893"/>
          <cell r="L893"/>
          <cell r="M893"/>
          <cell r="N893"/>
          <cell r="O893"/>
          <cell r="P893"/>
        </row>
        <row r="894">
          <cell r="E894"/>
          <cell r="F894"/>
          <cell r="G894"/>
          <cell r="H894"/>
          <cell r="I894"/>
          <cell r="J894"/>
          <cell r="K894"/>
          <cell r="L894"/>
          <cell r="M894"/>
          <cell r="N894"/>
          <cell r="O894"/>
          <cell r="P894"/>
        </row>
        <row r="895">
          <cell r="E895"/>
          <cell r="F895"/>
          <cell r="G895"/>
          <cell r="H895"/>
          <cell r="I895"/>
          <cell r="J895"/>
          <cell r="K895"/>
          <cell r="L895"/>
          <cell r="M895"/>
          <cell r="N895"/>
          <cell r="O895"/>
          <cell r="P895"/>
        </row>
        <row r="896">
          <cell r="E896"/>
          <cell r="F896"/>
          <cell r="G896"/>
          <cell r="H896"/>
          <cell r="I896"/>
          <cell r="J896"/>
          <cell r="K896"/>
          <cell r="L896"/>
          <cell r="M896"/>
          <cell r="N896"/>
          <cell r="O896"/>
          <cell r="P896"/>
        </row>
        <row r="897">
          <cell r="E897"/>
          <cell r="F897"/>
          <cell r="G897"/>
          <cell r="H897"/>
          <cell r="I897"/>
          <cell r="J897"/>
          <cell r="K897"/>
          <cell r="L897"/>
          <cell r="M897"/>
          <cell r="N897"/>
          <cell r="O897"/>
          <cell r="P897"/>
        </row>
        <row r="898">
          <cell r="E898"/>
          <cell r="F898"/>
          <cell r="G898"/>
          <cell r="H898"/>
          <cell r="I898"/>
          <cell r="J898"/>
          <cell r="K898"/>
          <cell r="L898"/>
          <cell r="M898"/>
          <cell r="N898"/>
          <cell r="O898"/>
          <cell r="P898"/>
        </row>
        <row r="899">
          <cell r="E899"/>
          <cell r="F899"/>
          <cell r="G899"/>
          <cell r="H899"/>
          <cell r="I899"/>
          <cell r="J899"/>
          <cell r="K899"/>
          <cell r="L899"/>
          <cell r="M899"/>
          <cell r="N899"/>
          <cell r="O899"/>
          <cell r="P899"/>
        </row>
        <row r="900">
          <cell r="E900"/>
          <cell r="F900"/>
          <cell r="G900"/>
          <cell r="H900"/>
          <cell r="I900"/>
          <cell r="J900"/>
          <cell r="K900"/>
          <cell r="L900"/>
          <cell r="M900"/>
          <cell r="N900"/>
          <cell r="O900"/>
          <cell r="P900"/>
        </row>
        <row r="901">
          <cell r="E901"/>
          <cell r="F901"/>
          <cell r="G901"/>
          <cell r="H901"/>
          <cell r="I901"/>
          <cell r="J901"/>
          <cell r="K901"/>
          <cell r="L901"/>
          <cell r="M901"/>
          <cell r="N901"/>
          <cell r="O901"/>
          <cell r="P901"/>
        </row>
        <row r="902">
          <cell r="E902"/>
          <cell r="K902"/>
          <cell r="N902"/>
          <cell r="P902"/>
        </row>
        <row r="903">
          <cell r="E903"/>
          <cell r="K903"/>
          <cell r="N903"/>
          <cell r="P903"/>
        </row>
        <row r="904">
          <cell r="E904"/>
          <cell r="K904"/>
          <cell r="N904"/>
          <cell r="P904"/>
        </row>
        <row r="905">
          <cell r="E905"/>
          <cell r="K905"/>
          <cell r="N905"/>
          <cell r="P905"/>
        </row>
        <row r="906">
          <cell r="E906"/>
          <cell r="K906"/>
          <cell r="N906"/>
          <cell r="P906"/>
        </row>
        <row r="907">
          <cell r="E907"/>
          <cell r="K907"/>
          <cell r="N907"/>
          <cell r="P907"/>
        </row>
        <row r="908">
          <cell r="E908"/>
          <cell r="K908"/>
          <cell r="N908"/>
          <cell r="P908"/>
        </row>
        <row r="909">
          <cell r="E909"/>
          <cell r="K909"/>
          <cell r="N909"/>
          <cell r="P909"/>
        </row>
        <row r="910">
          <cell r="E910"/>
          <cell r="K910"/>
          <cell r="N910"/>
          <cell r="P910"/>
        </row>
        <row r="911">
          <cell r="E911"/>
        </row>
        <row r="912">
          <cell r="E912"/>
        </row>
        <row r="913">
          <cell r="E913"/>
        </row>
        <row r="914">
          <cell r="E914"/>
        </row>
        <row r="915">
          <cell r="E915"/>
        </row>
        <row r="916">
          <cell r="E916"/>
        </row>
        <row r="917">
          <cell r="E917"/>
        </row>
        <row r="918">
          <cell r="E918"/>
        </row>
        <row r="919">
          <cell r="E919"/>
        </row>
        <row r="920">
          <cell r="E920"/>
        </row>
        <row r="921">
          <cell r="E921"/>
        </row>
        <row r="922">
          <cell r="E922"/>
        </row>
        <row r="923">
          <cell r="E923"/>
        </row>
        <row r="924">
          <cell r="E924"/>
        </row>
        <row r="925">
          <cell r="E925"/>
        </row>
        <row r="926">
          <cell r="E926"/>
        </row>
        <row r="927">
          <cell r="E927"/>
        </row>
        <row r="928">
          <cell r="E928"/>
        </row>
        <row r="929">
          <cell r="E929"/>
        </row>
        <row r="930">
          <cell r="E930"/>
        </row>
        <row r="931">
          <cell r="E931"/>
        </row>
        <row r="932">
          <cell r="E932"/>
        </row>
        <row r="933">
          <cell r="E933"/>
        </row>
        <row r="934">
          <cell r="E934"/>
        </row>
        <row r="935">
          <cell r="E935"/>
        </row>
        <row r="937">
          <cell r="E937"/>
        </row>
        <row r="938">
          <cell r="E938"/>
        </row>
        <row r="939">
          <cell r="E939"/>
        </row>
        <row r="940">
          <cell r="E940"/>
        </row>
        <row r="941">
          <cell r="E941"/>
        </row>
        <row r="942">
          <cell r="E942"/>
        </row>
        <row r="943">
          <cell r="E943"/>
        </row>
      </sheetData>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VwJxZcQAUuBvjB4wY97i-LMSCVtfTxFiAbuEUSkm0Lsq-L6FX_0Q7oLiKbg-qNH" itemId="01KBCUT4DTKKTM6QJDRNCJIXZXXGOMX2FF">
      <xxl21:absoluteUrl r:id="rId2"/>
    </xxl21:alternateUrls>
    <sheetNames>
      <sheetName val="Chart3"/>
      <sheetName val="Sheet1"/>
      <sheetName val="Sheet2"/>
      <sheetName val="C1"/>
      <sheetName val="UG"/>
    </sheetNames>
    <sheetDataSet>
      <sheetData sheetId="0"/>
      <sheetData sheetId="1"/>
      <sheetData sheetId="2"/>
      <sheetData sheetId="3">
        <row r="1">
          <cell r="E1"/>
          <cell r="F1"/>
          <cell r="G1"/>
          <cell r="H1"/>
          <cell r="I1"/>
          <cell r="J1"/>
          <cell r="K1" t="str">
            <v>F</v>
          </cell>
          <cell r="L1">
            <v>45891</v>
          </cell>
          <cell r="M1"/>
          <cell r="N1"/>
          <cell r="O1"/>
          <cell r="P1"/>
          <cell r="Q1"/>
          <cell r="R1"/>
          <cell r="S1"/>
          <cell r="T1"/>
          <cell r="U1"/>
          <cell r="V1"/>
          <cell r="W1"/>
          <cell r="X1" t="str">
            <v>PERFORMANCE</v>
          </cell>
          <cell r="Y1"/>
          <cell r="Z1"/>
          <cell r="AA1"/>
          <cell r="AB1"/>
          <cell r="AC1" t="str">
            <v>RED(Above 50Days)</v>
          </cell>
          <cell r="AD1"/>
          <cell r="AE1"/>
          <cell r="AF1"/>
          <cell r="AG1"/>
          <cell r="AH1" t="str">
            <v>NEW KPI (Starting October 2021)</v>
          </cell>
          <cell r="AI1"/>
          <cell r="AJ1"/>
          <cell r="AK1"/>
          <cell r="AL1" t="str">
            <v>COMPUTATION: FOR FCOMP</v>
          </cell>
          <cell r="AM1"/>
          <cell r="AN1"/>
          <cell r="AO1"/>
          <cell r="AP1"/>
          <cell r="AQ1" t="str">
            <v>FOR COMP</v>
          </cell>
          <cell r="AR1"/>
          <cell r="AS1"/>
          <cell r="AT1" t="str">
            <v>(-5)</v>
          </cell>
          <cell r="AU1" t="str">
            <v>0.75 aspiration</v>
          </cell>
          <cell r="AV1"/>
          <cell r="AW1"/>
          <cell r="AX1"/>
          <cell r="AY1"/>
          <cell r="AZ1"/>
          <cell r="BA1"/>
          <cell r="BB1" t="str">
            <v>0.75 aspiration</v>
          </cell>
          <cell r="BC1" t="str">
            <v>REMARKS</v>
          </cell>
          <cell r="BD1"/>
          <cell r="BE1" t="str">
            <v>CERTIFICATE OF COMPLETION</v>
          </cell>
          <cell r="BF1"/>
          <cell r="BG1"/>
          <cell r="BH1"/>
        </row>
        <row r="2">
          <cell r="E2" t="str">
            <v>WO NO</v>
          </cell>
          <cell r="F2" t="str">
            <v>DESCRIPTION</v>
          </cell>
          <cell r="G2" t="str">
            <v>LOCATION</v>
          </cell>
          <cell r="H2" t="str">
            <v>MUNICIPALITY</v>
          </cell>
          <cell r="I2" t="str">
            <v>AREA OF RESPONSIBILITY</v>
          </cell>
          <cell r="J2" t="str">
            <v>VENDOR REMARKS</v>
          </cell>
          <cell r="K2" t="str">
            <v>C1 REMARKS</v>
          </cell>
          <cell r="L2" t="str">
            <v>ASSIGNED</v>
          </cell>
          <cell r="M2" t="str">
            <v>STATUS</v>
          </cell>
          <cell r="N2" t="str">
            <v>SUPERVISOR</v>
          </cell>
          <cell r="O2" t="str">
            <v>CONTRACTOR MANHOUR</v>
          </cell>
          <cell r="P2" t="str">
            <v>C1 CONTRACTOR TOTAL MANHOURS</v>
          </cell>
          <cell r="Q2" t="str">
            <v>TOTAL MANHOURS</v>
          </cell>
          <cell r="R2" t="str">
            <v>APPLIED LOAD</v>
          </cell>
          <cell r="S2" t="str">
            <v>TOTAL PROJECT COST</v>
          </cell>
          <cell r="T2" t="str">
            <v>TYPE</v>
          </cell>
          <cell r="U2" t="str">
            <v>TOTAL ESTIMATED COST (SERVICES)</v>
          </cell>
          <cell r="V2" t="str">
            <v>BILLED / PARTIALLY BILLED COST</v>
          </cell>
          <cell r="W2" t="str">
            <v>DATE WMTRL</v>
          </cell>
          <cell r="X2" t="str">
            <v xml:space="preserve"> DATE SCHED</v>
          </cell>
          <cell r="Y2" t="str">
            <v>DATE RECEIVED BY VC</v>
          </cell>
          <cell r="Z2" t="str">
            <v>ACTUAL DATE COMPLETED ON SITE (FOR BCT DEFICIET WOs)</v>
          </cell>
          <cell r="AA2" t="str">
            <v>DATE FCOMP</v>
          </cell>
          <cell r="AB2" t="str">
            <v>DATE COMP</v>
          </cell>
          <cell r="AC2" t="str">
            <v># of days WMTRL TO FCOMP
APT Without Exclusion (SPT)</v>
          </cell>
          <cell r="AD2" t="str">
            <v># of days SCHED TO FCOMP</v>
          </cell>
          <cell r="AE2" t="str">
            <v># of days COMP</v>
          </cell>
          <cell r="AF2" t="str">
            <v>(0.75) DATE NEEDED FOR  WMTRL TO FCOMP</v>
          </cell>
          <cell r="AG2" t="str">
            <v>(0.95) DATE NEEDED FOR FCOMP</v>
          </cell>
          <cell r="AH2" t="str">
            <v>(50 DAYS) DATE NEEDED FOR  WMTRL TO FCOMP</v>
          </cell>
          <cell r="AI2" t="str">
            <v>COMPUTED INDEX (WMTRL TO FCOMP)
CCTI Without Exclusion</v>
          </cell>
          <cell r="AJ2" t="str">
            <v>COMPUTED INDEX (COMP)</v>
          </cell>
          <cell r="AK2" t="str">
            <v>SPT(M)</v>
          </cell>
          <cell r="AL2" t="str">
            <v>SPT(L)</v>
          </cell>
          <cell r="AM2" t="str">
            <v>0.75 DURATION (DAYS)</v>
          </cell>
          <cell r="AN2" t="str">
            <v>0.95 DURATION (DAYS)</v>
          </cell>
          <cell r="AO2" t="str">
            <v>TARGET DAYS</v>
          </cell>
          <cell r="AP2" t="str">
            <v>SPT(M) for comp</v>
          </cell>
          <cell r="AQ2" t="str">
            <v>DURATION (DAYS)COMP</v>
          </cell>
          <cell r="AR2" t="str">
            <v>TARGET DAYS (COMP)</v>
          </cell>
          <cell r="AS2" t="str">
            <v>DATE NEEDED TO COMP</v>
          </cell>
          <cell r="AT2" t="str">
            <v>TARGET DATE TO COMP</v>
          </cell>
          <cell r="AU2" t="str">
            <v>REASON (FOR EXCLUSION)</v>
          </cell>
          <cell r="AV2" t="str">
            <v>FOR CCTI EXCLUSION (Y/N)</v>
          </cell>
          <cell r="AW2" t="str">
            <v>ENCODED IN EAM (Y/N)</v>
          </cell>
          <cell r="AX2" t="str">
            <v>VALIDATED BY DCSAM (Y/N)</v>
          </cell>
          <cell r="AY2" t="str">
            <v>For APT Exclusion (Y/N)</v>
          </cell>
          <cell r="AZ2" t="str">
            <v>DETAILS OF EXCLUSION</v>
          </cell>
          <cell r="BA2" t="str">
            <v>DURATION FOR EXCLUSION</v>
          </cell>
          <cell r="BB2" t="str">
            <v>REASON (FOR EXCLUSION)</v>
          </cell>
          <cell r="BC2" t="str">
            <v>REMARKS</v>
          </cell>
          <cell r="BD2" t="str">
            <v>REMARKS 2</v>
          </cell>
          <cell r="BE2" t="str">
            <v>DATE NEEDED TO SUBMIT COC</v>
          </cell>
          <cell r="BF2" t="str">
            <v>AGEING SUBMISSION OF COC</v>
          </cell>
          <cell r="BG2" t="str">
            <v>DATE COMPLETED</v>
          </cell>
          <cell r="BH2" t="str">
            <v>ACTUAL RECEIVED</v>
          </cell>
        </row>
        <row r="3">
          <cell r="E3" t="str">
            <v>R18933070</v>
          </cell>
          <cell r="F3" t="str">
            <v>ALLAN ONG</v>
          </cell>
          <cell r="G3" t="str">
            <v>QUIRINO, SAN DIONISIO, PARANAQUE</v>
          </cell>
          <cell r="H3" t="str">
            <v>PARAÑAQUE CITY</v>
          </cell>
          <cell r="I3" t="str">
            <v>PARAÑAQUE</v>
          </cell>
          <cell r="J3"/>
          <cell r="K3"/>
          <cell r="L3" t="str">
            <v>VJC</v>
          </cell>
          <cell r="M3" t="str">
            <v>CLOSED-CAN</v>
          </cell>
          <cell r="N3" t="str">
            <v>MBF</v>
          </cell>
          <cell r="O3">
            <v>0</v>
          </cell>
          <cell r="P3"/>
          <cell r="Q3">
            <v>145.15</v>
          </cell>
          <cell r="R3">
            <v>0</v>
          </cell>
          <cell r="S3">
            <v>149379.18</v>
          </cell>
          <cell r="T3" t="str">
            <v>RELOC</v>
          </cell>
          <cell r="U3">
            <v>73787.080000000016</v>
          </cell>
          <cell r="V3"/>
          <cell r="W3">
            <v>43706.634027777778</v>
          </cell>
          <cell r="X3">
            <v>43707.660416666666</v>
          </cell>
          <cell r="Y3">
            <v>43708</v>
          </cell>
          <cell r="Z3"/>
          <cell r="AA3"/>
          <cell r="AB3"/>
          <cell r="AC3">
            <v>-43706.634027777778</v>
          </cell>
          <cell r="AD3">
            <v>-43707.660416666666</v>
          </cell>
          <cell r="AE3">
            <v>0</v>
          </cell>
          <cell r="AF3">
            <v>43727.840924329503</v>
          </cell>
          <cell r="AG3">
            <v>43737.296096743295</v>
          </cell>
          <cell r="AH3">
            <v>43756.634027777778</v>
          </cell>
          <cell r="AI3">
            <v>-1354.1585329119184</v>
          </cell>
          <cell r="AJ3">
            <v>0</v>
          </cell>
          <cell r="AK3">
            <v>26</v>
          </cell>
          <cell r="AL3">
            <v>36</v>
          </cell>
          <cell r="AM3">
            <v>24.206896551724139</v>
          </cell>
          <cell r="AN3">
            <v>30.662068965517239</v>
          </cell>
          <cell r="AO3">
            <v>21.206896551724139</v>
          </cell>
          <cell r="AP3">
            <v>44</v>
          </cell>
          <cell r="AQ3">
            <v>35.200000000000003</v>
          </cell>
          <cell r="AR3">
            <v>30.200000000000003</v>
          </cell>
          <cell r="AS3">
            <v>35.200000000000003</v>
          </cell>
          <cell r="AT3">
            <v>30.200000000000003</v>
          </cell>
          <cell r="AU3"/>
          <cell r="AV3"/>
          <cell r="AW3"/>
          <cell r="AX3"/>
          <cell r="AY3"/>
          <cell r="AZ3"/>
          <cell r="BA3"/>
          <cell r="BB3" t="str">
            <v>Resident neighbor stopped the project</v>
          </cell>
          <cell r="BC3" t="str">
            <v>CANCELLED</v>
          </cell>
          <cell r="BD3"/>
          <cell r="BE3">
            <v>3</v>
          </cell>
          <cell r="BF3">
            <v>0</v>
          </cell>
          <cell r="BG3"/>
          <cell r="BH3"/>
        </row>
        <row r="4">
          <cell r="E4" t="str">
            <v>R15758185</v>
          </cell>
          <cell r="F4" t="str">
            <v>SM DEVELOPMENT CORPORATION</v>
          </cell>
          <cell r="G4" t="str">
            <v>DR. A. SANTOS, SAN DIONISIO PARAÑAQUE CITY</v>
          </cell>
          <cell r="H4" t="str">
            <v>PARAÑAQUE CITY</v>
          </cell>
          <cell r="I4" t="str">
            <v>PARAÑAQUE</v>
          </cell>
          <cell r="J4"/>
          <cell r="K4"/>
          <cell r="L4" t="str">
            <v>AVECO</v>
          </cell>
          <cell r="M4" t="str">
            <v>FCOMP</v>
          </cell>
          <cell r="N4" t="str">
            <v>AED</v>
          </cell>
          <cell r="O4">
            <v>116.4</v>
          </cell>
          <cell r="P4"/>
          <cell r="Q4">
            <v>274.27</v>
          </cell>
          <cell r="R4">
            <v>0</v>
          </cell>
          <cell r="S4">
            <v>377993.69</v>
          </cell>
          <cell r="T4" t="str">
            <v>RELOC</v>
          </cell>
          <cell r="U4">
            <v>77600.45</v>
          </cell>
          <cell r="V4"/>
          <cell r="W4">
            <v>43112.414583333331</v>
          </cell>
          <cell r="X4">
            <v>43112.63958333333</v>
          </cell>
          <cell r="Y4">
            <v>43112</v>
          </cell>
          <cell r="Z4"/>
          <cell r="AA4">
            <v>44742.590277777781</v>
          </cell>
          <cell r="AB4"/>
          <cell r="AC4">
            <v>1630.1756944444496</v>
          </cell>
          <cell r="AD4">
            <v>1629.9506944444511</v>
          </cell>
          <cell r="AE4">
            <v>-44742.590277777781</v>
          </cell>
          <cell r="AF4">
            <v>43134.283004385965</v>
          </cell>
          <cell r="AG4">
            <v>43143.914583333331</v>
          </cell>
          <cell r="AH4">
            <v>43162.414583333331</v>
          </cell>
          <cell r="AI4">
            <v>49.164028880070703</v>
          </cell>
          <cell r="AJ4">
            <v>-972.66500603864745</v>
          </cell>
          <cell r="AK4">
            <v>28</v>
          </cell>
          <cell r="AL4">
            <v>36</v>
          </cell>
          <cell r="AM4">
            <v>24.868421052631579</v>
          </cell>
          <cell r="AN4">
            <v>31.499999999999996</v>
          </cell>
          <cell r="AO4">
            <v>21.868421052631579</v>
          </cell>
          <cell r="AP4">
            <v>46</v>
          </cell>
          <cell r="AQ4">
            <v>36.800000000000004</v>
          </cell>
          <cell r="AR4">
            <v>31.800000000000004</v>
          </cell>
          <cell r="AS4">
            <v>44779.390277777784</v>
          </cell>
          <cell r="AT4">
            <v>44774.390277777784</v>
          </cell>
          <cell r="AU4" t="str">
            <v>ROW ISSUE</v>
          </cell>
          <cell r="AV4"/>
          <cell r="AW4"/>
          <cell r="AX4"/>
          <cell r="AY4"/>
          <cell r="AZ4"/>
          <cell r="BA4"/>
          <cell r="BB4"/>
          <cell r="BC4" t="str">
            <v>CHECKING OF SERVICE ITEMS</v>
          </cell>
          <cell r="BD4"/>
          <cell r="BE4">
            <v>44745.590277777781</v>
          </cell>
          <cell r="BF4">
            <v>112.40972222221899</v>
          </cell>
          <cell r="BG4">
            <v>44742</v>
          </cell>
          <cell r="BH4">
            <v>44858</v>
          </cell>
        </row>
        <row r="5">
          <cell r="E5" t="str">
            <v>R20367243</v>
          </cell>
          <cell r="F5" t="str">
            <v>VILLA MA. IRMINA PANTOJA</v>
          </cell>
          <cell r="G5" t="str">
            <v>CONSTANTINO BAUTISTA, BF RESORT VILL, LAS PINAS CITY</v>
          </cell>
          <cell r="H5" t="str">
            <v>LAS PIÑAS CITY</v>
          </cell>
          <cell r="I5" t="str">
            <v>PARAÑAQUE</v>
          </cell>
          <cell r="J5"/>
          <cell r="K5"/>
          <cell r="L5" t="str">
            <v>AVECO</v>
          </cell>
          <cell r="M5" t="str">
            <v>CLOSED-CAN</v>
          </cell>
          <cell r="N5" t="str">
            <v>MBF</v>
          </cell>
          <cell r="O5">
            <v>0</v>
          </cell>
          <cell r="P5"/>
          <cell r="Q5">
            <v>17.77</v>
          </cell>
          <cell r="R5">
            <v>0</v>
          </cell>
          <cell r="S5">
            <v>32653.59</v>
          </cell>
          <cell r="T5" t="str">
            <v>RELOC</v>
          </cell>
          <cell r="U5">
            <v>8662.7199999999993</v>
          </cell>
          <cell r="V5"/>
          <cell r="W5">
            <v>44302.521527777775</v>
          </cell>
          <cell r="X5">
            <v>44305.54583333333</v>
          </cell>
          <cell r="Y5">
            <v>44306</v>
          </cell>
          <cell r="Z5"/>
          <cell r="AA5"/>
          <cell r="AB5"/>
          <cell r="AC5">
            <v>-44302.521527777775</v>
          </cell>
          <cell r="AD5">
            <v>-44305.54583333333</v>
          </cell>
          <cell r="AE5">
            <v>0</v>
          </cell>
          <cell r="AF5">
            <v>44321.295721326162</v>
          </cell>
          <cell r="AG5">
            <v>44330.102172939063</v>
          </cell>
          <cell r="AH5">
            <v>44352.521527777775</v>
          </cell>
          <cell r="AI5">
            <v>-1525.9757415123454</v>
          </cell>
          <cell r="AJ5">
            <v>0</v>
          </cell>
          <cell r="AK5">
            <v>20</v>
          </cell>
          <cell r="AL5">
            <v>36</v>
          </cell>
          <cell r="AM5">
            <v>21.774193548387096</v>
          </cell>
          <cell r="AN5">
            <v>27.58064516129032</v>
          </cell>
          <cell r="AO5">
            <v>18.774193548387096</v>
          </cell>
          <cell r="AP5">
            <v>40</v>
          </cell>
          <cell r="AQ5">
            <v>32</v>
          </cell>
          <cell r="AR5">
            <v>27</v>
          </cell>
          <cell r="AS5">
            <v>32</v>
          </cell>
          <cell r="AT5">
            <v>27</v>
          </cell>
          <cell r="AU5"/>
          <cell r="AV5"/>
          <cell r="AW5"/>
          <cell r="AX5"/>
          <cell r="AY5"/>
          <cell r="AZ5"/>
          <cell r="BA5"/>
          <cell r="BB5"/>
          <cell r="BC5" t="str">
            <v>CANCELLED</v>
          </cell>
          <cell r="BD5"/>
          <cell r="BE5">
            <v>3</v>
          </cell>
          <cell r="BF5">
            <v>0</v>
          </cell>
          <cell r="BG5"/>
          <cell r="BH5"/>
        </row>
        <row r="6">
          <cell r="E6" t="str">
            <v>X21041346366</v>
          </cell>
          <cell r="F6" t="str">
            <v>KENNETH KHOE KEH</v>
          </cell>
          <cell r="G6" t="str">
            <v>STREET, PHASE 2 ACCESS ROAD, AMVEL COMMERCIAL COMPLEX, PARANAQUE</v>
          </cell>
          <cell r="H6" t="str">
            <v>PARAÑAQUE CITY</v>
          </cell>
          <cell r="I6" t="str">
            <v>PARAÑAQUE</v>
          </cell>
          <cell r="J6"/>
          <cell r="K6"/>
          <cell r="L6" t="str">
            <v>AVECO</v>
          </cell>
          <cell r="M6" t="str">
            <v>CLOSED-CAN</v>
          </cell>
          <cell r="N6" t="str">
            <v>MBF</v>
          </cell>
          <cell r="O6"/>
          <cell r="P6"/>
          <cell r="Q6">
            <v>612.58000000000004</v>
          </cell>
          <cell r="R6"/>
          <cell r="S6">
            <v>1130572.8799999999</v>
          </cell>
          <cell r="T6" t="str">
            <v>NEW</v>
          </cell>
          <cell r="U6"/>
          <cell r="V6"/>
          <cell r="W6">
            <v>44320.572916666664</v>
          </cell>
          <cell r="X6">
            <v>44321.586805555555</v>
          </cell>
          <cell r="Y6">
            <v>44320</v>
          </cell>
          <cell r="Z6"/>
          <cell r="AA6"/>
          <cell r="AB6"/>
          <cell r="AC6">
            <v>-44320.572916666664</v>
          </cell>
          <cell r="AD6">
            <v>-44321.586805555555</v>
          </cell>
          <cell r="AE6">
            <v>0</v>
          </cell>
          <cell r="AF6">
            <v>44345.407968213054</v>
          </cell>
          <cell r="AG6">
            <v>44355.83064862543</v>
          </cell>
          <cell r="AH6">
            <v>44370.572916666664</v>
          </cell>
          <cell r="AI6">
            <v>-1194.1932146990739</v>
          </cell>
          <cell r="AJ6">
            <v>0</v>
          </cell>
          <cell r="AK6">
            <v>40</v>
          </cell>
          <cell r="AL6">
            <v>36</v>
          </cell>
          <cell r="AM6">
            <v>27.835051546391753</v>
          </cell>
          <cell r="AN6">
            <v>35.257731958762882</v>
          </cell>
          <cell r="AO6">
            <v>24.835051546391753</v>
          </cell>
          <cell r="AP6">
            <v>55</v>
          </cell>
          <cell r="AQ6">
            <v>44</v>
          </cell>
          <cell r="AR6">
            <v>39</v>
          </cell>
          <cell r="AS6">
            <v>44</v>
          </cell>
          <cell r="AT6">
            <v>39</v>
          </cell>
          <cell r="AU6"/>
          <cell r="AV6"/>
          <cell r="AW6"/>
          <cell r="AX6"/>
          <cell r="AY6"/>
          <cell r="AZ6"/>
          <cell r="BA6"/>
          <cell r="BB6"/>
          <cell r="BC6" t="str">
            <v>CANCELLED</v>
          </cell>
          <cell r="BD6"/>
          <cell r="BE6">
            <v>3</v>
          </cell>
          <cell r="BF6">
            <v>0</v>
          </cell>
          <cell r="BG6"/>
          <cell r="BH6"/>
        </row>
        <row r="7">
          <cell r="E7" t="str">
            <v>C1804006290</v>
          </cell>
          <cell r="F7" t="str">
            <v>AYALA LAND, INC.,</v>
          </cell>
          <cell r="G7" t="str">
            <v>NEXUS, ARCA SOUTH, TAGUIG CITY</v>
          </cell>
          <cell r="H7" t="str">
            <v>TAGUIG CITY</v>
          </cell>
          <cell r="I7" t="str">
            <v>PARAÑAQUE</v>
          </cell>
          <cell r="J7"/>
          <cell r="K7"/>
          <cell r="L7" t="str">
            <v>VJC</v>
          </cell>
          <cell r="M7" t="str">
            <v>FCOMP</v>
          </cell>
          <cell r="N7" t="str">
            <v>AED</v>
          </cell>
          <cell r="O7">
            <v>2127.48</v>
          </cell>
          <cell r="P7"/>
          <cell r="Q7">
            <v>5321.2</v>
          </cell>
          <cell r="R7">
            <v>1062</v>
          </cell>
          <cell r="S7">
            <v>0</v>
          </cell>
          <cell r="T7" t="str">
            <v>NEW</v>
          </cell>
          <cell r="U7">
            <v>629908.0700000003</v>
          </cell>
          <cell r="V7"/>
          <cell r="W7">
            <v>43535.384722222225</v>
          </cell>
          <cell r="X7">
            <v>43544.298611111109</v>
          </cell>
          <cell r="Y7">
            <v>43535</v>
          </cell>
          <cell r="Z7"/>
          <cell r="AA7">
            <v>43579.711805555555</v>
          </cell>
          <cell r="AB7"/>
          <cell r="AC7">
            <v>44.327083333329938</v>
          </cell>
          <cell r="AD7">
            <v>35.413194444445253</v>
          </cell>
          <cell r="AE7">
            <v>-43579.711805555555</v>
          </cell>
          <cell r="AF7">
            <v>43550.677405149057</v>
          </cell>
          <cell r="AG7">
            <v>43558.555453929541</v>
          </cell>
          <cell r="AH7">
            <v>43585.384722222225</v>
          </cell>
          <cell r="AI7">
            <v>1.8174104166665275</v>
          </cell>
          <cell r="AJ7">
            <v>-726.32853009259259</v>
          </cell>
          <cell r="AK7">
            <v>50</v>
          </cell>
          <cell r="AL7">
            <v>20</v>
          </cell>
          <cell r="AM7">
            <v>18.292682926829272</v>
          </cell>
          <cell r="AN7">
            <v>23.170731707317074</v>
          </cell>
          <cell r="AO7">
            <v>15.292682926829272</v>
          </cell>
          <cell r="AP7">
            <v>60</v>
          </cell>
          <cell r="AQ7">
            <v>48</v>
          </cell>
          <cell r="AR7">
            <v>43</v>
          </cell>
          <cell r="AS7">
            <v>43627.711805555555</v>
          </cell>
          <cell r="AT7">
            <v>43622.711805555555</v>
          </cell>
          <cell r="AU7"/>
          <cell r="AV7"/>
          <cell r="AW7"/>
          <cell r="AX7"/>
          <cell r="AY7"/>
          <cell r="AZ7"/>
          <cell r="BA7"/>
          <cell r="BB7"/>
          <cell r="BC7" t="str">
            <v>MATERIAL BALANCING</v>
          </cell>
          <cell r="BD7" t="str">
            <v>WITH BACKJOB</v>
          </cell>
          <cell r="BE7">
            <v>43582.711805555555</v>
          </cell>
          <cell r="BF7">
            <v>2308.2881944444453</v>
          </cell>
          <cell r="BG7"/>
          <cell r="BH7"/>
        </row>
        <row r="8">
          <cell r="E8" t="str">
            <v>C1804006290</v>
          </cell>
          <cell r="F8" t="str">
            <v>AYALA LAND, INC.,</v>
          </cell>
          <cell r="G8" t="str">
            <v>NEXUS, ARCA SOUTH, TAGUIG CITY</v>
          </cell>
          <cell r="H8" t="str">
            <v>TAGUIG CITY</v>
          </cell>
          <cell r="I8" t="str">
            <v>PARAÑAQUE</v>
          </cell>
          <cell r="J8"/>
          <cell r="K8"/>
          <cell r="L8" t="str">
            <v>ECOM</v>
          </cell>
          <cell r="M8" t="str">
            <v>FCOMP</v>
          </cell>
          <cell r="N8" t="str">
            <v>AED</v>
          </cell>
          <cell r="O8">
            <v>2127.48</v>
          </cell>
          <cell r="P8"/>
          <cell r="Q8">
            <v>5321.2</v>
          </cell>
          <cell r="R8">
            <v>1062</v>
          </cell>
          <cell r="S8">
            <v>10600461.470000001</v>
          </cell>
          <cell r="T8" t="str">
            <v>NEW</v>
          </cell>
          <cell r="U8">
            <v>539131.99999999988</v>
          </cell>
          <cell r="V8">
            <v>218307.99999999997</v>
          </cell>
          <cell r="W8">
            <v>43535.384722222225</v>
          </cell>
          <cell r="X8">
            <v>43544.298611111109</v>
          </cell>
          <cell r="Y8">
            <v>43535</v>
          </cell>
          <cell r="Z8"/>
          <cell r="AA8">
            <v>43579.711805555555</v>
          </cell>
          <cell r="AB8"/>
          <cell r="AC8">
            <v>44.327083333329938</v>
          </cell>
          <cell r="AD8">
            <v>35.413194444445253</v>
          </cell>
          <cell r="AE8">
            <v>-43579.711805555555</v>
          </cell>
          <cell r="AF8">
            <v>43550.677405149057</v>
          </cell>
          <cell r="AG8">
            <v>43558.555453929541</v>
          </cell>
          <cell r="AH8">
            <v>43585.384722222225</v>
          </cell>
          <cell r="AI8">
            <v>1.8174104166665275</v>
          </cell>
          <cell r="AJ8">
            <v>-726.32853009259259</v>
          </cell>
          <cell r="AK8">
            <v>50</v>
          </cell>
          <cell r="AL8">
            <v>20</v>
          </cell>
          <cell r="AM8">
            <v>18.292682926829272</v>
          </cell>
          <cell r="AN8">
            <v>23.170731707317074</v>
          </cell>
          <cell r="AO8">
            <v>15.292682926829272</v>
          </cell>
          <cell r="AP8">
            <v>60</v>
          </cell>
          <cell r="AQ8">
            <v>48</v>
          </cell>
          <cell r="AR8">
            <v>43</v>
          </cell>
          <cell r="AS8">
            <v>43627.711805555555</v>
          </cell>
          <cell r="AT8">
            <v>43622.711805555555</v>
          </cell>
          <cell r="AU8"/>
          <cell r="AV8"/>
          <cell r="AW8"/>
          <cell r="AX8"/>
          <cell r="AY8"/>
          <cell r="AZ8"/>
          <cell r="BA8"/>
          <cell r="BB8"/>
          <cell r="BC8" t="str">
            <v>ON GOING MAT RETURN</v>
          </cell>
          <cell r="BD8" t="str">
            <v>WITH BACKJOB , PARTIALLY BILLED</v>
          </cell>
          <cell r="BE8">
            <v>43582.711805555555</v>
          </cell>
          <cell r="BF8">
            <v>2308.2881944444453</v>
          </cell>
          <cell r="BG8"/>
          <cell r="BH8"/>
        </row>
        <row r="9">
          <cell r="E9" t="str">
            <v>X21020820346</v>
          </cell>
          <cell r="F9" t="str">
            <v>SMART COMMUNICATIONS, INC.</v>
          </cell>
          <cell r="G9" t="str">
            <v>PUROK 2, PUROK 2, MUNTINLUPA</v>
          </cell>
          <cell r="H9" t="str">
            <v>MUNTINLUPA CITY</v>
          </cell>
          <cell r="I9" t="str">
            <v>PARAÑAQUE</v>
          </cell>
          <cell r="J9"/>
          <cell r="K9"/>
          <cell r="L9" t="str">
            <v>POWERHOUSE</v>
          </cell>
          <cell r="M9" t="str">
            <v>CAN</v>
          </cell>
          <cell r="N9" t="str">
            <v>MBF</v>
          </cell>
          <cell r="O9">
            <v>92.03</v>
          </cell>
          <cell r="P9"/>
          <cell r="Q9">
            <v>151.27000000000001</v>
          </cell>
          <cell r="R9">
            <v>24</v>
          </cell>
          <cell r="S9">
            <v>6900.32</v>
          </cell>
          <cell r="T9" t="str">
            <v>NEW</v>
          </cell>
          <cell r="U9">
            <v>61517.23</v>
          </cell>
          <cell r="V9"/>
          <cell r="W9">
            <v>44426.410416666666</v>
          </cell>
          <cell r="X9">
            <v>44428</v>
          </cell>
          <cell r="Y9">
            <v>44432</v>
          </cell>
          <cell r="Z9"/>
          <cell r="AA9"/>
          <cell r="AB9"/>
          <cell r="AC9">
            <v>-44426.410416666666</v>
          </cell>
          <cell r="AD9">
            <v>-44428</v>
          </cell>
          <cell r="AE9">
            <v>0</v>
          </cell>
          <cell r="AF9">
            <v>44447.61731321839</v>
          </cell>
          <cell r="AG9">
            <v>44457.072485632183</v>
          </cell>
          <cell r="AH9">
            <v>44476.410416666666</v>
          </cell>
          <cell r="AI9">
            <v>-1376.4592970975782</v>
          </cell>
          <cell r="AJ9">
            <v>0</v>
          </cell>
          <cell r="AK9">
            <v>26</v>
          </cell>
          <cell r="AL9">
            <v>36</v>
          </cell>
          <cell r="AM9">
            <v>24.206896551724139</v>
          </cell>
          <cell r="AN9">
            <v>30.662068965517239</v>
          </cell>
          <cell r="AO9">
            <v>21.206896551724139</v>
          </cell>
          <cell r="AP9">
            <v>44</v>
          </cell>
          <cell r="AQ9">
            <v>35.200000000000003</v>
          </cell>
          <cell r="AR9">
            <v>30.200000000000003</v>
          </cell>
          <cell r="AS9">
            <v>35.200000000000003</v>
          </cell>
          <cell r="AT9">
            <v>30.200000000000003</v>
          </cell>
          <cell r="AU9"/>
          <cell r="AV9"/>
          <cell r="AW9"/>
          <cell r="AX9"/>
          <cell r="AY9"/>
          <cell r="AZ9"/>
          <cell r="BA9"/>
          <cell r="BB9"/>
          <cell r="BC9" t="str">
            <v>CANCELLED</v>
          </cell>
          <cell r="BD9"/>
          <cell r="BE9">
            <v>3</v>
          </cell>
          <cell r="BF9">
            <v>0</v>
          </cell>
          <cell r="BG9"/>
          <cell r="BH9"/>
        </row>
        <row r="10">
          <cell r="E10" t="str">
            <v>X21072898201</v>
          </cell>
          <cell r="F10" t="str">
            <v>MAYNILAD WATER SERVICES, INC.,</v>
          </cell>
          <cell r="G10" t="str">
            <v>STO. NIÑO, POBLACION, MUNTINLUPA</v>
          </cell>
          <cell r="H10" t="str">
            <v>MUNTINLUPA CITY</v>
          </cell>
          <cell r="I10" t="str">
            <v>PARAÑAQUE</v>
          </cell>
          <cell r="J10"/>
          <cell r="K10"/>
          <cell r="L10" t="str">
            <v>POWERHOUSE</v>
          </cell>
          <cell r="M10" t="str">
            <v>CAN</v>
          </cell>
          <cell r="N10" t="str">
            <v>JSP</v>
          </cell>
          <cell r="O10">
            <v>1054.3599999999999</v>
          </cell>
          <cell r="P10"/>
          <cell r="Q10">
            <v>854.53</v>
          </cell>
          <cell r="R10">
            <v>0</v>
          </cell>
          <cell r="S10">
            <v>186942.48</v>
          </cell>
          <cell r="T10" t="str">
            <v>NEW</v>
          </cell>
          <cell r="U10">
            <v>518150.58</v>
          </cell>
          <cell r="V10"/>
          <cell r="W10">
            <v>44454.681944444441</v>
          </cell>
          <cell r="X10">
            <v>44456.549305555556</v>
          </cell>
          <cell r="Y10">
            <v>44455</v>
          </cell>
          <cell r="Z10"/>
          <cell r="AA10"/>
          <cell r="AB10"/>
          <cell r="AC10">
            <v>-44454.681944444441</v>
          </cell>
          <cell r="AD10">
            <v>-44456.549305555556</v>
          </cell>
          <cell r="AE10">
            <v>0</v>
          </cell>
          <cell r="AF10">
            <v>44479.516995990831</v>
          </cell>
          <cell r="AG10">
            <v>44489.939676403206</v>
          </cell>
          <cell r="AH10">
            <v>44504.681944444441</v>
          </cell>
          <cell r="AI10">
            <v>-1197.8067079475306</v>
          </cell>
          <cell r="AJ10">
            <v>0</v>
          </cell>
          <cell r="AK10">
            <v>40</v>
          </cell>
          <cell r="AL10">
            <v>36</v>
          </cell>
          <cell r="AM10">
            <v>27.835051546391753</v>
          </cell>
          <cell r="AN10">
            <v>35.257731958762882</v>
          </cell>
          <cell r="AO10">
            <v>24.835051546391753</v>
          </cell>
          <cell r="AP10">
            <v>55</v>
          </cell>
          <cell r="AQ10">
            <v>44</v>
          </cell>
          <cell r="AR10">
            <v>39</v>
          </cell>
          <cell r="AS10">
            <v>44</v>
          </cell>
          <cell r="AT10">
            <v>39</v>
          </cell>
          <cell r="AU10"/>
          <cell r="AV10"/>
          <cell r="AW10"/>
          <cell r="AX10"/>
          <cell r="AY10"/>
          <cell r="AZ10"/>
          <cell r="BA10"/>
          <cell r="BB10"/>
          <cell r="BC10" t="str">
            <v>CANCELLED</v>
          </cell>
          <cell r="BD10"/>
          <cell r="BE10">
            <v>3</v>
          </cell>
          <cell r="BF10">
            <v>0</v>
          </cell>
          <cell r="BG10"/>
          <cell r="BH10"/>
        </row>
        <row r="11">
          <cell r="E11" t="str">
            <v>R18832163</v>
          </cell>
          <cell r="F11" t="str">
            <v>GAMBOA, CARLITOS U</v>
          </cell>
          <cell r="G11" t="str">
            <v>TOLEDO, ALABANG HILLS SUBD PH 1, MUNTINLUPA</v>
          </cell>
          <cell r="H11" t="str">
            <v>MUNTINLUPA CITY</v>
          </cell>
          <cell r="I11" t="str">
            <v>PARAÑAQUE</v>
          </cell>
          <cell r="J11"/>
          <cell r="K11"/>
          <cell r="L11" t="str">
            <v>POWERHOUSE</v>
          </cell>
          <cell r="M11" t="str">
            <v>FCOMP</v>
          </cell>
          <cell r="N11" t="str">
            <v>MBF</v>
          </cell>
          <cell r="O11">
            <v>26.36</v>
          </cell>
          <cell r="P11"/>
          <cell r="Q11">
            <v>34.92</v>
          </cell>
          <cell r="R11">
            <v>0</v>
          </cell>
          <cell r="S11">
            <v>40066.31</v>
          </cell>
          <cell r="T11" t="str">
            <v>RELOC</v>
          </cell>
          <cell r="U11">
            <v>17617.78</v>
          </cell>
          <cell r="V11"/>
          <cell r="W11">
            <v>43679.645833333336</v>
          </cell>
          <cell r="X11">
            <v>43684.456944444442</v>
          </cell>
          <cell r="Y11">
            <v>44809</v>
          </cell>
          <cell r="Z11"/>
          <cell r="AA11">
            <v>44818</v>
          </cell>
          <cell r="AB11"/>
          <cell r="AC11">
            <v>1138.3541666666642</v>
          </cell>
          <cell r="AD11">
            <v>1133.5430555555577</v>
          </cell>
          <cell r="AE11">
            <v>-44818</v>
          </cell>
          <cell r="AF11">
            <v>43698.420026881722</v>
          </cell>
          <cell r="AG11">
            <v>43707.226478494624</v>
          </cell>
          <cell r="AH11">
            <v>43729.645833333336</v>
          </cell>
          <cell r="AI11">
            <v>39.209976851851764</v>
          </cell>
          <cell r="AJ11">
            <v>-1120.45</v>
          </cell>
          <cell r="AK11">
            <v>20</v>
          </cell>
          <cell r="AL11">
            <v>36</v>
          </cell>
          <cell r="AM11">
            <v>21.774193548387096</v>
          </cell>
          <cell r="AN11">
            <v>27.58064516129032</v>
          </cell>
          <cell r="AO11">
            <v>18.774193548387096</v>
          </cell>
          <cell r="AP11">
            <v>40</v>
          </cell>
          <cell r="AQ11">
            <v>32</v>
          </cell>
          <cell r="AR11">
            <v>27</v>
          </cell>
          <cell r="AS11">
            <v>44850</v>
          </cell>
          <cell r="AT11">
            <v>44845</v>
          </cell>
          <cell r="AU11"/>
          <cell r="AV11"/>
          <cell r="AW11"/>
          <cell r="AX11"/>
          <cell r="AY11"/>
          <cell r="AZ11"/>
          <cell r="BA11"/>
          <cell r="BB11"/>
          <cell r="BC11" t="str">
            <v>NO COC</v>
          </cell>
          <cell r="BD11" t="str">
            <v>CHECKING OF SERVICE ITEMS</v>
          </cell>
          <cell r="BE11">
            <v>44821</v>
          </cell>
          <cell r="BF11">
            <v>1070</v>
          </cell>
          <cell r="BG11"/>
          <cell r="BH11"/>
        </row>
        <row r="12">
          <cell r="E12" t="str">
            <v>X21094079103</v>
          </cell>
          <cell r="F12" t="str">
            <v>DITO TELECOMMUNITY CORPORATION</v>
          </cell>
          <cell r="G12" t="str">
            <v>COL. E. DE LEON, STO. NINO, PARANAQUE</v>
          </cell>
          <cell r="H12" t="str">
            <v>PARAÑAQUE CITY</v>
          </cell>
          <cell r="I12" t="str">
            <v>PARAÑAQUE</v>
          </cell>
          <cell r="J12" t="str">
            <v>for cancellation- with new WO X22041849543  - follow up new WO</v>
          </cell>
          <cell r="K12"/>
          <cell r="L12" t="str">
            <v>ECOM</v>
          </cell>
          <cell r="M12" t="str">
            <v>CLOSED-CAN</v>
          </cell>
          <cell r="N12" t="str">
            <v>MBF</v>
          </cell>
          <cell r="O12">
            <v>0</v>
          </cell>
          <cell r="P12"/>
          <cell r="Q12">
            <v>202.32</v>
          </cell>
          <cell r="R12">
            <v>31</v>
          </cell>
          <cell r="S12">
            <v>512026.39</v>
          </cell>
          <cell r="T12" t="str">
            <v>NEW</v>
          </cell>
          <cell r="U12">
            <v>87796.76</v>
          </cell>
          <cell r="V12"/>
          <cell r="W12">
            <v>44599.71875</v>
          </cell>
          <cell r="X12">
            <v>44606.407638888886</v>
          </cell>
          <cell r="Y12">
            <v>44603</v>
          </cell>
          <cell r="Z12"/>
          <cell r="AA12"/>
          <cell r="AB12"/>
          <cell r="AC12">
            <v>-44599.71875</v>
          </cell>
          <cell r="AD12">
            <v>-44606.407638888886</v>
          </cell>
          <cell r="AE12">
            <v>0</v>
          </cell>
          <cell r="AF12">
            <v>44621.587171052633</v>
          </cell>
          <cell r="AG12">
            <v>44631.21875</v>
          </cell>
          <cell r="AH12">
            <v>44649.71875</v>
          </cell>
          <cell r="AI12">
            <v>-1345.070882936508</v>
          </cell>
          <cell r="AJ12">
            <v>0</v>
          </cell>
          <cell r="AK12">
            <v>28</v>
          </cell>
          <cell r="AL12">
            <v>36</v>
          </cell>
          <cell r="AM12">
            <v>24.868421052631579</v>
          </cell>
          <cell r="AN12">
            <v>31.499999999999996</v>
          </cell>
          <cell r="AO12">
            <v>21.868421052631579</v>
          </cell>
          <cell r="AP12">
            <v>46</v>
          </cell>
          <cell r="AQ12">
            <v>36.800000000000004</v>
          </cell>
          <cell r="AR12">
            <v>31.800000000000004</v>
          </cell>
          <cell r="AS12">
            <v>36.800000000000004</v>
          </cell>
          <cell r="AT12">
            <v>31.800000000000004</v>
          </cell>
          <cell r="AU12"/>
          <cell r="AV12"/>
          <cell r="AW12"/>
          <cell r="AX12"/>
          <cell r="AY12"/>
          <cell r="AZ12"/>
          <cell r="BA12"/>
          <cell r="BB12"/>
          <cell r="BC12" t="str">
            <v>CANCELLED</v>
          </cell>
          <cell r="BD12"/>
          <cell r="BE12">
            <v>3</v>
          </cell>
          <cell r="BF12">
            <v>0</v>
          </cell>
          <cell r="BG12"/>
          <cell r="BH12"/>
        </row>
        <row r="13">
          <cell r="E13" t="str">
            <v>X21062581415</v>
          </cell>
          <cell r="F13" t="str">
            <v>GLOBE TELECOM, INC.</v>
          </cell>
          <cell r="G13" t="str">
            <v>MA. PAZ, SANVESCO I - SAV 7, LAS PINAS CITY</v>
          </cell>
          <cell r="H13" t="str">
            <v>LAS PIÑAS CITY</v>
          </cell>
          <cell r="I13" t="str">
            <v>PARAÑAQUE</v>
          </cell>
          <cell r="J13" t="str">
            <v>with issue on HOA (unpaid dues by Globe) - 1/10-applicant with existing fees with HOA, for cancellation of WO? 2/17</v>
          </cell>
          <cell r="K13" t="str">
            <v>W/ ISSUE</v>
          </cell>
          <cell r="L13" t="str">
            <v>POWERHOUSE</v>
          </cell>
          <cell r="M13" t="str">
            <v>CAN</v>
          </cell>
          <cell r="N13" t="str">
            <v>JSP</v>
          </cell>
          <cell r="O13">
            <v>21.75</v>
          </cell>
          <cell r="P13"/>
          <cell r="Q13">
            <v>29.73</v>
          </cell>
          <cell r="R13">
            <v>19</v>
          </cell>
          <cell r="S13">
            <v>0</v>
          </cell>
          <cell r="T13" t="str">
            <v>MODIFICATION</v>
          </cell>
          <cell r="U13">
            <v>14750.88</v>
          </cell>
          <cell r="V13"/>
          <cell r="W13">
            <v>44655.506249999999</v>
          </cell>
          <cell r="X13">
            <v>44657.390972222223</v>
          </cell>
          <cell r="Y13">
            <v>44656</v>
          </cell>
          <cell r="Z13"/>
          <cell r="AA13"/>
          <cell r="AB13"/>
          <cell r="AC13">
            <v>-44655.506249999999</v>
          </cell>
          <cell r="AD13">
            <v>-44657.390972222223</v>
          </cell>
          <cell r="AE13">
            <v>0</v>
          </cell>
          <cell r="AF13">
            <v>44674.280443548385</v>
          </cell>
          <cell r="AG13">
            <v>44683.086895161287</v>
          </cell>
          <cell r="AH13">
            <v>44705.506249999999</v>
          </cell>
          <cell r="AI13">
            <v>-1538.1341041666665</v>
          </cell>
          <cell r="AJ13">
            <v>0</v>
          </cell>
          <cell r="AK13">
            <v>20</v>
          </cell>
          <cell r="AL13">
            <v>36</v>
          </cell>
          <cell r="AM13">
            <v>21.774193548387096</v>
          </cell>
          <cell r="AN13">
            <v>27.58064516129032</v>
          </cell>
          <cell r="AO13">
            <v>18.774193548387096</v>
          </cell>
          <cell r="AP13">
            <v>40</v>
          </cell>
          <cell r="AQ13">
            <v>32</v>
          </cell>
          <cell r="AR13">
            <v>27</v>
          </cell>
          <cell r="AS13">
            <v>32</v>
          </cell>
          <cell r="AT13">
            <v>27</v>
          </cell>
          <cell r="AU13"/>
          <cell r="AV13"/>
          <cell r="AW13"/>
          <cell r="AX13"/>
          <cell r="AY13"/>
          <cell r="AZ13"/>
          <cell r="BA13"/>
          <cell r="BB13"/>
          <cell r="BC13" t="str">
            <v>CANCELLED</v>
          </cell>
          <cell r="BD13"/>
          <cell r="BE13">
            <v>3</v>
          </cell>
          <cell r="BF13">
            <v>0</v>
          </cell>
          <cell r="BG13"/>
          <cell r="BH13"/>
        </row>
        <row r="14">
          <cell r="E14" t="str">
            <v>X22104349671</v>
          </cell>
          <cell r="F14" t="str">
            <v>`</v>
          </cell>
          <cell r="G14" t="str">
            <v>NEXUS, ARCA SOUTH, TAGUIG CITY</v>
          </cell>
          <cell r="H14" t="str">
            <v>TAGUIG CITY</v>
          </cell>
          <cell r="I14" t="str">
            <v>PARAÑAQUE</v>
          </cell>
          <cell r="J14" t="str">
            <v>new contact resigned, coordinate with BC, Ruster Asuncion</v>
          </cell>
          <cell r="K14" t="str">
            <v>W/ ISSUE</v>
          </cell>
          <cell r="L14" t="str">
            <v>VJC</v>
          </cell>
          <cell r="M14" t="str">
            <v>CAN</v>
          </cell>
          <cell r="N14" t="str">
            <v>JSP</v>
          </cell>
          <cell r="O14">
            <v>15.66</v>
          </cell>
          <cell r="P14"/>
          <cell r="Q14">
            <v>28.95</v>
          </cell>
          <cell r="R14">
            <v>7</v>
          </cell>
          <cell r="S14">
            <v>8006.48</v>
          </cell>
          <cell r="T14" t="str">
            <v>NEW</v>
          </cell>
          <cell r="U14">
            <v>10916.29</v>
          </cell>
          <cell r="V14"/>
          <cell r="W14">
            <v>44910.612500000003</v>
          </cell>
          <cell r="X14">
            <v>44915</v>
          </cell>
          <cell r="Y14">
            <v>44915</v>
          </cell>
          <cell r="Z14"/>
          <cell r="AA14"/>
          <cell r="AB14"/>
          <cell r="AC14">
            <v>-44910.612500000003</v>
          </cell>
          <cell r="AD14">
            <v>-44915</v>
          </cell>
          <cell r="AE14">
            <v>0</v>
          </cell>
          <cell r="AF14">
            <v>44929.386693548389</v>
          </cell>
          <cell r="AG14">
            <v>44938.193145161291</v>
          </cell>
          <cell r="AH14">
            <v>44960.612500000003</v>
          </cell>
          <cell r="AI14">
            <v>-1546.9210972222222</v>
          </cell>
          <cell r="AJ14">
            <v>0</v>
          </cell>
          <cell r="AK14">
            <v>20</v>
          </cell>
          <cell r="AL14">
            <v>36</v>
          </cell>
          <cell r="AM14">
            <v>21.774193548387096</v>
          </cell>
          <cell r="AN14">
            <v>27.58064516129032</v>
          </cell>
          <cell r="AO14">
            <v>18.774193548387096</v>
          </cell>
          <cell r="AP14">
            <v>40</v>
          </cell>
          <cell r="AQ14">
            <v>32</v>
          </cell>
          <cell r="AR14">
            <v>27</v>
          </cell>
          <cell r="AS14">
            <v>32</v>
          </cell>
          <cell r="AT14">
            <v>27</v>
          </cell>
          <cell r="AU14"/>
          <cell r="AV14"/>
          <cell r="AW14"/>
          <cell r="AX14"/>
          <cell r="AY14"/>
          <cell r="AZ14"/>
          <cell r="BA14"/>
          <cell r="BB14"/>
          <cell r="BC14" t="str">
            <v>CANCELLED</v>
          </cell>
          <cell r="BD14"/>
          <cell r="BE14">
            <v>3</v>
          </cell>
          <cell r="BF14">
            <v>0</v>
          </cell>
          <cell r="BG14"/>
          <cell r="BH14"/>
        </row>
        <row r="15">
          <cell r="E15" t="str">
            <v>X18110755367</v>
          </cell>
          <cell r="F15" t="str">
            <v>C E CONSTRUCTION CORPORATION,</v>
          </cell>
          <cell r="G15" t="str">
            <v>ASEAN DR, FILINVEST CORPORATE CITY, MUNTINLUPA</v>
          </cell>
          <cell r="H15" t="str">
            <v>MUNTINLUPA CITY</v>
          </cell>
          <cell r="I15" t="str">
            <v>PARAÑAQUE</v>
          </cell>
          <cell r="J15"/>
          <cell r="K15"/>
          <cell r="L15" t="str">
            <v>POWERHOUSE</v>
          </cell>
          <cell r="M15" t="str">
            <v>FCOMP</v>
          </cell>
          <cell r="N15" t="str">
            <v>UG</v>
          </cell>
          <cell r="O15">
            <v>3.24</v>
          </cell>
          <cell r="P15"/>
          <cell r="Q15">
            <v>179.22</v>
          </cell>
          <cell r="R15">
            <v>0</v>
          </cell>
          <cell r="S15">
            <v>181772.75</v>
          </cell>
          <cell r="T15" t="str">
            <v>TERMINATION</v>
          </cell>
          <cell r="U15">
            <v>39158.959999999999</v>
          </cell>
          <cell r="V15"/>
          <cell r="W15">
            <v>43776.593055555553</v>
          </cell>
          <cell r="X15">
            <v>43780.630555555559</v>
          </cell>
          <cell r="Y15">
            <v>44355</v>
          </cell>
          <cell r="Z15"/>
          <cell r="AA15">
            <v>44041.53402777778</v>
          </cell>
          <cell r="AB15"/>
          <cell r="AC15">
            <v>264.94097222222626</v>
          </cell>
          <cell r="AD15">
            <v>260.90347222222044</v>
          </cell>
          <cell r="AE15">
            <v>-44041.53402777778</v>
          </cell>
          <cell r="AF15">
            <v>43797.799952107278</v>
          </cell>
          <cell r="AG15">
            <v>43807.255124521071</v>
          </cell>
          <cell r="AH15">
            <v>43826.593055555553</v>
          </cell>
          <cell r="AI15">
            <v>8.2086412333809413</v>
          </cell>
          <cell r="AJ15">
            <v>-1000.9439551767678</v>
          </cell>
          <cell r="AK15">
            <v>26</v>
          </cell>
          <cell r="AL15">
            <v>36</v>
          </cell>
          <cell r="AM15">
            <v>24.206896551724139</v>
          </cell>
          <cell r="AN15">
            <v>30.662068965517239</v>
          </cell>
          <cell r="AO15">
            <v>21.206896551724139</v>
          </cell>
          <cell r="AP15">
            <v>44</v>
          </cell>
          <cell r="AQ15">
            <v>35.200000000000003</v>
          </cell>
          <cell r="AR15">
            <v>30.200000000000003</v>
          </cell>
          <cell r="AS15">
            <v>44076.734027777777</v>
          </cell>
          <cell r="AT15">
            <v>44071.734027777777</v>
          </cell>
          <cell r="AU15"/>
          <cell r="AV15"/>
          <cell r="AW15"/>
          <cell r="AX15"/>
          <cell r="AY15"/>
          <cell r="AZ15"/>
          <cell r="BA15"/>
          <cell r="BB15"/>
          <cell r="BC15" t="str">
            <v>CHECKING OF SERVICE ITEMS</v>
          </cell>
          <cell r="BD15"/>
          <cell r="BE15">
            <v>44044.53402777778</v>
          </cell>
          <cell r="BF15">
            <v>655.46597222222044</v>
          </cell>
          <cell r="BG15">
            <v>44041</v>
          </cell>
          <cell r="BH15">
            <v>44700</v>
          </cell>
        </row>
        <row r="16">
          <cell r="E16" t="str">
            <v>R17514899</v>
          </cell>
          <cell r="F16" t="str">
            <v>ARMANDO HONRADE</v>
          </cell>
          <cell r="G16" t="str">
            <v>0026 MEDEL EXTENSION ST. ZONE 3, SIGNAL VILLAGE, TAGUIG CITY</v>
          </cell>
          <cell r="H16" t="str">
            <v>TAGUIG CITY</v>
          </cell>
          <cell r="I16" t="str">
            <v>PARAÑAQUE</v>
          </cell>
          <cell r="J16"/>
          <cell r="K16"/>
          <cell r="L16" t="str">
            <v>POWERHOUSE</v>
          </cell>
          <cell r="M16" t="str">
            <v>FCOMP</v>
          </cell>
          <cell r="N16" t="str">
            <v>MBF</v>
          </cell>
          <cell r="O16">
            <v>52.69</v>
          </cell>
          <cell r="P16"/>
          <cell r="Q16">
            <v>71.94</v>
          </cell>
          <cell r="R16">
            <v>0</v>
          </cell>
          <cell r="S16">
            <v>98140.94</v>
          </cell>
          <cell r="T16" t="str">
            <v>RELOC</v>
          </cell>
          <cell r="U16">
            <v>44467.239999999991</v>
          </cell>
          <cell r="V16">
            <v>35250.629999999997</v>
          </cell>
          <cell r="W16">
            <v>43979.611111111109</v>
          </cell>
          <cell r="X16">
            <v>43985.54583333333</v>
          </cell>
          <cell r="Y16">
            <v>43981</v>
          </cell>
          <cell r="Z16"/>
          <cell r="AA16">
            <v>44700.54791666667</v>
          </cell>
          <cell r="AB16"/>
          <cell r="AC16">
            <v>720.93680555556057</v>
          </cell>
          <cell r="AD16">
            <v>715.00208333334012</v>
          </cell>
          <cell r="AE16">
            <v>-44700.54791666667</v>
          </cell>
          <cell r="AF16">
            <v>43999.696612969849</v>
          </cell>
          <cell r="AG16">
            <v>44008.852746798839</v>
          </cell>
          <cell r="AH16">
            <v>44029.611111111109</v>
          </cell>
          <cell r="AI16">
            <v>23.421739214305045</v>
          </cell>
          <cell r="AJ16">
            <v>-1064.2987599206349</v>
          </cell>
          <cell r="AK16">
            <v>23</v>
          </cell>
          <cell r="AL16">
            <v>36</v>
          </cell>
          <cell r="AM16">
            <v>23.085501858736059</v>
          </cell>
          <cell r="AN16">
            <v>29.241635687732341</v>
          </cell>
          <cell r="AO16">
            <v>20.085501858736059</v>
          </cell>
          <cell r="AP16">
            <v>42</v>
          </cell>
          <cell r="AQ16">
            <v>33.6</v>
          </cell>
          <cell r="AR16">
            <v>28.6</v>
          </cell>
          <cell r="AS16">
            <v>44734.147916666669</v>
          </cell>
          <cell r="AT16">
            <v>44729.147916666669</v>
          </cell>
          <cell r="AU16"/>
          <cell r="AV16"/>
          <cell r="AW16"/>
          <cell r="AX16"/>
          <cell r="AY16"/>
          <cell r="AZ16"/>
          <cell r="BA16"/>
          <cell r="BB16" t="str">
            <v>Reason for delay: Replaced rotten pole and for design modification - a nearby homeowner refused to continue and relocate the secondary wire since it will breach and touch his roof. On-going coordination with the home owners for the additional intermidiate pole.</v>
          </cell>
          <cell r="BC16" t="str">
            <v>ON GOING MAT RETURN</v>
          </cell>
          <cell r="BD16" t="str">
            <v>WITH BACKJOB , BILLED</v>
          </cell>
          <cell r="BE16">
            <v>44703.54791666667</v>
          </cell>
          <cell r="BF16">
            <v>21.452083333329938</v>
          </cell>
          <cell r="BG16">
            <v>44685</v>
          </cell>
          <cell r="BH16">
            <v>44725</v>
          </cell>
        </row>
        <row r="17">
          <cell r="E17" t="str">
            <v>X23020503604</v>
          </cell>
          <cell r="F17" t="str">
            <v>JENNY A. REYES</v>
          </cell>
          <cell r="G17" t="str">
            <v>KAKAWATI, PUROK 4, TAGUIG CITY</v>
          </cell>
          <cell r="H17" t="str">
            <v>TAGUIG CITY</v>
          </cell>
          <cell r="I17" t="str">
            <v>PARAÑAQUE</v>
          </cell>
          <cell r="J17" t="str">
            <v>0.5 dig to be transferred as SI to X23031053327</v>
          </cell>
          <cell r="K17" t="str">
            <v>W ISSUE</v>
          </cell>
          <cell r="L17" t="str">
            <v>VJC</v>
          </cell>
          <cell r="M17" t="str">
            <v>CAN</v>
          </cell>
          <cell r="N17" t="str">
            <v>JSP</v>
          </cell>
          <cell r="O17">
            <v>39.72</v>
          </cell>
          <cell r="P17"/>
          <cell r="Q17">
            <v>61.4</v>
          </cell>
          <cell r="R17" t="str">
            <v>-</v>
          </cell>
          <cell r="S17">
            <v>156561.35</v>
          </cell>
          <cell r="T17" t="str">
            <v>MODIFICATION</v>
          </cell>
          <cell r="U17">
            <v>30952.7</v>
          </cell>
          <cell r="V17"/>
          <cell r="W17">
            <v>44994.654166666667</v>
          </cell>
          <cell r="X17">
            <v>44998.538194444445</v>
          </cell>
          <cell r="Y17">
            <v>44995</v>
          </cell>
          <cell r="Z17"/>
          <cell r="AA17"/>
          <cell r="AB17"/>
          <cell r="AC17">
            <v>-44994.654166666667</v>
          </cell>
          <cell r="AD17">
            <v>-44998.538194444445</v>
          </cell>
          <cell r="AE17">
            <v>0</v>
          </cell>
          <cell r="AF17">
            <v>45007.265026395173</v>
          </cell>
          <cell r="AG17">
            <v>45014.427922322779</v>
          </cell>
          <cell r="AH17">
            <v>45044.654166666667</v>
          </cell>
          <cell r="AI17">
            <v>-2161.6996893115943</v>
          </cell>
          <cell r="AJ17">
            <v>0</v>
          </cell>
          <cell r="AK17">
            <v>23</v>
          </cell>
          <cell r="AL17">
            <v>20</v>
          </cell>
          <cell r="AM17">
            <v>15.610859728506789</v>
          </cell>
          <cell r="AN17">
            <v>19.773755656108598</v>
          </cell>
          <cell r="AO17">
            <v>12.610859728506789</v>
          </cell>
          <cell r="AP17">
            <v>42</v>
          </cell>
          <cell r="AQ17">
            <v>33.6</v>
          </cell>
          <cell r="AR17">
            <v>28.6</v>
          </cell>
          <cell r="AS17">
            <v>33.6</v>
          </cell>
          <cell r="AT17">
            <v>28.6</v>
          </cell>
          <cell r="AU17"/>
          <cell r="AV17"/>
          <cell r="AW17"/>
          <cell r="AX17"/>
          <cell r="AY17"/>
          <cell r="AZ17"/>
          <cell r="BA17"/>
          <cell r="BB17"/>
          <cell r="BC17" t="str">
            <v>CANCELLED</v>
          </cell>
          <cell r="BD17"/>
          <cell r="BE17">
            <v>3</v>
          </cell>
          <cell r="BF17">
            <v>0</v>
          </cell>
          <cell r="BG17"/>
          <cell r="BH17"/>
        </row>
        <row r="18">
          <cell r="E18" t="str">
            <v>P2007000364</v>
          </cell>
          <cell r="F18" t="str">
            <v>MN_Load-Split 352609/WA184603/75KVA; Inst Addl KVA on DU1-0741 (), Q</v>
          </cell>
          <cell r="G18" t="str">
            <v xml:space="preserve">MENDIOLA EXT PUROK 1 ALABANG MUNTINLUPA </v>
          </cell>
          <cell r="H18" t="str">
            <v>MUNTINLUPA CITY</v>
          </cell>
          <cell r="I18" t="str">
            <v>PARAÑAQUE</v>
          </cell>
          <cell r="J18" t="str">
            <v>Waiting PAI, tentative 3rd week Feb 2023</v>
          </cell>
          <cell r="K18"/>
          <cell r="L18" t="str">
            <v>CHALLENGER</v>
          </cell>
          <cell r="M18" t="str">
            <v>FCOMP</v>
          </cell>
          <cell r="N18" t="str">
            <v>RRG</v>
          </cell>
          <cell r="O18">
            <v>151.8775</v>
          </cell>
          <cell r="P18">
            <v>151.8775</v>
          </cell>
          <cell r="Q18">
            <v>5.67</v>
          </cell>
          <cell r="R18">
            <v>0</v>
          </cell>
          <cell r="S18">
            <v>428587.73</v>
          </cell>
          <cell r="T18" t="str">
            <v>OLDT</v>
          </cell>
          <cell r="U18">
            <v>136027.28999999998</v>
          </cell>
          <cell r="V18"/>
          <cell r="W18">
            <v>44111.620138888888</v>
          </cell>
          <cell r="X18">
            <v>44112.439583333333</v>
          </cell>
          <cell r="Y18">
            <v>44939</v>
          </cell>
          <cell r="Z18"/>
          <cell r="AA18">
            <v>45036</v>
          </cell>
          <cell r="AB18"/>
          <cell r="AC18">
            <v>924.3798611111124</v>
          </cell>
          <cell r="AD18">
            <v>923.56041666666715</v>
          </cell>
          <cell r="AE18">
            <v>-45036</v>
          </cell>
          <cell r="AF18">
            <v>44130.394332437274</v>
          </cell>
          <cell r="AG18">
            <v>44139.200784050176</v>
          </cell>
          <cell r="AH18">
            <v>44161.620138888888</v>
          </cell>
          <cell r="AI18">
            <v>31.839750771604983</v>
          </cell>
          <cell r="AJ18">
            <v>-1125.9000000000001</v>
          </cell>
          <cell r="AK18">
            <v>20</v>
          </cell>
          <cell r="AL18">
            <v>36</v>
          </cell>
          <cell r="AM18">
            <v>21.774193548387096</v>
          </cell>
          <cell r="AN18">
            <v>27.58064516129032</v>
          </cell>
          <cell r="AO18">
            <v>18.774193548387096</v>
          </cell>
          <cell r="AP18">
            <v>40</v>
          </cell>
          <cell r="AQ18">
            <v>32</v>
          </cell>
          <cell r="AR18">
            <v>27</v>
          </cell>
          <cell r="AS18">
            <v>45068</v>
          </cell>
          <cell r="AT18">
            <v>45063</v>
          </cell>
          <cell r="AU18"/>
          <cell r="AV18"/>
          <cell r="AW18"/>
          <cell r="AX18"/>
          <cell r="AY18"/>
          <cell r="AZ18"/>
          <cell r="BA18"/>
          <cell r="BB18"/>
          <cell r="BC18" t="str">
            <v>NO COC</v>
          </cell>
          <cell r="BD18"/>
          <cell r="BE18">
            <v>45039</v>
          </cell>
          <cell r="BF18">
            <v>852</v>
          </cell>
          <cell r="BG18"/>
          <cell r="BH18"/>
        </row>
        <row r="19">
          <cell r="E19" t="str">
            <v>X23072549544</v>
          </cell>
          <cell r="F19" t="str">
            <v>BPI FAMILY SAVINGS BANK, INC.,</v>
          </cell>
          <cell r="G19" t="str">
            <v>NAGA, PULANGLUPA II, LAS PINAS CITY</v>
          </cell>
          <cell r="H19" t="str">
            <v>LAS PINAS CITY</v>
          </cell>
          <cell r="I19" t="str">
            <v>PARAÑAQUE</v>
          </cell>
          <cell r="J19" t="str">
            <v>done on site</v>
          </cell>
          <cell r="K19"/>
          <cell r="L19" t="str">
            <v>POWERHOUSE</v>
          </cell>
          <cell r="M19" t="str">
            <v>CLOSED-CAN</v>
          </cell>
          <cell r="N19" t="str">
            <v>JSP</v>
          </cell>
          <cell r="O19">
            <v>6.44</v>
          </cell>
          <cell r="P19"/>
          <cell r="Q19">
            <v>8.82</v>
          </cell>
          <cell r="R19">
            <v>0</v>
          </cell>
          <cell r="S19">
            <v>0</v>
          </cell>
          <cell r="T19" t="str">
            <v>TERMINATION</v>
          </cell>
          <cell r="U19">
            <v>5018.84</v>
          </cell>
          <cell r="V19"/>
          <cell r="W19">
            <v>45126.421527777777</v>
          </cell>
          <cell r="X19">
            <v>45134</v>
          </cell>
          <cell r="Y19">
            <v>45127</v>
          </cell>
          <cell r="Z19"/>
          <cell r="AA19"/>
          <cell r="AB19"/>
          <cell r="AC19">
            <v>-45126.421527777777</v>
          </cell>
          <cell r="AD19">
            <v>-45134</v>
          </cell>
          <cell r="AE19">
            <v>0</v>
          </cell>
          <cell r="AF19">
            <v>45145.195721326163</v>
          </cell>
          <cell r="AG19">
            <v>45154.002172939065</v>
          </cell>
          <cell r="AH19">
            <v>45176.421527777777</v>
          </cell>
          <cell r="AI19">
            <v>-1554.3545192901233</v>
          </cell>
          <cell r="AJ19">
            <v>0</v>
          </cell>
          <cell r="AK19">
            <v>20</v>
          </cell>
          <cell r="AL19">
            <v>36</v>
          </cell>
          <cell r="AM19">
            <v>21.774193548387096</v>
          </cell>
          <cell r="AN19">
            <v>27.58064516129032</v>
          </cell>
          <cell r="AO19">
            <v>18.774193548387096</v>
          </cell>
          <cell r="AP19">
            <v>40</v>
          </cell>
          <cell r="AQ19">
            <v>32</v>
          </cell>
          <cell r="AR19">
            <v>27</v>
          </cell>
          <cell r="AS19">
            <v>32</v>
          </cell>
          <cell r="AT19">
            <v>27</v>
          </cell>
          <cell r="AU19"/>
          <cell r="AV19"/>
          <cell r="AW19"/>
          <cell r="AX19"/>
          <cell r="AY19"/>
          <cell r="AZ19"/>
          <cell r="BA19"/>
          <cell r="BB19"/>
          <cell r="BC19" t="str">
            <v>CANCELLED</v>
          </cell>
          <cell r="BD19"/>
          <cell r="BE19">
            <v>3</v>
          </cell>
          <cell r="BF19">
            <v>0</v>
          </cell>
          <cell r="BG19"/>
          <cell r="BH19"/>
        </row>
        <row r="20">
          <cell r="E20" t="str">
            <v>X20030555342</v>
          </cell>
          <cell r="F20" t="str">
            <v>QUALITY ROCK CONCRETE PRODUCTS, INC.</v>
          </cell>
          <cell r="G20" t="str">
            <v>ROAD 1, PAGCOR ENTERTAINMENT CITY, BACLARAN PARAÑAQUE CITY</v>
          </cell>
          <cell r="H20" t="str">
            <v>PARAÑAQUE CITY</v>
          </cell>
          <cell r="I20" t="str">
            <v>PARAÑAQUE</v>
          </cell>
          <cell r="J20"/>
          <cell r="K20"/>
          <cell r="L20" t="str">
            <v>AVECO</v>
          </cell>
          <cell r="M20" t="str">
            <v>FCOMP</v>
          </cell>
          <cell r="N20" t="str">
            <v>MBF</v>
          </cell>
          <cell r="O20">
            <v>810.94</v>
          </cell>
          <cell r="P20"/>
          <cell r="Q20">
            <v>961.97</v>
          </cell>
          <cell r="R20">
            <v>0</v>
          </cell>
          <cell r="S20">
            <v>685800.69</v>
          </cell>
          <cell r="T20" t="str">
            <v>TERMINATION</v>
          </cell>
          <cell r="U20">
            <v>120734.37000000001</v>
          </cell>
          <cell r="V20"/>
          <cell r="W20">
            <v>44154.867361111108</v>
          </cell>
          <cell r="X20">
            <v>44155.390972222223</v>
          </cell>
          <cell r="Y20">
            <v>44050</v>
          </cell>
          <cell r="Z20"/>
          <cell r="AA20">
            <v>44566</v>
          </cell>
          <cell r="AB20"/>
          <cell r="AC20">
            <v>411.13263888889196</v>
          </cell>
          <cell r="AD20">
            <v>410.60902777777665</v>
          </cell>
          <cell r="AE20">
            <v>-44566</v>
          </cell>
          <cell r="AF20">
            <v>44179.702412657498</v>
          </cell>
          <cell r="AG20">
            <v>44190.125093069873</v>
          </cell>
          <cell r="AH20">
            <v>44204.867361111108</v>
          </cell>
          <cell r="AI20">
            <v>11.077740547839589</v>
          </cell>
          <cell r="AJ20">
            <v>-810.29090909090905</v>
          </cell>
          <cell r="AK20">
            <v>40</v>
          </cell>
          <cell r="AL20">
            <v>36</v>
          </cell>
          <cell r="AM20">
            <v>27.835051546391753</v>
          </cell>
          <cell r="AN20">
            <v>35.257731958762882</v>
          </cell>
          <cell r="AO20">
            <v>24.835051546391753</v>
          </cell>
          <cell r="AP20">
            <v>55</v>
          </cell>
          <cell r="AQ20">
            <v>44</v>
          </cell>
          <cell r="AR20">
            <v>39</v>
          </cell>
          <cell r="AS20">
            <v>44610</v>
          </cell>
          <cell r="AT20">
            <v>44605</v>
          </cell>
          <cell r="AU20"/>
          <cell r="AV20"/>
          <cell r="AW20"/>
          <cell r="AX20"/>
          <cell r="AY20"/>
          <cell r="AZ20"/>
          <cell r="BA20"/>
          <cell r="BB20"/>
          <cell r="BC20" t="str">
            <v>NO COC</v>
          </cell>
          <cell r="BD20"/>
          <cell r="BE20">
            <v>44569</v>
          </cell>
          <cell r="BF20">
            <v>1322</v>
          </cell>
          <cell r="BG20"/>
          <cell r="BH20"/>
        </row>
        <row r="21">
          <cell r="E21" t="str">
            <v>X21115415974</v>
          </cell>
          <cell r="F21" t="str">
            <v>JOLLIBEE FOODS CORPORATION</v>
          </cell>
          <cell r="G21" t="str">
            <v>PRES. M. ROXAS, BACLARAN, PARANAQUE</v>
          </cell>
          <cell r="H21" t="str">
            <v>PARAÑAQUE CITY</v>
          </cell>
          <cell r="I21" t="str">
            <v>PARAÑAQUE</v>
          </cell>
          <cell r="J21"/>
          <cell r="K21"/>
          <cell r="L21" t="str">
            <v>VJC</v>
          </cell>
          <cell r="M21" t="str">
            <v>FCOMP</v>
          </cell>
          <cell r="N21" t="str">
            <v>MBF</v>
          </cell>
          <cell r="O21">
            <v>80.63</v>
          </cell>
          <cell r="P21">
            <v>6.09</v>
          </cell>
          <cell r="Q21">
            <v>80.63</v>
          </cell>
          <cell r="R21">
            <v>0</v>
          </cell>
          <cell r="S21">
            <v>47574.83</v>
          </cell>
          <cell r="T21" t="str">
            <v>TERMINATION</v>
          </cell>
          <cell r="U21">
            <v>39450.009999999995</v>
          </cell>
          <cell r="V21">
            <v>39813.97</v>
          </cell>
          <cell r="W21">
            <v>44159.710416666669</v>
          </cell>
          <cell r="X21">
            <v>44161.667361111111</v>
          </cell>
          <cell r="Y21"/>
          <cell r="Z21"/>
          <cell r="AA21">
            <v>44545.437754629631</v>
          </cell>
          <cell r="AB21"/>
          <cell r="AC21">
            <v>385.72733796296234</v>
          </cell>
          <cell r="AD21">
            <v>383.77039351852</v>
          </cell>
          <cell r="AE21">
            <v>-44545.437754629631</v>
          </cell>
          <cell r="AF21">
            <v>44179.795918525408</v>
          </cell>
          <cell r="AG21">
            <v>44188.952052354398</v>
          </cell>
          <cell r="AH21">
            <v>44209.710416666669</v>
          </cell>
          <cell r="AI21">
            <v>12.531479941067253</v>
          </cell>
          <cell r="AJ21">
            <v>-1060.6056608245151</v>
          </cell>
          <cell r="AK21">
            <v>23</v>
          </cell>
          <cell r="AL21">
            <v>36</v>
          </cell>
          <cell r="AM21">
            <v>23.085501858736059</v>
          </cell>
          <cell r="AN21">
            <v>29.241635687732341</v>
          </cell>
          <cell r="AO21">
            <v>20.085501858736059</v>
          </cell>
          <cell r="AP21">
            <v>42</v>
          </cell>
          <cell r="AQ21">
            <v>33.6</v>
          </cell>
          <cell r="AR21">
            <v>28.6</v>
          </cell>
          <cell r="AS21">
            <v>44579.037754629629</v>
          </cell>
          <cell r="AT21">
            <v>44574.037754629629</v>
          </cell>
          <cell r="AU21"/>
          <cell r="AV21"/>
          <cell r="AW21"/>
          <cell r="AX21"/>
          <cell r="AY21"/>
          <cell r="AZ21"/>
          <cell r="BA21"/>
          <cell r="BB21"/>
          <cell r="BC21" t="str">
            <v>CHECKING OF SERVICE ITEMS</v>
          </cell>
          <cell r="BD21" t="str">
            <v>BILLED</v>
          </cell>
          <cell r="BE21">
            <v>44548.437754629631</v>
          </cell>
          <cell r="BF21">
            <v>94.562245370369055</v>
          </cell>
          <cell r="BG21">
            <v>44545</v>
          </cell>
          <cell r="BH21">
            <v>44643</v>
          </cell>
        </row>
        <row r="22">
          <cell r="E22" t="str">
            <v>X20114850904</v>
          </cell>
          <cell r="F22" t="str">
            <v>21TH CONSTRUCTION DEVELOPMENT CORPORATION,</v>
          </cell>
          <cell r="G22" t="str">
            <v>BUILDING 5, FIELD RESIDENCES, LAS PINAS CITY</v>
          </cell>
          <cell r="H22" t="str">
            <v>LAS PINAS CITY</v>
          </cell>
          <cell r="I22" t="str">
            <v>PARAÑAQUE</v>
          </cell>
          <cell r="J22"/>
          <cell r="K22"/>
          <cell r="L22" t="str">
            <v>POWERHOUSE</v>
          </cell>
          <cell r="M22" t="str">
            <v>FCOMP</v>
          </cell>
          <cell r="N22" t="str">
            <v>MBF</v>
          </cell>
          <cell r="O22">
            <v>31.26</v>
          </cell>
          <cell r="P22">
            <v>20.8</v>
          </cell>
          <cell r="Q22">
            <v>31.73</v>
          </cell>
          <cell r="R22">
            <v>0</v>
          </cell>
          <cell r="S22">
            <v>24990.46</v>
          </cell>
          <cell r="T22" t="str">
            <v>TERMINATION</v>
          </cell>
          <cell r="U22">
            <v>15480.529999999999</v>
          </cell>
          <cell r="V22">
            <v>20898.739999999998</v>
          </cell>
          <cell r="W22">
            <v>44159.710416666669</v>
          </cell>
          <cell r="X22">
            <v>44161.667361111111</v>
          </cell>
          <cell r="Y22"/>
          <cell r="Z22"/>
          <cell r="AA22">
            <v>44181.713553240741</v>
          </cell>
          <cell r="AB22"/>
          <cell r="AC22">
            <v>22.003136574072414</v>
          </cell>
          <cell r="AD22">
            <v>20.046192129630072</v>
          </cell>
          <cell r="AE22">
            <v>-44181.713553240741</v>
          </cell>
          <cell r="AF22">
            <v>44178.484610215055</v>
          </cell>
          <cell r="AG22">
            <v>44187.291061827957</v>
          </cell>
          <cell r="AH22">
            <v>44209.710416666669</v>
          </cell>
          <cell r="AI22">
            <v>0.75788581532916088</v>
          </cell>
          <cell r="AJ22">
            <v>-1104.5428388310186</v>
          </cell>
          <cell r="AK22">
            <v>20</v>
          </cell>
          <cell r="AL22">
            <v>36</v>
          </cell>
          <cell r="AM22">
            <v>21.774193548387096</v>
          </cell>
          <cell r="AN22">
            <v>27.58064516129032</v>
          </cell>
          <cell r="AO22">
            <v>18.774193548387096</v>
          </cell>
          <cell r="AP22">
            <v>40</v>
          </cell>
          <cell r="AQ22">
            <v>32</v>
          </cell>
          <cell r="AR22">
            <v>27</v>
          </cell>
          <cell r="AS22">
            <v>44213.713553240741</v>
          </cell>
          <cell r="AT22">
            <v>44208.713553240741</v>
          </cell>
          <cell r="AU22"/>
          <cell r="AV22"/>
          <cell r="AW22"/>
          <cell r="AX22"/>
          <cell r="AY22"/>
          <cell r="AZ22"/>
          <cell r="BA22"/>
          <cell r="BB22"/>
          <cell r="BC22" t="str">
            <v>ON GOING MAT RETURN</v>
          </cell>
          <cell r="BD22" t="str">
            <v>BILLED</v>
          </cell>
          <cell r="BE22">
            <v>44184.713553240741</v>
          </cell>
          <cell r="BF22">
            <v>1706.286446759259</v>
          </cell>
          <cell r="BG22"/>
          <cell r="BH22"/>
        </row>
        <row r="23">
          <cell r="E23" t="str">
            <v>P2006000918</v>
          </cell>
          <cell r="F23" t="str">
            <v>MAINT 42WU Load-Split 036237//75KVA; Inst Addl 50KVA on B5-0639</v>
          </cell>
          <cell r="G23" t="str">
            <v>JUAN GABRIEL DON GALO DON GALO PARANAQUE</v>
          </cell>
          <cell r="H23" t="str">
            <v>PARAÑAQUE CITY</v>
          </cell>
          <cell r="I23" t="str">
            <v>PARAÑAQUE</v>
          </cell>
          <cell r="J23"/>
          <cell r="K23"/>
          <cell r="L23" t="str">
            <v>POWERHOUSE</v>
          </cell>
          <cell r="M23" t="str">
            <v>FCOMP</v>
          </cell>
          <cell r="N23" t="str">
            <v>MBF</v>
          </cell>
          <cell r="O23">
            <v>73.34</v>
          </cell>
          <cell r="P23"/>
          <cell r="Q23">
            <v>5.55</v>
          </cell>
          <cell r="R23">
            <v>0</v>
          </cell>
          <cell r="S23">
            <v>266444.14</v>
          </cell>
          <cell r="T23" t="str">
            <v>OLDT</v>
          </cell>
          <cell r="U23">
            <v>50405.86</v>
          </cell>
          <cell r="V23"/>
          <cell r="W23">
            <v>44187.609027777777</v>
          </cell>
          <cell r="X23">
            <v>44188.418055555558</v>
          </cell>
          <cell r="Y23">
            <v>44188</v>
          </cell>
          <cell r="Z23"/>
          <cell r="AA23">
            <v>44622.561805555553</v>
          </cell>
          <cell r="AB23"/>
          <cell r="AC23">
            <v>434.95277777777665</v>
          </cell>
          <cell r="AD23">
            <v>434.14374999999563</v>
          </cell>
          <cell r="AE23">
            <v>-44622.561805555553</v>
          </cell>
          <cell r="AF23">
            <v>44206.383221326163</v>
          </cell>
          <cell r="AG23">
            <v>44215.189672939065</v>
          </cell>
          <cell r="AH23">
            <v>44237.609027777777</v>
          </cell>
          <cell r="AI23">
            <v>14.981706790123418</v>
          </cell>
          <cell r="AJ23">
            <v>-1115.5640451388888</v>
          </cell>
          <cell r="AK23">
            <v>20</v>
          </cell>
          <cell r="AL23">
            <v>36</v>
          </cell>
          <cell r="AM23">
            <v>21.774193548387096</v>
          </cell>
          <cell r="AN23">
            <v>27.58064516129032</v>
          </cell>
          <cell r="AO23">
            <v>18.774193548387096</v>
          </cell>
          <cell r="AP23">
            <v>40</v>
          </cell>
          <cell r="AQ23">
            <v>32</v>
          </cell>
          <cell r="AR23">
            <v>27</v>
          </cell>
          <cell r="AS23">
            <v>44654.561805555553</v>
          </cell>
          <cell r="AT23">
            <v>44649.561805555553</v>
          </cell>
          <cell r="AU23"/>
          <cell r="AV23"/>
          <cell r="AW23"/>
          <cell r="AX23"/>
          <cell r="AY23"/>
          <cell r="AZ23"/>
          <cell r="BA23"/>
          <cell r="BB23"/>
          <cell r="BC23" t="str">
            <v>NO COC</v>
          </cell>
          <cell r="BD23"/>
          <cell r="BE23">
            <v>44625.561805555553</v>
          </cell>
          <cell r="BF23">
            <v>1265.4381944444467</v>
          </cell>
          <cell r="BG23"/>
          <cell r="BH23"/>
        </row>
        <row r="24">
          <cell r="E24" t="str">
            <v>X20104337751</v>
          </cell>
          <cell r="F24" t="str">
            <v>FREY-FIL CORPORATION,</v>
          </cell>
          <cell r="G24" t="str">
            <v>NIA, PUTATAN, MUNTINLUPA</v>
          </cell>
          <cell r="H24" t="str">
            <v>MUNTINLUPA CITY</v>
          </cell>
          <cell r="I24" t="str">
            <v>PARAÑAQUE</v>
          </cell>
          <cell r="J24"/>
          <cell r="K24"/>
          <cell r="L24" t="str">
            <v>VJC</v>
          </cell>
          <cell r="M24" t="str">
            <v>FCOMP</v>
          </cell>
          <cell r="N24" t="str">
            <v>MBF</v>
          </cell>
          <cell r="O24">
            <v>109.26</v>
          </cell>
          <cell r="P24">
            <v>11.840000000000002</v>
          </cell>
          <cell r="Q24">
            <v>42.82</v>
          </cell>
          <cell r="R24">
            <v>0</v>
          </cell>
          <cell r="S24">
            <v>35331.54</v>
          </cell>
          <cell r="T24" t="str">
            <v>TERMINATION</v>
          </cell>
          <cell r="U24">
            <v>20994.899999999998</v>
          </cell>
          <cell r="V24">
            <v>20994.899999999998</v>
          </cell>
          <cell r="W24">
            <v>44203.711111111108</v>
          </cell>
          <cell r="X24">
            <v>44204.67291666667</v>
          </cell>
          <cell r="Y24"/>
          <cell r="Z24"/>
          <cell r="AA24">
            <v>44226.737928240742</v>
          </cell>
          <cell r="AB24"/>
          <cell r="AC24">
            <v>23.026817129633855</v>
          </cell>
          <cell r="AD24">
            <v>22.065011574071832</v>
          </cell>
          <cell r="AE24">
            <v>-44226.737928240742</v>
          </cell>
          <cell r="AF24">
            <v>44222.485304659494</v>
          </cell>
          <cell r="AG24">
            <v>44231.291756272396</v>
          </cell>
          <cell r="AH24">
            <v>44253.711111111108</v>
          </cell>
          <cell r="AI24">
            <v>0.79314592335405498</v>
          </cell>
          <cell r="AJ24">
            <v>-1105.6684482060186</v>
          </cell>
          <cell r="AK24">
            <v>20</v>
          </cell>
          <cell r="AL24">
            <v>36</v>
          </cell>
          <cell r="AM24">
            <v>21.774193548387096</v>
          </cell>
          <cell r="AN24">
            <v>27.58064516129032</v>
          </cell>
          <cell r="AO24">
            <v>18.774193548387096</v>
          </cell>
          <cell r="AP24">
            <v>40</v>
          </cell>
          <cell r="AQ24">
            <v>32</v>
          </cell>
          <cell r="AR24">
            <v>27</v>
          </cell>
          <cell r="AS24">
            <v>44258.737928240742</v>
          </cell>
          <cell r="AT24">
            <v>44253.737928240742</v>
          </cell>
          <cell r="AU24"/>
          <cell r="AV24"/>
          <cell r="AW24"/>
          <cell r="AX24"/>
          <cell r="AY24"/>
          <cell r="AZ24"/>
          <cell r="BA24"/>
          <cell r="BB24"/>
          <cell r="BC24" t="str">
            <v>CHECKING OF SERVICE ITEMS</v>
          </cell>
          <cell r="BD24" t="str">
            <v>BILLED</v>
          </cell>
          <cell r="BE24">
            <v>44229.737928240742</v>
          </cell>
          <cell r="BF24">
            <v>3.2620717592581059</v>
          </cell>
          <cell r="BG24">
            <v>44215</v>
          </cell>
          <cell r="BH24">
            <v>44233</v>
          </cell>
        </row>
        <row r="25">
          <cell r="E25" t="str">
            <v>X20125352909</v>
          </cell>
          <cell r="F25" t="str">
            <v>MA. CARMEN DELA CRUZ RAMOS</v>
          </cell>
          <cell r="G25" t="str">
            <v>BLK 8, PALM COAST MARINA, PARANAQUE</v>
          </cell>
          <cell r="H25" t="str">
            <v>PARAÑAQUE CITY</v>
          </cell>
          <cell r="I25" t="str">
            <v>PARAÑAQUE</v>
          </cell>
          <cell r="J25" t="str">
            <v>for cancellation waiting for BC remarks, 2-22 same remarks</v>
          </cell>
          <cell r="K25" t="str">
            <v>W/ ISSUE</v>
          </cell>
          <cell r="L25" t="str">
            <v>VJC</v>
          </cell>
          <cell r="M25" t="str">
            <v>PCAN</v>
          </cell>
          <cell r="N25" t="str">
            <v>JSP</v>
          </cell>
          <cell r="O25">
            <v>103.92</v>
          </cell>
          <cell r="P25"/>
          <cell r="Q25">
            <v>120.88</v>
          </cell>
          <cell r="R25">
            <v>80</v>
          </cell>
          <cell r="S25">
            <v>8095.15</v>
          </cell>
          <cell r="T25" t="str">
            <v>MODIFICATION</v>
          </cell>
          <cell r="U25">
            <v>62590.24000000002</v>
          </cell>
          <cell r="V25"/>
          <cell r="W25">
            <v>44222.711111111108</v>
          </cell>
          <cell r="X25">
            <v>44224.627083333333</v>
          </cell>
          <cell r="Y25">
            <v>44223</v>
          </cell>
          <cell r="Z25"/>
          <cell r="AA25"/>
          <cell r="AB25"/>
          <cell r="AC25">
            <v>-44222.711111111108</v>
          </cell>
          <cell r="AD25">
            <v>-44224.627083333333</v>
          </cell>
          <cell r="AE25">
            <v>0</v>
          </cell>
          <cell r="AF25">
            <v>44243.05618153364</v>
          </cell>
          <cell r="AG25">
            <v>44252.281533646317</v>
          </cell>
          <cell r="AH25">
            <v>44272.711111111108</v>
          </cell>
          <cell r="AI25">
            <v>-1420.7296329813976</v>
          </cell>
          <cell r="AJ25">
            <v>0</v>
          </cell>
          <cell r="AK25">
            <v>26</v>
          </cell>
          <cell r="AL25">
            <v>34</v>
          </cell>
          <cell r="AM25">
            <v>23.345070422535212</v>
          </cell>
          <cell r="AN25">
            <v>29.570422535211268</v>
          </cell>
          <cell r="AO25">
            <v>20.345070422535212</v>
          </cell>
          <cell r="AP25">
            <v>44</v>
          </cell>
          <cell r="AQ25">
            <v>35.200000000000003</v>
          </cell>
          <cell r="AR25">
            <v>30.200000000000003</v>
          </cell>
          <cell r="AS25">
            <v>35.200000000000003</v>
          </cell>
          <cell r="AT25">
            <v>30.200000000000003</v>
          </cell>
          <cell r="AU25"/>
          <cell r="AV25"/>
          <cell r="AW25"/>
          <cell r="AX25"/>
          <cell r="AY25"/>
          <cell r="AZ25"/>
          <cell r="BA25"/>
          <cell r="BB25"/>
          <cell r="BC25" t="str">
            <v>CANCELLED</v>
          </cell>
          <cell r="BD25"/>
          <cell r="BE25">
            <v>3</v>
          </cell>
          <cell r="BF25">
            <v>0</v>
          </cell>
          <cell r="BG25"/>
          <cell r="BH25"/>
        </row>
        <row r="26">
          <cell r="E26" t="str">
            <v>P2101102684</v>
          </cell>
          <cell r="F26" t="str">
            <v>MN_MAJOR, Loadsplit from 75kVA : [086278|WA386626|CR9-0537|412WR|]</v>
          </cell>
          <cell r="G26" t="str">
            <v>M. GATMAITAN KATARUNGAN VILLAGE POBLACION MUNTINLUPA</v>
          </cell>
          <cell r="H26" t="str">
            <v>MUNTINLUPA CITY</v>
          </cell>
          <cell r="I26" t="str">
            <v>PARAÑAQUE</v>
          </cell>
          <cell r="J26" t="str">
            <v>for scheduling (prio); ongoing execution (03-16-23)</v>
          </cell>
          <cell r="K26"/>
          <cell r="L26" t="str">
            <v>AVECO</v>
          </cell>
          <cell r="M26" t="str">
            <v>FCOMP</v>
          </cell>
          <cell r="N26" t="str">
            <v>RRG</v>
          </cell>
          <cell r="O26">
            <v>10.48</v>
          </cell>
          <cell r="P26">
            <v>10.481999999999999</v>
          </cell>
          <cell r="Q26">
            <v>0.93</v>
          </cell>
          <cell r="R26">
            <v>0</v>
          </cell>
          <cell r="S26">
            <v>139202.57</v>
          </cell>
          <cell r="T26" t="str">
            <v>OLDT</v>
          </cell>
          <cell r="U26">
            <v>7006.35</v>
          </cell>
          <cell r="V26">
            <v>7006.35</v>
          </cell>
          <cell r="W26">
            <v>44227.882638888892</v>
          </cell>
          <cell r="X26">
            <v>44230.644444444442</v>
          </cell>
          <cell r="Y26">
            <v>44222</v>
          </cell>
          <cell r="Z26"/>
          <cell r="AA26">
            <v>45003.772916666669</v>
          </cell>
          <cell r="AB26"/>
          <cell r="AC26">
            <v>775.89027777777665</v>
          </cell>
          <cell r="AD26">
            <v>773.12847222222626</v>
          </cell>
          <cell r="AE26">
            <v>-45003.772916666669</v>
          </cell>
          <cell r="AF26">
            <v>44246.656832437278</v>
          </cell>
          <cell r="AG26">
            <v>44255.46328405018</v>
          </cell>
          <cell r="AH26">
            <v>44277.882638888892</v>
          </cell>
          <cell r="AI26">
            <v>26.725109567901193</v>
          </cell>
          <cell r="AJ26">
            <v>-1125.0943229166667</v>
          </cell>
          <cell r="AK26">
            <v>20</v>
          </cell>
          <cell r="AL26">
            <v>36</v>
          </cell>
          <cell r="AM26">
            <v>21.774193548387096</v>
          </cell>
          <cell r="AN26">
            <v>27.58064516129032</v>
          </cell>
          <cell r="AO26">
            <v>18.774193548387096</v>
          </cell>
          <cell r="AP26">
            <v>40</v>
          </cell>
          <cell r="AQ26">
            <v>32</v>
          </cell>
          <cell r="AR26">
            <v>27</v>
          </cell>
          <cell r="AS26">
            <v>45035.772916666669</v>
          </cell>
          <cell r="AT26">
            <v>45030.772916666669</v>
          </cell>
          <cell r="AU26"/>
          <cell r="AV26"/>
          <cell r="AW26"/>
          <cell r="AX26"/>
          <cell r="AY26"/>
          <cell r="AZ26"/>
          <cell r="BA26"/>
          <cell r="BB26"/>
          <cell r="BC26" t="str">
            <v>FOR AUDIT</v>
          </cell>
          <cell r="BD26" t="str">
            <v>PARTIALLY BILLED</v>
          </cell>
          <cell r="BE26">
            <v>45006.772916666669</v>
          </cell>
          <cell r="BF26">
            <v>488.22708333333139</v>
          </cell>
          <cell r="BG26">
            <v>45001</v>
          </cell>
          <cell r="BH26">
            <v>45495</v>
          </cell>
        </row>
        <row r="27">
          <cell r="E27" t="str">
            <v>X20104703939</v>
          </cell>
          <cell r="F27" t="str">
            <v>PRESTIGE BAY REALTY DEVELOPMENT CORP.</v>
          </cell>
          <cell r="G27" t="str">
            <v>BRADCO, ASEANA BUSINESS PARK, PARANAQUE</v>
          </cell>
          <cell r="H27" t="str">
            <v>PARAÑAQUE CITY</v>
          </cell>
          <cell r="I27" t="str">
            <v>PARAÑAQUE</v>
          </cell>
          <cell r="J27"/>
          <cell r="K27"/>
          <cell r="L27" t="str">
            <v>AVECO</v>
          </cell>
          <cell r="M27" t="str">
            <v>FCOMP</v>
          </cell>
          <cell r="N27" t="str">
            <v>MBF</v>
          </cell>
          <cell r="O27">
            <v>52.84</v>
          </cell>
          <cell r="P27">
            <v>42.403399999999991</v>
          </cell>
          <cell r="Q27">
            <v>80.58</v>
          </cell>
          <cell r="R27">
            <v>0</v>
          </cell>
          <cell r="S27">
            <v>58283.9</v>
          </cell>
          <cell r="T27" t="str">
            <v>TERMINATION</v>
          </cell>
          <cell r="U27">
            <v>35328.200000000004</v>
          </cell>
          <cell r="V27">
            <v>35328.200000000004</v>
          </cell>
          <cell r="W27">
            <v>44237.496527777781</v>
          </cell>
          <cell r="X27">
            <v>44242.523611111108</v>
          </cell>
          <cell r="Y27"/>
          <cell r="Z27"/>
          <cell r="AA27">
            <v>44303.335497685184</v>
          </cell>
          <cell r="AB27"/>
          <cell r="AC27">
            <v>65.838969907403225</v>
          </cell>
          <cell r="AD27">
            <v>60.811886574076198</v>
          </cell>
          <cell r="AE27">
            <v>-44303.335497685184</v>
          </cell>
          <cell r="AF27">
            <v>44257.58202963652</v>
          </cell>
          <cell r="AG27">
            <v>44266.73816346551</v>
          </cell>
          <cell r="AH27">
            <v>44287.496527777781</v>
          </cell>
          <cell r="AI27">
            <v>2.1389713653492111</v>
          </cell>
          <cell r="AJ27">
            <v>-1054.8413213734568</v>
          </cell>
          <cell r="AK27">
            <v>23</v>
          </cell>
          <cell r="AL27">
            <v>36</v>
          </cell>
          <cell r="AM27">
            <v>23.085501858736059</v>
          </cell>
          <cell r="AN27">
            <v>29.241635687732341</v>
          </cell>
          <cell r="AO27">
            <v>20.085501858736059</v>
          </cell>
          <cell r="AP27">
            <v>42</v>
          </cell>
          <cell r="AQ27">
            <v>33.6</v>
          </cell>
          <cell r="AR27">
            <v>28.6</v>
          </cell>
          <cell r="AS27">
            <v>44336.935497685183</v>
          </cell>
          <cell r="AT27">
            <v>44331.935497685183</v>
          </cell>
          <cell r="AU27"/>
          <cell r="AV27"/>
          <cell r="AW27"/>
          <cell r="AX27"/>
          <cell r="AY27"/>
          <cell r="AZ27"/>
          <cell r="BA27"/>
          <cell r="BB27"/>
          <cell r="BC27" t="str">
            <v>CHECKING OF SERVICE ITEMS</v>
          </cell>
          <cell r="BD27" t="str">
            <v>BILLED</v>
          </cell>
          <cell r="BE27">
            <v>44306.335497685184</v>
          </cell>
          <cell r="BF27">
            <v>603.66450231481576</v>
          </cell>
          <cell r="BG27">
            <v>44303</v>
          </cell>
          <cell r="BH27">
            <v>44910</v>
          </cell>
        </row>
        <row r="28">
          <cell r="E28" t="str">
            <v>X20010164798</v>
          </cell>
          <cell r="F28" t="str">
            <v>MAYNILAD WATER SERVICES, INC.</v>
          </cell>
          <cell r="G28" t="str">
            <v>ALABASTRO, MARCELO GREEN VILL 5, PARANAQUE</v>
          </cell>
          <cell r="H28" t="str">
            <v>PARAÑAQUE CITY</v>
          </cell>
          <cell r="I28" t="str">
            <v>PARAÑAQUE</v>
          </cell>
          <cell r="J28"/>
          <cell r="K28"/>
          <cell r="L28" t="str">
            <v>VJC</v>
          </cell>
          <cell r="M28" t="str">
            <v>FCOMP</v>
          </cell>
          <cell r="N28" t="str">
            <v>MBF</v>
          </cell>
          <cell r="O28">
            <v>252.34</v>
          </cell>
          <cell r="P28"/>
          <cell r="Q28">
            <v>260.8</v>
          </cell>
          <cell r="R28">
            <v>29</v>
          </cell>
          <cell r="S28">
            <v>566400.75</v>
          </cell>
          <cell r="T28" t="str">
            <v>NEW</v>
          </cell>
          <cell r="U28">
            <v>151713.08000000005</v>
          </cell>
          <cell r="V28">
            <v>44933.75</v>
          </cell>
          <cell r="W28">
            <v>44265.306250000001</v>
          </cell>
          <cell r="X28">
            <v>44267.65</v>
          </cell>
          <cell r="Y28">
            <v>44271</v>
          </cell>
          <cell r="Z28"/>
          <cell r="AA28">
            <v>44728.609027777777</v>
          </cell>
          <cell r="AB28"/>
          <cell r="AC28">
            <v>463.30277777777519</v>
          </cell>
          <cell r="AD28">
            <v>460.95902777777519</v>
          </cell>
          <cell r="AE28">
            <v>-44728.609027777777</v>
          </cell>
          <cell r="AF28">
            <v>44287.174671052635</v>
          </cell>
          <cell r="AG28">
            <v>44296.806250000001</v>
          </cell>
          <cell r="AH28">
            <v>44315.306250000001</v>
          </cell>
          <cell r="AI28">
            <v>13.972623456790044</v>
          </cell>
          <cell r="AJ28">
            <v>-972.36106582125603</v>
          </cell>
          <cell r="AK28">
            <v>28</v>
          </cell>
          <cell r="AL28">
            <v>36</v>
          </cell>
          <cell r="AM28">
            <v>24.868421052631579</v>
          </cell>
          <cell r="AN28">
            <v>31.499999999999996</v>
          </cell>
          <cell r="AO28">
            <v>21.868421052631579</v>
          </cell>
          <cell r="AP28">
            <v>46</v>
          </cell>
          <cell r="AQ28">
            <v>36.800000000000004</v>
          </cell>
          <cell r="AR28">
            <v>31.800000000000004</v>
          </cell>
          <cell r="AS28">
            <v>44765.40902777778</v>
          </cell>
          <cell r="AT28">
            <v>44760.40902777778</v>
          </cell>
          <cell r="AU28"/>
          <cell r="AV28"/>
          <cell r="AW28"/>
          <cell r="AX28"/>
          <cell r="AY28"/>
          <cell r="AZ28"/>
          <cell r="BA28"/>
          <cell r="BB28"/>
          <cell r="BC28" t="str">
            <v>ON GOING MAT RETURN</v>
          </cell>
          <cell r="BD28" t="str">
            <v>PARTIALLY BILLED , WITH BACKJOB</v>
          </cell>
          <cell r="BE28">
            <v>44731.609027777777</v>
          </cell>
          <cell r="BF28">
            <v>593.39097222222335</v>
          </cell>
          <cell r="BG28">
            <v>44728</v>
          </cell>
          <cell r="BH28">
            <v>45325</v>
          </cell>
        </row>
        <row r="29">
          <cell r="E29" t="str">
            <v>R20404978</v>
          </cell>
          <cell r="F29" t="str">
            <v>CAVITEX INFRASTRUCTURE CORP.</v>
          </cell>
          <cell r="G29" t="str">
            <v>TRAMO, SAN DIONISIO, PARANAQUE</v>
          </cell>
          <cell r="H29" t="str">
            <v>PARAÑAQUE CITY</v>
          </cell>
          <cell r="I29" t="str">
            <v>PARAÑAQUE</v>
          </cell>
          <cell r="J29"/>
          <cell r="K29"/>
          <cell r="L29" t="str">
            <v>AVECO</v>
          </cell>
          <cell r="M29" t="str">
            <v>FCOMP</v>
          </cell>
          <cell r="N29" t="str">
            <v>MBF</v>
          </cell>
          <cell r="O29">
            <v>377.12</v>
          </cell>
          <cell r="P29"/>
          <cell r="Q29">
            <v>711</v>
          </cell>
          <cell r="R29">
            <v>0</v>
          </cell>
          <cell r="S29">
            <v>1342514.6</v>
          </cell>
          <cell r="T29" t="str">
            <v>RELOC</v>
          </cell>
          <cell r="U29">
            <v>238431.31999999992</v>
          </cell>
          <cell r="V29">
            <v>124393.07</v>
          </cell>
          <cell r="W29">
            <v>44267.65347222222</v>
          </cell>
          <cell r="X29">
            <v>44271.352083333331</v>
          </cell>
          <cell r="Y29">
            <v>44270</v>
          </cell>
          <cell r="Z29"/>
          <cell r="AA29">
            <v>44651.543749999997</v>
          </cell>
          <cell r="AB29"/>
          <cell r="AC29">
            <v>383.89027777777665</v>
          </cell>
          <cell r="AD29">
            <v>380.1916666666657</v>
          </cell>
          <cell r="AE29">
            <v>-44651.543749999997</v>
          </cell>
          <cell r="AF29">
            <v>44292.48852376861</v>
          </cell>
          <cell r="AG29">
            <v>44302.911204180986</v>
          </cell>
          <cell r="AH29">
            <v>44317.65347222222</v>
          </cell>
          <cell r="AI29">
            <v>10.343710262345649</v>
          </cell>
          <cell r="AJ29">
            <v>-811.84624999999994</v>
          </cell>
          <cell r="AK29">
            <v>40</v>
          </cell>
          <cell r="AL29">
            <v>36</v>
          </cell>
          <cell r="AM29">
            <v>27.835051546391753</v>
          </cell>
          <cell r="AN29">
            <v>35.257731958762882</v>
          </cell>
          <cell r="AO29">
            <v>24.835051546391753</v>
          </cell>
          <cell r="AP29">
            <v>55</v>
          </cell>
          <cell r="AQ29">
            <v>44</v>
          </cell>
          <cell r="AR29">
            <v>39</v>
          </cell>
          <cell r="AS29">
            <v>44695.543749999997</v>
          </cell>
          <cell r="AT29">
            <v>44690.543749999997</v>
          </cell>
          <cell r="AU29"/>
          <cell r="AV29"/>
          <cell r="AW29"/>
          <cell r="AX29"/>
          <cell r="AY29"/>
          <cell r="AZ29"/>
          <cell r="BA29"/>
          <cell r="BB29"/>
          <cell r="BC29" t="str">
            <v>ON GOING MAT RETURN</v>
          </cell>
          <cell r="BD29" t="str">
            <v>WITH BACKJOB , PARTIALLY BILLED</v>
          </cell>
          <cell r="BE29">
            <v>44654.543749999997</v>
          </cell>
          <cell r="BF29">
            <v>203.45625000000291</v>
          </cell>
          <cell r="BG29">
            <v>44701</v>
          </cell>
          <cell r="BH29">
            <v>44858</v>
          </cell>
        </row>
        <row r="30">
          <cell r="E30" t="str">
            <v>R18869973</v>
          </cell>
          <cell r="F30" t="str">
            <v>IMAI ROSANNA DAVID</v>
          </cell>
          <cell r="G30" t="str">
            <v>ST. FRANCIS, DON BOSCO VILLAGE, PARANAQUE</v>
          </cell>
          <cell r="H30" t="str">
            <v>PARAÑAQUE CITY</v>
          </cell>
          <cell r="I30" t="str">
            <v>PARAÑAQUE</v>
          </cell>
          <cell r="J30"/>
          <cell r="K30"/>
          <cell r="L30" t="str">
            <v>ECOM</v>
          </cell>
          <cell r="M30" t="str">
            <v>FCOMP</v>
          </cell>
          <cell r="N30" t="str">
            <v>MBF</v>
          </cell>
          <cell r="O30">
            <v>25.81</v>
          </cell>
          <cell r="P30"/>
          <cell r="Q30">
            <v>32.68</v>
          </cell>
          <cell r="R30">
            <v>0</v>
          </cell>
          <cell r="S30">
            <v>47014.16</v>
          </cell>
          <cell r="T30" t="str">
            <v>RELOC</v>
          </cell>
          <cell r="U30">
            <v>18879.11</v>
          </cell>
          <cell r="V30">
            <v>15470.94</v>
          </cell>
          <cell r="W30">
            <v>44320.573611111111</v>
          </cell>
          <cell r="X30">
            <v>44321.586805555555</v>
          </cell>
          <cell r="Y30">
            <v>44322</v>
          </cell>
          <cell r="Z30"/>
          <cell r="AA30">
            <v>44817.488194444442</v>
          </cell>
          <cell r="AB30"/>
          <cell r="AC30">
            <v>496.91458333333139</v>
          </cell>
          <cell r="AD30">
            <v>495.9013888888876</v>
          </cell>
          <cell r="AE30">
            <v>-44817.488194444442</v>
          </cell>
          <cell r="AF30">
            <v>44339.347804659497</v>
          </cell>
          <cell r="AG30">
            <v>44348.154256272399</v>
          </cell>
          <cell r="AH30">
            <v>44370.573611111111</v>
          </cell>
          <cell r="AI30">
            <v>17.115946759259188</v>
          </cell>
          <cell r="AJ30">
            <v>-1120.437204861111</v>
          </cell>
          <cell r="AK30">
            <v>20</v>
          </cell>
          <cell r="AL30">
            <v>36</v>
          </cell>
          <cell r="AM30">
            <v>21.774193548387096</v>
          </cell>
          <cell r="AN30">
            <v>27.58064516129032</v>
          </cell>
          <cell r="AO30">
            <v>18.774193548387096</v>
          </cell>
          <cell r="AP30">
            <v>40</v>
          </cell>
          <cell r="AQ30">
            <v>32</v>
          </cell>
          <cell r="AR30">
            <v>27</v>
          </cell>
          <cell r="AS30">
            <v>44849.488194444442</v>
          </cell>
          <cell r="AT30">
            <v>44844.488194444442</v>
          </cell>
          <cell r="AU30"/>
          <cell r="AV30"/>
          <cell r="AW30"/>
          <cell r="AX30"/>
          <cell r="AY30"/>
          <cell r="AZ30"/>
          <cell r="BA30"/>
          <cell r="BB30"/>
          <cell r="BC30" t="str">
            <v>ON GOING MAT RETURN</v>
          </cell>
          <cell r="BD30" t="str">
            <v>PARTIALLY BILLED</v>
          </cell>
          <cell r="BE30">
            <v>44820.488194444442</v>
          </cell>
          <cell r="BF30">
            <v>11.511805555557657</v>
          </cell>
          <cell r="BG30">
            <v>44820</v>
          </cell>
          <cell r="BH30">
            <v>44832</v>
          </cell>
        </row>
        <row r="31">
          <cell r="E31" t="str">
            <v>X21041362570</v>
          </cell>
          <cell r="F31" t="str">
            <v>CENTURY LIMITLESS CORPORATION,</v>
          </cell>
          <cell r="G31" t="str">
            <v>BAHAMAS BLDG, AZURE URBAN RESORT RESIDENCES, PARANAQUE</v>
          </cell>
          <cell r="H31" t="str">
            <v>PARAÑAQUE CITY</v>
          </cell>
          <cell r="I31" t="str">
            <v>PARAÑAQUE</v>
          </cell>
          <cell r="J31"/>
          <cell r="K31"/>
          <cell r="L31" t="str">
            <v>AVECO</v>
          </cell>
          <cell r="M31" t="str">
            <v>FCOMP</v>
          </cell>
          <cell r="N31" t="str">
            <v>MBF</v>
          </cell>
          <cell r="O31">
            <v>126.34</v>
          </cell>
          <cell r="P31">
            <v>106.67740000000002</v>
          </cell>
          <cell r="Q31">
            <v>174.58</v>
          </cell>
          <cell r="R31">
            <v>0</v>
          </cell>
          <cell r="S31">
            <v>106902.53</v>
          </cell>
          <cell r="T31" t="str">
            <v>TERMINATION</v>
          </cell>
          <cell r="U31">
            <v>84446.229999999981</v>
          </cell>
          <cell r="V31">
            <v>84446.229999999981</v>
          </cell>
          <cell r="W31">
            <v>44321.709722222222</v>
          </cell>
          <cell r="X31">
            <v>44322.366666666669</v>
          </cell>
          <cell r="Y31"/>
          <cell r="Z31"/>
          <cell r="AA31">
            <v>44410.350902777776</v>
          </cell>
          <cell r="AB31"/>
          <cell r="AC31">
            <v>88.641180555554456</v>
          </cell>
          <cell r="AD31">
            <v>87.984236111107748</v>
          </cell>
          <cell r="AE31">
            <v>-44410.350902777776</v>
          </cell>
          <cell r="AF31">
            <v>44342.916618773947</v>
          </cell>
          <cell r="AG31">
            <v>44352.371791187739</v>
          </cell>
          <cell r="AH31">
            <v>44371.709722222222</v>
          </cell>
          <cell r="AI31">
            <v>2.7463613633665376</v>
          </cell>
          <cell r="AJ31">
            <v>-1009.3261568813131</v>
          </cell>
          <cell r="AK31">
            <v>26</v>
          </cell>
          <cell r="AL31">
            <v>36</v>
          </cell>
          <cell r="AM31">
            <v>24.206896551724139</v>
          </cell>
          <cell r="AN31">
            <v>30.662068965517239</v>
          </cell>
          <cell r="AO31">
            <v>21.206896551724139</v>
          </cell>
          <cell r="AP31">
            <v>44</v>
          </cell>
          <cell r="AQ31">
            <v>35.200000000000003</v>
          </cell>
          <cell r="AR31">
            <v>30.200000000000003</v>
          </cell>
          <cell r="AS31">
            <v>44445.550902777773</v>
          </cell>
          <cell r="AT31">
            <v>44440.550902777773</v>
          </cell>
          <cell r="AU31"/>
          <cell r="AV31"/>
          <cell r="AW31"/>
          <cell r="AX31"/>
          <cell r="AY31"/>
          <cell r="AZ31"/>
          <cell r="BA31"/>
          <cell r="BB31"/>
          <cell r="BC31" t="str">
            <v>CHECKING OF SERVICE ITEMS</v>
          </cell>
          <cell r="BD31" t="str">
            <v>BILLED</v>
          </cell>
          <cell r="BE31">
            <v>44413.350902777776</v>
          </cell>
          <cell r="BF31">
            <v>323.64909722222365</v>
          </cell>
          <cell r="BG31">
            <v>44410</v>
          </cell>
          <cell r="BH31">
            <v>44737</v>
          </cell>
        </row>
        <row r="32">
          <cell r="E32" t="str">
            <v>X21010380848</v>
          </cell>
          <cell r="F32" t="str">
            <v>UNITED MAGDIWANG AND VILLAGE HOMES ASSOCIATION</v>
          </cell>
          <cell r="G32" t="str">
            <v>BLOCK 10, VILLAGE HOMES, BACOOR</v>
          </cell>
          <cell r="H32" t="str">
            <v>BACOOR CITY</v>
          </cell>
          <cell r="I32" t="str">
            <v>DASMA</v>
          </cell>
          <cell r="J32"/>
          <cell r="K32"/>
          <cell r="L32" t="str">
            <v>VJC</v>
          </cell>
          <cell r="M32" t="str">
            <v>FCOMP</v>
          </cell>
          <cell r="N32" t="str">
            <v>MBF</v>
          </cell>
          <cell r="O32">
            <v>1991.48</v>
          </cell>
          <cell r="P32"/>
          <cell r="Q32">
            <v>3276.47</v>
          </cell>
          <cell r="R32">
            <v>105</v>
          </cell>
          <cell r="S32">
            <v>4029293.66</v>
          </cell>
          <cell r="T32" t="str">
            <v>NEW</v>
          </cell>
          <cell r="U32">
            <v>2023051.13</v>
          </cell>
          <cell r="V32">
            <v>52824.36</v>
          </cell>
          <cell r="W32">
            <v>44327.771527777775</v>
          </cell>
          <cell r="X32">
            <v>44328</v>
          </cell>
          <cell r="Y32">
            <v>44329</v>
          </cell>
          <cell r="Z32"/>
          <cell r="AA32">
            <v>44375.800694444442</v>
          </cell>
          <cell r="AB32"/>
          <cell r="AC32">
            <v>48.029166666667152</v>
          </cell>
          <cell r="AD32">
            <v>47.800694444442343</v>
          </cell>
          <cell r="AE32">
            <v>-44375.800694444442</v>
          </cell>
          <cell r="AF32">
            <v>44351.677357374188</v>
          </cell>
          <cell r="AG32">
            <v>44361.852245266564</v>
          </cell>
          <cell r="AH32">
            <v>44377.771527777775</v>
          </cell>
          <cell r="AI32">
            <v>1.3388130208333469</v>
          </cell>
          <cell r="AJ32">
            <v>-739.59667824074074</v>
          </cell>
          <cell r="AK32">
            <v>50</v>
          </cell>
          <cell r="AL32">
            <v>32</v>
          </cell>
          <cell r="AM32">
            <v>26.905829596412559</v>
          </cell>
          <cell r="AN32">
            <v>34.08071748878924</v>
          </cell>
          <cell r="AO32">
            <v>23.905829596412559</v>
          </cell>
          <cell r="AP32">
            <v>60</v>
          </cell>
          <cell r="AQ32">
            <v>48</v>
          </cell>
          <cell r="AR32">
            <v>43</v>
          </cell>
          <cell r="AS32">
            <v>44423.800694444442</v>
          </cell>
          <cell r="AT32">
            <v>44418.800694444442</v>
          </cell>
          <cell r="AU32"/>
          <cell r="AV32"/>
          <cell r="AW32"/>
          <cell r="AX32"/>
          <cell r="AY32"/>
          <cell r="AZ32"/>
          <cell r="BA32"/>
          <cell r="BB32"/>
          <cell r="BC32" t="str">
            <v>MATERIAL BALANCING</v>
          </cell>
          <cell r="BD32" t="str">
            <v>WITH BACKJOB , PARTIALLY BILLED</v>
          </cell>
          <cell r="BE32">
            <v>44378.800694444442</v>
          </cell>
          <cell r="BF32">
            <v>485.19930555555766</v>
          </cell>
          <cell r="BG32">
            <v>44375</v>
          </cell>
          <cell r="BH32">
            <v>44864</v>
          </cell>
        </row>
        <row r="33">
          <cell r="E33" t="str">
            <v>X21010381063</v>
          </cell>
          <cell r="F33" t="str">
            <v>UNITED MAGDIWANG AND VILLAGE HOMES ASSOCIATION</v>
          </cell>
          <cell r="G33" t="str">
            <v>BLOCK 5, VILLAGE HOMES, BACOOR</v>
          </cell>
          <cell r="H33" t="str">
            <v>BACOOR CITY</v>
          </cell>
          <cell r="I33" t="str">
            <v>DASMA</v>
          </cell>
          <cell r="J33"/>
          <cell r="K33"/>
          <cell r="L33" t="str">
            <v>VJC</v>
          </cell>
          <cell r="M33" t="str">
            <v>FCOMP</v>
          </cell>
          <cell r="N33" t="str">
            <v>MBF</v>
          </cell>
          <cell r="O33">
            <v>1193.51</v>
          </cell>
          <cell r="P33"/>
          <cell r="Q33">
            <v>2295.92</v>
          </cell>
          <cell r="R33">
            <v>150</v>
          </cell>
          <cell r="S33">
            <v>3000663.78</v>
          </cell>
          <cell r="T33" t="str">
            <v>NEW</v>
          </cell>
          <cell r="U33">
            <v>1376995.54</v>
          </cell>
          <cell r="V33">
            <v>762579.54000000062</v>
          </cell>
          <cell r="W33">
            <v>44327.769444444442</v>
          </cell>
          <cell r="X33">
            <v>44328</v>
          </cell>
          <cell r="Y33">
            <v>44329</v>
          </cell>
          <cell r="Z33"/>
          <cell r="AA33">
            <v>44480.819444444445</v>
          </cell>
          <cell r="AB33"/>
          <cell r="AC33">
            <v>153.05000000000291</v>
          </cell>
          <cell r="AD33">
            <v>152.81944444444525</v>
          </cell>
          <cell r="AE33">
            <v>-44480.819444444445</v>
          </cell>
          <cell r="AF33">
            <v>44351.675274040856</v>
          </cell>
          <cell r="AG33">
            <v>44361.850161933231</v>
          </cell>
          <cell r="AH33">
            <v>44377.769444444442</v>
          </cell>
          <cell r="AI33">
            <v>4.2662687500000809</v>
          </cell>
          <cell r="AJ33">
            <v>-741.34699074074081</v>
          </cell>
          <cell r="AK33">
            <v>50</v>
          </cell>
          <cell r="AL33">
            <v>32</v>
          </cell>
          <cell r="AM33">
            <v>26.905829596412559</v>
          </cell>
          <cell r="AN33">
            <v>34.08071748878924</v>
          </cell>
          <cell r="AO33">
            <v>23.905829596412559</v>
          </cell>
          <cell r="AP33">
            <v>60</v>
          </cell>
          <cell r="AQ33">
            <v>48</v>
          </cell>
          <cell r="AR33">
            <v>43</v>
          </cell>
          <cell r="AS33">
            <v>44528.819444444445</v>
          </cell>
          <cell r="AT33">
            <v>44523.819444444445</v>
          </cell>
          <cell r="AU33"/>
          <cell r="AV33"/>
          <cell r="AW33"/>
          <cell r="AX33"/>
          <cell r="AY33"/>
          <cell r="AZ33"/>
          <cell r="BA33"/>
          <cell r="BB33"/>
          <cell r="BC33" t="str">
            <v>MATERIAL BALANCING</v>
          </cell>
          <cell r="BD33" t="str">
            <v>WITH BACKJOB , PARTIALLY BILLED</v>
          </cell>
          <cell r="BE33">
            <v>44483.819444444445</v>
          </cell>
          <cell r="BF33">
            <v>380.18055555555475</v>
          </cell>
          <cell r="BG33">
            <v>44480</v>
          </cell>
          <cell r="BH33">
            <v>44864</v>
          </cell>
        </row>
        <row r="34">
          <cell r="E34" t="str">
            <v>X20094188880</v>
          </cell>
          <cell r="F34" t="str">
            <v xml:space="preserve">SITIO PUGADLAWIN </v>
          </cell>
          <cell r="G34" t="str">
            <v>137 ZONE 1 SITIO PUGADLAWIN, ALMANZA II, LAS PIÑAS CITY</v>
          </cell>
          <cell r="H34" t="str">
            <v>LAS PIÑAS CITY</v>
          </cell>
          <cell r="I34" t="str">
            <v>PARAÑAQUE</v>
          </cell>
          <cell r="J34"/>
          <cell r="K34"/>
          <cell r="L34" t="str">
            <v>POWERHOUSE</v>
          </cell>
          <cell r="M34" t="str">
            <v>FCOMP</v>
          </cell>
          <cell r="N34" t="str">
            <v>MBF</v>
          </cell>
          <cell r="O34">
            <v>554.73</v>
          </cell>
          <cell r="P34"/>
          <cell r="Q34">
            <v>826.82</v>
          </cell>
          <cell r="R34">
            <v>924</v>
          </cell>
          <cell r="S34">
            <v>1594563.64</v>
          </cell>
          <cell r="T34" t="str">
            <v>NEW</v>
          </cell>
          <cell r="U34">
            <v>407609.73</v>
          </cell>
          <cell r="V34">
            <v>371373.40999999968</v>
          </cell>
          <cell r="W34">
            <v>44328.625</v>
          </cell>
          <cell r="X34">
            <v>44330</v>
          </cell>
          <cell r="Y34">
            <v>44330</v>
          </cell>
          <cell r="Z34"/>
          <cell r="AA34">
            <v>44378.304166666669</v>
          </cell>
          <cell r="AB34"/>
          <cell r="AC34">
            <v>49.679166666668607</v>
          </cell>
          <cell r="AD34">
            <v>48.304166666668607</v>
          </cell>
          <cell r="AE34">
            <v>-44378.304166666669</v>
          </cell>
          <cell r="AF34">
            <v>44345.395773638971</v>
          </cell>
          <cell r="AG34">
            <v>44353.667979942693</v>
          </cell>
          <cell r="AH34">
            <v>44378.625</v>
          </cell>
          <cell r="AI34">
            <v>1.8845683876812327</v>
          </cell>
          <cell r="AJ34">
            <v>-806.87825757575763</v>
          </cell>
          <cell r="AK34">
            <v>40</v>
          </cell>
          <cell r="AL34">
            <v>23</v>
          </cell>
          <cell r="AM34">
            <v>19.770773638968482</v>
          </cell>
          <cell r="AN34">
            <v>25.04297994269341</v>
          </cell>
          <cell r="AO34">
            <v>16.770773638968482</v>
          </cell>
          <cell r="AP34">
            <v>55</v>
          </cell>
          <cell r="AQ34">
            <v>44</v>
          </cell>
          <cell r="AR34">
            <v>39</v>
          </cell>
          <cell r="AS34">
            <v>44422.304166666669</v>
          </cell>
          <cell r="AT34">
            <v>44417.304166666669</v>
          </cell>
          <cell r="AU34"/>
          <cell r="AV34"/>
          <cell r="AW34"/>
          <cell r="AX34"/>
          <cell r="AY34"/>
          <cell r="AZ34"/>
          <cell r="BA34"/>
          <cell r="BB34"/>
          <cell r="BC34" t="str">
            <v>ON GOING MAT RETURN</v>
          </cell>
          <cell r="BD34" t="str">
            <v>WITH BACKJOB , BILLED</v>
          </cell>
          <cell r="BE34">
            <v>44381.304166666669</v>
          </cell>
          <cell r="BF34">
            <v>407.69583333333139</v>
          </cell>
          <cell r="BG34">
            <v>44393</v>
          </cell>
          <cell r="BH34">
            <v>44789</v>
          </cell>
        </row>
        <row r="35">
          <cell r="E35" t="str">
            <v>P2105111178</v>
          </cell>
          <cell r="F35" t="str">
            <v xml:space="preserve">C2 51XD Uprate from 50kVA to 75kVA : [032982|WA087872|CW8-1193] </v>
          </cell>
          <cell r="G35" t="str">
            <v>TULIP CAMELLA TOWNHOMES CLASSIC TALON III LAS PINAS CITY</v>
          </cell>
          <cell r="H35" t="str">
            <v>LAS PIÑAS CITY</v>
          </cell>
          <cell r="I35" t="str">
            <v>PARAÑAQUE</v>
          </cell>
          <cell r="J35"/>
          <cell r="K35"/>
          <cell r="L35" t="str">
            <v>AVECO</v>
          </cell>
          <cell r="M35" t="str">
            <v>FCOMP</v>
          </cell>
          <cell r="N35" t="str">
            <v>MBF</v>
          </cell>
          <cell r="O35">
            <v>15.92</v>
          </cell>
          <cell r="P35"/>
          <cell r="Q35">
            <v>5.2</v>
          </cell>
          <cell r="R35">
            <v>0</v>
          </cell>
          <cell r="S35">
            <v>141426.56</v>
          </cell>
          <cell r="T35" t="str">
            <v>P-SERIES</v>
          </cell>
          <cell r="U35">
            <v>10642.55</v>
          </cell>
          <cell r="V35">
            <v>8983.5400000000009</v>
          </cell>
          <cell r="W35">
            <v>44340.703472222223</v>
          </cell>
          <cell r="X35">
            <v>44341.525694444441</v>
          </cell>
          <cell r="Y35">
            <v>44362</v>
          </cell>
          <cell r="Z35"/>
          <cell r="AA35">
            <v>44410</v>
          </cell>
          <cell r="AB35"/>
          <cell r="AC35">
            <v>69.296527777776646</v>
          </cell>
          <cell r="AD35">
            <v>68.474305555559113</v>
          </cell>
          <cell r="AE35">
            <v>-44410</v>
          </cell>
          <cell r="AF35">
            <v>44359.47766577061</v>
          </cell>
          <cell r="AG35">
            <v>44368.284117383511</v>
          </cell>
          <cell r="AH35">
            <v>44390.703472222223</v>
          </cell>
          <cell r="AI35">
            <v>2.3868804012345288</v>
          </cell>
          <cell r="AJ35">
            <v>-1110.25</v>
          </cell>
          <cell r="AK35">
            <v>20</v>
          </cell>
          <cell r="AL35">
            <v>36</v>
          </cell>
          <cell r="AM35">
            <v>21.774193548387096</v>
          </cell>
          <cell r="AN35">
            <v>27.58064516129032</v>
          </cell>
          <cell r="AO35">
            <v>18.774193548387096</v>
          </cell>
          <cell r="AP35">
            <v>40</v>
          </cell>
          <cell r="AQ35">
            <v>32</v>
          </cell>
          <cell r="AR35">
            <v>27</v>
          </cell>
          <cell r="AS35">
            <v>44442</v>
          </cell>
          <cell r="AT35">
            <v>44437</v>
          </cell>
          <cell r="AU35"/>
          <cell r="AV35"/>
          <cell r="AW35"/>
          <cell r="AX35"/>
          <cell r="AY35"/>
          <cell r="AZ35"/>
          <cell r="BA35"/>
          <cell r="BB35"/>
          <cell r="BC35" t="str">
            <v>MATERIAL BALANCING</v>
          </cell>
          <cell r="BD35" t="str">
            <v>PARTIALLY BILLED</v>
          </cell>
          <cell r="BE35">
            <v>44413</v>
          </cell>
          <cell r="BF35">
            <v>832</v>
          </cell>
          <cell r="BG35">
            <v>44366</v>
          </cell>
          <cell r="BH35">
            <v>45245</v>
          </cell>
        </row>
        <row r="36">
          <cell r="E36" t="str">
            <v>P2105111199</v>
          </cell>
          <cell r="F36" t="str">
            <v xml:space="preserve">C2 44WU Uprate from 25kVA to 50kVA : [003099|WA203748|CY7-0005] </v>
          </cell>
          <cell r="G36" t="str">
            <v>SUNKIST GREEN VALLEY CPD MANUYO II LAS PINAS CITY</v>
          </cell>
          <cell r="H36" t="str">
            <v>LAS PIÑAS CITY</v>
          </cell>
          <cell r="I36" t="str">
            <v>PARAÑAQUE</v>
          </cell>
          <cell r="J36"/>
          <cell r="K36"/>
          <cell r="L36" t="str">
            <v>POWERHOUSE</v>
          </cell>
          <cell r="M36" t="str">
            <v>FCOMP</v>
          </cell>
          <cell r="N36" t="str">
            <v>MBF</v>
          </cell>
          <cell r="O36">
            <v>14.73</v>
          </cell>
          <cell r="P36"/>
          <cell r="Q36">
            <v>4.07</v>
          </cell>
          <cell r="R36">
            <v>0</v>
          </cell>
          <cell r="S36">
            <v>119202.64</v>
          </cell>
          <cell r="T36" t="str">
            <v>P-SERIES</v>
          </cell>
          <cell r="U36">
            <v>9847.1299999999992</v>
          </cell>
          <cell r="V36"/>
          <cell r="W36">
            <v>44343.642361111109</v>
          </cell>
          <cell r="X36">
            <v>44344.543749999997</v>
          </cell>
          <cell r="Y36">
            <v>44362</v>
          </cell>
          <cell r="Z36"/>
          <cell r="AA36">
            <v>44376</v>
          </cell>
          <cell r="AB36"/>
          <cell r="AC36">
            <v>32.357638888890506</v>
          </cell>
          <cell r="AD36">
            <v>31.45625000000291</v>
          </cell>
          <cell r="AE36">
            <v>-44376</v>
          </cell>
          <cell r="AF36">
            <v>44362.416554659496</v>
          </cell>
          <cell r="AG36">
            <v>44371.223006272397</v>
          </cell>
          <cell r="AH36">
            <v>44393.642361111109</v>
          </cell>
          <cell r="AI36">
            <v>1.1145408950617841</v>
          </cell>
          <cell r="AJ36">
            <v>-1109.4000000000001</v>
          </cell>
          <cell r="AK36">
            <v>20</v>
          </cell>
          <cell r="AL36">
            <v>36</v>
          </cell>
          <cell r="AM36">
            <v>21.774193548387096</v>
          </cell>
          <cell r="AN36">
            <v>27.58064516129032</v>
          </cell>
          <cell r="AO36">
            <v>18.774193548387096</v>
          </cell>
          <cell r="AP36">
            <v>40</v>
          </cell>
          <cell r="AQ36">
            <v>32</v>
          </cell>
          <cell r="AR36">
            <v>27</v>
          </cell>
          <cell r="AS36">
            <v>44408</v>
          </cell>
          <cell r="AT36">
            <v>44403</v>
          </cell>
          <cell r="AU36"/>
          <cell r="AV36"/>
          <cell r="AW36"/>
          <cell r="AX36"/>
          <cell r="AY36"/>
          <cell r="AZ36"/>
          <cell r="BA36"/>
          <cell r="BB36"/>
          <cell r="BC36" t="str">
            <v>NO COC</v>
          </cell>
          <cell r="BD36"/>
          <cell r="BE36">
            <v>44379</v>
          </cell>
          <cell r="BF36">
            <v>1512</v>
          </cell>
          <cell r="BG36"/>
          <cell r="BH36"/>
        </row>
        <row r="37">
          <cell r="E37" t="str">
            <v>X21051889266</v>
          </cell>
          <cell r="F37" t="str">
            <v>DYNAMIC GROUP GAMING AND AMUSEMENT CORP.,</v>
          </cell>
          <cell r="G37" t="str">
            <v>BRADCO, ASEANA BUSINESS PARK, PARANAQUE</v>
          </cell>
          <cell r="H37" t="str">
            <v>PARAÑAQUE CITY</v>
          </cell>
          <cell r="I37" t="str">
            <v>PARAÑAQUE</v>
          </cell>
          <cell r="J37"/>
          <cell r="K37"/>
          <cell r="L37" t="str">
            <v>VJC</v>
          </cell>
          <cell r="M37" t="str">
            <v>FCOMP</v>
          </cell>
          <cell r="N37" t="str">
            <v>MBF</v>
          </cell>
          <cell r="O37">
            <v>137.12</v>
          </cell>
          <cell r="P37">
            <v>117.98670000000001</v>
          </cell>
          <cell r="Q37">
            <v>207.35</v>
          </cell>
          <cell r="R37">
            <v>0</v>
          </cell>
          <cell r="S37">
            <v>119786.03</v>
          </cell>
          <cell r="T37" t="str">
            <v>TERMINATION</v>
          </cell>
          <cell r="U37">
            <v>101283.08999999998</v>
          </cell>
          <cell r="V37">
            <v>91680.119999999981</v>
          </cell>
          <cell r="W37">
            <v>44349.704861111109</v>
          </cell>
          <cell r="X37">
            <v>44351.652083333334</v>
          </cell>
          <cell r="Y37"/>
          <cell r="Z37"/>
          <cell r="AA37">
            <v>44365.722627314812</v>
          </cell>
          <cell r="AB37"/>
          <cell r="AC37">
            <v>16.017766203702195</v>
          </cell>
          <cell r="AD37">
            <v>14.070543981477385</v>
          </cell>
          <cell r="AE37">
            <v>-44365.722627314812</v>
          </cell>
          <cell r="AF37">
            <v>44371.573282163743</v>
          </cell>
          <cell r="AG37">
            <v>44381.204861111109</v>
          </cell>
          <cell r="AH37">
            <v>44399.704861111109</v>
          </cell>
          <cell r="AI37">
            <v>0.48307548868308203</v>
          </cell>
          <cell r="AJ37">
            <v>-964.47223102858288</v>
          </cell>
          <cell r="AK37">
            <v>28</v>
          </cell>
          <cell r="AL37">
            <v>36</v>
          </cell>
          <cell r="AM37">
            <v>24.868421052631579</v>
          </cell>
          <cell r="AN37">
            <v>31.499999999999996</v>
          </cell>
          <cell r="AO37">
            <v>21.868421052631579</v>
          </cell>
          <cell r="AP37">
            <v>46</v>
          </cell>
          <cell r="AQ37">
            <v>36.800000000000004</v>
          </cell>
          <cell r="AR37">
            <v>31.800000000000004</v>
          </cell>
          <cell r="AS37">
            <v>44402.522627314815</v>
          </cell>
          <cell r="AT37">
            <v>44397.522627314815</v>
          </cell>
          <cell r="AU37"/>
          <cell r="AV37"/>
          <cell r="AW37"/>
          <cell r="AX37"/>
          <cell r="AY37"/>
          <cell r="AZ37"/>
          <cell r="BA37"/>
          <cell r="BB37"/>
          <cell r="BC37" t="str">
            <v>CHECKING OF SERVICE ITEMS</v>
          </cell>
          <cell r="BD37" t="str">
            <v>BILLED</v>
          </cell>
          <cell r="BE37">
            <v>44368.722627314812</v>
          </cell>
          <cell r="BF37">
            <v>140.27737268518831</v>
          </cell>
          <cell r="BG37">
            <v>44365</v>
          </cell>
          <cell r="BH37">
            <v>44509</v>
          </cell>
        </row>
        <row r="38">
          <cell r="E38" t="str">
            <v>R19970672</v>
          </cell>
          <cell r="F38" t="str">
            <v>FILINVEST LAND, INC.,</v>
          </cell>
          <cell r="G38" t="str">
            <v>BLOCK 1, THE ENCLAVE ALABANG 2, LAS PINAS CITY</v>
          </cell>
          <cell r="H38" t="str">
            <v>LAS PIÑAS CITY</v>
          </cell>
          <cell r="I38" t="str">
            <v>PARAÑAQUE</v>
          </cell>
          <cell r="J38"/>
          <cell r="K38"/>
          <cell r="L38" t="str">
            <v>POWERHOUSE</v>
          </cell>
          <cell r="M38" t="str">
            <v>FCOMP</v>
          </cell>
          <cell r="N38" t="str">
            <v>MBF</v>
          </cell>
          <cell r="O38">
            <v>1179.8699999999999</v>
          </cell>
          <cell r="P38"/>
          <cell r="Q38">
            <v>1943.85</v>
          </cell>
          <cell r="R38">
            <v>0</v>
          </cell>
          <cell r="S38">
            <v>5107481.96</v>
          </cell>
          <cell r="T38" t="str">
            <v>RELOC</v>
          </cell>
          <cell r="U38">
            <v>896682.53000000212</v>
          </cell>
          <cell r="V38">
            <v>73592.77</v>
          </cell>
          <cell r="W38">
            <v>44349.703472222223</v>
          </cell>
          <cell r="X38">
            <v>44351.658333333333</v>
          </cell>
          <cell r="Y38">
            <v>44247</v>
          </cell>
          <cell r="Z38"/>
          <cell r="AA38">
            <v>44706.365277777775</v>
          </cell>
          <cell r="AB38"/>
          <cell r="AC38">
            <v>356.66180555555184</v>
          </cell>
          <cell r="AD38">
            <v>354.70694444444234</v>
          </cell>
          <cell r="AE38">
            <v>-44706.365277777775</v>
          </cell>
          <cell r="AF38">
            <v>44376.179454754973</v>
          </cell>
          <cell r="AG38">
            <v>44387.039716763706</v>
          </cell>
          <cell r="AH38">
            <v>44399.703472222223</v>
          </cell>
          <cell r="AI38">
            <v>9.0750614969134862</v>
          </cell>
          <cell r="AJ38">
            <v>-745.10608796296287</v>
          </cell>
          <cell r="AK38">
            <v>50</v>
          </cell>
          <cell r="AL38">
            <v>36</v>
          </cell>
          <cell r="AM38">
            <v>29.475982532751093</v>
          </cell>
          <cell r="AN38">
            <v>37.336244541484717</v>
          </cell>
          <cell r="AO38">
            <v>26.475982532751093</v>
          </cell>
          <cell r="AP38">
            <v>60</v>
          </cell>
          <cell r="AQ38">
            <v>48</v>
          </cell>
          <cell r="AR38">
            <v>43</v>
          </cell>
          <cell r="AS38">
            <v>44754.365277777775</v>
          </cell>
          <cell r="AT38">
            <v>44749.365277777775</v>
          </cell>
          <cell r="AU38"/>
          <cell r="AV38"/>
          <cell r="AW38"/>
          <cell r="AX38"/>
          <cell r="AY38"/>
          <cell r="AZ38"/>
          <cell r="BA38"/>
          <cell r="BB38"/>
          <cell r="BC38" t="str">
            <v>MATERIAL BALANCING</v>
          </cell>
          <cell r="BD38" t="str">
            <v>PARTIALLY BILLED , WITH BACKJOB</v>
          </cell>
          <cell r="BE38">
            <v>44709.365277777775</v>
          </cell>
          <cell r="BF38">
            <v>137.63472222222481</v>
          </cell>
          <cell r="BG38">
            <v>44728</v>
          </cell>
          <cell r="BH38">
            <v>44847</v>
          </cell>
        </row>
        <row r="39">
          <cell r="E39" t="str">
            <v>R20456077</v>
          </cell>
          <cell r="F39" t="str">
            <v>LAUREL, LUIS MARCOS P</v>
          </cell>
          <cell r="G39" t="str">
            <v>DINGALAN, AYALA-ALABANG VILL, MUNTINLUPA</v>
          </cell>
          <cell r="H39" t="str">
            <v>MUNTINLUPA CITY</v>
          </cell>
          <cell r="I39" t="str">
            <v>PARAÑAQUE</v>
          </cell>
          <cell r="J39"/>
          <cell r="K39"/>
          <cell r="L39" t="str">
            <v>POWERHOUSE</v>
          </cell>
          <cell r="M39" t="str">
            <v>FCOMP</v>
          </cell>
          <cell r="N39" t="str">
            <v>MBF</v>
          </cell>
          <cell r="O39">
            <v>57.25</v>
          </cell>
          <cell r="P39"/>
          <cell r="Q39">
            <v>85.17</v>
          </cell>
          <cell r="R39">
            <v>0</v>
          </cell>
          <cell r="S39">
            <v>112171.76</v>
          </cell>
          <cell r="T39" t="str">
            <v>RELOC</v>
          </cell>
          <cell r="U39">
            <v>38264.730000000003</v>
          </cell>
          <cell r="V39"/>
          <cell r="W39">
            <v>44370.701388888891</v>
          </cell>
          <cell r="X39">
            <v>44375</v>
          </cell>
          <cell r="Y39">
            <v>44375</v>
          </cell>
          <cell r="Z39"/>
          <cell r="AA39">
            <v>44785.713194444441</v>
          </cell>
          <cell r="AB39"/>
          <cell r="AC39">
            <v>415.01180555555038</v>
          </cell>
          <cell r="AD39">
            <v>410.71319444444089</v>
          </cell>
          <cell r="AE39">
            <v>-44785.713194444441</v>
          </cell>
          <cell r="AF39">
            <v>44390.78689074763</v>
          </cell>
          <cell r="AG39">
            <v>44399.94302457662</v>
          </cell>
          <cell r="AH39">
            <v>44420.701388888891</v>
          </cell>
          <cell r="AI39">
            <v>13.482871460681528</v>
          </cell>
          <cell r="AJ39">
            <v>-1066.3265046296297</v>
          </cell>
          <cell r="AK39">
            <v>23</v>
          </cell>
          <cell r="AL39">
            <v>36</v>
          </cell>
          <cell r="AM39">
            <v>23.085501858736059</v>
          </cell>
          <cell r="AN39">
            <v>29.241635687732341</v>
          </cell>
          <cell r="AO39">
            <v>20.085501858736059</v>
          </cell>
          <cell r="AP39">
            <v>42</v>
          </cell>
          <cell r="AQ39">
            <v>33.6</v>
          </cell>
          <cell r="AR39">
            <v>28.6</v>
          </cell>
          <cell r="AS39">
            <v>44819.313194444439</v>
          </cell>
          <cell r="AT39">
            <v>44814.313194444439</v>
          </cell>
          <cell r="AU39"/>
          <cell r="AV39"/>
          <cell r="AW39"/>
          <cell r="AX39"/>
          <cell r="AY39"/>
          <cell r="AZ39"/>
          <cell r="BA39"/>
          <cell r="BB39"/>
          <cell r="BC39" t="str">
            <v>ON GOING MAT RETURN</v>
          </cell>
          <cell r="BD39"/>
          <cell r="BE39">
            <v>44788.713194444441</v>
          </cell>
          <cell r="BF39">
            <v>41.286805555559113</v>
          </cell>
          <cell r="BG39">
            <v>44785</v>
          </cell>
          <cell r="BH39">
            <v>44830</v>
          </cell>
        </row>
        <row r="40">
          <cell r="E40" t="str">
            <v>X21031056068</v>
          </cell>
          <cell r="F40" t="str">
            <v>DULCINEA BALCE SANTOS</v>
          </cell>
          <cell r="G40" t="str">
            <v>HAITI, BETTER LIVING SUBD, PARANAQUE</v>
          </cell>
          <cell r="H40" t="str">
            <v>PARAÑAQUE CITY</v>
          </cell>
          <cell r="I40" t="str">
            <v>PARAÑAQUE</v>
          </cell>
          <cell r="J40"/>
          <cell r="K40"/>
          <cell r="L40" t="str">
            <v>VJC</v>
          </cell>
          <cell r="M40" t="str">
            <v>CAN</v>
          </cell>
          <cell r="N40" t="str">
            <v>MBF</v>
          </cell>
          <cell r="O40">
            <v>290.91000000000003</v>
          </cell>
          <cell r="P40"/>
          <cell r="Q40">
            <v>455.03</v>
          </cell>
          <cell r="R40">
            <v>45.08</v>
          </cell>
          <cell r="S40">
            <v>114344.7</v>
          </cell>
          <cell r="T40" t="str">
            <v>MODIFICATION</v>
          </cell>
          <cell r="U40">
            <v>193543.55</v>
          </cell>
          <cell r="V40"/>
          <cell r="W40">
            <v>44386.661805555559</v>
          </cell>
          <cell r="X40">
            <v>44390.574999999997</v>
          </cell>
          <cell r="Y40">
            <v>44390</v>
          </cell>
          <cell r="Z40"/>
          <cell r="AA40"/>
          <cell r="AB40"/>
          <cell r="AC40">
            <v>-44386.661805555559</v>
          </cell>
          <cell r="AD40">
            <v>-44390.574999999997</v>
          </cell>
          <cell r="AE40">
            <v>0</v>
          </cell>
          <cell r="AF40">
            <v>44409.685901941099</v>
          </cell>
          <cell r="AG40">
            <v>44419.625660977246</v>
          </cell>
          <cell r="AH40">
            <v>44436.661805555559</v>
          </cell>
          <cell r="AI40">
            <v>-1279.1989339795525</v>
          </cell>
          <cell r="AJ40">
            <v>0</v>
          </cell>
          <cell r="AK40">
            <v>32</v>
          </cell>
          <cell r="AL40">
            <v>36</v>
          </cell>
          <cell r="AM40">
            <v>26.024096385542165</v>
          </cell>
          <cell r="AN40">
            <v>32.963855421686745</v>
          </cell>
          <cell r="AO40">
            <v>23.024096385542165</v>
          </cell>
          <cell r="AP40">
            <v>50</v>
          </cell>
          <cell r="AQ40">
            <v>40</v>
          </cell>
          <cell r="AR40">
            <v>35</v>
          </cell>
          <cell r="AS40">
            <v>40</v>
          </cell>
          <cell r="AT40">
            <v>35</v>
          </cell>
          <cell r="AU40"/>
          <cell r="AV40"/>
          <cell r="AW40"/>
          <cell r="AX40"/>
          <cell r="AY40"/>
          <cell r="AZ40"/>
          <cell r="BA40"/>
          <cell r="BB40"/>
          <cell r="BC40" t="str">
            <v>CANCELLED</v>
          </cell>
          <cell r="BD40"/>
          <cell r="BE40">
            <v>3</v>
          </cell>
          <cell r="BF40">
            <v>0</v>
          </cell>
          <cell r="BG40"/>
          <cell r="BH40"/>
        </row>
        <row r="41">
          <cell r="E41">
            <v>100338058024</v>
          </cell>
          <cell r="F41" t="str">
            <v>MAINT - 414FIL - Retirement of Idle poles and other facilities pole DT1-2193 and reconst facilities</v>
          </cell>
          <cell r="G41" t="str">
            <v>FILINVEST ALABANG ALABANG MUNTINLUPA</v>
          </cell>
          <cell r="H41" t="str">
            <v>MUNTINLUPA CITY</v>
          </cell>
          <cell r="I41" t="str">
            <v>PARAÑAQUE</v>
          </cell>
          <cell r="J41" t="str">
            <v>Cancelled due to existing application (see W.O. X21030985453)</v>
          </cell>
          <cell r="K41"/>
          <cell r="L41" t="str">
            <v>ECOM</v>
          </cell>
          <cell r="M41" t="str">
            <v>PCAN3</v>
          </cell>
          <cell r="N41" t="str">
            <v>MBF</v>
          </cell>
          <cell r="O41">
            <v>27.27</v>
          </cell>
          <cell r="P41"/>
          <cell r="Q41">
            <v>3.9</v>
          </cell>
          <cell r="R41">
            <v>0</v>
          </cell>
          <cell r="S41">
            <v>29727.41</v>
          </cell>
          <cell r="T41" t="str">
            <v>RETIREMENT OF IDLE FAC IN FILINVEST</v>
          </cell>
          <cell r="U41">
            <v>21506.02</v>
          </cell>
          <cell r="V41"/>
          <cell r="W41">
            <v>44389.581944444442</v>
          </cell>
          <cell r="X41">
            <v>44390.583333333336</v>
          </cell>
          <cell r="Y41">
            <v>44473</v>
          </cell>
          <cell r="Z41"/>
          <cell r="AA41"/>
          <cell r="AB41"/>
          <cell r="AC41">
            <v>-44389.581944444442</v>
          </cell>
          <cell r="AD41">
            <v>-44390.583333333336</v>
          </cell>
          <cell r="AE41">
            <v>0</v>
          </cell>
          <cell r="AF41">
            <v>44408.356137992829</v>
          </cell>
          <cell r="AG41">
            <v>44417.16258960573</v>
          </cell>
          <cell r="AH41">
            <v>44439.581944444442</v>
          </cell>
          <cell r="AI41">
            <v>-1528.9744891975306</v>
          </cell>
          <cell r="AJ41">
            <v>0</v>
          </cell>
          <cell r="AK41">
            <v>20</v>
          </cell>
          <cell r="AL41">
            <v>36</v>
          </cell>
          <cell r="AM41">
            <v>21.774193548387096</v>
          </cell>
          <cell r="AN41">
            <v>27.58064516129032</v>
          </cell>
          <cell r="AO41">
            <v>18.774193548387096</v>
          </cell>
          <cell r="AP41">
            <v>40</v>
          </cell>
          <cell r="AQ41">
            <v>32</v>
          </cell>
          <cell r="AR41">
            <v>27</v>
          </cell>
          <cell r="AS41">
            <v>32</v>
          </cell>
          <cell r="AT41">
            <v>27</v>
          </cell>
          <cell r="AU41"/>
          <cell r="AV41"/>
          <cell r="AW41"/>
          <cell r="AX41"/>
          <cell r="AY41"/>
          <cell r="AZ41"/>
          <cell r="BA41"/>
          <cell r="BB41"/>
          <cell r="BC41" t="str">
            <v>CANCELLED</v>
          </cell>
          <cell r="BD41"/>
          <cell r="BE41">
            <v>3</v>
          </cell>
          <cell r="BF41">
            <v>0</v>
          </cell>
          <cell r="BG41"/>
          <cell r="BH41"/>
        </row>
        <row r="42">
          <cell r="E42" t="str">
            <v>X21051889248</v>
          </cell>
          <cell r="F42" t="str">
            <v>DMCI PROJECT DEVELOPERS, INC.,</v>
          </cell>
          <cell r="G42" t="str">
            <v>SAN PEDRO, SAN ANTONIO VALLEY 2, PARANAQUE</v>
          </cell>
          <cell r="H42" t="str">
            <v>PARAÑAQUE CITY</v>
          </cell>
          <cell r="I42" t="str">
            <v>PARAÑAQUE</v>
          </cell>
          <cell r="J42"/>
          <cell r="K42"/>
          <cell r="L42" t="str">
            <v>VJC</v>
          </cell>
          <cell r="M42" t="str">
            <v>FCOMP</v>
          </cell>
          <cell r="N42" t="str">
            <v>MBF</v>
          </cell>
          <cell r="O42">
            <v>45.02</v>
          </cell>
          <cell r="P42">
            <v>21.69</v>
          </cell>
          <cell r="Q42">
            <v>61.5</v>
          </cell>
          <cell r="R42">
            <v>0</v>
          </cell>
          <cell r="S42">
            <v>39284.47</v>
          </cell>
          <cell r="T42" t="str">
            <v>TERMINATION</v>
          </cell>
          <cell r="U42">
            <v>30165.67</v>
          </cell>
          <cell r="V42">
            <v>30165.67</v>
          </cell>
          <cell r="W42">
            <v>44390.416666666664</v>
          </cell>
          <cell r="X42">
            <v>44392.418749999997</v>
          </cell>
          <cell r="Y42"/>
          <cell r="Z42"/>
          <cell r="AA42">
            <v>44446.603946759256</v>
          </cell>
          <cell r="AB42"/>
          <cell r="AC42">
            <v>56.187280092592118</v>
          </cell>
          <cell r="AD42">
            <v>54.18519675925927</v>
          </cell>
          <cell r="AE42">
            <v>-44446.603946759256</v>
          </cell>
          <cell r="AF42">
            <v>44410.502168525403</v>
          </cell>
          <cell r="AG42">
            <v>44419.658302354394</v>
          </cell>
          <cell r="AH42">
            <v>44440.416666666664</v>
          </cell>
          <cell r="AI42">
            <v>1.825408012669961</v>
          </cell>
          <cell r="AJ42">
            <v>-1058.2524749228394</v>
          </cell>
          <cell r="AK42">
            <v>23</v>
          </cell>
          <cell r="AL42">
            <v>36</v>
          </cell>
          <cell r="AM42">
            <v>23.085501858736059</v>
          </cell>
          <cell r="AN42">
            <v>29.241635687732341</v>
          </cell>
          <cell r="AO42">
            <v>20.085501858736059</v>
          </cell>
          <cell r="AP42">
            <v>42</v>
          </cell>
          <cell r="AQ42">
            <v>33.6</v>
          </cell>
          <cell r="AR42">
            <v>28.6</v>
          </cell>
          <cell r="AS42">
            <v>44480.203946759255</v>
          </cell>
          <cell r="AT42">
            <v>44475.203946759255</v>
          </cell>
          <cell r="AU42"/>
          <cell r="AV42"/>
          <cell r="AW42"/>
          <cell r="AX42"/>
          <cell r="AY42"/>
          <cell r="AZ42"/>
          <cell r="BA42"/>
          <cell r="BB42"/>
          <cell r="BC42" t="str">
            <v>CHECKING OF SERVICE ITEMS</v>
          </cell>
          <cell r="BD42" t="str">
            <v>BILLED</v>
          </cell>
          <cell r="BE42">
            <v>44449.603946759256</v>
          </cell>
          <cell r="BF42">
            <v>59.39605324074364</v>
          </cell>
          <cell r="BG42">
            <v>44446</v>
          </cell>
          <cell r="BH42">
            <v>44509</v>
          </cell>
        </row>
        <row r="43">
          <cell r="E43" t="str">
            <v>X21020739729</v>
          </cell>
          <cell r="F43" t="str">
            <v>UNI- ASIA INTERNATIONAL PRIME HOLDINGS INC.</v>
          </cell>
          <cell r="G43" t="str">
            <v>PRES. DIOSDADO MACAPAGAL, ASIAWORLD CITY, PARANAQUE</v>
          </cell>
          <cell r="H43" t="str">
            <v>PARAÑAQUE CITY</v>
          </cell>
          <cell r="I43" t="str">
            <v>PARAÑAQUE</v>
          </cell>
          <cell r="J43"/>
          <cell r="K43"/>
          <cell r="L43" t="str">
            <v>AVECO</v>
          </cell>
          <cell r="M43" t="str">
            <v>FCOMP</v>
          </cell>
          <cell r="N43" t="str">
            <v>MBF</v>
          </cell>
          <cell r="O43">
            <v>109.26</v>
          </cell>
          <cell r="P43">
            <v>94.336700000000008</v>
          </cell>
          <cell r="Q43">
            <v>149.66999999999999</v>
          </cell>
          <cell r="R43">
            <v>0</v>
          </cell>
          <cell r="S43">
            <v>90160.48</v>
          </cell>
          <cell r="T43" t="str">
            <v>TERMINATION</v>
          </cell>
          <cell r="U43">
            <v>73029.12999999999</v>
          </cell>
          <cell r="V43">
            <v>73029.12999999999</v>
          </cell>
          <cell r="W43">
            <v>44390.415972222225</v>
          </cell>
          <cell r="X43">
            <v>44392.419444444444</v>
          </cell>
          <cell r="Y43"/>
          <cell r="Z43"/>
          <cell r="AA43">
            <v>44426.416377314818</v>
          </cell>
          <cell r="AB43"/>
          <cell r="AC43">
            <v>36.0004050925927</v>
          </cell>
          <cell r="AD43">
            <v>33.996932870373712</v>
          </cell>
          <cell r="AE43">
            <v>-44426.416377314818</v>
          </cell>
          <cell r="AF43">
            <v>44411.622868773949</v>
          </cell>
          <cell r="AG43">
            <v>44421.078041187742</v>
          </cell>
          <cell r="AH43">
            <v>44440.415972222225</v>
          </cell>
          <cell r="AI43">
            <v>1.1153971663303295</v>
          </cell>
          <cell r="AJ43">
            <v>-1009.6912813026095</v>
          </cell>
          <cell r="AK43">
            <v>26</v>
          </cell>
          <cell r="AL43">
            <v>36</v>
          </cell>
          <cell r="AM43">
            <v>24.206896551724139</v>
          </cell>
          <cell r="AN43">
            <v>30.662068965517239</v>
          </cell>
          <cell r="AO43">
            <v>21.206896551724139</v>
          </cell>
          <cell r="AP43">
            <v>44</v>
          </cell>
          <cell r="AQ43">
            <v>35.200000000000003</v>
          </cell>
          <cell r="AR43">
            <v>30.200000000000003</v>
          </cell>
          <cell r="AS43">
            <v>44461.616377314815</v>
          </cell>
          <cell r="AT43">
            <v>44456.616377314815</v>
          </cell>
          <cell r="AU43"/>
          <cell r="AV43"/>
          <cell r="AW43"/>
          <cell r="AX43"/>
          <cell r="AY43"/>
          <cell r="AZ43"/>
          <cell r="BA43"/>
          <cell r="BB43"/>
          <cell r="BC43" t="str">
            <v>CHECKING OF SERVICE ITEMS</v>
          </cell>
          <cell r="BD43" t="str">
            <v>BILLED</v>
          </cell>
          <cell r="BE43">
            <v>44429.416377314818</v>
          </cell>
          <cell r="BF43">
            <v>346.58362268518249</v>
          </cell>
          <cell r="BG43">
            <v>44426</v>
          </cell>
          <cell r="BH43">
            <v>44776</v>
          </cell>
        </row>
        <row r="44">
          <cell r="E44" t="str">
            <v>X21010388730</v>
          </cell>
          <cell r="F44" t="str">
            <v>ALFAMETRO MARKETING, INC.</v>
          </cell>
          <cell r="G44" t="str">
            <v>BLUE, CAMELLA SPRINGVILLE NORTH, BACOOR</v>
          </cell>
          <cell r="H44" t="str">
            <v>BACOOR CITY</v>
          </cell>
          <cell r="I44" t="str">
            <v>DASMA</v>
          </cell>
          <cell r="J44"/>
          <cell r="K44"/>
          <cell r="L44" t="str">
            <v>CHALLENGER</v>
          </cell>
          <cell r="M44" t="str">
            <v>FCOMP</v>
          </cell>
          <cell r="N44" t="str">
            <v>MBF</v>
          </cell>
          <cell r="O44">
            <v>181.91</v>
          </cell>
          <cell r="P44"/>
          <cell r="Q44">
            <v>189.35</v>
          </cell>
          <cell r="R44">
            <v>28</v>
          </cell>
          <cell r="S44">
            <v>361255.1</v>
          </cell>
          <cell r="T44" t="str">
            <v>NEW</v>
          </cell>
          <cell r="U44">
            <v>96854.459999999992</v>
          </cell>
          <cell r="V44"/>
          <cell r="W44">
            <v>44396.681944444441</v>
          </cell>
          <cell r="X44">
            <v>44399.539583333331</v>
          </cell>
          <cell r="Y44">
            <v>44401</v>
          </cell>
          <cell r="Z44"/>
          <cell r="AA44">
            <v>44706.445833333331</v>
          </cell>
          <cell r="AB44"/>
          <cell r="AC44">
            <v>309.76388888889051</v>
          </cell>
          <cell r="AD44">
            <v>306.90625</v>
          </cell>
          <cell r="AE44">
            <v>-44706.445833333331</v>
          </cell>
          <cell r="AF44">
            <v>44417.888840996166</v>
          </cell>
          <cell r="AG44">
            <v>44427.344013409958</v>
          </cell>
          <cell r="AH44">
            <v>44446.681944444441</v>
          </cell>
          <cell r="AI44">
            <v>9.5973854463438286</v>
          </cell>
          <cell r="AJ44">
            <v>-1016.0555871212121</v>
          </cell>
          <cell r="AK44">
            <v>26</v>
          </cell>
          <cell r="AL44">
            <v>36</v>
          </cell>
          <cell r="AM44">
            <v>24.206896551724139</v>
          </cell>
          <cell r="AN44">
            <v>30.662068965517239</v>
          </cell>
          <cell r="AO44">
            <v>21.206896551724139</v>
          </cell>
          <cell r="AP44">
            <v>44</v>
          </cell>
          <cell r="AQ44">
            <v>35.200000000000003</v>
          </cell>
          <cell r="AR44">
            <v>30.200000000000003</v>
          </cell>
          <cell r="AS44">
            <v>44741.645833333328</v>
          </cell>
          <cell r="AT44">
            <v>44736.645833333328</v>
          </cell>
          <cell r="AU44"/>
          <cell r="AV44"/>
          <cell r="AW44"/>
          <cell r="AX44"/>
          <cell r="AY44"/>
          <cell r="AZ44"/>
          <cell r="BA44"/>
          <cell r="BB44"/>
          <cell r="BC44" t="str">
            <v>ON GOING MAT RETURN</v>
          </cell>
          <cell r="BD44"/>
          <cell r="BE44">
            <v>44709.445833333331</v>
          </cell>
          <cell r="BF44">
            <v>58.554166666668607</v>
          </cell>
          <cell r="BG44">
            <v>44705</v>
          </cell>
          <cell r="BH44">
            <v>44768</v>
          </cell>
        </row>
        <row r="45">
          <cell r="E45">
            <v>100338056534</v>
          </cell>
          <cell r="F45" t="str">
            <v>MAINT 45WG Retirement of Idle Facilities - FLI CONCRETE BATCHING PLANT</v>
          </cell>
          <cell r="G45" t="str">
            <v>SUN VALLEY SUN VALLEY SUBD SUN VALLEY PARANAQUE</v>
          </cell>
          <cell r="H45" t="str">
            <v>PARAÑAQUE CITY</v>
          </cell>
          <cell r="I45" t="str">
            <v>PARAÑAQUE</v>
          </cell>
          <cell r="J45"/>
          <cell r="K45"/>
          <cell r="L45" t="str">
            <v>VJC</v>
          </cell>
          <cell r="M45" t="str">
            <v>FCOMP</v>
          </cell>
          <cell r="N45" t="str">
            <v>MBF</v>
          </cell>
          <cell r="O45">
            <v>55.08</v>
          </cell>
          <cell r="P45"/>
          <cell r="Q45">
            <v>7.5</v>
          </cell>
          <cell r="R45">
            <v>0</v>
          </cell>
          <cell r="S45">
            <v>44631.35</v>
          </cell>
          <cell r="T45" t="str">
            <v>P-SERIES</v>
          </cell>
          <cell r="U45">
            <v>36814.079999999994</v>
          </cell>
          <cell r="V45"/>
          <cell r="W45">
            <v>44412.322916666664</v>
          </cell>
          <cell r="X45">
            <v>44412.620138888888</v>
          </cell>
          <cell r="Y45">
            <v>44418</v>
          </cell>
          <cell r="Z45"/>
          <cell r="AA45">
            <v>44622.661805555559</v>
          </cell>
          <cell r="AB45"/>
          <cell r="AC45">
            <v>210.33888888889487</v>
          </cell>
          <cell r="AD45">
            <v>210.04166666667152</v>
          </cell>
          <cell r="AE45">
            <v>-44622.661805555559</v>
          </cell>
          <cell r="AF45">
            <v>44431.097110215051</v>
          </cell>
          <cell r="AG45">
            <v>44439.903561827952</v>
          </cell>
          <cell r="AH45">
            <v>44462.322916666664</v>
          </cell>
          <cell r="AI45">
            <v>7.2450061728397124</v>
          </cell>
          <cell r="AJ45">
            <v>-1115.5665451388891</v>
          </cell>
          <cell r="AK45">
            <v>20</v>
          </cell>
          <cell r="AL45">
            <v>36</v>
          </cell>
          <cell r="AM45">
            <v>21.774193548387096</v>
          </cell>
          <cell r="AN45">
            <v>27.58064516129032</v>
          </cell>
          <cell r="AO45">
            <v>18.774193548387096</v>
          </cell>
          <cell r="AP45">
            <v>40</v>
          </cell>
          <cell r="AQ45">
            <v>32</v>
          </cell>
          <cell r="AR45">
            <v>27</v>
          </cell>
          <cell r="AS45">
            <v>44654.661805555559</v>
          </cell>
          <cell r="AT45">
            <v>44649.661805555559</v>
          </cell>
          <cell r="AU45"/>
          <cell r="AV45"/>
          <cell r="AW45"/>
          <cell r="AX45"/>
          <cell r="AY45"/>
          <cell r="AZ45"/>
          <cell r="BA45"/>
          <cell r="BB45"/>
          <cell r="BC45" t="str">
            <v>CHECKING OF SERVICE ITEMS</v>
          </cell>
          <cell r="BD45"/>
          <cell r="BE45">
            <v>44625.661805555559</v>
          </cell>
          <cell r="BF45">
            <v>176.33819444444089</v>
          </cell>
          <cell r="BG45">
            <v>44622</v>
          </cell>
          <cell r="BH45">
            <v>44802</v>
          </cell>
        </row>
        <row r="46">
          <cell r="E46" t="str">
            <v>X21010358694</v>
          </cell>
          <cell r="F46" t="str">
            <v>DMCI-PROJECT DEVELOPERS, INC.</v>
          </cell>
          <cell r="G46" t="str">
            <v>COASTAL, LONGOS, BACOOR</v>
          </cell>
          <cell r="H46" t="str">
            <v>BACOOR CITY</v>
          </cell>
          <cell r="I46" t="str">
            <v>DASMA</v>
          </cell>
          <cell r="J46"/>
          <cell r="K46"/>
          <cell r="L46" t="str">
            <v>AVECO</v>
          </cell>
          <cell r="M46" t="str">
            <v>FCOMP</v>
          </cell>
          <cell r="N46" t="str">
            <v>MBF</v>
          </cell>
          <cell r="O46">
            <v>31.55</v>
          </cell>
          <cell r="P46">
            <v>21.540000000000003</v>
          </cell>
          <cell r="Q46">
            <v>43.27</v>
          </cell>
          <cell r="R46">
            <v>0</v>
          </cell>
          <cell r="S46">
            <v>29891.93</v>
          </cell>
          <cell r="T46" t="str">
            <v>TERMINATION</v>
          </cell>
          <cell r="U46">
            <v>21135.37</v>
          </cell>
          <cell r="V46">
            <v>21135.37</v>
          </cell>
          <cell r="W46">
            <v>44406.643055555556</v>
          </cell>
          <cell r="X46">
            <v>44413.298611111109</v>
          </cell>
          <cell r="Y46"/>
          <cell r="Z46"/>
          <cell r="AA46">
            <v>44446.660057870373</v>
          </cell>
          <cell r="AB46"/>
          <cell r="AC46">
            <v>40.017002314816636</v>
          </cell>
          <cell r="AD46">
            <v>33.361446759263345</v>
          </cell>
          <cell r="AE46">
            <v>-44446.660057870373</v>
          </cell>
          <cell r="AF46">
            <v>44425.417249103943</v>
          </cell>
          <cell r="AG46">
            <v>44434.223700716844</v>
          </cell>
          <cell r="AH46">
            <v>44456.643055555556</v>
          </cell>
          <cell r="AI46">
            <v>1.3783634130659062</v>
          </cell>
          <cell r="AJ46">
            <v>-1111.1665014467594</v>
          </cell>
          <cell r="AK46">
            <v>20</v>
          </cell>
          <cell r="AL46">
            <v>36</v>
          </cell>
          <cell r="AM46">
            <v>21.774193548387096</v>
          </cell>
          <cell r="AN46">
            <v>27.58064516129032</v>
          </cell>
          <cell r="AO46">
            <v>18.774193548387096</v>
          </cell>
          <cell r="AP46">
            <v>40</v>
          </cell>
          <cell r="AQ46">
            <v>32</v>
          </cell>
          <cell r="AR46">
            <v>27</v>
          </cell>
          <cell r="AS46">
            <v>44478.660057870373</v>
          </cell>
          <cell r="AT46">
            <v>44473.660057870373</v>
          </cell>
          <cell r="AU46"/>
          <cell r="AV46"/>
          <cell r="AW46"/>
          <cell r="AX46"/>
          <cell r="AY46"/>
          <cell r="AZ46"/>
          <cell r="BA46"/>
          <cell r="BB46"/>
          <cell r="BC46" t="str">
            <v>CHECKING OF SERVICE ITEMS</v>
          </cell>
          <cell r="BD46" t="str">
            <v>BILLED</v>
          </cell>
          <cell r="BE46">
            <v>44449.660057870373</v>
          </cell>
          <cell r="BF46">
            <v>326.33994212962716</v>
          </cell>
          <cell r="BG46">
            <v>44446</v>
          </cell>
          <cell r="BH46">
            <v>44776</v>
          </cell>
        </row>
        <row r="47">
          <cell r="E47" t="str">
            <v>X22031172386</v>
          </cell>
          <cell r="F47" t="str">
            <v>PASAY CITY GOVERNMENT</v>
          </cell>
          <cell r="G47" t="str">
            <v>TEACHER'S BLISS, KALAYAAN VILL/BALAGBAG, PASAY CITY</v>
          </cell>
          <cell r="H47" t="str">
            <v>PASAY CITY</v>
          </cell>
          <cell r="I47" t="str">
            <v>PARAÑAQUE</v>
          </cell>
          <cell r="J47" t="str">
            <v>for completion May 2022</v>
          </cell>
          <cell r="K47"/>
          <cell r="L47" t="str">
            <v>VJC</v>
          </cell>
          <cell r="M47" t="str">
            <v>TECO</v>
          </cell>
          <cell r="N47" t="str">
            <v>MBF</v>
          </cell>
          <cell r="O47">
            <v>28.83</v>
          </cell>
          <cell r="P47"/>
          <cell r="Q47">
            <v>39.549999999999997</v>
          </cell>
          <cell r="R47">
            <v>72.2</v>
          </cell>
          <cell r="S47">
            <v>57626.51</v>
          </cell>
          <cell r="T47" t="str">
            <v>NEW</v>
          </cell>
          <cell r="U47">
            <v>19574.009999999998</v>
          </cell>
          <cell r="V47"/>
          <cell r="W47">
            <v>44672.645833333336</v>
          </cell>
          <cell r="X47">
            <v>44678</v>
          </cell>
          <cell r="Y47">
            <v>44678</v>
          </cell>
          <cell r="Z47"/>
          <cell r="AA47">
            <v>44683.663194444445</v>
          </cell>
          <cell r="AB47">
            <v>45781.882638888892</v>
          </cell>
          <cell r="AC47">
            <v>11.017361111109494</v>
          </cell>
          <cell r="AD47">
            <v>5.6631944444452529</v>
          </cell>
          <cell r="AE47">
            <v>1098.2194444444467</v>
          </cell>
          <cell r="AF47">
            <v>44690.720213498622</v>
          </cell>
          <cell r="AG47">
            <v>44699.340048209371</v>
          </cell>
          <cell r="AH47">
            <v>44722.645833333336</v>
          </cell>
          <cell r="AI47">
            <v>0.39208843954242611</v>
          </cell>
          <cell r="AJ47">
            <v>27.455486111111167</v>
          </cell>
          <cell r="AK47">
            <v>20</v>
          </cell>
          <cell r="AL47">
            <v>34</v>
          </cell>
          <cell r="AM47">
            <v>21.074380165289259</v>
          </cell>
          <cell r="AN47">
            <v>26.694214876033058</v>
          </cell>
          <cell r="AO47">
            <v>18.074380165289259</v>
          </cell>
          <cell r="AP47">
            <v>40</v>
          </cell>
          <cell r="AQ47">
            <v>32</v>
          </cell>
          <cell r="AR47">
            <v>27</v>
          </cell>
          <cell r="AS47">
            <v>44715.663194444445</v>
          </cell>
          <cell r="AT47">
            <v>44710.663194444445</v>
          </cell>
          <cell r="AU47"/>
          <cell r="AV47"/>
          <cell r="AW47"/>
          <cell r="AX47"/>
          <cell r="AY47"/>
          <cell r="AZ47"/>
          <cell r="BA47"/>
          <cell r="BB47"/>
          <cell r="BC47" t="str">
            <v>PAID</v>
          </cell>
          <cell r="BD47"/>
          <cell r="BE47">
            <v>44686.663194444445</v>
          </cell>
          <cell r="BF47">
            <v>46.336805555554747</v>
          </cell>
          <cell r="BG47">
            <v>44683</v>
          </cell>
          <cell r="BH47">
            <v>44733</v>
          </cell>
        </row>
        <row r="48">
          <cell r="E48" t="str">
            <v>X21051911967</v>
          </cell>
          <cell r="F48" t="str">
            <v>SIMOTSARAP CORP.</v>
          </cell>
          <cell r="G48" t="str">
            <v>AGUIRRE, BF HOMES, PARANAQUE</v>
          </cell>
          <cell r="H48" t="str">
            <v>PARAÑAQUE CITY</v>
          </cell>
          <cell r="I48" t="str">
            <v>PARAÑAQUE</v>
          </cell>
          <cell r="J48"/>
          <cell r="K48"/>
          <cell r="L48" t="str">
            <v>VJC</v>
          </cell>
          <cell r="M48" t="str">
            <v>FCOMP</v>
          </cell>
          <cell r="N48" t="str">
            <v>MBF</v>
          </cell>
          <cell r="O48">
            <v>12.61</v>
          </cell>
          <cell r="P48">
            <v>10.940000000000001</v>
          </cell>
          <cell r="Q48">
            <v>17.100000000000001</v>
          </cell>
          <cell r="R48">
            <v>0</v>
          </cell>
          <cell r="S48">
            <v>17622.240000000002</v>
          </cell>
          <cell r="T48" t="str">
            <v>TERMINATION</v>
          </cell>
          <cell r="U48">
            <v>8435.41</v>
          </cell>
          <cell r="V48">
            <v>8435.41</v>
          </cell>
          <cell r="W48">
            <v>44418.447916666664</v>
          </cell>
          <cell r="X48">
            <v>44424.408333333333</v>
          </cell>
          <cell r="Y48"/>
          <cell r="Z48"/>
          <cell r="AA48">
            <v>44446.603414351855</v>
          </cell>
          <cell r="AB48"/>
          <cell r="AC48">
            <v>28.155497685191222</v>
          </cell>
          <cell r="AD48">
            <v>22.195081018522615</v>
          </cell>
          <cell r="AE48">
            <v>-44446.603414351855</v>
          </cell>
          <cell r="AF48">
            <v>44437.222110215051</v>
          </cell>
          <cell r="AG48">
            <v>44446.028561827952</v>
          </cell>
          <cell r="AH48">
            <v>44468.447916666664</v>
          </cell>
          <cell r="AI48">
            <v>0.96980047582325313</v>
          </cell>
          <cell r="AJ48">
            <v>-1111.1650853587964</v>
          </cell>
          <cell r="AK48">
            <v>20</v>
          </cell>
          <cell r="AL48">
            <v>36</v>
          </cell>
          <cell r="AM48">
            <v>21.774193548387096</v>
          </cell>
          <cell r="AN48">
            <v>27.58064516129032</v>
          </cell>
          <cell r="AO48">
            <v>18.774193548387096</v>
          </cell>
          <cell r="AP48">
            <v>40</v>
          </cell>
          <cell r="AQ48">
            <v>32</v>
          </cell>
          <cell r="AR48">
            <v>27</v>
          </cell>
          <cell r="AS48">
            <v>44478.603414351855</v>
          </cell>
          <cell r="AT48">
            <v>44473.603414351855</v>
          </cell>
          <cell r="AU48"/>
          <cell r="AV48"/>
          <cell r="AW48"/>
          <cell r="AX48"/>
          <cell r="AY48"/>
          <cell r="AZ48"/>
          <cell r="BA48"/>
          <cell r="BB48"/>
          <cell r="BC48" t="str">
            <v>CHECKING OF SERVICE ITEMS</v>
          </cell>
          <cell r="BD48" t="str">
            <v>BILLED</v>
          </cell>
          <cell r="BE48">
            <v>44449.603414351855</v>
          </cell>
          <cell r="BF48">
            <v>59.396585648144537</v>
          </cell>
          <cell r="BG48">
            <v>44446</v>
          </cell>
          <cell r="BH48">
            <v>44509</v>
          </cell>
        </row>
        <row r="49">
          <cell r="E49" t="str">
            <v>X22041520455</v>
          </cell>
          <cell r="F49" t="str">
            <v>PHIL GRAND IMPERIAL GROUP INC.</v>
          </cell>
          <cell r="G49" t="str">
            <v>DOÑA SOLEDAD, BETTER LIVING SUBD, PARANAQUE</v>
          </cell>
          <cell r="H49" t="str">
            <v>PARAÑAQUE CITY</v>
          </cell>
          <cell r="I49" t="str">
            <v>PARAÑAQUE</v>
          </cell>
          <cell r="J49"/>
          <cell r="K49"/>
          <cell r="L49" t="str">
            <v>VJC</v>
          </cell>
          <cell r="M49" t="str">
            <v>TECO</v>
          </cell>
          <cell r="N49" t="str">
            <v>MBF</v>
          </cell>
          <cell r="O49">
            <v>22.37</v>
          </cell>
          <cell r="P49"/>
          <cell r="Q49">
            <v>30.68</v>
          </cell>
          <cell r="R49">
            <v>81.8</v>
          </cell>
          <cell r="S49">
            <v>48028.18</v>
          </cell>
          <cell r="T49" t="str">
            <v>NEW</v>
          </cell>
          <cell r="U49">
            <v>15190.81</v>
          </cell>
          <cell r="V49">
            <v>15190.81</v>
          </cell>
          <cell r="W49">
            <v>44706.607638888891</v>
          </cell>
          <cell r="X49">
            <v>44712</v>
          </cell>
          <cell r="Y49">
            <v>44708</v>
          </cell>
          <cell r="Z49"/>
          <cell r="AA49">
            <v>44713.661111111112</v>
          </cell>
          <cell r="AB49">
            <v>45780.897916666669</v>
          </cell>
          <cell r="AC49">
            <v>7.0534722222218988</v>
          </cell>
          <cell r="AD49">
            <v>1.6611111111124046</v>
          </cell>
          <cell r="AE49">
            <v>1067.2368055555562</v>
          </cell>
          <cell r="AF49">
            <v>44724.682019054177</v>
          </cell>
          <cell r="AG49">
            <v>44733.301853764926</v>
          </cell>
          <cell r="AH49">
            <v>44756.607638888891</v>
          </cell>
          <cell r="AI49">
            <v>0.25102062908495582</v>
          </cell>
          <cell r="AJ49">
            <v>26.680920138888904</v>
          </cell>
          <cell r="AK49">
            <v>20</v>
          </cell>
          <cell r="AL49">
            <v>34</v>
          </cell>
          <cell r="AM49">
            <v>21.074380165289259</v>
          </cell>
          <cell r="AN49">
            <v>26.694214876033058</v>
          </cell>
          <cell r="AO49">
            <v>18.074380165289259</v>
          </cell>
          <cell r="AP49">
            <v>40</v>
          </cell>
          <cell r="AQ49">
            <v>32</v>
          </cell>
          <cell r="AR49">
            <v>27</v>
          </cell>
          <cell r="AS49">
            <v>44745.661111111112</v>
          </cell>
          <cell r="AT49">
            <v>44740.661111111112</v>
          </cell>
          <cell r="AU49"/>
          <cell r="AV49"/>
          <cell r="AW49"/>
          <cell r="AX49"/>
          <cell r="AY49"/>
          <cell r="AZ49"/>
          <cell r="BA49"/>
          <cell r="BB49"/>
          <cell r="BC49" t="str">
            <v>PAID</v>
          </cell>
          <cell r="BD49"/>
          <cell r="BE49">
            <v>44716.661111111112</v>
          </cell>
          <cell r="BF49">
            <v>20.338888888887595</v>
          </cell>
          <cell r="BG49">
            <v>44713</v>
          </cell>
          <cell r="BH49">
            <v>44737</v>
          </cell>
        </row>
        <row r="50">
          <cell r="E50" t="str">
            <v>X21052141561</v>
          </cell>
          <cell r="F50" t="str">
            <v>PERFORMANCE BUILDERS &amp; DEVELOPERS CORPORATION,</v>
          </cell>
          <cell r="G50" t="str">
            <v>MOLINO I, MOLINO I, BACOOR</v>
          </cell>
          <cell r="H50" t="str">
            <v>BACOOR CITY</v>
          </cell>
          <cell r="I50" t="str">
            <v>DASMA</v>
          </cell>
          <cell r="J50"/>
          <cell r="K50"/>
          <cell r="L50" t="str">
            <v>AVECO</v>
          </cell>
          <cell r="M50" t="str">
            <v>FCOMP</v>
          </cell>
          <cell r="N50" t="str">
            <v>MBF</v>
          </cell>
          <cell r="O50">
            <v>27.57</v>
          </cell>
          <cell r="P50">
            <v>10.79</v>
          </cell>
          <cell r="Q50">
            <v>37.770000000000003</v>
          </cell>
          <cell r="R50">
            <v>0</v>
          </cell>
          <cell r="S50">
            <v>27649.01</v>
          </cell>
          <cell r="T50" t="str">
            <v>TERMINATION</v>
          </cell>
          <cell r="U50">
            <v>18435.150000000001</v>
          </cell>
          <cell r="V50">
            <v>18435.150000000001</v>
          </cell>
          <cell r="W50">
            <v>44421.439583333333</v>
          </cell>
          <cell r="X50">
            <v>44424.614583333336</v>
          </cell>
          <cell r="Y50"/>
          <cell r="Z50"/>
          <cell r="AA50">
            <v>44445.655405092592</v>
          </cell>
          <cell r="AB50"/>
          <cell r="AC50">
            <v>24.215821759258688</v>
          </cell>
          <cell r="AD50">
            <v>21.040821759255778</v>
          </cell>
          <cell r="AE50">
            <v>-44445.655405092592</v>
          </cell>
          <cell r="AF50">
            <v>44440.213776881719</v>
          </cell>
          <cell r="AG50">
            <v>44449.020228494621</v>
          </cell>
          <cell r="AH50">
            <v>44471.439583333333</v>
          </cell>
          <cell r="AI50">
            <v>0.83410052726335482</v>
          </cell>
          <cell r="AJ50">
            <v>-1111.1413851273148</v>
          </cell>
          <cell r="AK50">
            <v>20</v>
          </cell>
          <cell r="AL50">
            <v>36</v>
          </cell>
          <cell r="AM50">
            <v>21.774193548387096</v>
          </cell>
          <cell r="AN50">
            <v>27.58064516129032</v>
          </cell>
          <cell r="AO50">
            <v>18.774193548387096</v>
          </cell>
          <cell r="AP50">
            <v>40</v>
          </cell>
          <cell r="AQ50">
            <v>32</v>
          </cell>
          <cell r="AR50">
            <v>27</v>
          </cell>
          <cell r="AS50">
            <v>44477.655405092592</v>
          </cell>
          <cell r="AT50">
            <v>44472.655405092592</v>
          </cell>
          <cell r="AU50"/>
          <cell r="AV50"/>
          <cell r="AW50"/>
          <cell r="AX50"/>
          <cell r="AY50"/>
          <cell r="AZ50"/>
          <cell r="BA50"/>
          <cell r="BB50"/>
          <cell r="BC50" t="str">
            <v>CHECKING OF SERVICE ITEMS</v>
          </cell>
          <cell r="BD50" t="str">
            <v>BILLED</v>
          </cell>
          <cell r="BE50">
            <v>44448.655405092592</v>
          </cell>
          <cell r="BF50">
            <v>327.34459490740846</v>
          </cell>
          <cell r="BG50">
            <v>44445</v>
          </cell>
          <cell r="BH50">
            <v>44776</v>
          </cell>
        </row>
        <row r="51">
          <cell r="E51" t="str">
            <v>X19061232089</v>
          </cell>
          <cell r="F51" t="str">
            <v>MAYNILAD WATER SERVICES, INC. (Task 1-20)</v>
          </cell>
          <cell r="G51" t="str">
            <v>PRES. M.L. QUEZON, CUPANG, MUNTINLUPA (Tasks 1-20)</v>
          </cell>
          <cell r="H51" t="str">
            <v>MUNTINLUPA CITY</v>
          </cell>
          <cell r="I51" t="str">
            <v>PARAÑAQUE</v>
          </cell>
          <cell r="J51" t="str">
            <v>for passing of COC 2/15</v>
          </cell>
          <cell r="K51" t="str">
            <v>W/ ISSUE</v>
          </cell>
          <cell r="L51" t="str">
            <v>CHALLENGER</v>
          </cell>
          <cell r="M51" t="str">
            <v>FCOMP</v>
          </cell>
          <cell r="N51" t="str">
            <v>MBF</v>
          </cell>
          <cell r="O51">
            <v>930.21509999999978</v>
          </cell>
          <cell r="P51">
            <v>568.09749999999997</v>
          </cell>
          <cell r="Q51">
            <v>313</v>
          </cell>
          <cell r="R51">
            <v>1094</v>
          </cell>
          <cell r="S51">
            <v>5582479.5700000003</v>
          </cell>
          <cell r="T51" t="str">
            <v>NEW</v>
          </cell>
          <cell r="U51">
            <v>621193.79000000097</v>
          </cell>
          <cell r="V51">
            <v>79769.039999999994</v>
          </cell>
          <cell r="W51">
            <v>44426.457638888889</v>
          </cell>
          <cell r="X51">
            <v>44428</v>
          </cell>
          <cell r="Y51">
            <v>44428</v>
          </cell>
          <cell r="Z51"/>
          <cell r="AA51">
            <v>45015.298611111109</v>
          </cell>
          <cell r="AB51"/>
          <cell r="AC51">
            <v>588.84097222222044</v>
          </cell>
          <cell r="AD51">
            <v>587.29861111110949</v>
          </cell>
          <cell r="AE51">
            <v>-45015.298611111109</v>
          </cell>
          <cell r="AF51">
            <v>44440.124305555553</v>
          </cell>
          <cell r="AG51">
            <v>44447.568749999999</v>
          </cell>
          <cell r="AH51">
            <v>44476.457638888889</v>
          </cell>
          <cell r="AI51">
            <v>26.497843749999923</v>
          </cell>
          <cell r="AJ51">
            <v>-937.81872106481478</v>
          </cell>
          <cell r="AK51">
            <v>30</v>
          </cell>
          <cell r="AL51">
            <v>20</v>
          </cell>
          <cell r="AM51">
            <v>16.666666666666668</v>
          </cell>
          <cell r="AN51">
            <v>21.111111111111111</v>
          </cell>
          <cell r="AO51">
            <v>13.666666666666668</v>
          </cell>
          <cell r="AP51">
            <v>48</v>
          </cell>
          <cell r="AQ51">
            <v>38.400000000000006</v>
          </cell>
          <cell r="AR51">
            <v>33.400000000000006</v>
          </cell>
          <cell r="AS51">
            <v>45053.698611111111</v>
          </cell>
          <cell r="AT51">
            <v>45048.698611111111</v>
          </cell>
          <cell r="AU51"/>
          <cell r="AV51"/>
          <cell r="AW51"/>
          <cell r="AX51"/>
          <cell r="AY51"/>
          <cell r="AZ51"/>
          <cell r="BA51"/>
          <cell r="BB51"/>
          <cell r="BC51" t="str">
            <v>MATERIAL BALANCING</v>
          </cell>
          <cell r="BD51" t="str">
            <v>PARTIALLY BILLED</v>
          </cell>
          <cell r="BE51">
            <v>45018.298611111109</v>
          </cell>
          <cell r="BF51">
            <v>36.701388888890506</v>
          </cell>
          <cell r="BG51">
            <v>44746</v>
          </cell>
          <cell r="BH51">
            <v>45055</v>
          </cell>
        </row>
        <row r="52">
          <cell r="E52" t="str">
            <v>X19061232089</v>
          </cell>
          <cell r="F52" t="str">
            <v>MAYNILAD WATER SERVICES, INC. (Tasks 37-56)</v>
          </cell>
          <cell r="G52" t="str">
            <v>PRES. M.L. QUEZON, CUPANG, MUNTINLUPA (Tasks 37-55)</v>
          </cell>
          <cell r="H52" t="str">
            <v>MUNTINLUPA CITY</v>
          </cell>
          <cell r="I52" t="str">
            <v>PARAÑAQUE</v>
          </cell>
          <cell r="J52" t="str">
            <v>done</v>
          </cell>
          <cell r="K52" t="str">
            <v>W/ ISSUE</v>
          </cell>
          <cell r="L52" t="str">
            <v>ECOM</v>
          </cell>
          <cell r="M52" t="str">
            <v>FCOMP</v>
          </cell>
          <cell r="N52" t="str">
            <v>MBF</v>
          </cell>
          <cell r="O52">
            <v>608.04159999999968</v>
          </cell>
          <cell r="P52">
            <v>428.56939999999997</v>
          </cell>
          <cell r="Q52">
            <v>277</v>
          </cell>
          <cell r="R52">
            <v>1094</v>
          </cell>
          <cell r="S52">
            <v>0</v>
          </cell>
          <cell r="T52" t="str">
            <v>NEW</v>
          </cell>
          <cell r="U52">
            <v>417378.4300000004</v>
          </cell>
          <cell r="V52">
            <v>55224.720000000008</v>
          </cell>
          <cell r="W52">
            <v>44426.457638888889</v>
          </cell>
          <cell r="X52">
            <v>44428</v>
          </cell>
          <cell r="Y52">
            <v>44428</v>
          </cell>
          <cell r="Z52"/>
          <cell r="AA52">
            <v>45015.298611111109</v>
          </cell>
          <cell r="AB52"/>
          <cell r="AC52">
            <v>588.84097222222044</v>
          </cell>
          <cell r="AD52">
            <v>587.29861111110949</v>
          </cell>
          <cell r="AE52">
            <v>-45015.298611111109</v>
          </cell>
          <cell r="AF52">
            <v>44439.863888888889</v>
          </cell>
          <cell r="AG52">
            <v>44447.238888888889</v>
          </cell>
          <cell r="AH52">
            <v>44476.457638888889</v>
          </cell>
          <cell r="AI52">
            <v>26.918444444444365</v>
          </cell>
          <cell r="AJ52">
            <v>-978.59344806763283</v>
          </cell>
          <cell r="AK52">
            <v>28</v>
          </cell>
          <cell r="AL52">
            <v>20</v>
          </cell>
          <cell r="AM52">
            <v>16.406250000000004</v>
          </cell>
          <cell r="AN52">
            <v>20.781250000000004</v>
          </cell>
          <cell r="AO52">
            <v>13.406250000000004</v>
          </cell>
          <cell r="AP52">
            <v>46</v>
          </cell>
          <cell r="AQ52">
            <v>36.800000000000004</v>
          </cell>
          <cell r="AR52">
            <v>31.800000000000004</v>
          </cell>
          <cell r="AS52">
            <v>45052.098611111112</v>
          </cell>
          <cell r="AT52">
            <v>45047.098611111112</v>
          </cell>
          <cell r="AU52"/>
          <cell r="AV52"/>
          <cell r="AW52"/>
          <cell r="AX52"/>
          <cell r="AY52"/>
          <cell r="AZ52"/>
          <cell r="BA52"/>
          <cell r="BB52"/>
          <cell r="BC52" t="str">
            <v>NO COC</v>
          </cell>
          <cell r="BD52" t="str">
            <v>PARTIALLY BILLED</v>
          </cell>
          <cell r="BE52">
            <v>45018.298611111109</v>
          </cell>
          <cell r="BF52">
            <v>872.70138888889051</v>
          </cell>
          <cell r="BG52"/>
          <cell r="BH52"/>
        </row>
        <row r="53">
          <cell r="E53" t="str">
            <v>X19061232089</v>
          </cell>
          <cell r="F53" t="str">
            <v>MAYNILAD WATER SERVICES, INC. (Tasks 21-36)</v>
          </cell>
          <cell r="G53" t="str">
            <v>PRES. M.L. QUEZON, CUPANG, MUNTINLUPA (Tasks 21-36)</v>
          </cell>
          <cell r="H53" t="str">
            <v>MUNTINLUPA CITY</v>
          </cell>
          <cell r="I53" t="str">
            <v>PARAÑAQUE</v>
          </cell>
          <cell r="J53" t="str">
            <v>with PAI to be schedules May 2022, 2 phases to be energized c/o MN 1025, task 21-33, DE on task 20 and 33, for passing of indiv COC</v>
          </cell>
          <cell r="K53" t="str">
            <v>W/ ISSUE</v>
          </cell>
          <cell r="L53" t="str">
            <v>POWERHOUSE</v>
          </cell>
          <cell r="M53" t="str">
            <v>FCOMP</v>
          </cell>
          <cell r="N53" t="str">
            <v>MBF</v>
          </cell>
          <cell r="O53">
            <v>654.29519999999991</v>
          </cell>
          <cell r="P53">
            <v>443.29629999999997</v>
          </cell>
          <cell r="Q53">
            <v>277</v>
          </cell>
          <cell r="R53">
            <v>1094</v>
          </cell>
          <cell r="S53">
            <v>0</v>
          </cell>
          <cell r="T53" t="str">
            <v>NEW</v>
          </cell>
          <cell r="U53">
            <v>448209.37000000005</v>
          </cell>
          <cell r="V53">
            <v>61360.800000000003</v>
          </cell>
          <cell r="W53">
            <v>44426.457638888889</v>
          </cell>
          <cell r="X53">
            <v>44428</v>
          </cell>
          <cell r="Y53">
            <v>44432</v>
          </cell>
          <cell r="Z53"/>
          <cell r="AA53">
            <v>45015.298611111109</v>
          </cell>
          <cell r="AB53"/>
          <cell r="AC53">
            <v>588.84097222222044</v>
          </cell>
          <cell r="AD53">
            <v>587.29861111110949</v>
          </cell>
          <cell r="AE53">
            <v>-45015.298611111109</v>
          </cell>
          <cell r="AF53">
            <v>44439.863888888889</v>
          </cell>
          <cell r="AG53">
            <v>44447.238888888889</v>
          </cell>
          <cell r="AH53">
            <v>44476.457638888889</v>
          </cell>
          <cell r="AI53">
            <v>26.918444444444365</v>
          </cell>
          <cell r="AJ53">
            <v>-978.59344806763283</v>
          </cell>
          <cell r="AK53">
            <v>28</v>
          </cell>
          <cell r="AL53">
            <v>20</v>
          </cell>
          <cell r="AM53">
            <v>16.406250000000004</v>
          </cell>
          <cell r="AN53">
            <v>20.781250000000004</v>
          </cell>
          <cell r="AO53">
            <v>13.406250000000004</v>
          </cell>
          <cell r="AP53">
            <v>46</v>
          </cell>
          <cell r="AQ53">
            <v>36.800000000000004</v>
          </cell>
          <cell r="AR53">
            <v>31.800000000000004</v>
          </cell>
          <cell r="AS53">
            <v>45052.098611111112</v>
          </cell>
          <cell r="AT53">
            <v>45047.098611111112</v>
          </cell>
          <cell r="AU53"/>
          <cell r="AV53"/>
          <cell r="AW53"/>
          <cell r="AX53"/>
          <cell r="AY53"/>
          <cell r="AZ53"/>
          <cell r="BA53"/>
          <cell r="BB53"/>
          <cell r="BC53" t="str">
            <v>NO COC</v>
          </cell>
          <cell r="BD53" t="str">
            <v>PARTIALLY BILLED</v>
          </cell>
          <cell r="BE53">
            <v>45018.298611111109</v>
          </cell>
          <cell r="BF53">
            <v>872.70138888889051</v>
          </cell>
          <cell r="BG53"/>
          <cell r="BH53"/>
        </row>
        <row r="54">
          <cell r="E54" t="str">
            <v>P2106111866</v>
          </cell>
          <cell r="F54" t="str">
            <v>MAINT Loadsplit [033301|WA152426|CU8-0119|424WR|]
Install additional 1-75kVA DT on pole CU8-0120</v>
          </cell>
          <cell r="G54" t="str">
            <v>P. LOVINA DBP VILL 2 ALMANZA II LAS PINAS CITY</v>
          </cell>
          <cell r="H54" t="str">
            <v>LAS PIÑAS CITY</v>
          </cell>
          <cell r="I54" t="str">
            <v>PARAÑAQUE</v>
          </cell>
          <cell r="J54"/>
          <cell r="K54"/>
          <cell r="L54" t="str">
            <v>AVECO</v>
          </cell>
          <cell r="M54" t="str">
            <v>FCOMP</v>
          </cell>
          <cell r="N54" t="str">
            <v>MBF</v>
          </cell>
          <cell r="O54">
            <v>9.3800000000000008</v>
          </cell>
          <cell r="P54"/>
          <cell r="Q54">
            <v>1.67</v>
          </cell>
          <cell r="R54">
            <v>0</v>
          </cell>
          <cell r="S54">
            <v>235563.72</v>
          </cell>
          <cell r="T54" t="str">
            <v>OLDT</v>
          </cell>
          <cell r="U54">
            <v>56886.080000000002</v>
          </cell>
          <cell r="V54"/>
          <cell r="W54">
            <v>44430.746527777781</v>
          </cell>
          <cell r="X54">
            <v>44432.637499999997</v>
          </cell>
          <cell r="Y54">
            <v>44439</v>
          </cell>
          <cell r="Z54"/>
          <cell r="AA54">
            <v>44641.413888888892</v>
          </cell>
          <cell r="AB54"/>
          <cell r="AC54">
            <v>210.66736111111095</v>
          </cell>
          <cell r="AD54">
            <v>208.77638888889487</v>
          </cell>
          <cell r="AE54">
            <v>-44641.413888888892</v>
          </cell>
          <cell r="AF54">
            <v>44449.520721326167</v>
          </cell>
          <cell r="AG54">
            <v>44458.327172939069</v>
          </cell>
          <cell r="AH54">
            <v>44480.746527777781</v>
          </cell>
          <cell r="AI54">
            <v>7.2563202160493763</v>
          </cell>
          <cell r="AJ54">
            <v>-1116.0353472222223</v>
          </cell>
          <cell r="AK54">
            <v>20</v>
          </cell>
          <cell r="AL54">
            <v>36</v>
          </cell>
          <cell r="AM54">
            <v>21.774193548387096</v>
          </cell>
          <cell r="AN54">
            <v>27.58064516129032</v>
          </cell>
          <cell r="AO54">
            <v>18.774193548387096</v>
          </cell>
          <cell r="AP54">
            <v>40</v>
          </cell>
          <cell r="AQ54">
            <v>32</v>
          </cell>
          <cell r="AR54">
            <v>27</v>
          </cell>
          <cell r="AS54">
            <v>44673.413888888892</v>
          </cell>
          <cell r="AT54">
            <v>44668.413888888892</v>
          </cell>
          <cell r="AU54"/>
          <cell r="AV54"/>
          <cell r="AW54"/>
          <cell r="AX54"/>
          <cell r="AY54"/>
          <cell r="AZ54"/>
          <cell r="BA54"/>
          <cell r="BB54"/>
          <cell r="BC54" t="str">
            <v>NO COC</v>
          </cell>
          <cell r="BD54"/>
          <cell r="BE54">
            <v>44644.413888888892</v>
          </cell>
          <cell r="BF54">
            <v>1246.586111111108</v>
          </cell>
          <cell r="BG54"/>
          <cell r="BH54"/>
        </row>
        <row r="55">
          <cell r="E55" t="str">
            <v>X19092044917</v>
          </cell>
          <cell r="F55" t="str">
            <v>EL REYNO HOMES, INCORPORATED</v>
          </cell>
          <cell r="G55" t="str">
            <v>MORNING GLORY, SOUTH GREENHEIGHTS VILL, MUNTINLUPA</v>
          </cell>
          <cell r="H55" t="str">
            <v>MUNTINLUPA CITY</v>
          </cell>
          <cell r="I55" t="str">
            <v>PARAÑAQUE</v>
          </cell>
          <cell r="J55"/>
          <cell r="K55"/>
          <cell r="L55" t="str">
            <v>POWERHOUSE</v>
          </cell>
          <cell r="M55" t="str">
            <v>FCOMP</v>
          </cell>
          <cell r="N55" t="str">
            <v>JSP</v>
          </cell>
          <cell r="O55">
            <v>389.62</v>
          </cell>
          <cell r="P55"/>
          <cell r="Q55">
            <v>359.65</v>
          </cell>
          <cell r="R55">
            <v>32</v>
          </cell>
          <cell r="S55">
            <v>563044.73</v>
          </cell>
          <cell r="T55" t="str">
            <v>NEW</v>
          </cell>
          <cell r="U55">
            <v>200729.35</v>
          </cell>
          <cell r="V55">
            <v>30740.5</v>
          </cell>
          <cell r="W55">
            <v>44435.686111111114</v>
          </cell>
          <cell r="X55">
            <v>44441</v>
          </cell>
          <cell r="Y55">
            <v>44439</v>
          </cell>
          <cell r="Z55"/>
          <cell r="AA55">
            <v>44915.583333333336</v>
          </cell>
          <cell r="AB55"/>
          <cell r="AC55">
            <v>479.8972222222219</v>
          </cell>
          <cell r="AD55">
            <v>474.58333333333576</v>
          </cell>
          <cell r="AE55">
            <v>-44915.583333333336</v>
          </cell>
          <cell r="AF55">
            <v>44458.157809224322</v>
          </cell>
          <cell r="AG55">
            <v>44467.95026205451</v>
          </cell>
          <cell r="AH55">
            <v>44485.686111111114</v>
          </cell>
          <cell r="AI55">
            <v>14.130307098765421</v>
          </cell>
          <cell r="AJ55">
            <v>-935.74131944444446</v>
          </cell>
          <cell r="AK55">
            <v>30</v>
          </cell>
          <cell r="AL55">
            <v>36</v>
          </cell>
          <cell r="AM55">
            <v>25.471698113207545</v>
          </cell>
          <cell r="AN55">
            <v>32.264150943396224</v>
          </cell>
          <cell r="AO55">
            <v>22.471698113207545</v>
          </cell>
          <cell r="AP55">
            <v>48</v>
          </cell>
          <cell r="AQ55">
            <v>38.400000000000006</v>
          </cell>
          <cell r="AR55">
            <v>33.400000000000006</v>
          </cell>
          <cell r="AS55">
            <v>44953.983333333337</v>
          </cell>
          <cell r="AT55">
            <v>44948.983333333337</v>
          </cell>
          <cell r="AU55"/>
          <cell r="AV55"/>
          <cell r="AW55"/>
          <cell r="AX55"/>
          <cell r="AY55"/>
          <cell r="AZ55"/>
          <cell r="BA55"/>
          <cell r="BB55"/>
          <cell r="BC55" t="str">
            <v>FOR AUDIT / MATERIAL BALANCING</v>
          </cell>
          <cell r="BD55" t="str">
            <v>PARTIALLY BILLED</v>
          </cell>
          <cell r="BE55">
            <v>44918.583333333336</v>
          </cell>
          <cell r="BF55">
            <v>972.41666666666424</v>
          </cell>
          <cell r="BG55"/>
          <cell r="BH55"/>
        </row>
        <row r="56">
          <cell r="E56" t="str">
            <v>X21031289945</v>
          </cell>
          <cell r="F56" t="str">
            <v>FODC-FIRST ORIENT DEVELOPMENT AND CONSTRUCTION COR</v>
          </cell>
          <cell r="G56" t="str">
            <v>PRES. M. ROXAS, TAMBO, PARANAQUE</v>
          </cell>
          <cell r="H56" t="str">
            <v>PARAÑAQUE CITY</v>
          </cell>
          <cell r="I56" t="str">
            <v>PARAÑAQUE</v>
          </cell>
          <cell r="J56"/>
          <cell r="K56"/>
          <cell r="L56" t="str">
            <v>AVECO</v>
          </cell>
          <cell r="M56" t="str">
            <v>FCOMP</v>
          </cell>
          <cell r="N56" t="str">
            <v>MBF</v>
          </cell>
          <cell r="O56">
            <v>95.09</v>
          </cell>
          <cell r="P56">
            <v>23.03</v>
          </cell>
          <cell r="Q56">
            <v>130.22999999999999</v>
          </cell>
          <cell r="R56">
            <v>0</v>
          </cell>
          <cell r="S56">
            <v>70028.320000000007</v>
          </cell>
          <cell r="T56" t="str">
            <v>TERMINATION</v>
          </cell>
          <cell r="U56">
            <v>63566.47</v>
          </cell>
          <cell r="V56"/>
          <cell r="W56">
            <v>44435.659722222219</v>
          </cell>
          <cell r="X56">
            <v>44441.421527777777</v>
          </cell>
          <cell r="Y56"/>
          <cell r="Z56"/>
          <cell r="AA56">
            <v>44445.656956018516</v>
          </cell>
          <cell r="AB56"/>
          <cell r="AC56">
            <v>9.9972337962972233</v>
          </cell>
          <cell r="AD56">
            <v>4.2354282407395658</v>
          </cell>
          <cell r="AE56">
            <v>-44445.656956018516</v>
          </cell>
          <cell r="AF56">
            <v>44456.866618773944</v>
          </cell>
          <cell r="AG56">
            <v>44466.321791187736</v>
          </cell>
          <cell r="AH56">
            <v>44485.659722222219</v>
          </cell>
          <cell r="AI56">
            <v>0.30974335479980714</v>
          </cell>
          <cell r="AJ56">
            <v>-1010.128567182239</v>
          </cell>
          <cell r="AK56">
            <v>26</v>
          </cell>
          <cell r="AL56">
            <v>36</v>
          </cell>
          <cell r="AM56">
            <v>24.206896551724139</v>
          </cell>
          <cell r="AN56">
            <v>30.662068965517239</v>
          </cell>
          <cell r="AO56">
            <v>21.206896551724139</v>
          </cell>
          <cell r="AP56">
            <v>44</v>
          </cell>
          <cell r="AQ56">
            <v>35.200000000000003</v>
          </cell>
          <cell r="AR56">
            <v>30.200000000000003</v>
          </cell>
          <cell r="AS56">
            <v>44480.856956018513</v>
          </cell>
          <cell r="AT56">
            <v>44475.856956018513</v>
          </cell>
          <cell r="AU56"/>
          <cell r="AV56"/>
          <cell r="AW56"/>
          <cell r="AX56"/>
          <cell r="AY56"/>
          <cell r="AZ56"/>
          <cell r="BA56"/>
          <cell r="BB56"/>
          <cell r="BC56" t="str">
            <v>NO COC</v>
          </cell>
          <cell r="BD56" t="str">
            <v>BILLED</v>
          </cell>
          <cell r="BE56">
            <v>44448.656956018516</v>
          </cell>
          <cell r="BF56">
            <v>1442.3430439814838</v>
          </cell>
          <cell r="BG56"/>
          <cell r="BH56"/>
        </row>
        <row r="57">
          <cell r="E57" t="str">
            <v>X21083617935</v>
          </cell>
          <cell r="F57" t="str">
            <v>ROBINSONS CONVENIENCE, STORES, INC.</v>
          </cell>
          <cell r="G57" t="str">
            <v>SEVERINA DIAMOND, SEVERINA DIAMOND SUBD, PARANAQUE</v>
          </cell>
          <cell r="H57" t="str">
            <v>PARAÑAQUE CITY</v>
          </cell>
          <cell r="I57" t="str">
            <v>PARAÑAQUE</v>
          </cell>
          <cell r="J57"/>
          <cell r="K57"/>
          <cell r="L57" t="str">
            <v>VJC</v>
          </cell>
          <cell r="M57" t="str">
            <v>FCOMP</v>
          </cell>
          <cell r="N57" t="str">
            <v>MBF</v>
          </cell>
          <cell r="O57">
            <v>13.49</v>
          </cell>
          <cell r="P57">
            <v>11.63</v>
          </cell>
          <cell r="Q57">
            <v>36.1</v>
          </cell>
          <cell r="R57">
            <v>0</v>
          </cell>
          <cell r="S57">
            <v>26183.040000000001</v>
          </cell>
          <cell r="T57" t="str">
            <v>TERMINATION</v>
          </cell>
          <cell r="U57">
            <v>17612.739999999998</v>
          </cell>
          <cell r="V57">
            <v>9023.6499999999978</v>
          </cell>
          <cell r="W57">
            <v>44435.657638888886</v>
          </cell>
          <cell r="X57">
            <v>44441.537499999999</v>
          </cell>
          <cell r="Y57"/>
          <cell r="Z57"/>
          <cell r="AA57">
            <v>44446.604537037034</v>
          </cell>
          <cell r="AB57"/>
          <cell r="AC57">
            <v>10.946898148147739</v>
          </cell>
          <cell r="AD57">
            <v>5.0670370370353339</v>
          </cell>
          <cell r="AE57">
            <v>-44446.604537037034</v>
          </cell>
          <cell r="AF57">
            <v>44454.431832437273</v>
          </cell>
          <cell r="AG57">
            <v>44463.238284050174</v>
          </cell>
          <cell r="AH57">
            <v>44485.657638888886</v>
          </cell>
          <cell r="AI57">
            <v>0.37705982510286651</v>
          </cell>
          <cell r="AJ57">
            <v>-1111.1651134259259</v>
          </cell>
          <cell r="AK57">
            <v>20</v>
          </cell>
          <cell r="AL57">
            <v>36</v>
          </cell>
          <cell r="AM57">
            <v>21.774193548387096</v>
          </cell>
          <cell r="AN57">
            <v>27.58064516129032</v>
          </cell>
          <cell r="AO57">
            <v>18.774193548387096</v>
          </cell>
          <cell r="AP57">
            <v>40</v>
          </cell>
          <cell r="AQ57">
            <v>32</v>
          </cell>
          <cell r="AR57">
            <v>27</v>
          </cell>
          <cell r="AS57">
            <v>44478.604537037034</v>
          </cell>
          <cell r="AT57">
            <v>44473.604537037034</v>
          </cell>
          <cell r="AU57"/>
          <cell r="AV57"/>
          <cell r="AW57"/>
          <cell r="AX57"/>
          <cell r="AY57"/>
          <cell r="AZ57"/>
          <cell r="BA57"/>
          <cell r="BB57"/>
          <cell r="BC57" t="str">
            <v>CHECKING OF SERVICE ITEMS</v>
          </cell>
          <cell r="BD57" t="str">
            <v>PARTIALLY BILLED</v>
          </cell>
          <cell r="BE57">
            <v>44449.604537037034</v>
          </cell>
          <cell r="BF57">
            <v>59.395462962966121</v>
          </cell>
          <cell r="BG57">
            <v>44446</v>
          </cell>
          <cell r="BH57">
            <v>44509</v>
          </cell>
        </row>
        <row r="58">
          <cell r="E58" t="str">
            <v>X21083727306</v>
          </cell>
          <cell r="F58" t="str">
            <v>HENRY DEN TEE CHUA</v>
          </cell>
          <cell r="G58" t="str">
            <v>MOLINO BLVD., MAMBOG IV, BACOOR</v>
          </cell>
          <cell r="H58" t="str">
            <v>BACOOR CITY</v>
          </cell>
          <cell r="I58" t="str">
            <v>DASMA</v>
          </cell>
          <cell r="J58"/>
          <cell r="K58"/>
          <cell r="L58" t="str">
            <v>AVECO</v>
          </cell>
          <cell r="M58" t="str">
            <v>FCOMP</v>
          </cell>
          <cell r="N58" t="str">
            <v>MBF</v>
          </cell>
          <cell r="O58">
            <v>77.349999999999994</v>
          </cell>
          <cell r="P58">
            <v>46.706699999999984</v>
          </cell>
          <cell r="Q58">
            <v>108.55</v>
          </cell>
          <cell r="R58">
            <v>0</v>
          </cell>
          <cell r="S58">
            <v>72234.47</v>
          </cell>
          <cell r="T58" t="str">
            <v>TERMINATION</v>
          </cell>
          <cell r="U58">
            <v>51753.74000000002</v>
          </cell>
          <cell r="V58">
            <v>51753.74000000002</v>
          </cell>
          <cell r="W58">
            <v>44439.459027777775</v>
          </cell>
          <cell r="X58">
            <v>44446.435416666667</v>
          </cell>
          <cell r="Y58"/>
          <cell r="Z58"/>
          <cell r="AA58">
            <v>44481.696076388886</v>
          </cell>
          <cell r="AB58"/>
          <cell r="AC58">
            <v>42.237048611110367</v>
          </cell>
          <cell r="AD58">
            <v>35.260659722218406</v>
          </cell>
          <cell r="AE58">
            <v>-44481.696076388886</v>
          </cell>
          <cell r="AF58">
            <v>44460.6659243295</v>
          </cell>
          <cell r="AG58">
            <v>44470.121096743293</v>
          </cell>
          <cell r="AH58">
            <v>44489.459027777775</v>
          </cell>
          <cell r="AI58">
            <v>1.3086265061134621</v>
          </cell>
          <cell r="AJ58">
            <v>-1010.9476380997475</v>
          </cell>
          <cell r="AK58">
            <v>26</v>
          </cell>
          <cell r="AL58">
            <v>36</v>
          </cell>
          <cell r="AM58">
            <v>24.206896551724139</v>
          </cell>
          <cell r="AN58">
            <v>30.662068965517239</v>
          </cell>
          <cell r="AO58">
            <v>21.206896551724139</v>
          </cell>
          <cell r="AP58">
            <v>44</v>
          </cell>
          <cell r="AQ58">
            <v>35.200000000000003</v>
          </cell>
          <cell r="AR58">
            <v>30.200000000000003</v>
          </cell>
          <cell r="AS58">
            <v>44516.896076388883</v>
          </cell>
          <cell r="AT58">
            <v>44511.896076388883</v>
          </cell>
          <cell r="AU58"/>
          <cell r="AV58"/>
          <cell r="AW58"/>
          <cell r="AX58"/>
          <cell r="AY58"/>
          <cell r="AZ58"/>
          <cell r="BA58"/>
          <cell r="BB58"/>
          <cell r="BC58" t="str">
            <v>CHECKING OF SERVICE ITEMS</v>
          </cell>
          <cell r="BD58" t="str">
            <v>BILLED</v>
          </cell>
          <cell r="BE58">
            <v>44484.696076388886</v>
          </cell>
          <cell r="BF58">
            <v>252.30392361111444</v>
          </cell>
          <cell r="BG58">
            <v>44481</v>
          </cell>
          <cell r="BH58">
            <v>44737</v>
          </cell>
        </row>
        <row r="59">
          <cell r="E59" t="str">
            <v>X21031300670</v>
          </cell>
          <cell r="F59" t="str">
            <v>DDT KONSTRACT, INC.,</v>
          </cell>
          <cell r="G59" t="str">
            <v>ASEANA, ASEANA BUSINESS PARK, PARANAQUE</v>
          </cell>
          <cell r="H59" t="str">
            <v>PARAÑAQUE CITY</v>
          </cell>
          <cell r="I59" t="str">
            <v>PARAÑAQUE</v>
          </cell>
          <cell r="J59"/>
          <cell r="K59"/>
          <cell r="L59" t="str">
            <v>ECOM</v>
          </cell>
          <cell r="M59" t="str">
            <v>FCOMP</v>
          </cell>
          <cell r="N59" t="str">
            <v>AED</v>
          </cell>
          <cell r="O59">
            <v>161.08000000000001</v>
          </cell>
          <cell r="P59">
            <v>118.93339999999999</v>
          </cell>
          <cell r="Q59">
            <v>220.37</v>
          </cell>
          <cell r="R59">
            <v>0</v>
          </cell>
          <cell r="S59">
            <v>132034.94</v>
          </cell>
          <cell r="T59" t="str">
            <v>TERMINATION</v>
          </cell>
          <cell r="U59">
            <v>132034.94</v>
          </cell>
          <cell r="V59"/>
          <cell r="W59">
            <v>44445.729166666664</v>
          </cell>
          <cell r="X59">
            <v>44446.583333333336</v>
          </cell>
          <cell r="Y59"/>
          <cell r="Z59"/>
          <cell r="AA59">
            <v>44459.382638888892</v>
          </cell>
          <cell r="AB59"/>
          <cell r="AC59">
            <v>13.65347222222772</v>
          </cell>
          <cell r="AD59">
            <v>12.799305555556202</v>
          </cell>
          <cell r="AE59">
            <v>-44459.382638888892</v>
          </cell>
          <cell r="AF59">
            <v>44467.597587719298</v>
          </cell>
          <cell r="AG59">
            <v>44477.229166666664</v>
          </cell>
          <cell r="AH59">
            <v>44495.729166666664</v>
          </cell>
          <cell r="AI59">
            <v>0.4117713844798836</v>
          </cell>
          <cell r="AJ59">
            <v>-966.50831823671501</v>
          </cell>
          <cell r="AK59">
            <v>28</v>
          </cell>
          <cell r="AL59">
            <v>36</v>
          </cell>
          <cell r="AM59">
            <v>24.868421052631579</v>
          </cell>
          <cell r="AN59">
            <v>31.499999999999996</v>
          </cell>
          <cell r="AO59">
            <v>21.868421052631579</v>
          </cell>
          <cell r="AP59">
            <v>46</v>
          </cell>
          <cell r="AQ59">
            <v>36.800000000000004</v>
          </cell>
          <cell r="AR59">
            <v>31.800000000000004</v>
          </cell>
          <cell r="AS59">
            <v>44496.182638888895</v>
          </cell>
          <cell r="AT59">
            <v>44491.182638888895</v>
          </cell>
          <cell r="AU59"/>
          <cell r="AV59"/>
          <cell r="AW59"/>
          <cell r="AX59"/>
          <cell r="AY59"/>
          <cell r="AZ59"/>
          <cell r="BA59"/>
          <cell r="BB59"/>
          <cell r="BC59" t="str">
            <v>CHECKING OF SERVICE ITEMS</v>
          </cell>
          <cell r="BD59"/>
          <cell r="BE59">
            <v>44462.382638888892</v>
          </cell>
          <cell r="BF59">
            <v>355.61736111110804</v>
          </cell>
          <cell r="BG59">
            <v>44459</v>
          </cell>
          <cell r="BH59">
            <v>44818</v>
          </cell>
        </row>
        <row r="60">
          <cell r="E60" t="str">
            <v>X21083653057</v>
          </cell>
          <cell r="F60" t="str">
            <v>METRO DRUG, INC.,</v>
          </cell>
          <cell r="G60" t="str">
            <v>MANALAC, TAGUIG BAGUMBAYAN INDL ASS INC, TAGUIG CITY</v>
          </cell>
          <cell r="H60" t="str">
            <v>TAGUIG CITY</v>
          </cell>
          <cell r="I60" t="str">
            <v>PARAÑAQUE</v>
          </cell>
          <cell r="J60"/>
          <cell r="K60"/>
          <cell r="L60" t="str">
            <v>POWERHOUSE</v>
          </cell>
          <cell r="M60" t="str">
            <v>FCOMP</v>
          </cell>
          <cell r="N60" t="str">
            <v>MBF</v>
          </cell>
          <cell r="O60">
            <v>176.3</v>
          </cell>
          <cell r="P60">
            <v>102.38000000000001</v>
          </cell>
          <cell r="Q60">
            <v>241.37</v>
          </cell>
          <cell r="R60">
            <v>0</v>
          </cell>
          <cell r="S60">
            <v>133864.04999999999</v>
          </cell>
          <cell r="T60" t="str">
            <v>TERMINATION</v>
          </cell>
          <cell r="U60">
            <v>117895.45</v>
          </cell>
          <cell r="V60">
            <v>117895.45</v>
          </cell>
          <cell r="W60">
            <v>44448.674305555556</v>
          </cell>
          <cell r="X60">
            <v>44454.443749999999</v>
          </cell>
          <cell r="Y60"/>
          <cell r="Z60"/>
          <cell r="AA60">
            <v>44462.338807870372</v>
          </cell>
          <cell r="AB60"/>
          <cell r="AC60">
            <v>13.664502314815763</v>
          </cell>
          <cell r="AD60">
            <v>7.8950578703734209</v>
          </cell>
          <cell r="AE60">
            <v>-44462.338807870372</v>
          </cell>
          <cell r="AF60">
            <v>44470.54272660819</v>
          </cell>
          <cell r="AG60">
            <v>44480.174305555556</v>
          </cell>
          <cell r="AH60">
            <v>44498.674305555556</v>
          </cell>
          <cell r="AI60">
            <v>0.41210403806587226</v>
          </cell>
          <cell r="AJ60">
            <v>-966.57258277979065</v>
          </cell>
          <cell r="AK60">
            <v>28</v>
          </cell>
          <cell r="AL60">
            <v>36</v>
          </cell>
          <cell r="AM60">
            <v>24.868421052631579</v>
          </cell>
          <cell r="AN60">
            <v>31.499999999999996</v>
          </cell>
          <cell r="AO60">
            <v>21.868421052631579</v>
          </cell>
          <cell r="AP60">
            <v>46</v>
          </cell>
          <cell r="AQ60">
            <v>36.800000000000004</v>
          </cell>
          <cell r="AR60">
            <v>31.800000000000004</v>
          </cell>
          <cell r="AS60">
            <v>44499.138807870375</v>
          </cell>
          <cell r="AT60">
            <v>44494.138807870375</v>
          </cell>
          <cell r="AU60"/>
          <cell r="AV60"/>
          <cell r="AW60"/>
          <cell r="AX60"/>
          <cell r="AY60"/>
          <cell r="AZ60"/>
          <cell r="BA60"/>
          <cell r="BB60"/>
          <cell r="BC60" t="str">
            <v>CHECKING OF SERVICE ITEMS</v>
          </cell>
          <cell r="BD60" t="str">
            <v>BILLED</v>
          </cell>
          <cell r="BE60">
            <v>44465.338807870372</v>
          </cell>
          <cell r="BF60">
            <v>16.661192129628034</v>
          </cell>
          <cell r="BG60">
            <v>44462</v>
          </cell>
          <cell r="BH60">
            <v>44482</v>
          </cell>
        </row>
        <row r="61">
          <cell r="E61" t="str">
            <v>X20030615991</v>
          </cell>
          <cell r="F61" t="str">
            <v>MAYNILAD WATER SERVICES, INC.,</v>
          </cell>
          <cell r="G61" t="str">
            <v>B.S. CALINISAN, VILLA MENDOZA SUBD, PARANAQUE</v>
          </cell>
          <cell r="H61" t="str">
            <v>PARAÑAQUE CITY</v>
          </cell>
          <cell r="I61" t="str">
            <v>PARAÑAQUE</v>
          </cell>
          <cell r="J61"/>
          <cell r="K61"/>
          <cell r="L61" t="str">
            <v>VJC</v>
          </cell>
          <cell r="M61" t="str">
            <v>FCOMP</v>
          </cell>
          <cell r="N61" t="str">
            <v>MBF</v>
          </cell>
          <cell r="O61">
            <v>450.93</v>
          </cell>
          <cell r="P61"/>
          <cell r="Q61">
            <v>15.6</v>
          </cell>
          <cell r="R61">
            <v>29</v>
          </cell>
          <cell r="S61">
            <v>1039856.12</v>
          </cell>
          <cell r="T61" t="str">
            <v>NEW</v>
          </cell>
          <cell r="U61">
            <v>305283.61</v>
          </cell>
          <cell r="V61">
            <v>29033.73</v>
          </cell>
          <cell r="W61">
            <v>44461.709722222222</v>
          </cell>
          <cell r="X61">
            <v>44468</v>
          </cell>
          <cell r="Y61">
            <v>44467</v>
          </cell>
          <cell r="Z61"/>
          <cell r="AA61">
            <v>44599.323611111111</v>
          </cell>
          <cell r="AB61"/>
          <cell r="AC61">
            <v>137.61388888888905</v>
          </cell>
          <cell r="AD61">
            <v>131.32361111111095</v>
          </cell>
          <cell r="AE61">
            <v>-44599.323611111111</v>
          </cell>
          <cell r="AF61">
            <v>44480.483915770608</v>
          </cell>
          <cell r="AG61">
            <v>44489.29036738351</v>
          </cell>
          <cell r="AH61">
            <v>44511.709722222222</v>
          </cell>
          <cell r="AI61">
            <v>4.7400339506172893</v>
          </cell>
          <cell r="AJ61">
            <v>-1114.9830902777778</v>
          </cell>
          <cell r="AK61">
            <v>20</v>
          </cell>
          <cell r="AL61">
            <v>36</v>
          </cell>
          <cell r="AM61">
            <v>21.774193548387096</v>
          </cell>
          <cell r="AN61">
            <v>27.58064516129032</v>
          </cell>
          <cell r="AO61">
            <v>18.774193548387096</v>
          </cell>
          <cell r="AP61">
            <v>40</v>
          </cell>
          <cell r="AQ61">
            <v>32</v>
          </cell>
          <cell r="AR61">
            <v>27</v>
          </cell>
          <cell r="AS61">
            <v>44631.323611111111</v>
          </cell>
          <cell r="AT61">
            <v>44626.323611111111</v>
          </cell>
          <cell r="AU61"/>
          <cell r="AV61"/>
          <cell r="AW61"/>
          <cell r="AX61"/>
          <cell r="AY61"/>
          <cell r="AZ61"/>
          <cell r="BA61"/>
          <cell r="BB61"/>
          <cell r="BC61" t="str">
            <v>ON GOING MAT RETURN</v>
          </cell>
          <cell r="BD61" t="str">
            <v>WITH BACKJOB , PARTIALLY BILLED</v>
          </cell>
          <cell r="BE61">
            <v>44602.323611111111</v>
          </cell>
          <cell r="BF61">
            <v>547.67638888888905</v>
          </cell>
          <cell r="BG61">
            <v>44599</v>
          </cell>
          <cell r="BH61">
            <v>45150</v>
          </cell>
        </row>
        <row r="62">
          <cell r="E62" t="str">
            <v>X21093899565</v>
          </cell>
          <cell r="F62" t="str">
            <v>SOLAR INNOVATION ADS CORP.</v>
          </cell>
          <cell r="G62" t="str">
            <v>GEN. EMILIO AGUINALDO, PANAPAAN IV, BACOOR</v>
          </cell>
          <cell r="H62" t="str">
            <v>BACOOR CITY</v>
          </cell>
          <cell r="I62" t="str">
            <v>DASMA</v>
          </cell>
          <cell r="J62"/>
          <cell r="K62"/>
          <cell r="L62" t="str">
            <v>AVECO</v>
          </cell>
          <cell r="M62" t="str">
            <v>FCOMP</v>
          </cell>
          <cell r="N62" t="str">
            <v>MBF</v>
          </cell>
          <cell r="O62">
            <v>8.32</v>
          </cell>
          <cell r="P62">
            <v>9.8800000000000026</v>
          </cell>
          <cell r="Q62">
            <v>34.119999999999997</v>
          </cell>
          <cell r="R62">
            <v>0</v>
          </cell>
          <cell r="S62">
            <v>30213.21</v>
          </cell>
          <cell r="T62" t="str">
            <v>TERMINATION</v>
          </cell>
          <cell r="U62">
            <v>16837.63</v>
          </cell>
          <cell r="V62">
            <v>5567.92</v>
          </cell>
          <cell r="W62">
            <v>44473.438194444447</v>
          </cell>
          <cell r="X62">
            <v>44475.574999999997</v>
          </cell>
          <cell r="Y62"/>
          <cell r="Z62"/>
          <cell r="AA62">
            <v>44511.321134259262</v>
          </cell>
          <cell r="AB62"/>
          <cell r="AC62">
            <v>37.882939814815472</v>
          </cell>
          <cell r="AD62">
            <v>35.746134259265091</v>
          </cell>
          <cell r="AE62">
            <v>-44511.321134259262</v>
          </cell>
          <cell r="AF62">
            <v>44492.212387992833</v>
          </cell>
          <cell r="AG62">
            <v>44501.018839605735</v>
          </cell>
          <cell r="AH62">
            <v>44523.438194444447</v>
          </cell>
          <cell r="AI62">
            <v>1.3048568158436438</v>
          </cell>
          <cell r="AJ62">
            <v>-1112.7830283564815</v>
          </cell>
          <cell r="AK62">
            <v>20</v>
          </cell>
          <cell r="AL62">
            <v>36</v>
          </cell>
          <cell r="AM62">
            <v>21.774193548387096</v>
          </cell>
          <cell r="AN62">
            <v>27.58064516129032</v>
          </cell>
          <cell r="AO62">
            <v>18.774193548387096</v>
          </cell>
          <cell r="AP62">
            <v>40</v>
          </cell>
          <cell r="AQ62">
            <v>32</v>
          </cell>
          <cell r="AR62">
            <v>27</v>
          </cell>
          <cell r="AS62">
            <v>44543.321134259262</v>
          </cell>
          <cell r="AT62">
            <v>44538.321134259262</v>
          </cell>
          <cell r="AU62"/>
          <cell r="AV62"/>
          <cell r="AW62"/>
          <cell r="AX62"/>
          <cell r="AY62"/>
          <cell r="AZ62"/>
          <cell r="BA62"/>
          <cell r="BB62"/>
          <cell r="BC62" t="str">
            <v>CHECKING OF SERVICE ITEMS</v>
          </cell>
          <cell r="BD62" t="str">
            <v>PARTIALLY BILLED</v>
          </cell>
          <cell r="BE62">
            <v>44514.321134259262</v>
          </cell>
          <cell r="BF62">
            <v>121.67886574073782</v>
          </cell>
          <cell r="BG62">
            <v>44511</v>
          </cell>
          <cell r="BH62">
            <v>44636</v>
          </cell>
        </row>
        <row r="63">
          <cell r="E63" t="str">
            <v>R20562442</v>
          </cell>
          <cell r="F63" t="str">
            <v>AYALA LAND, INC.,</v>
          </cell>
          <cell r="G63" t="str">
            <v>DBP, FTI CPD, TAGUIG CITY</v>
          </cell>
          <cell r="H63" t="str">
            <v>TAGUIG CITY</v>
          </cell>
          <cell r="I63" t="str">
            <v>PARAÑAQUE</v>
          </cell>
          <cell r="J63"/>
          <cell r="K63"/>
          <cell r="L63" t="str">
            <v>VJC</v>
          </cell>
          <cell r="M63" t="str">
            <v>FCOMP</v>
          </cell>
          <cell r="N63" t="str">
            <v>MBF</v>
          </cell>
          <cell r="O63">
            <v>654.77</v>
          </cell>
          <cell r="P63"/>
          <cell r="Q63">
            <v>1024.52</v>
          </cell>
          <cell r="R63">
            <v>0</v>
          </cell>
          <cell r="S63">
            <v>1531642.63</v>
          </cell>
          <cell r="T63" t="str">
            <v>RELOC</v>
          </cell>
          <cell r="U63">
            <v>465789.43</v>
          </cell>
          <cell r="V63"/>
          <cell r="W63">
            <v>44475.727083333331</v>
          </cell>
          <cell r="X63">
            <v>44481</v>
          </cell>
          <cell r="Y63">
            <v>44481</v>
          </cell>
          <cell r="Z63"/>
          <cell r="AA63">
            <v>44636.341666666667</v>
          </cell>
          <cell r="AB63"/>
          <cell r="AC63">
            <v>160.61458333333576</v>
          </cell>
          <cell r="AD63">
            <v>155.34166666666715</v>
          </cell>
          <cell r="AE63">
            <v>-44636.341666666667</v>
          </cell>
          <cell r="AF63">
            <v>44502.203065866081</v>
          </cell>
          <cell r="AG63">
            <v>44513.063327874814</v>
          </cell>
          <cell r="AH63">
            <v>44525.727083333331</v>
          </cell>
          <cell r="AI63">
            <v>4.0867488425926535</v>
          </cell>
          <cell r="AJ63">
            <v>-743.93902777777782</v>
          </cell>
          <cell r="AK63">
            <v>50</v>
          </cell>
          <cell r="AL63">
            <v>36</v>
          </cell>
          <cell r="AM63">
            <v>29.475982532751093</v>
          </cell>
          <cell r="AN63">
            <v>37.336244541484717</v>
          </cell>
          <cell r="AO63">
            <v>26.475982532751093</v>
          </cell>
          <cell r="AP63">
            <v>60</v>
          </cell>
          <cell r="AQ63">
            <v>48</v>
          </cell>
          <cell r="AR63">
            <v>43</v>
          </cell>
          <cell r="AS63">
            <v>44684.341666666667</v>
          </cell>
          <cell r="AT63">
            <v>44679.341666666667</v>
          </cell>
          <cell r="AU63"/>
          <cell r="AV63"/>
          <cell r="AW63"/>
          <cell r="AX63"/>
          <cell r="AY63"/>
          <cell r="AZ63"/>
          <cell r="BA63"/>
          <cell r="BB63"/>
          <cell r="BC63" t="str">
            <v>ON GOING MAT RETURN</v>
          </cell>
          <cell r="BD63" t="str">
            <v>WITH BACKJOB</v>
          </cell>
          <cell r="BE63">
            <v>44639.341666666667</v>
          </cell>
          <cell r="BF63">
            <v>541.65833333333285</v>
          </cell>
          <cell r="BG63">
            <v>45001</v>
          </cell>
          <cell r="BH63">
            <v>45181</v>
          </cell>
        </row>
        <row r="64">
          <cell r="E64" t="str">
            <v>X21083657398</v>
          </cell>
          <cell r="F64" t="str">
            <v>LAZADA E-SERVICES PHILIPPINES, INC.,</v>
          </cell>
          <cell r="G64" t="str">
            <v>STA. MARIA, TAGUIG BAGUMBAYAN INDL ASS INC, TAGUIG CITY</v>
          </cell>
          <cell r="H64" t="str">
            <v>TAGUIG CITY</v>
          </cell>
          <cell r="I64" t="str">
            <v>PARAÑAQUE</v>
          </cell>
          <cell r="J64"/>
          <cell r="K64"/>
          <cell r="L64" t="str">
            <v>POWERHOUSE</v>
          </cell>
          <cell r="M64" t="str">
            <v>FCOMP</v>
          </cell>
          <cell r="N64" t="str">
            <v>MBF</v>
          </cell>
          <cell r="O64">
            <v>97.77</v>
          </cell>
          <cell r="P64">
            <v>81.640000000000015</v>
          </cell>
          <cell r="Q64">
            <v>133.69999999999999</v>
          </cell>
          <cell r="R64">
            <v>0</v>
          </cell>
          <cell r="S64">
            <v>77266.67</v>
          </cell>
          <cell r="T64" t="str">
            <v>TERMINATION</v>
          </cell>
          <cell r="U64">
            <v>65351.179999999993</v>
          </cell>
          <cell r="V64">
            <v>65351.179999999993</v>
          </cell>
          <cell r="W64">
            <v>44475.613888888889</v>
          </cell>
          <cell r="X64">
            <v>44481.67083333333</v>
          </cell>
          <cell r="Y64"/>
          <cell r="Z64"/>
          <cell r="AA64">
            <v>44489.359537037039</v>
          </cell>
          <cell r="AB64"/>
          <cell r="AC64">
            <v>13.745648148149485</v>
          </cell>
          <cell r="AD64">
            <v>7.6887037037085975</v>
          </cell>
          <cell r="AE64">
            <v>-44489.359537037039</v>
          </cell>
          <cell r="AF64">
            <v>44496.820785440614</v>
          </cell>
          <cell r="AG64">
            <v>44506.275957854406</v>
          </cell>
          <cell r="AH64">
            <v>44525.613888888889</v>
          </cell>
          <cell r="AI64">
            <v>0.42588012424822119</v>
          </cell>
          <cell r="AJ64">
            <v>-1011.1218076599326</v>
          </cell>
          <cell r="AK64">
            <v>26</v>
          </cell>
          <cell r="AL64">
            <v>36</v>
          </cell>
          <cell r="AM64">
            <v>24.206896551724139</v>
          </cell>
          <cell r="AN64">
            <v>30.662068965517239</v>
          </cell>
          <cell r="AO64">
            <v>21.206896551724139</v>
          </cell>
          <cell r="AP64">
            <v>44</v>
          </cell>
          <cell r="AQ64">
            <v>35.200000000000003</v>
          </cell>
          <cell r="AR64">
            <v>30.200000000000003</v>
          </cell>
          <cell r="AS64">
            <v>44524.559537037036</v>
          </cell>
          <cell r="AT64">
            <v>44519.559537037036</v>
          </cell>
          <cell r="AU64"/>
          <cell r="AV64"/>
          <cell r="AW64"/>
          <cell r="AX64"/>
          <cell r="AY64"/>
          <cell r="AZ64"/>
          <cell r="BA64"/>
          <cell r="BB64"/>
          <cell r="BC64" t="str">
            <v>CHECKING OF SERVICE ITEMS</v>
          </cell>
          <cell r="BD64" t="str">
            <v>BILLED</v>
          </cell>
          <cell r="BE64">
            <v>44492.359537037039</v>
          </cell>
          <cell r="BF64">
            <v>-3.3595370370385353</v>
          </cell>
          <cell r="BG64">
            <v>44489</v>
          </cell>
          <cell r="BH64">
            <v>44489</v>
          </cell>
        </row>
        <row r="65">
          <cell r="E65" t="str">
            <v>X21051765051</v>
          </cell>
          <cell r="F65" t="str">
            <v>DITO TELECOMMUNITY CORPORATION</v>
          </cell>
          <cell r="G65" t="str">
            <v>KAUNLARAN II SUBD, KAUNLARAN II SUBD, BACOOR</v>
          </cell>
          <cell r="H65" t="str">
            <v>BACOOR CITY</v>
          </cell>
          <cell r="I65" t="str">
            <v>DASMA</v>
          </cell>
          <cell r="J65"/>
          <cell r="K65"/>
          <cell r="L65" t="str">
            <v>CHALLENGER</v>
          </cell>
          <cell r="M65" t="str">
            <v>TECO</v>
          </cell>
          <cell r="N65" t="str">
            <v>MBF</v>
          </cell>
          <cell r="O65">
            <v>701.19</v>
          </cell>
          <cell r="P65"/>
          <cell r="Q65">
            <v>398.88</v>
          </cell>
          <cell r="R65">
            <v>19</v>
          </cell>
          <cell r="S65">
            <v>991266.88</v>
          </cell>
          <cell r="T65" t="str">
            <v>NEW</v>
          </cell>
          <cell r="U65">
            <v>317720.69</v>
          </cell>
          <cell r="V65">
            <v>99345.779999999984</v>
          </cell>
          <cell r="W65">
            <v>44719.347222222219</v>
          </cell>
          <cell r="X65">
            <v>44721.550694444442</v>
          </cell>
          <cell r="Y65">
            <v>44721</v>
          </cell>
          <cell r="Z65"/>
          <cell r="AA65">
            <v>44736.436111111114</v>
          </cell>
          <cell r="AB65">
            <v>45780.88958333333</v>
          </cell>
          <cell r="AC65">
            <v>17.088888888894871</v>
          </cell>
          <cell r="AD65">
            <v>14.885416666671517</v>
          </cell>
          <cell r="AE65">
            <v>1044.4534722222161</v>
          </cell>
          <cell r="AF65">
            <v>44741.818920335427</v>
          </cell>
          <cell r="AG65">
            <v>44751.611373165615</v>
          </cell>
          <cell r="AH65">
            <v>44769.347222222219</v>
          </cell>
          <cell r="AI65">
            <v>0.50317283950634895</v>
          </cell>
          <cell r="AJ65">
            <v>21.759447337962836</v>
          </cell>
          <cell r="AK65">
            <v>30</v>
          </cell>
          <cell r="AL65">
            <v>36</v>
          </cell>
          <cell r="AM65">
            <v>25.471698113207545</v>
          </cell>
          <cell r="AN65">
            <v>32.264150943396224</v>
          </cell>
          <cell r="AO65">
            <v>22.471698113207545</v>
          </cell>
          <cell r="AP65">
            <v>48</v>
          </cell>
          <cell r="AQ65">
            <v>38.400000000000006</v>
          </cell>
          <cell r="AR65">
            <v>33.400000000000006</v>
          </cell>
          <cell r="AS65">
            <v>44774.836111111115</v>
          </cell>
          <cell r="AT65">
            <v>44769.836111111115</v>
          </cell>
          <cell r="AU65"/>
          <cell r="AV65"/>
          <cell r="AW65"/>
          <cell r="AX65"/>
          <cell r="AY65"/>
          <cell r="AZ65"/>
          <cell r="BA65"/>
          <cell r="BB65"/>
          <cell r="BC65" t="str">
            <v>PAID</v>
          </cell>
          <cell r="BD65"/>
          <cell r="BE65">
            <v>44739.436111111114</v>
          </cell>
          <cell r="BF65">
            <v>42.56388888888614</v>
          </cell>
          <cell r="BG65">
            <v>44737</v>
          </cell>
          <cell r="BH65">
            <v>44782</v>
          </cell>
        </row>
        <row r="66">
          <cell r="E66" t="str">
            <v>X21094212642</v>
          </cell>
          <cell r="F66" t="str">
            <v>NEXTRADE PHILIPPINES, INC.</v>
          </cell>
          <cell r="G66" t="str">
            <v>CCMC, VETERANS CENTER, TAGUIG CITY</v>
          </cell>
          <cell r="H66" t="str">
            <v>TAGUIG CITY</v>
          </cell>
          <cell r="I66" t="str">
            <v>PARAÑAQUE</v>
          </cell>
          <cell r="J66"/>
          <cell r="K66"/>
          <cell r="L66" t="str">
            <v>POWERHOUSE</v>
          </cell>
          <cell r="M66" t="str">
            <v>FCOMP</v>
          </cell>
          <cell r="N66" t="str">
            <v>MBF</v>
          </cell>
          <cell r="O66">
            <v>99.31</v>
          </cell>
          <cell r="P66">
            <v>6.85</v>
          </cell>
          <cell r="Q66">
            <v>135.97</v>
          </cell>
          <cell r="R66">
            <v>0</v>
          </cell>
          <cell r="S66">
            <v>71295.66</v>
          </cell>
          <cell r="T66" t="str">
            <v>TERMINATION</v>
          </cell>
          <cell r="U66">
            <v>66380.58</v>
          </cell>
          <cell r="V66">
            <v>66380.58</v>
          </cell>
          <cell r="W66">
            <v>44475.613194444442</v>
          </cell>
          <cell r="X66">
            <v>44481.67083333333</v>
          </cell>
          <cell r="Y66"/>
          <cell r="Z66"/>
          <cell r="AA66">
            <v>44482.404085648152</v>
          </cell>
          <cell r="AB66"/>
          <cell r="AC66">
            <v>6.7908912037091795</v>
          </cell>
          <cell r="AD66">
            <v>0.73325231482158415</v>
          </cell>
          <cell r="AE66">
            <v>-44482.404085648152</v>
          </cell>
          <cell r="AF66">
            <v>44496.820090996167</v>
          </cell>
          <cell r="AG66">
            <v>44506.27526340996</v>
          </cell>
          <cell r="AH66">
            <v>44525.613194444442</v>
          </cell>
          <cell r="AI66">
            <v>0.21040154370466474</v>
          </cell>
          <cell r="AJ66">
            <v>-1010.9637292192762</v>
          </cell>
          <cell r="AK66">
            <v>26</v>
          </cell>
          <cell r="AL66">
            <v>36</v>
          </cell>
          <cell r="AM66">
            <v>24.206896551724139</v>
          </cell>
          <cell r="AN66">
            <v>30.662068965517239</v>
          </cell>
          <cell r="AO66">
            <v>21.206896551724139</v>
          </cell>
          <cell r="AP66">
            <v>44</v>
          </cell>
          <cell r="AQ66">
            <v>35.200000000000003</v>
          </cell>
          <cell r="AR66">
            <v>30.200000000000003</v>
          </cell>
          <cell r="AS66">
            <v>44517.604085648149</v>
          </cell>
          <cell r="AT66">
            <v>44512.604085648149</v>
          </cell>
          <cell r="AU66"/>
          <cell r="AV66"/>
          <cell r="AW66"/>
          <cell r="AX66"/>
          <cell r="AY66"/>
          <cell r="AZ66"/>
          <cell r="BA66"/>
          <cell r="BB66"/>
          <cell r="BC66" t="str">
            <v>CHECKING OF SERVICE ITEMS</v>
          </cell>
          <cell r="BD66" t="str">
            <v>BILLED</v>
          </cell>
          <cell r="BE66">
            <v>44485.404085648152</v>
          </cell>
          <cell r="BF66">
            <v>102.59591435184848</v>
          </cell>
          <cell r="BG66">
            <v>44482</v>
          </cell>
          <cell r="BH66">
            <v>44588</v>
          </cell>
        </row>
        <row r="67">
          <cell r="E67" t="str">
            <v>R20879975</v>
          </cell>
          <cell r="F67" t="str">
            <v>SANTOS, ALLAN LAMIT</v>
          </cell>
          <cell r="G67" t="str">
            <v>ST. PAUL, DON BOSCO VILLAGE, PARANAQUE</v>
          </cell>
          <cell r="H67" t="str">
            <v>PARAÑAQUE CITY</v>
          </cell>
          <cell r="I67" t="str">
            <v>PARAÑAQUE</v>
          </cell>
          <cell r="J67"/>
          <cell r="K67"/>
          <cell r="L67" t="str">
            <v>ECOM</v>
          </cell>
          <cell r="M67" t="str">
            <v>FCOMP</v>
          </cell>
          <cell r="N67" t="str">
            <v>MBF</v>
          </cell>
          <cell r="O67">
            <v>27.64</v>
          </cell>
          <cell r="P67"/>
          <cell r="Q67">
            <v>47.18</v>
          </cell>
          <cell r="R67">
            <v>0</v>
          </cell>
          <cell r="S67">
            <v>124968.7</v>
          </cell>
          <cell r="T67" t="str">
            <v>RELOC</v>
          </cell>
          <cell r="U67">
            <v>16844.46</v>
          </cell>
          <cell r="V67"/>
          <cell r="W67">
            <v>44482.698611111111</v>
          </cell>
          <cell r="X67">
            <v>44484</v>
          </cell>
          <cell r="Y67">
            <v>44484</v>
          </cell>
          <cell r="Z67"/>
          <cell r="AA67">
            <v>44818.313888888886</v>
          </cell>
          <cell r="AB67"/>
          <cell r="AC67">
            <v>335.61527777777519</v>
          </cell>
          <cell r="AD67">
            <v>334.31388888888614</v>
          </cell>
          <cell r="AE67">
            <v>-44818.313888888886</v>
          </cell>
          <cell r="AF67">
            <v>44501.472804659497</v>
          </cell>
          <cell r="AG67">
            <v>44510.279256272399</v>
          </cell>
          <cell r="AH67">
            <v>44532.698611111111</v>
          </cell>
          <cell r="AI67">
            <v>11.560081790123366</v>
          </cell>
          <cell r="AJ67">
            <v>-1120.4578472222222</v>
          </cell>
          <cell r="AK67">
            <v>20</v>
          </cell>
          <cell r="AL67">
            <v>36</v>
          </cell>
          <cell r="AM67">
            <v>21.774193548387096</v>
          </cell>
          <cell r="AN67">
            <v>27.58064516129032</v>
          </cell>
          <cell r="AO67">
            <v>18.774193548387096</v>
          </cell>
          <cell r="AP67">
            <v>40</v>
          </cell>
          <cell r="AQ67">
            <v>32</v>
          </cell>
          <cell r="AR67">
            <v>27</v>
          </cell>
          <cell r="AS67">
            <v>44850.313888888886</v>
          </cell>
          <cell r="AT67">
            <v>44845.313888888886</v>
          </cell>
          <cell r="AU67"/>
          <cell r="AV67"/>
          <cell r="AW67"/>
          <cell r="AX67"/>
          <cell r="AY67"/>
          <cell r="AZ67"/>
          <cell r="BA67"/>
          <cell r="BB67"/>
          <cell r="BC67" t="str">
            <v>NO COC</v>
          </cell>
          <cell r="BD67"/>
          <cell r="BE67">
            <v>44821.313888888886</v>
          </cell>
          <cell r="BF67">
            <v>1069.6861111111139</v>
          </cell>
          <cell r="BG67"/>
          <cell r="BH67"/>
        </row>
        <row r="68">
          <cell r="E68" t="str">
            <v>X21062686134</v>
          </cell>
          <cell r="F68" t="str">
            <v>OFELIA NOLASCO GLORIA</v>
          </cell>
          <cell r="G68" t="str">
            <v>HEMLOCK, MGV PHASE 8, PARANAQUE</v>
          </cell>
          <cell r="H68" t="str">
            <v>PARAÑAQUE CITY</v>
          </cell>
          <cell r="I68" t="str">
            <v>PARAÑAQUE</v>
          </cell>
          <cell r="J68"/>
          <cell r="K68"/>
          <cell r="L68" t="str">
            <v>POWERHOUSE</v>
          </cell>
          <cell r="M68" t="str">
            <v>FCOMP</v>
          </cell>
          <cell r="N68" t="str">
            <v>MBF</v>
          </cell>
          <cell r="O68">
            <v>35.53</v>
          </cell>
          <cell r="P68"/>
          <cell r="Q68">
            <v>62.6</v>
          </cell>
          <cell r="R68">
            <v>45</v>
          </cell>
          <cell r="S68">
            <v>249664.33</v>
          </cell>
          <cell r="T68" t="str">
            <v>NEW</v>
          </cell>
          <cell r="U68">
            <v>24546.99</v>
          </cell>
          <cell r="V68"/>
          <cell r="W68">
            <v>44487.607638888891</v>
          </cell>
          <cell r="X68">
            <v>44488.581944444442</v>
          </cell>
          <cell r="Y68">
            <v>44488</v>
          </cell>
          <cell r="Z68">
            <v>45590</v>
          </cell>
          <cell r="AA68">
            <v>44491.61041666667</v>
          </cell>
          <cell r="AB68"/>
          <cell r="AC68">
            <v>4.0027777777795563</v>
          </cell>
          <cell r="AD68">
            <v>3.0284722222277196</v>
          </cell>
          <cell r="AE68">
            <v>-44491.61041666667</v>
          </cell>
          <cell r="AF68">
            <v>44507.69314074763</v>
          </cell>
          <cell r="AG68">
            <v>44516.84927457662</v>
          </cell>
          <cell r="AH68">
            <v>44537.607638888891</v>
          </cell>
          <cell r="AI68">
            <v>0.1300419350510508</v>
          </cell>
          <cell r="AJ68">
            <v>-1059.3240575396826</v>
          </cell>
          <cell r="AK68">
            <v>23</v>
          </cell>
          <cell r="AL68">
            <v>36</v>
          </cell>
          <cell r="AM68">
            <v>23.085501858736059</v>
          </cell>
          <cell r="AN68">
            <v>29.241635687732341</v>
          </cell>
          <cell r="AO68">
            <v>20.085501858736059</v>
          </cell>
          <cell r="AP68">
            <v>42</v>
          </cell>
          <cell r="AQ68">
            <v>33.6</v>
          </cell>
          <cell r="AR68">
            <v>28.6</v>
          </cell>
          <cell r="AS68">
            <v>44525.210416666669</v>
          </cell>
          <cell r="AT68">
            <v>44520.210416666669</v>
          </cell>
          <cell r="AU68"/>
          <cell r="AV68"/>
          <cell r="AW68"/>
          <cell r="AX68"/>
          <cell r="AY68"/>
          <cell r="AZ68"/>
          <cell r="BA68"/>
          <cell r="BB68"/>
          <cell r="BC68" t="str">
            <v>FOR AUDIT</v>
          </cell>
          <cell r="BD68" t="str">
            <v>CHECKING OF SERVICE ITEMS</v>
          </cell>
          <cell r="BE68">
            <v>44494.61041666667</v>
          </cell>
          <cell r="BF68">
            <v>1284.3895833333299</v>
          </cell>
          <cell r="BG68">
            <v>45955</v>
          </cell>
          <cell r="BH68">
            <v>45779</v>
          </cell>
        </row>
        <row r="69">
          <cell r="E69" t="str">
            <v>R21154940</v>
          </cell>
          <cell r="F69" t="str">
            <v>ANG, DAVID FRANCISCO</v>
          </cell>
          <cell r="G69" t="str">
            <v>J. ABAD SANTOS, BAYVIEW VILL, PARANAQUE</v>
          </cell>
          <cell r="H69" t="str">
            <v>PARAÑAQUE CITY</v>
          </cell>
          <cell r="I69" t="str">
            <v>PARAÑAQUE</v>
          </cell>
          <cell r="J69"/>
          <cell r="K69"/>
          <cell r="L69" t="str">
            <v>VJC</v>
          </cell>
          <cell r="M69" t="str">
            <v>FCOMP</v>
          </cell>
          <cell r="N69" t="str">
            <v>MBF</v>
          </cell>
          <cell r="O69">
            <v>82.56</v>
          </cell>
          <cell r="P69"/>
          <cell r="Q69">
            <v>157.91999999999999</v>
          </cell>
          <cell r="R69">
            <v>0</v>
          </cell>
          <cell r="S69">
            <v>245734.35</v>
          </cell>
          <cell r="T69" t="str">
            <v>RELOC</v>
          </cell>
          <cell r="U69">
            <v>62796.17</v>
          </cell>
          <cell r="V69">
            <v>55441.979999999989</v>
          </cell>
          <cell r="W69">
            <v>44488.636805555558</v>
          </cell>
          <cell r="X69">
            <v>44494</v>
          </cell>
          <cell r="Y69">
            <v>44494</v>
          </cell>
          <cell r="Z69"/>
          <cell r="AA69">
            <v>44508.790972222225</v>
          </cell>
          <cell r="AB69"/>
          <cell r="AC69">
            <v>20.154166666667152</v>
          </cell>
          <cell r="AD69">
            <v>14.790972222224809</v>
          </cell>
          <cell r="AE69">
            <v>-44508.790972222225</v>
          </cell>
          <cell r="AF69">
            <v>44509.843702107282</v>
          </cell>
          <cell r="AG69">
            <v>44519.298874521075</v>
          </cell>
          <cell r="AH69">
            <v>44538.636805555558</v>
          </cell>
          <cell r="AI69">
            <v>0.624434650997166</v>
          </cell>
          <cell r="AJ69">
            <v>-1011.5634311868688</v>
          </cell>
          <cell r="AK69">
            <v>26</v>
          </cell>
          <cell r="AL69">
            <v>36</v>
          </cell>
          <cell r="AM69">
            <v>24.206896551724139</v>
          </cell>
          <cell r="AN69">
            <v>30.662068965517239</v>
          </cell>
          <cell r="AO69">
            <v>21.206896551724139</v>
          </cell>
          <cell r="AP69">
            <v>44</v>
          </cell>
          <cell r="AQ69">
            <v>35.200000000000003</v>
          </cell>
          <cell r="AR69">
            <v>30.200000000000003</v>
          </cell>
          <cell r="AS69">
            <v>44543.990972222222</v>
          </cell>
          <cell r="AT69">
            <v>44538.990972222222</v>
          </cell>
          <cell r="AU69"/>
          <cell r="AV69"/>
          <cell r="AW69"/>
          <cell r="AX69"/>
          <cell r="AY69"/>
          <cell r="AZ69"/>
          <cell r="BA69"/>
          <cell r="BB69"/>
          <cell r="BC69" t="str">
            <v>ON GOING MAT RETURN</v>
          </cell>
          <cell r="BD69" t="str">
            <v>WITH BACKJOB , BILLED</v>
          </cell>
          <cell r="BE69">
            <v>44511.790972222225</v>
          </cell>
          <cell r="BF69">
            <v>120.20902777777519</v>
          </cell>
          <cell r="BG69">
            <v>44508</v>
          </cell>
          <cell r="BH69">
            <v>44632</v>
          </cell>
        </row>
        <row r="70">
          <cell r="E70" t="str">
            <v>R19483300</v>
          </cell>
          <cell r="F70" t="str">
            <v>MARIA J. ALVAREZ</v>
          </cell>
          <cell r="G70" t="str">
            <v>CORDOVA, INTERCITY HOMES, MUNTINLUPA</v>
          </cell>
          <cell r="H70" t="str">
            <v>MUNTINLUPA CITY</v>
          </cell>
          <cell r="I70" t="str">
            <v>PARAÑAQUE</v>
          </cell>
          <cell r="J70"/>
          <cell r="K70"/>
          <cell r="L70" t="str">
            <v>CHALLENGER</v>
          </cell>
          <cell r="M70" t="str">
            <v>FCOMP</v>
          </cell>
          <cell r="N70" t="str">
            <v>MBF</v>
          </cell>
          <cell r="O70">
            <v>47.78</v>
          </cell>
          <cell r="P70"/>
          <cell r="Q70">
            <v>62.31</v>
          </cell>
          <cell r="R70">
            <v>0</v>
          </cell>
          <cell r="S70">
            <v>79290.33</v>
          </cell>
          <cell r="T70" t="str">
            <v>RELOC</v>
          </cell>
          <cell r="U70">
            <v>39891.919999999998</v>
          </cell>
          <cell r="V70"/>
          <cell r="W70">
            <v>44489.477083333331</v>
          </cell>
          <cell r="X70">
            <v>44494.392361111109</v>
          </cell>
          <cell r="Y70">
            <v>44097</v>
          </cell>
          <cell r="Z70"/>
          <cell r="AA70">
            <v>44629.631249999999</v>
          </cell>
          <cell r="AB70"/>
          <cell r="AC70">
            <v>140.15416666666715</v>
          </cell>
          <cell r="AD70">
            <v>135.23888888888905</v>
          </cell>
          <cell r="AE70">
            <v>-44629.631249999999</v>
          </cell>
          <cell r="AF70">
            <v>44509.56258519207</v>
          </cell>
          <cell r="AG70">
            <v>44518.718719021061</v>
          </cell>
          <cell r="AH70">
            <v>44539.477083333331</v>
          </cell>
          <cell r="AI70">
            <v>4.5533177334943797</v>
          </cell>
          <cell r="AJ70">
            <v>-1062.6102678571428</v>
          </cell>
          <cell r="AK70">
            <v>23</v>
          </cell>
          <cell r="AL70">
            <v>36</v>
          </cell>
          <cell r="AM70">
            <v>23.085501858736059</v>
          </cell>
          <cell r="AN70">
            <v>29.241635687732341</v>
          </cell>
          <cell r="AO70">
            <v>20.085501858736059</v>
          </cell>
          <cell r="AP70">
            <v>42</v>
          </cell>
          <cell r="AQ70">
            <v>33.6</v>
          </cell>
          <cell r="AR70">
            <v>28.6</v>
          </cell>
          <cell r="AS70">
            <v>44663.231249999997</v>
          </cell>
          <cell r="AT70">
            <v>44658.231249999997</v>
          </cell>
          <cell r="AU70"/>
          <cell r="AV70"/>
          <cell r="AW70"/>
          <cell r="AX70"/>
          <cell r="AY70"/>
          <cell r="AZ70"/>
          <cell r="BA70"/>
          <cell r="BB70"/>
          <cell r="BC70" t="str">
            <v>ON GOING MAT RETURN</v>
          </cell>
          <cell r="BD70"/>
          <cell r="BE70">
            <v>44632.631249999999</v>
          </cell>
          <cell r="BF70">
            <v>425.36875000000146</v>
          </cell>
          <cell r="BG70">
            <v>44629</v>
          </cell>
          <cell r="BH70">
            <v>45058</v>
          </cell>
        </row>
        <row r="71">
          <cell r="E71" t="str">
            <v>X21073232882</v>
          </cell>
          <cell r="F71" t="str">
            <v>SOLIMAN ESPINOSA CRUZ</v>
          </cell>
          <cell r="G71" t="str">
            <v>SUNRISE, CONCORDE SUBD, PARANAQUE</v>
          </cell>
          <cell r="H71" t="str">
            <v>PARAÑAQUE CITY</v>
          </cell>
          <cell r="I71" t="str">
            <v>PARAÑAQUE</v>
          </cell>
          <cell r="J71"/>
          <cell r="K71"/>
          <cell r="L71" t="str">
            <v>POWERHOUSE</v>
          </cell>
          <cell r="M71" t="str">
            <v>FCOMP</v>
          </cell>
          <cell r="N71" t="str">
            <v>MBF</v>
          </cell>
          <cell r="O71">
            <v>154.84</v>
          </cell>
          <cell r="P71"/>
          <cell r="Q71">
            <v>263.14999999999998</v>
          </cell>
          <cell r="R71">
            <v>32</v>
          </cell>
          <cell r="S71">
            <v>657684.15</v>
          </cell>
          <cell r="T71" t="str">
            <v>NEW</v>
          </cell>
          <cell r="U71">
            <v>226640.15000000002</v>
          </cell>
          <cell r="V71">
            <v>74955.689999999988</v>
          </cell>
          <cell r="W71">
            <v>44497.286805555559</v>
          </cell>
          <cell r="X71">
            <v>44498.636805555558</v>
          </cell>
          <cell r="Y71">
            <v>44509</v>
          </cell>
          <cell r="Z71"/>
          <cell r="AA71">
            <v>44558.588194444441</v>
          </cell>
          <cell r="AB71"/>
          <cell r="AC71">
            <v>61.301388888881775</v>
          </cell>
          <cell r="AD71">
            <v>59.95138888888323</v>
          </cell>
          <cell r="AE71">
            <v>-44558.588194444441</v>
          </cell>
          <cell r="AF71">
            <v>44519.155226608193</v>
          </cell>
          <cell r="AG71">
            <v>44528.786805555559</v>
          </cell>
          <cell r="AH71">
            <v>44547.286805555559</v>
          </cell>
          <cell r="AI71">
            <v>1.8487720458551644</v>
          </cell>
          <cell r="AJ71">
            <v>-968.66496074879217</v>
          </cell>
          <cell r="AK71">
            <v>28</v>
          </cell>
          <cell r="AL71">
            <v>36</v>
          </cell>
          <cell r="AM71">
            <v>24.868421052631579</v>
          </cell>
          <cell r="AN71">
            <v>31.499999999999996</v>
          </cell>
          <cell r="AO71">
            <v>21.868421052631579</v>
          </cell>
          <cell r="AP71">
            <v>46</v>
          </cell>
          <cell r="AQ71">
            <v>36.800000000000004</v>
          </cell>
          <cell r="AR71">
            <v>31.800000000000004</v>
          </cell>
          <cell r="AS71">
            <v>44595.388194444444</v>
          </cell>
          <cell r="AT71">
            <v>44590.388194444444</v>
          </cell>
          <cell r="AU71"/>
          <cell r="AV71"/>
          <cell r="AW71"/>
          <cell r="AX71"/>
          <cell r="AY71"/>
          <cell r="AZ71"/>
          <cell r="BA71"/>
          <cell r="BB71"/>
          <cell r="BC71" t="str">
            <v>CHECKING OF SERVICE ITEMS</v>
          </cell>
          <cell r="BD71" t="str">
            <v>WITH BACKJOB , BILLED</v>
          </cell>
          <cell r="BE71">
            <v>44561.588194444441</v>
          </cell>
          <cell r="BF71">
            <v>208.41180555555911</v>
          </cell>
          <cell r="BG71">
            <v>44727</v>
          </cell>
          <cell r="BH71">
            <v>44770</v>
          </cell>
        </row>
        <row r="72">
          <cell r="E72" t="str">
            <v>X21104571632</v>
          </cell>
          <cell r="F72" t="str">
            <v>MERCURY DRUG CORPORATION</v>
          </cell>
          <cell r="G72" t="str">
            <v>NINOY AQUINO, STO. NINO, PARANAQUE</v>
          </cell>
          <cell r="H72" t="str">
            <v>PARAÑAQUE CITY</v>
          </cell>
          <cell r="I72" t="str">
            <v>PARAÑAQUE</v>
          </cell>
          <cell r="J72" t="str">
            <v>for WO cancellation?</v>
          </cell>
          <cell r="K72" t="str">
            <v>W/ ISSUE</v>
          </cell>
          <cell r="L72" t="str">
            <v>CHALLENGER</v>
          </cell>
          <cell r="M72" t="str">
            <v>PCAN</v>
          </cell>
          <cell r="N72" t="str">
            <v>JSP</v>
          </cell>
          <cell r="O72">
            <v>5.5</v>
          </cell>
          <cell r="P72"/>
          <cell r="Q72">
            <v>5.5</v>
          </cell>
          <cell r="R72">
            <v>0</v>
          </cell>
          <cell r="S72">
            <v>0</v>
          </cell>
          <cell r="T72" t="str">
            <v>TERMINATION</v>
          </cell>
          <cell r="U72">
            <v>2680.35</v>
          </cell>
          <cell r="V72"/>
          <cell r="W72">
            <v>44502.799305555556</v>
          </cell>
          <cell r="X72">
            <v>44504</v>
          </cell>
          <cell r="Y72">
            <v>44503</v>
          </cell>
          <cell r="Z72"/>
          <cell r="AA72"/>
          <cell r="AB72"/>
          <cell r="AC72">
            <v>-44502.799305555556</v>
          </cell>
          <cell r="AD72">
            <v>-44504</v>
          </cell>
          <cell r="AE72">
            <v>0</v>
          </cell>
          <cell r="AF72">
            <v>44521.573499103943</v>
          </cell>
          <cell r="AG72">
            <v>44530.379950716844</v>
          </cell>
          <cell r="AH72">
            <v>44552.799305555556</v>
          </cell>
          <cell r="AI72">
            <v>-1532.874198302469</v>
          </cell>
          <cell r="AJ72">
            <v>0</v>
          </cell>
          <cell r="AK72">
            <v>20</v>
          </cell>
          <cell r="AL72">
            <v>36</v>
          </cell>
          <cell r="AM72">
            <v>21.774193548387096</v>
          </cell>
          <cell r="AN72">
            <v>27.58064516129032</v>
          </cell>
          <cell r="AO72">
            <v>18.774193548387096</v>
          </cell>
          <cell r="AP72">
            <v>40</v>
          </cell>
          <cell r="AQ72">
            <v>32</v>
          </cell>
          <cell r="AR72">
            <v>27</v>
          </cell>
          <cell r="AS72">
            <v>32</v>
          </cell>
          <cell r="AT72">
            <v>27</v>
          </cell>
          <cell r="AU72"/>
          <cell r="AV72"/>
          <cell r="AW72"/>
          <cell r="AX72"/>
          <cell r="AY72"/>
          <cell r="AZ72"/>
          <cell r="BA72"/>
          <cell r="BB72"/>
          <cell r="BC72" t="str">
            <v>CANCELLED</v>
          </cell>
          <cell r="BD72"/>
          <cell r="BE72">
            <v>3</v>
          </cell>
          <cell r="BF72">
            <v>0</v>
          </cell>
          <cell r="BG72"/>
          <cell r="BH72"/>
        </row>
        <row r="73">
          <cell r="E73" t="str">
            <v>X20072988384</v>
          </cell>
          <cell r="F73" t="str">
            <v>REIGNWOOD DEVELOPMENT CORPORATION</v>
          </cell>
          <cell r="G73" t="str">
            <v>BLOCK 2B, BENEDETTO RESIDENCES, LAS PINAS CITY</v>
          </cell>
          <cell r="H73" t="str">
            <v>LAS PIÑAS CITY</v>
          </cell>
          <cell r="I73" t="str">
            <v>PARAÑAQUE</v>
          </cell>
          <cell r="J73"/>
          <cell r="K73"/>
          <cell r="L73" t="str">
            <v>POWERHOUSE</v>
          </cell>
          <cell r="M73" t="str">
            <v>FCOMP</v>
          </cell>
          <cell r="N73" t="str">
            <v>MBF</v>
          </cell>
          <cell r="O73">
            <v>249.64</v>
          </cell>
          <cell r="P73"/>
          <cell r="Q73">
            <v>326.52</v>
          </cell>
          <cell r="R73">
            <v>101.5</v>
          </cell>
          <cell r="S73">
            <v>503858.23</v>
          </cell>
          <cell r="T73" t="str">
            <v>NEW</v>
          </cell>
          <cell r="U73">
            <v>167376.09</v>
          </cell>
          <cell r="V73">
            <v>71165.36</v>
          </cell>
          <cell r="W73">
            <v>44502.797222222223</v>
          </cell>
          <cell r="X73">
            <v>44505</v>
          </cell>
          <cell r="Y73">
            <v>44503</v>
          </cell>
          <cell r="Z73"/>
          <cell r="AA73">
            <v>44683.670138888891</v>
          </cell>
          <cell r="AB73"/>
          <cell r="AC73">
            <v>180.87291666666715</v>
          </cell>
          <cell r="AD73">
            <v>178.67013888889051</v>
          </cell>
          <cell r="AE73">
            <v>-44683.670138888891</v>
          </cell>
          <cell r="AF73">
            <v>44523.32663398693</v>
          </cell>
          <cell r="AG73">
            <v>44532.601143790853</v>
          </cell>
          <cell r="AH73">
            <v>44552.797222222223</v>
          </cell>
          <cell r="AI73">
            <v>5.7653242187500151</v>
          </cell>
          <cell r="AJ73">
            <v>-930.90979456018522</v>
          </cell>
          <cell r="AK73">
            <v>30</v>
          </cell>
          <cell r="AL73">
            <v>32</v>
          </cell>
          <cell r="AM73">
            <v>23.52941176470588</v>
          </cell>
          <cell r="AN73">
            <v>29.803921568627448</v>
          </cell>
          <cell r="AO73">
            <v>20.52941176470588</v>
          </cell>
          <cell r="AP73">
            <v>48</v>
          </cell>
          <cell r="AQ73">
            <v>38.400000000000006</v>
          </cell>
          <cell r="AR73">
            <v>33.400000000000006</v>
          </cell>
          <cell r="AS73">
            <v>44722.070138888892</v>
          </cell>
          <cell r="AT73">
            <v>44717.070138888892</v>
          </cell>
          <cell r="AU73"/>
          <cell r="AV73"/>
          <cell r="AW73"/>
          <cell r="AX73"/>
          <cell r="AY73"/>
          <cell r="AZ73"/>
          <cell r="BA73"/>
          <cell r="BB73"/>
          <cell r="BC73" t="str">
            <v>NO COC</v>
          </cell>
          <cell r="BD73" t="str">
            <v>PARTIALLY BILLED</v>
          </cell>
          <cell r="BE73">
            <v>44686.670138888891</v>
          </cell>
          <cell r="BF73">
            <v>1204.3298611111095</v>
          </cell>
          <cell r="BG73"/>
          <cell r="BH73"/>
        </row>
        <row r="74">
          <cell r="E74" t="str">
            <v>X22062582560</v>
          </cell>
          <cell r="F74" t="str">
            <v>RONILO LANSANG DAVID</v>
          </cell>
          <cell r="G74" t="str">
            <v>UNIDA, BACLARAN, PARANAQUE</v>
          </cell>
          <cell r="H74" t="str">
            <v>PARAÑAQUE CITY</v>
          </cell>
          <cell r="I74" t="str">
            <v>PARAÑAQUE</v>
          </cell>
          <cell r="J74"/>
          <cell r="K74"/>
          <cell r="L74" t="str">
            <v>VJC</v>
          </cell>
          <cell r="M74" t="str">
            <v>TECO</v>
          </cell>
          <cell r="N74" t="str">
            <v>MBF</v>
          </cell>
          <cell r="O74">
            <v>4.0999999999999996</v>
          </cell>
          <cell r="P74"/>
          <cell r="Q74">
            <v>5.03</v>
          </cell>
          <cell r="R74">
            <v>30</v>
          </cell>
          <cell r="S74">
            <v>16615.25</v>
          </cell>
          <cell r="T74" t="str">
            <v>NEW</v>
          </cell>
          <cell r="U74">
            <v>2495.6</v>
          </cell>
          <cell r="V74"/>
          <cell r="W74">
            <v>44747.736111111109</v>
          </cell>
          <cell r="X74">
            <v>44749.526388888888</v>
          </cell>
          <cell r="Y74">
            <v>44748</v>
          </cell>
          <cell r="Z74"/>
          <cell r="AA74">
            <v>44763.500694444447</v>
          </cell>
          <cell r="AB74">
            <v>45781.886805555558</v>
          </cell>
          <cell r="AC74">
            <v>15.764583333337214</v>
          </cell>
          <cell r="AD74">
            <v>13.974305555559113</v>
          </cell>
          <cell r="AE74">
            <v>1018.3861111111109</v>
          </cell>
          <cell r="AF74">
            <v>44766.510304659496</v>
          </cell>
          <cell r="AG74">
            <v>44775.316756272397</v>
          </cell>
          <cell r="AH74">
            <v>44797.736111111109</v>
          </cell>
          <cell r="AI74">
            <v>0.54300231481494843</v>
          </cell>
          <cell r="AJ74">
            <v>25.459652777777773</v>
          </cell>
          <cell r="AK74">
            <v>20</v>
          </cell>
          <cell r="AL74">
            <v>36</v>
          </cell>
          <cell r="AM74">
            <v>21.774193548387096</v>
          </cell>
          <cell r="AN74">
            <v>27.58064516129032</v>
          </cell>
          <cell r="AO74">
            <v>18.774193548387096</v>
          </cell>
          <cell r="AP74">
            <v>40</v>
          </cell>
          <cell r="AQ74">
            <v>32</v>
          </cell>
          <cell r="AR74">
            <v>27</v>
          </cell>
          <cell r="AS74">
            <v>44795.500694444447</v>
          </cell>
          <cell r="AT74">
            <v>44790.500694444447</v>
          </cell>
          <cell r="AU74"/>
          <cell r="AV74"/>
          <cell r="AW74"/>
          <cell r="AX74"/>
          <cell r="AY74"/>
          <cell r="AZ74"/>
          <cell r="BA74"/>
          <cell r="BB74"/>
          <cell r="BC74" t="str">
            <v>PAID</v>
          </cell>
          <cell r="BD74"/>
          <cell r="BE74">
            <v>44766.500694444447</v>
          </cell>
          <cell r="BF74">
            <v>35.499305555553292</v>
          </cell>
          <cell r="BG74">
            <v>44763</v>
          </cell>
          <cell r="BH74">
            <v>44802</v>
          </cell>
        </row>
        <row r="75">
          <cell r="E75" t="str">
            <v>X21083668324</v>
          </cell>
          <cell r="F75" t="str">
            <v>SING SE KAH REALTY INC.</v>
          </cell>
          <cell r="G75" t="str">
            <v>PRES. DIOSDADO MACAPAGAL, ASIAWORLD CITY, PARANAQUE</v>
          </cell>
          <cell r="H75" t="str">
            <v>PARAÑAQUE CITY</v>
          </cell>
          <cell r="I75" t="str">
            <v>PARAÑAQUE</v>
          </cell>
          <cell r="J75"/>
          <cell r="K75"/>
          <cell r="L75" t="str">
            <v>POWERHOUSE</v>
          </cell>
          <cell r="M75" t="str">
            <v>FCOMP</v>
          </cell>
          <cell r="N75" t="str">
            <v>MBF</v>
          </cell>
          <cell r="O75">
            <v>78.73</v>
          </cell>
          <cell r="P75">
            <v>48.179999999999993</v>
          </cell>
          <cell r="Q75">
            <v>116.38</v>
          </cell>
          <cell r="R75">
            <v>0</v>
          </cell>
          <cell r="S75">
            <v>72613.67</v>
          </cell>
          <cell r="T75" t="str">
            <v>TERMINATION</v>
          </cell>
          <cell r="U75">
            <v>52629.30000000001</v>
          </cell>
          <cell r="V75">
            <v>52629.30000000001</v>
          </cell>
          <cell r="W75">
            <v>44498.727083333331</v>
          </cell>
          <cell r="X75">
            <v>44505.293055555558</v>
          </cell>
          <cell r="Y75"/>
          <cell r="Z75"/>
          <cell r="AA75">
            <v>44508.29859953704</v>
          </cell>
          <cell r="AB75"/>
          <cell r="AC75">
            <v>9.5715162037085975</v>
          </cell>
          <cell r="AD75">
            <v>3.005543981482333</v>
          </cell>
          <cell r="AE75">
            <v>-44508.29859953704</v>
          </cell>
          <cell r="AF75">
            <v>44519.933979885056</v>
          </cell>
          <cell r="AG75">
            <v>44529.389152298849</v>
          </cell>
          <cell r="AH75">
            <v>44548.727083333331</v>
          </cell>
          <cell r="AI75">
            <v>0.29655338665336467</v>
          </cell>
          <cell r="AJ75">
            <v>-1011.552240898569</v>
          </cell>
          <cell r="AK75">
            <v>26</v>
          </cell>
          <cell r="AL75">
            <v>36</v>
          </cell>
          <cell r="AM75">
            <v>24.206896551724139</v>
          </cell>
          <cell r="AN75">
            <v>30.662068965517239</v>
          </cell>
          <cell r="AO75">
            <v>21.206896551724139</v>
          </cell>
          <cell r="AP75">
            <v>44</v>
          </cell>
          <cell r="AQ75">
            <v>35.200000000000003</v>
          </cell>
          <cell r="AR75">
            <v>30.200000000000003</v>
          </cell>
          <cell r="AS75">
            <v>44543.498599537037</v>
          </cell>
          <cell r="AT75">
            <v>44538.498599537037</v>
          </cell>
          <cell r="AU75"/>
          <cell r="AV75"/>
          <cell r="AW75"/>
          <cell r="AX75"/>
          <cell r="AY75"/>
          <cell r="AZ75"/>
          <cell r="BA75"/>
          <cell r="BB75"/>
          <cell r="BC75" t="str">
            <v>CHECKING OF SERVICE ITEMS</v>
          </cell>
          <cell r="BD75" t="str">
            <v>BILLED</v>
          </cell>
          <cell r="BE75">
            <v>44511.29859953704</v>
          </cell>
          <cell r="BF75">
            <v>38.701400462960009</v>
          </cell>
          <cell r="BG75">
            <v>44508</v>
          </cell>
          <cell r="BH75">
            <v>44550</v>
          </cell>
        </row>
        <row r="76">
          <cell r="E76" t="str">
            <v>X22031397222</v>
          </cell>
          <cell r="F76" t="str">
            <v>ALICIA LEGUIN TEVES</v>
          </cell>
          <cell r="G76" t="str">
            <v>BLOCK 3, PUROK 1, MUNTINLUPA</v>
          </cell>
          <cell r="H76" t="str">
            <v>MUNTINLUPA CITY</v>
          </cell>
          <cell r="I76" t="str">
            <v>PARAÑAQUE</v>
          </cell>
          <cell r="J76" t="str">
            <v>1st week of august</v>
          </cell>
          <cell r="K76"/>
          <cell r="L76" t="str">
            <v>POWERHOUSE</v>
          </cell>
          <cell r="M76" t="str">
            <v>TECO</v>
          </cell>
          <cell r="N76" t="str">
            <v>MBF</v>
          </cell>
          <cell r="O76">
            <v>5.31</v>
          </cell>
          <cell r="P76"/>
          <cell r="Q76">
            <v>4.57</v>
          </cell>
          <cell r="R76">
            <v>12</v>
          </cell>
          <cell r="S76">
            <v>19618.060000000001</v>
          </cell>
          <cell r="T76" t="str">
            <v>NEW</v>
          </cell>
          <cell r="U76">
            <v>2258.25</v>
          </cell>
          <cell r="V76"/>
          <cell r="W76">
            <v>44658.685416666667</v>
          </cell>
          <cell r="X76">
            <v>44664.578472222223</v>
          </cell>
          <cell r="Y76">
            <v>44659</v>
          </cell>
          <cell r="Z76"/>
          <cell r="AA76">
            <v>44778.638888888891</v>
          </cell>
          <cell r="AB76">
            <v>45781.888194444444</v>
          </cell>
          <cell r="AC76">
            <v>119.95347222222335</v>
          </cell>
          <cell r="AD76">
            <v>114.06041666666715</v>
          </cell>
          <cell r="AE76">
            <v>1003.2493055555533</v>
          </cell>
          <cell r="AF76">
            <v>44677.459610215054</v>
          </cell>
          <cell r="AG76">
            <v>44686.266061827955</v>
          </cell>
          <cell r="AH76">
            <v>44708.685416666667</v>
          </cell>
          <cell r="AI76">
            <v>4.1317307098765816</v>
          </cell>
          <cell r="AJ76">
            <v>25.081232638888832</v>
          </cell>
          <cell r="AK76">
            <v>20</v>
          </cell>
          <cell r="AL76">
            <v>36</v>
          </cell>
          <cell r="AM76">
            <v>21.774193548387096</v>
          </cell>
          <cell r="AN76">
            <v>27.58064516129032</v>
          </cell>
          <cell r="AO76">
            <v>18.774193548387096</v>
          </cell>
          <cell r="AP76">
            <v>40</v>
          </cell>
          <cell r="AQ76">
            <v>32</v>
          </cell>
          <cell r="AR76">
            <v>27</v>
          </cell>
          <cell r="AS76">
            <v>44810.638888888891</v>
          </cell>
          <cell r="AT76">
            <v>44805.638888888891</v>
          </cell>
          <cell r="AU76"/>
          <cell r="AV76"/>
          <cell r="AW76"/>
          <cell r="AX76"/>
          <cell r="AY76"/>
          <cell r="AZ76"/>
          <cell r="BA76"/>
          <cell r="BB76"/>
          <cell r="BC76" t="str">
            <v>PAID</v>
          </cell>
          <cell r="BD76"/>
          <cell r="BE76">
            <v>44781.638888888891</v>
          </cell>
          <cell r="BF76">
            <v>32.361111111109494</v>
          </cell>
          <cell r="BG76">
            <v>44779</v>
          </cell>
          <cell r="BH76">
            <v>44814</v>
          </cell>
        </row>
        <row r="77">
          <cell r="E77" t="str">
            <v>X21094189010</v>
          </cell>
          <cell r="F77" t="str">
            <v>DAYAN ZARATE CASTILLO</v>
          </cell>
          <cell r="G77" t="str">
            <v>STA. CLARA, SAN AGUSTIN VILL, PARANAQUE</v>
          </cell>
          <cell r="H77" t="str">
            <v>PARAÑAQUE CITY</v>
          </cell>
          <cell r="I77" t="str">
            <v>PARAÑAQUE</v>
          </cell>
          <cell r="J77"/>
          <cell r="K77"/>
          <cell r="L77" t="str">
            <v>POWERHOUSE</v>
          </cell>
          <cell r="M77" t="str">
            <v>FCOMP</v>
          </cell>
          <cell r="N77" t="str">
            <v>MBF</v>
          </cell>
          <cell r="O77">
            <v>204.06</v>
          </cell>
          <cell r="P77"/>
          <cell r="Q77">
            <v>346.75</v>
          </cell>
          <cell r="R77">
            <v>42</v>
          </cell>
          <cell r="S77">
            <v>547785.21</v>
          </cell>
          <cell r="T77" t="str">
            <v>NEW</v>
          </cell>
          <cell r="U77">
            <v>160590.73000000001</v>
          </cell>
          <cell r="V77">
            <v>124793.92</v>
          </cell>
          <cell r="W77">
            <v>44505.786111111112</v>
          </cell>
          <cell r="X77">
            <v>44509</v>
          </cell>
          <cell r="Y77">
            <v>44509</v>
          </cell>
          <cell r="Z77"/>
          <cell r="AA77">
            <v>44524.439583333333</v>
          </cell>
          <cell r="AB77"/>
          <cell r="AC77">
            <v>18.653472222220444</v>
          </cell>
          <cell r="AD77">
            <v>15.439583333332848</v>
          </cell>
          <cell r="AE77">
            <v>-44524.439583333333</v>
          </cell>
          <cell r="AF77">
            <v>44528.25780922432</v>
          </cell>
          <cell r="AG77">
            <v>44538.050262054508</v>
          </cell>
          <cell r="AH77">
            <v>44555.786111111112</v>
          </cell>
          <cell r="AI77">
            <v>0.54924112654315749</v>
          </cell>
          <cell r="AJ77">
            <v>-927.59249131944443</v>
          </cell>
          <cell r="AK77">
            <v>30</v>
          </cell>
          <cell r="AL77">
            <v>36</v>
          </cell>
          <cell r="AM77">
            <v>25.471698113207545</v>
          </cell>
          <cell r="AN77">
            <v>32.264150943396224</v>
          </cell>
          <cell r="AO77">
            <v>22.471698113207545</v>
          </cell>
          <cell r="AP77">
            <v>48</v>
          </cell>
          <cell r="AQ77">
            <v>38.400000000000006</v>
          </cell>
          <cell r="AR77">
            <v>33.400000000000006</v>
          </cell>
          <cell r="AS77">
            <v>44562.839583333334</v>
          </cell>
          <cell r="AT77">
            <v>44557.839583333334</v>
          </cell>
          <cell r="AU77"/>
          <cell r="AV77"/>
          <cell r="AW77"/>
          <cell r="AX77"/>
          <cell r="AY77"/>
          <cell r="AZ77"/>
          <cell r="BA77"/>
          <cell r="BB77"/>
          <cell r="BC77" t="str">
            <v>ON GOING MAT RETURN</v>
          </cell>
          <cell r="BD77" t="str">
            <v>WITH BACKJOB , PARTIALLY BILLED</v>
          </cell>
          <cell r="BE77">
            <v>44527.439583333333</v>
          </cell>
          <cell r="BF77">
            <v>261.56041666666715</v>
          </cell>
          <cell r="BG77">
            <v>44348</v>
          </cell>
          <cell r="BH77">
            <v>44789</v>
          </cell>
        </row>
        <row r="78">
          <cell r="E78" t="str">
            <v>X22010376567</v>
          </cell>
          <cell r="F78" t="str">
            <v>FEM REALTY DEVT. CORP</v>
          </cell>
          <cell r="G78" t="str">
            <v>NATIONAL, POBLACION, MUNTINLUPA</v>
          </cell>
          <cell r="H78" t="str">
            <v>MUNTINLUPA CITY</v>
          </cell>
          <cell r="I78" t="str">
            <v>PARAÑAQUE</v>
          </cell>
          <cell r="J78" t="str">
            <v>for completion May 2022</v>
          </cell>
          <cell r="K78"/>
          <cell r="L78" t="str">
            <v>CHALLENGER</v>
          </cell>
          <cell r="M78" t="str">
            <v>TECO</v>
          </cell>
          <cell r="N78" t="str">
            <v>MBF</v>
          </cell>
          <cell r="O78">
            <v>21.12</v>
          </cell>
          <cell r="P78"/>
          <cell r="Q78">
            <v>28.92</v>
          </cell>
          <cell r="R78">
            <v>14</v>
          </cell>
          <cell r="S78">
            <v>40680.44</v>
          </cell>
          <cell r="T78" t="str">
            <v>NEW</v>
          </cell>
          <cell r="U78">
            <v>14322.69</v>
          </cell>
          <cell r="V78">
            <v>14187.06</v>
          </cell>
          <cell r="W78">
            <v>44673.693749999999</v>
          </cell>
          <cell r="X78">
            <v>44679</v>
          </cell>
          <cell r="Y78">
            <v>44678</v>
          </cell>
          <cell r="Z78"/>
          <cell r="AA78">
            <v>44729.326388888891</v>
          </cell>
          <cell r="AB78">
            <v>45781.877083333333</v>
          </cell>
          <cell r="AC78">
            <v>55.632638888891961</v>
          </cell>
          <cell r="AD78">
            <v>50.326388888890506</v>
          </cell>
          <cell r="AE78">
            <v>1052.5506944444423</v>
          </cell>
          <cell r="AF78">
            <v>44692.467943548385</v>
          </cell>
          <cell r="AG78">
            <v>44701.274395161287</v>
          </cell>
          <cell r="AH78">
            <v>44723.693749999999</v>
          </cell>
          <cell r="AI78">
            <v>1.9162353395062786</v>
          </cell>
          <cell r="AJ78">
            <v>26.313767361111058</v>
          </cell>
          <cell r="AK78">
            <v>20</v>
          </cell>
          <cell r="AL78">
            <v>36</v>
          </cell>
          <cell r="AM78">
            <v>21.774193548387096</v>
          </cell>
          <cell r="AN78">
            <v>27.58064516129032</v>
          </cell>
          <cell r="AO78">
            <v>18.774193548387096</v>
          </cell>
          <cell r="AP78">
            <v>40</v>
          </cell>
          <cell r="AQ78">
            <v>32</v>
          </cell>
          <cell r="AR78">
            <v>27</v>
          </cell>
          <cell r="AS78">
            <v>44761.326388888891</v>
          </cell>
          <cell r="AT78">
            <v>44756.326388888891</v>
          </cell>
          <cell r="AU78"/>
          <cell r="AV78"/>
          <cell r="AW78"/>
          <cell r="AX78"/>
          <cell r="AY78"/>
          <cell r="AZ78"/>
          <cell r="BA78"/>
          <cell r="BB78"/>
          <cell r="BC78" t="str">
            <v>PAID</v>
          </cell>
          <cell r="BD78" t="str">
            <v>WITH BACKJOB</v>
          </cell>
          <cell r="BE78">
            <v>44732.326388888891</v>
          </cell>
          <cell r="BF78">
            <v>84.673611111109494</v>
          </cell>
          <cell r="BG78">
            <v>44780</v>
          </cell>
          <cell r="BH78">
            <v>44817</v>
          </cell>
        </row>
        <row r="79">
          <cell r="E79" t="str">
            <v>X21073005528</v>
          </cell>
          <cell r="F79" t="str">
            <v>QUEENSROW WEST</v>
          </cell>
          <cell r="G79" t="str">
            <v>SANTAN, QUEENS ROW AREA B SUBD, BACOOR</v>
          </cell>
          <cell r="H79" t="str">
            <v>BACOOR CITY</v>
          </cell>
          <cell r="I79" t="str">
            <v>DASMA</v>
          </cell>
          <cell r="J79"/>
          <cell r="K79"/>
          <cell r="L79" t="str">
            <v>AVECO</v>
          </cell>
          <cell r="M79" t="str">
            <v>FCOMP</v>
          </cell>
          <cell r="N79" t="str">
            <v>MBF</v>
          </cell>
          <cell r="O79">
            <v>229.19</v>
          </cell>
          <cell r="P79"/>
          <cell r="Q79">
            <v>356.38</v>
          </cell>
          <cell r="R79">
            <v>19</v>
          </cell>
          <cell r="S79">
            <v>795294.62</v>
          </cell>
          <cell r="T79" t="str">
            <v>NEW</v>
          </cell>
          <cell r="U79">
            <v>153197.81</v>
          </cell>
          <cell r="V79">
            <v>126213.54000000002</v>
          </cell>
          <cell r="W79">
            <v>44512.695138888892</v>
          </cell>
          <cell r="X79">
            <v>44518</v>
          </cell>
          <cell r="Y79">
            <v>44524</v>
          </cell>
          <cell r="Z79"/>
          <cell r="AA79">
            <v>44596.40347222222</v>
          </cell>
          <cell r="AB79"/>
          <cell r="AC79">
            <v>83.708333333328483</v>
          </cell>
          <cell r="AD79">
            <v>78.403472222220444</v>
          </cell>
          <cell r="AE79">
            <v>-44596.40347222222</v>
          </cell>
          <cell r="AF79">
            <v>44535.1668370021</v>
          </cell>
          <cell r="AG79">
            <v>44544.959289832288</v>
          </cell>
          <cell r="AH79">
            <v>44562.695138888892</v>
          </cell>
          <cell r="AI79">
            <v>2.4647453703702276</v>
          </cell>
          <cell r="AJ79">
            <v>-929.09173900462963</v>
          </cell>
          <cell r="AK79">
            <v>30</v>
          </cell>
          <cell r="AL79">
            <v>36</v>
          </cell>
          <cell r="AM79">
            <v>25.471698113207545</v>
          </cell>
          <cell r="AN79">
            <v>32.264150943396224</v>
          </cell>
          <cell r="AO79">
            <v>22.471698113207545</v>
          </cell>
          <cell r="AP79">
            <v>48</v>
          </cell>
          <cell r="AQ79">
            <v>38.400000000000006</v>
          </cell>
          <cell r="AR79">
            <v>33.400000000000006</v>
          </cell>
          <cell r="AS79">
            <v>44634.803472222222</v>
          </cell>
          <cell r="AT79">
            <v>44629.803472222222</v>
          </cell>
          <cell r="AU79"/>
          <cell r="AV79"/>
          <cell r="AW79"/>
          <cell r="AX79"/>
          <cell r="AY79"/>
          <cell r="AZ79"/>
          <cell r="BA79"/>
          <cell r="BB79"/>
          <cell r="BC79" t="str">
            <v>ON GOING MAT RETURN</v>
          </cell>
          <cell r="BD79" t="str">
            <v>PARTIALLY BILLED</v>
          </cell>
          <cell r="BE79">
            <v>44599.40347222222</v>
          </cell>
          <cell r="BF79">
            <v>248.59652777777956</v>
          </cell>
          <cell r="BG79">
            <v>44593</v>
          </cell>
          <cell r="BH79">
            <v>44848</v>
          </cell>
        </row>
        <row r="80">
          <cell r="E80" t="str">
            <v>X20020440142</v>
          </cell>
          <cell r="F80" t="str">
            <v>BAGONG SILANG HOA</v>
          </cell>
          <cell r="G80" t="str">
            <v>P.D.A., SITIO BAGONG SILANG, MUNTINLUPA</v>
          </cell>
          <cell r="H80" t="str">
            <v>MUNTINLUPA CITY</v>
          </cell>
          <cell r="I80" t="str">
            <v>PARAÑAQUE</v>
          </cell>
          <cell r="J80"/>
          <cell r="K80"/>
          <cell r="L80" t="str">
            <v>VJC</v>
          </cell>
          <cell r="M80" t="str">
            <v>FCOMP</v>
          </cell>
          <cell r="N80" t="str">
            <v>MBF</v>
          </cell>
          <cell r="O80">
            <v>1289.1099999999999</v>
          </cell>
          <cell r="P80"/>
          <cell r="Q80">
            <v>1963.17</v>
          </cell>
          <cell r="R80">
            <v>1209</v>
          </cell>
          <cell r="S80">
            <v>3850285.94</v>
          </cell>
          <cell r="T80" t="str">
            <v>NEW</v>
          </cell>
          <cell r="U80">
            <v>793268.59</v>
          </cell>
          <cell r="V80"/>
          <cell r="W80">
            <v>44518.695833333331</v>
          </cell>
          <cell r="X80">
            <v>44524</v>
          </cell>
          <cell r="Y80">
            <v>44524</v>
          </cell>
          <cell r="Z80"/>
          <cell r="AA80">
            <v>44805.598611111112</v>
          </cell>
          <cell r="AB80"/>
          <cell r="AC80">
            <v>286.90277777778101</v>
          </cell>
          <cell r="AD80">
            <v>281.5986111111124</v>
          </cell>
          <cell r="AE80">
            <v>-44805.598611111112</v>
          </cell>
          <cell r="AF80">
            <v>44533.988516260164</v>
          </cell>
          <cell r="AG80">
            <v>44541.866565040647</v>
          </cell>
          <cell r="AH80">
            <v>44568.695833333331</v>
          </cell>
          <cell r="AI80">
            <v>11.76301388888902</v>
          </cell>
          <cell r="AJ80">
            <v>-746.75997685185189</v>
          </cell>
          <cell r="AK80">
            <v>50</v>
          </cell>
          <cell r="AL80">
            <v>20</v>
          </cell>
          <cell r="AM80">
            <v>18.292682926829272</v>
          </cell>
          <cell r="AN80">
            <v>23.170731707317074</v>
          </cell>
          <cell r="AO80">
            <v>15.292682926829272</v>
          </cell>
          <cell r="AP80">
            <v>60</v>
          </cell>
          <cell r="AQ80">
            <v>48</v>
          </cell>
          <cell r="AR80">
            <v>43</v>
          </cell>
          <cell r="AS80">
            <v>44853.598611111112</v>
          </cell>
          <cell r="AT80">
            <v>44848.598611111112</v>
          </cell>
          <cell r="AU80"/>
          <cell r="AV80"/>
          <cell r="AW80"/>
          <cell r="AX80"/>
          <cell r="AY80"/>
          <cell r="AZ80"/>
          <cell r="BA80"/>
          <cell r="BB80"/>
          <cell r="BC80" t="str">
            <v>ON GOING MAT RETURN</v>
          </cell>
          <cell r="BD80" t="str">
            <v>WITH BACKJOB</v>
          </cell>
          <cell r="BE80">
            <v>44808.598611111112</v>
          </cell>
          <cell r="BF80">
            <v>381.4013888888876</v>
          </cell>
          <cell r="BG80">
            <v>44805</v>
          </cell>
          <cell r="BH80">
            <v>45190</v>
          </cell>
        </row>
        <row r="81">
          <cell r="E81" t="str">
            <v>X21094016641</v>
          </cell>
          <cell r="F81" t="str">
            <v>MONOLITH CONSTRUCTION AND DEVT CORP</v>
          </cell>
          <cell r="G81" t="str">
            <v>PRES. DIOSDADO MACAPAGAL, ASEANA BUSINESS PARK, PARANAQUE</v>
          </cell>
          <cell r="H81" t="str">
            <v>PARAÑAQUE CITY</v>
          </cell>
          <cell r="I81" t="str">
            <v>PARAÑAQUE</v>
          </cell>
          <cell r="J81"/>
          <cell r="K81"/>
          <cell r="L81" t="str">
            <v>POWERHOUSE</v>
          </cell>
          <cell r="M81" t="str">
            <v>FCOMP</v>
          </cell>
          <cell r="N81" t="str">
            <v>MBF</v>
          </cell>
          <cell r="O81">
            <v>80.56</v>
          </cell>
          <cell r="P81">
            <v>23.01</v>
          </cell>
          <cell r="Q81">
            <v>110.03</v>
          </cell>
          <cell r="R81">
            <v>0</v>
          </cell>
          <cell r="S81">
            <v>61281.33</v>
          </cell>
          <cell r="T81" t="str">
            <v>TERMINATION</v>
          </cell>
          <cell r="U81">
            <v>53854.26</v>
          </cell>
          <cell r="V81">
            <v>53854.26</v>
          </cell>
          <cell r="W81">
            <v>44519.773611111108</v>
          </cell>
          <cell r="X81">
            <v>44524.549305555556</v>
          </cell>
          <cell r="Y81"/>
          <cell r="Z81"/>
          <cell r="AA81">
            <v>44532.611886574072</v>
          </cell>
          <cell r="AB81"/>
          <cell r="AC81">
            <v>12.838275462963793</v>
          </cell>
          <cell r="AD81">
            <v>8.0625810185156297</v>
          </cell>
          <cell r="AE81">
            <v>-44532.611886574072</v>
          </cell>
          <cell r="AF81">
            <v>44540.980507662833</v>
          </cell>
          <cell r="AG81">
            <v>44550.435680076625</v>
          </cell>
          <cell r="AH81">
            <v>44569.773611111108</v>
          </cell>
          <cell r="AI81">
            <v>0.39776708165165597</v>
          </cell>
          <cell r="AJ81">
            <v>-1012.1048156039561</v>
          </cell>
          <cell r="AK81">
            <v>26</v>
          </cell>
          <cell r="AL81">
            <v>36</v>
          </cell>
          <cell r="AM81">
            <v>24.206896551724139</v>
          </cell>
          <cell r="AN81">
            <v>30.662068965517239</v>
          </cell>
          <cell r="AO81">
            <v>21.206896551724139</v>
          </cell>
          <cell r="AP81">
            <v>44</v>
          </cell>
          <cell r="AQ81">
            <v>35.200000000000003</v>
          </cell>
          <cell r="AR81">
            <v>30.200000000000003</v>
          </cell>
          <cell r="AS81">
            <v>44567.811886574069</v>
          </cell>
          <cell r="AT81">
            <v>44562.811886574069</v>
          </cell>
          <cell r="AU81"/>
          <cell r="AV81"/>
          <cell r="AW81"/>
          <cell r="AX81"/>
          <cell r="AY81"/>
          <cell r="AZ81"/>
          <cell r="BA81"/>
          <cell r="BB81"/>
          <cell r="BC81" t="str">
            <v>CHECKING OF SERVICE ITEMS</v>
          </cell>
          <cell r="BD81" t="str">
            <v>BILLED</v>
          </cell>
          <cell r="BE81">
            <v>44535.611886574072</v>
          </cell>
          <cell r="BF81">
            <v>8.388113425928168</v>
          </cell>
          <cell r="BG81">
            <v>44532</v>
          </cell>
          <cell r="BH81">
            <v>44544</v>
          </cell>
        </row>
        <row r="82">
          <cell r="E82" t="str">
            <v>X21104562618</v>
          </cell>
          <cell r="F82" t="str">
            <v>ALICE PARAISO SOCORRO</v>
          </cell>
          <cell r="G82" t="str">
            <v>STA. MONICA, DON GALO, PARANAQUE</v>
          </cell>
          <cell r="H82" t="str">
            <v>PARAÑAQUE CITY</v>
          </cell>
          <cell r="I82" t="str">
            <v>PARAÑAQUE</v>
          </cell>
          <cell r="J82"/>
          <cell r="K82"/>
          <cell r="L82" t="str">
            <v>VJC</v>
          </cell>
          <cell r="M82" t="str">
            <v>FCOMP</v>
          </cell>
          <cell r="N82" t="str">
            <v>MBF</v>
          </cell>
          <cell r="O82">
            <v>134.13999999999999</v>
          </cell>
          <cell r="P82"/>
          <cell r="Q82">
            <v>197.07</v>
          </cell>
          <cell r="R82">
            <v>98</v>
          </cell>
          <cell r="S82">
            <v>513296.74</v>
          </cell>
          <cell r="T82" t="str">
            <v>NEW</v>
          </cell>
          <cell r="U82">
            <v>79220.78</v>
          </cell>
          <cell r="V82">
            <v>80594.009999999966</v>
          </cell>
          <cell r="W82">
            <v>44524.684027777781</v>
          </cell>
          <cell r="X82">
            <v>44529.554861111108</v>
          </cell>
          <cell r="Y82">
            <v>44531</v>
          </cell>
          <cell r="Z82"/>
          <cell r="AA82">
            <v>44545.415972222225</v>
          </cell>
          <cell r="AB82"/>
          <cell r="AC82">
            <v>20.731944444443798</v>
          </cell>
          <cell r="AD82">
            <v>15.86111111111677</v>
          </cell>
          <cell r="AE82">
            <v>-44545.415972222225</v>
          </cell>
          <cell r="AF82">
            <v>44545.029098200313</v>
          </cell>
          <cell r="AG82">
            <v>44554.25445031299</v>
          </cell>
          <cell r="AH82">
            <v>44574.684027777781</v>
          </cell>
          <cell r="AI82">
            <v>0.66604889391652011</v>
          </cell>
          <cell r="AJ82">
            <v>-1012.3958175505051</v>
          </cell>
          <cell r="AK82">
            <v>26</v>
          </cell>
          <cell r="AL82">
            <v>34</v>
          </cell>
          <cell r="AM82">
            <v>23.345070422535212</v>
          </cell>
          <cell r="AN82">
            <v>29.570422535211268</v>
          </cell>
          <cell r="AO82">
            <v>20.345070422535212</v>
          </cell>
          <cell r="AP82">
            <v>44</v>
          </cell>
          <cell r="AQ82">
            <v>35.200000000000003</v>
          </cell>
          <cell r="AR82">
            <v>30.200000000000003</v>
          </cell>
          <cell r="AS82">
            <v>44580.615972222222</v>
          </cell>
          <cell r="AT82">
            <v>44575.615972222222</v>
          </cell>
          <cell r="AU82"/>
          <cell r="AV82"/>
          <cell r="AW82"/>
          <cell r="AX82"/>
          <cell r="AY82"/>
          <cell r="AZ82"/>
          <cell r="BA82"/>
          <cell r="BB82"/>
          <cell r="BC82" t="str">
            <v>ON GOING MAT RETURN</v>
          </cell>
          <cell r="BD82" t="str">
            <v>WITH BACKJOB , PARTIALLY BILLED</v>
          </cell>
          <cell r="BE82">
            <v>44548.415972222225</v>
          </cell>
          <cell r="BF82">
            <v>81.584027777775191</v>
          </cell>
          <cell r="BG82">
            <v>44545</v>
          </cell>
          <cell r="BH82">
            <v>44630</v>
          </cell>
        </row>
        <row r="83">
          <cell r="E83" t="str">
            <v>X21115097984</v>
          </cell>
          <cell r="F83" t="str">
            <v>JAKA FOOD PROCESSING CORP</v>
          </cell>
          <cell r="G83" t="str">
            <v>VRCC, VETERANS CENTER, TAGUIG CITY</v>
          </cell>
          <cell r="H83" t="str">
            <v>TAGUIG CITY</v>
          </cell>
          <cell r="I83" t="str">
            <v>PARAÑAQUE</v>
          </cell>
          <cell r="J83"/>
          <cell r="K83"/>
          <cell r="L83" t="str">
            <v>VJC</v>
          </cell>
          <cell r="M83" t="str">
            <v>FCOMP</v>
          </cell>
          <cell r="N83" t="str">
            <v>MBF</v>
          </cell>
          <cell r="O83">
            <v>4.07</v>
          </cell>
          <cell r="P83">
            <v>2.71</v>
          </cell>
          <cell r="Q83">
            <v>118.55</v>
          </cell>
          <cell r="R83">
            <v>0</v>
          </cell>
          <cell r="S83">
            <v>72343.62</v>
          </cell>
          <cell r="T83" t="str">
            <v>TERMINATION</v>
          </cell>
          <cell r="U83">
            <v>2720.45</v>
          </cell>
          <cell r="V83">
            <v>2720.45</v>
          </cell>
          <cell r="W83">
            <v>44524.492361111108</v>
          </cell>
          <cell r="X83">
            <v>44529.575694444444</v>
          </cell>
          <cell r="Y83"/>
          <cell r="Z83"/>
          <cell r="AA83">
            <v>44545.417187500003</v>
          </cell>
          <cell r="AB83"/>
          <cell r="AC83">
            <v>20.924826388894871</v>
          </cell>
          <cell r="AD83">
            <v>15.841493055559113</v>
          </cell>
          <cell r="AE83">
            <v>-44545.417187500003</v>
          </cell>
          <cell r="AF83">
            <v>44545.699257662833</v>
          </cell>
          <cell r="AG83">
            <v>44555.154430076625</v>
          </cell>
          <cell r="AH83">
            <v>44574.492361111108</v>
          </cell>
          <cell r="AI83">
            <v>0.64831192871575982</v>
          </cell>
          <cell r="AJ83">
            <v>-1012.3958451704547</v>
          </cell>
          <cell r="AK83">
            <v>26</v>
          </cell>
          <cell r="AL83">
            <v>36</v>
          </cell>
          <cell r="AM83">
            <v>24.206896551724139</v>
          </cell>
          <cell r="AN83">
            <v>30.662068965517239</v>
          </cell>
          <cell r="AO83">
            <v>21.206896551724139</v>
          </cell>
          <cell r="AP83">
            <v>44</v>
          </cell>
          <cell r="AQ83">
            <v>35.200000000000003</v>
          </cell>
          <cell r="AR83">
            <v>30.200000000000003</v>
          </cell>
          <cell r="AS83">
            <v>44580.6171875</v>
          </cell>
          <cell r="AT83">
            <v>44575.6171875</v>
          </cell>
          <cell r="AU83"/>
          <cell r="AV83"/>
          <cell r="AW83"/>
          <cell r="AX83"/>
          <cell r="AY83"/>
          <cell r="AZ83"/>
          <cell r="BA83"/>
          <cell r="BB83"/>
          <cell r="BC83" t="str">
            <v>CHECKING OF SERVICE ITEMS</v>
          </cell>
          <cell r="BD83" t="str">
            <v>BILLED</v>
          </cell>
          <cell r="BE83">
            <v>44548.417187500003</v>
          </cell>
          <cell r="BF83">
            <v>184.58281249999709</v>
          </cell>
          <cell r="BG83">
            <v>44545</v>
          </cell>
          <cell r="BH83">
            <v>44733</v>
          </cell>
        </row>
        <row r="84">
          <cell r="E84" t="str">
            <v>R19291389</v>
          </cell>
          <cell r="F84" t="str">
            <v>CITY GOVERNMENT OF BACOOR</v>
          </cell>
          <cell r="G84" t="str">
            <v>GEN. TIRONA, HABAY I, BACOOR</v>
          </cell>
          <cell r="H84" t="str">
            <v>BACOOR CITY</v>
          </cell>
          <cell r="I84" t="str">
            <v>DASMA</v>
          </cell>
          <cell r="J84" t="str">
            <v>ongoing digging (02-15-23);</v>
          </cell>
          <cell r="K84" t="str">
            <v>W/ ISSUE</v>
          </cell>
          <cell r="L84" t="str">
            <v>AVECO</v>
          </cell>
          <cell r="M84" t="str">
            <v>FCOMP</v>
          </cell>
          <cell r="N84" t="str">
            <v>IJP</v>
          </cell>
          <cell r="O84">
            <v>318.33999999999997</v>
          </cell>
          <cell r="P84">
            <v>295.40870000000001</v>
          </cell>
          <cell r="Q84">
            <v>776.5</v>
          </cell>
          <cell r="R84">
            <v>0</v>
          </cell>
          <cell r="S84">
            <v>858265.85</v>
          </cell>
          <cell r="T84" t="str">
            <v>RELOC</v>
          </cell>
          <cell r="U84">
            <v>212788.56</v>
          </cell>
          <cell r="V84">
            <v>107686.42</v>
          </cell>
          <cell r="W84">
            <v>44531.651388888888</v>
          </cell>
          <cell r="X84">
            <v>44533</v>
          </cell>
          <cell r="Y84">
            <v>44533</v>
          </cell>
          <cell r="Z84"/>
          <cell r="AA84">
            <v>45149.581250000003</v>
          </cell>
          <cell r="AB84"/>
          <cell r="AC84">
            <v>617.92986111111531</v>
          </cell>
          <cell r="AD84">
            <v>616.58125000000291</v>
          </cell>
          <cell r="AE84">
            <v>-45149.581250000003</v>
          </cell>
          <cell r="AF84">
            <v>44556.486440435277</v>
          </cell>
          <cell r="AG84">
            <v>44566.909120847653</v>
          </cell>
          <cell r="AH84">
            <v>44581.651388888888</v>
          </cell>
          <cell r="AI84">
            <v>16.649776813271714</v>
          </cell>
          <cell r="AJ84">
            <v>-820.90147727272733</v>
          </cell>
          <cell r="AK84">
            <v>40</v>
          </cell>
          <cell r="AL84">
            <v>36</v>
          </cell>
          <cell r="AM84">
            <v>27.835051546391753</v>
          </cell>
          <cell r="AN84">
            <v>35.257731958762882</v>
          </cell>
          <cell r="AO84">
            <v>24.835051546391753</v>
          </cell>
          <cell r="AP84">
            <v>55</v>
          </cell>
          <cell r="AQ84">
            <v>44</v>
          </cell>
          <cell r="AR84">
            <v>39</v>
          </cell>
          <cell r="AS84">
            <v>45193.581250000003</v>
          </cell>
          <cell r="AT84">
            <v>45188.581250000003</v>
          </cell>
          <cell r="AU84"/>
          <cell r="AV84"/>
          <cell r="AW84"/>
          <cell r="AX84"/>
          <cell r="AY84"/>
          <cell r="AZ84"/>
          <cell r="BA84"/>
          <cell r="BB84"/>
          <cell r="BC84" t="str">
            <v>NO COC</v>
          </cell>
          <cell r="BD84" t="str">
            <v>PARTIALLY BILLED</v>
          </cell>
          <cell r="BE84">
            <v>45152.581250000003</v>
          </cell>
          <cell r="BF84">
            <v>738.41874999999709</v>
          </cell>
          <cell r="BG84"/>
          <cell r="BH84"/>
        </row>
        <row r="85">
          <cell r="E85" t="str">
            <v>X21073086986</v>
          </cell>
          <cell r="F85" t="str">
            <v>HENRIETTA ENCISO CENTINO</v>
          </cell>
          <cell r="G85" t="str">
            <v>MARIANO CPD, MARIANO CPD, BACOOR</v>
          </cell>
          <cell r="H85" t="str">
            <v>BACOOR CITY</v>
          </cell>
          <cell r="I85" t="str">
            <v>DASMA</v>
          </cell>
          <cell r="J85"/>
          <cell r="K85"/>
          <cell r="L85" t="str">
            <v>POWERHOUSE</v>
          </cell>
          <cell r="M85" t="str">
            <v>FCOMP</v>
          </cell>
          <cell r="N85" t="str">
            <v>MBF</v>
          </cell>
          <cell r="O85">
            <v>45.95</v>
          </cell>
          <cell r="P85"/>
          <cell r="Q85">
            <v>63.07</v>
          </cell>
          <cell r="R85">
            <v>15</v>
          </cell>
          <cell r="S85">
            <v>63038.85</v>
          </cell>
          <cell r="T85" t="str">
            <v>NEW</v>
          </cell>
          <cell r="U85">
            <v>30717.23</v>
          </cell>
          <cell r="V85"/>
          <cell r="W85">
            <v>44536.644444444442</v>
          </cell>
          <cell r="X85">
            <v>44540</v>
          </cell>
          <cell r="Y85">
            <v>44538</v>
          </cell>
          <cell r="Z85"/>
          <cell r="AA85">
            <v>44662.600694444445</v>
          </cell>
          <cell r="AB85"/>
          <cell r="AC85">
            <v>125.95625000000291</v>
          </cell>
          <cell r="AD85">
            <v>122.60069444444525</v>
          </cell>
          <cell r="AE85">
            <v>-44662.600694444445</v>
          </cell>
          <cell r="AF85">
            <v>44556.729946303181</v>
          </cell>
          <cell r="AG85">
            <v>44565.886080132172</v>
          </cell>
          <cell r="AH85">
            <v>44586.644444444442</v>
          </cell>
          <cell r="AI85">
            <v>4.0920569142513017</v>
          </cell>
          <cell r="AJ85">
            <v>-1063.3952546296296</v>
          </cell>
          <cell r="AK85">
            <v>23</v>
          </cell>
          <cell r="AL85">
            <v>36</v>
          </cell>
          <cell r="AM85">
            <v>23.085501858736059</v>
          </cell>
          <cell r="AN85">
            <v>29.241635687732341</v>
          </cell>
          <cell r="AO85">
            <v>20.085501858736059</v>
          </cell>
          <cell r="AP85">
            <v>42</v>
          </cell>
          <cell r="AQ85">
            <v>33.6</v>
          </cell>
          <cell r="AR85">
            <v>28.6</v>
          </cell>
          <cell r="AS85">
            <v>44696.200694444444</v>
          </cell>
          <cell r="AT85">
            <v>44691.200694444444</v>
          </cell>
          <cell r="AU85"/>
          <cell r="AV85"/>
          <cell r="AW85"/>
          <cell r="AX85"/>
          <cell r="AY85"/>
          <cell r="AZ85"/>
          <cell r="BA85"/>
          <cell r="BB85"/>
          <cell r="BC85" t="str">
            <v>ON GOING MAT RETURN</v>
          </cell>
          <cell r="BD85" t="str">
            <v>WITH BACKJOB</v>
          </cell>
          <cell r="BE85">
            <v>44665.600694444445</v>
          </cell>
          <cell r="BF85">
            <v>59.399305555554747</v>
          </cell>
          <cell r="BG85">
            <v>44659</v>
          </cell>
          <cell r="BH85">
            <v>44725</v>
          </cell>
        </row>
        <row r="86">
          <cell r="E86" t="str">
            <v>X21115045034</v>
          </cell>
          <cell r="F86" t="str">
            <v>EPICUREAN PARTNERS EXCHANGE INC.,</v>
          </cell>
          <cell r="G86" t="str">
            <v>PRES. DIOSDADO MACAPAGAL, ASEANA BUSINESS PARK, PARANAQUE</v>
          </cell>
          <cell r="H86" t="str">
            <v>PARAÑAQUE CITY</v>
          </cell>
          <cell r="I86" t="str">
            <v>PARAÑAQUE</v>
          </cell>
          <cell r="J86"/>
          <cell r="K86"/>
          <cell r="L86" t="str">
            <v>AVECO</v>
          </cell>
          <cell r="M86" t="str">
            <v>FCOMP</v>
          </cell>
          <cell r="N86" t="str">
            <v>MBF</v>
          </cell>
          <cell r="O86">
            <v>15.2</v>
          </cell>
          <cell r="P86"/>
          <cell r="Q86">
            <v>20.83</v>
          </cell>
          <cell r="R86">
            <v>0</v>
          </cell>
          <cell r="S86">
            <v>18320.57</v>
          </cell>
          <cell r="T86" t="str">
            <v>TERMINATION</v>
          </cell>
          <cell r="U86">
            <v>10193.379999999999</v>
          </cell>
          <cell r="V86"/>
          <cell r="W86">
            <v>44539.620833333334</v>
          </cell>
          <cell r="X86">
            <v>44543</v>
          </cell>
          <cell r="Y86">
            <v>44545</v>
          </cell>
          <cell r="Z86"/>
          <cell r="AA86">
            <v>44596.404166666667</v>
          </cell>
          <cell r="AB86"/>
          <cell r="AC86">
            <v>56.783333333332848</v>
          </cell>
          <cell r="AD86">
            <v>53.404166666667152</v>
          </cell>
          <cell r="AE86">
            <v>-44596.404166666667</v>
          </cell>
          <cell r="AF86">
            <v>44558.395026881721</v>
          </cell>
          <cell r="AG86">
            <v>44567.201478494622</v>
          </cell>
          <cell r="AH86">
            <v>44589.620833333334</v>
          </cell>
          <cell r="AI86">
            <v>1.9558703703703535</v>
          </cell>
          <cell r="AJ86">
            <v>-1114.9101041666668</v>
          </cell>
          <cell r="AK86">
            <v>20</v>
          </cell>
          <cell r="AL86">
            <v>36</v>
          </cell>
          <cell r="AM86">
            <v>21.774193548387096</v>
          </cell>
          <cell r="AN86">
            <v>27.58064516129032</v>
          </cell>
          <cell r="AO86">
            <v>18.774193548387096</v>
          </cell>
          <cell r="AP86">
            <v>40</v>
          </cell>
          <cell r="AQ86">
            <v>32</v>
          </cell>
          <cell r="AR86">
            <v>27</v>
          </cell>
          <cell r="AS86">
            <v>44628.404166666667</v>
          </cell>
          <cell r="AT86">
            <v>44623.404166666667</v>
          </cell>
          <cell r="AU86"/>
          <cell r="AV86"/>
          <cell r="AW86"/>
          <cell r="AX86"/>
          <cell r="AY86"/>
          <cell r="AZ86"/>
          <cell r="BA86"/>
          <cell r="BB86"/>
          <cell r="BC86" t="str">
            <v>ON GOING MAT RETURN</v>
          </cell>
          <cell r="BD86"/>
          <cell r="BE86">
            <v>44599.404166666667</v>
          </cell>
          <cell r="BF86">
            <v>258.59583333333285</v>
          </cell>
          <cell r="BG86">
            <v>44595</v>
          </cell>
          <cell r="BH86">
            <v>44858</v>
          </cell>
        </row>
        <row r="87">
          <cell r="E87" t="str">
            <v>X21115468148</v>
          </cell>
          <cell r="F87" t="str">
            <v>UNILEVER PHILIPPINES, INC.</v>
          </cell>
          <cell r="G87" t="str">
            <v>ALABANG-ZAPOTE, TALON I, LAS PINAS CITY</v>
          </cell>
          <cell r="H87" t="str">
            <v>LAS PIÑAS CITY</v>
          </cell>
          <cell r="I87" t="str">
            <v>PARAÑAQUE</v>
          </cell>
          <cell r="J87"/>
          <cell r="K87"/>
          <cell r="L87" t="str">
            <v>POWERHOUSE</v>
          </cell>
          <cell r="M87" t="str">
            <v>FCOMP</v>
          </cell>
          <cell r="N87" t="str">
            <v>MBF</v>
          </cell>
          <cell r="O87">
            <v>132.30000000000001</v>
          </cell>
          <cell r="P87"/>
          <cell r="Q87">
            <v>516.92999999999995</v>
          </cell>
          <cell r="R87">
            <v>0</v>
          </cell>
          <cell r="S87">
            <v>891602.39</v>
          </cell>
          <cell r="T87" t="str">
            <v>MODIFICATION</v>
          </cell>
          <cell r="U87">
            <v>96347.71</v>
          </cell>
          <cell r="V87"/>
          <cell r="W87">
            <v>44544</v>
          </cell>
          <cell r="X87">
            <v>44544</v>
          </cell>
          <cell r="Y87">
            <v>44530</v>
          </cell>
          <cell r="Z87"/>
          <cell r="AA87">
            <v>44547.622916666667</v>
          </cell>
          <cell r="AB87"/>
          <cell r="AC87">
            <v>3.6229166666671517</v>
          </cell>
          <cell r="AD87">
            <v>3.6229166666671517</v>
          </cell>
          <cell r="AE87">
            <v>-44547.622916666667</v>
          </cell>
          <cell r="AF87">
            <v>44568.83505154639</v>
          </cell>
          <cell r="AG87">
            <v>44579.257731958765</v>
          </cell>
          <cell r="AH87">
            <v>44594</v>
          </cell>
          <cell r="AI87">
            <v>9.7617476851864907E-2</v>
          </cell>
          <cell r="AJ87">
            <v>-809.95678030303031</v>
          </cell>
          <cell r="AK87">
            <v>40</v>
          </cell>
          <cell r="AL87">
            <v>36</v>
          </cell>
          <cell r="AM87">
            <v>27.835051546391753</v>
          </cell>
          <cell r="AN87">
            <v>35.257731958762882</v>
          </cell>
          <cell r="AO87">
            <v>24.835051546391753</v>
          </cell>
          <cell r="AP87">
            <v>55</v>
          </cell>
          <cell r="AQ87">
            <v>44</v>
          </cell>
          <cell r="AR87">
            <v>39</v>
          </cell>
          <cell r="AS87">
            <v>44591.622916666667</v>
          </cell>
          <cell r="AT87">
            <v>44586.622916666667</v>
          </cell>
          <cell r="AU87"/>
          <cell r="AV87"/>
          <cell r="AW87"/>
          <cell r="AX87"/>
          <cell r="AY87"/>
          <cell r="AZ87"/>
          <cell r="BA87"/>
          <cell r="BB87"/>
          <cell r="BC87" t="str">
            <v>NO COC</v>
          </cell>
          <cell r="BD87" t="str">
            <v>WITH BACKJOB , ON GOING MAT RETURNS</v>
          </cell>
          <cell r="BE87">
            <v>44550.622916666667</v>
          </cell>
          <cell r="BF87">
            <v>1340.3770833333328</v>
          </cell>
          <cell r="BG87"/>
          <cell r="BH87"/>
        </row>
        <row r="88">
          <cell r="E88" t="str">
            <v>X21073067719</v>
          </cell>
          <cell r="F88" t="str">
            <v>EMMANUEL NAVARRO ESTACION</v>
          </cell>
          <cell r="G88" t="str">
            <v>NATIONAL, BAYANAN, MUNTINLUPA</v>
          </cell>
          <cell r="H88" t="str">
            <v>MUNTINLUPA CITY</v>
          </cell>
          <cell r="I88" t="str">
            <v>PARAÑAQUE</v>
          </cell>
          <cell r="J88"/>
          <cell r="K88"/>
          <cell r="L88" t="str">
            <v>POWERHOUSE</v>
          </cell>
          <cell r="M88" t="str">
            <v>FCOMP</v>
          </cell>
          <cell r="N88" t="str">
            <v>MBF</v>
          </cell>
          <cell r="O88">
            <v>44.51</v>
          </cell>
          <cell r="P88"/>
          <cell r="Q88">
            <v>62.35</v>
          </cell>
          <cell r="R88">
            <v>46</v>
          </cell>
          <cell r="S88">
            <v>226942.57</v>
          </cell>
          <cell r="T88" t="str">
            <v>NEW</v>
          </cell>
          <cell r="U88">
            <v>29749.279999999999</v>
          </cell>
          <cell r="V88"/>
          <cell r="W88">
            <v>44546.605555555558</v>
          </cell>
          <cell r="X88">
            <v>44551</v>
          </cell>
          <cell r="Y88">
            <v>44557</v>
          </cell>
          <cell r="Z88"/>
          <cell r="AA88">
            <v>44613.606249999997</v>
          </cell>
          <cell r="AB88"/>
          <cell r="AC88">
            <v>67.000694444439432</v>
          </cell>
          <cell r="AD88">
            <v>62.60624999999709</v>
          </cell>
          <cell r="AE88">
            <v>-44613.606249999997</v>
          </cell>
          <cell r="AF88">
            <v>44566.691057414297</v>
          </cell>
          <cell r="AG88">
            <v>44575.847191243287</v>
          </cell>
          <cell r="AH88">
            <v>44596.605555555558</v>
          </cell>
          <cell r="AI88">
            <v>2.1767133823133098</v>
          </cell>
          <cell r="AJ88">
            <v>-1062.2287202380951</v>
          </cell>
          <cell r="AK88">
            <v>23</v>
          </cell>
          <cell r="AL88">
            <v>36</v>
          </cell>
          <cell r="AM88">
            <v>23.085501858736059</v>
          </cell>
          <cell r="AN88">
            <v>29.241635687732341</v>
          </cell>
          <cell r="AO88">
            <v>20.085501858736059</v>
          </cell>
          <cell r="AP88">
            <v>42</v>
          </cell>
          <cell r="AQ88">
            <v>33.6</v>
          </cell>
          <cell r="AR88">
            <v>28.6</v>
          </cell>
          <cell r="AS88">
            <v>44647.206249999996</v>
          </cell>
          <cell r="AT88">
            <v>44642.206249999996</v>
          </cell>
          <cell r="AU88"/>
          <cell r="AV88"/>
          <cell r="AW88"/>
          <cell r="AX88"/>
          <cell r="AY88"/>
          <cell r="AZ88"/>
          <cell r="BA88"/>
          <cell r="BB88"/>
          <cell r="BC88" t="str">
            <v>NO COC</v>
          </cell>
          <cell r="BD88"/>
          <cell r="BE88">
            <v>44616.606249999997</v>
          </cell>
          <cell r="BF88">
            <v>1274.3937500000029</v>
          </cell>
          <cell r="BG88"/>
          <cell r="BH88"/>
        </row>
        <row r="89">
          <cell r="E89" t="str">
            <v>R20564360</v>
          </cell>
          <cell r="F89" t="str">
            <v>CARIDAD DIONSIO DE LEON</v>
          </cell>
          <cell r="G89" t="str">
            <v>QUARTZ, LAS PIÑAS ROYALE ESTATE, LAS PINAS CITY</v>
          </cell>
          <cell r="H89" t="str">
            <v>LAS PIÑAS CITY</v>
          </cell>
          <cell r="I89" t="str">
            <v>PARAÑAQUE</v>
          </cell>
          <cell r="J89"/>
          <cell r="K89"/>
          <cell r="L89" t="str">
            <v>POWERHOUSE</v>
          </cell>
          <cell r="M89" t="str">
            <v>FCOMP</v>
          </cell>
          <cell r="N89" t="str">
            <v>MBF</v>
          </cell>
          <cell r="O89">
            <v>39.520000000000003</v>
          </cell>
          <cell r="P89"/>
          <cell r="Q89">
            <v>51.35</v>
          </cell>
          <cell r="R89">
            <v>0</v>
          </cell>
          <cell r="S89">
            <v>129961.31</v>
          </cell>
          <cell r="T89" t="str">
            <v>RELOC</v>
          </cell>
          <cell r="U89">
            <v>24784.12</v>
          </cell>
          <cell r="V89"/>
          <cell r="W89">
            <v>44545.445833333331</v>
          </cell>
          <cell r="X89">
            <v>44551</v>
          </cell>
          <cell r="Y89">
            <v>44557</v>
          </cell>
          <cell r="Z89"/>
          <cell r="AA89">
            <v>44624.541666666664</v>
          </cell>
          <cell r="AB89"/>
          <cell r="AC89">
            <v>79.095833333332848</v>
          </cell>
          <cell r="AD89">
            <v>73.541666666664241</v>
          </cell>
          <cell r="AE89">
            <v>-44624.541666666664</v>
          </cell>
          <cell r="AF89">
            <v>44565.53133519207</v>
          </cell>
          <cell r="AG89">
            <v>44574.687469021061</v>
          </cell>
          <cell r="AH89">
            <v>44595.445833333331</v>
          </cell>
          <cell r="AI89">
            <v>2.5696593196457167</v>
          </cell>
          <cell r="AJ89">
            <v>-1062.4890873015872</v>
          </cell>
          <cell r="AK89">
            <v>23</v>
          </cell>
          <cell r="AL89">
            <v>36</v>
          </cell>
          <cell r="AM89">
            <v>23.085501858736059</v>
          </cell>
          <cell r="AN89">
            <v>29.241635687732341</v>
          </cell>
          <cell r="AO89">
            <v>20.085501858736059</v>
          </cell>
          <cell r="AP89">
            <v>42</v>
          </cell>
          <cell r="AQ89">
            <v>33.6</v>
          </cell>
          <cell r="AR89">
            <v>28.6</v>
          </cell>
          <cell r="AS89">
            <v>44658.141666666663</v>
          </cell>
          <cell r="AT89">
            <v>44653.141666666663</v>
          </cell>
          <cell r="AU89"/>
          <cell r="AV89"/>
          <cell r="AW89"/>
          <cell r="AX89"/>
          <cell r="AY89"/>
          <cell r="AZ89"/>
          <cell r="BA89"/>
          <cell r="BB89"/>
          <cell r="BC89" t="str">
            <v>NO COC</v>
          </cell>
          <cell r="BD89"/>
          <cell r="BE89">
            <v>44627.541666666664</v>
          </cell>
          <cell r="BF89">
            <v>1263.4583333333358</v>
          </cell>
          <cell r="BG89"/>
          <cell r="BH89"/>
        </row>
        <row r="90">
          <cell r="E90" t="str">
            <v>X21115170333</v>
          </cell>
          <cell r="F90" t="str">
            <v>JOSE AGUSTO GUSTILO QUIMPO</v>
          </cell>
          <cell r="G90" t="str">
            <v>ST. JOSEPH, SAN JOSE SUBD, MUNTINLUPA</v>
          </cell>
          <cell r="H90" t="str">
            <v>MUNTINLUPA CITY</v>
          </cell>
          <cell r="I90" t="str">
            <v>PARAÑAQUE</v>
          </cell>
          <cell r="J90"/>
          <cell r="K90"/>
          <cell r="L90" t="str">
            <v>POWERHOUSE</v>
          </cell>
          <cell r="M90" t="str">
            <v>FCOMP</v>
          </cell>
          <cell r="N90" t="str">
            <v>FMS</v>
          </cell>
          <cell r="O90">
            <v>155.25</v>
          </cell>
          <cell r="P90"/>
          <cell r="Q90">
            <v>238.85</v>
          </cell>
          <cell r="R90">
            <v>46.9</v>
          </cell>
          <cell r="S90">
            <v>535717.03</v>
          </cell>
          <cell r="T90" t="str">
            <v>MODIFICATION</v>
          </cell>
          <cell r="U90">
            <v>104977.93</v>
          </cell>
          <cell r="V90"/>
          <cell r="W90">
            <v>44553.577777777777</v>
          </cell>
          <cell r="X90">
            <v>44564.512499999997</v>
          </cell>
          <cell r="Y90">
            <v>44567</v>
          </cell>
          <cell r="Z90"/>
          <cell r="AA90">
            <v>44662.681250000001</v>
          </cell>
          <cell r="AB90"/>
          <cell r="AC90">
            <v>109.10347222222481</v>
          </cell>
          <cell r="AD90">
            <v>98.168750000004366</v>
          </cell>
          <cell r="AE90">
            <v>-44662.681250000001</v>
          </cell>
          <cell r="AF90">
            <v>44575.44619883041</v>
          </cell>
          <cell r="AG90">
            <v>44585.077777777777</v>
          </cell>
          <cell r="AH90">
            <v>44603.577777777777</v>
          </cell>
          <cell r="AI90">
            <v>3.2904221781305889</v>
          </cell>
          <cell r="AJ90">
            <v>-970.9278532608696</v>
          </cell>
          <cell r="AK90">
            <v>28</v>
          </cell>
          <cell r="AL90">
            <v>36</v>
          </cell>
          <cell r="AM90">
            <v>24.868421052631579</v>
          </cell>
          <cell r="AN90">
            <v>31.499999999999996</v>
          </cell>
          <cell r="AO90">
            <v>21.868421052631579</v>
          </cell>
          <cell r="AP90">
            <v>46</v>
          </cell>
          <cell r="AQ90">
            <v>36.800000000000004</v>
          </cell>
          <cell r="AR90">
            <v>31.800000000000004</v>
          </cell>
          <cell r="AS90">
            <v>44699.481250000004</v>
          </cell>
          <cell r="AT90">
            <v>44694.481250000004</v>
          </cell>
          <cell r="AU90"/>
          <cell r="AV90"/>
          <cell r="AW90"/>
          <cell r="AX90"/>
          <cell r="AY90"/>
          <cell r="AZ90"/>
          <cell r="BA90"/>
          <cell r="BB90"/>
          <cell r="BC90" t="str">
            <v>AUDITED</v>
          </cell>
          <cell r="BD90" t="str">
            <v>WITH BACKJOB</v>
          </cell>
          <cell r="BE90">
            <v>44665.681250000001</v>
          </cell>
          <cell r="BF90">
            <v>810.31874999999854</v>
          </cell>
          <cell r="BG90">
            <v>44578</v>
          </cell>
          <cell r="BH90">
            <v>45476</v>
          </cell>
        </row>
        <row r="91">
          <cell r="E91" t="str">
            <v>X21115311527</v>
          </cell>
          <cell r="F91" t="str">
            <v>MONOLITH CONSTRUCTION &amp; DEVELOPMENT CORPORATION,</v>
          </cell>
          <cell r="G91" t="str">
            <v>PRES. DIOSDADO MACAPAGAL, ASEANA BUSINESS PARK, PARANAQUE</v>
          </cell>
          <cell r="H91" t="str">
            <v>PARAÑAQUE CITY</v>
          </cell>
          <cell r="I91" t="str">
            <v>PARAÑAQUE</v>
          </cell>
          <cell r="J91" t="str">
            <v>awaiting permit</v>
          </cell>
          <cell r="K91"/>
          <cell r="L91" t="str">
            <v>ECOM</v>
          </cell>
          <cell r="M91" t="str">
            <v>FCOMP</v>
          </cell>
          <cell r="N91" t="str">
            <v>MBF</v>
          </cell>
          <cell r="O91">
            <v>39.81</v>
          </cell>
          <cell r="P91"/>
          <cell r="Q91">
            <v>54.57</v>
          </cell>
          <cell r="R91">
            <v>0</v>
          </cell>
          <cell r="S91">
            <v>34847.32</v>
          </cell>
          <cell r="T91" t="str">
            <v>TERMINATION</v>
          </cell>
          <cell r="U91">
            <v>27058.77</v>
          </cell>
          <cell r="V91">
            <v>27058.770000000004</v>
          </cell>
          <cell r="W91">
            <v>44564.537499999999</v>
          </cell>
          <cell r="X91">
            <v>44564.537499999999</v>
          </cell>
          <cell r="Y91">
            <v>44596</v>
          </cell>
          <cell r="Z91"/>
          <cell r="AA91">
            <v>44714.388888888891</v>
          </cell>
          <cell r="AB91"/>
          <cell r="AC91">
            <v>149.85138888889196</v>
          </cell>
          <cell r="AD91">
            <v>149.85138888889196</v>
          </cell>
          <cell r="AE91">
            <v>-44714.388888888891</v>
          </cell>
          <cell r="AF91">
            <v>44584.623001858738</v>
          </cell>
          <cell r="AG91">
            <v>44593.779135687728</v>
          </cell>
          <cell r="AH91">
            <v>44614.537499999999</v>
          </cell>
          <cell r="AI91">
            <v>4.868360339506272</v>
          </cell>
          <cell r="AJ91">
            <v>-1064.6283068783068</v>
          </cell>
          <cell r="AK91">
            <v>23</v>
          </cell>
          <cell r="AL91">
            <v>36</v>
          </cell>
          <cell r="AM91">
            <v>23.085501858736059</v>
          </cell>
          <cell r="AN91">
            <v>29.241635687732341</v>
          </cell>
          <cell r="AO91">
            <v>20.085501858736059</v>
          </cell>
          <cell r="AP91">
            <v>42</v>
          </cell>
          <cell r="AQ91">
            <v>33.6</v>
          </cell>
          <cell r="AR91">
            <v>28.6</v>
          </cell>
          <cell r="AS91">
            <v>44747.988888888889</v>
          </cell>
          <cell r="AT91">
            <v>44742.988888888889</v>
          </cell>
          <cell r="AU91"/>
          <cell r="AV91"/>
          <cell r="AW91"/>
          <cell r="AX91"/>
          <cell r="AY91"/>
          <cell r="AZ91"/>
          <cell r="BA91"/>
          <cell r="BB91"/>
          <cell r="BC91" t="str">
            <v>CHECKING OF SERVICE ITEMS</v>
          </cell>
          <cell r="BD91" t="str">
            <v>BILLED</v>
          </cell>
          <cell r="BE91">
            <v>44717.388888888891</v>
          </cell>
          <cell r="BF91">
            <v>-4.3888888888905058</v>
          </cell>
          <cell r="BG91">
            <v>44694</v>
          </cell>
          <cell r="BH91">
            <v>44713</v>
          </cell>
        </row>
        <row r="92">
          <cell r="E92" t="str">
            <v>X21125890704</v>
          </cell>
          <cell r="F92" t="str">
            <v>NONPAREIL INTERNATIONAL FREIGHT &amp; CARGO SERVICES I</v>
          </cell>
          <cell r="G92" t="str">
            <v>STA. ANA, SUN VALLEY SUBD, PARANAQUE</v>
          </cell>
          <cell r="H92" t="str">
            <v>PARAÑAQUE CITY</v>
          </cell>
          <cell r="I92" t="str">
            <v>PARAÑAQUE</v>
          </cell>
          <cell r="J92"/>
          <cell r="K92"/>
          <cell r="L92" t="str">
            <v>ECOM</v>
          </cell>
          <cell r="M92" t="str">
            <v>FCOMP</v>
          </cell>
          <cell r="N92" t="str">
            <v>MBF</v>
          </cell>
          <cell r="O92">
            <v>147.25</v>
          </cell>
          <cell r="P92"/>
          <cell r="Q92">
            <v>220.58</v>
          </cell>
          <cell r="R92">
            <v>0</v>
          </cell>
          <cell r="S92">
            <v>131793.06</v>
          </cell>
          <cell r="T92" t="str">
            <v>TERMINATION</v>
          </cell>
          <cell r="U92">
            <v>99575.26</v>
          </cell>
          <cell r="V92">
            <v>99866.93</v>
          </cell>
          <cell r="W92">
            <v>44564.714583333334</v>
          </cell>
          <cell r="X92">
            <v>44565.604166666664</v>
          </cell>
          <cell r="Y92">
            <v>44565</v>
          </cell>
          <cell r="Z92"/>
          <cell r="AA92">
            <v>44569.640277777777</v>
          </cell>
          <cell r="AB92"/>
          <cell r="AC92">
            <v>4.9256944444423425</v>
          </cell>
          <cell r="AD92">
            <v>4.0361111111124046</v>
          </cell>
          <cell r="AE92">
            <v>-44569.640277777777</v>
          </cell>
          <cell r="AF92">
            <v>44586.583004385968</v>
          </cell>
          <cell r="AG92">
            <v>44596.214583333334</v>
          </cell>
          <cell r="AH92">
            <v>44614.714583333334</v>
          </cell>
          <cell r="AI92">
            <v>0.14855268959429285</v>
          </cell>
          <cell r="AJ92">
            <v>-968.90522342995166</v>
          </cell>
          <cell r="AK92">
            <v>28</v>
          </cell>
          <cell r="AL92">
            <v>36</v>
          </cell>
          <cell r="AM92">
            <v>24.868421052631579</v>
          </cell>
          <cell r="AN92">
            <v>31.499999999999996</v>
          </cell>
          <cell r="AO92">
            <v>21.868421052631579</v>
          </cell>
          <cell r="AP92">
            <v>46</v>
          </cell>
          <cell r="AQ92">
            <v>36.800000000000004</v>
          </cell>
          <cell r="AR92">
            <v>31.800000000000004</v>
          </cell>
          <cell r="AS92">
            <v>44606.44027777778</v>
          </cell>
          <cell r="AT92">
            <v>44601.44027777778</v>
          </cell>
          <cell r="AU92"/>
          <cell r="AV92"/>
          <cell r="AW92"/>
          <cell r="AX92"/>
          <cell r="AY92"/>
          <cell r="AZ92"/>
          <cell r="BA92"/>
          <cell r="BB92"/>
          <cell r="BC92" t="str">
            <v>CHECKING OF SERVICE ITEMS</v>
          </cell>
          <cell r="BD92" t="str">
            <v>BILLED</v>
          </cell>
          <cell r="BE92">
            <v>44572.640277777777</v>
          </cell>
          <cell r="BF92">
            <v>21.359722222223354</v>
          </cell>
          <cell r="BG92">
            <v>44568</v>
          </cell>
          <cell r="BH92">
            <v>44594</v>
          </cell>
        </row>
        <row r="93">
          <cell r="E93" t="str">
            <v>R19289130</v>
          </cell>
          <cell r="F93" t="str">
            <v>CITY GOVERNMENT OF BACOOR</v>
          </cell>
          <cell r="G93" t="str">
            <v>GEN. EMILIO AGUINALDO, PANAPAAN VII, BACOOR</v>
          </cell>
          <cell r="H93" t="str">
            <v>BACOOR CITY</v>
          </cell>
          <cell r="I93" t="str">
            <v>DASMA</v>
          </cell>
          <cell r="J93"/>
          <cell r="K93"/>
          <cell r="L93" t="str">
            <v>AVECO</v>
          </cell>
          <cell r="M93" t="str">
            <v>TECO</v>
          </cell>
          <cell r="N93" t="str">
            <v>MBF</v>
          </cell>
          <cell r="O93">
            <v>140.80000000000001</v>
          </cell>
          <cell r="P93"/>
          <cell r="Q93">
            <v>219.1</v>
          </cell>
          <cell r="R93">
            <v>0</v>
          </cell>
          <cell r="S93">
            <v>294336.95</v>
          </cell>
          <cell r="T93" t="str">
            <v>RELOC</v>
          </cell>
          <cell r="U93">
            <v>93893.67</v>
          </cell>
          <cell r="V93">
            <v>47292.58</v>
          </cell>
          <cell r="W93">
            <v>44419.396527777775</v>
          </cell>
          <cell r="X93">
            <v>44424</v>
          </cell>
          <cell r="Y93">
            <v>44421</v>
          </cell>
          <cell r="Z93"/>
          <cell r="AA93">
            <v>44834.438888888886</v>
          </cell>
          <cell r="AB93">
            <v>45780.892361111109</v>
          </cell>
          <cell r="AC93">
            <v>415.04236111111095</v>
          </cell>
          <cell r="AD93">
            <v>410.43888888888614</v>
          </cell>
          <cell r="AE93">
            <v>946.45347222222335</v>
          </cell>
          <cell r="AF93">
            <v>44441.264948830409</v>
          </cell>
          <cell r="AG93">
            <v>44450.896527777775</v>
          </cell>
          <cell r="AH93">
            <v>44469.396527777775</v>
          </cell>
          <cell r="AI93">
            <v>12.517150573192236</v>
          </cell>
          <cell r="AJ93">
            <v>20.575075483091812</v>
          </cell>
          <cell r="AK93">
            <v>28</v>
          </cell>
          <cell r="AL93">
            <v>36</v>
          </cell>
          <cell r="AM93">
            <v>24.868421052631579</v>
          </cell>
          <cell r="AN93">
            <v>31.499999999999996</v>
          </cell>
          <cell r="AO93">
            <v>21.868421052631579</v>
          </cell>
          <cell r="AP93">
            <v>46</v>
          </cell>
          <cell r="AQ93">
            <v>36.800000000000004</v>
          </cell>
          <cell r="AR93">
            <v>31.800000000000004</v>
          </cell>
          <cell r="AS93">
            <v>44871.238888888889</v>
          </cell>
          <cell r="AT93">
            <v>44866.238888888889</v>
          </cell>
          <cell r="AU93"/>
          <cell r="AV93"/>
          <cell r="AW93"/>
          <cell r="AX93"/>
          <cell r="AY93"/>
          <cell r="AZ93"/>
          <cell r="BA93"/>
          <cell r="BB93"/>
          <cell r="BC93" t="str">
            <v>PAID</v>
          </cell>
          <cell r="BD93"/>
          <cell r="BE93">
            <v>44837.438888888886</v>
          </cell>
          <cell r="BF93">
            <v>20.56111111111386</v>
          </cell>
          <cell r="BG93">
            <v>44834</v>
          </cell>
          <cell r="BH93">
            <v>44858</v>
          </cell>
        </row>
        <row r="94">
          <cell r="E94" t="str">
            <v>X21094107980</v>
          </cell>
          <cell r="F94" t="str">
            <v>TEAM SIX FUEL DISTRIBUTION INC.</v>
          </cell>
          <cell r="G94" t="str">
            <v>ALABANG-ZAPOTE, TALON II, LAS PINAS CITY</v>
          </cell>
          <cell r="H94" t="str">
            <v>LAS PIÑAS CITY</v>
          </cell>
          <cell r="I94" t="str">
            <v>PARAÑAQUE</v>
          </cell>
          <cell r="J94"/>
          <cell r="K94"/>
          <cell r="L94" t="str">
            <v>CHALLENGER</v>
          </cell>
          <cell r="M94" t="str">
            <v>FCOMP</v>
          </cell>
          <cell r="N94" t="str">
            <v>MBF</v>
          </cell>
          <cell r="O94">
            <v>10.1</v>
          </cell>
          <cell r="P94"/>
          <cell r="Q94">
            <v>13.83</v>
          </cell>
          <cell r="R94">
            <v>0</v>
          </cell>
          <cell r="S94">
            <v>23092.1</v>
          </cell>
          <cell r="T94" t="str">
            <v>TERMINATION</v>
          </cell>
          <cell r="U94">
            <v>6849.44</v>
          </cell>
          <cell r="V94">
            <v>6849.44</v>
          </cell>
          <cell r="W94">
            <v>44566.501388888886</v>
          </cell>
          <cell r="X94">
            <v>44571</v>
          </cell>
          <cell r="Y94">
            <v>44572</v>
          </cell>
          <cell r="Z94"/>
          <cell r="AA94">
            <v>44588.620833333334</v>
          </cell>
          <cell r="AB94"/>
          <cell r="AC94">
            <v>22.119444444448163</v>
          </cell>
          <cell r="AD94">
            <v>17.620833333334303</v>
          </cell>
          <cell r="AE94">
            <v>-44588.620833333334</v>
          </cell>
          <cell r="AF94">
            <v>44585.275582437273</v>
          </cell>
          <cell r="AG94">
            <v>44594.082034050174</v>
          </cell>
          <cell r="AH94">
            <v>44616.501388888886</v>
          </cell>
          <cell r="AI94">
            <v>0.76189197530877006</v>
          </cell>
          <cell r="AJ94">
            <v>-1114.7155208333334</v>
          </cell>
          <cell r="AK94">
            <v>20</v>
          </cell>
          <cell r="AL94">
            <v>36</v>
          </cell>
          <cell r="AM94">
            <v>21.774193548387096</v>
          </cell>
          <cell r="AN94">
            <v>27.58064516129032</v>
          </cell>
          <cell r="AO94">
            <v>18.774193548387096</v>
          </cell>
          <cell r="AP94">
            <v>40</v>
          </cell>
          <cell r="AQ94">
            <v>32</v>
          </cell>
          <cell r="AR94">
            <v>27</v>
          </cell>
          <cell r="AS94">
            <v>44620.620833333334</v>
          </cell>
          <cell r="AT94">
            <v>44615.620833333334</v>
          </cell>
          <cell r="AU94"/>
          <cell r="AV94"/>
          <cell r="AW94"/>
          <cell r="AX94"/>
          <cell r="AY94"/>
          <cell r="AZ94"/>
          <cell r="BA94"/>
          <cell r="BB94"/>
          <cell r="BC94" t="str">
            <v>CHECKING OF SERVICE ITEMS</v>
          </cell>
          <cell r="BD94" t="str">
            <v>BILLED</v>
          </cell>
          <cell r="BE94">
            <v>44591.620833333334</v>
          </cell>
          <cell r="BF94">
            <v>16.379166666665697</v>
          </cell>
          <cell r="BG94">
            <v>44590</v>
          </cell>
          <cell r="BH94">
            <v>44608</v>
          </cell>
        </row>
        <row r="95">
          <cell r="E95" t="str">
            <v>X20020371423</v>
          </cell>
          <cell r="F95" t="str">
            <v>EVA D ABEJERO</v>
          </cell>
          <cell r="G95" t="str">
            <v>BLOCK 1, MANGGAHAN KAWAYANAN GK VILLAGE PH 1, PARANAQUE</v>
          </cell>
          <cell r="H95" t="str">
            <v>PARAÑAQUE CITY</v>
          </cell>
          <cell r="I95" t="str">
            <v>PARAÑAQUE</v>
          </cell>
          <cell r="J95"/>
          <cell r="K95"/>
          <cell r="L95" t="str">
            <v>AVECO</v>
          </cell>
          <cell r="M95" t="str">
            <v>FCOMP</v>
          </cell>
          <cell r="N95" t="str">
            <v>FMS</v>
          </cell>
          <cell r="O95">
            <v>1187.17</v>
          </cell>
          <cell r="P95"/>
          <cell r="Q95">
            <v>2035.77</v>
          </cell>
          <cell r="R95">
            <v>645</v>
          </cell>
          <cell r="S95">
            <v>3598068.62</v>
          </cell>
          <cell r="T95" t="str">
            <v>NEW</v>
          </cell>
          <cell r="U95">
            <v>805085.32</v>
          </cell>
          <cell r="V95">
            <v>692326.4700000009</v>
          </cell>
          <cell r="W95">
            <v>44567.918055555558</v>
          </cell>
          <cell r="X95">
            <v>44571</v>
          </cell>
          <cell r="Y95">
            <v>44572</v>
          </cell>
          <cell r="Z95"/>
          <cell r="AA95">
            <v>44781.290972222225</v>
          </cell>
          <cell r="AB95"/>
          <cell r="AC95">
            <v>213.37291666666715</v>
          </cell>
          <cell r="AD95">
            <v>210.29097222222481</v>
          </cell>
          <cell r="AE95">
            <v>-44781.290972222225</v>
          </cell>
          <cell r="AF95">
            <v>44585.502781092553</v>
          </cell>
          <cell r="AG95">
            <v>44593.992041235746</v>
          </cell>
          <cell r="AH95">
            <v>44617.918055555558</v>
          </cell>
          <cell r="AI95">
            <v>7.7741958333333505</v>
          </cell>
          <cell r="AJ95">
            <v>-746.35484953703713</v>
          </cell>
          <cell r="AK95">
            <v>50</v>
          </cell>
          <cell r="AL95">
            <v>23</v>
          </cell>
          <cell r="AM95">
            <v>20.584725536992842</v>
          </cell>
          <cell r="AN95">
            <v>26.073985680190933</v>
          </cell>
          <cell r="AO95">
            <v>17.584725536992842</v>
          </cell>
          <cell r="AP95">
            <v>60</v>
          </cell>
          <cell r="AQ95">
            <v>48</v>
          </cell>
          <cell r="AR95">
            <v>43</v>
          </cell>
          <cell r="AS95">
            <v>44829.290972222225</v>
          </cell>
          <cell r="AT95">
            <v>44824.290972222225</v>
          </cell>
          <cell r="AU95"/>
          <cell r="AV95"/>
          <cell r="AW95"/>
          <cell r="AX95"/>
          <cell r="AY95"/>
          <cell r="AZ95"/>
          <cell r="BA95"/>
          <cell r="BB95"/>
          <cell r="BC95" t="str">
            <v>ON GOING MAT RETURN</v>
          </cell>
          <cell r="BD95" t="str">
            <v>PARTIALLY BILLED , WITH BACKJOB</v>
          </cell>
          <cell r="BE95">
            <v>44784.290972222225</v>
          </cell>
          <cell r="BF95">
            <v>59.709027777775191</v>
          </cell>
          <cell r="BG95">
            <v>44777</v>
          </cell>
          <cell r="BH95">
            <v>44844</v>
          </cell>
        </row>
        <row r="96">
          <cell r="E96" t="str">
            <v>R20597562</v>
          </cell>
          <cell r="F96" t="str">
            <v>BUMANLAG, AGNES M</v>
          </cell>
          <cell r="G96" t="str">
            <v>PITONG GATANG, SAN DIONISIO, PARANAQUE</v>
          </cell>
          <cell r="H96" t="str">
            <v>PARAÑAQUE CITY</v>
          </cell>
          <cell r="I96" t="str">
            <v>PARAÑAQUE</v>
          </cell>
          <cell r="J96" t="str">
            <v>for retirement of wood pole</v>
          </cell>
          <cell r="K96"/>
          <cell r="L96" t="str">
            <v>VJC</v>
          </cell>
          <cell r="M96" t="str">
            <v>TECO</v>
          </cell>
          <cell r="N96" t="str">
            <v>MBF</v>
          </cell>
          <cell r="O96">
            <v>18.920000000000002</v>
          </cell>
          <cell r="P96"/>
          <cell r="Q96">
            <v>34.22</v>
          </cell>
          <cell r="R96">
            <v>0</v>
          </cell>
          <cell r="S96">
            <v>112371.1</v>
          </cell>
          <cell r="T96" t="str">
            <v>RELOC</v>
          </cell>
          <cell r="U96">
            <v>12831.2</v>
          </cell>
          <cell r="V96"/>
          <cell r="W96">
            <v>44652.931250000001</v>
          </cell>
          <cell r="X96">
            <v>44663</v>
          </cell>
          <cell r="Y96">
            <v>44657</v>
          </cell>
          <cell r="Z96"/>
          <cell r="AA96">
            <v>44826.341666666667</v>
          </cell>
          <cell r="AB96">
            <v>45781.886111111111</v>
          </cell>
          <cell r="AC96">
            <v>173.4104166666657</v>
          </cell>
          <cell r="AD96">
            <v>163.34166666666715</v>
          </cell>
          <cell r="AE96">
            <v>955.5444444444438</v>
          </cell>
          <cell r="AF96">
            <v>44671.705443548388</v>
          </cell>
          <cell r="AG96">
            <v>44680.511895161289</v>
          </cell>
          <cell r="AH96">
            <v>44702.931250000001</v>
          </cell>
          <cell r="AI96">
            <v>5.9730254629629291</v>
          </cell>
          <cell r="AJ96">
            <v>23.888611111111096</v>
          </cell>
          <cell r="AK96">
            <v>20</v>
          </cell>
          <cell r="AL96">
            <v>36</v>
          </cell>
          <cell r="AM96">
            <v>21.774193548387096</v>
          </cell>
          <cell r="AN96">
            <v>27.58064516129032</v>
          </cell>
          <cell r="AO96">
            <v>18.774193548387096</v>
          </cell>
          <cell r="AP96">
            <v>40</v>
          </cell>
          <cell r="AQ96">
            <v>32</v>
          </cell>
          <cell r="AR96">
            <v>27</v>
          </cell>
          <cell r="AS96">
            <v>44858.341666666667</v>
          </cell>
          <cell r="AT96">
            <v>44853.341666666667</v>
          </cell>
          <cell r="AU96"/>
          <cell r="AV96"/>
          <cell r="AW96"/>
          <cell r="AX96"/>
          <cell r="AY96"/>
          <cell r="AZ96"/>
          <cell r="BA96"/>
          <cell r="BB96"/>
          <cell r="BC96" t="str">
            <v>PAID</v>
          </cell>
          <cell r="BD96"/>
          <cell r="BE96">
            <v>44829.341666666667</v>
          </cell>
          <cell r="BF96">
            <v>74.658333333332848</v>
          </cell>
          <cell r="BG96">
            <v>44826</v>
          </cell>
          <cell r="BH96">
            <v>44904</v>
          </cell>
        </row>
        <row r="97">
          <cell r="E97" t="str">
            <v>X22010058303</v>
          </cell>
          <cell r="F97" t="str">
            <v>VIRGILIO MELGAR MONREAL</v>
          </cell>
          <cell r="G97" t="str">
            <v>6TH, SALINAS I, BACOOR</v>
          </cell>
          <cell r="H97" t="str">
            <v>BACOOR CITY</v>
          </cell>
          <cell r="I97" t="str">
            <v>DASMA</v>
          </cell>
          <cell r="J97"/>
          <cell r="K97"/>
          <cell r="L97" t="str">
            <v>AVECO</v>
          </cell>
          <cell r="M97" t="str">
            <v>FCOMP</v>
          </cell>
          <cell r="N97" t="str">
            <v>FMS</v>
          </cell>
          <cell r="O97">
            <v>21.74</v>
          </cell>
          <cell r="P97"/>
          <cell r="Q97">
            <v>29.78</v>
          </cell>
          <cell r="R97">
            <v>6</v>
          </cell>
          <cell r="S97">
            <v>34738.53</v>
          </cell>
          <cell r="T97" t="str">
            <v>NEW</v>
          </cell>
          <cell r="U97">
            <v>14743.11</v>
          </cell>
          <cell r="V97"/>
          <cell r="W97">
            <v>44573.478472222225</v>
          </cell>
          <cell r="X97">
            <v>44578</v>
          </cell>
          <cell r="Y97">
            <v>44579</v>
          </cell>
          <cell r="Z97"/>
          <cell r="AA97">
            <v>44609.400694444441</v>
          </cell>
          <cell r="AB97"/>
          <cell r="AC97">
            <v>35.922222222216078</v>
          </cell>
          <cell r="AD97">
            <v>31.400694444440887</v>
          </cell>
          <cell r="AE97">
            <v>-44609.400694444441</v>
          </cell>
          <cell r="AF97">
            <v>44592.252665770611</v>
          </cell>
          <cell r="AG97">
            <v>44601.059117383513</v>
          </cell>
          <cell r="AH97">
            <v>44623.478472222225</v>
          </cell>
          <cell r="AI97">
            <v>1.2373209876541091</v>
          </cell>
          <cell r="AJ97">
            <v>-1115.235017361111</v>
          </cell>
          <cell r="AK97">
            <v>20</v>
          </cell>
          <cell r="AL97">
            <v>36</v>
          </cell>
          <cell r="AM97">
            <v>21.774193548387096</v>
          </cell>
          <cell r="AN97">
            <v>27.58064516129032</v>
          </cell>
          <cell r="AO97">
            <v>18.774193548387096</v>
          </cell>
          <cell r="AP97">
            <v>40</v>
          </cell>
          <cell r="AQ97">
            <v>32</v>
          </cell>
          <cell r="AR97">
            <v>27</v>
          </cell>
          <cell r="AS97">
            <v>44641.400694444441</v>
          </cell>
          <cell r="AT97">
            <v>44636.400694444441</v>
          </cell>
          <cell r="AU97"/>
          <cell r="AV97"/>
          <cell r="AW97"/>
          <cell r="AX97"/>
          <cell r="AY97"/>
          <cell r="AZ97"/>
          <cell r="BA97"/>
          <cell r="BB97"/>
          <cell r="BC97" t="str">
            <v>FOR AUDIT</v>
          </cell>
          <cell r="BD97"/>
          <cell r="BE97">
            <v>44612.400694444441</v>
          </cell>
          <cell r="BF97">
            <v>245.59930555555911</v>
          </cell>
          <cell r="BG97">
            <v>44602</v>
          </cell>
          <cell r="BH97">
            <v>44858</v>
          </cell>
        </row>
        <row r="98">
          <cell r="E98" t="str">
            <v>X22083349019</v>
          </cell>
          <cell r="F98" t="str">
            <v>FAIR VIEW REALTY, INC.</v>
          </cell>
          <cell r="G98" t="str">
            <v>ACSIE, SEVERINA INDL ESTATE, PARANAQUE</v>
          </cell>
          <cell r="H98" t="str">
            <v>PARAÑAQUE CITY</v>
          </cell>
          <cell r="I98" t="str">
            <v>PARAÑAQUE</v>
          </cell>
          <cell r="J98" t="str">
            <v>done</v>
          </cell>
          <cell r="K98" t="str">
            <v>W/O ISSUE</v>
          </cell>
          <cell r="L98" t="str">
            <v>ECOM</v>
          </cell>
          <cell r="M98" t="str">
            <v>TECO</v>
          </cell>
          <cell r="N98" t="str">
            <v>RRG</v>
          </cell>
          <cell r="O98">
            <v>44.71</v>
          </cell>
          <cell r="P98">
            <v>6.05</v>
          </cell>
          <cell r="Q98">
            <v>61.22</v>
          </cell>
          <cell r="R98">
            <v>103</v>
          </cell>
          <cell r="S98">
            <v>86937.15</v>
          </cell>
          <cell r="T98" t="str">
            <v>NEW</v>
          </cell>
          <cell r="U98">
            <v>31186</v>
          </cell>
          <cell r="V98">
            <v>28648.71</v>
          </cell>
          <cell r="W98">
            <v>44910.613888888889</v>
          </cell>
          <cell r="X98">
            <v>44915</v>
          </cell>
          <cell r="Y98">
            <v>44915</v>
          </cell>
          <cell r="Z98"/>
          <cell r="AA98">
            <v>44939.65</v>
          </cell>
          <cell r="AB98">
            <v>45769.700694444444</v>
          </cell>
          <cell r="AC98">
            <v>29.036111111112405</v>
          </cell>
          <cell r="AD98">
            <v>24.650000000001455</v>
          </cell>
          <cell r="AE98">
            <v>830.05069444444234</v>
          </cell>
          <cell r="AF98">
            <v>44929.092488110677</v>
          </cell>
          <cell r="AG98">
            <v>44937.820114569826</v>
          </cell>
          <cell r="AH98">
            <v>44960.613888888889</v>
          </cell>
          <cell r="AI98">
            <v>1.0138968146135716</v>
          </cell>
          <cell r="AJ98">
            <v>19.763111772486724</v>
          </cell>
          <cell r="AK98">
            <v>23</v>
          </cell>
          <cell r="AL98">
            <v>32</v>
          </cell>
          <cell r="AM98">
            <v>21.478599221789885</v>
          </cell>
          <cell r="AN98">
            <v>27.206225680933851</v>
          </cell>
          <cell r="AO98">
            <v>18.478599221789885</v>
          </cell>
          <cell r="AP98">
            <v>42</v>
          </cell>
          <cell r="AQ98">
            <v>33.6</v>
          </cell>
          <cell r="AR98">
            <v>28.6</v>
          </cell>
          <cell r="AS98">
            <v>44973.25</v>
          </cell>
          <cell r="AT98">
            <v>44968.25</v>
          </cell>
          <cell r="AU98"/>
          <cell r="AV98"/>
          <cell r="AW98"/>
          <cell r="AX98"/>
          <cell r="AY98"/>
          <cell r="AZ98"/>
          <cell r="BA98"/>
          <cell r="BB98"/>
          <cell r="BC98" t="str">
            <v>PAID</v>
          </cell>
          <cell r="BD98"/>
          <cell r="BE98">
            <v>44942.65</v>
          </cell>
          <cell r="BF98">
            <v>21.349999999998545</v>
          </cell>
          <cell r="BG98">
            <v>44939</v>
          </cell>
          <cell r="BH98">
            <v>44964</v>
          </cell>
        </row>
        <row r="99">
          <cell r="E99" t="str">
            <v>X21125980437</v>
          </cell>
          <cell r="F99" t="str">
            <v>EDWARD REMULLA ALLANIGUE</v>
          </cell>
          <cell r="G99" t="str">
            <v>QUIRINO, SAN DIONISIO, PARANAQUE</v>
          </cell>
          <cell r="H99" t="str">
            <v>PARAÑAQUE CITY</v>
          </cell>
          <cell r="I99" t="str">
            <v>PARAÑAQUE</v>
          </cell>
          <cell r="J99"/>
          <cell r="K99"/>
          <cell r="L99" t="str">
            <v>POWERHOUSE</v>
          </cell>
          <cell r="M99" t="str">
            <v>FCOMP</v>
          </cell>
          <cell r="N99" t="str">
            <v>FMS</v>
          </cell>
          <cell r="O99">
            <v>9.66</v>
          </cell>
          <cell r="P99"/>
          <cell r="Q99">
            <v>13.25</v>
          </cell>
          <cell r="R99">
            <v>62.3</v>
          </cell>
          <cell r="S99">
            <v>37439.9</v>
          </cell>
          <cell r="T99" t="str">
            <v>MODIFICATION</v>
          </cell>
          <cell r="U99">
            <v>6550.98</v>
          </cell>
          <cell r="V99"/>
          <cell r="W99">
            <v>44580.39166666667</v>
          </cell>
          <cell r="X99">
            <v>44581.568749999999</v>
          </cell>
          <cell r="Y99">
            <v>44580</v>
          </cell>
          <cell r="Z99"/>
          <cell r="AA99">
            <v>44582.673611111109</v>
          </cell>
          <cell r="AB99"/>
          <cell r="AC99">
            <v>2.2819444444394321</v>
          </cell>
          <cell r="AD99">
            <v>1.1048611111109494</v>
          </cell>
          <cell r="AE99">
            <v>-44582.673611111109</v>
          </cell>
          <cell r="AF99">
            <v>44598.466046831956</v>
          </cell>
          <cell r="AG99">
            <v>44607.085881542705</v>
          </cell>
          <cell r="AH99">
            <v>44630.39166666667</v>
          </cell>
          <cell r="AI99">
            <v>8.1210375816815075E-2</v>
          </cell>
          <cell r="AJ99">
            <v>-1114.5668402777778</v>
          </cell>
          <cell r="AK99">
            <v>20</v>
          </cell>
          <cell r="AL99">
            <v>34</v>
          </cell>
          <cell r="AM99">
            <v>21.074380165289259</v>
          </cell>
          <cell r="AN99">
            <v>26.694214876033058</v>
          </cell>
          <cell r="AO99">
            <v>18.074380165289259</v>
          </cell>
          <cell r="AP99">
            <v>40</v>
          </cell>
          <cell r="AQ99">
            <v>32</v>
          </cell>
          <cell r="AR99">
            <v>27</v>
          </cell>
          <cell r="AS99">
            <v>44614.673611111109</v>
          </cell>
          <cell r="AT99">
            <v>44609.673611111109</v>
          </cell>
          <cell r="AU99"/>
          <cell r="AV99"/>
          <cell r="AW99"/>
          <cell r="AX99"/>
          <cell r="AY99"/>
          <cell r="AZ99"/>
          <cell r="BA99"/>
          <cell r="BB99"/>
          <cell r="BC99" t="str">
            <v>NO COC</v>
          </cell>
          <cell r="BD99"/>
          <cell r="BE99">
            <v>44585.673611111109</v>
          </cell>
          <cell r="BF99">
            <v>1305.3263888888905</v>
          </cell>
          <cell r="BG99"/>
          <cell r="BH99"/>
        </row>
        <row r="100">
          <cell r="E100" t="str">
            <v>X21104628004</v>
          </cell>
          <cell r="F100" t="str">
            <v>CHARLES BERNARD H. REYES</v>
          </cell>
          <cell r="G100" t="str">
            <v>NOTTINGHAM, HILLSBOROUGH SUBD, MUNTINLUPA</v>
          </cell>
          <cell r="H100" t="str">
            <v>MUNTINLUPA CITY</v>
          </cell>
          <cell r="I100" t="str">
            <v>PARAÑAQUE</v>
          </cell>
          <cell r="J100" t="str">
            <v>Follow up tree trimming clearance from HOA</v>
          </cell>
          <cell r="K100"/>
          <cell r="L100" t="str">
            <v>ECOM</v>
          </cell>
          <cell r="M100" t="str">
            <v>FCOMP</v>
          </cell>
          <cell r="N100" t="str">
            <v>MBF</v>
          </cell>
          <cell r="O100">
            <v>53.14</v>
          </cell>
          <cell r="P100"/>
          <cell r="Q100">
            <v>153.44999999999999</v>
          </cell>
          <cell r="R100">
            <v>64</v>
          </cell>
          <cell r="S100">
            <v>370562.52</v>
          </cell>
          <cell r="T100" t="str">
            <v>MODIFICATION</v>
          </cell>
          <cell r="U100">
            <v>69553.990000000005</v>
          </cell>
          <cell r="V100">
            <v>36164.800000000003</v>
          </cell>
          <cell r="W100">
            <v>44580.40347222222</v>
          </cell>
          <cell r="X100">
            <v>44581.570138888892</v>
          </cell>
          <cell r="Y100">
            <v>44581</v>
          </cell>
          <cell r="Z100"/>
          <cell r="AA100">
            <v>44784.405555555553</v>
          </cell>
          <cell r="AB100"/>
          <cell r="AC100">
            <v>204.00208333333285</v>
          </cell>
          <cell r="AD100">
            <v>202.83541666666133</v>
          </cell>
          <cell r="AE100">
            <v>-44784.405555555553</v>
          </cell>
          <cell r="AF100">
            <v>44600.748542644753</v>
          </cell>
          <cell r="AG100">
            <v>44609.97389475743</v>
          </cell>
          <cell r="AH100">
            <v>44630.40347222222</v>
          </cell>
          <cell r="AI100">
            <v>6.553913084464539</v>
          </cell>
          <cell r="AJ100">
            <v>-1017.8273989898989</v>
          </cell>
          <cell r="AK100">
            <v>26</v>
          </cell>
          <cell r="AL100">
            <v>34</v>
          </cell>
          <cell r="AM100">
            <v>23.345070422535212</v>
          </cell>
          <cell r="AN100">
            <v>29.570422535211268</v>
          </cell>
          <cell r="AO100">
            <v>20.345070422535212</v>
          </cell>
          <cell r="AP100">
            <v>44</v>
          </cell>
          <cell r="AQ100">
            <v>35.200000000000003</v>
          </cell>
          <cell r="AR100">
            <v>30.200000000000003</v>
          </cell>
          <cell r="AS100">
            <v>44819.60555555555</v>
          </cell>
          <cell r="AT100">
            <v>44814.60555555555</v>
          </cell>
          <cell r="AU100"/>
          <cell r="AV100"/>
          <cell r="AW100"/>
          <cell r="AX100"/>
          <cell r="AY100"/>
          <cell r="AZ100"/>
          <cell r="BA100"/>
          <cell r="BB100"/>
          <cell r="BC100" t="str">
            <v>ON GOING MAT RETURN</v>
          </cell>
          <cell r="BD100" t="str">
            <v>BILLED</v>
          </cell>
          <cell r="BE100">
            <v>44787.405555555553</v>
          </cell>
          <cell r="BF100">
            <v>42.594444444446708</v>
          </cell>
          <cell r="BG100">
            <v>44812</v>
          </cell>
          <cell r="BH100">
            <v>44830</v>
          </cell>
        </row>
        <row r="101">
          <cell r="E101" t="str">
            <v>R20493439</v>
          </cell>
          <cell r="F101" t="str">
            <v>CAVITEX INFRASTRUCTURE CORP.</v>
          </cell>
          <cell r="G101" t="str">
            <v>TRAMO, SAN DIONISIO, PARANAQUE</v>
          </cell>
          <cell r="H101" t="str">
            <v>PARAÑAQUE CITY</v>
          </cell>
          <cell r="I101" t="str">
            <v>PARAÑAQUE</v>
          </cell>
          <cell r="J101" t="str">
            <v>For execution 1st week of August</v>
          </cell>
          <cell r="K101"/>
          <cell r="L101" t="str">
            <v>AVECO</v>
          </cell>
          <cell r="M101" t="str">
            <v>FCOMP</v>
          </cell>
          <cell r="N101" t="str">
            <v>FMS</v>
          </cell>
          <cell r="O101">
            <v>23.75</v>
          </cell>
          <cell r="P101"/>
          <cell r="Q101">
            <v>32.619999999999997</v>
          </cell>
          <cell r="R101">
            <v>0</v>
          </cell>
          <cell r="S101">
            <v>35367.730000000003</v>
          </cell>
          <cell r="T101" t="str">
            <v>RELOC</v>
          </cell>
          <cell r="U101">
            <v>16103.97</v>
          </cell>
          <cell r="V101"/>
          <cell r="W101">
            <v>44585.65347222222</v>
          </cell>
          <cell r="X101">
            <v>44588.363888888889</v>
          </cell>
          <cell r="Y101">
            <v>44589</v>
          </cell>
          <cell r="Z101"/>
          <cell r="AA101">
            <v>44784.388888888891</v>
          </cell>
          <cell r="AB101"/>
          <cell r="AC101">
            <v>198.73541666667006</v>
          </cell>
          <cell r="AD101">
            <v>196.02500000000146</v>
          </cell>
          <cell r="AE101">
            <v>-44784.388888888891</v>
          </cell>
          <cell r="AF101">
            <v>44604.427665770607</v>
          </cell>
          <cell r="AG101">
            <v>44613.234117383508</v>
          </cell>
          <cell r="AH101">
            <v>44635.65347222222</v>
          </cell>
          <cell r="AI101">
            <v>6.8453310185186353</v>
          </cell>
          <cell r="AJ101">
            <v>-1119.6097222222222</v>
          </cell>
          <cell r="AK101">
            <v>20</v>
          </cell>
          <cell r="AL101">
            <v>36</v>
          </cell>
          <cell r="AM101">
            <v>21.774193548387096</v>
          </cell>
          <cell r="AN101">
            <v>27.58064516129032</v>
          </cell>
          <cell r="AO101">
            <v>18.774193548387096</v>
          </cell>
          <cell r="AP101">
            <v>40</v>
          </cell>
          <cell r="AQ101">
            <v>32</v>
          </cell>
          <cell r="AR101">
            <v>27</v>
          </cell>
          <cell r="AS101">
            <v>44816.388888888891</v>
          </cell>
          <cell r="AT101">
            <v>44811.388888888891</v>
          </cell>
          <cell r="AU101"/>
          <cell r="AV101"/>
          <cell r="AW101"/>
          <cell r="AX101"/>
          <cell r="AY101"/>
          <cell r="AZ101"/>
          <cell r="BA101"/>
          <cell r="BB101"/>
          <cell r="BC101" t="str">
            <v>NO COC</v>
          </cell>
          <cell r="BD101"/>
          <cell r="BE101">
            <v>44787.388888888891</v>
          </cell>
          <cell r="BF101">
            <v>1103.6111111111095</v>
          </cell>
          <cell r="BG101"/>
          <cell r="BH101"/>
        </row>
        <row r="102">
          <cell r="E102" t="str">
            <v>X21072934323</v>
          </cell>
          <cell r="F102" t="str">
            <v>DITO TELECOMMUNITY CORPORATION</v>
          </cell>
          <cell r="G102" t="str">
            <v>PUROK 7-MULTINATIONAL, MULTINATIONAL VILL, PARANAQUE</v>
          </cell>
          <cell r="H102" t="str">
            <v>PARAÑAQUE CITY</v>
          </cell>
          <cell r="I102" t="str">
            <v>PARAÑAQUE</v>
          </cell>
          <cell r="J102" t="str">
            <v>pole erection and dressing 1028</v>
          </cell>
          <cell r="K102"/>
          <cell r="L102" t="str">
            <v>ECOM</v>
          </cell>
          <cell r="M102" t="str">
            <v>FCOMP</v>
          </cell>
          <cell r="N102" t="str">
            <v>IJP</v>
          </cell>
          <cell r="O102">
            <v>358.12</v>
          </cell>
          <cell r="P102"/>
          <cell r="Q102">
            <v>567.87</v>
          </cell>
          <cell r="R102">
            <v>31</v>
          </cell>
          <cell r="S102">
            <v>1098851.8999999999</v>
          </cell>
          <cell r="T102" t="str">
            <v>NEW</v>
          </cell>
          <cell r="U102">
            <v>242865.47</v>
          </cell>
          <cell r="V102">
            <v>113507.57</v>
          </cell>
          <cell r="W102">
            <v>44586.722222222219</v>
          </cell>
          <cell r="X102">
            <v>44588.392361111109</v>
          </cell>
          <cell r="Y102">
            <v>44588</v>
          </cell>
          <cell r="Z102"/>
          <cell r="AA102">
            <v>44881.591666666667</v>
          </cell>
          <cell r="AB102"/>
          <cell r="AC102">
            <v>294.86944444444816</v>
          </cell>
          <cell r="AD102">
            <v>293.19930555555766</v>
          </cell>
          <cell r="AE102">
            <v>-44881.591666666667</v>
          </cell>
          <cell r="AF102">
            <v>44611.557273768609</v>
          </cell>
          <cell r="AG102">
            <v>44621.979954180984</v>
          </cell>
          <cell r="AH102">
            <v>44636.722222222219</v>
          </cell>
          <cell r="AI102">
            <v>7.9450933641976302</v>
          </cell>
          <cell r="AJ102">
            <v>-816.02893939393937</v>
          </cell>
          <cell r="AK102">
            <v>40</v>
          </cell>
          <cell r="AL102">
            <v>36</v>
          </cell>
          <cell r="AM102">
            <v>27.835051546391753</v>
          </cell>
          <cell r="AN102">
            <v>35.257731958762882</v>
          </cell>
          <cell r="AO102">
            <v>24.835051546391753</v>
          </cell>
          <cell r="AP102">
            <v>55</v>
          </cell>
          <cell r="AQ102">
            <v>44</v>
          </cell>
          <cell r="AR102">
            <v>39</v>
          </cell>
          <cell r="AS102">
            <v>44925.591666666667</v>
          </cell>
          <cell r="AT102">
            <v>44920.591666666667</v>
          </cell>
          <cell r="AU102"/>
          <cell r="AV102"/>
          <cell r="AW102"/>
          <cell r="AX102"/>
          <cell r="AY102"/>
          <cell r="AZ102"/>
          <cell r="BA102"/>
          <cell r="BB102"/>
          <cell r="BC102" t="str">
            <v>ON GOING MAT RETURN</v>
          </cell>
          <cell r="BD102" t="str">
            <v>WITH BACKJOB , PARTIALLY BILLED</v>
          </cell>
          <cell r="BE102">
            <v>44884.591666666667</v>
          </cell>
          <cell r="BF102">
            <v>32.408333333332848</v>
          </cell>
          <cell r="BG102">
            <v>44880</v>
          </cell>
          <cell r="BH102">
            <v>44917</v>
          </cell>
        </row>
        <row r="103">
          <cell r="E103" t="str">
            <v>X23083244868</v>
          </cell>
          <cell r="F103" t="str">
            <v>DAVID JONATHAN CHUA WONG</v>
          </cell>
          <cell r="G103" t="str">
            <v>SULU, MARINA SUBD, PARANAQUE</v>
          </cell>
          <cell r="H103" t="str">
            <v>PARAÑAQUE CITY</v>
          </cell>
          <cell r="I103" t="str">
            <v>PARAÑAQUE</v>
          </cell>
          <cell r="J103"/>
          <cell r="K103" t="str">
            <v>W/ ISSUE</v>
          </cell>
          <cell r="L103" t="str">
            <v>ECOM</v>
          </cell>
          <cell r="M103" t="str">
            <v>TECO</v>
          </cell>
          <cell r="N103" t="str">
            <v>RRG</v>
          </cell>
          <cell r="O103">
            <v>17.13</v>
          </cell>
          <cell r="P103">
            <v>12.5128</v>
          </cell>
          <cell r="Q103">
            <v>22.85</v>
          </cell>
          <cell r="R103">
            <v>9</v>
          </cell>
          <cell r="S103">
            <v>139203.84</v>
          </cell>
          <cell r="T103" t="str">
            <v>NEW</v>
          </cell>
          <cell r="U103">
            <v>12646.22</v>
          </cell>
          <cell r="V103">
            <v>8102.32</v>
          </cell>
          <cell r="W103">
            <v>45195.68472222222</v>
          </cell>
          <cell r="X103">
            <v>45198</v>
          </cell>
          <cell r="Y103">
            <v>45196</v>
          </cell>
          <cell r="Z103"/>
          <cell r="AA103">
            <v>45254.302777777775</v>
          </cell>
          <cell r="AB103">
            <v>45762.445138888892</v>
          </cell>
          <cell r="AC103">
            <v>58.618055555554747</v>
          </cell>
          <cell r="AD103">
            <v>56.302777777775191</v>
          </cell>
          <cell r="AE103">
            <v>508.14236111111677</v>
          </cell>
          <cell r="AF103">
            <v>45214.458915770607</v>
          </cell>
          <cell r="AG103">
            <v>45223.265367383508</v>
          </cell>
          <cell r="AH103">
            <v>45245.68472222222</v>
          </cell>
          <cell r="AI103">
            <v>2.0190663580246637</v>
          </cell>
          <cell r="AJ103">
            <v>12.703559027777919</v>
          </cell>
          <cell r="AK103">
            <v>20</v>
          </cell>
          <cell r="AL103">
            <v>36</v>
          </cell>
          <cell r="AM103">
            <v>21.774193548387096</v>
          </cell>
          <cell r="AN103">
            <v>27.58064516129032</v>
          </cell>
          <cell r="AO103">
            <v>18.774193548387096</v>
          </cell>
          <cell r="AP103">
            <v>40</v>
          </cell>
          <cell r="AQ103">
            <v>32</v>
          </cell>
          <cell r="AR103">
            <v>27</v>
          </cell>
          <cell r="AS103">
            <v>45286.302777777775</v>
          </cell>
          <cell r="AT103">
            <v>45281.302777777775</v>
          </cell>
          <cell r="AU103"/>
          <cell r="AV103"/>
          <cell r="AW103"/>
          <cell r="AX103"/>
          <cell r="AY103"/>
          <cell r="AZ103"/>
          <cell r="BA103"/>
          <cell r="BB103"/>
          <cell r="BC103" t="str">
            <v>PAID</v>
          </cell>
          <cell r="BD103"/>
          <cell r="BE103">
            <v>45257.302777777775</v>
          </cell>
          <cell r="BF103">
            <v>7.6972222222248092</v>
          </cell>
          <cell r="BG103">
            <v>45252</v>
          </cell>
          <cell r="BH103">
            <v>45265</v>
          </cell>
        </row>
        <row r="104">
          <cell r="E104" t="str">
            <v>X21126133836</v>
          </cell>
          <cell r="F104" t="str">
            <v>ST THERESA DE AVILA SCHOOL OF PARANAQUE INC.</v>
          </cell>
          <cell r="G104" t="str">
            <v>EMELIA, SAN ISIDRO, PARANAQUE</v>
          </cell>
          <cell r="H104" t="str">
            <v>PARAÑAQUE CITY</v>
          </cell>
          <cell r="I104" t="str">
            <v>PARAÑAQUE</v>
          </cell>
          <cell r="J104"/>
          <cell r="K104"/>
          <cell r="L104" t="str">
            <v>VJC</v>
          </cell>
          <cell r="M104" t="str">
            <v>FCOMP</v>
          </cell>
          <cell r="N104" t="str">
            <v>MBF</v>
          </cell>
          <cell r="O104">
            <v>22.7</v>
          </cell>
          <cell r="P104"/>
          <cell r="Q104">
            <v>30.88</v>
          </cell>
          <cell r="R104">
            <v>0</v>
          </cell>
          <cell r="S104">
            <v>26290.31</v>
          </cell>
          <cell r="T104" t="str">
            <v>TERMINATION</v>
          </cell>
          <cell r="U104">
            <v>15401.06</v>
          </cell>
          <cell r="V104">
            <v>15401.06</v>
          </cell>
          <cell r="W104">
            <v>44586.722916666666</v>
          </cell>
          <cell r="X104">
            <v>44588.400694444441</v>
          </cell>
          <cell r="Y104">
            <v>44594</v>
          </cell>
          <cell r="Z104"/>
          <cell r="AA104">
            <v>44599.334722222222</v>
          </cell>
          <cell r="AB104"/>
          <cell r="AC104">
            <v>12.611805555556202</v>
          </cell>
          <cell r="AD104">
            <v>10.934027777781012</v>
          </cell>
          <cell r="AE104">
            <v>-44599.334722222222</v>
          </cell>
          <cell r="AF104">
            <v>44605.497110215052</v>
          </cell>
          <cell r="AG104">
            <v>44614.303561827954</v>
          </cell>
          <cell r="AH104">
            <v>44636.722916666666</v>
          </cell>
          <cell r="AI104">
            <v>0.43440663580249139</v>
          </cell>
          <cell r="AJ104">
            <v>-1114.9833680555555</v>
          </cell>
          <cell r="AK104">
            <v>20</v>
          </cell>
          <cell r="AL104">
            <v>36</v>
          </cell>
          <cell r="AM104">
            <v>21.774193548387096</v>
          </cell>
          <cell r="AN104">
            <v>27.58064516129032</v>
          </cell>
          <cell r="AO104">
            <v>18.774193548387096</v>
          </cell>
          <cell r="AP104">
            <v>40</v>
          </cell>
          <cell r="AQ104">
            <v>32</v>
          </cell>
          <cell r="AR104">
            <v>27</v>
          </cell>
          <cell r="AS104">
            <v>44631.334722222222</v>
          </cell>
          <cell r="AT104">
            <v>44626.334722222222</v>
          </cell>
          <cell r="AU104"/>
          <cell r="AV104"/>
          <cell r="AW104"/>
          <cell r="AX104"/>
          <cell r="AY104"/>
          <cell r="AZ104"/>
          <cell r="BA104"/>
          <cell r="BB104"/>
          <cell r="BC104" t="str">
            <v>CHECKING OF SERVICE ITEMS</v>
          </cell>
          <cell r="BD104" t="str">
            <v>BILLED</v>
          </cell>
          <cell r="BE104">
            <v>44602.334722222222</v>
          </cell>
          <cell r="BF104">
            <v>130.6652777777781</v>
          </cell>
          <cell r="BG104">
            <v>44599</v>
          </cell>
          <cell r="BH104">
            <v>44733</v>
          </cell>
        </row>
        <row r="105">
          <cell r="E105" t="str">
            <v>X22010035735</v>
          </cell>
          <cell r="F105" t="str">
            <v>PRINCESS JOLLIANT CORP.</v>
          </cell>
          <cell r="G105" t="str">
            <v>DO?A SOLEDAD, BETTER LIVING SUBD, PARANAQUE</v>
          </cell>
          <cell r="H105" t="str">
            <v>PARAÑAQUE CITY</v>
          </cell>
          <cell r="I105" t="str">
            <v>PARAÑAQUE</v>
          </cell>
          <cell r="J105"/>
          <cell r="K105"/>
          <cell r="L105" t="str">
            <v>POWERHOUSE</v>
          </cell>
          <cell r="M105" t="str">
            <v>FCOMP</v>
          </cell>
          <cell r="N105" t="str">
            <v>FMS</v>
          </cell>
          <cell r="O105">
            <v>33.840000000000003</v>
          </cell>
          <cell r="P105"/>
          <cell r="Q105">
            <v>46.33</v>
          </cell>
          <cell r="R105">
            <v>35</v>
          </cell>
          <cell r="S105">
            <v>77862.87</v>
          </cell>
          <cell r="T105" t="str">
            <v>MODIFICATION</v>
          </cell>
          <cell r="U105">
            <v>22948.86</v>
          </cell>
          <cell r="V105">
            <v>22948.86</v>
          </cell>
          <cell r="W105">
            <v>44599.722916666666</v>
          </cell>
          <cell r="X105">
            <v>44606.402777777781</v>
          </cell>
          <cell r="Y105">
            <v>44603</v>
          </cell>
          <cell r="Z105"/>
          <cell r="AA105">
            <v>44613.599305555559</v>
          </cell>
          <cell r="AB105"/>
          <cell r="AC105">
            <v>13.876388888893416</v>
          </cell>
          <cell r="AD105">
            <v>7.1965277777781012</v>
          </cell>
          <cell r="AE105">
            <v>-44613.599305555559</v>
          </cell>
          <cell r="AF105">
            <v>44618.497110215052</v>
          </cell>
          <cell r="AG105">
            <v>44627.303561827954</v>
          </cell>
          <cell r="AH105">
            <v>44649.722916666666</v>
          </cell>
          <cell r="AI105">
            <v>0.47796450617299546</v>
          </cell>
          <cell r="AJ105">
            <v>-1115.3399826388891</v>
          </cell>
          <cell r="AK105">
            <v>20</v>
          </cell>
          <cell r="AL105">
            <v>36</v>
          </cell>
          <cell r="AM105">
            <v>21.774193548387096</v>
          </cell>
          <cell r="AN105">
            <v>27.58064516129032</v>
          </cell>
          <cell r="AO105">
            <v>18.774193548387096</v>
          </cell>
          <cell r="AP105">
            <v>40</v>
          </cell>
          <cell r="AQ105">
            <v>32</v>
          </cell>
          <cell r="AR105">
            <v>27</v>
          </cell>
          <cell r="AS105">
            <v>44645.599305555559</v>
          </cell>
          <cell r="AT105">
            <v>44640.599305555559</v>
          </cell>
          <cell r="AU105"/>
          <cell r="AV105"/>
          <cell r="AW105"/>
          <cell r="AX105"/>
          <cell r="AY105"/>
          <cell r="AZ105"/>
          <cell r="BA105"/>
          <cell r="BB105"/>
          <cell r="BC105" t="str">
            <v>ON GOING MAT RETURN</v>
          </cell>
          <cell r="BD105" t="str">
            <v>WITH BACKJOB , BILLED</v>
          </cell>
          <cell r="BE105">
            <v>44616.599305555559</v>
          </cell>
          <cell r="BF105">
            <v>14.400694444440887</v>
          </cell>
          <cell r="BG105">
            <v>44611</v>
          </cell>
          <cell r="BH105">
            <v>44631</v>
          </cell>
        </row>
        <row r="106">
          <cell r="E106" t="str">
            <v>X22010341080</v>
          </cell>
          <cell r="F106" t="str">
            <v>UYBOCO, FERDINAND CASTILLO</v>
          </cell>
          <cell r="G106" t="str">
            <v>ALABANG-ZAPOTE, ALMANZA I, LAS PINAS CITY</v>
          </cell>
          <cell r="H106" t="str">
            <v>LAS PIÑAS CITY</v>
          </cell>
          <cell r="I106" t="str">
            <v>PARAÑAQUE</v>
          </cell>
          <cell r="J106"/>
          <cell r="K106"/>
          <cell r="L106" t="str">
            <v>ECOM</v>
          </cell>
          <cell r="M106" t="str">
            <v>FCOMP</v>
          </cell>
          <cell r="N106" t="str">
            <v>MBF</v>
          </cell>
          <cell r="O106">
            <v>12.9</v>
          </cell>
          <cell r="P106"/>
          <cell r="Q106">
            <v>17.47</v>
          </cell>
          <cell r="R106">
            <v>0</v>
          </cell>
          <cell r="S106">
            <v>25552.57</v>
          </cell>
          <cell r="T106" t="str">
            <v>TERMINATION</v>
          </cell>
          <cell r="U106">
            <v>8746.06</v>
          </cell>
          <cell r="V106"/>
          <cell r="W106">
            <v>44602.34652777778</v>
          </cell>
          <cell r="X106">
            <v>44606.609027777777</v>
          </cell>
          <cell r="Y106">
            <v>44603</v>
          </cell>
          <cell r="Z106"/>
          <cell r="AA106">
            <v>44609.811805555553</v>
          </cell>
          <cell r="AB106"/>
          <cell r="AC106">
            <v>7.4652777777737356</v>
          </cell>
          <cell r="AD106">
            <v>3.202777777776646</v>
          </cell>
          <cell r="AE106">
            <v>-44609.811805555553</v>
          </cell>
          <cell r="AF106">
            <v>44621.120721326166</v>
          </cell>
          <cell r="AG106">
            <v>44629.927172939068</v>
          </cell>
          <cell r="AH106">
            <v>44652.34652777778</v>
          </cell>
          <cell r="AI106">
            <v>0.25713734567887309</v>
          </cell>
          <cell r="AJ106">
            <v>-1115.2452951388889</v>
          </cell>
          <cell r="AK106">
            <v>20</v>
          </cell>
          <cell r="AL106">
            <v>36</v>
          </cell>
          <cell r="AM106">
            <v>21.774193548387096</v>
          </cell>
          <cell r="AN106">
            <v>27.58064516129032</v>
          </cell>
          <cell r="AO106">
            <v>18.774193548387096</v>
          </cell>
          <cell r="AP106">
            <v>40</v>
          </cell>
          <cell r="AQ106">
            <v>32</v>
          </cell>
          <cell r="AR106">
            <v>27</v>
          </cell>
          <cell r="AS106">
            <v>44641.811805555553</v>
          </cell>
          <cell r="AT106">
            <v>44636.811805555553</v>
          </cell>
          <cell r="AU106"/>
          <cell r="AV106"/>
          <cell r="AW106"/>
          <cell r="AX106"/>
          <cell r="AY106"/>
          <cell r="AZ106"/>
          <cell r="BA106"/>
          <cell r="BB106"/>
          <cell r="BC106" t="str">
            <v>NO COC</v>
          </cell>
          <cell r="BD106"/>
          <cell r="BE106">
            <v>44612.811805555553</v>
          </cell>
          <cell r="BF106">
            <v>1278.1881944444467</v>
          </cell>
          <cell r="BG106"/>
          <cell r="BH106"/>
        </row>
        <row r="107">
          <cell r="E107" t="str">
            <v>X22010244400</v>
          </cell>
          <cell r="F107" t="str">
            <v>R K M I PILIPINAS INC.,</v>
          </cell>
          <cell r="G107" t="str">
            <v>NINOY AQUINO, SAN DIONISIO, PARANAQUE</v>
          </cell>
          <cell r="H107" t="str">
            <v>PARAÑAQUE CITY</v>
          </cell>
          <cell r="I107" t="str">
            <v>PARAÑAQUE</v>
          </cell>
          <cell r="J107"/>
          <cell r="K107"/>
          <cell r="L107" t="str">
            <v>ECOM</v>
          </cell>
          <cell r="M107" t="str">
            <v>FCOMP</v>
          </cell>
          <cell r="N107" t="str">
            <v>MBF</v>
          </cell>
          <cell r="O107">
            <v>27.09</v>
          </cell>
          <cell r="P107"/>
          <cell r="Q107">
            <v>37.119999999999997</v>
          </cell>
          <cell r="R107">
            <v>0</v>
          </cell>
          <cell r="S107">
            <v>26145.9</v>
          </cell>
          <cell r="T107" t="str">
            <v>TERMINATION</v>
          </cell>
          <cell r="U107">
            <v>18371.400000000001</v>
          </cell>
          <cell r="V107"/>
          <cell r="W107">
            <v>44602.675694444442</v>
          </cell>
          <cell r="X107">
            <v>44606.625</v>
          </cell>
          <cell r="Y107">
            <v>44603</v>
          </cell>
          <cell r="Z107"/>
          <cell r="AA107">
            <v>44609.811805555553</v>
          </cell>
          <cell r="AB107"/>
          <cell r="AC107">
            <v>7.1361111111109494</v>
          </cell>
          <cell r="AD107">
            <v>3.1868055555532919</v>
          </cell>
          <cell r="AE107">
            <v>-44609.811805555553</v>
          </cell>
          <cell r="AF107">
            <v>44621.449887992829</v>
          </cell>
          <cell r="AG107">
            <v>44630.25633960573</v>
          </cell>
          <cell r="AH107">
            <v>44652.675694444442</v>
          </cell>
          <cell r="AI107">
            <v>0.24579938271604379</v>
          </cell>
          <cell r="AJ107">
            <v>-1115.2452951388889</v>
          </cell>
          <cell r="AK107">
            <v>20</v>
          </cell>
          <cell r="AL107">
            <v>36</v>
          </cell>
          <cell r="AM107">
            <v>21.774193548387096</v>
          </cell>
          <cell r="AN107">
            <v>27.58064516129032</v>
          </cell>
          <cell r="AO107">
            <v>18.774193548387096</v>
          </cell>
          <cell r="AP107">
            <v>40</v>
          </cell>
          <cell r="AQ107">
            <v>32</v>
          </cell>
          <cell r="AR107">
            <v>27</v>
          </cell>
          <cell r="AS107">
            <v>44641.811805555553</v>
          </cell>
          <cell r="AT107">
            <v>44636.811805555553</v>
          </cell>
          <cell r="AU107"/>
          <cell r="AV107"/>
          <cell r="AW107"/>
          <cell r="AX107"/>
          <cell r="AY107"/>
          <cell r="AZ107"/>
          <cell r="BA107"/>
          <cell r="BB107"/>
          <cell r="BC107" t="str">
            <v>NO COC</v>
          </cell>
          <cell r="BD107"/>
          <cell r="BE107">
            <v>44612.811805555553</v>
          </cell>
          <cell r="BF107">
            <v>1278.1881944444467</v>
          </cell>
          <cell r="BG107"/>
          <cell r="BH107"/>
        </row>
        <row r="108">
          <cell r="E108" t="str">
            <v>X21104571124</v>
          </cell>
          <cell r="F108" t="str">
            <v>HARD DISCOUNT PHILIPPINES, INC.</v>
          </cell>
          <cell r="G108" t="str">
            <v>SAN NICOLAS III BGY, SAN NICOLAS III, BACOOR</v>
          </cell>
          <cell r="H108" t="str">
            <v>BACOOR CITY</v>
          </cell>
          <cell r="I108" t="str">
            <v>DASMA</v>
          </cell>
          <cell r="J108"/>
          <cell r="K108"/>
          <cell r="L108" t="str">
            <v>POWERHOUSE</v>
          </cell>
          <cell r="M108" t="str">
            <v>FCOMP</v>
          </cell>
          <cell r="N108" t="str">
            <v>FMS</v>
          </cell>
          <cell r="O108">
            <v>18.18</v>
          </cell>
          <cell r="P108"/>
          <cell r="Q108">
            <v>24.88</v>
          </cell>
          <cell r="R108">
            <v>16</v>
          </cell>
          <cell r="S108">
            <v>134266.91</v>
          </cell>
          <cell r="T108" t="str">
            <v>NEW</v>
          </cell>
          <cell r="U108">
            <v>12331.21</v>
          </cell>
          <cell r="V108"/>
          <cell r="W108">
            <v>44606.556250000001</v>
          </cell>
          <cell r="X108">
            <v>44609.535416666666</v>
          </cell>
          <cell r="Y108">
            <v>44608</v>
          </cell>
          <cell r="Z108"/>
          <cell r="AA108">
            <v>44618.410416666666</v>
          </cell>
          <cell r="AB108"/>
          <cell r="AC108">
            <v>11.854166666664241</v>
          </cell>
          <cell r="AD108">
            <v>8.875</v>
          </cell>
          <cell r="AE108">
            <v>-44618.410416666666</v>
          </cell>
          <cell r="AF108">
            <v>44625.330443548388</v>
          </cell>
          <cell r="AG108">
            <v>44634.136895161289</v>
          </cell>
          <cell r="AH108">
            <v>44656.556250000001</v>
          </cell>
          <cell r="AI108">
            <v>0.40831018518510165</v>
          </cell>
          <cell r="AJ108">
            <v>-1115.4602604166666</v>
          </cell>
          <cell r="AK108">
            <v>20</v>
          </cell>
          <cell r="AL108">
            <v>36</v>
          </cell>
          <cell r="AM108">
            <v>21.774193548387096</v>
          </cell>
          <cell r="AN108">
            <v>27.58064516129032</v>
          </cell>
          <cell r="AO108">
            <v>18.774193548387096</v>
          </cell>
          <cell r="AP108">
            <v>40</v>
          </cell>
          <cell r="AQ108">
            <v>32</v>
          </cell>
          <cell r="AR108">
            <v>27</v>
          </cell>
          <cell r="AS108">
            <v>44650.410416666666</v>
          </cell>
          <cell r="AT108">
            <v>44645.410416666666</v>
          </cell>
          <cell r="AU108"/>
          <cell r="AV108"/>
          <cell r="AW108"/>
          <cell r="AX108"/>
          <cell r="AY108"/>
          <cell r="AZ108"/>
          <cell r="BA108"/>
          <cell r="BB108"/>
          <cell r="BC108" t="str">
            <v>ON GOING MAT RETURN</v>
          </cell>
          <cell r="BD108"/>
          <cell r="BE108">
            <v>44621.410416666666</v>
          </cell>
          <cell r="BF108">
            <v>34.589583333334303</v>
          </cell>
          <cell r="BG108">
            <v>44615</v>
          </cell>
          <cell r="BH108">
            <v>44656</v>
          </cell>
        </row>
        <row r="109">
          <cell r="E109" t="str">
            <v>X22010367181</v>
          </cell>
          <cell r="F109" t="str">
            <v>PLDT INC.</v>
          </cell>
          <cell r="G109" t="str">
            <v>GEN. EMILIO AGUINALDO, PANAPAAN II, BACOOR</v>
          </cell>
          <cell r="H109" t="str">
            <v>BACOOR CITY</v>
          </cell>
          <cell r="I109" t="str">
            <v>DASMA</v>
          </cell>
          <cell r="J109" t="str">
            <v>May 3 - for FCOMP</v>
          </cell>
          <cell r="K109"/>
          <cell r="L109" t="str">
            <v>AVECO</v>
          </cell>
          <cell r="M109" t="str">
            <v>FCOMP</v>
          </cell>
          <cell r="N109" t="str">
            <v>FMS</v>
          </cell>
          <cell r="O109">
            <v>40.049999999999997</v>
          </cell>
          <cell r="P109"/>
          <cell r="Q109">
            <v>54.7</v>
          </cell>
          <cell r="R109">
            <v>0</v>
          </cell>
          <cell r="S109">
            <v>41061.269999999997</v>
          </cell>
          <cell r="T109" t="str">
            <v>TERMINATION</v>
          </cell>
          <cell r="U109">
            <v>27221.52</v>
          </cell>
          <cell r="V109"/>
          <cell r="W109">
            <v>44606.541666666664</v>
          </cell>
          <cell r="X109">
            <v>44609.536805555559</v>
          </cell>
          <cell r="Y109">
            <v>44608</v>
          </cell>
          <cell r="Z109"/>
          <cell r="AA109">
            <v>44698.618750000001</v>
          </cell>
          <cell r="AB109"/>
          <cell r="AC109">
            <v>92.077083333337214</v>
          </cell>
          <cell r="AD109">
            <v>89.081944444442343</v>
          </cell>
          <cell r="AE109">
            <v>-44698.618750000001</v>
          </cell>
          <cell r="AF109">
            <v>44626.627168525403</v>
          </cell>
          <cell r="AG109">
            <v>44635.783302354394</v>
          </cell>
          <cell r="AH109">
            <v>44656.541666666664</v>
          </cell>
          <cell r="AI109">
            <v>2.9913931662642161</v>
          </cell>
          <cell r="AJ109">
            <v>-1064.2528273809523</v>
          </cell>
          <cell r="AK109">
            <v>23</v>
          </cell>
          <cell r="AL109">
            <v>36</v>
          </cell>
          <cell r="AM109">
            <v>23.085501858736059</v>
          </cell>
          <cell r="AN109">
            <v>29.241635687732341</v>
          </cell>
          <cell r="AO109">
            <v>20.085501858736059</v>
          </cell>
          <cell r="AP109">
            <v>42</v>
          </cell>
          <cell r="AQ109">
            <v>33.6</v>
          </cell>
          <cell r="AR109">
            <v>28.6</v>
          </cell>
          <cell r="AS109">
            <v>44732.21875</v>
          </cell>
          <cell r="AT109">
            <v>44727.21875</v>
          </cell>
          <cell r="AU109"/>
          <cell r="AV109"/>
          <cell r="AW109"/>
          <cell r="AX109"/>
          <cell r="AY109"/>
          <cell r="AZ109"/>
          <cell r="BA109"/>
          <cell r="BB109"/>
          <cell r="BC109" t="str">
            <v>ON GOING MAT RETURN</v>
          </cell>
          <cell r="BD109"/>
          <cell r="BE109">
            <v>44701.618750000001</v>
          </cell>
          <cell r="BF109">
            <v>142.38124999999854</v>
          </cell>
          <cell r="BG109">
            <v>44684</v>
          </cell>
          <cell r="BH109">
            <v>44844</v>
          </cell>
        </row>
        <row r="110">
          <cell r="E110" t="str">
            <v>X21083850800</v>
          </cell>
          <cell r="F110" t="str">
            <v>AGA AND SONS CONSTRUCTION DEV. CORP.</v>
          </cell>
          <cell r="G110" t="str">
            <v>CERVANTES CPD, CERVANTES CPD, PARANAQUE</v>
          </cell>
          <cell r="H110" t="str">
            <v>PARAÑAQUE CITY</v>
          </cell>
          <cell r="I110" t="str">
            <v>PARAÑAQUE</v>
          </cell>
          <cell r="J110"/>
          <cell r="K110"/>
          <cell r="L110" t="str">
            <v>VJC</v>
          </cell>
          <cell r="M110" t="str">
            <v>FCOMP</v>
          </cell>
          <cell r="N110" t="str">
            <v>MBF</v>
          </cell>
          <cell r="O110">
            <v>36.799999999999997</v>
          </cell>
          <cell r="P110"/>
          <cell r="Q110">
            <v>50.43</v>
          </cell>
          <cell r="R110">
            <v>0</v>
          </cell>
          <cell r="S110">
            <v>36226.44</v>
          </cell>
          <cell r="T110" t="str">
            <v>TERMINATION</v>
          </cell>
          <cell r="U110">
            <v>24956.36</v>
          </cell>
          <cell r="V110">
            <v>24956.36</v>
          </cell>
          <cell r="W110">
            <v>44606.706250000003</v>
          </cell>
          <cell r="X110">
            <v>44609.549305555556</v>
          </cell>
          <cell r="Y110">
            <v>44609</v>
          </cell>
          <cell r="Z110"/>
          <cell r="AA110">
            <v>44610.381249999999</v>
          </cell>
          <cell r="AB110"/>
          <cell r="AC110">
            <v>3.6749999999956344</v>
          </cell>
          <cell r="AD110">
            <v>0.8319444444423425</v>
          </cell>
          <cell r="AE110">
            <v>-44610.381249999999</v>
          </cell>
          <cell r="AF110">
            <v>44625.480443548389</v>
          </cell>
          <cell r="AG110">
            <v>44634.286895161291</v>
          </cell>
          <cell r="AH110">
            <v>44656.706250000003</v>
          </cell>
          <cell r="AI110">
            <v>0.12658333333318295</v>
          </cell>
          <cell r="AJ110">
            <v>-1115.25953125</v>
          </cell>
          <cell r="AK110">
            <v>20</v>
          </cell>
          <cell r="AL110">
            <v>36</v>
          </cell>
          <cell r="AM110">
            <v>21.774193548387096</v>
          </cell>
          <cell r="AN110">
            <v>27.58064516129032</v>
          </cell>
          <cell r="AO110">
            <v>18.774193548387096</v>
          </cell>
          <cell r="AP110">
            <v>40</v>
          </cell>
          <cell r="AQ110">
            <v>32</v>
          </cell>
          <cell r="AR110">
            <v>27</v>
          </cell>
          <cell r="AS110">
            <v>44642.381249999999</v>
          </cell>
          <cell r="AT110">
            <v>44637.381249999999</v>
          </cell>
          <cell r="AU110"/>
          <cell r="AV110"/>
          <cell r="AW110"/>
          <cell r="AX110"/>
          <cell r="AY110"/>
          <cell r="AZ110"/>
          <cell r="BA110"/>
          <cell r="BB110"/>
          <cell r="BC110" t="str">
            <v>CHECKING OF SERVICE ITEMS</v>
          </cell>
          <cell r="BD110" t="str">
            <v>BILLED</v>
          </cell>
          <cell r="BE110">
            <v>44613.381249999999</v>
          </cell>
          <cell r="BF110">
            <v>58.618750000001455</v>
          </cell>
          <cell r="BG110">
            <v>44610</v>
          </cell>
          <cell r="BH110">
            <v>44672</v>
          </cell>
        </row>
        <row r="111">
          <cell r="E111" t="str">
            <v>X22010269547</v>
          </cell>
          <cell r="F111" t="str">
            <v>P.A. METRO RESIDENCE BUILDERS, INC.,</v>
          </cell>
          <cell r="G111" t="str">
            <v>EAST SERVICE, SN MARTIN DE PORRES, PARANAQUE</v>
          </cell>
          <cell r="H111" t="str">
            <v>PARAÑAQUE CITY</v>
          </cell>
          <cell r="I111" t="str">
            <v>PARAÑAQUE</v>
          </cell>
          <cell r="J111"/>
          <cell r="K111"/>
          <cell r="L111" t="str">
            <v>VJC</v>
          </cell>
          <cell r="M111" t="str">
            <v>FCOMP</v>
          </cell>
          <cell r="N111" t="str">
            <v>MBF</v>
          </cell>
          <cell r="O111">
            <v>38.369999999999997</v>
          </cell>
          <cell r="P111"/>
          <cell r="Q111">
            <v>52.38</v>
          </cell>
          <cell r="R111">
            <v>0</v>
          </cell>
          <cell r="S111">
            <v>34288.43</v>
          </cell>
          <cell r="T111" t="str">
            <v>TERMINATION</v>
          </cell>
          <cell r="U111">
            <v>26021.07</v>
          </cell>
          <cell r="V111">
            <v>26021.070000000003</v>
          </cell>
          <cell r="W111">
            <v>44603.523611111108</v>
          </cell>
          <cell r="X111">
            <v>44609.561805555553</v>
          </cell>
          <cell r="Y111">
            <v>44609</v>
          </cell>
          <cell r="Z111"/>
          <cell r="AA111">
            <v>44617.625</v>
          </cell>
          <cell r="AB111"/>
          <cell r="AC111">
            <v>14.101388888891961</v>
          </cell>
          <cell r="AD111">
            <v>8.0631944444467081</v>
          </cell>
          <cell r="AE111">
            <v>-44617.625</v>
          </cell>
          <cell r="AF111">
            <v>44623.609112969847</v>
          </cell>
          <cell r="AG111">
            <v>44632.765246798837</v>
          </cell>
          <cell r="AH111">
            <v>44653.523611111108</v>
          </cell>
          <cell r="AI111">
            <v>0.45812483225989586</v>
          </cell>
          <cell r="AJ111">
            <v>-1062.3244047619048</v>
          </cell>
          <cell r="AK111">
            <v>23</v>
          </cell>
          <cell r="AL111">
            <v>36</v>
          </cell>
          <cell r="AM111">
            <v>23.085501858736059</v>
          </cell>
          <cell r="AN111">
            <v>29.241635687732341</v>
          </cell>
          <cell r="AO111">
            <v>20.085501858736059</v>
          </cell>
          <cell r="AP111">
            <v>42</v>
          </cell>
          <cell r="AQ111">
            <v>33.6</v>
          </cell>
          <cell r="AR111">
            <v>28.6</v>
          </cell>
          <cell r="AS111">
            <v>44651.224999999999</v>
          </cell>
          <cell r="AT111">
            <v>44646.224999999999</v>
          </cell>
          <cell r="AU111"/>
          <cell r="AV111"/>
          <cell r="AW111"/>
          <cell r="AX111"/>
          <cell r="AY111"/>
          <cell r="AZ111"/>
          <cell r="BA111"/>
          <cell r="BB111"/>
          <cell r="BC111" t="str">
            <v>CHECKING OF SERVICE ITEMS</v>
          </cell>
          <cell r="BD111" t="str">
            <v>BILLED</v>
          </cell>
          <cell r="BE111">
            <v>44620.625</v>
          </cell>
          <cell r="BF111">
            <v>57.375</v>
          </cell>
          <cell r="BG111">
            <v>44617</v>
          </cell>
          <cell r="BH111">
            <v>44678</v>
          </cell>
        </row>
        <row r="112">
          <cell r="E112" t="str">
            <v>X21125849330</v>
          </cell>
          <cell r="F112" t="str">
            <v>DOMINIC CONSTRUCTION, INC.</v>
          </cell>
          <cell r="G112" t="str">
            <v>FINLAND, BETTER LIVING SUBD, PARANAQUE</v>
          </cell>
          <cell r="H112" t="str">
            <v>PARAÑAQUE CITY</v>
          </cell>
          <cell r="I112" t="str">
            <v>PARAÑAQUE</v>
          </cell>
          <cell r="J112"/>
          <cell r="K112"/>
          <cell r="L112" t="str">
            <v>VJC</v>
          </cell>
          <cell r="M112" t="str">
            <v>FCOMP</v>
          </cell>
          <cell r="N112" t="str">
            <v>MBF</v>
          </cell>
          <cell r="O112">
            <v>9.06</v>
          </cell>
          <cell r="P112"/>
          <cell r="Q112">
            <v>12.2</v>
          </cell>
          <cell r="R112">
            <v>0</v>
          </cell>
          <cell r="S112">
            <v>17149.310000000001</v>
          </cell>
          <cell r="T112" t="str">
            <v>TERMINATION</v>
          </cell>
          <cell r="U112">
            <v>6144.16</v>
          </cell>
          <cell r="V112"/>
          <cell r="W112">
            <v>44607.689583333333</v>
          </cell>
          <cell r="X112">
            <v>44613.419444444444</v>
          </cell>
          <cell r="Y112">
            <v>44613</v>
          </cell>
          <cell r="Z112"/>
          <cell r="AA112">
            <v>44617.625694444447</v>
          </cell>
          <cell r="AB112"/>
          <cell r="AC112">
            <v>9.9361111111138598</v>
          </cell>
          <cell r="AD112">
            <v>4.2062500000029104</v>
          </cell>
          <cell r="AE112">
            <v>-44617.625694444447</v>
          </cell>
          <cell r="AF112">
            <v>44626.463776881719</v>
          </cell>
          <cell r="AG112">
            <v>44635.270228494621</v>
          </cell>
          <cell r="AH112">
            <v>44657.689583333333</v>
          </cell>
          <cell r="AI112">
            <v>0.34224382716058854</v>
          </cell>
          <cell r="AJ112">
            <v>-1115.4406423611113</v>
          </cell>
          <cell r="AK112">
            <v>20</v>
          </cell>
          <cell r="AL112">
            <v>36</v>
          </cell>
          <cell r="AM112">
            <v>21.774193548387096</v>
          </cell>
          <cell r="AN112">
            <v>27.58064516129032</v>
          </cell>
          <cell r="AO112">
            <v>18.774193548387096</v>
          </cell>
          <cell r="AP112">
            <v>40</v>
          </cell>
          <cell r="AQ112">
            <v>32</v>
          </cell>
          <cell r="AR112">
            <v>27</v>
          </cell>
          <cell r="AS112">
            <v>44649.625694444447</v>
          </cell>
          <cell r="AT112">
            <v>44644.625694444447</v>
          </cell>
          <cell r="AU112"/>
          <cell r="AV112"/>
          <cell r="AW112"/>
          <cell r="AX112"/>
          <cell r="AY112"/>
          <cell r="AZ112"/>
          <cell r="BA112"/>
          <cell r="BB112"/>
          <cell r="BC112" t="str">
            <v>CHECKING OF SERVICE ITEMS</v>
          </cell>
          <cell r="BD112"/>
          <cell r="BE112">
            <v>44620.625694444447</v>
          </cell>
          <cell r="BF112">
            <v>42.374305555553292</v>
          </cell>
          <cell r="BG112">
            <v>44617</v>
          </cell>
          <cell r="BH112">
            <v>44663</v>
          </cell>
        </row>
        <row r="113">
          <cell r="E113" t="str">
            <v>R21632776</v>
          </cell>
          <cell r="F113" t="str">
            <v>TIAN YING TAI HOLDINGS PHILS., INC.</v>
          </cell>
          <cell r="G113" t="str">
            <v>MOLINO BLVD., MAMBOG IV, BACOOR</v>
          </cell>
          <cell r="H113" t="str">
            <v>BACOOR CITY</v>
          </cell>
          <cell r="I113" t="str">
            <v>DASMA</v>
          </cell>
          <cell r="J113"/>
          <cell r="K113"/>
          <cell r="L113" t="str">
            <v>CHALLENGER</v>
          </cell>
          <cell r="M113" t="str">
            <v>FCOMP</v>
          </cell>
          <cell r="N113" t="str">
            <v>MBF</v>
          </cell>
          <cell r="O113">
            <v>21.63</v>
          </cell>
          <cell r="P113"/>
          <cell r="Q113">
            <v>29.97</v>
          </cell>
          <cell r="R113">
            <v>0</v>
          </cell>
          <cell r="S113">
            <v>42347.03</v>
          </cell>
          <cell r="T113" t="str">
            <v>RELOC</v>
          </cell>
          <cell r="U113">
            <v>14671.13</v>
          </cell>
          <cell r="V113"/>
          <cell r="W113">
            <v>44351.55972222222</v>
          </cell>
          <cell r="X113">
            <v>44615</v>
          </cell>
          <cell r="Y113">
            <v>44614</v>
          </cell>
          <cell r="Z113"/>
          <cell r="AA113">
            <v>44632.407638888886</v>
          </cell>
          <cell r="AB113"/>
          <cell r="AC113">
            <v>280.8479166666657</v>
          </cell>
          <cell r="AD113">
            <v>17.40763888888614</v>
          </cell>
          <cell r="AE113">
            <v>-44632.407638888886</v>
          </cell>
          <cell r="AF113">
            <v>44370.333915770607</v>
          </cell>
          <cell r="AG113">
            <v>44379.140367383508</v>
          </cell>
          <cell r="AH113">
            <v>44401.55972222222</v>
          </cell>
          <cell r="AI113">
            <v>9.6736504629629287</v>
          </cell>
          <cell r="AJ113">
            <v>-1115.8101909722222</v>
          </cell>
          <cell r="AK113">
            <v>20</v>
          </cell>
          <cell r="AL113">
            <v>36</v>
          </cell>
          <cell r="AM113">
            <v>21.774193548387096</v>
          </cell>
          <cell r="AN113">
            <v>27.58064516129032</v>
          </cell>
          <cell r="AO113">
            <v>18.774193548387096</v>
          </cell>
          <cell r="AP113">
            <v>40</v>
          </cell>
          <cell r="AQ113">
            <v>32</v>
          </cell>
          <cell r="AR113">
            <v>27</v>
          </cell>
          <cell r="AS113">
            <v>44664.407638888886</v>
          </cell>
          <cell r="AT113">
            <v>44659.407638888886</v>
          </cell>
          <cell r="AU113"/>
          <cell r="AV113"/>
          <cell r="AW113"/>
          <cell r="AX113"/>
          <cell r="AY113"/>
          <cell r="AZ113"/>
          <cell r="BA113"/>
          <cell r="BB113"/>
          <cell r="BC113" t="str">
            <v>CHECKING OF SERVICE ITEMS</v>
          </cell>
          <cell r="BD113"/>
          <cell r="BE113">
            <v>44635.407638888886</v>
          </cell>
          <cell r="BF113">
            <v>385.59236111111386</v>
          </cell>
          <cell r="BG113">
            <v>44632</v>
          </cell>
          <cell r="BH113">
            <v>45021</v>
          </cell>
        </row>
        <row r="114">
          <cell r="E114" t="str">
            <v>X21062161830</v>
          </cell>
          <cell r="F114" t="str">
            <v>FOOD TERMINAL, INC.</v>
          </cell>
          <cell r="G114" t="str">
            <v>FTI CPD, FTI CPD, TAGUIG CITY</v>
          </cell>
          <cell r="H114" t="str">
            <v>TAGUIG CITY</v>
          </cell>
          <cell r="I114" t="str">
            <v>PARAÑAQUE</v>
          </cell>
          <cell r="J114" t="str">
            <v>for schedule</v>
          </cell>
          <cell r="K114"/>
          <cell r="L114" t="str">
            <v>ECOM</v>
          </cell>
          <cell r="M114" t="str">
            <v>FCOMP</v>
          </cell>
          <cell r="N114" t="str">
            <v>MBF</v>
          </cell>
          <cell r="O114">
            <v>139.6</v>
          </cell>
          <cell r="P114"/>
          <cell r="Q114">
            <v>299.92</v>
          </cell>
          <cell r="R114">
            <v>0</v>
          </cell>
          <cell r="S114">
            <v>191859.55</v>
          </cell>
          <cell r="T114" t="str">
            <v>TERMINATION</v>
          </cell>
          <cell r="U114">
            <v>96513.15</v>
          </cell>
          <cell r="V114">
            <v>62880.75</v>
          </cell>
          <cell r="W114">
            <v>44616.727777777778</v>
          </cell>
          <cell r="X114">
            <v>44621</v>
          </cell>
          <cell r="Y114">
            <v>44622</v>
          </cell>
          <cell r="Z114"/>
          <cell r="AA114">
            <v>44680.332638888889</v>
          </cell>
          <cell r="AB114"/>
          <cell r="AC114">
            <v>63.604861111110949</v>
          </cell>
          <cell r="AD114">
            <v>59.332638888889051</v>
          </cell>
          <cell r="AE114">
            <v>-44680.332638888889</v>
          </cell>
          <cell r="AF114">
            <v>44638.596198830412</v>
          </cell>
          <cell r="AG114">
            <v>44648.227777777778</v>
          </cell>
          <cell r="AH114">
            <v>44666.727777777778</v>
          </cell>
          <cell r="AI114">
            <v>1.9182418430335049</v>
          </cell>
          <cell r="AJ114">
            <v>-971.31157910628019</v>
          </cell>
          <cell r="AK114">
            <v>28</v>
          </cell>
          <cell r="AL114">
            <v>36</v>
          </cell>
          <cell r="AM114">
            <v>24.868421052631579</v>
          </cell>
          <cell r="AN114">
            <v>31.499999999999996</v>
          </cell>
          <cell r="AO114">
            <v>21.868421052631579</v>
          </cell>
          <cell r="AP114">
            <v>46</v>
          </cell>
          <cell r="AQ114">
            <v>36.800000000000004</v>
          </cell>
          <cell r="AR114">
            <v>31.800000000000004</v>
          </cell>
          <cell r="AS114">
            <v>44717.132638888892</v>
          </cell>
          <cell r="AT114">
            <v>44712.132638888892</v>
          </cell>
          <cell r="AU114"/>
          <cell r="AV114"/>
          <cell r="AW114"/>
          <cell r="AX114"/>
          <cell r="AY114"/>
          <cell r="AZ114"/>
          <cell r="BA114"/>
          <cell r="BB114"/>
          <cell r="BC114" t="str">
            <v>CHECKING OF SERVICE ITEMS</v>
          </cell>
          <cell r="BD114" t="str">
            <v>PARTIALLY BILLED</v>
          </cell>
          <cell r="BE114">
            <v>44683.332638888889</v>
          </cell>
          <cell r="BF114">
            <v>17.667361111110949</v>
          </cell>
          <cell r="BG114">
            <v>44680</v>
          </cell>
          <cell r="BH114">
            <v>44701</v>
          </cell>
        </row>
        <row r="115">
          <cell r="E115" t="str">
            <v>X21104796443</v>
          </cell>
          <cell r="F115" t="str">
            <v>GRH LAND, INC.</v>
          </cell>
          <cell r="G115" t="str">
            <v>NSRA. DELA PAZ, SAN ANTONIO VALLEY  1, PARANAQUE</v>
          </cell>
          <cell r="H115" t="str">
            <v>PARAÑAQUE CITY</v>
          </cell>
          <cell r="I115" t="str">
            <v>PARAÑAQUE</v>
          </cell>
          <cell r="J115"/>
          <cell r="K115"/>
          <cell r="L115" t="str">
            <v>VJC</v>
          </cell>
          <cell r="M115" t="str">
            <v>FCOMP</v>
          </cell>
          <cell r="N115" t="str">
            <v>MBF</v>
          </cell>
          <cell r="O115">
            <v>38.72</v>
          </cell>
          <cell r="P115"/>
          <cell r="Q115">
            <v>52.67</v>
          </cell>
          <cell r="R115">
            <v>0</v>
          </cell>
          <cell r="S115">
            <v>34648.519999999997</v>
          </cell>
          <cell r="T115" t="str">
            <v>TERMINATION</v>
          </cell>
          <cell r="U115">
            <v>26265.19</v>
          </cell>
          <cell r="V115">
            <v>26265.19</v>
          </cell>
          <cell r="W115">
            <v>44621.793749999997</v>
          </cell>
          <cell r="X115">
            <v>44623.536805555559</v>
          </cell>
          <cell r="Y115">
            <v>44623</v>
          </cell>
          <cell r="Z115"/>
          <cell r="AA115">
            <v>44638.397916666669</v>
          </cell>
          <cell r="AB115"/>
          <cell r="AC115">
            <v>16.604166666671517</v>
          </cell>
          <cell r="AD115">
            <v>14.861111111109494</v>
          </cell>
          <cell r="AE115">
            <v>-44638.397916666669</v>
          </cell>
          <cell r="AF115">
            <v>44641.879251858736</v>
          </cell>
          <cell r="AG115">
            <v>44651.035385687726</v>
          </cell>
          <cell r="AH115">
            <v>44671.793749999997</v>
          </cell>
          <cell r="AI115">
            <v>0.53943488325297562</v>
          </cell>
          <cell r="AJ115">
            <v>-1062.8189980158731</v>
          </cell>
          <cell r="AK115">
            <v>23</v>
          </cell>
          <cell r="AL115">
            <v>36</v>
          </cell>
          <cell r="AM115">
            <v>23.085501858736059</v>
          </cell>
          <cell r="AN115">
            <v>29.241635687732341</v>
          </cell>
          <cell r="AO115">
            <v>20.085501858736059</v>
          </cell>
          <cell r="AP115">
            <v>42</v>
          </cell>
          <cell r="AQ115">
            <v>33.6</v>
          </cell>
          <cell r="AR115">
            <v>28.6</v>
          </cell>
          <cell r="AS115">
            <v>44671.997916666667</v>
          </cell>
          <cell r="AT115">
            <v>44666.997916666667</v>
          </cell>
          <cell r="AU115"/>
          <cell r="AV115"/>
          <cell r="AW115"/>
          <cell r="AX115"/>
          <cell r="AY115"/>
          <cell r="AZ115"/>
          <cell r="BA115"/>
          <cell r="BB115"/>
          <cell r="BC115" t="str">
            <v>CHECKING OF SERVICE ITEMS</v>
          </cell>
          <cell r="BD115" t="str">
            <v>BILLED</v>
          </cell>
          <cell r="BE115">
            <v>44641.397916666669</v>
          </cell>
          <cell r="BF115">
            <v>106.60208333333139</v>
          </cell>
          <cell r="BG115">
            <v>44638</v>
          </cell>
          <cell r="BH115">
            <v>44748</v>
          </cell>
        </row>
        <row r="116">
          <cell r="E116" t="str">
            <v>X22020706175</v>
          </cell>
          <cell r="F116" t="str">
            <v>TOP COASTAL BAY REALTY CORPORATION</v>
          </cell>
          <cell r="G116" t="str">
            <v>PRES. DIOSDADO MACAPAGAL, ASIAWORLD CITY, PARANAQUE</v>
          </cell>
          <cell r="H116" t="str">
            <v>PARAÑAQUE CITY</v>
          </cell>
          <cell r="I116" t="str">
            <v>PARAÑAQUE</v>
          </cell>
          <cell r="J116"/>
          <cell r="K116"/>
          <cell r="L116" t="str">
            <v>VJC</v>
          </cell>
          <cell r="M116" t="str">
            <v>FCOMP</v>
          </cell>
          <cell r="N116" t="str">
            <v>MBF</v>
          </cell>
          <cell r="O116">
            <v>112.43</v>
          </cell>
          <cell r="P116"/>
          <cell r="Q116">
            <v>159.15</v>
          </cell>
          <cell r="R116">
            <v>0</v>
          </cell>
          <cell r="S116">
            <v>105789.54</v>
          </cell>
          <cell r="T116" t="str">
            <v>TERMINATION</v>
          </cell>
          <cell r="U116">
            <v>78881.89</v>
          </cell>
          <cell r="V116">
            <v>76243.779999999984</v>
          </cell>
          <cell r="W116">
            <v>44624.71875</v>
          </cell>
          <cell r="X116">
            <v>44627.618750000001</v>
          </cell>
          <cell r="Y116">
            <v>44628</v>
          </cell>
          <cell r="Z116"/>
          <cell r="AA116">
            <v>44638.399305555555</v>
          </cell>
          <cell r="AB116"/>
          <cell r="AC116">
            <v>13.680555555554747</v>
          </cell>
          <cell r="AD116">
            <v>10.780555555553292</v>
          </cell>
          <cell r="AE116">
            <v>-44638.399305555555</v>
          </cell>
          <cell r="AF116">
            <v>44645.925646551725</v>
          </cell>
          <cell r="AG116">
            <v>44655.380818965517</v>
          </cell>
          <cell r="AH116">
            <v>44674.71875</v>
          </cell>
          <cell r="AI116">
            <v>0.42386336657167484</v>
          </cell>
          <cell r="AJ116">
            <v>-1014.5090751262626</v>
          </cell>
          <cell r="AK116">
            <v>26</v>
          </cell>
          <cell r="AL116">
            <v>36</v>
          </cell>
          <cell r="AM116">
            <v>24.206896551724139</v>
          </cell>
          <cell r="AN116">
            <v>30.662068965517239</v>
          </cell>
          <cell r="AO116">
            <v>21.206896551724139</v>
          </cell>
          <cell r="AP116">
            <v>44</v>
          </cell>
          <cell r="AQ116">
            <v>35.200000000000003</v>
          </cell>
          <cell r="AR116">
            <v>30.200000000000003</v>
          </cell>
          <cell r="AS116">
            <v>44673.599305555552</v>
          </cell>
          <cell r="AT116">
            <v>44668.599305555552</v>
          </cell>
          <cell r="AU116"/>
          <cell r="AV116"/>
          <cell r="AW116"/>
          <cell r="AX116"/>
          <cell r="AY116"/>
          <cell r="AZ116"/>
          <cell r="BA116"/>
          <cell r="BB116"/>
          <cell r="BC116" t="str">
            <v>CHECKING OF SERVICE ITEMS</v>
          </cell>
          <cell r="BD116" t="str">
            <v>BILLED</v>
          </cell>
          <cell r="BE116">
            <v>44641.399305555555</v>
          </cell>
          <cell r="BF116">
            <v>30.600694444445253</v>
          </cell>
          <cell r="BG116">
            <v>44638</v>
          </cell>
          <cell r="BH116">
            <v>44672</v>
          </cell>
        </row>
        <row r="117">
          <cell r="E117" t="str">
            <v>X21125900946</v>
          </cell>
          <cell r="F117" t="str">
            <v>CITY GOVERNMENT OF PARANAQUE</v>
          </cell>
          <cell r="G117" t="str">
            <v>BULUNGAN, LA HUERTA, PARANAQUE</v>
          </cell>
          <cell r="H117" t="str">
            <v>PARAÑAQUE CITY</v>
          </cell>
          <cell r="I117" t="str">
            <v>PARAÑAQUE</v>
          </cell>
          <cell r="J117"/>
          <cell r="K117"/>
          <cell r="L117" t="str">
            <v>AVECO</v>
          </cell>
          <cell r="M117" t="str">
            <v>FCOMP</v>
          </cell>
          <cell r="N117" t="str">
            <v>MBF</v>
          </cell>
          <cell r="O117">
            <v>675.32</v>
          </cell>
          <cell r="P117"/>
          <cell r="Q117">
            <v>1234.05</v>
          </cell>
          <cell r="R117">
            <v>246</v>
          </cell>
          <cell r="S117">
            <v>2658655.25</v>
          </cell>
          <cell r="T117" t="str">
            <v>NEW</v>
          </cell>
          <cell r="U117">
            <v>564127.72</v>
          </cell>
          <cell r="V117">
            <v>457991.35000000009</v>
          </cell>
          <cell r="W117">
            <v>44627.651388888888</v>
          </cell>
          <cell r="X117">
            <v>44630</v>
          </cell>
          <cell r="Y117">
            <v>44628</v>
          </cell>
          <cell r="Z117"/>
          <cell r="AA117">
            <v>44737.344444444447</v>
          </cell>
          <cell r="AB117"/>
          <cell r="AC117">
            <v>109.69305555555911</v>
          </cell>
          <cell r="AD117">
            <v>107.34444444444671</v>
          </cell>
          <cell r="AE117">
            <v>-44737.344444444447</v>
          </cell>
          <cell r="AF117">
            <v>44650.219570707071</v>
          </cell>
          <cell r="AG117">
            <v>44660.037752525248</v>
          </cell>
          <cell r="AH117">
            <v>44677.651388888888</v>
          </cell>
          <cell r="AI117">
            <v>3.2176629629630669</v>
          </cell>
          <cell r="AJ117">
            <v>-745.62240740740742</v>
          </cell>
          <cell r="AK117">
            <v>50</v>
          </cell>
          <cell r="AL117">
            <v>30</v>
          </cell>
          <cell r="AM117">
            <v>25.56818181818182</v>
          </cell>
          <cell r="AN117">
            <v>32.38636363636364</v>
          </cell>
          <cell r="AO117">
            <v>22.56818181818182</v>
          </cell>
          <cell r="AP117">
            <v>60</v>
          </cell>
          <cell r="AQ117">
            <v>48</v>
          </cell>
          <cell r="AR117">
            <v>43</v>
          </cell>
          <cell r="AS117">
            <v>44785.344444444447</v>
          </cell>
          <cell r="AT117">
            <v>44780.344444444447</v>
          </cell>
          <cell r="AU117"/>
          <cell r="AV117"/>
          <cell r="AW117"/>
          <cell r="AX117"/>
          <cell r="AY117"/>
          <cell r="AZ117"/>
          <cell r="BA117"/>
          <cell r="BB117"/>
          <cell r="BC117" t="str">
            <v>ON GOING MAT RETURN</v>
          </cell>
          <cell r="BD117" t="str">
            <v>WITH BACKJOB , PARTIALLY BILLED</v>
          </cell>
          <cell r="BE117">
            <v>44740.344444444447</v>
          </cell>
          <cell r="BF117">
            <v>104.65555555555329</v>
          </cell>
          <cell r="BG117">
            <v>44737</v>
          </cell>
          <cell r="BH117">
            <v>44845</v>
          </cell>
        </row>
        <row r="118">
          <cell r="E118" t="str">
            <v>X22020468229</v>
          </cell>
          <cell r="F118" t="str">
            <v>ASIA STRUCTURAL DEVELOPER CORP</v>
          </cell>
          <cell r="G118" t="str">
            <v>QUIRINO, TAMBO, PARANAQUE</v>
          </cell>
          <cell r="H118" t="str">
            <v>PARAÑAQUE CITY</v>
          </cell>
          <cell r="I118" t="str">
            <v>PARAÑAQUE</v>
          </cell>
          <cell r="J118"/>
          <cell r="K118"/>
          <cell r="L118" t="str">
            <v>VJC</v>
          </cell>
          <cell r="M118" t="str">
            <v>FCOMP</v>
          </cell>
          <cell r="N118" t="str">
            <v>MBF</v>
          </cell>
          <cell r="O118">
            <v>149.05000000000001</v>
          </cell>
          <cell r="P118"/>
          <cell r="Q118">
            <v>221.53</v>
          </cell>
          <cell r="R118">
            <v>0</v>
          </cell>
          <cell r="S118">
            <v>124501.87</v>
          </cell>
          <cell r="T118" t="str">
            <v>TERMINATION</v>
          </cell>
          <cell r="U118">
            <v>101087.29</v>
          </cell>
          <cell r="V118">
            <v>101087.28999999998</v>
          </cell>
          <cell r="W118">
            <v>44632.473611111112</v>
          </cell>
          <cell r="X118">
            <v>44636</v>
          </cell>
          <cell r="Y118">
            <v>44636</v>
          </cell>
          <cell r="Z118"/>
          <cell r="AA118">
            <v>44645.42083333333</v>
          </cell>
          <cell r="AB118"/>
          <cell r="AC118">
            <v>12.947222222217533</v>
          </cell>
          <cell r="AD118">
            <v>9.4208333333299379</v>
          </cell>
          <cell r="AE118">
            <v>-44645.42083333333</v>
          </cell>
          <cell r="AF118">
            <v>44654.342032163746</v>
          </cell>
          <cell r="AG118">
            <v>44663.973611111112</v>
          </cell>
          <cell r="AH118">
            <v>44682.473611111112</v>
          </cell>
          <cell r="AI118">
            <v>0.39047178130497323</v>
          </cell>
          <cell r="AJ118">
            <v>-970.55262681159411</v>
          </cell>
          <cell r="AK118">
            <v>28</v>
          </cell>
          <cell r="AL118">
            <v>36</v>
          </cell>
          <cell r="AM118">
            <v>24.868421052631579</v>
          </cell>
          <cell r="AN118">
            <v>31.499999999999996</v>
          </cell>
          <cell r="AO118">
            <v>21.868421052631579</v>
          </cell>
          <cell r="AP118">
            <v>46</v>
          </cell>
          <cell r="AQ118">
            <v>36.800000000000004</v>
          </cell>
          <cell r="AR118">
            <v>31.800000000000004</v>
          </cell>
          <cell r="AS118">
            <v>44682.220833333333</v>
          </cell>
          <cell r="AT118">
            <v>44677.220833333333</v>
          </cell>
          <cell r="AU118"/>
          <cell r="AV118"/>
          <cell r="AW118"/>
          <cell r="AX118"/>
          <cell r="AY118"/>
          <cell r="AZ118"/>
          <cell r="BA118"/>
          <cell r="BB118"/>
          <cell r="BC118" t="str">
            <v>CHECKING OF SERVICE ITEMS</v>
          </cell>
          <cell r="BD118" t="str">
            <v>BILLED</v>
          </cell>
          <cell r="BE118">
            <v>44648.42083333333</v>
          </cell>
          <cell r="BF118">
            <v>23.579166666670062</v>
          </cell>
          <cell r="BG118">
            <v>44645</v>
          </cell>
          <cell r="BH118">
            <v>44672</v>
          </cell>
        </row>
        <row r="119">
          <cell r="E119" t="str">
            <v>X21051914113</v>
          </cell>
          <cell r="F119" t="str">
            <v>OFFICE, SCHOOL SUPPLIES SUPERSTORE, INC.,</v>
          </cell>
          <cell r="G119" t="str">
            <v>PRESIDENT, TAHANAN VILL, PARANAQUE</v>
          </cell>
          <cell r="H119" t="str">
            <v>PARAÑAQUE CITY</v>
          </cell>
          <cell r="I119" t="str">
            <v>PARAÑAQUE</v>
          </cell>
          <cell r="J119"/>
          <cell r="K119"/>
          <cell r="L119" t="str">
            <v>ECOM</v>
          </cell>
          <cell r="M119" t="str">
            <v>FCOMP</v>
          </cell>
          <cell r="N119" t="str">
            <v>MBF</v>
          </cell>
          <cell r="O119">
            <v>10.14</v>
          </cell>
          <cell r="P119"/>
          <cell r="Q119">
            <v>13.9</v>
          </cell>
          <cell r="R119">
            <v>0</v>
          </cell>
          <cell r="S119">
            <v>19520.88</v>
          </cell>
          <cell r="T119" t="str">
            <v>TERMINATION</v>
          </cell>
          <cell r="U119">
            <v>6876.58</v>
          </cell>
          <cell r="V119">
            <v>6876.58</v>
          </cell>
          <cell r="W119">
            <v>44641.710416666669</v>
          </cell>
          <cell r="X119">
            <v>44643</v>
          </cell>
          <cell r="Y119">
            <v>44642</v>
          </cell>
          <cell r="Z119"/>
          <cell r="AA119">
            <v>44645.417361111111</v>
          </cell>
          <cell r="AB119"/>
          <cell r="AC119">
            <v>3.7069444444423425</v>
          </cell>
          <cell r="AD119">
            <v>2.4173611111109494</v>
          </cell>
          <cell r="AE119">
            <v>-44645.417361111111</v>
          </cell>
          <cell r="AF119">
            <v>44660.484610215055</v>
          </cell>
          <cell r="AG119">
            <v>44669.291061827957</v>
          </cell>
          <cell r="AH119">
            <v>44691.710416666669</v>
          </cell>
          <cell r="AI119">
            <v>0.12768364197523624</v>
          </cell>
          <cell r="AJ119">
            <v>-1116.1354340277778</v>
          </cell>
          <cell r="AK119">
            <v>20</v>
          </cell>
          <cell r="AL119">
            <v>36</v>
          </cell>
          <cell r="AM119">
            <v>21.774193548387096</v>
          </cell>
          <cell r="AN119">
            <v>27.58064516129032</v>
          </cell>
          <cell r="AO119">
            <v>18.774193548387096</v>
          </cell>
          <cell r="AP119">
            <v>40</v>
          </cell>
          <cell r="AQ119">
            <v>32</v>
          </cell>
          <cell r="AR119">
            <v>27</v>
          </cell>
          <cell r="AS119">
            <v>44677.417361111111</v>
          </cell>
          <cell r="AT119">
            <v>44672.417361111111</v>
          </cell>
          <cell r="AU119"/>
          <cell r="AV119"/>
          <cell r="AW119"/>
          <cell r="AX119"/>
          <cell r="AY119"/>
          <cell r="AZ119"/>
          <cell r="BA119"/>
          <cell r="BB119"/>
          <cell r="BC119" t="str">
            <v>CHECKING OF SERVICE ITEMS</v>
          </cell>
          <cell r="BD119" t="str">
            <v>BILLED</v>
          </cell>
          <cell r="BE119">
            <v>44648.417361111111</v>
          </cell>
          <cell r="BF119">
            <v>14.582638888889051</v>
          </cell>
          <cell r="BG119">
            <v>44653</v>
          </cell>
          <cell r="BH119">
            <v>44663</v>
          </cell>
        </row>
        <row r="120">
          <cell r="E120" t="str">
            <v>X22010051071</v>
          </cell>
          <cell r="F120" t="str">
            <v>GLOBE TELECOM, INC.</v>
          </cell>
          <cell r="G120" t="str">
            <v>CAMELLA, CAMELLA HOMES PH II-G, BACOOR</v>
          </cell>
          <cell r="H120" t="str">
            <v>BACOOR CITY</v>
          </cell>
          <cell r="I120" t="str">
            <v>DASMA</v>
          </cell>
          <cell r="J120"/>
          <cell r="K120"/>
          <cell r="L120" t="str">
            <v>AVECO</v>
          </cell>
          <cell r="M120" t="str">
            <v>FCOMP</v>
          </cell>
          <cell r="N120" t="str">
            <v>MBF</v>
          </cell>
          <cell r="O120">
            <v>17.36</v>
          </cell>
          <cell r="P120"/>
          <cell r="Q120">
            <v>23.67</v>
          </cell>
          <cell r="R120">
            <v>20</v>
          </cell>
          <cell r="S120">
            <v>144528.31</v>
          </cell>
          <cell r="T120" t="str">
            <v>NEW</v>
          </cell>
          <cell r="U120">
            <v>11772.88</v>
          </cell>
          <cell r="V120">
            <v>10043.6</v>
          </cell>
          <cell r="W120">
            <v>44643.306250000001</v>
          </cell>
          <cell r="X120">
            <v>44648</v>
          </cell>
          <cell r="Y120">
            <v>44648</v>
          </cell>
          <cell r="Z120"/>
          <cell r="AA120">
            <v>44659.556250000001</v>
          </cell>
          <cell r="AB120"/>
          <cell r="AC120">
            <v>16.25</v>
          </cell>
          <cell r="AD120">
            <v>11.556250000001455</v>
          </cell>
          <cell r="AE120">
            <v>-44659.556250000001</v>
          </cell>
          <cell r="AF120">
            <v>44662.080443548388</v>
          </cell>
          <cell r="AG120">
            <v>44670.886895161289</v>
          </cell>
          <cell r="AH120">
            <v>44693.306250000001</v>
          </cell>
          <cell r="AI120">
            <v>0.55972222222222223</v>
          </cell>
          <cell r="AJ120">
            <v>-1116.4889062500001</v>
          </cell>
          <cell r="AK120">
            <v>20</v>
          </cell>
          <cell r="AL120">
            <v>36</v>
          </cell>
          <cell r="AM120">
            <v>21.774193548387096</v>
          </cell>
          <cell r="AN120">
            <v>27.58064516129032</v>
          </cell>
          <cell r="AO120">
            <v>18.774193548387096</v>
          </cell>
          <cell r="AP120">
            <v>40</v>
          </cell>
          <cell r="AQ120">
            <v>32</v>
          </cell>
          <cell r="AR120">
            <v>27</v>
          </cell>
          <cell r="AS120">
            <v>44691.556250000001</v>
          </cell>
          <cell r="AT120">
            <v>44686.556250000001</v>
          </cell>
          <cell r="AU120"/>
          <cell r="AV120"/>
          <cell r="AW120"/>
          <cell r="AX120"/>
          <cell r="AY120"/>
          <cell r="AZ120"/>
          <cell r="BA120"/>
          <cell r="BB120"/>
          <cell r="BC120" t="str">
            <v>ON GOING MAT RETURN</v>
          </cell>
          <cell r="BD120" t="str">
            <v>PARTIALLY BILLED</v>
          </cell>
          <cell r="BE120">
            <v>44662.556250000001</v>
          </cell>
          <cell r="BF120">
            <v>184.44374999999854</v>
          </cell>
          <cell r="BG120">
            <v>44659</v>
          </cell>
          <cell r="BH120">
            <v>44847</v>
          </cell>
        </row>
        <row r="121">
          <cell r="E121" t="str">
            <v>X22031245138</v>
          </cell>
          <cell r="F121" t="str">
            <v>DMCI PROJECT DEVELOPERS, INC.,</v>
          </cell>
          <cell r="G121" t="str">
            <v>JACKSON, PALM COAST MARINA, PARANAQUE</v>
          </cell>
          <cell r="H121" t="str">
            <v>PARAÑAQUE CITY</v>
          </cell>
          <cell r="I121" t="str">
            <v>PARAÑAQUE</v>
          </cell>
          <cell r="J121"/>
          <cell r="K121"/>
          <cell r="L121" t="str">
            <v>POWERHOUSE</v>
          </cell>
          <cell r="M121" t="str">
            <v>FCOMP</v>
          </cell>
          <cell r="N121" t="str">
            <v>MBF</v>
          </cell>
          <cell r="O121">
            <v>68.8</v>
          </cell>
          <cell r="P121"/>
          <cell r="Q121">
            <v>93.97</v>
          </cell>
          <cell r="R121">
            <v>0</v>
          </cell>
          <cell r="S121">
            <v>56483.34</v>
          </cell>
          <cell r="T121" t="str">
            <v>TERMINATION</v>
          </cell>
          <cell r="U121">
            <v>46664.41</v>
          </cell>
          <cell r="V121"/>
          <cell r="W121">
            <v>44643.664583333331</v>
          </cell>
          <cell r="X121">
            <v>44649</v>
          </cell>
          <cell r="Y121">
            <v>44648</v>
          </cell>
          <cell r="Z121"/>
          <cell r="AA121">
            <v>44657.392361111109</v>
          </cell>
          <cell r="AB121"/>
          <cell r="AC121">
            <v>13.727777777778101</v>
          </cell>
          <cell r="AD121">
            <v>8.3923611111094942</v>
          </cell>
          <cell r="AE121">
            <v>-44657.392361111109</v>
          </cell>
          <cell r="AF121">
            <v>44663.75008519207</v>
          </cell>
          <cell r="AG121">
            <v>44672.906219021061</v>
          </cell>
          <cell r="AH121">
            <v>44693.664583333331</v>
          </cell>
          <cell r="AI121">
            <v>0.44598698336018228</v>
          </cell>
          <cell r="AJ121">
            <v>-1063.2712466931216</v>
          </cell>
          <cell r="AK121">
            <v>23</v>
          </cell>
          <cell r="AL121">
            <v>36</v>
          </cell>
          <cell r="AM121">
            <v>23.085501858736059</v>
          </cell>
          <cell r="AN121">
            <v>29.241635687732341</v>
          </cell>
          <cell r="AO121">
            <v>20.085501858736059</v>
          </cell>
          <cell r="AP121">
            <v>42</v>
          </cell>
          <cell r="AQ121">
            <v>33.6</v>
          </cell>
          <cell r="AR121">
            <v>28.6</v>
          </cell>
          <cell r="AS121">
            <v>44690.992361111108</v>
          </cell>
          <cell r="AT121">
            <v>44685.992361111108</v>
          </cell>
          <cell r="AU121"/>
          <cell r="AV121"/>
          <cell r="AW121"/>
          <cell r="AX121"/>
          <cell r="AY121"/>
          <cell r="AZ121"/>
          <cell r="BA121"/>
          <cell r="BB121"/>
          <cell r="BC121" t="str">
            <v>CHECKING OF SERVICE ITEMS</v>
          </cell>
          <cell r="BD121"/>
          <cell r="BE121">
            <v>44660.392361111109</v>
          </cell>
          <cell r="BF121">
            <v>-7.3923611111094942</v>
          </cell>
          <cell r="BG121">
            <v>44653</v>
          </cell>
          <cell r="BH121">
            <v>44653</v>
          </cell>
        </row>
        <row r="122">
          <cell r="E122" t="str">
            <v>R20956044</v>
          </cell>
          <cell r="F122" t="str">
            <v>GM HOMES HOMEOWNERS ASSOCIATION INC.</v>
          </cell>
          <cell r="G122" t="str">
            <v>SAMPAGUITA, B. HALL CPD, LAS PINAS CITY</v>
          </cell>
          <cell r="H122" t="str">
            <v>LAS PIÑAS CITY</v>
          </cell>
          <cell r="I122" t="str">
            <v>PARAÑAQUE</v>
          </cell>
          <cell r="J122" t="str">
            <v>for schedule of PAI June 9, 2022</v>
          </cell>
          <cell r="K122"/>
          <cell r="L122" t="str">
            <v>POWERHOUSE</v>
          </cell>
          <cell r="M122" t="str">
            <v>FCOMP</v>
          </cell>
          <cell r="N122" t="str">
            <v>MBF</v>
          </cell>
          <cell r="O122">
            <v>110.58</v>
          </cell>
          <cell r="P122"/>
          <cell r="Q122">
            <v>167.03</v>
          </cell>
          <cell r="R122">
            <v>0</v>
          </cell>
          <cell r="S122">
            <v>194560.94</v>
          </cell>
          <cell r="T122" t="str">
            <v>RELOC</v>
          </cell>
          <cell r="U122">
            <v>74993.89</v>
          </cell>
          <cell r="V122"/>
          <cell r="W122">
            <v>44644.663888888892</v>
          </cell>
          <cell r="X122">
            <v>44651.38958333333</v>
          </cell>
          <cell r="Y122">
            <v>44648</v>
          </cell>
          <cell r="Z122"/>
          <cell r="AA122">
            <v>44725.503472222219</v>
          </cell>
          <cell r="AB122"/>
          <cell r="AC122">
            <v>80.839583333327028</v>
          </cell>
          <cell r="AD122">
            <v>74.113888888889051</v>
          </cell>
          <cell r="AE122">
            <v>-44725.503472222219</v>
          </cell>
          <cell r="AF122">
            <v>44665.870785440617</v>
          </cell>
          <cell r="AG122">
            <v>44675.325957854409</v>
          </cell>
          <cell r="AH122">
            <v>44694.663888888892</v>
          </cell>
          <cell r="AI122">
            <v>2.5046452101137646</v>
          </cell>
          <cell r="AJ122">
            <v>-1016.4887152777777</v>
          </cell>
          <cell r="AK122">
            <v>26</v>
          </cell>
          <cell r="AL122">
            <v>36</v>
          </cell>
          <cell r="AM122">
            <v>24.206896551724139</v>
          </cell>
          <cell r="AN122">
            <v>30.662068965517239</v>
          </cell>
          <cell r="AO122">
            <v>21.206896551724139</v>
          </cell>
          <cell r="AP122">
            <v>44</v>
          </cell>
          <cell r="AQ122">
            <v>35.200000000000003</v>
          </cell>
          <cell r="AR122">
            <v>30.200000000000003</v>
          </cell>
          <cell r="AS122">
            <v>44760.703472222216</v>
          </cell>
          <cell r="AT122">
            <v>44755.703472222216</v>
          </cell>
          <cell r="AU122"/>
          <cell r="AV122"/>
          <cell r="AW122"/>
          <cell r="AX122"/>
          <cell r="AY122"/>
          <cell r="AZ122"/>
          <cell r="BA122"/>
          <cell r="BB122"/>
          <cell r="BC122" t="str">
            <v>NO COC</v>
          </cell>
          <cell r="BD122"/>
          <cell r="BE122">
            <v>44728.503472222219</v>
          </cell>
          <cell r="BF122">
            <v>1162.496527777781</v>
          </cell>
          <cell r="BG122"/>
          <cell r="BH122"/>
        </row>
        <row r="123">
          <cell r="E123" t="str">
            <v>X22020822328</v>
          </cell>
          <cell r="F123" t="str">
            <v>HILMARC'S CONSTRUCTION CORPORATION</v>
          </cell>
          <cell r="G123" t="str">
            <v>ATLANTIC, MARINA SUBD, PARANAQUE</v>
          </cell>
          <cell r="H123" t="str">
            <v>PARAÑAQUE CITY</v>
          </cell>
          <cell r="I123" t="str">
            <v>PARAÑAQUE</v>
          </cell>
          <cell r="J123"/>
          <cell r="K123"/>
          <cell r="L123" t="str">
            <v>VJC</v>
          </cell>
          <cell r="M123" t="str">
            <v>FCOMP</v>
          </cell>
          <cell r="N123" t="str">
            <v>MBF</v>
          </cell>
          <cell r="O123">
            <v>60.48</v>
          </cell>
          <cell r="P123"/>
          <cell r="Q123">
            <v>82.62</v>
          </cell>
          <cell r="R123">
            <v>0</v>
          </cell>
          <cell r="S123">
            <v>56750.91</v>
          </cell>
          <cell r="T123" t="str">
            <v>TERMINATION</v>
          </cell>
          <cell r="U123">
            <v>41022.17</v>
          </cell>
          <cell r="V123">
            <v>41022.17</v>
          </cell>
          <cell r="W123">
            <v>44650.65902777778</v>
          </cell>
          <cell r="X123">
            <v>44652</v>
          </cell>
          <cell r="Y123">
            <v>44653</v>
          </cell>
          <cell r="Z123"/>
          <cell r="AA123">
            <v>44659.397916666669</v>
          </cell>
          <cell r="AB123"/>
          <cell r="AC123">
            <v>8.7388888888890506</v>
          </cell>
          <cell r="AD123">
            <v>7.3979166666686069</v>
          </cell>
          <cell r="AE123">
            <v>-44659.397916666669</v>
          </cell>
          <cell r="AF123">
            <v>44670.744529636519</v>
          </cell>
          <cell r="AG123">
            <v>44679.900663465509</v>
          </cell>
          <cell r="AH123">
            <v>44700.65902777778</v>
          </cell>
          <cell r="AI123">
            <v>0.28390834675255489</v>
          </cell>
          <cell r="AJ123">
            <v>-1063.3189980158731</v>
          </cell>
          <cell r="AK123">
            <v>23</v>
          </cell>
          <cell r="AL123">
            <v>36</v>
          </cell>
          <cell r="AM123">
            <v>23.085501858736059</v>
          </cell>
          <cell r="AN123">
            <v>29.241635687732341</v>
          </cell>
          <cell r="AO123">
            <v>20.085501858736059</v>
          </cell>
          <cell r="AP123">
            <v>42</v>
          </cell>
          <cell r="AQ123">
            <v>33.6</v>
          </cell>
          <cell r="AR123">
            <v>28.6</v>
          </cell>
          <cell r="AS123">
            <v>44692.997916666667</v>
          </cell>
          <cell r="AT123">
            <v>44687.997916666667</v>
          </cell>
          <cell r="AU123"/>
          <cell r="AV123"/>
          <cell r="AW123"/>
          <cell r="AX123"/>
          <cell r="AY123"/>
          <cell r="AZ123"/>
          <cell r="BA123"/>
          <cell r="BB123"/>
          <cell r="BC123" t="str">
            <v>CHECKING OF SERVICE ITEMS</v>
          </cell>
          <cell r="BD123" t="str">
            <v>BILLED</v>
          </cell>
          <cell r="BE123">
            <v>44662.397916666669</v>
          </cell>
          <cell r="BF123">
            <v>102.60208333333139</v>
          </cell>
          <cell r="BG123">
            <v>44659</v>
          </cell>
          <cell r="BH123">
            <v>44765</v>
          </cell>
        </row>
        <row r="124">
          <cell r="E124" t="str">
            <v>R21485408</v>
          </cell>
          <cell r="F124" t="str">
            <v>NGG PROPERTIES, INC.</v>
          </cell>
          <cell r="G124" t="str">
            <v>MEDINA, GREENBREEZE SUBD., BACOOR</v>
          </cell>
          <cell r="H124" t="str">
            <v>BACOOR CITY</v>
          </cell>
          <cell r="I124" t="str">
            <v>DASMA</v>
          </cell>
          <cell r="J124" t="str">
            <v>tentative completion May 2022</v>
          </cell>
          <cell r="K124"/>
          <cell r="L124" t="str">
            <v>AVECO</v>
          </cell>
          <cell r="M124" t="str">
            <v>FCOMP</v>
          </cell>
          <cell r="N124" t="str">
            <v>MBF</v>
          </cell>
          <cell r="O124">
            <v>53.34</v>
          </cell>
          <cell r="P124"/>
          <cell r="Q124">
            <v>73.400000000000006</v>
          </cell>
          <cell r="R124">
            <v>0</v>
          </cell>
          <cell r="S124">
            <v>79067.070000000007</v>
          </cell>
          <cell r="T124" t="str">
            <v>RELOC</v>
          </cell>
          <cell r="U124">
            <v>36174.35</v>
          </cell>
          <cell r="V124">
            <v>16288.42</v>
          </cell>
          <cell r="W124">
            <v>44651.343055555553</v>
          </cell>
          <cell r="X124">
            <v>44652</v>
          </cell>
          <cell r="Y124">
            <v>44653</v>
          </cell>
          <cell r="Z124"/>
          <cell r="AA124">
            <v>44733.48541666667</v>
          </cell>
          <cell r="AB124"/>
          <cell r="AC124">
            <v>82.14236111111677</v>
          </cell>
          <cell r="AD124">
            <v>81.485416666670062</v>
          </cell>
          <cell r="AE124">
            <v>-44733.48541666667</v>
          </cell>
          <cell r="AF124">
            <v>44671.428557414292</v>
          </cell>
          <cell r="AG124">
            <v>44680.584691243283</v>
          </cell>
          <cell r="AH124">
            <v>44701.343055555553</v>
          </cell>
          <cell r="AI124">
            <v>2.6686346786099531</v>
          </cell>
          <cell r="AJ124">
            <v>-1065.0829861111113</v>
          </cell>
          <cell r="AK124">
            <v>23</v>
          </cell>
          <cell r="AL124">
            <v>36</v>
          </cell>
          <cell r="AM124">
            <v>23.085501858736059</v>
          </cell>
          <cell r="AN124">
            <v>29.241635687732341</v>
          </cell>
          <cell r="AO124">
            <v>20.085501858736059</v>
          </cell>
          <cell r="AP124">
            <v>42</v>
          </cell>
          <cell r="AQ124">
            <v>33.6</v>
          </cell>
          <cell r="AR124">
            <v>28.6</v>
          </cell>
          <cell r="AS124">
            <v>44767.085416666669</v>
          </cell>
          <cell r="AT124">
            <v>44762.085416666669</v>
          </cell>
          <cell r="AU124"/>
          <cell r="AV124"/>
          <cell r="AW124"/>
          <cell r="AX124"/>
          <cell r="AY124"/>
          <cell r="AZ124"/>
          <cell r="BA124"/>
          <cell r="BB124"/>
          <cell r="BC124" t="str">
            <v>ON GOING MAT RETURN</v>
          </cell>
          <cell r="BD124" t="str">
            <v>WITH BACKJOB , PARTIALLY BILLED</v>
          </cell>
          <cell r="BE124">
            <v>44736.48541666667</v>
          </cell>
          <cell r="BF124">
            <v>111.51458333332994</v>
          </cell>
          <cell r="BG124">
            <v>44733</v>
          </cell>
          <cell r="BH124">
            <v>44848</v>
          </cell>
        </row>
        <row r="125">
          <cell r="E125" t="str">
            <v>R21257785</v>
          </cell>
          <cell r="F125" t="str">
            <v>GO JEREMY LESTER TEE TEN</v>
          </cell>
          <cell r="G125" t="str">
            <v>BAYANAN, BAYANAN, BACOOR</v>
          </cell>
          <cell r="H125" t="str">
            <v>BACOOR CITY</v>
          </cell>
          <cell r="I125" t="str">
            <v>DASMA</v>
          </cell>
          <cell r="J125" t="str">
            <v>PAI 1104</v>
          </cell>
          <cell r="K125"/>
          <cell r="L125" t="str">
            <v>AVECO</v>
          </cell>
          <cell r="M125" t="str">
            <v>FCOMP</v>
          </cell>
          <cell r="N125" t="str">
            <v>IJP</v>
          </cell>
          <cell r="O125">
            <v>142.62</v>
          </cell>
          <cell r="P125"/>
          <cell r="Q125">
            <v>225.67</v>
          </cell>
          <cell r="R125">
            <v>0</v>
          </cell>
          <cell r="S125">
            <v>446398.79</v>
          </cell>
          <cell r="T125" t="str">
            <v>RELOC</v>
          </cell>
          <cell r="U125">
            <v>96728.89</v>
          </cell>
          <cell r="V125">
            <v>40878.119999999995</v>
          </cell>
          <cell r="W125">
            <v>44658.65</v>
          </cell>
          <cell r="X125">
            <v>44664.534722222219</v>
          </cell>
          <cell r="Y125">
            <v>44659</v>
          </cell>
          <cell r="Z125"/>
          <cell r="AA125">
            <v>44869.341666666667</v>
          </cell>
          <cell r="AB125"/>
          <cell r="AC125">
            <v>210.6916666666657</v>
          </cell>
          <cell r="AD125">
            <v>204.80694444444816</v>
          </cell>
          <cell r="AE125">
            <v>-44869.341666666667</v>
          </cell>
          <cell r="AF125">
            <v>44680.518421052635</v>
          </cell>
          <cell r="AG125">
            <v>44690.15</v>
          </cell>
          <cell r="AH125">
            <v>44708.65</v>
          </cell>
          <cell r="AI125">
            <v>6.3541931216930934</v>
          </cell>
          <cell r="AJ125">
            <v>-975.42047101449282</v>
          </cell>
          <cell r="AK125">
            <v>28</v>
          </cell>
          <cell r="AL125">
            <v>36</v>
          </cell>
          <cell r="AM125">
            <v>24.868421052631579</v>
          </cell>
          <cell r="AN125">
            <v>31.499999999999996</v>
          </cell>
          <cell r="AO125">
            <v>21.868421052631579</v>
          </cell>
          <cell r="AP125">
            <v>46</v>
          </cell>
          <cell r="AQ125">
            <v>36.800000000000004</v>
          </cell>
          <cell r="AR125">
            <v>31.800000000000004</v>
          </cell>
          <cell r="AS125">
            <v>44906.14166666667</v>
          </cell>
          <cell r="AT125">
            <v>44901.14166666667</v>
          </cell>
          <cell r="AU125"/>
          <cell r="AV125"/>
          <cell r="AW125"/>
          <cell r="AX125"/>
          <cell r="AY125"/>
          <cell r="AZ125"/>
          <cell r="BA125"/>
          <cell r="BB125"/>
          <cell r="BC125" t="str">
            <v>FOR AUDIT</v>
          </cell>
          <cell r="BD125" t="str">
            <v>PARTIALLY BILLED</v>
          </cell>
          <cell r="BE125">
            <v>44872.341666666667</v>
          </cell>
          <cell r="BF125">
            <v>224.65833333333285</v>
          </cell>
          <cell r="BG125">
            <v>44869</v>
          </cell>
          <cell r="BH125">
            <v>45097</v>
          </cell>
        </row>
        <row r="126">
          <cell r="E126" t="str">
            <v>X22041479575</v>
          </cell>
          <cell r="F126" t="str">
            <v>JAY AR RUBRICA SOLIS</v>
          </cell>
          <cell r="G126" t="str">
            <v>LIGAS III, LIGAS III, BACOOR</v>
          </cell>
          <cell r="H126" t="str">
            <v>BACOOR CITY</v>
          </cell>
          <cell r="I126" t="str">
            <v>DASMA</v>
          </cell>
          <cell r="J126"/>
          <cell r="K126"/>
          <cell r="L126" t="str">
            <v>AVECO</v>
          </cell>
          <cell r="M126" t="str">
            <v>FCOMP</v>
          </cell>
          <cell r="N126" t="str">
            <v>MBF</v>
          </cell>
          <cell r="O126">
            <v>38.979999999999997</v>
          </cell>
          <cell r="P126"/>
          <cell r="Q126">
            <v>53.4</v>
          </cell>
          <cell r="R126">
            <v>50</v>
          </cell>
          <cell r="S126">
            <v>190127.92</v>
          </cell>
          <cell r="T126" t="str">
            <v>NEW</v>
          </cell>
          <cell r="U126">
            <v>26434.58</v>
          </cell>
          <cell r="V126"/>
          <cell r="W126">
            <v>44659.561805555553</v>
          </cell>
          <cell r="X126">
            <v>44664.537499999999</v>
          </cell>
          <cell r="Y126">
            <v>44663</v>
          </cell>
          <cell r="Z126"/>
          <cell r="AA126">
            <v>44673.64166666667</v>
          </cell>
          <cell r="AB126"/>
          <cell r="AC126">
            <v>14.07986111111677</v>
          </cell>
          <cell r="AD126">
            <v>9.1041666666715173</v>
          </cell>
          <cell r="AE126">
            <v>-44673.64166666667</v>
          </cell>
          <cell r="AF126">
            <v>44679.647307414292</v>
          </cell>
          <cell r="AG126">
            <v>44688.803441243283</v>
          </cell>
          <cell r="AH126">
            <v>44709.561805555553</v>
          </cell>
          <cell r="AI126">
            <v>0.45742543947951819</v>
          </cell>
          <cell r="AJ126">
            <v>-1063.6581349206349</v>
          </cell>
          <cell r="AK126">
            <v>23</v>
          </cell>
          <cell r="AL126">
            <v>36</v>
          </cell>
          <cell r="AM126">
            <v>23.085501858736059</v>
          </cell>
          <cell r="AN126">
            <v>29.241635687732341</v>
          </cell>
          <cell r="AO126">
            <v>20.085501858736059</v>
          </cell>
          <cell r="AP126">
            <v>42</v>
          </cell>
          <cell r="AQ126">
            <v>33.6</v>
          </cell>
          <cell r="AR126">
            <v>28.6</v>
          </cell>
          <cell r="AS126">
            <v>44707.241666666669</v>
          </cell>
          <cell r="AT126">
            <v>44702.241666666669</v>
          </cell>
          <cell r="AU126"/>
          <cell r="AV126"/>
          <cell r="AW126"/>
          <cell r="AX126"/>
          <cell r="AY126"/>
          <cell r="AZ126"/>
          <cell r="BA126"/>
          <cell r="BB126"/>
          <cell r="BC126" t="str">
            <v>ON GOING MAT RETURN</v>
          </cell>
          <cell r="BD126"/>
          <cell r="BE126">
            <v>44676.64166666667</v>
          </cell>
          <cell r="BF126">
            <v>169.35833333332994</v>
          </cell>
          <cell r="BG126">
            <v>44703</v>
          </cell>
          <cell r="BH126">
            <v>44846</v>
          </cell>
        </row>
        <row r="127">
          <cell r="E127" t="str">
            <v>X22031130660</v>
          </cell>
          <cell r="F127" t="str">
            <v>GILBERT DE CASTRO BATHAN</v>
          </cell>
          <cell r="G127" t="str">
            <v>V.P. CRUZ, PUROK 5, TAGUIG CITY</v>
          </cell>
          <cell r="H127" t="str">
            <v>TAGUIG CITY</v>
          </cell>
          <cell r="I127" t="str">
            <v>PARAÑAQUE</v>
          </cell>
          <cell r="J127" t="str">
            <v>for schedule/ completion May 2022</v>
          </cell>
          <cell r="K127"/>
          <cell r="L127" t="str">
            <v>VJC</v>
          </cell>
          <cell r="M127" t="str">
            <v>FCOMP</v>
          </cell>
          <cell r="N127" t="str">
            <v>MBF</v>
          </cell>
          <cell r="O127">
            <v>234.71</v>
          </cell>
          <cell r="P127"/>
          <cell r="Q127">
            <v>299.27999999999997</v>
          </cell>
          <cell r="R127">
            <v>25.5</v>
          </cell>
          <cell r="S127">
            <v>677584.07</v>
          </cell>
          <cell r="T127" t="str">
            <v>NEW</v>
          </cell>
          <cell r="U127">
            <v>142501.63</v>
          </cell>
          <cell r="V127">
            <v>75983.55</v>
          </cell>
          <cell r="W127">
            <v>44663.452777777777</v>
          </cell>
          <cell r="X127">
            <v>44664.544444444444</v>
          </cell>
          <cell r="Y127">
            <v>44671</v>
          </cell>
          <cell r="Z127"/>
          <cell r="AA127">
            <v>44792.323611111111</v>
          </cell>
          <cell r="AB127"/>
          <cell r="AC127">
            <v>128.8708333333343</v>
          </cell>
          <cell r="AD127">
            <v>127.77916666666715</v>
          </cell>
          <cell r="AE127">
            <v>-44792.323611111111</v>
          </cell>
          <cell r="AF127">
            <v>44685.32119883041</v>
          </cell>
          <cell r="AG127">
            <v>44694.952777777777</v>
          </cell>
          <cell r="AH127">
            <v>44713.452777777777</v>
          </cell>
          <cell r="AI127">
            <v>3.8865806878307172</v>
          </cell>
          <cell r="AJ127">
            <v>-973.74616545893718</v>
          </cell>
          <cell r="AK127">
            <v>28</v>
          </cell>
          <cell r="AL127">
            <v>36</v>
          </cell>
          <cell r="AM127">
            <v>24.868421052631579</v>
          </cell>
          <cell r="AN127">
            <v>31.499999999999996</v>
          </cell>
          <cell r="AO127">
            <v>21.868421052631579</v>
          </cell>
          <cell r="AP127">
            <v>46</v>
          </cell>
          <cell r="AQ127">
            <v>36.800000000000004</v>
          </cell>
          <cell r="AR127">
            <v>31.800000000000004</v>
          </cell>
          <cell r="AS127">
            <v>44829.123611111114</v>
          </cell>
          <cell r="AT127">
            <v>44824.123611111114</v>
          </cell>
          <cell r="AU127"/>
          <cell r="AV127"/>
          <cell r="AW127"/>
          <cell r="AX127"/>
          <cell r="AY127"/>
          <cell r="AZ127"/>
          <cell r="BA127"/>
          <cell r="BB127"/>
          <cell r="BC127" t="str">
            <v>ON GOING MAT RETURN</v>
          </cell>
          <cell r="BD127" t="str">
            <v>WITH BACKJOB , PARTIALLY BILLED</v>
          </cell>
          <cell r="BE127">
            <v>44795.323611111111</v>
          </cell>
          <cell r="BF127">
            <v>240.67638888888905</v>
          </cell>
          <cell r="BG127">
            <v>44792</v>
          </cell>
          <cell r="BH127">
            <v>45036</v>
          </cell>
        </row>
        <row r="128">
          <cell r="E128" t="str">
            <v>X22031128400</v>
          </cell>
          <cell r="F128" t="str">
            <v>ISABELITA SORBITA JAPITANA</v>
          </cell>
          <cell r="G128" t="str">
            <v>LUZON, ZONE 5, TAGUIG CITY</v>
          </cell>
          <cell r="H128" t="str">
            <v>TAGUIG CITY</v>
          </cell>
          <cell r="I128" t="str">
            <v>PARAÑAQUE</v>
          </cell>
          <cell r="J128" t="str">
            <v>for energization Apr 29</v>
          </cell>
          <cell r="K128"/>
          <cell r="L128" t="str">
            <v>VJC</v>
          </cell>
          <cell r="M128" t="str">
            <v>FCOMP</v>
          </cell>
          <cell r="N128" t="str">
            <v>MBF</v>
          </cell>
          <cell r="O128">
            <v>74.239999999999995</v>
          </cell>
          <cell r="P128"/>
          <cell r="Q128">
            <v>110.58</v>
          </cell>
          <cell r="R128">
            <v>45</v>
          </cell>
          <cell r="S128">
            <v>349496</v>
          </cell>
          <cell r="T128" t="str">
            <v>NEW</v>
          </cell>
          <cell r="U128">
            <v>51041.27</v>
          </cell>
          <cell r="V128">
            <v>50349.549999999996</v>
          </cell>
          <cell r="W128">
            <v>44663.457638888889</v>
          </cell>
          <cell r="X128">
            <v>44664.545138888891</v>
          </cell>
          <cell r="Y128">
            <v>44671</v>
          </cell>
          <cell r="Z128"/>
          <cell r="AA128">
            <v>44679.412499999999</v>
          </cell>
          <cell r="AB128"/>
          <cell r="AC128">
            <v>15.954861111109494</v>
          </cell>
          <cell r="AD128">
            <v>14.867361111108039</v>
          </cell>
          <cell r="AE128">
            <v>-44679.412499999999</v>
          </cell>
          <cell r="AF128">
            <v>44684.664535440614</v>
          </cell>
          <cell r="AG128">
            <v>44694.119707854406</v>
          </cell>
          <cell r="AH128">
            <v>44713.457638888889</v>
          </cell>
          <cell r="AI128">
            <v>0.49432796177582833</v>
          </cell>
          <cell r="AJ128">
            <v>-1015.4411931818181</v>
          </cell>
          <cell r="AK128">
            <v>26</v>
          </cell>
          <cell r="AL128">
            <v>36</v>
          </cell>
          <cell r="AM128">
            <v>24.206896551724139</v>
          </cell>
          <cell r="AN128">
            <v>30.662068965517239</v>
          </cell>
          <cell r="AO128">
            <v>21.206896551724139</v>
          </cell>
          <cell r="AP128">
            <v>44</v>
          </cell>
          <cell r="AQ128">
            <v>35.200000000000003</v>
          </cell>
          <cell r="AR128">
            <v>30.200000000000003</v>
          </cell>
          <cell r="AS128">
            <v>44714.612499999996</v>
          </cell>
          <cell r="AT128">
            <v>44709.612499999996</v>
          </cell>
          <cell r="AU128"/>
          <cell r="AV128"/>
          <cell r="AW128"/>
          <cell r="AX128"/>
          <cell r="AY128"/>
          <cell r="AZ128"/>
          <cell r="BA128"/>
          <cell r="BB128"/>
          <cell r="BC128" t="str">
            <v>ON GOING MAT RETURN</v>
          </cell>
          <cell r="BD128" t="str">
            <v>WITH BACKJOB , BILLED</v>
          </cell>
          <cell r="BE128">
            <v>44682.412499999999</v>
          </cell>
          <cell r="BF128">
            <v>37.587500000001455</v>
          </cell>
          <cell r="BG128">
            <v>44679</v>
          </cell>
          <cell r="BH128">
            <v>44720</v>
          </cell>
        </row>
        <row r="129">
          <cell r="E129" t="str">
            <v>P2112121091</v>
          </cell>
          <cell r="F129" t="str">
            <v>MN_MA, MN - 425WR - Relocation of overhead facilities at pole CT9-5733/TLN037994 and CT9-5734</v>
          </cell>
          <cell r="G129" t="str">
            <v>PRIME ST. MADRIGAL BUSINESS PARK BGY AYALA-ALABANG MUNTINLUPA</v>
          </cell>
          <cell r="H129" t="str">
            <v>MUNTINLUPA CITY</v>
          </cell>
          <cell r="I129" t="str">
            <v>PARAÑAQUE</v>
          </cell>
          <cell r="J129"/>
          <cell r="K129"/>
          <cell r="L129" t="str">
            <v>POWERHOUSE</v>
          </cell>
          <cell r="M129" t="str">
            <v>FCOMP</v>
          </cell>
          <cell r="N129" t="str">
            <v>MBF</v>
          </cell>
          <cell r="O129">
            <v>393.45</v>
          </cell>
          <cell r="P129"/>
          <cell r="Q129">
            <v>504.12</v>
          </cell>
          <cell r="R129">
            <v>0</v>
          </cell>
          <cell r="S129">
            <v>1001659.56</v>
          </cell>
          <cell r="T129" t="str">
            <v>P-SERIES</v>
          </cell>
          <cell r="U129">
            <v>268998.77000000014</v>
          </cell>
          <cell r="V129">
            <v>41320.550000000003</v>
          </cell>
          <cell r="W129">
            <v>44662.586111111108</v>
          </cell>
          <cell r="X129">
            <v>44664.607638888891</v>
          </cell>
          <cell r="Y129">
            <v>44601</v>
          </cell>
          <cell r="Z129"/>
          <cell r="AA129">
            <v>44677.520138888889</v>
          </cell>
          <cell r="AB129"/>
          <cell r="AC129">
            <v>14.934027777781012</v>
          </cell>
          <cell r="AD129">
            <v>12.912499999998545</v>
          </cell>
          <cell r="AE129">
            <v>-44677.520138888889</v>
          </cell>
          <cell r="AF129">
            <v>44687.421162657498</v>
          </cell>
          <cell r="AG129">
            <v>44697.843843069873</v>
          </cell>
          <cell r="AH129">
            <v>44712.586111111108</v>
          </cell>
          <cell r="AI129">
            <v>0.40238908179021055</v>
          </cell>
          <cell r="AJ129">
            <v>-812.31854797979793</v>
          </cell>
          <cell r="AK129">
            <v>40</v>
          </cell>
          <cell r="AL129">
            <v>36</v>
          </cell>
          <cell r="AM129">
            <v>27.835051546391753</v>
          </cell>
          <cell r="AN129">
            <v>35.257731958762882</v>
          </cell>
          <cell r="AO129">
            <v>24.835051546391753</v>
          </cell>
          <cell r="AP129">
            <v>55</v>
          </cell>
          <cell r="AQ129">
            <v>44</v>
          </cell>
          <cell r="AR129">
            <v>39</v>
          </cell>
          <cell r="AS129">
            <v>44721.520138888889</v>
          </cell>
          <cell r="AT129">
            <v>44716.520138888889</v>
          </cell>
          <cell r="AU129"/>
          <cell r="AV129"/>
          <cell r="AW129"/>
          <cell r="AX129"/>
          <cell r="AY129"/>
          <cell r="AZ129"/>
          <cell r="BA129"/>
          <cell r="BB129"/>
          <cell r="BC129" t="str">
            <v>ON GOING MAT RETURN</v>
          </cell>
          <cell r="BD129" t="str">
            <v>PARTIALLY BILLED</v>
          </cell>
          <cell r="BE129">
            <v>44680.520138888889</v>
          </cell>
          <cell r="BF129">
            <v>135.47986111111095</v>
          </cell>
          <cell r="BG129">
            <v>44679</v>
          </cell>
          <cell r="BH129">
            <v>44816</v>
          </cell>
        </row>
        <row r="130">
          <cell r="E130" t="str">
            <v>X21104643205</v>
          </cell>
          <cell r="F130" t="str">
            <v>MAYNILAD WATER SERVICES, INC.</v>
          </cell>
          <cell r="G130" t="str">
            <v>VENTURE ST, MADRIGAL BUSINESS PARK, MUNTINLUPA</v>
          </cell>
          <cell r="H130" t="str">
            <v>MUNTINLUPA CITY</v>
          </cell>
          <cell r="I130" t="str">
            <v>PARAÑAQUE</v>
          </cell>
          <cell r="J130" t="str">
            <v>for execution target May 2022</v>
          </cell>
          <cell r="K130"/>
          <cell r="L130" t="str">
            <v>POWERHOUSE</v>
          </cell>
          <cell r="M130" t="str">
            <v>FCOMP</v>
          </cell>
          <cell r="N130" t="str">
            <v>MBF</v>
          </cell>
          <cell r="O130">
            <v>20.09</v>
          </cell>
          <cell r="P130"/>
          <cell r="Q130">
            <v>23.38</v>
          </cell>
          <cell r="R130">
            <v>43</v>
          </cell>
          <cell r="S130">
            <v>25636.38</v>
          </cell>
          <cell r="T130" t="str">
            <v>MODIFICATION</v>
          </cell>
          <cell r="U130">
            <v>11581.64</v>
          </cell>
          <cell r="V130">
            <v>11581.64</v>
          </cell>
          <cell r="W130">
            <v>44669.659722222219</v>
          </cell>
          <cell r="X130">
            <v>44671.436111111114</v>
          </cell>
          <cell r="Y130">
            <v>44670</v>
          </cell>
          <cell r="Z130"/>
          <cell r="AA130">
            <v>44693.579861111109</v>
          </cell>
          <cell r="AB130"/>
          <cell r="AC130">
            <v>23.920138888890506</v>
          </cell>
          <cell r="AD130">
            <v>22.143749999995634</v>
          </cell>
          <cell r="AE130">
            <v>-44693.579861111109</v>
          </cell>
          <cell r="AF130">
            <v>44688.433915770605</v>
          </cell>
          <cell r="AG130">
            <v>44697.240367383507</v>
          </cell>
          <cell r="AH130">
            <v>44719.659722222219</v>
          </cell>
          <cell r="AI130">
            <v>0.82391589506178409</v>
          </cell>
          <cell r="AJ130">
            <v>-1117.3394965277778</v>
          </cell>
          <cell r="AK130">
            <v>20</v>
          </cell>
          <cell r="AL130">
            <v>36</v>
          </cell>
          <cell r="AM130">
            <v>21.774193548387096</v>
          </cell>
          <cell r="AN130">
            <v>27.58064516129032</v>
          </cell>
          <cell r="AO130">
            <v>18.774193548387096</v>
          </cell>
          <cell r="AP130">
            <v>40</v>
          </cell>
          <cell r="AQ130">
            <v>32</v>
          </cell>
          <cell r="AR130">
            <v>27</v>
          </cell>
          <cell r="AS130">
            <v>44725.579861111109</v>
          </cell>
          <cell r="AT130">
            <v>44720.579861111109</v>
          </cell>
          <cell r="AU130"/>
          <cell r="AV130"/>
          <cell r="AW130"/>
          <cell r="AX130"/>
          <cell r="AY130"/>
          <cell r="AZ130"/>
          <cell r="BA130"/>
          <cell r="BB130"/>
          <cell r="BC130" t="str">
            <v>CHECKING OF SERVICE ITEMS</v>
          </cell>
          <cell r="BD130" t="str">
            <v>BILLED</v>
          </cell>
          <cell r="BE130">
            <v>44696.579861111109</v>
          </cell>
          <cell r="BF130">
            <v>28.420138888890506</v>
          </cell>
          <cell r="BG130">
            <v>44686</v>
          </cell>
          <cell r="BH130">
            <v>44725</v>
          </cell>
        </row>
        <row r="131">
          <cell r="E131" t="str">
            <v>X22041517980</v>
          </cell>
          <cell r="F131" t="str">
            <v>JUSTINO Y YU</v>
          </cell>
          <cell r="G131" t="str">
            <v>SAMPAGUITA, UNITED PQUE 4 SUBD, PARANAQUE</v>
          </cell>
          <cell r="H131" t="str">
            <v>PARAÑAQUE CITY</v>
          </cell>
          <cell r="I131" t="str">
            <v>PARAÑAQUE</v>
          </cell>
          <cell r="J131" t="str">
            <v>for completion May 2022</v>
          </cell>
          <cell r="K131"/>
          <cell r="L131" t="str">
            <v>VJC</v>
          </cell>
          <cell r="M131" t="str">
            <v>FCOMP</v>
          </cell>
          <cell r="N131" t="str">
            <v>MBF</v>
          </cell>
          <cell r="O131">
            <v>10.66</v>
          </cell>
          <cell r="P131"/>
          <cell r="Q131">
            <v>55.3</v>
          </cell>
          <cell r="R131">
            <v>0</v>
          </cell>
          <cell r="S131">
            <v>37186.31</v>
          </cell>
          <cell r="T131" t="str">
            <v>TERMINATION</v>
          </cell>
          <cell r="U131">
            <v>25993.97</v>
          </cell>
          <cell r="V131">
            <v>7235.99</v>
          </cell>
          <cell r="W131">
            <v>44670.715277777781</v>
          </cell>
          <cell r="X131">
            <v>44673.631944444445</v>
          </cell>
          <cell r="Y131">
            <v>44676</v>
          </cell>
          <cell r="Z131"/>
          <cell r="AA131">
            <v>44687.586111111108</v>
          </cell>
          <cell r="AB131"/>
          <cell r="AC131">
            <v>16.870833333327028</v>
          </cell>
          <cell r="AD131">
            <v>13.954166666662786</v>
          </cell>
          <cell r="AE131">
            <v>-44687.586111111108</v>
          </cell>
          <cell r="AF131">
            <v>44690.80077963652</v>
          </cell>
          <cell r="AG131">
            <v>44699.95691346551</v>
          </cell>
          <cell r="AH131">
            <v>44720.715277777781</v>
          </cell>
          <cell r="AI131">
            <v>0.54809832930736357</v>
          </cell>
          <cell r="AJ131">
            <v>-1063.9901455026454</v>
          </cell>
          <cell r="AK131">
            <v>23</v>
          </cell>
          <cell r="AL131">
            <v>36</v>
          </cell>
          <cell r="AM131">
            <v>23.085501858736059</v>
          </cell>
          <cell r="AN131">
            <v>29.241635687732341</v>
          </cell>
          <cell r="AO131">
            <v>20.085501858736059</v>
          </cell>
          <cell r="AP131">
            <v>42</v>
          </cell>
          <cell r="AQ131">
            <v>33.6</v>
          </cell>
          <cell r="AR131">
            <v>28.6</v>
          </cell>
          <cell r="AS131">
            <v>44721.186111111107</v>
          </cell>
          <cell r="AT131">
            <v>44716.186111111107</v>
          </cell>
          <cell r="AU131"/>
          <cell r="AV131"/>
          <cell r="AW131"/>
          <cell r="AX131"/>
          <cell r="AY131"/>
          <cell r="AZ131"/>
          <cell r="BA131"/>
          <cell r="BB131"/>
          <cell r="BC131" t="str">
            <v>CHECKING OF SERVICE ITEMS</v>
          </cell>
          <cell r="BD131" t="str">
            <v>BILLED</v>
          </cell>
          <cell r="BE131">
            <v>44690.586111111108</v>
          </cell>
          <cell r="BF131">
            <v>57.413888888891961</v>
          </cell>
          <cell r="BG131">
            <v>44687</v>
          </cell>
          <cell r="BH131">
            <v>44748</v>
          </cell>
        </row>
        <row r="132">
          <cell r="E132" t="str">
            <v>X22030995725</v>
          </cell>
          <cell r="F132" t="str">
            <v>CITY GOVERNMENT OF MUNTINLUPA</v>
          </cell>
          <cell r="G132" t="str">
            <v>EAST ASIA DRIVE, FILINVEST CORPORATE CITY, MUNTINLUPA</v>
          </cell>
          <cell r="H132" t="str">
            <v>MUNTINLUPA CITY</v>
          </cell>
          <cell r="I132" t="str">
            <v>PARAÑAQUE</v>
          </cell>
          <cell r="J132" t="str">
            <v>for execution target May 2022</v>
          </cell>
          <cell r="K132"/>
          <cell r="L132" t="str">
            <v>POWERHOUSE</v>
          </cell>
          <cell r="M132" t="str">
            <v>FCOMP</v>
          </cell>
          <cell r="N132" t="str">
            <v>MBF</v>
          </cell>
          <cell r="O132">
            <v>50.91</v>
          </cell>
          <cell r="P132"/>
          <cell r="Q132">
            <v>71.3</v>
          </cell>
          <cell r="R132">
            <v>0</v>
          </cell>
          <cell r="S132">
            <v>58906.28</v>
          </cell>
          <cell r="T132" t="str">
            <v>TERMINATION</v>
          </cell>
          <cell r="U132">
            <v>34554.68</v>
          </cell>
          <cell r="V132"/>
          <cell r="W132">
            <v>44672.42291666667</v>
          </cell>
          <cell r="X132">
            <v>44678</v>
          </cell>
          <cell r="Y132">
            <v>44679</v>
          </cell>
          <cell r="Z132"/>
          <cell r="AA132">
            <v>44708.556250000001</v>
          </cell>
          <cell r="AB132"/>
          <cell r="AC132">
            <v>36.133333333331393</v>
          </cell>
          <cell r="AD132">
            <v>30.556250000001455</v>
          </cell>
          <cell r="AE132">
            <v>-44708.556250000001</v>
          </cell>
          <cell r="AF132">
            <v>44692.508418525409</v>
          </cell>
          <cell r="AG132">
            <v>44701.664552354399</v>
          </cell>
          <cell r="AH132">
            <v>44722.42291666667</v>
          </cell>
          <cell r="AI132">
            <v>1.1738969404186164</v>
          </cell>
          <cell r="AJ132">
            <v>-1064.4894345238095</v>
          </cell>
          <cell r="AK132">
            <v>23</v>
          </cell>
          <cell r="AL132">
            <v>36</v>
          </cell>
          <cell r="AM132">
            <v>23.085501858736059</v>
          </cell>
          <cell r="AN132">
            <v>29.241635687732341</v>
          </cell>
          <cell r="AO132">
            <v>20.085501858736059</v>
          </cell>
          <cell r="AP132">
            <v>42</v>
          </cell>
          <cell r="AQ132">
            <v>33.6</v>
          </cell>
          <cell r="AR132">
            <v>28.6</v>
          </cell>
          <cell r="AS132">
            <v>44742.15625</v>
          </cell>
          <cell r="AT132">
            <v>44737.15625</v>
          </cell>
          <cell r="AU132"/>
          <cell r="AV132"/>
          <cell r="AW132"/>
          <cell r="AX132"/>
          <cell r="AY132"/>
          <cell r="AZ132"/>
          <cell r="BA132"/>
          <cell r="BB132"/>
          <cell r="BC132" t="str">
            <v>CHECKING OF SERVICE ITEMS</v>
          </cell>
          <cell r="BD132"/>
          <cell r="BE132">
            <v>44711.556250000001</v>
          </cell>
          <cell r="BF132">
            <v>107.44374999999854</v>
          </cell>
          <cell r="BG132">
            <v>44702</v>
          </cell>
          <cell r="BH132">
            <v>44819</v>
          </cell>
        </row>
        <row r="133">
          <cell r="E133" t="str">
            <v>X22041602493</v>
          </cell>
          <cell r="F133" t="str">
            <v>FILINVEST ALABANG INC</v>
          </cell>
          <cell r="G133" t="str">
            <v>ROAD 11, FILINVEST CORPORATE CITY, MUNTINLUPA</v>
          </cell>
          <cell r="H133" t="str">
            <v>MUNTINLUPA CITY</v>
          </cell>
          <cell r="I133" t="str">
            <v>PARAÑAQUE</v>
          </cell>
          <cell r="J133" t="str">
            <v>for execution target May 2022</v>
          </cell>
          <cell r="K133"/>
          <cell r="L133" t="str">
            <v>POWERHOUSE</v>
          </cell>
          <cell r="M133" t="str">
            <v>FCOMP</v>
          </cell>
          <cell r="N133" t="str">
            <v>MBF</v>
          </cell>
          <cell r="O133">
            <v>30.74</v>
          </cell>
          <cell r="P133"/>
          <cell r="Q133">
            <v>41.83</v>
          </cell>
          <cell r="R133">
            <v>0</v>
          </cell>
          <cell r="S133">
            <v>34628.53</v>
          </cell>
          <cell r="T133" t="str">
            <v>TERMINATION</v>
          </cell>
          <cell r="U133">
            <v>20853.48</v>
          </cell>
          <cell r="V133"/>
          <cell r="W133">
            <v>44673.695138888892</v>
          </cell>
          <cell r="X133">
            <v>44679</v>
          </cell>
          <cell r="Y133">
            <v>44679</v>
          </cell>
          <cell r="Z133"/>
          <cell r="AA133">
            <v>44708.555555555555</v>
          </cell>
          <cell r="AB133"/>
          <cell r="AC133">
            <v>34.860416666662786</v>
          </cell>
          <cell r="AD133">
            <v>29.555555555554747</v>
          </cell>
          <cell r="AE133">
            <v>-44708.555555555555</v>
          </cell>
          <cell r="AF133">
            <v>44692.469332437278</v>
          </cell>
          <cell r="AG133">
            <v>44701.27578405018</v>
          </cell>
          <cell r="AH133">
            <v>44723.695138888892</v>
          </cell>
          <cell r="AI133">
            <v>1.2007476851850516</v>
          </cell>
          <cell r="AJ133">
            <v>-1117.713888888889</v>
          </cell>
          <cell r="AK133">
            <v>20</v>
          </cell>
          <cell r="AL133">
            <v>36</v>
          </cell>
          <cell r="AM133">
            <v>21.774193548387096</v>
          </cell>
          <cell r="AN133">
            <v>27.58064516129032</v>
          </cell>
          <cell r="AO133">
            <v>18.774193548387096</v>
          </cell>
          <cell r="AP133">
            <v>40</v>
          </cell>
          <cell r="AQ133">
            <v>32</v>
          </cell>
          <cell r="AR133">
            <v>27</v>
          </cell>
          <cell r="AS133">
            <v>44740.555555555555</v>
          </cell>
          <cell r="AT133">
            <v>44735.555555555555</v>
          </cell>
          <cell r="AU133"/>
          <cell r="AV133"/>
          <cell r="AW133"/>
          <cell r="AX133"/>
          <cell r="AY133"/>
          <cell r="AZ133"/>
          <cell r="BA133"/>
          <cell r="BB133"/>
          <cell r="BC133" t="str">
            <v>CHECKING OF SERVICE ITEMS</v>
          </cell>
          <cell r="BD133"/>
          <cell r="BE133">
            <v>44711.555555555555</v>
          </cell>
          <cell r="BF133">
            <v>107.44444444444525</v>
          </cell>
          <cell r="BG133">
            <v>44702</v>
          </cell>
          <cell r="BH133">
            <v>44819</v>
          </cell>
        </row>
        <row r="134">
          <cell r="E134" t="str">
            <v>X22041452298</v>
          </cell>
          <cell r="F134" t="str">
            <v>EEI CORPORATION</v>
          </cell>
          <cell r="G134" t="str">
            <v>EAST SERVICE, ALABANG, MUNTINLUPA</v>
          </cell>
          <cell r="H134" t="str">
            <v>MUNTINLUPA CITY</v>
          </cell>
          <cell r="I134" t="str">
            <v>PARAÑAQUE</v>
          </cell>
          <cell r="J134" t="str">
            <v>for completion May 2022</v>
          </cell>
          <cell r="K134"/>
          <cell r="L134" t="str">
            <v>CHALLENGER</v>
          </cell>
          <cell r="M134" t="str">
            <v>FCOMP</v>
          </cell>
          <cell r="N134" t="str">
            <v>MBF</v>
          </cell>
          <cell r="O134">
            <v>64.849999999999994</v>
          </cell>
          <cell r="P134"/>
          <cell r="Q134">
            <v>97.43</v>
          </cell>
          <cell r="R134">
            <v>0</v>
          </cell>
          <cell r="S134">
            <v>77683.8</v>
          </cell>
          <cell r="T134" t="str">
            <v>TERMINATION</v>
          </cell>
          <cell r="U134">
            <v>44021.14</v>
          </cell>
          <cell r="V134"/>
          <cell r="W134">
            <v>44673.694444444445</v>
          </cell>
          <cell r="X134">
            <v>44680.543749999997</v>
          </cell>
          <cell r="Y134">
            <v>44678</v>
          </cell>
          <cell r="Z134"/>
          <cell r="AA134">
            <v>44729.326388888891</v>
          </cell>
          <cell r="AB134"/>
          <cell r="AC134">
            <v>55.631944444445253</v>
          </cell>
          <cell r="AD134">
            <v>48.782638888893416</v>
          </cell>
          <cell r="AE134">
            <v>-44729.326388888891</v>
          </cell>
          <cell r="AF134">
            <v>44693.779946303184</v>
          </cell>
          <cell r="AG134">
            <v>44702.936080132175</v>
          </cell>
          <cell r="AH134">
            <v>44723.694444444445</v>
          </cell>
          <cell r="AI134">
            <v>1.8073663110574605</v>
          </cell>
          <cell r="AJ134">
            <v>-1064.9839616402116</v>
          </cell>
          <cell r="AK134">
            <v>23</v>
          </cell>
          <cell r="AL134">
            <v>36</v>
          </cell>
          <cell r="AM134">
            <v>23.085501858736059</v>
          </cell>
          <cell r="AN134">
            <v>29.241635687732341</v>
          </cell>
          <cell r="AO134">
            <v>20.085501858736059</v>
          </cell>
          <cell r="AP134">
            <v>42</v>
          </cell>
          <cell r="AQ134">
            <v>33.6</v>
          </cell>
          <cell r="AR134">
            <v>28.6</v>
          </cell>
          <cell r="AS134">
            <v>44762.926388888889</v>
          </cell>
          <cell r="AT134">
            <v>44757.926388888889</v>
          </cell>
          <cell r="AU134"/>
          <cell r="AV134"/>
          <cell r="AW134"/>
          <cell r="AX134"/>
          <cell r="AY134"/>
          <cell r="AZ134"/>
          <cell r="BA134"/>
          <cell r="BB134"/>
          <cell r="BC134" t="str">
            <v>CHECKING OF SERVICE ITEMS</v>
          </cell>
          <cell r="BD134"/>
          <cell r="BE134">
            <v>44732.326388888891</v>
          </cell>
          <cell r="BF134">
            <v>63.673611111109494</v>
          </cell>
          <cell r="BG134">
            <v>44729</v>
          </cell>
          <cell r="BH134">
            <v>44796</v>
          </cell>
        </row>
        <row r="135">
          <cell r="E135" t="str">
            <v>X22031341525</v>
          </cell>
          <cell r="F135" t="str">
            <v>ROBINSONS CONVENIENCE STORES,</v>
          </cell>
          <cell r="G135" t="str">
            <v>DR. A SANTOS, SAN DIONISIO, PARANAQUE</v>
          </cell>
          <cell r="H135" t="str">
            <v>PARAÑAQUE CITY</v>
          </cell>
          <cell r="I135" t="str">
            <v>PARAÑAQUE</v>
          </cell>
          <cell r="J135" t="str">
            <v>for completion May 2022</v>
          </cell>
          <cell r="K135"/>
          <cell r="L135" t="str">
            <v>VJC</v>
          </cell>
          <cell r="M135" t="str">
            <v>FCOMP</v>
          </cell>
          <cell r="N135" t="str">
            <v>MBF</v>
          </cell>
          <cell r="O135">
            <v>0.94</v>
          </cell>
          <cell r="P135"/>
          <cell r="Q135">
            <v>1.3</v>
          </cell>
          <cell r="R135">
            <v>0</v>
          </cell>
          <cell r="S135">
            <v>11121.68</v>
          </cell>
          <cell r="T135" t="str">
            <v>TERMINATION</v>
          </cell>
          <cell r="U135">
            <v>637.47</v>
          </cell>
          <cell r="V135"/>
          <cell r="W135">
            <v>44673.916666666664</v>
          </cell>
          <cell r="X135">
            <v>44680.544444444444</v>
          </cell>
          <cell r="Y135">
            <v>44678</v>
          </cell>
          <cell r="Z135"/>
          <cell r="AA135">
            <v>44687.586111111108</v>
          </cell>
          <cell r="AB135"/>
          <cell r="AC135">
            <v>13.669444444443798</v>
          </cell>
          <cell r="AD135">
            <v>7.0416666666642413</v>
          </cell>
          <cell r="AE135">
            <v>-44687.586111111108</v>
          </cell>
          <cell r="AF135">
            <v>44692.690860215051</v>
          </cell>
          <cell r="AG135">
            <v>44701.497311827952</v>
          </cell>
          <cell r="AH135">
            <v>44723.916666666664</v>
          </cell>
          <cell r="AI135">
            <v>0.47083641975306412</v>
          </cell>
          <cell r="AJ135">
            <v>-1117.1896527777776</v>
          </cell>
          <cell r="AK135">
            <v>20</v>
          </cell>
          <cell r="AL135">
            <v>36</v>
          </cell>
          <cell r="AM135">
            <v>21.774193548387096</v>
          </cell>
          <cell r="AN135">
            <v>27.58064516129032</v>
          </cell>
          <cell r="AO135">
            <v>18.774193548387096</v>
          </cell>
          <cell r="AP135">
            <v>40</v>
          </cell>
          <cell r="AQ135">
            <v>32</v>
          </cell>
          <cell r="AR135">
            <v>27</v>
          </cell>
          <cell r="AS135">
            <v>44719.586111111108</v>
          </cell>
          <cell r="AT135">
            <v>44714.586111111108</v>
          </cell>
          <cell r="AU135"/>
          <cell r="AV135"/>
          <cell r="AW135"/>
          <cell r="AX135"/>
          <cell r="AY135"/>
          <cell r="AZ135"/>
          <cell r="BA135"/>
          <cell r="BB135"/>
          <cell r="BC135" t="str">
            <v>NO COC</v>
          </cell>
          <cell r="BD135"/>
          <cell r="BE135">
            <v>44690.586111111108</v>
          </cell>
          <cell r="BF135">
            <v>1200.413888888892</v>
          </cell>
          <cell r="BG135"/>
          <cell r="BH135"/>
        </row>
        <row r="136">
          <cell r="E136" t="str">
            <v>R20493451</v>
          </cell>
          <cell r="F136" t="str">
            <v>CAVITEX INFRASTRUCTURE CORP.</v>
          </cell>
          <cell r="G136" t="str">
            <v>TRAMO, SAN DIONISIO, PARANAQUE</v>
          </cell>
          <cell r="H136" t="str">
            <v>PARAÑAQUE CITY</v>
          </cell>
          <cell r="I136" t="str">
            <v>PARAÑAQUE</v>
          </cell>
          <cell r="J136" t="str">
            <v>Target until July 31, 2022</v>
          </cell>
          <cell r="K136"/>
          <cell r="L136" t="str">
            <v>AVECO</v>
          </cell>
          <cell r="M136" t="str">
            <v>FCOMP</v>
          </cell>
          <cell r="N136" t="str">
            <v>MBF</v>
          </cell>
          <cell r="O136">
            <v>32.409999999999997</v>
          </cell>
          <cell r="P136"/>
          <cell r="Q136">
            <v>43.47</v>
          </cell>
          <cell r="R136">
            <v>0</v>
          </cell>
          <cell r="S136">
            <v>42031.01</v>
          </cell>
          <cell r="T136" t="str">
            <v>RELOC</v>
          </cell>
          <cell r="U136">
            <v>21529</v>
          </cell>
          <cell r="V136"/>
          <cell r="W136">
            <v>44677.527777777781</v>
          </cell>
          <cell r="X136">
            <v>44680.624305555553</v>
          </cell>
          <cell r="Y136">
            <v>44680</v>
          </cell>
          <cell r="Z136"/>
          <cell r="AA136">
            <v>44784.390277777777</v>
          </cell>
          <cell r="AB136"/>
          <cell r="AC136">
            <v>106.86249999999563</v>
          </cell>
          <cell r="AD136">
            <v>103.76597222222335</v>
          </cell>
          <cell r="AE136">
            <v>-44784.390277777777</v>
          </cell>
          <cell r="AF136">
            <v>44696.301971326167</v>
          </cell>
          <cell r="AG136">
            <v>44705.108422939069</v>
          </cell>
          <cell r="AH136">
            <v>44727.527777777781</v>
          </cell>
          <cell r="AI136">
            <v>3.6808194444442943</v>
          </cell>
          <cell r="AJ136">
            <v>-1119.6097569444444</v>
          </cell>
          <cell r="AK136">
            <v>20</v>
          </cell>
          <cell r="AL136">
            <v>36</v>
          </cell>
          <cell r="AM136">
            <v>21.774193548387096</v>
          </cell>
          <cell r="AN136">
            <v>27.58064516129032</v>
          </cell>
          <cell r="AO136">
            <v>18.774193548387096</v>
          </cell>
          <cell r="AP136">
            <v>40</v>
          </cell>
          <cell r="AQ136">
            <v>32</v>
          </cell>
          <cell r="AR136">
            <v>27</v>
          </cell>
          <cell r="AS136">
            <v>44816.390277777777</v>
          </cell>
          <cell r="AT136">
            <v>44811.390277777777</v>
          </cell>
          <cell r="AU136"/>
          <cell r="AV136"/>
          <cell r="AW136"/>
          <cell r="AX136"/>
          <cell r="AY136"/>
          <cell r="AZ136"/>
          <cell r="BA136"/>
          <cell r="BB136"/>
          <cell r="BC136" t="str">
            <v>MATERIAL BALANCING</v>
          </cell>
          <cell r="BD136"/>
          <cell r="BE136">
            <v>44787.390277777777</v>
          </cell>
          <cell r="BF136">
            <v>70.609722222223354</v>
          </cell>
          <cell r="BG136">
            <v>44769</v>
          </cell>
          <cell r="BH136">
            <v>44858</v>
          </cell>
        </row>
        <row r="137">
          <cell r="E137" t="str">
            <v>X22010056385</v>
          </cell>
          <cell r="F137" t="str">
            <v>BARKLANE REALTY CORPORATION</v>
          </cell>
          <cell r="G137" t="str">
            <v>BLOCK 11, THE LEGIAN IMUS 2E SUBDIVISION, IMUS</v>
          </cell>
          <cell r="H137" t="str">
            <v>IMUS CITY</v>
          </cell>
          <cell r="I137" t="str">
            <v>DASMA</v>
          </cell>
          <cell r="J137"/>
          <cell r="K137"/>
          <cell r="L137" t="str">
            <v>CHALLENGER</v>
          </cell>
          <cell r="M137" t="str">
            <v>FCOMP</v>
          </cell>
          <cell r="N137" t="str">
            <v>MBF</v>
          </cell>
          <cell r="O137">
            <v>707.55</v>
          </cell>
          <cell r="P137"/>
          <cell r="Q137">
            <v>982.77</v>
          </cell>
          <cell r="R137">
            <v>189</v>
          </cell>
          <cell r="S137">
            <v>1589342.67</v>
          </cell>
          <cell r="T137" t="str">
            <v>NEW</v>
          </cell>
          <cell r="U137">
            <v>478697.64</v>
          </cell>
          <cell r="V137"/>
          <cell r="W137">
            <v>44678.619444444441</v>
          </cell>
          <cell r="X137">
            <v>44686</v>
          </cell>
          <cell r="Y137">
            <v>44685</v>
          </cell>
          <cell r="Z137"/>
          <cell r="AA137">
            <v>44727.789583333331</v>
          </cell>
          <cell r="AB137"/>
          <cell r="AC137">
            <v>49.170138888890506</v>
          </cell>
          <cell r="AD137">
            <v>41.789583333331393</v>
          </cell>
          <cell r="AE137">
            <v>-44727.789583333331</v>
          </cell>
          <cell r="AF137">
            <v>44701.151359338059</v>
          </cell>
          <cell r="AG137">
            <v>44710.959869976359</v>
          </cell>
          <cell r="AH137">
            <v>44728.619444444441</v>
          </cell>
          <cell r="AI137">
            <v>1.4443728298611584</v>
          </cell>
          <cell r="AJ137">
            <v>-813.23253787878787</v>
          </cell>
          <cell r="AK137">
            <v>40</v>
          </cell>
          <cell r="AL137">
            <v>32</v>
          </cell>
          <cell r="AM137">
            <v>25.531914893617024</v>
          </cell>
          <cell r="AN137">
            <v>32.340425531914896</v>
          </cell>
          <cell r="AO137">
            <v>22.531914893617024</v>
          </cell>
          <cell r="AP137">
            <v>55</v>
          </cell>
          <cell r="AQ137">
            <v>44</v>
          </cell>
          <cell r="AR137">
            <v>39</v>
          </cell>
          <cell r="AS137">
            <v>44771.789583333331</v>
          </cell>
          <cell r="AT137">
            <v>44766.789583333331</v>
          </cell>
          <cell r="AU137"/>
          <cell r="AV137"/>
          <cell r="AW137"/>
          <cell r="AX137"/>
          <cell r="AY137"/>
          <cell r="AZ137"/>
          <cell r="BA137"/>
          <cell r="BB137"/>
          <cell r="BC137" t="str">
            <v>ON GOING MAT RETURN</v>
          </cell>
          <cell r="BD137" t="str">
            <v>WITH BACKJOB</v>
          </cell>
          <cell r="BE137">
            <v>44730.789583333331</v>
          </cell>
          <cell r="BF137">
            <v>37.210416666668607</v>
          </cell>
          <cell r="BG137">
            <v>44728</v>
          </cell>
          <cell r="BH137">
            <v>44768</v>
          </cell>
        </row>
        <row r="138">
          <cell r="E138" t="str">
            <v>R21718958</v>
          </cell>
          <cell r="F138" t="str">
            <v>SIMON JOSEPH MENDOZA</v>
          </cell>
          <cell r="G138" t="str">
            <v>BOTICELLI, ITALIA 500-BF HOMES, LAS PINAS CITY</v>
          </cell>
          <cell r="H138" t="str">
            <v>LAS PIÑAS CITY</v>
          </cell>
          <cell r="I138" t="str">
            <v>PARAÑAQUE</v>
          </cell>
          <cell r="J138" t="str">
            <v>completed digging</v>
          </cell>
          <cell r="K138"/>
          <cell r="L138" t="str">
            <v>POWERHOUSE</v>
          </cell>
          <cell r="M138" t="str">
            <v>FCOMP</v>
          </cell>
          <cell r="N138" t="str">
            <v>JSP</v>
          </cell>
          <cell r="O138">
            <v>35.89</v>
          </cell>
          <cell r="P138"/>
          <cell r="Q138">
            <v>56.32</v>
          </cell>
          <cell r="R138">
            <v>0</v>
          </cell>
          <cell r="S138">
            <v>136718.21</v>
          </cell>
          <cell r="T138" t="str">
            <v>RELOC</v>
          </cell>
          <cell r="U138">
            <v>24338.16</v>
          </cell>
          <cell r="V138"/>
          <cell r="W138">
            <v>44683.616666666669</v>
          </cell>
          <cell r="X138">
            <v>44687</v>
          </cell>
          <cell r="Y138">
            <v>44688</v>
          </cell>
          <cell r="Z138"/>
          <cell r="AA138">
            <v>44847.717361111114</v>
          </cell>
          <cell r="AB138"/>
          <cell r="AC138">
            <v>164.10069444444525</v>
          </cell>
          <cell r="AD138">
            <v>160.71736111111386</v>
          </cell>
          <cell r="AE138">
            <v>-44847.717361111114</v>
          </cell>
          <cell r="AF138">
            <v>44703.702168525408</v>
          </cell>
          <cell r="AG138">
            <v>44712.858302354398</v>
          </cell>
          <cell r="AH138">
            <v>44733.616666666669</v>
          </cell>
          <cell r="AI138">
            <v>5.3312906769994894</v>
          </cell>
          <cell r="AJ138">
            <v>-1067.8027943121695</v>
          </cell>
          <cell r="AK138">
            <v>23</v>
          </cell>
          <cell r="AL138">
            <v>36</v>
          </cell>
          <cell r="AM138">
            <v>23.085501858736059</v>
          </cell>
          <cell r="AN138">
            <v>29.241635687732341</v>
          </cell>
          <cell r="AO138">
            <v>20.085501858736059</v>
          </cell>
          <cell r="AP138">
            <v>42</v>
          </cell>
          <cell r="AQ138">
            <v>33.6</v>
          </cell>
          <cell r="AR138">
            <v>28.6</v>
          </cell>
          <cell r="AS138">
            <v>44881.317361111112</v>
          </cell>
          <cell r="AT138">
            <v>44876.317361111112</v>
          </cell>
          <cell r="AU138"/>
          <cell r="AV138"/>
          <cell r="AW138"/>
          <cell r="AX138"/>
          <cell r="AY138"/>
          <cell r="AZ138"/>
          <cell r="BA138"/>
          <cell r="BB138"/>
          <cell r="BC138" t="str">
            <v>NO COC</v>
          </cell>
          <cell r="BD138"/>
          <cell r="BE138">
            <v>44850.717361111114</v>
          </cell>
          <cell r="BF138">
            <v>1040.2826388888861</v>
          </cell>
          <cell r="BG138"/>
          <cell r="BH138"/>
        </row>
        <row r="139">
          <cell r="E139" t="str">
            <v>X22031063280</v>
          </cell>
          <cell r="F139" t="str">
            <v>GLENN CHUA</v>
          </cell>
          <cell r="G139" t="str">
            <v>JOHN PAUL, MULTINATIONAL VILL, PARANAQUE</v>
          </cell>
          <cell r="H139" t="str">
            <v>PARAÑAQUE CITY</v>
          </cell>
          <cell r="I139" t="str">
            <v>PARAÑAQUE</v>
          </cell>
          <cell r="J139"/>
          <cell r="K139"/>
          <cell r="L139" t="str">
            <v>VJC</v>
          </cell>
          <cell r="M139" t="str">
            <v>FCOMP</v>
          </cell>
          <cell r="N139" t="str">
            <v>MBF</v>
          </cell>
          <cell r="O139">
            <v>123.76</v>
          </cell>
          <cell r="P139"/>
          <cell r="Q139">
            <v>209.43</v>
          </cell>
          <cell r="R139">
            <v>120</v>
          </cell>
          <cell r="S139">
            <v>499648.66</v>
          </cell>
          <cell r="T139" t="str">
            <v>MODIFICATION</v>
          </cell>
          <cell r="U139">
            <v>94215.02</v>
          </cell>
          <cell r="V139">
            <v>83788.960000000006</v>
          </cell>
          <cell r="W139">
            <v>44680.447916666664</v>
          </cell>
          <cell r="X139">
            <v>44687</v>
          </cell>
          <cell r="Y139">
            <v>44694</v>
          </cell>
          <cell r="Z139"/>
          <cell r="AA139">
            <v>44700.609027777777</v>
          </cell>
          <cell r="AB139"/>
          <cell r="AC139">
            <v>20.161111111112405</v>
          </cell>
          <cell r="AD139">
            <v>13.609027777776646</v>
          </cell>
          <cell r="AE139">
            <v>-44700.609027777777</v>
          </cell>
          <cell r="AF139">
            <v>44700.461615296801</v>
          </cell>
          <cell r="AG139">
            <v>44709.598601598169</v>
          </cell>
          <cell r="AH139">
            <v>44730.447916666664</v>
          </cell>
          <cell r="AI139">
            <v>0.65703621031750248</v>
          </cell>
          <cell r="AJ139">
            <v>-971.75237016908216</v>
          </cell>
          <cell r="AK139">
            <v>28</v>
          </cell>
          <cell r="AL139">
            <v>32</v>
          </cell>
          <cell r="AM139">
            <v>23.013698630136989</v>
          </cell>
          <cell r="AN139">
            <v>29.150684931506852</v>
          </cell>
          <cell r="AO139">
            <v>20.013698630136989</v>
          </cell>
          <cell r="AP139">
            <v>46</v>
          </cell>
          <cell r="AQ139">
            <v>36.800000000000004</v>
          </cell>
          <cell r="AR139">
            <v>31.800000000000004</v>
          </cell>
          <cell r="AS139">
            <v>44737.40902777778</v>
          </cell>
          <cell r="AT139">
            <v>44732.40902777778</v>
          </cell>
          <cell r="AU139"/>
          <cell r="AV139"/>
          <cell r="AW139"/>
          <cell r="AX139"/>
          <cell r="AY139"/>
          <cell r="AZ139"/>
          <cell r="BA139"/>
          <cell r="BB139"/>
          <cell r="BC139" t="str">
            <v>ON GOING MAT RETURN</v>
          </cell>
          <cell r="BD139" t="str">
            <v>BILLED</v>
          </cell>
          <cell r="BE139">
            <v>44703.609027777777</v>
          </cell>
          <cell r="BF139">
            <v>42.390972222223354</v>
          </cell>
          <cell r="BG139">
            <v>44700</v>
          </cell>
          <cell r="BH139">
            <v>44746</v>
          </cell>
        </row>
        <row r="140">
          <cell r="E140" t="str">
            <v>X21083830057</v>
          </cell>
          <cell r="F140" t="str">
            <v>DITO TELECOMMUNITY CORPORATION</v>
          </cell>
          <cell r="G140" t="str">
            <v>FRANCE, BETTER LIVING SUBD, PARANAQUE</v>
          </cell>
          <cell r="H140" t="str">
            <v>PARAÑAQUE CITY</v>
          </cell>
          <cell r="I140" t="str">
            <v>PARAÑAQUE</v>
          </cell>
          <cell r="J140"/>
          <cell r="K140"/>
          <cell r="L140" t="str">
            <v>VJC</v>
          </cell>
          <cell r="M140" t="str">
            <v>FCOMP</v>
          </cell>
          <cell r="N140" t="str">
            <v>MBF</v>
          </cell>
          <cell r="O140">
            <v>97.96</v>
          </cell>
          <cell r="P140"/>
          <cell r="Q140">
            <v>183.85</v>
          </cell>
          <cell r="R140">
            <v>31</v>
          </cell>
          <cell r="S140">
            <v>475455.58</v>
          </cell>
          <cell r="T140" t="str">
            <v>NEW</v>
          </cell>
          <cell r="U140">
            <v>76910.7</v>
          </cell>
          <cell r="V140">
            <v>33644.67</v>
          </cell>
          <cell r="W140">
            <v>44680.456944444442</v>
          </cell>
          <cell r="X140">
            <v>44687</v>
          </cell>
          <cell r="Y140">
            <v>44694</v>
          </cell>
          <cell r="Z140"/>
          <cell r="AA140">
            <v>44750.275694444441</v>
          </cell>
          <cell r="AB140"/>
          <cell r="AC140">
            <v>69.818749999998545</v>
          </cell>
          <cell r="AD140">
            <v>63.275694444440887</v>
          </cell>
          <cell r="AE140">
            <v>-44750.275694444441</v>
          </cell>
          <cell r="AF140">
            <v>44701.663840996167</v>
          </cell>
          <cell r="AG140">
            <v>44711.11901340996</v>
          </cell>
          <cell r="AH140">
            <v>44730.456944444442</v>
          </cell>
          <cell r="AI140">
            <v>2.1631877670939721</v>
          </cell>
          <cell r="AJ140">
            <v>-1017.0517203282827</v>
          </cell>
          <cell r="AK140">
            <v>26</v>
          </cell>
          <cell r="AL140">
            <v>36</v>
          </cell>
          <cell r="AM140">
            <v>24.206896551724139</v>
          </cell>
          <cell r="AN140">
            <v>30.662068965517239</v>
          </cell>
          <cell r="AO140">
            <v>21.206896551724139</v>
          </cell>
          <cell r="AP140">
            <v>44</v>
          </cell>
          <cell r="AQ140">
            <v>35.200000000000003</v>
          </cell>
          <cell r="AR140">
            <v>30.200000000000003</v>
          </cell>
          <cell r="AS140">
            <v>44785.475694444438</v>
          </cell>
          <cell r="AT140">
            <v>44780.475694444438</v>
          </cell>
          <cell r="AU140"/>
          <cell r="AV140"/>
          <cell r="AW140"/>
          <cell r="AX140"/>
          <cell r="AY140"/>
          <cell r="AZ140"/>
          <cell r="BA140"/>
          <cell r="BB140"/>
          <cell r="BC140" t="str">
            <v>ON GOING MAT RETURN</v>
          </cell>
          <cell r="BD140" t="str">
            <v>WITH BACKJOB , PARTIALLY BILLED</v>
          </cell>
          <cell r="BE140">
            <v>44753.275694444441</v>
          </cell>
          <cell r="BF140">
            <v>45.724305555559113</v>
          </cell>
          <cell r="BG140">
            <v>44750</v>
          </cell>
          <cell r="BH140">
            <v>44799</v>
          </cell>
        </row>
        <row r="141">
          <cell r="E141" t="str">
            <v>X21115562507</v>
          </cell>
          <cell r="F141" t="str">
            <v>ROMANO PATANAO DE LEON</v>
          </cell>
          <cell r="G141" t="str">
            <v>OSMENA, ANIBAN SUBD, BACOOR</v>
          </cell>
          <cell r="H141" t="str">
            <v>BACOOR CITY</v>
          </cell>
          <cell r="I141" t="str">
            <v>DASMA</v>
          </cell>
          <cell r="J141"/>
          <cell r="K141"/>
          <cell r="L141" t="str">
            <v>AVECO</v>
          </cell>
          <cell r="M141" t="str">
            <v>FCOMP</v>
          </cell>
          <cell r="N141" t="str">
            <v>MBF</v>
          </cell>
          <cell r="O141">
            <v>21.43</v>
          </cell>
          <cell r="P141"/>
          <cell r="Q141">
            <v>29.35</v>
          </cell>
          <cell r="R141">
            <v>10</v>
          </cell>
          <cell r="S141">
            <v>36009.14</v>
          </cell>
          <cell r="T141" t="str">
            <v>NEW</v>
          </cell>
          <cell r="U141">
            <v>14532.93</v>
          </cell>
          <cell r="V141"/>
          <cell r="W141">
            <v>44693.592361111114</v>
          </cell>
          <cell r="X141">
            <v>44697.620138888888</v>
          </cell>
          <cell r="Y141">
            <v>44697</v>
          </cell>
          <cell r="Z141"/>
          <cell r="AA141">
            <v>44722.65347222222</v>
          </cell>
          <cell r="AB141"/>
          <cell r="AC141">
            <v>29.061111111106584</v>
          </cell>
          <cell r="AD141">
            <v>25.033333333332848</v>
          </cell>
          <cell r="AE141">
            <v>-44722.65347222222</v>
          </cell>
          <cell r="AF141">
            <v>44712.3665546595</v>
          </cell>
          <cell r="AG141">
            <v>44721.173006272402</v>
          </cell>
          <cell r="AH141">
            <v>44743.592361111114</v>
          </cell>
          <cell r="AI141">
            <v>1.0009938271603378</v>
          </cell>
          <cell r="AJ141">
            <v>-1118.0663368055555</v>
          </cell>
          <cell r="AK141">
            <v>20</v>
          </cell>
          <cell r="AL141">
            <v>36</v>
          </cell>
          <cell r="AM141">
            <v>21.774193548387096</v>
          </cell>
          <cell r="AN141">
            <v>27.58064516129032</v>
          </cell>
          <cell r="AO141">
            <v>18.774193548387096</v>
          </cell>
          <cell r="AP141">
            <v>40</v>
          </cell>
          <cell r="AQ141">
            <v>32</v>
          </cell>
          <cell r="AR141">
            <v>27</v>
          </cell>
          <cell r="AS141">
            <v>44754.65347222222</v>
          </cell>
          <cell r="AT141">
            <v>44749.65347222222</v>
          </cell>
          <cell r="AU141"/>
          <cell r="AV141"/>
          <cell r="AW141"/>
          <cell r="AX141"/>
          <cell r="AY141"/>
          <cell r="AZ141"/>
          <cell r="BA141"/>
          <cell r="BB141"/>
          <cell r="BC141" t="str">
            <v>ON GOING MAT RETURN</v>
          </cell>
          <cell r="BD141"/>
          <cell r="BE141">
            <v>44725.65347222222</v>
          </cell>
          <cell r="BF141">
            <v>123.34652777777956</v>
          </cell>
          <cell r="BG141">
            <v>44721</v>
          </cell>
          <cell r="BH141">
            <v>44849</v>
          </cell>
        </row>
        <row r="142">
          <cell r="E142" t="str">
            <v>X22031231390</v>
          </cell>
          <cell r="F142" t="str">
            <v>BRITTANY CORPORATION,</v>
          </cell>
          <cell r="G142" t="str">
            <v>DAANG HARI, PORTOFINO HEIGHTS, LAS PINAS CITY</v>
          </cell>
          <cell r="H142" t="str">
            <v>LAS PIÑAS CITY</v>
          </cell>
          <cell r="I142" t="str">
            <v>PARAÑAQUE</v>
          </cell>
          <cell r="J142" t="str">
            <v>retirement</v>
          </cell>
          <cell r="K142"/>
          <cell r="L142" t="str">
            <v>AVECO</v>
          </cell>
          <cell r="M142" t="str">
            <v>FCOMP</v>
          </cell>
          <cell r="N142" t="str">
            <v>MBF</v>
          </cell>
          <cell r="O142">
            <v>20.97</v>
          </cell>
          <cell r="P142"/>
          <cell r="Q142">
            <v>28.5</v>
          </cell>
          <cell r="R142">
            <v>0</v>
          </cell>
          <cell r="S142">
            <v>38860.01</v>
          </cell>
          <cell r="T142" t="str">
            <v>TERMINATION</v>
          </cell>
          <cell r="U142">
            <v>14227.96</v>
          </cell>
          <cell r="V142">
            <v>11277.86</v>
          </cell>
          <cell r="W142">
            <v>44692.654166666667</v>
          </cell>
          <cell r="X142">
            <v>44697.621527777781</v>
          </cell>
          <cell r="Y142">
            <v>44697</v>
          </cell>
          <cell r="Z142"/>
          <cell r="AA142">
            <v>44757.359722222223</v>
          </cell>
          <cell r="AB142"/>
          <cell r="AC142">
            <v>64.705555555556202</v>
          </cell>
          <cell r="AD142">
            <v>59.738194444442343</v>
          </cell>
          <cell r="AE142">
            <v>-44757.359722222223</v>
          </cell>
          <cell r="AF142">
            <v>44711.428360215054</v>
          </cell>
          <cell r="AG142">
            <v>44720.234811827955</v>
          </cell>
          <cell r="AH142">
            <v>44742.654166666667</v>
          </cell>
          <cell r="AI142">
            <v>2.2287469135802689</v>
          </cell>
          <cell r="AJ142">
            <v>-1118.9339930555557</v>
          </cell>
          <cell r="AK142">
            <v>20</v>
          </cell>
          <cell r="AL142">
            <v>36</v>
          </cell>
          <cell r="AM142">
            <v>21.774193548387096</v>
          </cell>
          <cell r="AN142">
            <v>27.58064516129032</v>
          </cell>
          <cell r="AO142">
            <v>18.774193548387096</v>
          </cell>
          <cell r="AP142">
            <v>40</v>
          </cell>
          <cell r="AQ142">
            <v>32</v>
          </cell>
          <cell r="AR142">
            <v>27</v>
          </cell>
          <cell r="AS142">
            <v>44789.359722222223</v>
          </cell>
          <cell r="AT142">
            <v>44784.359722222223</v>
          </cell>
          <cell r="AU142"/>
          <cell r="AV142"/>
          <cell r="AW142"/>
          <cell r="AX142"/>
          <cell r="AY142"/>
          <cell r="AZ142"/>
          <cell r="BA142"/>
          <cell r="BB142"/>
          <cell r="BC142" t="str">
            <v>CHECKING OF SERVICE ITEMS</v>
          </cell>
          <cell r="BD142" t="str">
            <v>PARTIALLY BILLED</v>
          </cell>
          <cell r="BE142">
            <v>44760.359722222223</v>
          </cell>
          <cell r="BF142">
            <v>87.640277777776646</v>
          </cell>
          <cell r="BG142">
            <v>44748</v>
          </cell>
          <cell r="BH142">
            <v>44848</v>
          </cell>
        </row>
        <row r="143">
          <cell r="E143" t="str">
            <v>R21585849</v>
          </cell>
          <cell r="F143" t="str">
            <v>BUGAYONG, EDGARDO</v>
          </cell>
          <cell r="G143" t="str">
            <v>SAN MARCELINO, SAN ANTONIO VALLEY 10, PARANAQUE</v>
          </cell>
          <cell r="H143" t="str">
            <v>PARAÑAQUE CITY</v>
          </cell>
          <cell r="I143" t="str">
            <v>PARAÑAQUE</v>
          </cell>
          <cell r="J143"/>
          <cell r="K143"/>
          <cell r="L143" t="str">
            <v>VJC</v>
          </cell>
          <cell r="M143" t="str">
            <v>FCOMP</v>
          </cell>
          <cell r="N143" t="str">
            <v>MBF</v>
          </cell>
          <cell r="O143">
            <v>38.049999999999997</v>
          </cell>
          <cell r="P143"/>
          <cell r="Q143">
            <v>34.67</v>
          </cell>
          <cell r="R143">
            <v>0</v>
          </cell>
          <cell r="S143">
            <v>113383</v>
          </cell>
          <cell r="T143" t="str">
            <v>RELOC</v>
          </cell>
          <cell r="U143">
            <v>19176.57</v>
          </cell>
          <cell r="V143">
            <v>20206</v>
          </cell>
          <cell r="W143">
            <v>44692.684027777781</v>
          </cell>
          <cell r="X143">
            <v>44698</v>
          </cell>
          <cell r="Y143">
            <v>44698</v>
          </cell>
          <cell r="Z143"/>
          <cell r="AA143">
            <v>44754.408333333333</v>
          </cell>
          <cell r="AB143"/>
          <cell r="AC143">
            <v>61.724305555551837</v>
          </cell>
          <cell r="AD143">
            <v>56.408333333332848</v>
          </cell>
          <cell r="AE143">
            <v>-44754.408333333333</v>
          </cell>
          <cell r="AF143">
            <v>44711.458221326167</v>
          </cell>
          <cell r="AG143">
            <v>44720.264672939069</v>
          </cell>
          <cell r="AH143">
            <v>44742.684027777781</v>
          </cell>
          <cell r="AI143">
            <v>2.1260594135801187</v>
          </cell>
          <cell r="AJ143">
            <v>-1118.8602083333333</v>
          </cell>
          <cell r="AK143">
            <v>20</v>
          </cell>
          <cell r="AL143">
            <v>36</v>
          </cell>
          <cell r="AM143">
            <v>21.774193548387096</v>
          </cell>
          <cell r="AN143">
            <v>27.58064516129032</v>
          </cell>
          <cell r="AO143">
            <v>18.774193548387096</v>
          </cell>
          <cell r="AP143">
            <v>40</v>
          </cell>
          <cell r="AQ143">
            <v>32</v>
          </cell>
          <cell r="AR143">
            <v>27</v>
          </cell>
          <cell r="AS143">
            <v>44786.408333333333</v>
          </cell>
          <cell r="AT143">
            <v>44781.408333333333</v>
          </cell>
          <cell r="AU143"/>
          <cell r="AV143"/>
          <cell r="AW143"/>
          <cell r="AX143"/>
          <cell r="AY143"/>
          <cell r="AZ143"/>
          <cell r="BA143"/>
          <cell r="BB143"/>
          <cell r="BC143" t="str">
            <v>CHECKING OF SERVICE ITEMS</v>
          </cell>
          <cell r="BD143" t="str">
            <v>WITH BACKJOB , PARTIALLY BILLED</v>
          </cell>
          <cell r="BE143">
            <v>44757.408333333333</v>
          </cell>
          <cell r="BF143">
            <v>-3.4083333333328483</v>
          </cell>
          <cell r="BG143">
            <v>44754</v>
          </cell>
          <cell r="BH143">
            <v>44754</v>
          </cell>
        </row>
        <row r="144">
          <cell r="E144" t="str">
            <v>X22041800261</v>
          </cell>
          <cell r="F144" t="str">
            <v>ZOI'S MEATOWN INC.</v>
          </cell>
          <cell r="G144" t="str">
            <v>BAYABAS, GOLDEN ACRES SUBD, LAS PINAS CITY</v>
          </cell>
          <cell r="H144" t="str">
            <v>LAS PIÑAS CITY</v>
          </cell>
          <cell r="I144" t="str">
            <v>PARAÑAQUE</v>
          </cell>
          <cell r="J144" t="str">
            <v>for PAI</v>
          </cell>
          <cell r="K144"/>
          <cell r="L144" t="str">
            <v>ECOM</v>
          </cell>
          <cell r="M144" t="str">
            <v>FCOMP</v>
          </cell>
          <cell r="N144" t="str">
            <v>MBF</v>
          </cell>
          <cell r="O144">
            <v>50.15</v>
          </cell>
          <cell r="P144"/>
          <cell r="Q144">
            <v>175.3</v>
          </cell>
          <cell r="R144">
            <v>278</v>
          </cell>
          <cell r="S144">
            <v>110201.5</v>
          </cell>
          <cell r="T144" t="str">
            <v>MODIFICATION</v>
          </cell>
          <cell r="U144">
            <v>15958.3</v>
          </cell>
          <cell r="V144"/>
          <cell r="W144">
            <v>44697.519444444442</v>
          </cell>
          <cell r="X144">
            <v>44699</v>
          </cell>
          <cell r="Y144">
            <v>44700</v>
          </cell>
          <cell r="Z144"/>
          <cell r="AA144">
            <v>44743.394444444442</v>
          </cell>
          <cell r="AB144"/>
          <cell r="AC144">
            <v>45.875</v>
          </cell>
          <cell r="AD144">
            <v>44.394444444442343</v>
          </cell>
          <cell r="AE144">
            <v>-44743.394444444442</v>
          </cell>
          <cell r="AF144">
            <v>44716.026797385617</v>
          </cell>
          <cell r="AG144">
            <v>44724.762091503268</v>
          </cell>
          <cell r="AH144">
            <v>44747.519444444442</v>
          </cell>
          <cell r="AI144">
            <v>1.5997435897435897</v>
          </cell>
          <cell r="AJ144">
            <v>-1016.8953282828282</v>
          </cell>
          <cell r="AK144">
            <v>26</v>
          </cell>
          <cell r="AL144">
            <v>30</v>
          </cell>
          <cell r="AM144">
            <v>21.507352941176471</v>
          </cell>
          <cell r="AN144">
            <v>27.242647058823529</v>
          </cell>
          <cell r="AO144">
            <v>18.507352941176471</v>
          </cell>
          <cell r="AP144">
            <v>44</v>
          </cell>
          <cell r="AQ144">
            <v>35.200000000000003</v>
          </cell>
          <cell r="AR144">
            <v>30.200000000000003</v>
          </cell>
          <cell r="AS144">
            <v>44778.594444444439</v>
          </cell>
          <cell r="AT144">
            <v>44773.594444444439</v>
          </cell>
          <cell r="AU144"/>
          <cell r="AV144"/>
          <cell r="AW144"/>
          <cell r="AX144"/>
          <cell r="AY144"/>
          <cell r="AZ144"/>
          <cell r="BA144"/>
          <cell r="BB144"/>
          <cell r="BC144" t="str">
            <v>ON GOING MAT RETURN</v>
          </cell>
          <cell r="BD144"/>
          <cell r="BE144">
            <v>44746.394444444442</v>
          </cell>
          <cell r="BF144">
            <v>98.605555555557657</v>
          </cell>
          <cell r="BG144">
            <v>44820</v>
          </cell>
          <cell r="BH144">
            <v>44845</v>
          </cell>
        </row>
        <row r="145">
          <cell r="E145" t="str">
            <v>X22041591860</v>
          </cell>
          <cell r="F145" t="str">
            <v>MARIA TAN TSAI</v>
          </cell>
          <cell r="G145" t="str">
            <v>MOLINO, NIOG III, BACOOR</v>
          </cell>
          <cell r="H145" t="str">
            <v>BACOOR CITY</v>
          </cell>
          <cell r="I145" t="str">
            <v>DASMA</v>
          </cell>
          <cell r="J145" t="str">
            <v>retirement</v>
          </cell>
          <cell r="K145"/>
          <cell r="L145" t="str">
            <v>AVECO</v>
          </cell>
          <cell r="M145" t="str">
            <v>FCOMP</v>
          </cell>
          <cell r="N145" t="str">
            <v>MBF</v>
          </cell>
          <cell r="O145">
            <v>11.35</v>
          </cell>
          <cell r="P145"/>
          <cell r="Q145">
            <v>15.55</v>
          </cell>
          <cell r="R145">
            <v>0</v>
          </cell>
          <cell r="S145">
            <v>19987.88</v>
          </cell>
          <cell r="T145" t="str">
            <v>TERMINATION</v>
          </cell>
          <cell r="U145">
            <v>7724.3</v>
          </cell>
          <cell r="V145">
            <v>7181.77</v>
          </cell>
          <cell r="W145">
            <v>44699.569444444445</v>
          </cell>
          <cell r="X145">
            <v>44701</v>
          </cell>
          <cell r="Y145">
            <v>44704</v>
          </cell>
          <cell r="Z145"/>
          <cell r="AA145">
            <v>44741.571527777778</v>
          </cell>
          <cell r="AB145"/>
          <cell r="AC145">
            <v>42.002083333332848</v>
          </cell>
          <cell r="AD145">
            <v>40.571527777778101</v>
          </cell>
          <cell r="AE145">
            <v>-44741.571527777778</v>
          </cell>
          <cell r="AF145">
            <v>44718.343637992832</v>
          </cell>
          <cell r="AG145">
            <v>44727.150089605733</v>
          </cell>
          <cell r="AH145">
            <v>44749.569444444445</v>
          </cell>
          <cell r="AI145">
            <v>1.4467384259259091</v>
          </cell>
          <cell r="AJ145">
            <v>-1118.5392881944445</v>
          </cell>
          <cell r="AK145">
            <v>20</v>
          </cell>
          <cell r="AL145">
            <v>36</v>
          </cell>
          <cell r="AM145">
            <v>21.774193548387096</v>
          </cell>
          <cell r="AN145">
            <v>27.58064516129032</v>
          </cell>
          <cell r="AO145">
            <v>18.774193548387096</v>
          </cell>
          <cell r="AP145">
            <v>40</v>
          </cell>
          <cell r="AQ145">
            <v>32</v>
          </cell>
          <cell r="AR145">
            <v>27</v>
          </cell>
          <cell r="AS145">
            <v>44773.571527777778</v>
          </cell>
          <cell r="AT145">
            <v>44768.571527777778</v>
          </cell>
          <cell r="AU145"/>
          <cell r="AV145"/>
          <cell r="AW145"/>
          <cell r="AX145"/>
          <cell r="AY145"/>
          <cell r="AZ145"/>
          <cell r="BA145"/>
          <cell r="BB145"/>
          <cell r="BC145" t="str">
            <v>CHECKING OF SERVICE ITEMS</v>
          </cell>
          <cell r="BD145" t="str">
            <v>PARTIALLY BILLED</v>
          </cell>
          <cell r="BE145">
            <v>44744.571527777778</v>
          </cell>
          <cell r="BF145">
            <v>99.428472222221899</v>
          </cell>
          <cell r="BG145">
            <v>44741</v>
          </cell>
          <cell r="BH145">
            <v>44844</v>
          </cell>
        </row>
        <row r="146">
          <cell r="E146" t="str">
            <v>R21170484</v>
          </cell>
          <cell r="F146" t="str">
            <v>HOUSEHOLD DEVELOPMENT CORPORATION</v>
          </cell>
          <cell r="G146" t="str">
            <v>BLOCK 7, VILLA LESSANDRA 6, BACOOR</v>
          </cell>
          <cell r="H146" t="str">
            <v>BACOOR CITY</v>
          </cell>
          <cell r="I146" t="str">
            <v>DASMA</v>
          </cell>
          <cell r="J146" t="str">
            <v>for execution</v>
          </cell>
          <cell r="K146"/>
          <cell r="L146" t="str">
            <v>AVECO</v>
          </cell>
          <cell r="M146" t="str">
            <v>FCOMP</v>
          </cell>
          <cell r="N146" t="str">
            <v>MBF</v>
          </cell>
          <cell r="O146">
            <v>57.4</v>
          </cell>
          <cell r="P146"/>
          <cell r="Q146">
            <v>78.7</v>
          </cell>
          <cell r="R146">
            <v>0</v>
          </cell>
          <cell r="S146">
            <v>93477.89</v>
          </cell>
          <cell r="T146" t="str">
            <v>RELOC</v>
          </cell>
          <cell r="U146">
            <v>38927.67</v>
          </cell>
          <cell r="V146">
            <v>17482.18</v>
          </cell>
          <cell r="W146">
            <v>44699.313194444447</v>
          </cell>
          <cell r="X146">
            <v>44701</v>
          </cell>
          <cell r="Y146">
            <v>44704</v>
          </cell>
          <cell r="Z146"/>
          <cell r="AA146">
            <v>44814.449305555558</v>
          </cell>
          <cell r="AB146"/>
          <cell r="AC146">
            <v>115.13611111111095</v>
          </cell>
          <cell r="AD146">
            <v>113.44930555555766</v>
          </cell>
          <cell r="AE146">
            <v>-44814.449305555558</v>
          </cell>
          <cell r="AF146">
            <v>44719.398696303186</v>
          </cell>
          <cell r="AG146">
            <v>44728.554830132176</v>
          </cell>
          <cell r="AH146">
            <v>44749.313194444447</v>
          </cell>
          <cell r="AI146">
            <v>3.7405330783682178</v>
          </cell>
          <cell r="AJ146">
            <v>-1067.0106977513228</v>
          </cell>
          <cell r="AK146">
            <v>23</v>
          </cell>
          <cell r="AL146">
            <v>36</v>
          </cell>
          <cell r="AM146">
            <v>23.085501858736059</v>
          </cell>
          <cell r="AN146">
            <v>29.241635687732341</v>
          </cell>
          <cell r="AO146">
            <v>20.085501858736059</v>
          </cell>
          <cell r="AP146">
            <v>42</v>
          </cell>
          <cell r="AQ146">
            <v>33.6</v>
          </cell>
          <cell r="AR146">
            <v>28.6</v>
          </cell>
          <cell r="AS146">
            <v>44848.049305555556</v>
          </cell>
          <cell r="AT146">
            <v>44843.049305555556</v>
          </cell>
          <cell r="AU146"/>
          <cell r="AV146"/>
          <cell r="AW146"/>
          <cell r="AX146"/>
          <cell r="AY146"/>
          <cell r="AZ146"/>
          <cell r="BA146"/>
          <cell r="BB146"/>
          <cell r="BC146" t="str">
            <v>ON GOING MAT RETURN</v>
          </cell>
          <cell r="BD146" t="str">
            <v>PARTIALLY BILLED</v>
          </cell>
          <cell r="BE146">
            <v>44817.449305555558</v>
          </cell>
          <cell r="BF146">
            <v>28.550694444442343</v>
          </cell>
          <cell r="BG146">
            <v>44785</v>
          </cell>
          <cell r="BH146">
            <v>44846</v>
          </cell>
        </row>
        <row r="147">
          <cell r="E147" t="str">
            <v>X22041773417</v>
          </cell>
          <cell r="F147" t="str">
            <v>BRICOLAGE PHILIPPINES INC</v>
          </cell>
          <cell r="G147" t="str">
            <v>BF RESORT, BF RESORT VILL, LAS PINAS CITY</v>
          </cell>
          <cell r="H147" t="str">
            <v>LAS PIÑAS CITY</v>
          </cell>
          <cell r="I147" t="str">
            <v>PARAÑAQUE</v>
          </cell>
          <cell r="J147"/>
          <cell r="K147"/>
          <cell r="L147" t="str">
            <v>POWERHOUSE</v>
          </cell>
          <cell r="M147" t="str">
            <v>FCOMP</v>
          </cell>
          <cell r="N147" t="str">
            <v>MBF</v>
          </cell>
          <cell r="O147">
            <v>44.58</v>
          </cell>
          <cell r="P147"/>
          <cell r="Q147">
            <v>61.13</v>
          </cell>
          <cell r="R147">
            <v>88</v>
          </cell>
          <cell r="S147">
            <v>102260.79</v>
          </cell>
          <cell r="T147" t="str">
            <v>NEW</v>
          </cell>
          <cell r="U147">
            <v>30252.63</v>
          </cell>
          <cell r="V147"/>
          <cell r="W147">
            <v>44700.665972222225</v>
          </cell>
          <cell r="X147">
            <v>44705</v>
          </cell>
          <cell r="Y147">
            <v>44704</v>
          </cell>
          <cell r="Z147"/>
          <cell r="AA147">
            <v>44725.504861111112</v>
          </cell>
          <cell r="AB147"/>
          <cell r="AC147">
            <v>24.838888888887595</v>
          </cell>
          <cell r="AD147">
            <v>20.504861111112405</v>
          </cell>
          <cell r="AE147">
            <v>-44725.504861111112</v>
          </cell>
          <cell r="AF147">
            <v>44719.966352450363</v>
          </cell>
          <cell r="AG147">
            <v>44728.913120511199</v>
          </cell>
          <cell r="AH147">
            <v>44750.665972222225</v>
          </cell>
          <cell r="AI147">
            <v>0.83537439613522224</v>
          </cell>
          <cell r="AJ147">
            <v>-1064.8929728835978</v>
          </cell>
          <cell r="AK147">
            <v>23</v>
          </cell>
          <cell r="AL147">
            <v>34</v>
          </cell>
          <cell r="AM147">
            <v>22.300380228136884</v>
          </cell>
          <cell r="AN147">
            <v>28.247148288973385</v>
          </cell>
          <cell r="AO147">
            <v>19.300380228136884</v>
          </cell>
          <cell r="AP147">
            <v>42</v>
          </cell>
          <cell r="AQ147">
            <v>33.6</v>
          </cell>
          <cell r="AR147">
            <v>28.6</v>
          </cell>
          <cell r="AS147">
            <v>44759.104861111111</v>
          </cell>
          <cell r="AT147">
            <v>44754.104861111111</v>
          </cell>
          <cell r="AU147"/>
          <cell r="AV147"/>
          <cell r="AW147"/>
          <cell r="AX147"/>
          <cell r="AY147"/>
          <cell r="AZ147"/>
          <cell r="BA147"/>
          <cell r="BB147"/>
          <cell r="BC147" t="str">
            <v>NO COC</v>
          </cell>
          <cell r="BD147"/>
          <cell r="BE147">
            <v>44728.504861111112</v>
          </cell>
          <cell r="BF147">
            <v>1162.4951388888876</v>
          </cell>
          <cell r="BG147"/>
          <cell r="BH147"/>
        </row>
        <row r="148">
          <cell r="E148">
            <v>100378542342</v>
          </cell>
          <cell r="F148" t="str">
            <v>C1_423WU_Retirement of Idle Meralco facilities from CX9-2220 to CX9-0101</v>
          </cell>
          <cell r="G148" t="str">
            <v>DR. A. SANTOS SAN ISIDRO SAN ISIDRO PARANAQUE</v>
          </cell>
          <cell r="H148" t="str">
            <v>PARAÑAQUE CITY</v>
          </cell>
          <cell r="I148" t="str">
            <v>PARAÑAQUE</v>
          </cell>
          <cell r="J148" t="str">
            <v>Completed August 31, 2022</v>
          </cell>
          <cell r="K148"/>
          <cell r="L148" t="str">
            <v>AVECO</v>
          </cell>
          <cell r="M148" t="str">
            <v>FCOMP</v>
          </cell>
          <cell r="N148" t="str">
            <v>MBF</v>
          </cell>
          <cell r="O148">
            <v>86.73</v>
          </cell>
          <cell r="P148"/>
          <cell r="Q148">
            <v>0.8</v>
          </cell>
          <cell r="R148">
            <v>0</v>
          </cell>
          <cell r="S148">
            <v>81884.2</v>
          </cell>
          <cell r="T148" t="str">
            <v>P-SERIES</v>
          </cell>
          <cell r="U148">
            <v>58816.570000000014</v>
          </cell>
          <cell r="V148"/>
          <cell r="W148">
            <v>44703.361805555556</v>
          </cell>
          <cell r="X148">
            <v>44707.643055555556</v>
          </cell>
          <cell r="Y148">
            <v>44729</v>
          </cell>
          <cell r="Z148"/>
          <cell r="AA148">
            <v>44823.371527777781</v>
          </cell>
          <cell r="AB148"/>
          <cell r="AC148">
            <v>120.00972222222481</v>
          </cell>
          <cell r="AD148">
            <v>115.72847222222481</v>
          </cell>
          <cell r="AE148">
            <v>-44823.371527777781</v>
          </cell>
          <cell r="AF148">
            <v>44722.135999103943</v>
          </cell>
          <cell r="AG148">
            <v>44730.942450716844</v>
          </cell>
          <cell r="AH148">
            <v>44753.361805555556</v>
          </cell>
          <cell r="AI148">
            <v>4.1336682098766317</v>
          </cell>
          <cell r="AJ148">
            <v>-1120.5842881944445</v>
          </cell>
          <cell r="AK148">
            <v>20</v>
          </cell>
          <cell r="AL148">
            <v>36</v>
          </cell>
          <cell r="AM148">
            <v>21.774193548387096</v>
          </cell>
          <cell r="AN148">
            <v>27.58064516129032</v>
          </cell>
          <cell r="AO148">
            <v>18.774193548387096</v>
          </cell>
          <cell r="AP148">
            <v>40</v>
          </cell>
          <cell r="AQ148">
            <v>32</v>
          </cell>
          <cell r="AR148">
            <v>27</v>
          </cell>
          <cell r="AS148">
            <v>44855.371527777781</v>
          </cell>
          <cell r="AT148">
            <v>44850.371527777781</v>
          </cell>
          <cell r="AU148"/>
          <cell r="AV148"/>
          <cell r="AW148"/>
          <cell r="AX148"/>
          <cell r="AY148"/>
          <cell r="AZ148"/>
          <cell r="BA148"/>
          <cell r="BB148"/>
          <cell r="BC148" t="str">
            <v>NO COC</v>
          </cell>
          <cell r="BD148"/>
          <cell r="BE148">
            <v>44826.371527777781</v>
          </cell>
          <cell r="BF148">
            <v>1064.628472222219</v>
          </cell>
          <cell r="BG148"/>
          <cell r="BH148"/>
        </row>
        <row r="149">
          <cell r="E149" t="str">
            <v>X21115112901</v>
          </cell>
          <cell r="F149" t="str">
            <v>DITO TELECOMMUNITY CORPORATION</v>
          </cell>
          <cell r="G149" t="str">
            <v>PINAGTIPUNAN, PINAGTIPUNAN, GENERAL TRIAS</v>
          </cell>
          <cell r="H149" t="str">
            <v>GENERAL TRIAS CITY</v>
          </cell>
          <cell r="I149" t="str">
            <v>DASMA</v>
          </cell>
          <cell r="J149"/>
          <cell r="K149"/>
          <cell r="L149" t="str">
            <v>POWERHOUSE</v>
          </cell>
          <cell r="M149" t="str">
            <v>FCOMP</v>
          </cell>
          <cell r="N149" t="str">
            <v>MBF</v>
          </cell>
          <cell r="O149">
            <v>197.5</v>
          </cell>
          <cell r="P149"/>
          <cell r="Q149">
            <v>281.08</v>
          </cell>
          <cell r="R149">
            <v>222</v>
          </cell>
          <cell r="S149">
            <v>916775.24</v>
          </cell>
          <cell r="T149" t="str">
            <v>NEW</v>
          </cell>
          <cell r="U149">
            <v>133935.51</v>
          </cell>
          <cell r="V149">
            <v>47838.8</v>
          </cell>
          <cell r="W149">
            <v>44701</v>
          </cell>
          <cell r="X149">
            <v>44712</v>
          </cell>
          <cell r="Y149">
            <v>44708</v>
          </cell>
          <cell r="Z149"/>
          <cell r="AA149">
            <v>44713.684027777781</v>
          </cell>
          <cell r="AB149"/>
          <cell r="AC149">
            <v>12.684027777781012</v>
          </cell>
          <cell r="AD149">
            <v>1.6840277777810115</v>
          </cell>
          <cell r="AE149">
            <v>-44713.684027777781</v>
          </cell>
          <cell r="AF149">
            <v>44720.027972027972</v>
          </cell>
          <cell r="AG149">
            <v>44728.902097902101</v>
          </cell>
          <cell r="AH149">
            <v>44751</v>
          </cell>
          <cell r="AI149">
            <v>0.43186094576730583</v>
          </cell>
          <cell r="AJ149">
            <v>-972.03660929951695</v>
          </cell>
          <cell r="AK149">
            <v>28</v>
          </cell>
          <cell r="AL149">
            <v>30</v>
          </cell>
          <cell r="AM149">
            <v>22.027972027972027</v>
          </cell>
          <cell r="AN149">
            <v>27.9020979020979</v>
          </cell>
          <cell r="AO149">
            <v>19.027972027972027</v>
          </cell>
          <cell r="AP149">
            <v>46</v>
          </cell>
          <cell r="AQ149">
            <v>36.800000000000004</v>
          </cell>
          <cell r="AR149">
            <v>31.800000000000004</v>
          </cell>
          <cell r="AS149">
            <v>44750.484027777784</v>
          </cell>
          <cell r="AT149">
            <v>44745.484027777784</v>
          </cell>
          <cell r="AU149"/>
          <cell r="AV149"/>
          <cell r="AW149"/>
          <cell r="AX149"/>
          <cell r="AY149"/>
          <cell r="AZ149"/>
          <cell r="BA149"/>
          <cell r="BB149"/>
          <cell r="BC149" t="str">
            <v>CHECKING OF SERVICE ITEMS</v>
          </cell>
          <cell r="BD149" t="str">
            <v>PARTIALLY BILLED; WITH ISSUED NOV &amp; DEBIT MEMO (c/o RONILO GANGE JR.)</v>
          </cell>
          <cell r="BE149">
            <v>44716.684027777781</v>
          </cell>
          <cell r="BF149">
            <v>53.315972222218988</v>
          </cell>
          <cell r="BG149">
            <v>44713</v>
          </cell>
          <cell r="BH149">
            <v>44770</v>
          </cell>
        </row>
        <row r="150">
          <cell r="E150" t="str">
            <v>X21020588342</v>
          </cell>
          <cell r="F150" t="str">
            <v>DITO TELECOMMUNITY CORPORATION</v>
          </cell>
          <cell r="G150" t="str">
            <v>LEONCIA NARIO, BERMUDA CLASSIC PH II SUBD, BACOOR</v>
          </cell>
          <cell r="H150" t="str">
            <v>BACOOR CITY</v>
          </cell>
          <cell r="I150" t="str">
            <v>DASMA</v>
          </cell>
          <cell r="J150"/>
          <cell r="K150"/>
          <cell r="L150" t="str">
            <v>AVECO</v>
          </cell>
          <cell r="M150" t="str">
            <v>FCOMP</v>
          </cell>
          <cell r="N150" t="str">
            <v>MBF</v>
          </cell>
          <cell r="O150">
            <v>55.07</v>
          </cell>
          <cell r="P150"/>
          <cell r="Q150">
            <v>69.27</v>
          </cell>
          <cell r="R150">
            <v>19</v>
          </cell>
          <cell r="S150">
            <v>168145.38</v>
          </cell>
          <cell r="T150" t="str">
            <v>NEW</v>
          </cell>
          <cell r="U150">
            <v>37344.97</v>
          </cell>
          <cell r="V150">
            <v>23063.02</v>
          </cell>
          <cell r="W150">
            <v>44706.609722222223</v>
          </cell>
          <cell r="X150">
            <v>44712</v>
          </cell>
          <cell r="Y150">
            <v>44708</v>
          </cell>
          <cell r="Z150"/>
          <cell r="AA150">
            <v>44733.472222222219</v>
          </cell>
          <cell r="AB150"/>
          <cell r="AC150">
            <v>26.862499999995634</v>
          </cell>
          <cell r="AD150">
            <v>21.472222222218988</v>
          </cell>
          <cell r="AE150">
            <v>-44733.472222222219</v>
          </cell>
          <cell r="AF150">
            <v>44726.695224080962</v>
          </cell>
          <cell r="AG150">
            <v>44735.851357909953</v>
          </cell>
          <cell r="AH150">
            <v>44756.609722222223</v>
          </cell>
          <cell r="AI150">
            <v>0.87270682367135577</v>
          </cell>
          <cell r="AJ150">
            <v>-1065.0826719576719</v>
          </cell>
          <cell r="AK150">
            <v>23</v>
          </cell>
          <cell r="AL150">
            <v>36</v>
          </cell>
          <cell r="AM150">
            <v>23.085501858736059</v>
          </cell>
          <cell r="AN150">
            <v>29.241635687732341</v>
          </cell>
          <cell r="AO150">
            <v>20.085501858736059</v>
          </cell>
          <cell r="AP150">
            <v>42</v>
          </cell>
          <cell r="AQ150">
            <v>33.6</v>
          </cell>
          <cell r="AR150">
            <v>28.6</v>
          </cell>
          <cell r="AS150">
            <v>44767.072222222218</v>
          </cell>
          <cell r="AT150">
            <v>44762.072222222218</v>
          </cell>
          <cell r="AU150"/>
          <cell r="AV150"/>
          <cell r="AW150"/>
          <cell r="AX150"/>
          <cell r="AY150"/>
          <cell r="AZ150"/>
          <cell r="BA150"/>
          <cell r="BB150"/>
          <cell r="BC150" t="str">
            <v>MATERIAL BALANCING</v>
          </cell>
          <cell r="BD150" t="str">
            <v>PARTIALLY BILLED</v>
          </cell>
          <cell r="BE150">
            <v>44736.472222222219</v>
          </cell>
          <cell r="BF150">
            <v>111.52777777778101</v>
          </cell>
          <cell r="BG150">
            <v>44732</v>
          </cell>
          <cell r="BH150">
            <v>44848</v>
          </cell>
        </row>
        <row r="151">
          <cell r="E151" t="str">
            <v>X22031002142</v>
          </cell>
          <cell r="F151" t="str">
            <v>MICHAEL A TIBAYAN</v>
          </cell>
          <cell r="G151" t="str">
            <v>LUZON, AYALA-ALABANG VILL, MUNTINLUPA</v>
          </cell>
          <cell r="H151" t="str">
            <v>MUNTINLUPA CITY</v>
          </cell>
          <cell r="I151" t="str">
            <v>PARAÑAQUE</v>
          </cell>
          <cell r="J151"/>
          <cell r="K151"/>
          <cell r="L151" t="str">
            <v>POWERHOUSE</v>
          </cell>
          <cell r="M151" t="str">
            <v>FCOMP</v>
          </cell>
          <cell r="N151" t="str">
            <v>MBF</v>
          </cell>
          <cell r="O151">
            <v>4.66</v>
          </cell>
          <cell r="P151"/>
          <cell r="Q151">
            <v>6.38</v>
          </cell>
          <cell r="R151">
            <v>33.299999999999997</v>
          </cell>
          <cell r="S151">
            <v>20105.599999999999</v>
          </cell>
          <cell r="T151" t="str">
            <v>MODIFICATION</v>
          </cell>
          <cell r="U151">
            <v>3160.18</v>
          </cell>
          <cell r="V151"/>
          <cell r="W151">
            <v>44703.311805555553</v>
          </cell>
          <cell r="X151">
            <v>44712</v>
          </cell>
          <cell r="Y151">
            <v>44708</v>
          </cell>
          <cell r="Z151"/>
          <cell r="AA151">
            <v>44729.67291666667</v>
          </cell>
          <cell r="AB151"/>
          <cell r="AC151">
            <v>26.36111111111677</v>
          </cell>
          <cell r="AD151">
            <v>17.672916666670062</v>
          </cell>
          <cell r="AE151">
            <v>-44729.67291666667</v>
          </cell>
          <cell r="AF151">
            <v>44722.08599910394</v>
          </cell>
          <cell r="AG151">
            <v>44730.892450716841</v>
          </cell>
          <cell r="AH151">
            <v>44753.311805555553</v>
          </cell>
          <cell r="AI151">
            <v>0.90799382716068866</v>
          </cell>
          <cell r="AJ151">
            <v>-1118.2418229166667</v>
          </cell>
          <cell r="AK151">
            <v>20</v>
          </cell>
          <cell r="AL151">
            <v>36</v>
          </cell>
          <cell r="AM151">
            <v>21.774193548387096</v>
          </cell>
          <cell r="AN151">
            <v>27.58064516129032</v>
          </cell>
          <cell r="AO151">
            <v>18.774193548387096</v>
          </cell>
          <cell r="AP151">
            <v>40</v>
          </cell>
          <cell r="AQ151">
            <v>32</v>
          </cell>
          <cell r="AR151">
            <v>27</v>
          </cell>
          <cell r="AS151">
            <v>44761.67291666667</v>
          </cell>
          <cell r="AT151">
            <v>44756.67291666667</v>
          </cell>
          <cell r="AU151"/>
          <cell r="AV151"/>
          <cell r="AW151"/>
          <cell r="AX151"/>
          <cell r="AY151"/>
          <cell r="AZ151"/>
          <cell r="BA151"/>
          <cell r="BB151"/>
          <cell r="BC151" t="str">
            <v>NO COC</v>
          </cell>
          <cell r="BD151"/>
          <cell r="BE151">
            <v>44732.67291666667</v>
          </cell>
          <cell r="BF151">
            <v>1158.3270833333299</v>
          </cell>
          <cell r="BG151"/>
          <cell r="BH151"/>
        </row>
        <row r="152">
          <cell r="E152" t="str">
            <v>X22041454192</v>
          </cell>
          <cell r="F152" t="str">
            <v>MAKATI DEVELOPMENT CORPORATION,</v>
          </cell>
          <cell r="G152" t="str">
            <v>BAGSAKAN, FTI CPD, TAGUIG CITY</v>
          </cell>
          <cell r="H152" t="str">
            <v>TAGUIG CITY</v>
          </cell>
          <cell r="I152" t="str">
            <v>PARAÑAQUE</v>
          </cell>
          <cell r="J152"/>
          <cell r="K152"/>
          <cell r="L152" t="str">
            <v>VJC</v>
          </cell>
          <cell r="M152" t="str">
            <v>FCOMP</v>
          </cell>
          <cell r="N152" t="str">
            <v>MBF</v>
          </cell>
          <cell r="O152">
            <v>188.24</v>
          </cell>
          <cell r="P152"/>
          <cell r="Q152">
            <v>273.8</v>
          </cell>
          <cell r="R152">
            <v>0</v>
          </cell>
          <cell r="S152">
            <v>172718.3</v>
          </cell>
          <cell r="T152" t="str">
            <v>TERMINATION</v>
          </cell>
          <cell r="U152">
            <v>130429.32</v>
          </cell>
          <cell r="V152">
            <v>114840.52999999998</v>
          </cell>
          <cell r="W152">
            <v>44706.606249999997</v>
          </cell>
          <cell r="X152">
            <v>44712</v>
          </cell>
          <cell r="Y152">
            <v>44708</v>
          </cell>
          <cell r="Z152"/>
          <cell r="AA152">
            <v>44729.634722222225</v>
          </cell>
          <cell r="AB152"/>
          <cell r="AC152">
            <v>23.02847222222772</v>
          </cell>
          <cell r="AD152">
            <v>17.634722222224809</v>
          </cell>
          <cell r="AE152">
            <v>-44729.634722222225</v>
          </cell>
          <cell r="AF152">
            <v>44728.474671052631</v>
          </cell>
          <cell r="AG152">
            <v>44738.106249999997</v>
          </cell>
          <cell r="AH152">
            <v>44756.606249999997</v>
          </cell>
          <cell r="AI152">
            <v>0.69450947971797872</v>
          </cell>
          <cell r="AJ152">
            <v>-972.38336352657007</v>
          </cell>
          <cell r="AK152">
            <v>28</v>
          </cell>
          <cell r="AL152">
            <v>36</v>
          </cell>
          <cell r="AM152">
            <v>24.868421052631579</v>
          </cell>
          <cell r="AN152">
            <v>31.499999999999996</v>
          </cell>
          <cell r="AO152">
            <v>21.868421052631579</v>
          </cell>
          <cell r="AP152">
            <v>46</v>
          </cell>
          <cell r="AQ152">
            <v>36.800000000000004</v>
          </cell>
          <cell r="AR152">
            <v>31.800000000000004</v>
          </cell>
          <cell r="AS152">
            <v>44766.434722222228</v>
          </cell>
          <cell r="AT152">
            <v>44761.434722222228</v>
          </cell>
          <cell r="AU152"/>
          <cell r="AV152"/>
          <cell r="AW152"/>
          <cell r="AX152"/>
          <cell r="AY152"/>
          <cell r="AZ152"/>
          <cell r="BA152"/>
          <cell r="BB152"/>
          <cell r="BC152" t="str">
            <v>ON GOING MAT RETURN</v>
          </cell>
          <cell r="BD152" t="str">
            <v>WITH BACKJOB , BILLED</v>
          </cell>
          <cell r="BE152">
            <v>44732.634722222225</v>
          </cell>
          <cell r="BF152">
            <v>13.365277777775191</v>
          </cell>
          <cell r="BG152">
            <v>44729</v>
          </cell>
          <cell r="BH152">
            <v>44746</v>
          </cell>
        </row>
        <row r="153">
          <cell r="E153" t="str">
            <v>X22020584355</v>
          </cell>
          <cell r="F153" t="str">
            <v>ALEXANDER JOSEPH VALIENTES LUANG</v>
          </cell>
          <cell r="G153" t="str">
            <v>CHARLEMAGNE, ITALIA 500-BF HOMES, LAS PINAS CITY</v>
          </cell>
          <cell r="H153" t="str">
            <v>LAS PIÑAS CITY</v>
          </cell>
          <cell r="I153" t="str">
            <v>PARAÑAQUE</v>
          </cell>
          <cell r="J153"/>
          <cell r="K153"/>
          <cell r="L153" t="str">
            <v>POWERHOUSE</v>
          </cell>
          <cell r="M153" t="str">
            <v>FCOMP</v>
          </cell>
          <cell r="N153" t="str">
            <v>MBF</v>
          </cell>
          <cell r="O153">
            <v>177.22</v>
          </cell>
          <cell r="P153"/>
          <cell r="Q153">
            <v>289.92</v>
          </cell>
          <cell r="R153">
            <v>32.1</v>
          </cell>
          <cell r="S153">
            <v>671408.4</v>
          </cell>
          <cell r="T153" t="str">
            <v>MODIFICATION</v>
          </cell>
          <cell r="U153">
            <v>120180.73</v>
          </cell>
          <cell r="V153"/>
          <cell r="W153">
            <v>44706.62777777778</v>
          </cell>
          <cell r="X153">
            <v>44712</v>
          </cell>
          <cell r="Y153">
            <v>44708</v>
          </cell>
          <cell r="Z153"/>
          <cell r="AA153">
            <v>44729.676388888889</v>
          </cell>
          <cell r="AB153"/>
          <cell r="AC153">
            <v>23.048611111109494</v>
          </cell>
          <cell r="AD153">
            <v>17.676388888889051</v>
          </cell>
          <cell r="AE153">
            <v>-44729.676388888889</v>
          </cell>
          <cell r="AF153">
            <v>44728.496198830413</v>
          </cell>
          <cell r="AG153">
            <v>44738.12777777778</v>
          </cell>
          <cell r="AH153">
            <v>44756.62777777778</v>
          </cell>
          <cell r="AI153">
            <v>0.69511684303346088</v>
          </cell>
          <cell r="AJ153">
            <v>-972.38426932367145</v>
          </cell>
          <cell r="AK153">
            <v>28</v>
          </cell>
          <cell r="AL153">
            <v>36</v>
          </cell>
          <cell r="AM153">
            <v>24.868421052631579</v>
          </cell>
          <cell r="AN153">
            <v>31.499999999999996</v>
          </cell>
          <cell r="AO153">
            <v>21.868421052631579</v>
          </cell>
          <cell r="AP153">
            <v>46</v>
          </cell>
          <cell r="AQ153">
            <v>36.800000000000004</v>
          </cell>
          <cell r="AR153">
            <v>31.800000000000004</v>
          </cell>
          <cell r="AS153">
            <v>44766.476388888892</v>
          </cell>
          <cell r="AT153">
            <v>44761.476388888892</v>
          </cell>
          <cell r="AU153"/>
          <cell r="AV153"/>
          <cell r="AW153"/>
          <cell r="AX153"/>
          <cell r="AY153"/>
          <cell r="AZ153"/>
          <cell r="BA153"/>
          <cell r="BB153"/>
          <cell r="BC153" t="str">
            <v>ON GOING MAT RETURN</v>
          </cell>
          <cell r="BD153" t="str">
            <v>WITH BACKJOB</v>
          </cell>
          <cell r="BE153">
            <v>44732.676388888889</v>
          </cell>
          <cell r="BF153">
            <v>466.32361111111095</v>
          </cell>
          <cell r="BG153">
            <v>44729</v>
          </cell>
          <cell r="BH153">
            <v>45199</v>
          </cell>
        </row>
        <row r="154">
          <cell r="E154" t="str">
            <v>X21083486771</v>
          </cell>
          <cell r="F154" t="str">
            <v>STO. CRISTO PROPERTIES AND HOLDINGS CORP.</v>
          </cell>
          <cell r="G154" t="str">
            <v>PASCUAL, PARANAQUE GREEN HEIGHTS, PARANAQUE</v>
          </cell>
          <cell r="H154" t="str">
            <v>PARAÑAQUE CITY</v>
          </cell>
          <cell r="I154" t="str">
            <v>PARAÑAQUE</v>
          </cell>
          <cell r="J154" t="str">
            <v>stock unavailability ball clevis</v>
          </cell>
          <cell r="K154"/>
          <cell r="L154" t="str">
            <v>VJC</v>
          </cell>
          <cell r="M154" t="str">
            <v>FCOMP</v>
          </cell>
          <cell r="N154" t="str">
            <v>MBF</v>
          </cell>
          <cell r="O154">
            <v>89.19</v>
          </cell>
          <cell r="P154"/>
          <cell r="Q154">
            <v>136.47999999999999</v>
          </cell>
          <cell r="R154">
            <v>21</v>
          </cell>
          <cell r="S154">
            <v>239565.66</v>
          </cell>
          <cell r="T154" t="str">
            <v>NEW</v>
          </cell>
          <cell r="U154">
            <v>60180.99</v>
          </cell>
          <cell r="V154">
            <v>23023.68</v>
          </cell>
          <cell r="W154">
            <v>44708.532638888886</v>
          </cell>
          <cell r="X154">
            <v>44713</v>
          </cell>
          <cell r="Y154">
            <v>44712</v>
          </cell>
          <cell r="Z154"/>
          <cell r="AA154">
            <v>44792.324999999997</v>
          </cell>
          <cell r="AB154"/>
          <cell r="AC154">
            <v>83.792361111110949</v>
          </cell>
          <cell r="AD154">
            <v>79.32499999999709</v>
          </cell>
          <cell r="AE154">
            <v>-44792.324999999997</v>
          </cell>
          <cell r="AF154">
            <v>44729.739535440611</v>
          </cell>
          <cell r="AG154">
            <v>44739.194707854404</v>
          </cell>
          <cell r="AH154">
            <v>44758.532638888886</v>
          </cell>
          <cell r="AI154">
            <v>2.596130846391258</v>
          </cell>
          <cell r="AJ154">
            <v>-1018.0073863636363</v>
          </cell>
          <cell r="AK154">
            <v>26</v>
          </cell>
          <cell r="AL154">
            <v>36</v>
          </cell>
          <cell r="AM154">
            <v>24.206896551724139</v>
          </cell>
          <cell r="AN154">
            <v>30.662068965517239</v>
          </cell>
          <cell r="AO154">
            <v>21.206896551724139</v>
          </cell>
          <cell r="AP154">
            <v>44</v>
          </cell>
          <cell r="AQ154">
            <v>35.200000000000003</v>
          </cell>
          <cell r="AR154">
            <v>30.200000000000003</v>
          </cell>
          <cell r="AS154">
            <v>44827.524999999994</v>
          </cell>
          <cell r="AT154">
            <v>44822.524999999994</v>
          </cell>
          <cell r="AU154"/>
          <cell r="AV154"/>
          <cell r="AW154"/>
          <cell r="AX154"/>
          <cell r="AY154"/>
          <cell r="AZ154"/>
          <cell r="BA154"/>
          <cell r="BB154"/>
          <cell r="BC154" t="str">
            <v>ON GOING MAT RETURN</v>
          </cell>
          <cell r="BD154" t="str">
            <v>WITH BACKJOB , PARTIALLY BILLED</v>
          </cell>
          <cell r="BE154">
            <v>44795.324999999997</v>
          </cell>
          <cell r="BF154">
            <v>262.67500000000291</v>
          </cell>
          <cell r="BG154">
            <v>44792</v>
          </cell>
          <cell r="BH154">
            <v>45058</v>
          </cell>
        </row>
        <row r="155">
          <cell r="E155" t="str">
            <v>X22052253899</v>
          </cell>
          <cell r="F155" t="str">
            <v>BRIA HOMES, INC.,</v>
          </cell>
          <cell r="G155" t="str">
            <v>PLUTO, MAPAYAPA VILL, LAS PINAS CITY</v>
          </cell>
          <cell r="H155" t="str">
            <v>LAS PIÑAS CITY</v>
          </cell>
          <cell r="I155" t="str">
            <v>PARAÑAQUE</v>
          </cell>
          <cell r="J155" t="str">
            <v>completed</v>
          </cell>
          <cell r="K155"/>
          <cell r="L155" t="str">
            <v>POWERHOUSE</v>
          </cell>
          <cell r="M155" t="str">
            <v>FCOMP</v>
          </cell>
          <cell r="N155" t="str">
            <v>MBF</v>
          </cell>
          <cell r="O155">
            <v>13.54</v>
          </cell>
          <cell r="P155"/>
          <cell r="Q155">
            <v>18.329999999999998</v>
          </cell>
          <cell r="R155">
            <v>0</v>
          </cell>
          <cell r="S155">
            <v>25945.1</v>
          </cell>
          <cell r="T155" t="str">
            <v>TERMINATION</v>
          </cell>
          <cell r="U155">
            <v>9189.1</v>
          </cell>
          <cell r="V155">
            <v>9189.1</v>
          </cell>
          <cell r="W155">
            <v>44713.51666666667</v>
          </cell>
          <cell r="X155">
            <v>44715</v>
          </cell>
          <cell r="Y155">
            <v>44715</v>
          </cell>
          <cell r="Z155"/>
          <cell r="AA155">
            <v>44771.711111111108</v>
          </cell>
          <cell r="AB155"/>
          <cell r="AC155">
            <v>58.194444444437977</v>
          </cell>
          <cell r="AD155">
            <v>56.711111111108039</v>
          </cell>
          <cell r="AE155">
            <v>-44771.711111111108</v>
          </cell>
          <cell r="AF155">
            <v>44732.290860215056</v>
          </cell>
          <cell r="AG155">
            <v>44741.097311827958</v>
          </cell>
          <cell r="AH155">
            <v>44763.51666666667</v>
          </cell>
          <cell r="AI155">
            <v>2.0044753086417524</v>
          </cell>
          <cell r="AJ155">
            <v>-1119.2927777777777</v>
          </cell>
          <cell r="AK155">
            <v>20</v>
          </cell>
          <cell r="AL155">
            <v>36</v>
          </cell>
          <cell r="AM155">
            <v>21.774193548387096</v>
          </cell>
          <cell r="AN155">
            <v>27.58064516129032</v>
          </cell>
          <cell r="AO155">
            <v>18.774193548387096</v>
          </cell>
          <cell r="AP155">
            <v>40</v>
          </cell>
          <cell r="AQ155">
            <v>32</v>
          </cell>
          <cell r="AR155">
            <v>27</v>
          </cell>
          <cell r="AS155">
            <v>44803.711111111108</v>
          </cell>
          <cell r="AT155">
            <v>44798.711111111108</v>
          </cell>
          <cell r="AU155"/>
          <cell r="AV155"/>
          <cell r="AW155"/>
          <cell r="AX155"/>
          <cell r="AY155"/>
          <cell r="AZ155"/>
          <cell r="BA155"/>
          <cell r="BB155"/>
          <cell r="BC155" t="str">
            <v>CHECKING OF SERVICE ITEMS</v>
          </cell>
          <cell r="BD155" t="str">
            <v>BILLED</v>
          </cell>
          <cell r="BE155">
            <v>44774.711111111108</v>
          </cell>
          <cell r="BF155">
            <v>20.288888888891961</v>
          </cell>
          <cell r="BG155">
            <v>44722</v>
          </cell>
          <cell r="BH155">
            <v>44795</v>
          </cell>
        </row>
        <row r="156">
          <cell r="E156" t="str">
            <v>X22020767431</v>
          </cell>
          <cell r="F156" t="str">
            <v>DANILO TEVES</v>
          </cell>
          <cell r="G156" t="str">
            <v>BRUGER, BRUGER SUBD, MUNTINLUPA</v>
          </cell>
          <cell r="H156" t="str">
            <v>MUNTINLUPA CITY</v>
          </cell>
          <cell r="I156" t="str">
            <v>PARAÑAQUE</v>
          </cell>
          <cell r="J156"/>
          <cell r="K156"/>
          <cell r="L156" t="str">
            <v>POWERHOUSE</v>
          </cell>
          <cell r="M156" t="str">
            <v>FCOMP</v>
          </cell>
          <cell r="N156" t="str">
            <v>MBF</v>
          </cell>
          <cell r="O156">
            <v>58.93</v>
          </cell>
          <cell r="P156"/>
          <cell r="Q156">
            <v>89.97</v>
          </cell>
          <cell r="R156">
            <v>31</v>
          </cell>
          <cell r="S156">
            <v>264060.5</v>
          </cell>
          <cell r="T156" t="str">
            <v>NEW</v>
          </cell>
          <cell r="U156">
            <v>39966.42</v>
          </cell>
          <cell r="V156"/>
          <cell r="W156">
            <v>44713.520138888889</v>
          </cell>
          <cell r="X156">
            <v>44715</v>
          </cell>
          <cell r="Y156">
            <v>44715</v>
          </cell>
          <cell r="Z156"/>
          <cell r="AA156">
            <v>44736.692361111112</v>
          </cell>
          <cell r="AB156"/>
          <cell r="AC156">
            <v>23.172222222223354</v>
          </cell>
          <cell r="AD156">
            <v>21.692361111112405</v>
          </cell>
          <cell r="AE156">
            <v>-44736.692361111112</v>
          </cell>
          <cell r="AF156">
            <v>44733.605640747628</v>
          </cell>
          <cell r="AG156">
            <v>44742.761774576618</v>
          </cell>
          <cell r="AH156">
            <v>44763.520138888889</v>
          </cell>
          <cell r="AI156">
            <v>0.75281736446595193</v>
          </cell>
          <cell r="AJ156">
            <v>-1065.1593419312169</v>
          </cell>
          <cell r="AK156">
            <v>23</v>
          </cell>
          <cell r="AL156">
            <v>36</v>
          </cell>
          <cell r="AM156">
            <v>23.085501858736059</v>
          </cell>
          <cell r="AN156">
            <v>29.241635687732341</v>
          </cell>
          <cell r="AO156">
            <v>20.085501858736059</v>
          </cell>
          <cell r="AP156">
            <v>42</v>
          </cell>
          <cell r="AQ156">
            <v>33.6</v>
          </cell>
          <cell r="AR156">
            <v>28.6</v>
          </cell>
          <cell r="AS156">
            <v>44770.292361111111</v>
          </cell>
          <cell r="AT156">
            <v>44765.292361111111</v>
          </cell>
          <cell r="AU156"/>
          <cell r="AV156"/>
          <cell r="AW156"/>
          <cell r="AX156"/>
          <cell r="AY156"/>
          <cell r="AZ156"/>
          <cell r="BA156"/>
          <cell r="BB156"/>
          <cell r="BC156" t="str">
            <v>ON GOING MAT RETURN</v>
          </cell>
          <cell r="BD156"/>
          <cell r="BE156">
            <v>44739.692361111112</v>
          </cell>
          <cell r="BF156">
            <v>79.307638888887595</v>
          </cell>
          <cell r="BG156">
            <v>44734</v>
          </cell>
          <cell r="BH156">
            <v>44819</v>
          </cell>
        </row>
        <row r="157">
          <cell r="E157" t="str">
            <v>X22031351638</v>
          </cell>
          <cell r="F157" t="str">
            <v>CROWN ASIA PROPERTIES, INC.</v>
          </cell>
          <cell r="G157" t="str">
            <v>BLOCK 08, PONTICELLI GARDENS 2, BACOOR</v>
          </cell>
          <cell r="H157" t="str">
            <v>BACOOR CITY</v>
          </cell>
          <cell r="I157" t="str">
            <v>DASMA</v>
          </cell>
          <cell r="J157"/>
          <cell r="K157"/>
          <cell r="L157" t="str">
            <v>AVECO</v>
          </cell>
          <cell r="M157" t="str">
            <v>FCOMP</v>
          </cell>
          <cell r="N157" t="str">
            <v>MBF</v>
          </cell>
          <cell r="O157">
            <v>52.09</v>
          </cell>
          <cell r="P157"/>
          <cell r="Q157">
            <v>85.2</v>
          </cell>
          <cell r="R157">
            <v>7</v>
          </cell>
          <cell r="S157">
            <v>267256.09999999998</v>
          </cell>
          <cell r="T157" t="str">
            <v>NEW</v>
          </cell>
          <cell r="U157">
            <v>35324.39</v>
          </cell>
          <cell r="V157">
            <v>15713.04</v>
          </cell>
          <cell r="W157">
            <v>44714.668055555558</v>
          </cell>
          <cell r="X157">
            <v>44719</v>
          </cell>
          <cell r="Y157">
            <v>44720</v>
          </cell>
          <cell r="Z157"/>
          <cell r="AA157">
            <v>44757.634722222225</v>
          </cell>
          <cell r="AB157"/>
          <cell r="AC157">
            <v>42.966666666667152</v>
          </cell>
          <cell r="AD157">
            <v>38.634722222224809</v>
          </cell>
          <cell r="AE157">
            <v>-44757.634722222225</v>
          </cell>
          <cell r="AF157">
            <v>44734.753557414297</v>
          </cell>
          <cell r="AG157">
            <v>44743.909691243287</v>
          </cell>
          <cell r="AH157">
            <v>44764.668055555558</v>
          </cell>
          <cell r="AI157">
            <v>1.3958977455716743</v>
          </cell>
          <cell r="AJ157">
            <v>-1065.6579695767196</v>
          </cell>
          <cell r="AK157">
            <v>23</v>
          </cell>
          <cell r="AL157">
            <v>36</v>
          </cell>
          <cell r="AM157">
            <v>23.085501858736059</v>
          </cell>
          <cell r="AN157">
            <v>29.241635687732341</v>
          </cell>
          <cell r="AO157">
            <v>20.085501858736059</v>
          </cell>
          <cell r="AP157">
            <v>42</v>
          </cell>
          <cell r="AQ157">
            <v>33.6</v>
          </cell>
          <cell r="AR157">
            <v>28.6</v>
          </cell>
          <cell r="AS157">
            <v>44791.234722222223</v>
          </cell>
          <cell r="AT157">
            <v>44786.234722222223</v>
          </cell>
          <cell r="AU157"/>
          <cell r="AV157"/>
          <cell r="AW157"/>
          <cell r="AX157"/>
          <cell r="AY157"/>
          <cell r="AZ157"/>
          <cell r="BA157"/>
          <cell r="BB157"/>
          <cell r="BC157" t="str">
            <v>ON GOING MAT RETURN</v>
          </cell>
          <cell r="BD157" t="str">
            <v>WITH BACKJOB , PARTIALLY BILLED</v>
          </cell>
          <cell r="BE157">
            <v>44760.634722222225</v>
          </cell>
          <cell r="BF157">
            <v>86.365277777775191</v>
          </cell>
          <cell r="BG157">
            <v>44757</v>
          </cell>
          <cell r="BH157">
            <v>44847</v>
          </cell>
        </row>
        <row r="158">
          <cell r="E158" t="str">
            <v>X22030889525</v>
          </cell>
          <cell r="F158" t="str">
            <v>RICKY B. TUMBALE</v>
          </cell>
          <cell r="G158" t="str">
            <v>REYES-SORIANO COMPOUND, VILLA PARAISO, PARANAQUE</v>
          </cell>
          <cell r="H158" t="str">
            <v>PARAÑAQUE CITY</v>
          </cell>
          <cell r="I158" t="str">
            <v>PARAÑAQUE</v>
          </cell>
          <cell r="J158" t="str">
            <v>joint survey 12/12</v>
          </cell>
          <cell r="K158" t="str">
            <v>W/ ISSUE</v>
          </cell>
          <cell r="L158" t="str">
            <v>POWERHOUSE</v>
          </cell>
          <cell r="M158" t="str">
            <v>FCOMP</v>
          </cell>
          <cell r="N158" t="str">
            <v>JSP</v>
          </cell>
          <cell r="O158">
            <v>144.19</v>
          </cell>
          <cell r="P158">
            <v>113.3087</v>
          </cell>
          <cell r="Q158">
            <v>232.88</v>
          </cell>
          <cell r="R158">
            <v>250</v>
          </cell>
          <cell r="S158">
            <v>788672.79</v>
          </cell>
          <cell r="T158" t="str">
            <v>NEW</v>
          </cell>
          <cell r="U158">
            <v>97781.71</v>
          </cell>
          <cell r="V158">
            <v>21674.1</v>
          </cell>
          <cell r="W158">
            <v>44715.699305555558</v>
          </cell>
          <cell r="X158">
            <v>44720</v>
          </cell>
          <cell r="Y158">
            <v>44721</v>
          </cell>
          <cell r="Z158"/>
          <cell r="AA158">
            <v>45288.400694444441</v>
          </cell>
          <cell r="AB158"/>
          <cell r="AC158">
            <v>572.70138888888323</v>
          </cell>
          <cell r="AD158">
            <v>568.40069444444089</v>
          </cell>
          <cell r="AE158">
            <v>-45288.400694444441</v>
          </cell>
          <cell r="AF158">
            <v>44734.72727758353</v>
          </cell>
          <cell r="AG158">
            <v>44743.601403457658</v>
          </cell>
          <cell r="AH158">
            <v>44765.699305555558</v>
          </cell>
          <cell r="AI158">
            <v>19.499118716931022</v>
          </cell>
          <cell r="AJ158">
            <v>-984.53044987922692</v>
          </cell>
          <cell r="AK158">
            <v>28</v>
          </cell>
          <cell r="AL158">
            <v>30</v>
          </cell>
          <cell r="AM158">
            <v>22.027972027972027</v>
          </cell>
          <cell r="AN158">
            <v>27.9020979020979</v>
          </cell>
          <cell r="AO158">
            <v>19.027972027972027</v>
          </cell>
          <cell r="AP158">
            <v>46</v>
          </cell>
          <cell r="AQ158">
            <v>36.800000000000004</v>
          </cell>
          <cell r="AR158">
            <v>31.800000000000004</v>
          </cell>
          <cell r="AS158">
            <v>45325.200694444444</v>
          </cell>
          <cell r="AT158">
            <v>45320.200694444444</v>
          </cell>
          <cell r="AU158"/>
          <cell r="AV158"/>
          <cell r="AW158"/>
          <cell r="AX158"/>
          <cell r="AY158"/>
          <cell r="AZ158"/>
          <cell r="BA158"/>
          <cell r="BB158"/>
          <cell r="BC158" t="str">
            <v>FOR AUDIT</v>
          </cell>
          <cell r="BD158" t="str">
            <v>PARTIALLY BILLED</v>
          </cell>
          <cell r="BE158">
            <v>45291.400694444441</v>
          </cell>
          <cell r="BF158">
            <v>514.59930555555911</v>
          </cell>
          <cell r="BG158">
            <v>45300</v>
          </cell>
          <cell r="BH158">
            <v>45806</v>
          </cell>
        </row>
        <row r="159">
          <cell r="E159" t="str">
            <v>R21869341</v>
          </cell>
          <cell r="F159" t="str">
            <v>ARANA, LEONIDA L,</v>
          </cell>
          <cell r="G159" t="str">
            <v>STREET, 3RD, GHQ VILL, TAGUIG CITY</v>
          </cell>
          <cell r="H159" t="str">
            <v>TAGUIG CITY</v>
          </cell>
          <cell r="I159" t="str">
            <v>PARAÑAQUE</v>
          </cell>
          <cell r="J159" t="str">
            <v>completed</v>
          </cell>
          <cell r="K159"/>
          <cell r="L159" t="str">
            <v>VJC</v>
          </cell>
          <cell r="M159" t="str">
            <v>FCOMP</v>
          </cell>
          <cell r="N159" t="str">
            <v>MBF</v>
          </cell>
          <cell r="O159">
            <v>47.99</v>
          </cell>
          <cell r="P159"/>
          <cell r="Q159">
            <v>70.73</v>
          </cell>
          <cell r="R159">
            <v>0</v>
          </cell>
          <cell r="S159">
            <v>165069.03</v>
          </cell>
          <cell r="T159" t="str">
            <v>RELOC</v>
          </cell>
          <cell r="U159">
            <v>30890.55</v>
          </cell>
          <cell r="V159"/>
          <cell r="W159">
            <v>44721.444444444445</v>
          </cell>
          <cell r="X159">
            <v>44726.540277777778</v>
          </cell>
          <cell r="Y159">
            <v>44727</v>
          </cell>
          <cell r="Z159"/>
          <cell r="AA159">
            <v>44770.380555555559</v>
          </cell>
          <cell r="AB159"/>
          <cell r="AC159">
            <v>48.93611111111386</v>
          </cell>
          <cell r="AD159">
            <v>43.840277777781012</v>
          </cell>
          <cell r="AE159">
            <v>-44770.380555555559</v>
          </cell>
          <cell r="AF159">
            <v>44741.529946303184</v>
          </cell>
          <cell r="AG159">
            <v>44750.686080132175</v>
          </cell>
          <cell r="AH159">
            <v>44771.444444444445</v>
          </cell>
          <cell r="AI159">
            <v>1.5898325952765251</v>
          </cell>
          <cell r="AJ159">
            <v>-1065.9614417989419</v>
          </cell>
          <cell r="AK159">
            <v>23</v>
          </cell>
          <cell r="AL159">
            <v>36</v>
          </cell>
          <cell r="AM159">
            <v>23.085501858736059</v>
          </cell>
          <cell r="AN159">
            <v>29.241635687732341</v>
          </cell>
          <cell r="AO159">
            <v>20.085501858736059</v>
          </cell>
          <cell r="AP159">
            <v>42</v>
          </cell>
          <cell r="AQ159">
            <v>33.6</v>
          </cell>
          <cell r="AR159">
            <v>28.6</v>
          </cell>
          <cell r="AS159">
            <v>44803.980555555558</v>
          </cell>
          <cell r="AT159">
            <v>44798.980555555558</v>
          </cell>
          <cell r="AU159"/>
          <cell r="AV159"/>
          <cell r="AW159"/>
          <cell r="AX159"/>
          <cell r="AY159"/>
          <cell r="AZ159"/>
          <cell r="BA159"/>
          <cell r="BB159"/>
          <cell r="BC159" t="str">
            <v>ON GOING MAT RETURN</v>
          </cell>
          <cell r="BD159" t="str">
            <v>WITH BACKJOB</v>
          </cell>
          <cell r="BE159">
            <v>44773.380555555559</v>
          </cell>
          <cell r="BF159">
            <v>28.619444444440887</v>
          </cell>
          <cell r="BG159">
            <v>44763</v>
          </cell>
          <cell r="BH159">
            <v>44802</v>
          </cell>
        </row>
        <row r="160">
          <cell r="E160" t="str">
            <v>X22041520595</v>
          </cell>
          <cell r="F160" t="str">
            <v>ROYAL GOLDCRAFT, INCORPORATED</v>
          </cell>
          <cell r="G160" t="str">
            <v>LEPANTO, SUN VALLEY, PARANAQUE</v>
          </cell>
          <cell r="H160" t="str">
            <v>PARAÑAQUE CITY</v>
          </cell>
          <cell r="I160" t="str">
            <v>PARAÑAQUE</v>
          </cell>
          <cell r="J160"/>
          <cell r="K160"/>
          <cell r="L160" t="str">
            <v>POWERHOUSE</v>
          </cell>
          <cell r="M160" t="str">
            <v>FCOMP</v>
          </cell>
          <cell r="N160" t="str">
            <v>MBF</v>
          </cell>
          <cell r="O160">
            <v>70.260000000000005</v>
          </cell>
          <cell r="P160"/>
          <cell r="Q160">
            <v>96.15</v>
          </cell>
          <cell r="R160">
            <v>171</v>
          </cell>
          <cell r="S160">
            <v>142434.4</v>
          </cell>
          <cell r="T160" t="str">
            <v>NEW</v>
          </cell>
          <cell r="U160">
            <v>47667.99</v>
          </cell>
          <cell r="V160"/>
          <cell r="W160">
            <v>44726.740972222222</v>
          </cell>
          <cell r="X160">
            <v>44729</v>
          </cell>
          <cell r="Y160">
            <v>44732</v>
          </cell>
          <cell r="Z160"/>
          <cell r="AA160">
            <v>44736.692361111112</v>
          </cell>
          <cell r="AB160"/>
          <cell r="AC160">
            <v>9.9513888888905058</v>
          </cell>
          <cell r="AD160">
            <v>7.6923611111124046</v>
          </cell>
          <cell r="AE160">
            <v>-44736.692361111112</v>
          </cell>
          <cell r="AF160">
            <v>44745.219571444009</v>
          </cell>
          <cell r="AG160">
            <v>44753.947197903159</v>
          </cell>
          <cell r="AH160">
            <v>44776.740972222222</v>
          </cell>
          <cell r="AI160">
            <v>0.34748735658218205</v>
          </cell>
          <cell r="AJ160">
            <v>-1065.1593419312169</v>
          </cell>
          <cell r="AK160">
            <v>23</v>
          </cell>
          <cell r="AL160">
            <v>32</v>
          </cell>
          <cell r="AM160">
            <v>21.478599221789885</v>
          </cell>
          <cell r="AN160">
            <v>27.206225680933851</v>
          </cell>
          <cell r="AO160">
            <v>18.478599221789885</v>
          </cell>
          <cell r="AP160">
            <v>42</v>
          </cell>
          <cell r="AQ160">
            <v>33.6</v>
          </cell>
          <cell r="AR160">
            <v>28.6</v>
          </cell>
          <cell r="AS160">
            <v>44770.292361111111</v>
          </cell>
          <cell r="AT160">
            <v>44765.292361111111</v>
          </cell>
          <cell r="AU160"/>
          <cell r="AV160"/>
          <cell r="AW160"/>
          <cell r="AX160"/>
          <cell r="AY160"/>
          <cell r="AZ160"/>
          <cell r="BA160"/>
          <cell r="BB160"/>
          <cell r="BC160" t="str">
            <v>ON GOING MAT RETURN</v>
          </cell>
          <cell r="BD160"/>
          <cell r="BE160">
            <v>44739.692361111112</v>
          </cell>
          <cell r="BF160">
            <v>76.307638888887595</v>
          </cell>
          <cell r="BG160">
            <v>44735</v>
          </cell>
          <cell r="BH160">
            <v>44816</v>
          </cell>
        </row>
        <row r="161">
          <cell r="E161" t="str">
            <v>X22031079993</v>
          </cell>
          <cell r="F161" t="str">
            <v>RACQUEL TIMBOL ENILDA</v>
          </cell>
          <cell r="G161" t="str">
            <v>QUIRINO, TAMBO, PARANAQUE</v>
          </cell>
          <cell r="H161" t="str">
            <v>PARAÑAQUE CITY</v>
          </cell>
          <cell r="I161" t="str">
            <v>PARAÑAQUE</v>
          </cell>
          <cell r="J161"/>
          <cell r="K161"/>
          <cell r="L161" t="str">
            <v>POWERHOUSE</v>
          </cell>
          <cell r="M161" t="str">
            <v>FCOMP</v>
          </cell>
          <cell r="N161" t="str">
            <v>MBF</v>
          </cell>
          <cell r="O161">
            <v>119.78</v>
          </cell>
          <cell r="P161"/>
          <cell r="Q161">
            <v>163.72</v>
          </cell>
          <cell r="R161">
            <v>231</v>
          </cell>
          <cell r="S161">
            <v>700205.89</v>
          </cell>
          <cell r="T161" t="str">
            <v>NEW</v>
          </cell>
          <cell r="U161">
            <v>81267.06</v>
          </cell>
          <cell r="V161"/>
          <cell r="W161">
            <v>44726.740972222222</v>
          </cell>
          <cell r="X161">
            <v>44729</v>
          </cell>
          <cell r="Y161">
            <v>44732</v>
          </cell>
          <cell r="Z161"/>
          <cell r="AA161">
            <v>44736.693055555559</v>
          </cell>
          <cell r="AB161"/>
          <cell r="AC161">
            <v>9.9520833333372138</v>
          </cell>
          <cell r="AD161">
            <v>7.6930555555591127</v>
          </cell>
          <cell r="AE161">
            <v>-44736.693055555559</v>
          </cell>
          <cell r="AF161">
            <v>44745.248325163397</v>
          </cell>
          <cell r="AG161">
            <v>44753.983619281047</v>
          </cell>
          <cell r="AH161">
            <v>44776.740972222222</v>
          </cell>
          <cell r="AI161">
            <v>0.34704700854714382</v>
          </cell>
          <cell r="AJ161">
            <v>-1016.743023989899</v>
          </cell>
          <cell r="AK161">
            <v>26</v>
          </cell>
          <cell r="AL161">
            <v>30</v>
          </cell>
          <cell r="AM161">
            <v>21.507352941176471</v>
          </cell>
          <cell r="AN161">
            <v>27.242647058823529</v>
          </cell>
          <cell r="AO161">
            <v>18.507352941176471</v>
          </cell>
          <cell r="AP161">
            <v>44</v>
          </cell>
          <cell r="AQ161">
            <v>35.200000000000003</v>
          </cell>
          <cell r="AR161">
            <v>30.200000000000003</v>
          </cell>
          <cell r="AS161">
            <v>44771.893055555556</v>
          </cell>
          <cell r="AT161">
            <v>44766.893055555556</v>
          </cell>
          <cell r="AU161"/>
          <cell r="AV161"/>
          <cell r="AW161"/>
          <cell r="AX161"/>
          <cell r="AY161"/>
          <cell r="AZ161"/>
          <cell r="BA161"/>
          <cell r="BB161"/>
          <cell r="BC161" t="str">
            <v>ON GOING MAT RETURN</v>
          </cell>
          <cell r="BD161"/>
          <cell r="BE161">
            <v>44739.693055555559</v>
          </cell>
          <cell r="BF161">
            <v>76.306944444440887</v>
          </cell>
          <cell r="BG161">
            <v>44737</v>
          </cell>
          <cell r="BH161">
            <v>44816</v>
          </cell>
        </row>
        <row r="162">
          <cell r="E162" t="str">
            <v>R21929881</v>
          </cell>
          <cell r="F162" t="str">
            <v>CAMBAYA, ROMEO N</v>
          </cell>
          <cell r="G162" t="str">
            <v>BONIFACIO, PUROK 6, TAGUIG CITY</v>
          </cell>
          <cell r="H162" t="str">
            <v>TAGUIG CITY</v>
          </cell>
          <cell r="I162" t="str">
            <v>PARAÑAQUE</v>
          </cell>
          <cell r="J162" t="str">
            <v>for FCOMP</v>
          </cell>
          <cell r="K162"/>
          <cell r="L162" t="str">
            <v>VJC</v>
          </cell>
          <cell r="M162" t="str">
            <v>FCOMP</v>
          </cell>
          <cell r="N162" t="str">
            <v>MBF</v>
          </cell>
          <cell r="O162">
            <v>19.690000000000001</v>
          </cell>
          <cell r="P162"/>
          <cell r="Q162">
            <v>28.62</v>
          </cell>
          <cell r="R162">
            <v>0</v>
          </cell>
          <cell r="S162">
            <v>39333.370000000003</v>
          </cell>
          <cell r="T162" t="str">
            <v>RELOC</v>
          </cell>
          <cell r="U162">
            <v>13350.46</v>
          </cell>
          <cell r="V162">
            <v>12902.88</v>
          </cell>
          <cell r="W162">
            <v>44729.428472222222</v>
          </cell>
          <cell r="X162">
            <v>44733.594444444447</v>
          </cell>
          <cell r="Y162">
            <v>44733</v>
          </cell>
          <cell r="Z162"/>
          <cell r="AA162">
            <v>44811.304861111108</v>
          </cell>
          <cell r="AB162"/>
          <cell r="AC162">
            <v>81.87638888888614</v>
          </cell>
          <cell r="AD162">
            <v>77.710416666661331</v>
          </cell>
          <cell r="AE162">
            <v>-44811.304861111108</v>
          </cell>
          <cell r="AF162">
            <v>44748.202665770608</v>
          </cell>
          <cell r="AG162">
            <v>44757.00911738351</v>
          </cell>
          <cell r="AH162">
            <v>44779.428472222222</v>
          </cell>
          <cell r="AI162">
            <v>2.8201867283949666</v>
          </cell>
          <cell r="AJ162">
            <v>-1120.2826215277778</v>
          </cell>
          <cell r="AK162">
            <v>20</v>
          </cell>
          <cell r="AL162">
            <v>36</v>
          </cell>
          <cell r="AM162">
            <v>21.774193548387096</v>
          </cell>
          <cell r="AN162">
            <v>27.58064516129032</v>
          </cell>
          <cell r="AO162">
            <v>18.774193548387096</v>
          </cell>
          <cell r="AP162">
            <v>40</v>
          </cell>
          <cell r="AQ162">
            <v>32</v>
          </cell>
          <cell r="AR162">
            <v>27</v>
          </cell>
          <cell r="AS162">
            <v>44843.304861111108</v>
          </cell>
          <cell r="AT162">
            <v>44838.304861111108</v>
          </cell>
          <cell r="AU162"/>
          <cell r="AV162"/>
          <cell r="AW162"/>
          <cell r="AX162"/>
          <cell r="AY162"/>
          <cell r="AZ162"/>
          <cell r="BA162"/>
          <cell r="BB162"/>
          <cell r="BC162" t="str">
            <v>ON GOING MAT RETURN</v>
          </cell>
          <cell r="BD162" t="str">
            <v>PARTIALLY BILLED</v>
          </cell>
          <cell r="BE162">
            <v>44814.304861111108</v>
          </cell>
          <cell r="BF162">
            <v>31.695138888891961</v>
          </cell>
          <cell r="BG162">
            <v>44811</v>
          </cell>
          <cell r="BH162">
            <v>44846</v>
          </cell>
        </row>
        <row r="163">
          <cell r="E163" t="str">
            <v>X22062664136</v>
          </cell>
          <cell r="F163" t="str">
            <v>MEGAWORLD CORPORATION,</v>
          </cell>
          <cell r="G163" t="str">
            <v>ROAD 2, PAGCOR ENTERTAINMENT CITY, PARANAQUE</v>
          </cell>
          <cell r="H163" t="str">
            <v>PARAÑAQUE CITY</v>
          </cell>
          <cell r="I163" t="str">
            <v>PARAÑAQUE</v>
          </cell>
          <cell r="J163" t="str">
            <v>for work permit acquisition/application, sched c/o contractor</v>
          </cell>
          <cell r="K163"/>
          <cell r="L163" t="str">
            <v>AVECO</v>
          </cell>
          <cell r="M163" t="str">
            <v>FCOMP</v>
          </cell>
          <cell r="N163" t="str">
            <v>JSP</v>
          </cell>
          <cell r="O163">
            <v>173.55</v>
          </cell>
          <cell r="P163">
            <v>120.69670000000001</v>
          </cell>
          <cell r="Q163">
            <v>248.02</v>
          </cell>
          <cell r="R163">
            <v>0</v>
          </cell>
          <cell r="S163">
            <v>165479.89000000001</v>
          </cell>
          <cell r="T163" t="str">
            <v>TERMINATION</v>
          </cell>
          <cell r="U163">
            <v>117695.2</v>
          </cell>
          <cell r="V163">
            <v>50448.65</v>
          </cell>
          <cell r="W163">
            <v>44736.652777777781</v>
          </cell>
          <cell r="X163">
            <v>44739</v>
          </cell>
          <cell r="Y163">
            <v>44739</v>
          </cell>
          <cell r="Z163"/>
          <cell r="AA163">
            <v>44930.456944444442</v>
          </cell>
          <cell r="AB163"/>
          <cell r="AC163">
            <v>193.80416666666133</v>
          </cell>
          <cell r="AD163">
            <v>191.45694444444234</v>
          </cell>
          <cell r="AE163">
            <v>-44930.456944444442</v>
          </cell>
          <cell r="AF163">
            <v>44758.521198830415</v>
          </cell>
          <cell r="AG163">
            <v>44768.152777777781</v>
          </cell>
          <cell r="AH163">
            <v>44786.652777777781</v>
          </cell>
          <cell r="AI163">
            <v>5.8448875661374053</v>
          </cell>
          <cell r="AJ163">
            <v>-976.74906400966177</v>
          </cell>
          <cell r="AK163">
            <v>28</v>
          </cell>
          <cell r="AL163">
            <v>36</v>
          </cell>
          <cell r="AM163">
            <v>24.868421052631579</v>
          </cell>
          <cell r="AN163">
            <v>31.499999999999996</v>
          </cell>
          <cell r="AO163">
            <v>21.868421052631579</v>
          </cell>
          <cell r="AP163">
            <v>46</v>
          </cell>
          <cell r="AQ163">
            <v>36.800000000000004</v>
          </cell>
          <cell r="AR163">
            <v>31.800000000000004</v>
          </cell>
          <cell r="AS163">
            <v>44967.256944444445</v>
          </cell>
          <cell r="AT163">
            <v>44962.256944444445</v>
          </cell>
          <cell r="AU163"/>
          <cell r="AV163"/>
          <cell r="AW163"/>
          <cell r="AX163"/>
          <cell r="AY163"/>
          <cell r="AZ163"/>
          <cell r="BA163"/>
          <cell r="BB163"/>
          <cell r="BC163" t="str">
            <v>NO COC</v>
          </cell>
          <cell r="BD163" t="str">
            <v>PARTIALLY BILLED</v>
          </cell>
          <cell r="BE163">
            <v>44933.456944444442</v>
          </cell>
          <cell r="BF163">
            <v>957.54305555555766</v>
          </cell>
          <cell r="BG163"/>
          <cell r="BH163"/>
        </row>
        <row r="164">
          <cell r="E164" t="str">
            <v>X22031342236</v>
          </cell>
          <cell r="F164" t="str">
            <v>AMAIA LAND CORP.,,</v>
          </cell>
          <cell r="G164" t="str">
            <v>AMAIA SERIES VERMOSA, AMAIA SERIES VERMOSA, IMUS</v>
          </cell>
          <cell r="H164" t="str">
            <v>IMUS CITY</v>
          </cell>
          <cell r="I164" t="str">
            <v>DASMA</v>
          </cell>
          <cell r="J164" t="str">
            <v>Ongoing execution - wire stringing. Target within August 2022</v>
          </cell>
          <cell r="K164"/>
          <cell r="L164" t="str">
            <v>ECOM</v>
          </cell>
          <cell r="M164" t="str">
            <v>FCOMP</v>
          </cell>
          <cell r="N164" t="str">
            <v>MBF</v>
          </cell>
          <cell r="O164">
            <v>1448.16</v>
          </cell>
          <cell r="P164"/>
          <cell r="Q164">
            <v>2032.13</v>
          </cell>
          <cell r="R164">
            <v>87.5</v>
          </cell>
          <cell r="S164">
            <v>3528278.83</v>
          </cell>
          <cell r="T164" t="str">
            <v>NEW</v>
          </cell>
          <cell r="U164">
            <v>982080.74</v>
          </cell>
          <cell r="V164">
            <v>823378.84000000113</v>
          </cell>
          <cell r="W164">
            <v>44685.461111111108</v>
          </cell>
          <cell r="X164">
            <v>44739</v>
          </cell>
          <cell r="Y164">
            <v>44733</v>
          </cell>
          <cell r="Z164"/>
          <cell r="AA164">
            <v>44781.354861111111</v>
          </cell>
          <cell r="AB164"/>
          <cell r="AC164">
            <v>95.89375000000291</v>
          </cell>
          <cell r="AD164">
            <v>42.354861111110949</v>
          </cell>
          <cell r="AE164">
            <v>-44781.354861111111</v>
          </cell>
          <cell r="AF164">
            <v>44710.669075712874</v>
          </cell>
          <cell r="AG164">
            <v>44721.191199606685</v>
          </cell>
          <cell r="AH164">
            <v>44735.461111111108</v>
          </cell>
          <cell r="AI164">
            <v>2.5496455882353715</v>
          </cell>
          <cell r="AJ164">
            <v>-746.35591435185188</v>
          </cell>
          <cell r="AK164">
            <v>50</v>
          </cell>
          <cell r="AL164">
            <v>34</v>
          </cell>
          <cell r="AM164">
            <v>28.207964601769909</v>
          </cell>
          <cell r="AN164">
            <v>35.730088495575217</v>
          </cell>
          <cell r="AO164">
            <v>25.207964601769909</v>
          </cell>
          <cell r="AP164">
            <v>60</v>
          </cell>
          <cell r="AQ164">
            <v>48</v>
          </cell>
          <cell r="AR164">
            <v>43</v>
          </cell>
          <cell r="AS164">
            <v>44829.354861111111</v>
          </cell>
          <cell r="AT164">
            <v>44824.354861111111</v>
          </cell>
          <cell r="AU164"/>
          <cell r="AV164"/>
          <cell r="AW164"/>
          <cell r="AX164"/>
          <cell r="AY164"/>
          <cell r="AZ164"/>
          <cell r="BA164"/>
          <cell r="BB164"/>
          <cell r="BC164" t="str">
            <v>ON GOING MAT RETURN</v>
          </cell>
          <cell r="BD164" t="str">
            <v>PARTIALLY BILLED , WITH BACKJOB</v>
          </cell>
          <cell r="BE164">
            <v>44784.354861111111</v>
          </cell>
          <cell r="BF164">
            <v>10.645138888889051</v>
          </cell>
          <cell r="BG164">
            <v>44780</v>
          </cell>
          <cell r="BH164">
            <v>44795</v>
          </cell>
        </row>
        <row r="165">
          <cell r="E165" t="str">
            <v>X22041655656</v>
          </cell>
          <cell r="F165" t="str">
            <v>EDGAR VENTURA</v>
          </cell>
          <cell r="G165" t="str">
            <v>MABOLO, VERDANT ACRES SUBD, LAS PINAS CITY</v>
          </cell>
          <cell r="H165" t="str">
            <v>LAS PIÑAS CITY</v>
          </cell>
          <cell r="I165" t="str">
            <v>PARAÑAQUE</v>
          </cell>
          <cell r="J165" t="str">
            <v>for meter install 0909</v>
          </cell>
          <cell r="K165"/>
          <cell r="L165" t="str">
            <v>POWERHOUSE</v>
          </cell>
          <cell r="M165" t="str">
            <v>FCOMP</v>
          </cell>
          <cell r="N165" t="str">
            <v>MBF</v>
          </cell>
          <cell r="O165">
            <v>157.47</v>
          </cell>
          <cell r="P165"/>
          <cell r="Q165">
            <v>273.7</v>
          </cell>
          <cell r="R165">
            <v>64</v>
          </cell>
          <cell r="S165">
            <v>713670.02</v>
          </cell>
          <cell r="T165" t="str">
            <v>NEW</v>
          </cell>
          <cell r="U165">
            <v>106787.11</v>
          </cell>
          <cell r="V165">
            <v>102796.11</v>
          </cell>
          <cell r="W165">
            <v>44736.592361111114</v>
          </cell>
          <cell r="X165">
            <v>44739</v>
          </cell>
          <cell r="Y165">
            <v>44739</v>
          </cell>
          <cell r="Z165"/>
          <cell r="AA165">
            <v>44812.546527777777</v>
          </cell>
          <cell r="AB165"/>
          <cell r="AC165">
            <v>75.954166666662786</v>
          </cell>
          <cell r="AD165">
            <v>73.546527777776646</v>
          </cell>
          <cell r="AE165">
            <v>-44812.546527777777</v>
          </cell>
          <cell r="AF165">
            <v>44757.55209265474</v>
          </cell>
          <cell r="AG165">
            <v>44766.941354399707</v>
          </cell>
          <cell r="AH165">
            <v>44786.592361111114</v>
          </cell>
          <cell r="AI165">
            <v>2.377556897758982</v>
          </cell>
          <cell r="AJ165">
            <v>-974.18579408212554</v>
          </cell>
          <cell r="AK165">
            <v>28</v>
          </cell>
          <cell r="AL165">
            <v>34</v>
          </cell>
          <cell r="AM165">
            <v>23.959731543624162</v>
          </cell>
          <cell r="AN165">
            <v>30.348993288590602</v>
          </cell>
          <cell r="AO165">
            <v>20.959731543624162</v>
          </cell>
          <cell r="AP165">
            <v>46</v>
          </cell>
          <cell r="AQ165">
            <v>36.800000000000004</v>
          </cell>
          <cell r="AR165">
            <v>31.800000000000004</v>
          </cell>
          <cell r="AS165">
            <v>44849.34652777778</v>
          </cell>
          <cell r="AT165">
            <v>44844.34652777778</v>
          </cell>
          <cell r="AU165"/>
          <cell r="AV165"/>
          <cell r="AW165"/>
          <cell r="AX165"/>
          <cell r="AY165"/>
          <cell r="AZ165"/>
          <cell r="BA165"/>
          <cell r="BB165"/>
          <cell r="BC165" t="str">
            <v>ON GOING MAT RETURN</v>
          </cell>
          <cell r="BD165" t="str">
            <v>BILLED</v>
          </cell>
          <cell r="BE165">
            <v>44815.546527777777</v>
          </cell>
          <cell r="BF165">
            <v>23.453472222223354</v>
          </cell>
          <cell r="BG165">
            <v>44750</v>
          </cell>
          <cell r="BH165">
            <v>44839</v>
          </cell>
        </row>
        <row r="166">
          <cell r="E166" t="str">
            <v>X21041451234</v>
          </cell>
          <cell r="F166" t="str">
            <v>DITO TELECOMMUNITY CORPORATION</v>
          </cell>
          <cell r="G166" t="str">
            <v>GEN. EMILIO AGUINALDO, BIGA II, SILANG</v>
          </cell>
          <cell r="H166" t="str">
            <v>SILANG CITY</v>
          </cell>
          <cell r="I166" t="str">
            <v>DASMA</v>
          </cell>
          <cell r="J166"/>
          <cell r="K166"/>
          <cell r="L166" t="str">
            <v>POWERHOUSE</v>
          </cell>
          <cell r="M166" t="str">
            <v>TECO</v>
          </cell>
          <cell r="N166" t="str">
            <v>MBF</v>
          </cell>
          <cell r="O166">
            <v>39.21</v>
          </cell>
          <cell r="P166"/>
          <cell r="Q166">
            <v>45.07</v>
          </cell>
          <cell r="R166">
            <v>15</v>
          </cell>
          <cell r="S166">
            <v>80425.009999999995</v>
          </cell>
          <cell r="T166" t="str">
            <v>NEW</v>
          </cell>
          <cell r="U166">
            <v>26591.119999999999</v>
          </cell>
          <cell r="V166"/>
          <cell r="W166">
            <v>44740</v>
          </cell>
          <cell r="X166">
            <v>44740</v>
          </cell>
          <cell r="Y166">
            <v>44735</v>
          </cell>
          <cell r="Z166"/>
          <cell r="AA166">
            <v>44746.351388888892</v>
          </cell>
          <cell r="AB166">
            <v>45840.225694444445</v>
          </cell>
          <cell r="AC166">
            <v>6.351388888891961</v>
          </cell>
          <cell r="AD166">
            <v>6.351388888891961</v>
          </cell>
          <cell r="AE166">
            <v>1093.8743055555533</v>
          </cell>
          <cell r="AF166">
            <v>44758.774193548386</v>
          </cell>
          <cell r="AG166">
            <v>44767.580645161288</v>
          </cell>
          <cell r="AH166">
            <v>44790</v>
          </cell>
          <cell r="AI166">
            <v>0.21877006172850089</v>
          </cell>
          <cell r="AJ166">
            <v>27.346857638888832</v>
          </cell>
          <cell r="AK166">
            <v>20</v>
          </cell>
          <cell r="AL166">
            <v>36</v>
          </cell>
          <cell r="AM166">
            <v>21.774193548387096</v>
          </cell>
          <cell r="AN166">
            <v>27.58064516129032</v>
          </cell>
          <cell r="AO166">
            <v>18.774193548387096</v>
          </cell>
          <cell r="AP166">
            <v>40</v>
          </cell>
          <cell r="AQ166">
            <v>32</v>
          </cell>
          <cell r="AR166">
            <v>27</v>
          </cell>
          <cell r="AS166">
            <v>44778.351388888892</v>
          </cell>
          <cell r="AT166">
            <v>44773.351388888892</v>
          </cell>
          <cell r="AU166"/>
          <cell r="AV166"/>
          <cell r="AW166"/>
          <cell r="AX166"/>
          <cell r="AY166"/>
          <cell r="AZ166"/>
          <cell r="BA166"/>
          <cell r="BB166"/>
          <cell r="BC166" t="str">
            <v>PAID</v>
          </cell>
          <cell r="BD166"/>
          <cell r="BE166">
            <v>44749.351388888892</v>
          </cell>
          <cell r="BF166">
            <v>20.648611111108039</v>
          </cell>
          <cell r="BG166">
            <v>44743</v>
          </cell>
          <cell r="BH166">
            <v>44770</v>
          </cell>
        </row>
        <row r="167">
          <cell r="E167" t="str">
            <v>X21010412133</v>
          </cell>
          <cell r="F167" t="str">
            <v>DITO TELECOMMUNITY CORPORATION</v>
          </cell>
          <cell r="G167" t="str">
            <v>PASONG KAWAYAN 2, PASONG KAWAYAN 2, GENERAL TRIAS</v>
          </cell>
          <cell r="H167" t="str">
            <v>GENERAL TRIAS CITY</v>
          </cell>
          <cell r="I167" t="str">
            <v>DASMA</v>
          </cell>
          <cell r="J167"/>
          <cell r="K167"/>
          <cell r="L167" t="str">
            <v>POWERHOUSE</v>
          </cell>
          <cell r="M167" t="str">
            <v>FCOMP</v>
          </cell>
          <cell r="N167" t="str">
            <v>MBF</v>
          </cell>
          <cell r="O167">
            <v>46.58</v>
          </cell>
          <cell r="P167"/>
          <cell r="Q167">
            <v>63.87</v>
          </cell>
          <cell r="R167">
            <v>15</v>
          </cell>
          <cell r="S167">
            <v>197925.32</v>
          </cell>
          <cell r="T167" t="str">
            <v>NEW</v>
          </cell>
          <cell r="U167">
            <v>31585.46</v>
          </cell>
          <cell r="V167"/>
          <cell r="W167">
            <v>44740</v>
          </cell>
          <cell r="X167">
            <v>44740</v>
          </cell>
          <cell r="Y167">
            <v>44735</v>
          </cell>
          <cell r="Z167"/>
          <cell r="AA167">
            <v>44746.352777777778</v>
          </cell>
          <cell r="AB167"/>
          <cell r="AC167">
            <v>6.3527777777781012</v>
          </cell>
          <cell r="AD167">
            <v>6.3527777777781012</v>
          </cell>
          <cell r="AE167">
            <v>-44746.352777777778</v>
          </cell>
          <cell r="AF167">
            <v>44760.085501858739</v>
          </cell>
          <cell r="AG167">
            <v>44769.241635687729</v>
          </cell>
          <cell r="AH167">
            <v>44790</v>
          </cell>
          <cell r="AI167">
            <v>0.20638855340849144</v>
          </cell>
          <cell r="AJ167">
            <v>-1065.3893518518519</v>
          </cell>
          <cell r="AK167">
            <v>23</v>
          </cell>
          <cell r="AL167">
            <v>36</v>
          </cell>
          <cell r="AM167">
            <v>23.085501858736059</v>
          </cell>
          <cell r="AN167">
            <v>29.241635687732341</v>
          </cell>
          <cell r="AO167">
            <v>20.085501858736059</v>
          </cell>
          <cell r="AP167">
            <v>42</v>
          </cell>
          <cell r="AQ167">
            <v>33.6</v>
          </cell>
          <cell r="AR167">
            <v>28.6</v>
          </cell>
          <cell r="AS167">
            <v>44779.952777777777</v>
          </cell>
          <cell r="AT167">
            <v>44774.952777777777</v>
          </cell>
          <cell r="AU167"/>
          <cell r="AV167"/>
          <cell r="AW167"/>
          <cell r="AX167"/>
          <cell r="AY167"/>
          <cell r="AZ167"/>
          <cell r="BA167"/>
          <cell r="BB167"/>
          <cell r="BC167" t="str">
            <v>CHECKING OF SERVICE ITEMS</v>
          </cell>
          <cell r="BD167" t="str">
            <v>WITH ISSUED NOV &amp; DEBIT MEMO (c/o RONILO GANGE JR.)</v>
          </cell>
          <cell r="BE167">
            <v>44749.352777777778</v>
          </cell>
          <cell r="BF167">
            <v>20.647222222221899</v>
          </cell>
          <cell r="BG167">
            <v>44746</v>
          </cell>
          <cell r="BH167">
            <v>44770</v>
          </cell>
        </row>
        <row r="168">
          <cell r="E168" t="str">
            <v>X21031107075</v>
          </cell>
          <cell r="F168" t="str">
            <v>DITO TELECOMMUNITY CORPORATION</v>
          </cell>
          <cell r="G168" t="str">
            <v>F. MANALO, NAVARRO, GENERAL TRIAS</v>
          </cell>
          <cell r="H168" t="str">
            <v>GENERAL TRIAS CITY</v>
          </cell>
          <cell r="I168" t="str">
            <v>DASMA</v>
          </cell>
          <cell r="J168"/>
          <cell r="K168"/>
          <cell r="L168" t="str">
            <v>POWERHOUSE</v>
          </cell>
          <cell r="M168" t="str">
            <v>FCOMP</v>
          </cell>
          <cell r="N168" t="str">
            <v>MBF</v>
          </cell>
          <cell r="O168">
            <v>42.09</v>
          </cell>
          <cell r="P168"/>
          <cell r="Q168">
            <v>67.63</v>
          </cell>
          <cell r="R168">
            <v>15</v>
          </cell>
          <cell r="S168">
            <v>188055.53</v>
          </cell>
          <cell r="T168" t="str">
            <v>NEW</v>
          </cell>
          <cell r="U168">
            <v>28541.15</v>
          </cell>
          <cell r="V168"/>
          <cell r="W168">
            <v>44740</v>
          </cell>
          <cell r="X168">
            <v>44740</v>
          </cell>
          <cell r="Y168">
            <v>44735</v>
          </cell>
          <cell r="Z168"/>
          <cell r="AA168">
            <v>44761.357638888891</v>
          </cell>
          <cell r="AB168"/>
          <cell r="AC168">
            <v>21.357638888890506</v>
          </cell>
          <cell r="AD168">
            <v>21.357638888890506</v>
          </cell>
          <cell r="AE168">
            <v>-44761.357638888891</v>
          </cell>
          <cell r="AF168">
            <v>44760.085501858739</v>
          </cell>
          <cell r="AG168">
            <v>44769.241635687729</v>
          </cell>
          <cell r="AH168">
            <v>44790</v>
          </cell>
          <cell r="AI168">
            <v>0.69386532139028323</v>
          </cell>
          <cell r="AJ168">
            <v>-1065.7466104497355</v>
          </cell>
          <cell r="AK168">
            <v>23</v>
          </cell>
          <cell r="AL168">
            <v>36</v>
          </cell>
          <cell r="AM168">
            <v>23.085501858736059</v>
          </cell>
          <cell r="AN168">
            <v>29.241635687732341</v>
          </cell>
          <cell r="AO168">
            <v>20.085501858736059</v>
          </cell>
          <cell r="AP168">
            <v>42</v>
          </cell>
          <cell r="AQ168">
            <v>33.6</v>
          </cell>
          <cell r="AR168">
            <v>28.6</v>
          </cell>
          <cell r="AS168">
            <v>44794.957638888889</v>
          </cell>
          <cell r="AT168">
            <v>44789.957638888889</v>
          </cell>
          <cell r="AU168"/>
          <cell r="AV168"/>
          <cell r="AW168"/>
          <cell r="AX168"/>
          <cell r="AY168"/>
          <cell r="AZ168"/>
          <cell r="BA168"/>
          <cell r="BB168"/>
          <cell r="BC168" t="str">
            <v>CHECKING OF SERVICE ITEMS</v>
          </cell>
          <cell r="BD168" t="str">
            <v>WITH ISSUED NOV &amp; DEBIT MEMO (c/o RONILO GANGE JR.)</v>
          </cell>
          <cell r="BE168">
            <v>44764.357638888891</v>
          </cell>
          <cell r="BF168">
            <v>5.6423611111094942</v>
          </cell>
          <cell r="BG168">
            <v>44727</v>
          </cell>
          <cell r="BH168">
            <v>44770</v>
          </cell>
        </row>
        <row r="169">
          <cell r="E169" t="str">
            <v>X21083609536</v>
          </cell>
          <cell r="F169" t="str">
            <v>DITO TELECOMMUNITY CORPORATION</v>
          </cell>
          <cell r="G169" t="str">
            <v>CABUCO, CABUCO, TRECE MARTIREZ CITY</v>
          </cell>
          <cell r="H169" t="str">
            <v>TRECE MARTIREZ CITY</v>
          </cell>
          <cell r="I169" t="str">
            <v>DASMA</v>
          </cell>
          <cell r="J169"/>
          <cell r="K169"/>
          <cell r="L169" t="str">
            <v>POWERHOUSE</v>
          </cell>
          <cell r="M169" t="str">
            <v>FCOMP</v>
          </cell>
          <cell r="N169" t="str">
            <v>MBF</v>
          </cell>
          <cell r="O169">
            <v>116.37</v>
          </cell>
          <cell r="P169"/>
          <cell r="Q169">
            <v>159.83000000000001</v>
          </cell>
          <cell r="R169">
            <v>21.25</v>
          </cell>
          <cell r="S169">
            <v>290560.96999999997</v>
          </cell>
          <cell r="T169" t="str">
            <v>NEW</v>
          </cell>
          <cell r="U169">
            <v>78305</v>
          </cell>
          <cell r="V169"/>
          <cell r="W169">
            <v>44740</v>
          </cell>
          <cell r="X169">
            <v>44740</v>
          </cell>
          <cell r="Y169">
            <v>44735</v>
          </cell>
          <cell r="Z169"/>
          <cell r="AA169">
            <v>44749.412499999999</v>
          </cell>
          <cell r="AB169"/>
          <cell r="AC169">
            <v>9.4124999999985448</v>
          </cell>
          <cell r="AD169">
            <v>9.4124999999985448</v>
          </cell>
          <cell r="AE169">
            <v>-44749.412499999999</v>
          </cell>
          <cell r="AF169">
            <v>44761.206896551725</v>
          </cell>
          <cell r="AG169">
            <v>44770.662068965517</v>
          </cell>
          <cell r="AH169">
            <v>44790</v>
          </cell>
          <cell r="AI169">
            <v>0.29162660256405748</v>
          </cell>
          <cell r="AJ169">
            <v>-1017.0321022727272</v>
          </cell>
          <cell r="AK169">
            <v>26</v>
          </cell>
          <cell r="AL169">
            <v>36</v>
          </cell>
          <cell r="AM169">
            <v>24.206896551724139</v>
          </cell>
          <cell r="AN169">
            <v>30.662068965517239</v>
          </cell>
          <cell r="AO169">
            <v>21.206896551724139</v>
          </cell>
          <cell r="AP169">
            <v>44</v>
          </cell>
          <cell r="AQ169">
            <v>35.200000000000003</v>
          </cell>
          <cell r="AR169">
            <v>30.200000000000003</v>
          </cell>
          <cell r="AS169">
            <v>44784.612499999996</v>
          </cell>
          <cell r="AT169">
            <v>44779.612499999996</v>
          </cell>
          <cell r="AU169"/>
          <cell r="AV169"/>
          <cell r="AW169"/>
          <cell r="AX169"/>
          <cell r="AY169"/>
          <cell r="AZ169"/>
          <cell r="BA169"/>
          <cell r="BB169"/>
          <cell r="BC169" t="str">
            <v>CHECKING OF SERVICE ITEMS</v>
          </cell>
          <cell r="BD169" t="str">
            <v>WITH ISSUED NOV &amp; DEBIT MEMO (c/o RONILO GANGE JR.)</v>
          </cell>
          <cell r="BE169">
            <v>44752.412499999999</v>
          </cell>
          <cell r="BF169">
            <v>42.587500000001455</v>
          </cell>
          <cell r="BG169">
            <v>44744</v>
          </cell>
          <cell r="BH169">
            <v>44795</v>
          </cell>
        </row>
        <row r="170">
          <cell r="E170" t="str">
            <v>X21020522080</v>
          </cell>
          <cell r="F170" t="str">
            <v>DITO TELECOMMUNITY CORPORATION</v>
          </cell>
          <cell r="G170" t="str">
            <v>ANTERO SORIANO, SAHUD ULAN, TANZA</v>
          </cell>
          <cell r="H170" t="str">
            <v>TANZA CITY</v>
          </cell>
          <cell r="I170" t="str">
            <v>DASMA</v>
          </cell>
          <cell r="J170"/>
          <cell r="K170"/>
          <cell r="L170" t="str">
            <v>POWERHOUSE</v>
          </cell>
          <cell r="M170" t="str">
            <v>FCOMP</v>
          </cell>
          <cell r="N170" t="str">
            <v>MBF</v>
          </cell>
          <cell r="O170">
            <v>121.33</v>
          </cell>
          <cell r="P170"/>
          <cell r="Q170">
            <v>165.6</v>
          </cell>
          <cell r="R170">
            <v>15</v>
          </cell>
          <cell r="S170">
            <v>327484.7</v>
          </cell>
          <cell r="T170" t="str">
            <v>NEW</v>
          </cell>
          <cell r="U170">
            <v>82278.48</v>
          </cell>
          <cell r="V170"/>
          <cell r="W170">
            <v>44740</v>
          </cell>
          <cell r="X170">
            <v>44740</v>
          </cell>
          <cell r="Y170">
            <v>44735</v>
          </cell>
          <cell r="Z170"/>
          <cell r="AA170">
            <v>44764.69027777778</v>
          </cell>
          <cell r="AB170"/>
          <cell r="AC170">
            <v>24.690277777779556</v>
          </cell>
          <cell r="AD170">
            <v>24.690277777779556</v>
          </cell>
          <cell r="AE170">
            <v>-44764.69027777778</v>
          </cell>
          <cell r="AF170">
            <v>44761.206896551725</v>
          </cell>
          <cell r="AG170">
            <v>44770.662068965517</v>
          </cell>
          <cell r="AH170">
            <v>44790</v>
          </cell>
          <cell r="AI170">
            <v>0.76497655508077678</v>
          </cell>
          <cell r="AJ170">
            <v>-1017.3793244949495</v>
          </cell>
          <cell r="AK170">
            <v>26</v>
          </cell>
          <cell r="AL170">
            <v>36</v>
          </cell>
          <cell r="AM170">
            <v>24.206896551724139</v>
          </cell>
          <cell r="AN170">
            <v>30.662068965517239</v>
          </cell>
          <cell r="AO170">
            <v>21.206896551724139</v>
          </cell>
          <cell r="AP170">
            <v>44</v>
          </cell>
          <cell r="AQ170">
            <v>35.200000000000003</v>
          </cell>
          <cell r="AR170">
            <v>30.200000000000003</v>
          </cell>
          <cell r="AS170">
            <v>44799.890277777777</v>
          </cell>
          <cell r="AT170">
            <v>44794.890277777777</v>
          </cell>
          <cell r="AU170"/>
          <cell r="AV170"/>
          <cell r="AW170"/>
          <cell r="AX170"/>
          <cell r="AY170"/>
          <cell r="AZ170"/>
          <cell r="BA170"/>
          <cell r="BB170"/>
          <cell r="BC170" t="str">
            <v>CHECKING OF SERVICE ITEMS</v>
          </cell>
          <cell r="BD170" t="str">
            <v>WITH ISSUED NOV &amp; DEBIT MEMO (c/o RONILO GANGE JR.)</v>
          </cell>
          <cell r="BE170">
            <v>44767.69027777778</v>
          </cell>
          <cell r="BF170">
            <v>31.309722222220444</v>
          </cell>
          <cell r="BG170">
            <v>44769</v>
          </cell>
          <cell r="BH170">
            <v>44799</v>
          </cell>
        </row>
        <row r="171">
          <cell r="E171" t="str">
            <v>X21041472113</v>
          </cell>
          <cell r="F171" t="str">
            <v>DITO TELECOMMUNITY CORPORATION</v>
          </cell>
          <cell r="G171" t="str">
            <v>LANGKAAN I, LANGKAAN I, DASMARINAS CITY</v>
          </cell>
          <cell r="H171" t="str">
            <v>DASMARIÑAS CITY</v>
          </cell>
          <cell r="I171" t="str">
            <v>DASMA</v>
          </cell>
          <cell r="J171" t="str">
            <v>stringing primary lines and static target 0909</v>
          </cell>
          <cell r="K171"/>
          <cell r="L171" t="str">
            <v>POWERHOUSE</v>
          </cell>
          <cell r="M171" t="str">
            <v>FCOMP</v>
          </cell>
          <cell r="N171" t="str">
            <v>MBF</v>
          </cell>
          <cell r="O171">
            <v>781.07</v>
          </cell>
          <cell r="P171"/>
          <cell r="Q171">
            <v>1057.58</v>
          </cell>
          <cell r="R171">
            <v>21</v>
          </cell>
          <cell r="S171">
            <v>1614689.42</v>
          </cell>
          <cell r="T171" t="str">
            <v>NEW</v>
          </cell>
          <cell r="U171">
            <v>528465.28</v>
          </cell>
          <cell r="V171"/>
          <cell r="W171">
            <v>44740</v>
          </cell>
          <cell r="X171">
            <v>44740</v>
          </cell>
          <cell r="Y171">
            <v>44735</v>
          </cell>
          <cell r="Z171"/>
          <cell r="AA171">
            <v>44814.397222222222</v>
          </cell>
          <cell r="AB171"/>
          <cell r="AC171">
            <v>74.397222222221899</v>
          </cell>
          <cell r="AD171">
            <v>74.397222222221899</v>
          </cell>
          <cell r="AE171">
            <v>-44814.397222222222</v>
          </cell>
          <cell r="AF171">
            <v>44766.475982532749</v>
          </cell>
          <cell r="AG171">
            <v>44777.336244541482</v>
          </cell>
          <cell r="AH171">
            <v>44790</v>
          </cell>
          <cell r="AI171">
            <v>1.8929959876543125</v>
          </cell>
          <cell r="AJ171">
            <v>-746.90662037037032</v>
          </cell>
          <cell r="AK171">
            <v>50</v>
          </cell>
          <cell r="AL171">
            <v>36</v>
          </cell>
          <cell r="AM171">
            <v>29.475982532751093</v>
          </cell>
          <cell r="AN171">
            <v>37.336244541484717</v>
          </cell>
          <cell r="AO171">
            <v>26.475982532751093</v>
          </cell>
          <cell r="AP171">
            <v>60</v>
          </cell>
          <cell r="AQ171">
            <v>48</v>
          </cell>
          <cell r="AR171">
            <v>43</v>
          </cell>
          <cell r="AS171">
            <v>44862.397222222222</v>
          </cell>
          <cell r="AT171">
            <v>44857.397222222222</v>
          </cell>
          <cell r="AU171"/>
          <cell r="AV171"/>
          <cell r="AW171"/>
          <cell r="AX171"/>
          <cell r="AY171"/>
          <cell r="AZ171"/>
          <cell r="BA171"/>
          <cell r="BB171"/>
          <cell r="BC171" t="str">
            <v>NO COC</v>
          </cell>
          <cell r="BD171"/>
          <cell r="BE171">
            <v>44817.397222222222</v>
          </cell>
          <cell r="BF171">
            <v>1073.6027777777781</v>
          </cell>
          <cell r="BG171"/>
          <cell r="BH171"/>
        </row>
        <row r="172">
          <cell r="E172" t="str">
            <v>X21041500524</v>
          </cell>
          <cell r="F172" t="str">
            <v>DITO TELECOMMUNITY CORPORATION</v>
          </cell>
          <cell r="G172" t="str">
            <v>ZONE I-A, ZONE I-A, DASMARINAS CITY</v>
          </cell>
          <cell r="H172" t="str">
            <v>DASMARIÑAS CITY</v>
          </cell>
          <cell r="I172" t="str">
            <v>DASMA</v>
          </cell>
          <cell r="J172"/>
          <cell r="K172"/>
          <cell r="L172" t="str">
            <v>POWERHOUSE</v>
          </cell>
          <cell r="M172" t="str">
            <v>FCOMP</v>
          </cell>
          <cell r="N172" t="str">
            <v>MBF</v>
          </cell>
          <cell r="O172">
            <v>456.65</v>
          </cell>
          <cell r="P172"/>
          <cell r="Q172">
            <v>615.85</v>
          </cell>
          <cell r="R172">
            <v>21</v>
          </cell>
          <cell r="S172">
            <v>940170.74</v>
          </cell>
          <cell r="T172" t="str">
            <v>NEW</v>
          </cell>
          <cell r="U172">
            <v>308761.88</v>
          </cell>
          <cell r="V172">
            <v>137468.35999999999</v>
          </cell>
          <cell r="W172">
            <v>44740</v>
          </cell>
          <cell r="X172">
            <v>44740</v>
          </cell>
          <cell r="Y172">
            <v>44735</v>
          </cell>
          <cell r="Z172"/>
          <cell r="AA172">
            <v>44764.693749999999</v>
          </cell>
          <cell r="AB172"/>
          <cell r="AC172">
            <v>24.693749999998545</v>
          </cell>
          <cell r="AD172">
            <v>24.693749999998545</v>
          </cell>
          <cell r="AE172">
            <v>-44764.693749999999</v>
          </cell>
          <cell r="AF172">
            <v>44764.83505154639</v>
          </cell>
          <cell r="AG172">
            <v>44775.257731958765</v>
          </cell>
          <cell r="AH172">
            <v>44790</v>
          </cell>
          <cell r="AI172">
            <v>0.66535937499996067</v>
          </cell>
          <cell r="AJ172">
            <v>-813.90352272727273</v>
          </cell>
          <cell r="AK172">
            <v>40</v>
          </cell>
          <cell r="AL172">
            <v>36</v>
          </cell>
          <cell r="AM172">
            <v>27.835051546391753</v>
          </cell>
          <cell r="AN172">
            <v>35.257731958762882</v>
          </cell>
          <cell r="AO172">
            <v>24.835051546391753</v>
          </cell>
          <cell r="AP172">
            <v>55</v>
          </cell>
          <cell r="AQ172">
            <v>44</v>
          </cell>
          <cell r="AR172">
            <v>39</v>
          </cell>
          <cell r="AS172">
            <v>44808.693749999999</v>
          </cell>
          <cell r="AT172">
            <v>44803.693749999999</v>
          </cell>
          <cell r="AU172"/>
          <cell r="AV172"/>
          <cell r="AW172"/>
          <cell r="AX172"/>
          <cell r="AY172"/>
          <cell r="AZ172"/>
          <cell r="BA172"/>
          <cell r="BB172"/>
          <cell r="BC172" t="str">
            <v>ON GOING MAT RETURN</v>
          </cell>
          <cell r="BD172" t="str">
            <v>PARTIALLY BILLED</v>
          </cell>
          <cell r="BE172">
            <v>44767.693749999999</v>
          </cell>
          <cell r="BF172">
            <v>51.306250000001455</v>
          </cell>
          <cell r="BG172">
            <v>44776</v>
          </cell>
          <cell r="BH172">
            <v>44819</v>
          </cell>
        </row>
        <row r="173">
          <cell r="E173" t="str">
            <v>X21051661814</v>
          </cell>
          <cell r="F173" t="str">
            <v>DITO TELECOMMUNITY CORPORATION</v>
          </cell>
          <cell r="G173" t="str">
            <v>LAPIDARIO, LAPIDARIO, TRECE MARTIREZ CITY</v>
          </cell>
          <cell r="H173" t="str">
            <v>TRECE MARTIREZ CITY</v>
          </cell>
          <cell r="I173" t="str">
            <v>DASMA</v>
          </cell>
          <cell r="J173"/>
          <cell r="K173"/>
          <cell r="L173" t="str">
            <v>POWERHOUSE</v>
          </cell>
          <cell r="M173" t="str">
            <v>FCOMP</v>
          </cell>
          <cell r="N173" t="str">
            <v>MBF</v>
          </cell>
          <cell r="O173">
            <v>58.45</v>
          </cell>
          <cell r="P173"/>
          <cell r="Q173">
            <v>72.72</v>
          </cell>
          <cell r="R173">
            <v>21.25</v>
          </cell>
          <cell r="S173">
            <v>191484.41</v>
          </cell>
          <cell r="T173" t="str">
            <v>NEW</v>
          </cell>
          <cell r="U173">
            <v>39638.85</v>
          </cell>
          <cell r="V173"/>
          <cell r="W173">
            <v>44740</v>
          </cell>
          <cell r="X173">
            <v>44740</v>
          </cell>
          <cell r="Y173">
            <v>44735</v>
          </cell>
          <cell r="Z173"/>
          <cell r="AA173">
            <v>44758.756944444445</v>
          </cell>
          <cell r="AB173"/>
          <cell r="AC173">
            <v>18.756944444445253</v>
          </cell>
          <cell r="AD173">
            <v>18.756944444445253</v>
          </cell>
          <cell r="AE173">
            <v>-44758.756944444445</v>
          </cell>
          <cell r="AF173">
            <v>44760.085501858739</v>
          </cell>
          <cell r="AG173">
            <v>44769.241635687729</v>
          </cell>
          <cell r="AH173">
            <v>44790</v>
          </cell>
          <cell r="AI173">
            <v>0.60937416129900646</v>
          </cell>
          <cell r="AJ173">
            <v>-1065.6846891534392</v>
          </cell>
          <cell r="AK173">
            <v>23</v>
          </cell>
          <cell r="AL173">
            <v>36</v>
          </cell>
          <cell r="AM173">
            <v>23.085501858736059</v>
          </cell>
          <cell r="AN173">
            <v>29.241635687732341</v>
          </cell>
          <cell r="AO173">
            <v>20.085501858736059</v>
          </cell>
          <cell r="AP173">
            <v>42</v>
          </cell>
          <cell r="AQ173">
            <v>33.6</v>
          </cell>
          <cell r="AR173">
            <v>28.6</v>
          </cell>
          <cell r="AS173">
            <v>44792.356944444444</v>
          </cell>
          <cell r="AT173">
            <v>44787.356944444444</v>
          </cell>
          <cell r="AU173"/>
          <cell r="AV173"/>
          <cell r="AW173"/>
          <cell r="AX173"/>
          <cell r="AY173"/>
          <cell r="AZ173"/>
          <cell r="BA173"/>
          <cell r="BB173"/>
          <cell r="BC173" t="str">
            <v>ON GOING MAT RETURN</v>
          </cell>
          <cell r="BD173" t="str">
            <v>WITH BACKJOB</v>
          </cell>
          <cell r="BE173">
            <v>44761.756944444445</v>
          </cell>
          <cell r="BF173">
            <v>68.243055555554747</v>
          </cell>
          <cell r="BG173">
            <v>44760</v>
          </cell>
          <cell r="BH173">
            <v>44830</v>
          </cell>
        </row>
        <row r="174">
          <cell r="E174" t="str">
            <v>X21062500552</v>
          </cell>
          <cell r="F174" t="str">
            <v>DITO TELECOMMUNITY CORPORATION</v>
          </cell>
          <cell r="G174" t="str">
            <v>GUYABANO, GREENFIELD SUBD, DASMARINAS CITY</v>
          </cell>
          <cell r="H174" t="str">
            <v>DASMARIÑAS CITY</v>
          </cell>
          <cell r="I174" t="str">
            <v>DASMA</v>
          </cell>
          <cell r="J174" t="str">
            <v>tentative completion/energization Aug 20, 2022</v>
          </cell>
          <cell r="K174"/>
          <cell r="L174" t="str">
            <v>POWERHOUSE</v>
          </cell>
          <cell r="M174" t="str">
            <v>FCOMP</v>
          </cell>
          <cell r="N174" t="str">
            <v>IJP</v>
          </cell>
          <cell r="O174">
            <v>425.99</v>
          </cell>
          <cell r="P174"/>
          <cell r="Q174">
            <v>590.13</v>
          </cell>
          <cell r="R174">
            <v>31</v>
          </cell>
          <cell r="S174">
            <v>868123.73</v>
          </cell>
          <cell r="T174" t="str">
            <v>NEW</v>
          </cell>
          <cell r="U174">
            <v>288888.86</v>
          </cell>
          <cell r="V174">
            <v>170088.46</v>
          </cell>
          <cell r="W174">
            <v>44741.333333333336</v>
          </cell>
          <cell r="X174">
            <v>44743</v>
          </cell>
          <cell r="Y174">
            <v>44742</v>
          </cell>
          <cell r="Z174"/>
          <cell r="AA174">
            <v>44785.620833333334</v>
          </cell>
          <cell r="AB174"/>
          <cell r="AC174">
            <v>44.287499999998545</v>
          </cell>
          <cell r="AD174">
            <v>42.620833333334303</v>
          </cell>
          <cell r="AE174">
            <v>-44785.620833333334</v>
          </cell>
          <cell r="AF174">
            <v>44766.168384879726</v>
          </cell>
          <cell r="AG174">
            <v>44776.591065292101</v>
          </cell>
          <cell r="AH174">
            <v>44791.333333333336</v>
          </cell>
          <cell r="AI174">
            <v>1.1933020833332941</v>
          </cell>
          <cell r="AJ174">
            <v>-814.28401515151518</v>
          </cell>
          <cell r="AK174">
            <v>40</v>
          </cell>
          <cell r="AL174">
            <v>36</v>
          </cell>
          <cell r="AM174">
            <v>27.835051546391753</v>
          </cell>
          <cell r="AN174">
            <v>35.257731958762882</v>
          </cell>
          <cell r="AO174">
            <v>24.835051546391753</v>
          </cell>
          <cell r="AP174">
            <v>55</v>
          </cell>
          <cell r="AQ174">
            <v>44</v>
          </cell>
          <cell r="AR174">
            <v>39</v>
          </cell>
          <cell r="AS174">
            <v>44829.620833333334</v>
          </cell>
          <cell r="AT174">
            <v>44824.620833333334</v>
          </cell>
          <cell r="AU174"/>
          <cell r="AV174"/>
          <cell r="AW174"/>
          <cell r="AX174"/>
          <cell r="AY174"/>
          <cell r="AZ174"/>
          <cell r="BA174"/>
          <cell r="BB174"/>
          <cell r="BC174" t="str">
            <v>FOR AUDIT</v>
          </cell>
          <cell r="BD174" t="str">
            <v>PARTIALLY BILLED</v>
          </cell>
          <cell r="BE174">
            <v>44788.620833333334</v>
          </cell>
          <cell r="BF174">
            <v>58.379166666665697</v>
          </cell>
          <cell r="BG174">
            <v>44790</v>
          </cell>
          <cell r="BH174">
            <v>44847</v>
          </cell>
        </row>
        <row r="175">
          <cell r="E175" t="str">
            <v>X21126006196</v>
          </cell>
          <cell r="F175" t="str">
            <v>SPRINGTOWN DEVELOPMENT CORPORATION</v>
          </cell>
          <cell r="G175" t="str">
            <v>SUSANA, TUNASAN, MUNTINLUPA</v>
          </cell>
          <cell r="H175" t="str">
            <v>MUNTINLUPA CITY</v>
          </cell>
          <cell r="I175" t="str">
            <v>PARAÑAQUE</v>
          </cell>
          <cell r="J175"/>
          <cell r="K175"/>
          <cell r="L175" t="str">
            <v>POWERHOUSE</v>
          </cell>
          <cell r="M175" t="str">
            <v>FCOMP</v>
          </cell>
          <cell r="N175" t="str">
            <v>MBF</v>
          </cell>
          <cell r="O175">
            <v>52</v>
          </cell>
          <cell r="P175"/>
          <cell r="Q175">
            <v>71.180000000000007</v>
          </cell>
          <cell r="R175">
            <v>280</v>
          </cell>
          <cell r="S175">
            <v>118917.3</v>
          </cell>
          <cell r="T175" t="str">
            <v>NEW</v>
          </cell>
          <cell r="U175">
            <v>35284.769999999997</v>
          </cell>
          <cell r="V175"/>
          <cell r="W175">
            <v>44742.406944444447</v>
          </cell>
          <cell r="X175">
            <v>44743</v>
          </cell>
          <cell r="Y175">
            <v>44743</v>
          </cell>
          <cell r="Z175"/>
          <cell r="AA175">
            <v>44762.329861111109</v>
          </cell>
          <cell r="AB175"/>
          <cell r="AC175">
            <v>19.922916666662786</v>
          </cell>
          <cell r="AD175">
            <v>19.329861111109494</v>
          </cell>
          <cell r="AE175">
            <v>-44762.329861111109</v>
          </cell>
          <cell r="AF175">
            <v>44760.024474324928</v>
          </cell>
          <cell r="AG175">
            <v>44768.522482293054</v>
          </cell>
          <cell r="AH175">
            <v>44792.406944444447</v>
          </cell>
          <cell r="AI175">
            <v>0.72473218599019695</v>
          </cell>
          <cell r="AJ175">
            <v>-1065.7697585978835</v>
          </cell>
          <cell r="AK175">
            <v>23</v>
          </cell>
          <cell r="AL175">
            <v>30</v>
          </cell>
          <cell r="AM175">
            <v>20.617529880478088</v>
          </cell>
          <cell r="AN175">
            <v>26.115537848605577</v>
          </cell>
          <cell r="AO175">
            <v>17.617529880478088</v>
          </cell>
          <cell r="AP175">
            <v>42</v>
          </cell>
          <cell r="AQ175">
            <v>33.6</v>
          </cell>
          <cell r="AR175">
            <v>28.6</v>
          </cell>
          <cell r="AS175">
            <v>44795.929861111108</v>
          </cell>
          <cell r="AT175">
            <v>44790.929861111108</v>
          </cell>
          <cell r="AU175"/>
          <cell r="AV175"/>
          <cell r="AW175"/>
          <cell r="AX175"/>
          <cell r="AY175"/>
          <cell r="AZ175"/>
          <cell r="BA175"/>
          <cell r="BB175"/>
          <cell r="BC175" t="str">
            <v>NO COC</v>
          </cell>
          <cell r="BD175"/>
          <cell r="BE175">
            <v>44765.329861111109</v>
          </cell>
          <cell r="BF175">
            <v>1125.6701388888905</v>
          </cell>
          <cell r="BG175"/>
          <cell r="BH175"/>
        </row>
        <row r="176">
          <cell r="E176" t="str">
            <v>X22041469750</v>
          </cell>
          <cell r="F176" t="str">
            <v>DITO TELECOMMUNITY CORPORATION</v>
          </cell>
          <cell r="G176" t="str">
            <v>BLOCK 1, ST. CHARBEL SOUTH PHASE 3, DASMARINAS CITY</v>
          </cell>
          <cell r="H176" t="str">
            <v>DASMARIÑAS CITY</v>
          </cell>
          <cell r="I176" t="str">
            <v>DASMA</v>
          </cell>
          <cell r="J176"/>
          <cell r="K176"/>
          <cell r="L176" t="str">
            <v>POWERHOUSE</v>
          </cell>
          <cell r="M176" t="str">
            <v>FCOMP</v>
          </cell>
          <cell r="N176" t="str">
            <v>MBF</v>
          </cell>
          <cell r="O176">
            <v>18.77</v>
          </cell>
          <cell r="P176"/>
          <cell r="Q176">
            <v>25.7</v>
          </cell>
          <cell r="R176">
            <v>30.6</v>
          </cell>
          <cell r="S176">
            <v>194328.64</v>
          </cell>
          <cell r="T176" t="str">
            <v>NEW</v>
          </cell>
          <cell r="U176">
            <v>12731.33</v>
          </cell>
          <cell r="V176"/>
          <cell r="W176">
            <v>44746.560416666667</v>
          </cell>
          <cell r="X176">
            <v>44746.581944444442</v>
          </cell>
          <cell r="Y176">
            <v>44735</v>
          </cell>
          <cell r="Z176"/>
          <cell r="AA176">
            <v>44779.57916666667</v>
          </cell>
          <cell r="AB176"/>
          <cell r="AC176">
            <v>33.01875000000291</v>
          </cell>
          <cell r="AD176">
            <v>32.99722222222772</v>
          </cell>
          <cell r="AE176">
            <v>-44779.57916666667</v>
          </cell>
          <cell r="AF176">
            <v>44765.334610215054</v>
          </cell>
          <cell r="AG176">
            <v>44774.141061827955</v>
          </cell>
          <cell r="AH176">
            <v>44796.560416666667</v>
          </cell>
          <cell r="AI176">
            <v>1.1373125000001001</v>
          </cell>
          <cell r="AJ176">
            <v>-1119.4894791666668</v>
          </cell>
          <cell r="AK176">
            <v>20</v>
          </cell>
          <cell r="AL176">
            <v>36</v>
          </cell>
          <cell r="AM176">
            <v>21.774193548387096</v>
          </cell>
          <cell r="AN176">
            <v>27.58064516129032</v>
          </cell>
          <cell r="AO176">
            <v>18.774193548387096</v>
          </cell>
          <cell r="AP176">
            <v>40</v>
          </cell>
          <cell r="AQ176">
            <v>32</v>
          </cell>
          <cell r="AR176">
            <v>27</v>
          </cell>
          <cell r="AS176">
            <v>44811.57916666667</v>
          </cell>
          <cell r="AT176">
            <v>44806.57916666667</v>
          </cell>
          <cell r="AU176"/>
          <cell r="AV176"/>
          <cell r="AW176"/>
          <cell r="AX176"/>
          <cell r="AY176"/>
          <cell r="AZ176"/>
          <cell r="BA176"/>
          <cell r="BB176"/>
          <cell r="BC176" t="str">
            <v>CHECKING OF SERVICE ITEMS</v>
          </cell>
          <cell r="BD176" t="str">
            <v>WITH ISSUED NOV &amp; DEBIT MEMO (c/o RONILO GANGE JR.)</v>
          </cell>
          <cell r="BE176">
            <v>44782.57916666667</v>
          </cell>
          <cell r="BF176">
            <v>31.420833333329938</v>
          </cell>
          <cell r="BG176">
            <v>44779</v>
          </cell>
          <cell r="BH176">
            <v>44814</v>
          </cell>
        </row>
        <row r="177">
          <cell r="E177" t="str">
            <v>X22062486081</v>
          </cell>
          <cell r="F177" t="str">
            <v>TAMBO REALTY CORPORATION,</v>
          </cell>
          <cell r="G177" t="str">
            <v>MIA, TAMBO, PARANAQUE</v>
          </cell>
          <cell r="H177" t="str">
            <v>PARAÑAQUE CITY</v>
          </cell>
          <cell r="I177" t="str">
            <v>PARAÑAQUE</v>
          </cell>
          <cell r="J177" t="str">
            <v>with TX PAI - tentative completion/energization Aug 17, 2022</v>
          </cell>
          <cell r="K177"/>
          <cell r="L177" t="str">
            <v>ECOM</v>
          </cell>
          <cell r="M177" t="str">
            <v>FCOMP</v>
          </cell>
          <cell r="N177" t="str">
            <v>MBF</v>
          </cell>
          <cell r="O177">
            <v>39.950000000000003</v>
          </cell>
          <cell r="P177"/>
          <cell r="Q177">
            <v>54.53</v>
          </cell>
          <cell r="R177">
            <v>0</v>
          </cell>
          <cell r="S177">
            <v>37637.769999999997</v>
          </cell>
          <cell r="T177" t="str">
            <v>TERMINATION</v>
          </cell>
          <cell r="U177">
            <v>27099.38</v>
          </cell>
          <cell r="V177">
            <v>27099.38</v>
          </cell>
          <cell r="W177">
            <v>44743.550694444442</v>
          </cell>
          <cell r="X177">
            <v>44748</v>
          </cell>
          <cell r="Y177">
            <v>44748</v>
          </cell>
          <cell r="Z177"/>
          <cell r="AA177">
            <v>44762.435416666667</v>
          </cell>
          <cell r="AB177"/>
          <cell r="AC177">
            <v>18.884722222224809</v>
          </cell>
          <cell r="AD177">
            <v>14.435416666667152</v>
          </cell>
          <cell r="AE177">
            <v>-44762.435416666667</v>
          </cell>
          <cell r="AF177">
            <v>44763.636196303181</v>
          </cell>
          <cell r="AG177">
            <v>44772.792330132172</v>
          </cell>
          <cell r="AH177">
            <v>44793.550694444442</v>
          </cell>
          <cell r="AI177">
            <v>0.61352539586696542</v>
          </cell>
          <cell r="AJ177">
            <v>-1065.7722718253967</v>
          </cell>
          <cell r="AK177">
            <v>23</v>
          </cell>
          <cell r="AL177">
            <v>36</v>
          </cell>
          <cell r="AM177">
            <v>23.085501858736059</v>
          </cell>
          <cell r="AN177">
            <v>29.241635687732341</v>
          </cell>
          <cell r="AO177">
            <v>20.085501858736059</v>
          </cell>
          <cell r="AP177">
            <v>42</v>
          </cell>
          <cell r="AQ177">
            <v>33.6</v>
          </cell>
          <cell r="AR177">
            <v>28.6</v>
          </cell>
          <cell r="AS177">
            <v>44796.035416666666</v>
          </cell>
          <cell r="AT177">
            <v>44791.035416666666</v>
          </cell>
          <cell r="AU177"/>
          <cell r="AV177"/>
          <cell r="AW177"/>
          <cell r="AX177"/>
          <cell r="AY177"/>
          <cell r="AZ177"/>
          <cell r="BA177"/>
          <cell r="BB177"/>
          <cell r="BC177" t="str">
            <v>CHECKING OF SERVICE ITEMS</v>
          </cell>
          <cell r="BD177" t="str">
            <v>BILLED</v>
          </cell>
          <cell r="BE177">
            <v>44765.435416666667</v>
          </cell>
          <cell r="BF177">
            <v>8.5645833333328483</v>
          </cell>
          <cell r="BG177">
            <v>44758</v>
          </cell>
          <cell r="BH177">
            <v>44774</v>
          </cell>
        </row>
        <row r="178">
          <cell r="E178" t="str">
            <v>X22062693469</v>
          </cell>
          <cell r="F178" t="str">
            <v>CHRISTOPHER JOHN YUSAM CHUA</v>
          </cell>
          <cell r="G178" t="str">
            <v>SAN DIEGO, METROCOR HMS AREA B, LAS PINAS CITY</v>
          </cell>
          <cell r="H178" t="str">
            <v>LAS PIÑAS CITY</v>
          </cell>
          <cell r="I178" t="str">
            <v>PARAÑAQUE</v>
          </cell>
          <cell r="J178"/>
          <cell r="K178"/>
          <cell r="L178" t="str">
            <v>POWERHOUSE</v>
          </cell>
          <cell r="M178" t="str">
            <v>FCOMP</v>
          </cell>
          <cell r="N178" t="str">
            <v>MBF</v>
          </cell>
          <cell r="O178">
            <v>151.47</v>
          </cell>
          <cell r="P178"/>
          <cell r="Q178">
            <v>229.85</v>
          </cell>
          <cell r="R178">
            <v>81</v>
          </cell>
          <cell r="S178">
            <v>626580.31000000006</v>
          </cell>
          <cell r="T178" t="str">
            <v>NEW</v>
          </cell>
          <cell r="U178">
            <v>102416.39</v>
          </cell>
          <cell r="V178">
            <v>102328.23</v>
          </cell>
          <cell r="W178">
            <v>44743.638888888891</v>
          </cell>
          <cell r="X178">
            <v>44748</v>
          </cell>
          <cell r="Y178">
            <v>44748</v>
          </cell>
          <cell r="Z178"/>
          <cell r="AA178">
            <v>44758.755555555559</v>
          </cell>
          <cell r="AB178"/>
          <cell r="AC178">
            <v>15.116666666668607</v>
          </cell>
          <cell r="AD178">
            <v>10.755555555559113</v>
          </cell>
          <cell r="AE178">
            <v>-44758.755555555559</v>
          </cell>
          <cell r="AF178">
            <v>44764.598620432516</v>
          </cell>
          <cell r="AG178">
            <v>44773.987882177484</v>
          </cell>
          <cell r="AH178">
            <v>44793.638888888891</v>
          </cell>
          <cell r="AI178">
            <v>0.47318977591042483</v>
          </cell>
          <cell r="AJ178">
            <v>-973.01642512077308</v>
          </cell>
          <cell r="AK178">
            <v>28</v>
          </cell>
          <cell r="AL178">
            <v>34</v>
          </cell>
          <cell r="AM178">
            <v>23.959731543624162</v>
          </cell>
          <cell r="AN178">
            <v>30.348993288590602</v>
          </cell>
          <cell r="AO178">
            <v>20.959731543624162</v>
          </cell>
          <cell r="AP178">
            <v>46</v>
          </cell>
          <cell r="AQ178">
            <v>36.800000000000004</v>
          </cell>
          <cell r="AR178">
            <v>31.800000000000004</v>
          </cell>
          <cell r="AS178">
            <v>44795.555555555562</v>
          </cell>
          <cell r="AT178">
            <v>44790.555555555562</v>
          </cell>
          <cell r="AU178"/>
          <cell r="AV178"/>
          <cell r="AW178"/>
          <cell r="AX178"/>
          <cell r="AY178"/>
          <cell r="AZ178"/>
          <cell r="BA178"/>
          <cell r="BB178"/>
          <cell r="BC178" t="str">
            <v>ON GOING MAT RETURN</v>
          </cell>
          <cell r="BD178" t="str">
            <v>WITH BACKJOB , BILLED</v>
          </cell>
          <cell r="BE178">
            <v>44761.755555555559</v>
          </cell>
          <cell r="BF178">
            <v>77.244444444440887</v>
          </cell>
          <cell r="BG178">
            <v>44768</v>
          </cell>
          <cell r="BH178">
            <v>44839</v>
          </cell>
        </row>
        <row r="179">
          <cell r="E179" t="str">
            <v>X22052012492</v>
          </cell>
          <cell r="F179" t="str">
            <v>DITO TELECOMMUNITY CORPORATION</v>
          </cell>
          <cell r="G179" t="str">
            <v>BALITE I, BALITE I, SILANG</v>
          </cell>
          <cell r="H179" t="str">
            <v>SILANG CITY</v>
          </cell>
          <cell r="I179" t="str">
            <v>DASMA</v>
          </cell>
          <cell r="J179" t="str">
            <v>tentative completion/energization Aug 10, 2022</v>
          </cell>
          <cell r="K179"/>
          <cell r="L179" t="str">
            <v>POWERHOUSE</v>
          </cell>
          <cell r="M179" t="str">
            <v>FCOMP</v>
          </cell>
          <cell r="N179" t="str">
            <v>MBF</v>
          </cell>
          <cell r="O179">
            <v>11.98</v>
          </cell>
          <cell r="P179"/>
          <cell r="Q179">
            <v>16.22</v>
          </cell>
          <cell r="R179">
            <v>30.6</v>
          </cell>
          <cell r="S179">
            <v>162864.24</v>
          </cell>
          <cell r="T179" t="str">
            <v>NEW</v>
          </cell>
          <cell r="U179">
            <v>8124.53</v>
          </cell>
          <cell r="V179"/>
          <cell r="W179">
            <v>44746.561805555553</v>
          </cell>
          <cell r="X179">
            <v>44748.636805555558</v>
          </cell>
          <cell r="Y179">
            <v>44735</v>
          </cell>
          <cell r="Z179"/>
          <cell r="AA179">
            <v>44792.345833333333</v>
          </cell>
          <cell r="AB179"/>
          <cell r="AC179">
            <v>45.784027777779556</v>
          </cell>
          <cell r="AD179">
            <v>43.709027777775191</v>
          </cell>
          <cell r="AE179">
            <v>-44792.345833333333</v>
          </cell>
          <cell r="AF179">
            <v>44765.33599910394</v>
          </cell>
          <cell r="AG179">
            <v>44774.142450716841</v>
          </cell>
          <cell r="AH179">
            <v>44796.561805555553</v>
          </cell>
          <cell r="AI179">
            <v>1.5770054012346288</v>
          </cell>
          <cell r="AJ179">
            <v>-1119.8086458333332</v>
          </cell>
          <cell r="AK179">
            <v>20</v>
          </cell>
          <cell r="AL179">
            <v>36</v>
          </cell>
          <cell r="AM179">
            <v>21.774193548387096</v>
          </cell>
          <cell r="AN179">
            <v>27.58064516129032</v>
          </cell>
          <cell r="AO179">
            <v>18.774193548387096</v>
          </cell>
          <cell r="AP179">
            <v>40</v>
          </cell>
          <cell r="AQ179">
            <v>32</v>
          </cell>
          <cell r="AR179">
            <v>27</v>
          </cell>
          <cell r="AS179">
            <v>44824.345833333333</v>
          </cell>
          <cell r="AT179">
            <v>44819.345833333333</v>
          </cell>
          <cell r="AU179"/>
          <cell r="AV179"/>
          <cell r="AW179"/>
          <cell r="AX179"/>
          <cell r="AY179"/>
          <cell r="AZ179"/>
          <cell r="BA179"/>
          <cell r="BB179"/>
          <cell r="BC179" t="str">
            <v>CHECKING OF SERVICE ITEMS</v>
          </cell>
          <cell r="BD179" t="str">
            <v>WITH BACKJOB</v>
          </cell>
          <cell r="BE179">
            <v>44795.345833333333</v>
          </cell>
          <cell r="BF179">
            <v>3.6541666666671517</v>
          </cell>
          <cell r="BG179">
            <v>44790</v>
          </cell>
          <cell r="BH179">
            <v>44799</v>
          </cell>
        </row>
        <row r="180">
          <cell r="E180" t="str">
            <v>X22052220516</v>
          </cell>
          <cell r="F180" t="str">
            <v>MARK ANTHONY RAVELO SAYAROT</v>
          </cell>
          <cell r="G180" t="str">
            <v>MA. CRISTINA, AYALA-ALABANG VILL, MUNTINLUPA</v>
          </cell>
          <cell r="H180" t="str">
            <v>MUNTINLUPA CITY</v>
          </cell>
          <cell r="I180" t="str">
            <v>PARAÑAQUE</v>
          </cell>
          <cell r="J180" t="str">
            <v>applicant holds execution will notify if cleared</v>
          </cell>
          <cell r="K180"/>
          <cell r="L180" t="str">
            <v>POWERHOUSE</v>
          </cell>
          <cell r="M180" t="str">
            <v>FCOMP</v>
          </cell>
          <cell r="N180" t="str">
            <v>JCF</v>
          </cell>
          <cell r="O180">
            <v>49.82</v>
          </cell>
          <cell r="P180"/>
          <cell r="Q180">
            <v>73.900000000000006</v>
          </cell>
          <cell r="R180">
            <v>42.8</v>
          </cell>
          <cell r="S180">
            <v>299478.71000000002</v>
          </cell>
          <cell r="T180" t="str">
            <v>MODIFICATION</v>
          </cell>
          <cell r="U180">
            <v>33786.540000000008</v>
          </cell>
          <cell r="V180">
            <v>47172.01</v>
          </cell>
          <cell r="W180">
            <v>44747.51458333333</v>
          </cell>
          <cell r="X180">
            <v>44749.530555555553</v>
          </cell>
          <cell r="Y180">
            <v>44748</v>
          </cell>
          <cell r="Z180"/>
          <cell r="AA180">
            <v>44852.386111111111</v>
          </cell>
          <cell r="AB180"/>
          <cell r="AC180">
            <v>104.87152777778101</v>
          </cell>
          <cell r="AD180">
            <v>102.85555555555766</v>
          </cell>
          <cell r="AE180">
            <v>-44852.386111111111</v>
          </cell>
          <cell r="AF180">
            <v>44767.600085192069</v>
          </cell>
          <cell r="AG180">
            <v>44776.756219021059</v>
          </cell>
          <cell r="AH180">
            <v>44797.51458333333</v>
          </cell>
          <cell r="AI180">
            <v>3.4070580884327404</v>
          </cell>
          <cell r="AJ180">
            <v>-1067.9139550264549</v>
          </cell>
          <cell r="AK180">
            <v>23</v>
          </cell>
          <cell r="AL180">
            <v>36</v>
          </cell>
          <cell r="AM180">
            <v>23.085501858736059</v>
          </cell>
          <cell r="AN180">
            <v>29.241635687732341</v>
          </cell>
          <cell r="AO180">
            <v>20.085501858736059</v>
          </cell>
          <cell r="AP180">
            <v>42</v>
          </cell>
          <cell r="AQ180">
            <v>33.6</v>
          </cell>
          <cell r="AR180">
            <v>28.6</v>
          </cell>
          <cell r="AS180">
            <v>44885.986111111109</v>
          </cell>
          <cell r="AT180">
            <v>44880.986111111109</v>
          </cell>
          <cell r="AU180"/>
          <cell r="AV180"/>
          <cell r="AW180"/>
          <cell r="AX180"/>
          <cell r="AY180"/>
          <cell r="AZ180"/>
          <cell r="BA180"/>
          <cell r="BB180"/>
          <cell r="BC180" t="str">
            <v>ON GOING MAT RETURN</v>
          </cell>
          <cell r="BD180" t="str">
            <v>PARTIALLY BILLED</v>
          </cell>
          <cell r="BE180">
            <v>44855.386111111111</v>
          </cell>
          <cell r="BF180">
            <v>614.61388888888905</v>
          </cell>
          <cell r="BG180">
            <v>44851</v>
          </cell>
          <cell r="BH180">
            <v>45470</v>
          </cell>
        </row>
        <row r="181">
          <cell r="E181" t="str">
            <v>X22062580033</v>
          </cell>
          <cell r="F181" t="str">
            <v>S.S.I. RUBBER RESEARCH CORP.</v>
          </cell>
          <cell r="G181" t="str">
            <v>PALANYAG, SAN DIONISIO, PARANAQUE</v>
          </cell>
          <cell r="H181" t="str">
            <v>PARAÑAQUE CITY</v>
          </cell>
          <cell r="I181" t="str">
            <v>PARAÑAQUE</v>
          </cell>
          <cell r="J181" t="str">
            <v>completed</v>
          </cell>
          <cell r="K181"/>
          <cell r="L181" t="str">
            <v>VJC</v>
          </cell>
          <cell r="M181" t="str">
            <v>FCOMP</v>
          </cell>
          <cell r="N181" t="str">
            <v>MBF</v>
          </cell>
          <cell r="O181">
            <v>14.89</v>
          </cell>
          <cell r="P181"/>
          <cell r="Q181">
            <v>20.399999999999999</v>
          </cell>
          <cell r="R181">
            <v>0</v>
          </cell>
          <cell r="S181">
            <v>19852.650000000001</v>
          </cell>
          <cell r="T181" t="str">
            <v>TERMINATION</v>
          </cell>
          <cell r="U181">
            <v>10097.82</v>
          </cell>
          <cell r="V181">
            <v>10097.82</v>
          </cell>
          <cell r="W181">
            <v>44747.736111111109</v>
          </cell>
          <cell r="X181">
            <v>44749.532638888886</v>
          </cell>
          <cell r="Y181">
            <v>44748</v>
          </cell>
          <cell r="Z181"/>
          <cell r="AA181">
            <v>44770.379166666666</v>
          </cell>
          <cell r="AB181"/>
          <cell r="AC181">
            <v>22.643055555556202</v>
          </cell>
          <cell r="AD181">
            <v>20.846527777779556</v>
          </cell>
          <cell r="AE181">
            <v>-44770.379166666666</v>
          </cell>
          <cell r="AF181">
            <v>44766.510304659496</v>
          </cell>
          <cell r="AG181">
            <v>44775.316756272397</v>
          </cell>
          <cell r="AH181">
            <v>44797.736111111109</v>
          </cell>
          <cell r="AI181">
            <v>0.77992746913582467</v>
          </cell>
          <cell r="AJ181">
            <v>-1119.2594791666666</v>
          </cell>
          <cell r="AK181">
            <v>20</v>
          </cell>
          <cell r="AL181">
            <v>36</v>
          </cell>
          <cell r="AM181">
            <v>21.774193548387096</v>
          </cell>
          <cell r="AN181">
            <v>27.58064516129032</v>
          </cell>
          <cell r="AO181">
            <v>18.774193548387096</v>
          </cell>
          <cell r="AP181">
            <v>40</v>
          </cell>
          <cell r="AQ181">
            <v>32</v>
          </cell>
          <cell r="AR181">
            <v>27</v>
          </cell>
          <cell r="AS181">
            <v>44802.379166666666</v>
          </cell>
          <cell r="AT181">
            <v>44797.379166666666</v>
          </cell>
          <cell r="AU181"/>
          <cell r="AV181"/>
          <cell r="AW181"/>
          <cell r="AX181"/>
          <cell r="AY181"/>
          <cell r="AZ181"/>
          <cell r="BA181"/>
          <cell r="BB181"/>
          <cell r="BC181" t="str">
            <v>CHECKING OF SERVICE ITEMS</v>
          </cell>
          <cell r="BD181" t="str">
            <v>BILLED</v>
          </cell>
          <cell r="BE181">
            <v>44773.379166666666</v>
          </cell>
          <cell r="BF181">
            <v>32.620833333334303</v>
          </cell>
          <cell r="BG181">
            <v>44770</v>
          </cell>
          <cell r="BH181">
            <v>44806</v>
          </cell>
        </row>
        <row r="182">
          <cell r="E182" t="str">
            <v>X22062672607</v>
          </cell>
          <cell r="F182" t="str">
            <v>ALEX JUSTINIANO CLAVERIA</v>
          </cell>
          <cell r="G182" t="str">
            <v>SAN BERNARDINO, AYALA-ALABANG VILL, MUNTINLUPA</v>
          </cell>
          <cell r="H182" t="str">
            <v>MUNTINLUPA CITY</v>
          </cell>
          <cell r="I182" t="str">
            <v>PARAÑAQUE</v>
          </cell>
          <cell r="J182"/>
          <cell r="K182"/>
          <cell r="L182" t="str">
            <v>POWERHOUSE</v>
          </cell>
          <cell r="M182" t="str">
            <v>FCOMP</v>
          </cell>
          <cell r="N182" t="str">
            <v>MBF</v>
          </cell>
          <cell r="O182">
            <v>46.35</v>
          </cell>
          <cell r="P182"/>
          <cell r="Q182">
            <v>63.23</v>
          </cell>
          <cell r="R182">
            <v>83</v>
          </cell>
          <cell r="S182">
            <v>287499.43</v>
          </cell>
          <cell r="T182" t="str">
            <v>NEW</v>
          </cell>
          <cell r="U182">
            <v>31463.4</v>
          </cell>
          <cell r="V182">
            <v>31463.4</v>
          </cell>
          <cell r="W182">
            <v>44749.529861111114</v>
          </cell>
          <cell r="X182">
            <v>44754</v>
          </cell>
          <cell r="Y182">
            <v>44754</v>
          </cell>
          <cell r="Z182"/>
          <cell r="AA182">
            <v>44755.724305555559</v>
          </cell>
          <cell r="AB182"/>
          <cell r="AC182">
            <v>6.1944444444452529</v>
          </cell>
          <cell r="AD182">
            <v>1.7243055555591127</v>
          </cell>
          <cell r="AE182">
            <v>-44755.724305555559</v>
          </cell>
          <cell r="AF182">
            <v>44768.830241339252</v>
          </cell>
          <cell r="AG182">
            <v>44777.777009400088</v>
          </cell>
          <cell r="AH182">
            <v>44799.529861111114</v>
          </cell>
          <cell r="AI182">
            <v>0.20832978118786466</v>
          </cell>
          <cell r="AJ182">
            <v>-1065.6124834656086</v>
          </cell>
          <cell r="AK182">
            <v>23</v>
          </cell>
          <cell r="AL182">
            <v>34</v>
          </cell>
          <cell r="AM182">
            <v>22.300380228136884</v>
          </cell>
          <cell r="AN182">
            <v>28.247148288973385</v>
          </cell>
          <cell r="AO182">
            <v>19.300380228136884</v>
          </cell>
          <cell r="AP182">
            <v>42</v>
          </cell>
          <cell r="AQ182">
            <v>33.6</v>
          </cell>
          <cell r="AR182">
            <v>28.6</v>
          </cell>
          <cell r="AS182">
            <v>44789.324305555558</v>
          </cell>
          <cell r="AT182">
            <v>44784.324305555558</v>
          </cell>
          <cell r="AU182"/>
          <cell r="AV182"/>
          <cell r="AW182"/>
          <cell r="AX182"/>
          <cell r="AY182"/>
          <cell r="AZ182"/>
          <cell r="BA182"/>
          <cell r="BB182"/>
          <cell r="BC182" t="str">
            <v>ON GOING MAT RETURN</v>
          </cell>
          <cell r="BD182" t="str">
            <v>WITH BACKJOB , BILLED</v>
          </cell>
          <cell r="BE182">
            <v>44758.724305555559</v>
          </cell>
          <cell r="BF182">
            <v>55.275694444440887</v>
          </cell>
          <cell r="BG182">
            <v>44756</v>
          </cell>
          <cell r="BH182">
            <v>44814</v>
          </cell>
        </row>
        <row r="183">
          <cell r="E183" t="str">
            <v>X21104695762</v>
          </cell>
          <cell r="F183" t="str">
            <v>GOTOBOX RESTAURANT CORP.</v>
          </cell>
          <cell r="G183" t="str">
            <v>PRESIDENT, TEOVILLE SUBD EAST, PARANAQUE</v>
          </cell>
          <cell r="H183" t="str">
            <v>PARAÑAQUE CITY</v>
          </cell>
          <cell r="I183" t="str">
            <v>PARAÑAQUE</v>
          </cell>
          <cell r="J183" t="str">
            <v>for scheduling/execution</v>
          </cell>
          <cell r="K183"/>
          <cell r="L183" t="str">
            <v>ECOM</v>
          </cell>
          <cell r="M183" t="str">
            <v>FCOMP</v>
          </cell>
          <cell r="N183" t="str">
            <v>MBF</v>
          </cell>
          <cell r="O183">
            <v>62.24</v>
          </cell>
          <cell r="P183"/>
          <cell r="Q183">
            <v>86.78</v>
          </cell>
          <cell r="R183">
            <v>52</v>
          </cell>
          <cell r="S183">
            <v>231142.52</v>
          </cell>
          <cell r="T183" t="str">
            <v>NEW</v>
          </cell>
          <cell r="U183">
            <v>42686.14</v>
          </cell>
          <cell r="V183">
            <v>22424.69</v>
          </cell>
          <cell r="W183">
            <v>44749.368750000001</v>
          </cell>
          <cell r="X183">
            <v>44754</v>
          </cell>
          <cell r="Y183">
            <v>44754</v>
          </cell>
          <cell r="Z183"/>
          <cell r="AA183">
            <v>44791.793749999997</v>
          </cell>
          <cell r="AB183"/>
          <cell r="AC183">
            <v>42.424999999995634</v>
          </cell>
          <cell r="AD183">
            <v>37.79374999999709</v>
          </cell>
          <cell r="AE183">
            <v>-44791.793749999997</v>
          </cell>
          <cell r="AF183">
            <v>44768.66913022814</v>
          </cell>
          <cell r="AG183">
            <v>44777.615898288976</v>
          </cell>
          <cell r="AH183">
            <v>44799.368750000001</v>
          </cell>
          <cell r="AI183">
            <v>1.4268254475701856</v>
          </cell>
          <cell r="AJ183">
            <v>-1066.4712797619047</v>
          </cell>
          <cell r="AK183">
            <v>23</v>
          </cell>
          <cell r="AL183">
            <v>34</v>
          </cell>
          <cell r="AM183">
            <v>22.300380228136884</v>
          </cell>
          <cell r="AN183">
            <v>28.247148288973385</v>
          </cell>
          <cell r="AO183">
            <v>19.300380228136884</v>
          </cell>
          <cell r="AP183">
            <v>42</v>
          </cell>
          <cell r="AQ183">
            <v>33.6</v>
          </cell>
          <cell r="AR183">
            <v>28.6</v>
          </cell>
          <cell r="AS183">
            <v>44825.393749999996</v>
          </cell>
          <cell r="AT183">
            <v>44820.393749999996</v>
          </cell>
          <cell r="AU183"/>
          <cell r="AV183"/>
          <cell r="AW183"/>
          <cell r="AX183"/>
          <cell r="AY183"/>
          <cell r="AZ183"/>
          <cell r="BA183"/>
          <cell r="BB183"/>
          <cell r="BC183" t="str">
            <v>ON GOING MAT RETURN</v>
          </cell>
          <cell r="BD183" t="str">
            <v>PARTIALLY BILLED</v>
          </cell>
          <cell r="BE183">
            <v>44794.793749999997</v>
          </cell>
          <cell r="BF183">
            <v>23.20625000000291</v>
          </cell>
          <cell r="BG183">
            <v>44812</v>
          </cell>
          <cell r="BH183">
            <v>44818</v>
          </cell>
        </row>
        <row r="184">
          <cell r="E184" t="str">
            <v>X22052092282</v>
          </cell>
          <cell r="F184" t="str">
            <v>BARANGAY DAANG BUKID</v>
          </cell>
          <cell r="G184" t="str">
            <v>F. GAUDIER, DAANG BUKID, BACOOR</v>
          </cell>
          <cell r="H184" t="str">
            <v>BACOOR CITY</v>
          </cell>
          <cell r="I184" t="str">
            <v>DASMA</v>
          </cell>
          <cell r="J184" t="str">
            <v>tentative completion/energization Aug 20, 2022</v>
          </cell>
          <cell r="K184"/>
          <cell r="L184" t="str">
            <v>AVECO</v>
          </cell>
          <cell r="M184" t="str">
            <v>FCOMP</v>
          </cell>
          <cell r="N184" t="str">
            <v>MBF</v>
          </cell>
          <cell r="O184">
            <v>98.64</v>
          </cell>
          <cell r="P184"/>
          <cell r="Q184">
            <v>143.53</v>
          </cell>
          <cell r="R184">
            <v>23.75</v>
          </cell>
          <cell r="S184">
            <v>275881.96999999997</v>
          </cell>
          <cell r="T184" t="str">
            <v>NEW</v>
          </cell>
          <cell r="U184">
            <v>66585.08</v>
          </cell>
          <cell r="V184">
            <v>38786.5</v>
          </cell>
          <cell r="W184">
            <v>44750.569444444445</v>
          </cell>
          <cell r="X184">
            <v>44754</v>
          </cell>
          <cell r="Y184">
            <v>44754</v>
          </cell>
          <cell r="Z184"/>
          <cell r="AA184">
            <v>44784.39166666667</v>
          </cell>
          <cell r="AB184"/>
          <cell r="AC184">
            <v>33.822222222224809</v>
          </cell>
          <cell r="AD184">
            <v>30.391666666670062</v>
          </cell>
          <cell r="AE184">
            <v>-44784.39166666667</v>
          </cell>
          <cell r="AF184">
            <v>44771.77634099617</v>
          </cell>
          <cell r="AG184">
            <v>44781.231513409963</v>
          </cell>
          <cell r="AH184">
            <v>44800.569444444445</v>
          </cell>
          <cell r="AI184">
            <v>1.0479107312441447</v>
          </cell>
          <cell r="AJ184">
            <v>-1017.8270833333335</v>
          </cell>
          <cell r="AK184">
            <v>26</v>
          </cell>
          <cell r="AL184">
            <v>36</v>
          </cell>
          <cell r="AM184">
            <v>24.206896551724139</v>
          </cell>
          <cell r="AN184">
            <v>30.662068965517239</v>
          </cell>
          <cell r="AO184">
            <v>21.206896551724139</v>
          </cell>
          <cell r="AP184">
            <v>44</v>
          </cell>
          <cell r="AQ184">
            <v>35.200000000000003</v>
          </cell>
          <cell r="AR184">
            <v>30.200000000000003</v>
          </cell>
          <cell r="AS184">
            <v>44819.591666666667</v>
          </cell>
          <cell r="AT184">
            <v>44814.591666666667</v>
          </cell>
          <cell r="AU184"/>
          <cell r="AV184"/>
          <cell r="AW184"/>
          <cell r="AX184"/>
          <cell r="AY184"/>
          <cell r="AZ184"/>
          <cell r="BA184"/>
          <cell r="BB184"/>
          <cell r="BC184" t="str">
            <v>ON GOING MAT RETURN</v>
          </cell>
          <cell r="BD184" t="str">
            <v>PARTIALLY BILLED</v>
          </cell>
          <cell r="BE184">
            <v>44787.39166666667</v>
          </cell>
          <cell r="BF184">
            <v>61.608333333329938</v>
          </cell>
          <cell r="BG184">
            <v>44784</v>
          </cell>
          <cell r="BH184">
            <v>44849</v>
          </cell>
        </row>
        <row r="185">
          <cell r="E185" t="str">
            <v>X18100419553</v>
          </cell>
          <cell r="F185" t="str">
            <v>DOMINGO TAN TAY</v>
          </cell>
          <cell r="G185" t="str">
            <v>0127 L1 &amp; 3 UNNO DR. SANTOS SAN DIONISIO PARAÑAQUE CITY</v>
          </cell>
          <cell r="H185" t="str">
            <v>PARAÑAQUE CITY</v>
          </cell>
          <cell r="I185" t="str">
            <v>PARAÑAQUE</v>
          </cell>
          <cell r="J185" t="str">
            <v>for scheduling/execution</v>
          </cell>
          <cell r="K185"/>
          <cell r="L185" t="str">
            <v>ECOM</v>
          </cell>
          <cell r="M185" t="str">
            <v>FCOMP</v>
          </cell>
          <cell r="N185" t="str">
            <v>MBF</v>
          </cell>
          <cell r="O185">
            <v>7.25</v>
          </cell>
          <cell r="P185"/>
          <cell r="Q185">
            <v>9.93</v>
          </cell>
          <cell r="R185">
            <v>0</v>
          </cell>
          <cell r="S185">
            <v>12618.37</v>
          </cell>
          <cell r="T185" t="str">
            <v>TERMINATION</v>
          </cell>
          <cell r="U185">
            <v>4846.05</v>
          </cell>
          <cell r="V185">
            <v>5053.5900000000011</v>
          </cell>
          <cell r="W185">
            <v>44755.559027777781</v>
          </cell>
          <cell r="X185">
            <v>44756.625</v>
          </cell>
          <cell r="Y185">
            <v>44757</v>
          </cell>
          <cell r="Z185"/>
          <cell r="AA185">
            <v>44778.612500000003</v>
          </cell>
          <cell r="AB185"/>
          <cell r="AC185">
            <v>23.053472222221899</v>
          </cell>
          <cell r="AD185">
            <v>21.98750000000291</v>
          </cell>
          <cell r="AE185">
            <v>-44778.612500000003</v>
          </cell>
          <cell r="AF185">
            <v>44774.333221326167</v>
          </cell>
          <cell r="AG185">
            <v>44783.139672939069</v>
          </cell>
          <cell r="AH185">
            <v>44805.559027777781</v>
          </cell>
          <cell r="AI185">
            <v>0.79406404320986534</v>
          </cell>
          <cell r="AJ185">
            <v>-1119.4653125</v>
          </cell>
          <cell r="AK185">
            <v>20</v>
          </cell>
          <cell r="AL185">
            <v>36</v>
          </cell>
          <cell r="AM185">
            <v>21.774193548387096</v>
          </cell>
          <cell r="AN185">
            <v>27.58064516129032</v>
          </cell>
          <cell r="AO185">
            <v>18.774193548387096</v>
          </cell>
          <cell r="AP185">
            <v>40</v>
          </cell>
          <cell r="AQ185">
            <v>32</v>
          </cell>
          <cell r="AR185">
            <v>27</v>
          </cell>
          <cell r="AS185">
            <v>44810.612500000003</v>
          </cell>
          <cell r="AT185">
            <v>44805.612500000003</v>
          </cell>
          <cell r="AU185"/>
          <cell r="AV185"/>
          <cell r="AW185"/>
          <cell r="AX185"/>
          <cell r="AY185"/>
          <cell r="AZ185"/>
          <cell r="BA185"/>
          <cell r="BB185"/>
          <cell r="BC185" t="str">
            <v>CHECKING OF SERVICE ITEMS</v>
          </cell>
          <cell r="BD185" t="str">
            <v>BILLED</v>
          </cell>
          <cell r="BE185">
            <v>44781.612500000003</v>
          </cell>
          <cell r="BF185">
            <v>13.38749999999709</v>
          </cell>
          <cell r="BG185">
            <v>44780</v>
          </cell>
          <cell r="BH185">
            <v>44795</v>
          </cell>
        </row>
        <row r="186">
          <cell r="E186" t="str">
            <v>X22062551097</v>
          </cell>
          <cell r="F186" t="str">
            <v>HILMARC'S CONSTRUCTION CORPORATION,</v>
          </cell>
          <cell r="G186" t="str">
            <v>ATLANTIC, MARINA SUBD, PARANAQUE</v>
          </cell>
          <cell r="H186" t="str">
            <v>PARAÑAQUE CITY</v>
          </cell>
          <cell r="I186" t="str">
            <v>PARAÑAQUE</v>
          </cell>
          <cell r="J186" t="str">
            <v>4 poles for retirement, road access issue,1/11-for coordination again with Hilmarc's on equipment assist</v>
          </cell>
          <cell r="K186"/>
          <cell r="L186" t="str">
            <v>VJC</v>
          </cell>
          <cell r="M186" t="str">
            <v>FCOMP</v>
          </cell>
          <cell r="N186" t="str">
            <v>JSP</v>
          </cell>
          <cell r="O186">
            <v>570.77</v>
          </cell>
          <cell r="P186">
            <v>322.82089999999999</v>
          </cell>
          <cell r="Q186">
            <v>857.27</v>
          </cell>
          <cell r="R186">
            <v>0</v>
          </cell>
          <cell r="S186">
            <v>611848.42000000004</v>
          </cell>
          <cell r="T186" t="str">
            <v>TERMINATION</v>
          </cell>
          <cell r="U186">
            <v>385103.25</v>
          </cell>
          <cell r="V186">
            <v>378660.66</v>
          </cell>
          <cell r="W186">
            <v>44754.696527777778</v>
          </cell>
          <cell r="X186">
            <v>44760</v>
          </cell>
          <cell r="Y186">
            <v>44760</v>
          </cell>
          <cell r="Z186"/>
          <cell r="AA186">
            <v>45033.467361111114</v>
          </cell>
          <cell r="AB186"/>
          <cell r="AC186">
            <v>278.77083333333576</v>
          </cell>
          <cell r="AD186">
            <v>273.46736111111386</v>
          </cell>
          <cell r="AE186">
            <v>-45033.467361111114</v>
          </cell>
          <cell r="AF186">
            <v>44779.531579324168</v>
          </cell>
          <cell r="AG186">
            <v>44789.954259736543</v>
          </cell>
          <cell r="AH186">
            <v>44804.696527777778</v>
          </cell>
          <cell r="AI186">
            <v>7.5113252314815462</v>
          </cell>
          <cell r="AJ186">
            <v>-818.79031565656567</v>
          </cell>
          <cell r="AK186">
            <v>40</v>
          </cell>
          <cell r="AL186">
            <v>36</v>
          </cell>
          <cell r="AM186">
            <v>27.835051546391753</v>
          </cell>
          <cell r="AN186">
            <v>35.257731958762882</v>
          </cell>
          <cell r="AO186">
            <v>24.835051546391753</v>
          </cell>
          <cell r="AP186">
            <v>55</v>
          </cell>
          <cell r="AQ186">
            <v>44</v>
          </cell>
          <cell r="AR186">
            <v>39</v>
          </cell>
          <cell r="AS186">
            <v>45077.467361111114</v>
          </cell>
          <cell r="AT186">
            <v>45072.467361111114</v>
          </cell>
          <cell r="AU186"/>
          <cell r="AV186"/>
          <cell r="AW186"/>
          <cell r="AX186"/>
          <cell r="AY186"/>
          <cell r="AZ186"/>
          <cell r="BA186"/>
          <cell r="BB186"/>
          <cell r="BC186" t="str">
            <v>ON GOING MAT RETURN</v>
          </cell>
          <cell r="BD186" t="str">
            <v>PARTIALLY BILLED</v>
          </cell>
          <cell r="BE186">
            <v>45036.467361111114</v>
          </cell>
          <cell r="BF186">
            <v>73.53263888888614</v>
          </cell>
          <cell r="BG186">
            <v>45033</v>
          </cell>
          <cell r="BH186">
            <v>45110</v>
          </cell>
        </row>
        <row r="187">
          <cell r="E187" t="str">
            <v>X22062714061</v>
          </cell>
          <cell r="F187" t="str">
            <v>RYAN SARIGNAYA VERGARA</v>
          </cell>
          <cell r="G187" t="str">
            <v>NICANOR ABELARDO, BF HOMES, PARANAQUE</v>
          </cell>
          <cell r="H187" t="str">
            <v>PARAÑAQUE CITY</v>
          </cell>
          <cell r="I187" t="str">
            <v>PARAÑAQUE</v>
          </cell>
          <cell r="J187"/>
          <cell r="K187"/>
          <cell r="L187" t="str">
            <v>VJC</v>
          </cell>
          <cell r="M187" t="str">
            <v>FCOMP</v>
          </cell>
          <cell r="N187" t="str">
            <v>MBF</v>
          </cell>
          <cell r="O187">
            <v>18.22</v>
          </cell>
          <cell r="P187"/>
          <cell r="Q187">
            <v>24.97</v>
          </cell>
          <cell r="R187">
            <v>42</v>
          </cell>
          <cell r="S187">
            <v>47981.59</v>
          </cell>
          <cell r="T187" t="str">
            <v>MODIFICATION</v>
          </cell>
          <cell r="U187">
            <v>12356.03</v>
          </cell>
          <cell r="V187">
            <v>12356.03</v>
          </cell>
          <cell r="W187">
            <v>44754.713888888888</v>
          </cell>
          <cell r="X187">
            <v>44761</v>
          </cell>
          <cell r="Y187">
            <v>44760</v>
          </cell>
          <cell r="Z187"/>
          <cell r="AA187">
            <v>44763.501388888886</v>
          </cell>
          <cell r="AB187"/>
          <cell r="AC187">
            <v>8.7874999999985448</v>
          </cell>
          <cell r="AD187">
            <v>2.5013888888861402</v>
          </cell>
          <cell r="AE187">
            <v>-44763.501388888886</v>
          </cell>
          <cell r="AF187">
            <v>44773.488082437274</v>
          </cell>
          <cell r="AG187">
            <v>44782.294534050176</v>
          </cell>
          <cell r="AH187">
            <v>44804.713888888888</v>
          </cell>
          <cell r="AI187">
            <v>0.30268055555550544</v>
          </cell>
          <cell r="AJ187">
            <v>-1119.0875347222222</v>
          </cell>
          <cell r="AK187">
            <v>20</v>
          </cell>
          <cell r="AL187">
            <v>36</v>
          </cell>
          <cell r="AM187">
            <v>21.774193548387096</v>
          </cell>
          <cell r="AN187">
            <v>27.58064516129032</v>
          </cell>
          <cell r="AO187">
            <v>18.774193548387096</v>
          </cell>
          <cell r="AP187">
            <v>40</v>
          </cell>
          <cell r="AQ187">
            <v>32</v>
          </cell>
          <cell r="AR187">
            <v>27</v>
          </cell>
          <cell r="AS187">
            <v>44795.501388888886</v>
          </cell>
          <cell r="AT187">
            <v>44790.501388888886</v>
          </cell>
          <cell r="AU187"/>
          <cell r="AV187"/>
          <cell r="AW187"/>
          <cell r="AX187"/>
          <cell r="AY187"/>
          <cell r="AZ187"/>
          <cell r="BA187"/>
          <cell r="BB187"/>
          <cell r="BC187" t="str">
            <v>CHECKING OF SERVICE ITEMS</v>
          </cell>
          <cell r="BD187" t="str">
            <v>BILLED</v>
          </cell>
          <cell r="BE187">
            <v>44766.501388888886</v>
          </cell>
          <cell r="BF187">
            <v>18.49861111111386</v>
          </cell>
          <cell r="BG187">
            <v>44763</v>
          </cell>
          <cell r="BH187">
            <v>44785</v>
          </cell>
        </row>
        <row r="188">
          <cell r="E188" t="str">
            <v>X21051687607</v>
          </cell>
          <cell r="F188" t="str">
            <v>DITO TELECOMMUNITY CORPORATION</v>
          </cell>
          <cell r="G188" t="str">
            <v>PAUS, BUHAY NA TUBIG, IMUS</v>
          </cell>
          <cell r="H188" t="str">
            <v>IMUS CITY</v>
          </cell>
          <cell r="I188" t="str">
            <v>DASMA</v>
          </cell>
          <cell r="J188" t="str">
            <v>completed</v>
          </cell>
          <cell r="K188"/>
          <cell r="L188" t="str">
            <v>POWERHOUSE</v>
          </cell>
          <cell r="M188" t="str">
            <v>FCOMP</v>
          </cell>
          <cell r="N188" t="str">
            <v>MBF</v>
          </cell>
          <cell r="O188">
            <v>32.79</v>
          </cell>
          <cell r="P188"/>
          <cell r="Q188">
            <v>44.85</v>
          </cell>
          <cell r="R188">
            <v>19</v>
          </cell>
          <cell r="S188">
            <v>188391.97</v>
          </cell>
          <cell r="T188" t="str">
            <v>NEW</v>
          </cell>
          <cell r="U188">
            <v>22239.16</v>
          </cell>
          <cell r="V188"/>
          <cell r="W188">
            <v>44757.342361111114</v>
          </cell>
          <cell r="X188">
            <v>44761</v>
          </cell>
          <cell r="Y188">
            <v>44758</v>
          </cell>
          <cell r="Z188"/>
          <cell r="AA188">
            <v>44770.499305555553</v>
          </cell>
          <cell r="AB188"/>
          <cell r="AC188">
            <v>13.156944444439432</v>
          </cell>
          <cell r="AD188">
            <v>9.4993055555532919</v>
          </cell>
          <cell r="AE188">
            <v>-44770.499305555553</v>
          </cell>
          <cell r="AF188">
            <v>44776.1165546595</v>
          </cell>
          <cell r="AG188">
            <v>44784.923006272402</v>
          </cell>
          <cell r="AH188">
            <v>44807.342361111114</v>
          </cell>
          <cell r="AI188">
            <v>0.45318364197513594</v>
          </cell>
          <cell r="AJ188">
            <v>-1119.2624826388887</v>
          </cell>
          <cell r="AK188">
            <v>20</v>
          </cell>
          <cell r="AL188">
            <v>36</v>
          </cell>
          <cell r="AM188">
            <v>21.774193548387096</v>
          </cell>
          <cell r="AN188">
            <v>27.58064516129032</v>
          </cell>
          <cell r="AO188">
            <v>18.774193548387096</v>
          </cell>
          <cell r="AP188">
            <v>40</v>
          </cell>
          <cell r="AQ188">
            <v>32</v>
          </cell>
          <cell r="AR188">
            <v>27</v>
          </cell>
          <cell r="AS188">
            <v>44802.499305555553</v>
          </cell>
          <cell r="AT188">
            <v>44797.499305555553</v>
          </cell>
          <cell r="AU188"/>
          <cell r="AV188"/>
          <cell r="AW188"/>
          <cell r="AX188"/>
          <cell r="AY188"/>
          <cell r="AZ188"/>
          <cell r="BA188"/>
          <cell r="BB188"/>
          <cell r="BC188" t="str">
            <v>CHECKING OF SERVICE ITEMS</v>
          </cell>
          <cell r="BD188" t="str">
            <v>WITH ISSUED NOV &amp; DEBIT MEMO (c/o RONILO GANGE JR.)</v>
          </cell>
          <cell r="BE188">
            <v>44773.499305555553</v>
          </cell>
          <cell r="BF188">
            <v>56.500694444446708</v>
          </cell>
          <cell r="BG188">
            <v>44770</v>
          </cell>
          <cell r="BH188">
            <v>44830</v>
          </cell>
        </row>
        <row r="189">
          <cell r="E189" t="str">
            <v>X20083312420</v>
          </cell>
          <cell r="F189" t="str">
            <v>DITO TELECOMMUNITY CORPORATION</v>
          </cell>
          <cell r="G189" t="str">
            <v>A. MABINI, BARANGAY 5, AMADEO</v>
          </cell>
          <cell r="H189" t="str">
            <v>AMADEO CITY</v>
          </cell>
          <cell r="I189" t="str">
            <v>DASMA</v>
          </cell>
          <cell r="J189" t="str">
            <v>completed</v>
          </cell>
          <cell r="K189"/>
          <cell r="L189" t="str">
            <v>POWERHOUSE</v>
          </cell>
          <cell r="M189" t="str">
            <v>FCOMP</v>
          </cell>
          <cell r="N189" t="str">
            <v>MBF</v>
          </cell>
          <cell r="O189">
            <v>17.79</v>
          </cell>
          <cell r="P189"/>
          <cell r="Q189">
            <v>24.5</v>
          </cell>
          <cell r="R189">
            <v>15</v>
          </cell>
          <cell r="S189">
            <v>176029.56</v>
          </cell>
          <cell r="T189" t="str">
            <v>NEW</v>
          </cell>
          <cell r="U189">
            <v>12066.72</v>
          </cell>
          <cell r="V189"/>
          <cell r="W189">
            <v>44757.335416666669</v>
          </cell>
          <cell r="X189">
            <v>44761</v>
          </cell>
          <cell r="Y189">
            <v>44758</v>
          </cell>
          <cell r="Z189"/>
          <cell r="AA189">
            <v>44770.5</v>
          </cell>
          <cell r="AB189"/>
          <cell r="AC189">
            <v>13.164583333331393</v>
          </cell>
          <cell r="AD189">
            <v>9.5</v>
          </cell>
          <cell r="AE189">
            <v>-44770.5</v>
          </cell>
          <cell r="AF189">
            <v>44776.109610215055</v>
          </cell>
          <cell r="AG189">
            <v>44784.916061827957</v>
          </cell>
          <cell r="AH189">
            <v>44807.335416666669</v>
          </cell>
          <cell r="AI189">
            <v>0.45344675925919242</v>
          </cell>
          <cell r="AJ189">
            <v>-1119.2625</v>
          </cell>
          <cell r="AK189">
            <v>20</v>
          </cell>
          <cell r="AL189">
            <v>36</v>
          </cell>
          <cell r="AM189">
            <v>21.774193548387096</v>
          </cell>
          <cell r="AN189">
            <v>27.58064516129032</v>
          </cell>
          <cell r="AO189">
            <v>18.774193548387096</v>
          </cell>
          <cell r="AP189">
            <v>40</v>
          </cell>
          <cell r="AQ189">
            <v>32</v>
          </cell>
          <cell r="AR189">
            <v>27</v>
          </cell>
          <cell r="AS189">
            <v>44802.5</v>
          </cell>
          <cell r="AT189">
            <v>44797.5</v>
          </cell>
          <cell r="AU189"/>
          <cell r="AV189"/>
          <cell r="AW189"/>
          <cell r="AX189"/>
          <cell r="AY189"/>
          <cell r="AZ189"/>
          <cell r="BA189"/>
          <cell r="BB189"/>
          <cell r="BC189" t="str">
            <v>CHECKING OF SERVICE ITEMS</v>
          </cell>
          <cell r="BD189" t="str">
            <v>WITH ISSUED NOV &amp; DEBIT MEMO (c/o RONILO GANGE JR.)</v>
          </cell>
          <cell r="BE189">
            <v>44773.5</v>
          </cell>
          <cell r="BF189">
            <v>56.5</v>
          </cell>
          <cell r="BG189">
            <v>44769</v>
          </cell>
          <cell r="BH189">
            <v>44830</v>
          </cell>
        </row>
        <row r="190">
          <cell r="E190" t="str">
            <v>X22020763072</v>
          </cell>
          <cell r="F190" t="str">
            <v>DITO TELECOMMUNITY CORPORATION</v>
          </cell>
          <cell r="G190" t="str">
            <v>R. BASA, PECHAY A, SAN ROQUE, CAVITE CITY</v>
          </cell>
          <cell r="H190" t="str">
            <v>CAVITE CITY</v>
          </cell>
          <cell r="I190" t="str">
            <v>DASMA</v>
          </cell>
          <cell r="J190" t="str">
            <v>PAI Aug 6 11pm-4am</v>
          </cell>
          <cell r="K190"/>
          <cell r="L190" t="str">
            <v>POWERHOUSE</v>
          </cell>
          <cell r="M190" t="str">
            <v>FCOMP</v>
          </cell>
          <cell r="N190" t="str">
            <v>MBF</v>
          </cell>
          <cell r="O190">
            <v>52.02</v>
          </cell>
          <cell r="P190"/>
          <cell r="Q190">
            <v>72.52</v>
          </cell>
          <cell r="R190">
            <v>53.6</v>
          </cell>
          <cell r="S190">
            <v>210259.49</v>
          </cell>
          <cell r="T190" t="str">
            <v>NEW</v>
          </cell>
          <cell r="U190">
            <v>35278.81</v>
          </cell>
          <cell r="V190"/>
          <cell r="W190">
            <v>44757.341666666667</v>
          </cell>
          <cell r="X190">
            <v>44761</v>
          </cell>
          <cell r="Y190">
            <v>44758</v>
          </cell>
          <cell r="Z190"/>
          <cell r="AA190">
            <v>44778.640972222223</v>
          </cell>
          <cell r="AB190">
            <v>45653</v>
          </cell>
          <cell r="AC190">
            <v>21.299305555556202</v>
          </cell>
          <cell r="AD190">
            <v>17.640972222223354</v>
          </cell>
          <cell r="AE190">
            <v>874.35902777777665</v>
          </cell>
          <cell r="AF190">
            <v>44776.642046894805</v>
          </cell>
          <cell r="AG190">
            <v>44785.588814955641</v>
          </cell>
          <cell r="AH190">
            <v>44807.341666666667</v>
          </cell>
          <cell r="AI190">
            <v>0.71633214336461393</v>
          </cell>
          <cell r="AJ190">
            <v>20.818072089947062</v>
          </cell>
          <cell r="AK190">
            <v>23</v>
          </cell>
          <cell r="AL190">
            <v>34</v>
          </cell>
          <cell r="AM190">
            <v>22.300380228136884</v>
          </cell>
          <cell r="AN190">
            <v>28.247148288973385</v>
          </cell>
          <cell r="AO190">
            <v>19.300380228136884</v>
          </cell>
          <cell r="AP190">
            <v>42</v>
          </cell>
          <cell r="AQ190">
            <v>33.6</v>
          </cell>
          <cell r="AR190">
            <v>28.6</v>
          </cell>
          <cell r="AS190">
            <v>44812.240972222222</v>
          </cell>
          <cell r="AT190">
            <v>44807.240972222222</v>
          </cell>
          <cell r="AU190"/>
          <cell r="AV190"/>
          <cell r="AW190"/>
          <cell r="AX190"/>
          <cell r="AY190"/>
          <cell r="AZ190"/>
          <cell r="BA190"/>
          <cell r="BB190"/>
          <cell r="BC190" t="str">
            <v>CHECKING OF SERVICE ITEMS</v>
          </cell>
          <cell r="BD190" t="str">
            <v>WITH ISSUED NOV &amp; DEBIT MEMO (c/o RONILO GANGE JR.)</v>
          </cell>
          <cell r="BE190">
            <v>44781.640972222223</v>
          </cell>
          <cell r="BF190">
            <v>48.359027777776646</v>
          </cell>
          <cell r="BG190">
            <v>44789</v>
          </cell>
          <cell r="BH190">
            <v>44830</v>
          </cell>
        </row>
        <row r="191">
          <cell r="E191" t="str">
            <v>X22020803809</v>
          </cell>
          <cell r="F191" t="str">
            <v>DITO TELECOMMUNITY CORPORATION</v>
          </cell>
          <cell r="G191" t="str">
            <v>JULIE ANN VILLAGE, JULIE ANN VILLAGE, KAWIT</v>
          </cell>
          <cell r="H191" t="str">
            <v>KAWIT CITY</v>
          </cell>
          <cell r="I191" t="str">
            <v>DASMA</v>
          </cell>
          <cell r="J191"/>
          <cell r="K191"/>
          <cell r="L191" t="str">
            <v>POWERHOUSE</v>
          </cell>
          <cell r="M191" t="str">
            <v>FCOMP</v>
          </cell>
          <cell r="N191" t="str">
            <v>MBF</v>
          </cell>
          <cell r="O191">
            <v>94.08</v>
          </cell>
          <cell r="P191"/>
          <cell r="Q191">
            <v>129.5</v>
          </cell>
          <cell r="R191">
            <v>19</v>
          </cell>
          <cell r="S191">
            <v>273341.05</v>
          </cell>
          <cell r="T191" t="str">
            <v>NEW</v>
          </cell>
          <cell r="U191">
            <v>63801.17</v>
          </cell>
          <cell r="V191"/>
          <cell r="W191">
            <v>44757.338888888888</v>
          </cell>
          <cell r="X191">
            <v>44761</v>
          </cell>
          <cell r="Y191">
            <v>44758</v>
          </cell>
          <cell r="Z191"/>
          <cell r="AA191">
            <v>44784.353472222225</v>
          </cell>
          <cell r="AB191"/>
          <cell r="AC191">
            <v>27.014583333337214</v>
          </cell>
          <cell r="AD191">
            <v>23.353472222224809</v>
          </cell>
          <cell r="AE191">
            <v>-44784.353472222225</v>
          </cell>
          <cell r="AF191">
            <v>44778.545785440612</v>
          </cell>
          <cell r="AG191">
            <v>44788.000957854405</v>
          </cell>
          <cell r="AH191">
            <v>44807.338888888888</v>
          </cell>
          <cell r="AI191">
            <v>0.83699029558416582</v>
          </cell>
          <cell r="AJ191">
            <v>-1017.8262152777778</v>
          </cell>
          <cell r="AK191">
            <v>26</v>
          </cell>
          <cell r="AL191">
            <v>36</v>
          </cell>
          <cell r="AM191">
            <v>24.206896551724139</v>
          </cell>
          <cell r="AN191">
            <v>30.662068965517239</v>
          </cell>
          <cell r="AO191">
            <v>21.206896551724139</v>
          </cell>
          <cell r="AP191">
            <v>44</v>
          </cell>
          <cell r="AQ191">
            <v>35.200000000000003</v>
          </cell>
          <cell r="AR191">
            <v>30.200000000000003</v>
          </cell>
          <cell r="AS191">
            <v>44819.553472222222</v>
          </cell>
          <cell r="AT191">
            <v>44814.553472222222</v>
          </cell>
          <cell r="AU191"/>
          <cell r="AV191"/>
          <cell r="AW191"/>
          <cell r="AX191"/>
          <cell r="AY191"/>
          <cell r="AZ191"/>
          <cell r="BA191"/>
          <cell r="BB191"/>
          <cell r="BC191" t="str">
            <v>CHECKING OF SERVICE ITEMS</v>
          </cell>
          <cell r="BD191" t="str">
            <v>WITH BACKJOB; WITH ISSUED NOV &amp; DEBIT MEMO (c/o RONILO GANGE JR.)</v>
          </cell>
          <cell r="BE191">
            <v>44787.353472222225</v>
          </cell>
          <cell r="BF191">
            <v>42.646527777775191</v>
          </cell>
          <cell r="BG191">
            <v>44782</v>
          </cell>
          <cell r="BH191">
            <v>44830</v>
          </cell>
        </row>
        <row r="192">
          <cell r="E192" t="str">
            <v>X21051762090</v>
          </cell>
          <cell r="F192" t="str">
            <v>DITO TELECOMMUNITY CORPORATION</v>
          </cell>
          <cell r="G192" t="str">
            <v>PILI, GREENFIELD SUBD, DASMARINAS CITY</v>
          </cell>
          <cell r="H192" t="str">
            <v>DASMARIÑAS CITY</v>
          </cell>
          <cell r="I192" t="str">
            <v>DASMA</v>
          </cell>
          <cell r="J192" t="str">
            <v>tentative completion/energization Aug 15, 2022</v>
          </cell>
          <cell r="K192"/>
          <cell r="L192" t="str">
            <v>POWERHOUSE</v>
          </cell>
          <cell r="M192" t="str">
            <v>FCOMP</v>
          </cell>
          <cell r="N192" t="str">
            <v>MBF</v>
          </cell>
          <cell r="O192">
            <v>50.88</v>
          </cell>
          <cell r="P192"/>
          <cell r="Q192">
            <v>74.25</v>
          </cell>
          <cell r="R192">
            <v>21</v>
          </cell>
          <cell r="S192">
            <v>184760.45</v>
          </cell>
          <cell r="T192" t="str">
            <v>NEW</v>
          </cell>
          <cell r="U192">
            <v>34506.6</v>
          </cell>
          <cell r="V192"/>
          <cell r="W192">
            <v>44757.338194444441</v>
          </cell>
          <cell r="X192">
            <v>44761</v>
          </cell>
          <cell r="Y192">
            <v>44758</v>
          </cell>
          <cell r="Z192"/>
          <cell r="AA192">
            <v>44789.618750000001</v>
          </cell>
          <cell r="AB192"/>
          <cell r="AC192">
            <v>32.280555555560568</v>
          </cell>
          <cell r="AD192">
            <v>28.618750000001455</v>
          </cell>
          <cell r="AE192">
            <v>-44789.618750000001</v>
          </cell>
          <cell r="AF192">
            <v>44777.42369630318</v>
          </cell>
          <cell r="AG192">
            <v>44786.57983013217</v>
          </cell>
          <cell r="AH192">
            <v>44807.338194444441</v>
          </cell>
          <cell r="AI192">
            <v>1.0487281937736466</v>
          </cell>
          <cell r="AJ192">
            <v>-1066.4194940476191</v>
          </cell>
          <cell r="AK192">
            <v>23</v>
          </cell>
          <cell r="AL192">
            <v>36</v>
          </cell>
          <cell r="AM192">
            <v>23.085501858736059</v>
          </cell>
          <cell r="AN192">
            <v>29.241635687732341</v>
          </cell>
          <cell r="AO192">
            <v>20.085501858736059</v>
          </cell>
          <cell r="AP192">
            <v>42</v>
          </cell>
          <cell r="AQ192">
            <v>33.6</v>
          </cell>
          <cell r="AR192">
            <v>28.6</v>
          </cell>
          <cell r="AS192">
            <v>44823.21875</v>
          </cell>
          <cell r="AT192">
            <v>44818.21875</v>
          </cell>
          <cell r="AU192"/>
          <cell r="AV192"/>
          <cell r="AW192"/>
          <cell r="AX192"/>
          <cell r="AY192"/>
          <cell r="AZ192"/>
          <cell r="BA192"/>
          <cell r="BB192"/>
          <cell r="BC192" t="str">
            <v>CHECKING OF SERVICE ITEMS</v>
          </cell>
          <cell r="BD192" t="str">
            <v>WITH ISSUED NOV &amp; DEBIT MEMO (c/o RONILO GANGE JR.)</v>
          </cell>
          <cell r="BE192">
            <v>44792.618750000001</v>
          </cell>
          <cell r="BF192">
            <v>37.381249999998545</v>
          </cell>
          <cell r="BG192">
            <v>44786</v>
          </cell>
          <cell r="BH192">
            <v>44830</v>
          </cell>
        </row>
        <row r="193">
          <cell r="E193" t="str">
            <v>X21051660960</v>
          </cell>
          <cell r="F193" t="str">
            <v>DITO TELECOMMUNITY CORPORATION</v>
          </cell>
          <cell r="G193" t="str">
            <v>GREGORIO, GREGORIO, TRECE MARTIREZ CITY</v>
          </cell>
          <cell r="H193" t="str">
            <v>TRECE MARTIREZ CITY</v>
          </cell>
          <cell r="I193" t="str">
            <v>DASMA</v>
          </cell>
          <cell r="J193"/>
          <cell r="K193"/>
          <cell r="L193" t="str">
            <v>POWERHOUSE</v>
          </cell>
          <cell r="M193" t="str">
            <v>FCOMP</v>
          </cell>
          <cell r="N193" t="str">
            <v>MBF</v>
          </cell>
          <cell r="O193">
            <v>12.94</v>
          </cell>
          <cell r="P193"/>
          <cell r="Q193">
            <v>17.62</v>
          </cell>
          <cell r="R193">
            <v>21.25</v>
          </cell>
          <cell r="S193">
            <v>119263.53</v>
          </cell>
          <cell r="T193" t="str">
            <v>NEW</v>
          </cell>
          <cell r="U193">
            <v>8777.61</v>
          </cell>
          <cell r="V193"/>
          <cell r="W193">
            <v>44757.340277777781</v>
          </cell>
          <cell r="X193">
            <v>44761</v>
          </cell>
          <cell r="Y193">
            <v>44758</v>
          </cell>
          <cell r="Z193"/>
          <cell r="AA193">
            <v>44776.385416666664</v>
          </cell>
          <cell r="AB193"/>
          <cell r="AC193">
            <v>19.04513888888323</v>
          </cell>
          <cell r="AD193">
            <v>15.385416666664241</v>
          </cell>
          <cell r="AE193">
            <v>-44776.385416666664</v>
          </cell>
          <cell r="AF193">
            <v>44776.114471326167</v>
          </cell>
          <cell r="AG193">
            <v>44784.920922939069</v>
          </cell>
          <cell r="AH193">
            <v>44807.340277777781</v>
          </cell>
          <cell r="AI193">
            <v>0.6559992283948668</v>
          </cell>
          <cell r="AJ193">
            <v>-1119.4096354166666</v>
          </cell>
          <cell r="AK193">
            <v>20</v>
          </cell>
          <cell r="AL193">
            <v>36</v>
          </cell>
          <cell r="AM193">
            <v>21.774193548387096</v>
          </cell>
          <cell r="AN193">
            <v>27.58064516129032</v>
          </cell>
          <cell r="AO193">
            <v>18.774193548387096</v>
          </cell>
          <cell r="AP193">
            <v>40</v>
          </cell>
          <cell r="AQ193">
            <v>32</v>
          </cell>
          <cell r="AR193">
            <v>27</v>
          </cell>
          <cell r="AS193">
            <v>44808.385416666664</v>
          </cell>
          <cell r="AT193">
            <v>44803.385416666664</v>
          </cell>
          <cell r="AU193"/>
          <cell r="AV193"/>
          <cell r="AW193"/>
          <cell r="AX193"/>
          <cell r="AY193"/>
          <cell r="AZ193"/>
          <cell r="BA193"/>
          <cell r="BB193"/>
          <cell r="BC193" t="str">
            <v>ON GOING MAT RETURN</v>
          </cell>
          <cell r="BD193"/>
          <cell r="BE193">
            <v>44779.385416666664</v>
          </cell>
          <cell r="BF193">
            <v>50.614583333335759</v>
          </cell>
          <cell r="BG193">
            <v>44765</v>
          </cell>
          <cell r="BH193">
            <v>44830</v>
          </cell>
        </row>
        <row r="194">
          <cell r="E194" t="str">
            <v>X21020485878</v>
          </cell>
          <cell r="F194" t="str">
            <v>DITO TELECOMMUNITY CORPORATION</v>
          </cell>
          <cell r="G194" t="str">
            <v>BLOCK 22, CAMELLA SPV SOUTH PH 2, BACOOR</v>
          </cell>
          <cell r="H194" t="str">
            <v>BACOOR CITY</v>
          </cell>
          <cell r="I194" t="str">
            <v>DASMA</v>
          </cell>
          <cell r="J194" t="str">
            <v>tentative completion/energization Aug 22, 2022</v>
          </cell>
          <cell r="K194"/>
          <cell r="L194" t="str">
            <v>POWERHOUSE</v>
          </cell>
          <cell r="M194" t="str">
            <v>FCOMP</v>
          </cell>
          <cell r="N194" t="str">
            <v>MBF</v>
          </cell>
          <cell r="O194">
            <v>192.39</v>
          </cell>
          <cell r="P194"/>
          <cell r="Q194">
            <v>268.48</v>
          </cell>
          <cell r="R194">
            <v>19</v>
          </cell>
          <cell r="S194">
            <v>444748.83</v>
          </cell>
          <cell r="T194" t="str">
            <v>NEW</v>
          </cell>
          <cell r="U194">
            <v>130472.82</v>
          </cell>
          <cell r="V194">
            <v>19585.41</v>
          </cell>
          <cell r="W194">
            <v>44763.693749999999</v>
          </cell>
          <cell r="X194">
            <v>44767</v>
          </cell>
          <cell r="Y194">
            <v>44765</v>
          </cell>
          <cell r="Z194"/>
          <cell r="AA194">
            <v>44804.658333333333</v>
          </cell>
          <cell r="AB194"/>
          <cell r="AC194">
            <v>40.964583333334303</v>
          </cell>
          <cell r="AD194">
            <v>37.658333333332848</v>
          </cell>
          <cell r="AE194">
            <v>-44804.658333333333</v>
          </cell>
          <cell r="AF194">
            <v>44785.562171052632</v>
          </cell>
          <cell r="AG194">
            <v>44795.193749999999</v>
          </cell>
          <cell r="AH194">
            <v>44813.693749999999</v>
          </cell>
          <cell r="AI194">
            <v>1.235439814814844</v>
          </cell>
          <cell r="AJ194">
            <v>-974.01431159420292</v>
          </cell>
          <cell r="AK194">
            <v>28</v>
          </cell>
          <cell r="AL194">
            <v>36</v>
          </cell>
          <cell r="AM194">
            <v>24.868421052631579</v>
          </cell>
          <cell r="AN194">
            <v>31.499999999999996</v>
          </cell>
          <cell r="AO194">
            <v>21.868421052631579</v>
          </cell>
          <cell r="AP194">
            <v>46</v>
          </cell>
          <cell r="AQ194">
            <v>36.800000000000004</v>
          </cell>
          <cell r="AR194">
            <v>31.800000000000004</v>
          </cell>
          <cell r="AS194">
            <v>44841.458333333336</v>
          </cell>
          <cell r="AT194">
            <v>44836.458333333336</v>
          </cell>
          <cell r="AU194"/>
          <cell r="AV194"/>
          <cell r="AW194"/>
          <cell r="AX194"/>
          <cell r="AY194"/>
          <cell r="AZ194"/>
          <cell r="BA194"/>
          <cell r="BB194"/>
          <cell r="BC194" t="str">
            <v>ON GOING MAT RETURN</v>
          </cell>
          <cell r="BD194" t="str">
            <v>WITH BACKJOB , PARTIALLY BILLED</v>
          </cell>
          <cell r="BE194">
            <v>44807.658333333333</v>
          </cell>
          <cell r="BF194">
            <v>39.341666666667152</v>
          </cell>
          <cell r="BG194">
            <v>44804</v>
          </cell>
          <cell r="BH194">
            <v>44847</v>
          </cell>
        </row>
        <row r="195">
          <cell r="E195" t="str">
            <v>R21899258</v>
          </cell>
          <cell r="F195" t="str">
            <v>THE SKOTY TOPSTAR MARKETING CORP.,</v>
          </cell>
          <cell r="G195" t="str">
            <v>FOKKER, CONCORDE SUBD, PARANAQUE</v>
          </cell>
          <cell r="H195" t="str">
            <v>PARAÑAQUE CITY</v>
          </cell>
          <cell r="I195" t="str">
            <v>PARAÑAQUE</v>
          </cell>
          <cell r="J195" t="str">
            <v xml:space="preserve">completion </v>
          </cell>
          <cell r="K195"/>
          <cell r="L195" t="str">
            <v>VJC</v>
          </cell>
          <cell r="M195" t="str">
            <v>TECO</v>
          </cell>
          <cell r="N195" t="str">
            <v>IJP</v>
          </cell>
          <cell r="O195">
            <v>124.52</v>
          </cell>
          <cell r="P195"/>
          <cell r="Q195">
            <v>190.23</v>
          </cell>
          <cell r="R195">
            <v>0</v>
          </cell>
          <cell r="S195">
            <v>384656.56</v>
          </cell>
          <cell r="T195" t="str">
            <v>RELOC</v>
          </cell>
          <cell r="U195">
            <v>84140.26</v>
          </cell>
          <cell r="V195">
            <v>34851.51</v>
          </cell>
          <cell r="W195">
            <v>44762.438888888886</v>
          </cell>
          <cell r="X195">
            <v>44767.570138888892</v>
          </cell>
          <cell r="Y195">
            <v>44765</v>
          </cell>
          <cell r="Z195"/>
          <cell r="AA195">
            <v>44842.600694444445</v>
          </cell>
          <cell r="AB195"/>
          <cell r="AC195">
            <v>80.161805555559113</v>
          </cell>
          <cell r="AD195">
            <v>75.030555555553292</v>
          </cell>
          <cell r="AE195">
            <v>-44842.600694444445</v>
          </cell>
          <cell r="AF195">
            <v>44783.645785440611</v>
          </cell>
          <cell r="AG195">
            <v>44793.100957854404</v>
          </cell>
          <cell r="AH195">
            <v>44812.438888888886</v>
          </cell>
          <cell r="AI195">
            <v>2.4836456849478785</v>
          </cell>
          <cell r="AJ195">
            <v>-1019.1500157828283</v>
          </cell>
          <cell r="AK195">
            <v>26</v>
          </cell>
          <cell r="AL195">
            <v>36</v>
          </cell>
          <cell r="AM195">
            <v>24.206896551724139</v>
          </cell>
          <cell r="AN195">
            <v>30.662068965517239</v>
          </cell>
          <cell r="AO195">
            <v>21.206896551724139</v>
          </cell>
          <cell r="AP195">
            <v>44</v>
          </cell>
          <cell r="AQ195">
            <v>35.200000000000003</v>
          </cell>
          <cell r="AR195">
            <v>30.200000000000003</v>
          </cell>
          <cell r="AS195">
            <v>44877.800694444442</v>
          </cell>
          <cell r="AT195">
            <v>44872.800694444442</v>
          </cell>
          <cell r="AU195"/>
          <cell r="AV195"/>
          <cell r="AW195"/>
          <cell r="AX195"/>
          <cell r="AY195"/>
          <cell r="AZ195"/>
          <cell r="BA195"/>
          <cell r="BB195"/>
          <cell r="BC195" t="str">
            <v>PAID</v>
          </cell>
          <cell r="BD195" t="str">
            <v>WITH BACKJOB</v>
          </cell>
          <cell r="BE195">
            <v>44845.600694444445</v>
          </cell>
          <cell r="BF195">
            <v>235.39930555555475</v>
          </cell>
          <cell r="BG195">
            <v>44842</v>
          </cell>
          <cell r="BH195">
            <v>45081</v>
          </cell>
        </row>
        <row r="196">
          <cell r="E196" t="str">
            <v>X22072979092</v>
          </cell>
          <cell r="F196" t="str">
            <v>JOSE VELASQUEZ CARILLO</v>
          </cell>
          <cell r="G196" t="str">
            <v>EL GRANDE, BF HOMES, PARANAQUE</v>
          </cell>
          <cell r="H196" t="str">
            <v>PARAÑAQUE CITY</v>
          </cell>
          <cell r="I196" t="str">
            <v>PARAÑAQUE</v>
          </cell>
          <cell r="J196" t="str">
            <v>Energization September 9, 2022</v>
          </cell>
          <cell r="K196"/>
          <cell r="L196" t="str">
            <v>AVECO</v>
          </cell>
          <cell r="M196" t="str">
            <v>FCOMP</v>
          </cell>
          <cell r="N196" t="str">
            <v>MBF</v>
          </cell>
          <cell r="O196">
            <v>2.93</v>
          </cell>
          <cell r="P196"/>
          <cell r="Q196">
            <v>18.37</v>
          </cell>
          <cell r="R196">
            <v>21</v>
          </cell>
          <cell r="S196">
            <v>122765.73</v>
          </cell>
          <cell r="T196" t="str">
            <v>MODIFICATION</v>
          </cell>
          <cell r="U196">
            <v>9142.1</v>
          </cell>
          <cell r="V196"/>
          <cell r="W196">
            <v>44762.472916666666</v>
          </cell>
          <cell r="X196">
            <v>44767.571527777778</v>
          </cell>
          <cell r="Y196">
            <v>44767</v>
          </cell>
          <cell r="Z196"/>
          <cell r="AA196">
            <v>44812.257638888892</v>
          </cell>
          <cell r="AB196"/>
          <cell r="AC196">
            <v>49.784722222226264</v>
          </cell>
          <cell r="AD196">
            <v>44.68611111111386</v>
          </cell>
          <cell r="AE196">
            <v>-44812.257638888892</v>
          </cell>
          <cell r="AF196">
            <v>44781.247110215052</v>
          </cell>
          <cell r="AG196">
            <v>44790.053561827954</v>
          </cell>
          <cell r="AH196">
            <v>44812.472916666666</v>
          </cell>
          <cell r="AI196">
            <v>1.7148070987655712</v>
          </cell>
          <cell r="AJ196">
            <v>-1120.3064409722224</v>
          </cell>
          <cell r="AK196">
            <v>20</v>
          </cell>
          <cell r="AL196">
            <v>36</v>
          </cell>
          <cell r="AM196">
            <v>21.774193548387096</v>
          </cell>
          <cell r="AN196">
            <v>27.58064516129032</v>
          </cell>
          <cell r="AO196">
            <v>18.774193548387096</v>
          </cell>
          <cell r="AP196">
            <v>40</v>
          </cell>
          <cell r="AQ196">
            <v>32</v>
          </cell>
          <cell r="AR196">
            <v>27</v>
          </cell>
          <cell r="AS196">
            <v>44844.257638888892</v>
          </cell>
          <cell r="AT196">
            <v>44839.257638888892</v>
          </cell>
          <cell r="AU196"/>
          <cell r="AV196"/>
          <cell r="AW196"/>
          <cell r="AX196"/>
          <cell r="AY196"/>
          <cell r="AZ196"/>
          <cell r="BA196"/>
          <cell r="BB196"/>
          <cell r="BC196" t="str">
            <v>CHECKING OF SERVICE ITEMS</v>
          </cell>
          <cell r="BD196"/>
          <cell r="BE196">
            <v>44815.257638888892</v>
          </cell>
          <cell r="BF196">
            <v>28.742361111108039</v>
          </cell>
          <cell r="BG196">
            <v>44812</v>
          </cell>
          <cell r="BH196">
            <v>44844</v>
          </cell>
        </row>
        <row r="197">
          <cell r="E197" t="str">
            <v>X22010360256</v>
          </cell>
          <cell r="F197" t="str">
            <v>AYALA LAND, INC.,</v>
          </cell>
          <cell r="G197" t="str">
            <v>BLOCK 7A, AVIDA VERRA SETTINGS VERMOSA, IMUS</v>
          </cell>
          <cell r="H197" t="str">
            <v>IMUS CITY</v>
          </cell>
          <cell r="I197" t="str">
            <v>DASMA</v>
          </cell>
          <cell r="J197" t="str">
            <v>permits acquired 1018, waiting for the other 2 Ayala WOs issue</v>
          </cell>
          <cell r="K197" t="str">
            <v>W/ ISSUE</v>
          </cell>
          <cell r="L197" t="str">
            <v>CHALLENGER</v>
          </cell>
          <cell r="M197" t="str">
            <v>FCOMP</v>
          </cell>
          <cell r="N197" t="str">
            <v>IJP</v>
          </cell>
          <cell r="O197">
            <v>841.53</v>
          </cell>
          <cell r="P197">
            <v>663.81110000000001</v>
          </cell>
          <cell r="Q197">
            <v>1188.48</v>
          </cell>
          <cell r="R197">
            <v>445</v>
          </cell>
          <cell r="S197">
            <v>2398650.5299999998</v>
          </cell>
          <cell r="T197" t="str">
            <v>NEW</v>
          </cell>
          <cell r="U197">
            <v>570689.84</v>
          </cell>
          <cell r="V197">
            <v>293837.82</v>
          </cell>
          <cell r="W197">
            <v>44763.591666666667</v>
          </cell>
          <cell r="X197">
            <v>44769</v>
          </cell>
          <cell r="Y197">
            <v>44765</v>
          </cell>
          <cell r="Z197"/>
          <cell r="AA197">
            <v>44968.529861111114</v>
          </cell>
          <cell r="AB197"/>
          <cell r="AC197">
            <v>204.93819444444671</v>
          </cell>
          <cell r="AD197">
            <v>199.52986111111386</v>
          </cell>
          <cell r="AE197">
            <v>-44968.529861111114</v>
          </cell>
          <cell r="AF197">
            <v>44783.372040498441</v>
          </cell>
          <cell r="AG197">
            <v>44792.446806853586</v>
          </cell>
          <cell r="AH197">
            <v>44813.591666666667</v>
          </cell>
          <cell r="AI197">
            <v>6.7471959401710144</v>
          </cell>
          <cell r="AJ197">
            <v>-749.47549768518525</v>
          </cell>
          <cell r="AK197">
            <v>50</v>
          </cell>
          <cell r="AL197">
            <v>26</v>
          </cell>
          <cell r="AM197">
            <v>22.780373831775702</v>
          </cell>
          <cell r="AN197">
            <v>28.855140186915886</v>
          </cell>
          <cell r="AO197">
            <v>19.780373831775702</v>
          </cell>
          <cell r="AP197">
            <v>60</v>
          </cell>
          <cell r="AQ197">
            <v>48</v>
          </cell>
          <cell r="AR197">
            <v>43</v>
          </cell>
          <cell r="AS197">
            <v>45016.529861111114</v>
          </cell>
          <cell r="AT197">
            <v>45011.529861111114</v>
          </cell>
          <cell r="AU197"/>
          <cell r="AV197"/>
          <cell r="AW197"/>
          <cell r="AX197"/>
          <cell r="AY197"/>
          <cell r="AZ197"/>
          <cell r="BA197"/>
          <cell r="BB197"/>
          <cell r="BC197" t="str">
            <v>ON GOING MAT RETURN</v>
          </cell>
          <cell r="BD197" t="str">
            <v>PARTIALLY BILLED , WITH BACKJOB</v>
          </cell>
          <cell r="BE197">
            <v>44971.529861111114</v>
          </cell>
          <cell r="BF197">
            <v>49.47013888888614</v>
          </cell>
          <cell r="BG197">
            <v>44968</v>
          </cell>
          <cell r="BH197">
            <v>45021</v>
          </cell>
        </row>
        <row r="198">
          <cell r="E198" t="str">
            <v>X22041731633</v>
          </cell>
          <cell r="F198" t="str">
            <v>MUNICIPALITY OF KAWIT</v>
          </cell>
          <cell r="G198" t="str">
            <v>MAIN ROAD, PLAZA MARIA, KAWIT</v>
          </cell>
          <cell r="H198" t="str">
            <v>KAWIT CITY</v>
          </cell>
          <cell r="I198" t="str">
            <v>DASMA</v>
          </cell>
          <cell r="J198"/>
          <cell r="K198"/>
          <cell r="L198" t="str">
            <v>AVECO</v>
          </cell>
          <cell r="M198" t="str">
            <v>FCOMP</v>
          </cell>
          <cell r="N198" t="str">
            <v>MBF</v>
          </cell>
          <cell r="O198">
            <v>1092.32</v>
          </cell>
          <cell r="P198"/>
          <cell r="Q198">
            <v>2164.2800000000002</v>
          </cell>
          <cell r="R198">
            <v>220</v>
          </cell>
          <cell r="S198">
            <v>3590045.14</v>
          </cell>
          <cell r="T198" t="str">
            <v>MODIFICATION</v>
          </cell>
          <cell r="U198">
            <v>761438.3</v>
          </cell>
          <cell r="V198">
            <v>740191.40000000014</v>
          </cell>
          <cell r="W198">
            <v>44768.663194444445</v>
          </cell>
          <cell r="X198">
            <v>44771</v>
          </cell>
          <cell r="Y198">
            <v>44768</v>
          </cell>
          <cell r="Z198"/>
          <cell r="AA198">
            <v>44801.644444444442</v>
          </cell>
          <cell r="AB198"/>
          <cell r="AC198">
            <v>32.98124999999709</v>
          </cell>
          <cell r="AD198">
            <v>30.644444444442343</v>
          </cell>
          <cell r="AE198">
            <v>-44801.644444444442</v>
          </cell>
          <cell r="AF198">
            <v>44791.231376262629</v>
          </cell>
          <cell r="AG198">
            <v>44801.049558080806</v>
          </cell>
          <cell r="AH198">
            <v>44818.663194444445</v>
          </cell>
          <cell r="AI198">
            <v>0.96744999999991454</v>
          </cell>
          <cell r="AJ198">
            <v>-746.69407407407402</v>
          </cell>
          <cell r="AK198">
            <v>50</v>
          </cell>
          <cell r="AL198">
            <v>30</v>
          </cell>
          <cell r="AM198">
            <v>25.56818181818182</v>
          </cell>
          <cell r="AN198">
            <v>32.38636363636364</v>
          </cell>
          <cell r="AO198">
            <v>22.56818181818182</v>
          </cell>
          <cell r="AP198">
            <v>60</v>
          </cell>
          <cell r="AQ198">
            <v>48</v>
          </cell>
          <cell r="AR198">
            <v>43</v>
          </cell>
          <cell r="AS198">
            <v>44849.644444444442</v>
          </cell>
          <cell r="AT198">
            <v>44844.644444444442</v>
          </cell>
          <cell r="AU198"/>
          <cell r="AV198"/>
          <cell r="AW198"/>
          <cell r="AX198"/>
          <cell r="AY198"/>
          <cell r="AZ198"/>
          <cell r="BA198"/>
          <cell r="BB198"/>
          <cell r="BC198" t="str">
            <v>ON GOING MAT RETURN</v>
          </cell>
          <cell r="BD198" t="str">
            <v>PARTIALLY BILLED , WITH BACKJOB</v>
          </cell>
          <cell r="BE198">
            <v>44804.644444444442</v>
          </cell>
          <cell r="BF198">
            <v>33.355555555557657</v>
          </cell>
          <cell r="BG198">
            <v>44798</v>
          </cell>
          <cell r="BH198">
            <v>44838</v>
          </cell>
        </row>
        <row r="199">
          <cell r="E199" t="str">
            <v>X22062802776</v>
          </cell>
          <cell r="F199" t="str">
            <v>FILHOME BUILDERS CENTER INC</v>
          </cell>
          <cell r="G199" t="str">
            <v>SCOTLAND, BETTER LIVING SUBD, PARANAQUE</v>
          </cell>
          <cell r="H199" t="str">
            <v>PARAÑAQUE CITY</v>
          </cell>
          <cell r="I199" t="str">
            <v>PARAÑAQUE</v>
          </cell>
          <cell r="J199"/>
          <cell r="K199"/>
          <cell r="L199" t="str">
            <v>CHALLENGER</v>
          </cell>
          <cell r="M199" t="str">
            <v>FCOMP</v>
          </cell>
          <cell r="N199" t="str">
            <v>MBF</v>
          </cell>
          <cell r="O199">
            <v>26.93</v>
          </cell>
          <cell r="P199"/>
          <cell r="Q199">
            <v>36.700000000000003</v>
          </cell>
          <cell r="R199">
            <v>108</v>
          </cell>
          <cell r="S199">
            <v>209768.22</v>
          </cell>
          <cell r="T199" t="str">
            <v>NEW</v>
          </cell>
          <cell r="U199">
            <v>18262.990000000002</v>
          </cell>
          <cell r="V199"/>
          <cell r="W199">
            <v>44765.397222222222</v>
          </cell>
          <cell r="X199">
            <v>44771.515972222223</v>
          </cell>
          <cell r="Y199">
            <v>44770</v>
          </cell>
          <cell r="Z199"/>
          <cell r="AA199">
            <v>44771.672222222223</v>
          </cell>
          <cell r="AB199"/>
          <cell r="AC199">
            <v>6.2750000000014552</v>
          </cell>
          <cell r="AD199">
            <v>0.15625</v>
          </cell>
          <cell r="AE199">
            <v>-44771.672222222223</v>
          </cell>
          <cell r="AF199">
            <v>44782.736205273068</v>
          </cell>
          <cell r="AG199">
            <v>44791.159934086631</v>
          </cell>
          <cell r="AH199">
            <v>44815.397222222222</v>
          </cell>
          <cell r="AI199">
            <v>0.23139062500005364</v>
          </cell>
          <cell r="AJ199">
            <v>-1119.2918055555556</v>
          </cell>
          <cell r="AK199">
            <v>20</v>
          </cell>
          <cell r="AL199">
            <v>32</v>
          </cell>
          <cell r="AM199">
            <v>20.33898305084746</v>
          </cell>
          <cell r="AN199">
            <v>25.762711864406779</v>
          </cell>
          <cell r="AO199">
            <v>17.33898305084746</v>
          </cell>
          <cell r="AP199">
            <v>40</v>
          </cell>
          <cell r="AQ199">
            <v>32</v>
          </cell>
          <cell r="AR199">
            <v>27</v>
          </cell>
          <cell r="AS199">
            <v>44803.672222222223</v>
          </cell>
          <cell r="AT199">
            <v>44798.672222222223</v>
          </cell>
          <cell r="AU199"/>
          <cell r="AV199"/>
          <cell r="AW199"/>
          <cell r="AX199"/>
          <cell r="AY199"/>
          <cell r="AZ199"/>
          <cell r="BA199"/>
          <cell r="BB199"/>
          <cell r="BC199" t="str">
            <v>ON GOING MAT RETURN</v>
          </cell>
          <cell r="BD199"/>
          <cell r="BE199">
            <v>44774.672222222223</v>
          </cell>
          <cell r="BF199">
            <v>21.327777777776646</v>
          </cell>
          <cell r="BG199">
            <v>44770</v>
          </cell>
          <cell r="BH199">
            <v>44796</v>
          </cell>
        </row>
        <row r="200">
          <cell r="E200" t="str">
            <v>X22041707487</v>
          </cell>
          <cell r="F200" t="str">
            <v>NOEMI BORROMEO DOMINGUEZ</v>
          </cell>
          <cell r="G200" t="str">
            <v>ALDRIN, MOONWALK, PARANAQUE</v>
          </cell>
          <cell r="H200" t="str">
            <v>PARAÑAQUE CITY</v>
          </cell>
          <cell r="I200" t="str">
            <v>PARAÑAQUE</v>
          </cell>
          <cell r="J200"/>
          <cell r="K200"/>
          <cell r="L200" t="str">
            <v>POWERHOUSE</v>
          </cell>
          <cell r="M200" t="str">
            <v>FCOMP</v>
          </cell>
          <cell r="N200" t="str">
            <v>IJP</v>
          </cell>
          <cell r="O200">
            <v>620.84</v>
          </cell>
          <cell r="P200"/>
          <cell r="Q200">
            <v>1011.12</v>
          </cell>
          <cell r="R200">
            <v>176</v>
          </cell>
          <cell r="S200">
            <v>1913754.14</v>
          </cell>
          <cell r="T200" t="str">
            <v>NEW</v>
          </cell>
          <cell r="U200">
            <v>420107.61</v>
          </cell>
          <cell r="V200">
            <v>26478.85</v>
          </cell>
          <cell r="W200">
            <v>44770.727083333331</v>
          </cell>
          <cell r="X200">
            <v>44776</v>
          </cell>
          <cell r="Y200">
            <v>44774</v>
          </cell>
          <cell r="Z200"/>
          <cell r="AA200">
            <v>44838.338194444441</v>
          </cell>
          <cell r="AB200"/>
          <cell r="AC200">
            <v>67.611111111109494</v>
          </cell>
          <cell r="AD200">
            <v>62.338194444440887</v>
          </cell>
          <cell r="AE200">
            <v>-44838.338194444441</v>
          </cell>
          <cell r="AF200">
            <v>44794.632912929745</v>
          </cell>
          <cell r="AG200">
            <v>44804.80780082212</v>
          </cell>
          <cell r="AH200">
            <v>44820.727083333331</v>
          </cell>
          <cell r="AI200">
            <v>1.884659722222177</v>
          </cell>
          <cell r="AJ200">
            <v>-747.30563657407401</v>
          </cell>
          <cell r="AK200">
            <v>50</v>
          </cell>
          <cell r="AL200">
            <v>32</v>
          </cell>
          <cell r="AM200">
            <v>26.905829596412559</v>
          </cell>
          <cell r="AN200">
            <v>34.08071748878924</v>
          </cell>
          <cell r="AO200">
            <v>23.905829596412559</v>
          </cell>
          <cell r="AP200">
            <v>60</v>
          </cell>
          <cell r="AQ200">
            <v>48</v>
          </cell>
          <cell r="AR200">
            <v>43</v>
          </cell>
          <cell r="AS200">
            <v>44886.338194444441</v>
          </cell>
          <cell r="AT200">
            <v>44881.338194444441</v>
          </cell>
          <cell r="AU200"/>
          <cell r="AV200"/>
          <cell r="AW200"/>
          <cell r="AX200"/>
          <cell r="AY200"/>
          <cell r="AZ200"/>
          <cell r="BA200"/>
          <cell r="BB200"/>
          <cell r="BC200" t="str">
            <v>FOR AUDIT</v>
          </cell>
          <cell r="BD200" t="str">
            <v>PARTIALLY BILLED</v>
          </cell>
          <cell r="BE200">
            <v>44841.338194444441</v>
          </cell>
          <cell r="BF200">
            <v>864.66180555555911</v>
          </cell>
          <cell r="BG200">
            <v>44838</v>
          </cell>
          <cell r="BH200">
            <v>45706</v>
          </cell>
        </row>
        <row r="201">
          <cell r="E201" t="str">
            <v>X22062465023</v>
          </cell>
          <cell r="F201" t="str">
            <v>DITO TELECOMMUNITY CORPORATION</v>
          </cell>
          <cell r="G201" t="str">
            <v>MAMBOG I, MAMBOG I, BACOOR</v>
          </cell>
          <cell r="H201" t="str">
            <v>BACOOR CITY</v>
          </cell>
          <cell r="I201" t="str">
            <v>DASMA</v>
          </cell>
          <cell r="J201" t="str">
            <v>tentative completion/energization Aug 26, 2022</v>
          </cell>
          <cell r="K201"/>
          <cell r="L201" t="str">
            <v>ECOM</v>
          </cell>
          <cell r="M201" t="str">
            <v>FCOMP</v>
          </cell>
          <cell r="N201" t="str">
            <v>MBF</v>
          </cell>
          <cell r="O201">
            <v>61</v>
          </cell>
          <cell r="P201"/>
          <cell r="Q201">
            <v>88.67</v>
          </cell>
          <cell r="R201">
            <v>19</v>
          </cell>
          <cell r="S201">
            <v>197942.48</v>
          </cell>
          <cell r="T201" t="str">
            <v>NEW</v>
          </cell>
          <cell r="U201">
            <v>41368.35</v>
          </cell>
          <cell r="V201">
            <v>21909.23</v>
          </cell>
          <cell r="W201">
            <v>44770.583333333336</v>
          </cell>
          <cell r="X201">
            <v>44778.54583333333</v>
          </cell>
          <cell r="Y201">
            <v>44774</v>
          </cell>
          <cell r="Z201"/>
          <cell r="AA201">
            <v>44790.413888888892</v>
          </cell>
          <cell r="AB201"/>
          <cell r="AC201">
            <v>19.830555555556202</v>
          </cell>
          <cell r="AD201">
            <v>11.868055555562023</v>
          </cell>
          <cell r="AE201">
            <v>-44790.413888888892</v>
          </cell>
          <cell r="AF201">
            <v>44790.668835192075</v>
          </cell>
          <cell r="AG201">
            <v>44799.824969021065</v>
          </cell>
          <cell r="AH201">
            <v>44820.583333333336</v>
          </cell>
          <cell r="AI201">
            <v>0.64425355609234514</v>
          </cell>
          <cell r="AJ201">
            <v>-1066.4384259259259</v>
          </cell>
          <cell r="AK201">
            <v>23</v>
          </cell>
          <cell r="AL201">
            <v>36</v>
          </cell>
          <cell r="AM201">
            <v>23.085501858736059</v>
          </cell>
          <cell r="AN201">
            <v>29.241635687732341</v>
          </cell>
          <cell r="AO201">
            <v>20.085501858736059</v>
          </cell>
          <cell r="AP201">
            <v>42</v>
          </cell>
          <cell r="AQ201">
            <v>33.6</v>
          </cell>
          <cell r="AR201">
            <v>28.6</v>
          </cell>
          <cell r="AS201">
            <v>44824.013888888891</v>
          </cell>
          <cell r="AT201">
            <v>44819.013888888891</v>
          </cell>
          <cell r="AU201"/>
          <cell r="AV201"/>
          <cell r="AW201"/>
          <cell r="AX201"/>
          <cell r="AY201"/>
          <cell r="AZ201"/>
          <cell r="BA201"/>
          <cell r="BB201"/>
          <cell r="BC201" t="str">
            <v>ON GOING MAT RETURN</v>
          </cell>
          <cell r="BD201" t="str">
            <v>PARTIALLY BILLED</v>
          </cell>
          <cell r="BE201">
            <v>44793.413888888892</v>
          </cell>
          <cell r="BF201">
            <v>36.586111111108039</v>
          </cell>
          <cell r="BG201">
            <v>44786</v>
          </cell>
          <cell r="BH201">
            <v>44830</v>
          </cell>
        </row>
        <row r="202">
          <cell r="E202" t="str">
            <v>X22062463643</v>
          </cell>
          <cell r="F202" t="str">
            <v>PAUL SY</v>
          </cell>
          <cell r="G202" t="str">
            <v>FLORA VILLAGE, FLORA VILLAGE, BACOOR</v>
          </cell>
          <cell r="H202" t="str">
            <v>BACOOR CITY</v>
          </cell>
          <cell r="I202" t="str">
            <v>DASMA</v>
          </cell>
          <cell r="J202"/>
          <cell r="K202"/>
          <cell r="L202" t="str">
            <v>AVECO</v>
          </cell>
          <cell r="M202" t="str">
            <v>FCOMP</v>
          </cell>
          <cell r="N202" t="str">
            <v>MBF</v>
          </cell>
          <cell r="O202">
            <v>182.95</v>
          </cell>
          <cell r="P202"/>
          <cell r="Q202">
            <v>261.23</v>
          </cell>
          <cell r="R202">
            <v>30</v>
          </cell>
          <cell r="S202">
            <v>505895.16</v>
          </cell>
          <cell r="T202" t="str">
            <v>NEW</v>
          </cell>
          <cell r="U202">
            <v>124070.45</v>
          </cell>
          <cell r="V202">
            <v>28333.65</v>
          </cell>
          <cell r="W202">
            <v>44770.414583333331</v>
          </cell>
          <cell r="X202">
            <v>44778.547222222223</v>
          </cell>
          <cell r="Y202">
            <v>44775</v>
          </cell>
          <cell r="Z202"/>
          <cell r="AA202">
            <v>44806.734027777777</v>
          </cell>
          <cell r="AB202"/>
          <cell r="AC202">
            <v>36.319444444445253</v>
          </cell>
          <cell r="AD202">
            <v>28.186805555553292</v>
          </cell>
          <cell r="AE202">
            <v>-44806.734027777777</v>
          </cell>
          <cell r="AF202">
            <v>44792.283004385965</v>
          </cell>
          <cell r="AG202">
            <v>44801.914583333331</v>
          </cell>
          <cell r="AH202">
            <v>44820.414583333331</v>
          </cell>
          <cell r="AI202">
            <v>1.0953483245150155</v>
          </cell>
          <cell r="AJ202">
            <v>-974.05943538647341</v>
          </cell>
          <cell r="AK202">
            <v>28</v>
          </cell>
          <cell r="AL202">
            <v>36</v>
          </cell>
          <cell r="AM202">
            <v>24.868421052631579</v>
          </cell>
          <cell r="AN202">
            <v>31.499999999999996</v>
          </cell>
          <cell r="AO202">
            <v>21.868421052631579</v>
          </cell>
          <cell r="AP202">
            <v>46</v>
          </cell>
          <cell r="AQ202">
            <v>36.800000000000004</v>
          </cell>
          <cell r="AR202">
            <v>31.800000000000004</v>
          </cell>
          <cell r="AS202">
            <v>44843.53402777778</v>
          </cell>
          <cell r="AT202">
            <v>44838.53402777778</v>
          </cell>
          <cell r="AU202"/>
          <cell r="AV202"/>
          <cell r="AW202"/>
          <cell r="AX202"/>
          <cell r="AY202"/>
          <cell r="AZ202"/>
          <cell r="BA202"/>
          <cell r="BB202"/>
          <cell r="BC202" t="str">
            <v>CHECKING OF SERVICE ITEMS</v>
          </cell>
          <cell r="BD202" t="str">
            <v>PARTIALLY BILLED, WITH BACKJOB; WITH NOV &amp; DEBIT MEMO (c/o RONILO GANGE JR.)</v>
          </cell>
          <cell r="BE202">
            <v>44809.734027777777</v>
          </cell>
          <cell r="BF202">
            <v>646.26597222222335</v>
          </cell>
          <cell r="BG202">
            <v>44809</v>
          </cell>
          <cell r="BH202">
            <v>45456</v>
          </cell>
        </row>
        <row r="203">
          <cell r="E203" t="str">
            <v>X22073016273</v>
          </cell>
          <cell r="F203" t="str">
            <v>RAEMULAN LANDS, INC.</v>
          </cell>
          <cell r="G203" t="str">
            <v>TRADIZO ENCLAVE, TRADIZO ENCLAVE, IMUS</v>
          </cell>
          <cell r="H203" t="str">
            <v>IMUS CITY</v>
          </cell>
          <cell r="I203" t="str">
            <v>DASMA</v>
          </cell>
          <cell r="J203" t="str">
            <v>Execution September 10, 2022</v>
          </cell>
          <cell r="K203"/>
          <cell r="L203" t="str">
            <v>AVECO</v>
          </cell>
          <cell r="M203" t="str">
            <v>FCOMP</v>
          </cell>
          <cell r="N203" t="str">
            <v>MBF</v>
          </cell>
          <cell r="O203">
            <v>15.24</v>
          </cell>
          <cell r="P203"/>
          <cell r="Q203">
            <v>20.85</v>
          </cell>
          <cell r="R203">
            <v>0</v>
          </cell>
          <cell r="S203">
            <v>42119.53</v>
          </cell>
          <cell r="T203" t="str">
            <v>NEW</v>
          </cell>
          <cell r="U203">
            <v>10337.93</v>
          </cell>
          <cell r="V203"/>
          <cell r="W203">
            <v>44777.654166666667</v>
          </cell>
          <cell r="X203">
            <v>44782.568749999999</v>
          </cell>
          <cell r="Y203">
            <v>44781</v>
          </cell>
          <cell r="Z203"/>
          <cell r="AA203">
            <v>44813.634027777778</v>
          </cell>
          <cell r="AB203"/>
          <cell r="AC203">
            <v>35.979861111110949</v>
          </cell>
          <cell r="AD203">
            <v>31.065277777779556</v>
          </cell>
          <cell r="AE203">
            <v>-44813.634027777778</v>
          </cell>
          <cell r="AF203">
            <v>44796.428360215054</v>
          </cell>
          <cell r="AG203">
            <v>44805.234811827955</v>
          </cell>
          <cell r="AH203">
            <v>44827.654166666667</v>
          </cell>
          <cell r="AI203">
            <v>1.2393063271604883</v>
          </cell>
          <cell r="AJ203">
            <v>-1120.3408506944445</v>
          </cell>
          <cell r="AK203">
            <v>20</v>
          </cell>
          <cell r="AL203">
            <v>36</v>
          </cell>
          <cell r="AM203">
            <v>21.774193548387096</v>
          </cell>
          <cell r="AN203">
            <v>27.58064516129032</v>
          </cell>
          <cell r="AO203">
            <v>18.774193548387096</v>
          </cell>
          <cell r="AP203">
            <v>40</v>
          </cell>
          <cell r="AQ203">
            <v>32</v>
          </cell>
          <cell r="AR203">
            <v>27</v>
          </cell>
          <cell r="AS203">
            <v>44845.634027777778</v>
          </cell>
          <cell r="AT203">
            <v>44840.634027777778</v>
          </cell>
          <cell r="AU203"/>
          <cell r="AV203"/>
          <cell r="AW203"/>
          <cell r="AX203"/>
          <cell r="AY203"/>
          <cell r="AZ203"/>
          <cell r="BA203"/>
          <cell r="BB203"/>
          <cell r="BC203" t="str">
            <v>FOR AUDIT</v>
          </cell>
          <cell r="BD203"/>
          <cell r="BE203">
            <v>44816.634027777778</v>
          </cell>
          <cell r="BF203">
            <v>422.3659722222219</v>
          </cell>
          <cell r="BG203">
            <v>45178</v>
          </cell>
          <cell r="BH203">
            <v>45239</v>
          </cell>
        </row>
        <row r="204">
          <cell r="E204" t="str">
            <v>X22073152489</v>
          </cell>
          <cell r="F204" t="str">
            <v>LANDCO PACIFIC CORPORATION</v>
          </cell>
          <cell r="G204" t="str">
            <v>EAST SERVICE, SUCAT, MUNTINLUPA</v>
          </cell>
          <cell r="H204" t="str">
            <v>MUNTINLUPA CITY</v>
          </cell>
          <cell r="I204" t="str">
            <v>PARAÑAQUE</v>
          </cell>
          <cell r="J204"/>
          <cell r="K204"/>
          <cell r="L204" t="str">
            <v>CHALLENGER</v>
          </cell>
          <cell r="M204" t="str">
            <v>FCOMP</v>
          </cell>
          <cell r="N204" t="str">
            <v>MBF</v>
          </cell>
          <cell r="O204">
            <v>39.090000000000003</v>
          </cell>
          <cell r="P204"/>
          <cell r="Q204">
            <v>53.38</v>
          </cell>
          <cell r="R204">
            <v>0</v>
          </cell>
          <cell r="S204">
            <v>39959.699999999997</v>
          </cell>
          <cell r="T204" t="str">
            <v>TERMINATION</v>
          </cell>
          <cell r="U204">
            <v>26570.48</v>
          </cell>
          <cell r="V204"/>
          <cell r="W204">
            <v>44782.504166666666</v>
          </cell>
          <cell r="X204">
            <v>44789</v>
          </cell>
          <cell r="Y204">
            <v>44784</v>
          </cell>
          <cell r="Z204"/>
          <cell r="AA204">
            <v>44789</v>
          </cell>
          <cell r="AB204"/>
          <cell r="AC204">
            <v>6.4958333333343035</v>
          </cell>
          <cell r="AD204">
            <v>0</v>
          </cell>
          <cell r="AE204">
            <v>-44789</v>
          </cell>
          <cell r="AF204">
            <v>44802.589668525405</v>
          </cell>
          <cell r="AG204">
            <v>44811.745802354395</v>
          </cell>
          <cell r="AH204">
            <v>44832.504166666666</v>
          </cell>
          <cell r="AI204">
            <v>0.21103613123996706</v>
          </cell>
          <cell r="AJ204">
            <v>-1066.4047619047619</v>
          </cell>
          <cell r="AK204">
            <v>23</v>
          </cell>
          <cell r="AL204">
            <v>36</v>
          </cell>
          <cell r="AM204">
            <v>23.085501858736059</v>
          </cell>
          <cell r="AN204">
            <v>29.241635687732341</v>
          </cell>
          <cell r="AO204">
            <v>20.085501858736059</v>
          </cell>
          <cell r="AP204">
            <v>42</v>
          </cell>
          <cell r="AQ204">
            <v>33.6</v>
          </cell>
          <cell r="AR204">
            <v>28.6</v>
          </cell>
          <cell r="AS204">
            <v>44822.6</v>
          </cell>
          <cell r="AT204">
            <v>44817.599999999999</v>
          </cell>
          <cell r="AU204"/>
          <cell r="AV204"/>
          <cell r="AW204"/>
          <cell r="AX204"/>
          <cell r="AY204"/>
          <cell r="AZ204"/>
          <cell r="BA204"/>
          <cell r="BB204"/>
          <cell r="BC204" t="str">
            <v>CHECKING OF SERVICE ITEMS</v>
          </cell>
          <cell r="BD204"/>
          <cell r="BE204">
            <v>44792</v>
          </cell>
          <cell r="BF204">
            <v>25</v>
          </cell>
          <cell r="BG204">
            <v>44789</v>
          </cell>
          <cell r="BH204">
            <v>44817</v>
          </cell>
        </row>
        <row r="205">
          <cell r="E205" t="str">
            <v>R21934366</v>
          </cell>
          <cell r="F205" t="str">
            <v>ALVEO LAND CORPORATION,</v>
          </cell>
          <cell r="G205" t="str">
            <v>CENTENNIAL, THE RESIDENCES AT EVO CITY, KAWIT</v>
          </cell>
          <cell r="H205" t="str">
            <v>KAWIT CITY</v>
          </cell>
          <cell r="I205" t="str">
            <v>DASMA</v>
          </cell>
          <cell r="J205"/>
          <cell r="K205"/>
          <cell r="L205" t="str">
            <v>AVECO</v>
          </cell>
          <cell r="M205" t="str">
            <v>FCOMP</v>
          </cell>
          <cell r="N205" t="str">
            <v>MBF</v>
          </cell>
          <cell r="O205">
            <v>141.07</v>
          </cell>
          <cell r="P205"/>
          <cell r="Q205">
            <v>204.82</v>
          </cell>
          <cell r="R205">
            <v>0</v>
          </cell>
          <cell r="S205">
            <v>283264.45</v>
          </cell>
          <cell r="T205" t="str">
            <v>RELOC</v>
          </cell>
          <cell r="U205">
            <v>95668.55</v>
          </cell>
          <cell r="V205">
            <v>24156.21</v>
          </cell>
          <cell r="W205">
            <v>44783.668749999997</v>
          </cell>
          <cell r="X205">
            <v>44789.647916666669</v>
          </cell>
          <cell r="Y205">
            <v>44789</v>
          </cell>
          <cell r="Z205"/>
          <cell r="AA205">
            <v>44814.457638888889</v>
          </cell>
          <cell r="AB205"/>
          <cell r="AC205">
            <v>30.788888888891961</v>
          </cell>
          <cell r="AD205">
            <v>24.809722222220444</v>
          </cell>
          <cell r="AE205">
            <v>-44814.457638888889</v>
          </cell>
          <cell r="AF205">
            <v>44805.537171052631</v>
          </cell>
          <cell r="AG205">
            <v>44815.168749999997</v>
          </cell>
          <cell r="AH205">
            <v>44833.668749999997</v>
          </cell>
          <cell r="AI205">
            <v>0.92855379188721776</v>
          </cell>
          <cell r="AJ205">
            <v>-974.22733997584544</v>
          </cell>
          <cell r="AK205">
            <v>28</v>
          </cell>
          <cell r="AL205">
            <v>36</v>
          </cell>
          <cell r="AM205">
            <v>24.868421052631579</v>
          </cell>
          <cell r="AN205">
            <v>31.499999999999996</v>
          </cell>
          <cell r="AO205">
            <v>21.868421052631579</v>
          </cell>
          <cell r="AP205">
            <v>46</v>
          </cell>
          <cell r="AQ205">
            <v>36.800000000000004</v>
          </cell>
          <cell r="AR205">
            <v>31.800000000000004</v>
          </cell>
          <cell r="AS205">
            <v>44851.257638888892</v>
          </cell>
          <cell r="AT205">
            <v>44846.257638888892</v>
          </cell>
          <cell r="AU205"/>
          <cell r="AV205"/>
          <cell r="AW205"/>
          <cell r="AX205"/>
          <cell r="AY205"/>
          <cell r="AZ205"/>
          <cell r="BA205"/>
          <cell r="BB205"/>
          <cell r="BC205" t="str">
            <v>MATERIAL BALANCING</v>
          </cell>
          <cell r="BD205" t="str">
            <v>PARTIALLY BILLED</v>
          </cell>
          <cell r="BE205">
            <v>44817.457638888889</v>
          </cell>
          <cell r="BF205">
            <v>40.542361111110949</v>
          </cell>
          <cell r="BG205">
            <v>44798</v>
          </cell>
          <cell r="BH205">
            <v>44858</v>
          </cell>
        </row>
        <row r="206">
          <cell r="E206" t="str">
            <v>X21115267531</v>
          </cell>
          <cell r="F206" t="str">
            <v>DITO TELECOMMUNITY CORPORATION</v>
          </cell>
          <cell r="G206" t="str">
            <v>OPAL, CAA CPD SAN ANTONIO, LAS PINAS CITY</v>
          </cell>
          <cell r="H206" t="str">
            <v>LAS PIÑAS CITY</v>
          </cell>
          <cell r="I206" t="str">
            <v>PARAÑAQUE</v>
          </cell>
          <cell r="J206" t="str">
            <v>issue may tubo ng tubig task 2 - 1/10 - target before 1/15</v>
          </cell>
          <cell r="K206" t="str">
            <v>W/ ISSUE</v>
          </cell>
          <cell r="L206" t="str">
            <v>POWERHOUSE</v>
          </cell>
          <cell r="M206" t="str">
            <v>FCOMP</v>
          </cell>
          <cell r="N206" t="str">
            <v>JSP</v>
          </cell>
          <cell r="O206">
            <v>105.69</v>
          </cell>
          <cell r="P206">
            <v>58.656500000000001</v>
          </cell>
          <cell r="Q206">
            <v>152.9</v>
          </cell>
          <cell r="R206">
            <v>31</v>
          </cell>
          <cell r="S206">
            <v>322790.67</v>
          </cell>
          <cell r="T206" t="str">
            <v>NEW</v>
          </cell>
          <cell r="U206">
            <v>71674.080000000002</v>
          </cell>
          <cell r="V206">
            <v>15452.27</v>
          </cell>
          <cell r="W206">
            <v>44788.693055555559</v>
          </cell>
          <cell r="X206">
            <v>44790.565972222219</v>
          </cell>
          <cell r="Y206">
            <v>44791</v>
          </cell>
          <cell r="Z206"/>
          <cell r="AA206">
            <v>44952.359722222223</v>
          </cell>
          <cell r="AB206"/>
          <cell r="AC206">
            <v>163.66666666666424</v>
          </cell>
          <cell r="AD206">
            <v>161.79375000000437</v>
          </cell>
          <cell r="AE206">
            <v>-44952.359722222223</v>
          </cell>
          <cell r="AF206">
            <v>44809.899952107284</v>
          </cell>
          <cell r="AG206">
            <v>44819.355124521077</v>
          </cell>
          <cell r="AH206">
            <v>44838.693055555559</v>
          </cell>
          <cell r="AI206">
            <v>5.0708689458688703</v>
          </cell>
          <cell r="AJ206">
            <v>-1021.6445391414142</v>
          </cell>
          <cell r="AK206">
            <v>26</v>
          </cell>
          <cell r="AL206">
            <v>36</v>
          </cell>
          <cell r="AM206">
            <v>24.206896551724139</v>
          </cell>
          <cell r="AN206">
            <v>30.662068965517239</v>
          </cell>
          <cell r="AO206">
            <v>21.206896551724139</v>
          </cell>
          <cell r="AP206">
            <v>44</v>
          </cell>
          <cell r="AQ206">
            <v>35.200000000000003</v>
          </cell>
          <cell r="AR206">
            <v>30.200000000000003</v>
          </cell>
          <cell r="AS206">
            <v>44987.55972222222</v>
          </cell>
          <cell r="AT206">
            <v>44982.55972222222</v>
          </cell>
          <cell r="AU206"/>
          <cell r="AV206"/>
          <cell r="AW206"/>
          <cell r="AX206"/>
          <cell r="AY206"/>
          <cell r="AZ206"/>
          <cell r="BA206"/>
          <cell r="BB206"/>
          <cell r="BC206" t="str">
            <v>NO COC</v>
          </cell>
          <cell r="BD206" t="str">
            <v>PARTIALLY BILLED</v>
          </cell>
          <cell r="BE206">
            <v>44955.359722222223</v>
          </cell>
          <cell r="BF206">
            <v>935.64027777777665</v>
          </cell>
          <cell r="BG206"/>
          <cell r="BH206"/>
        </row>
        <row r="207">
          <cell r="E207" t="str">
            <v>X21094338766</v>
          </cell>
          <cell r="F207" t="str">
            <v>PRIMEWATER INFRASTRUCTURE CORP</v>
          </cell>
          <cell r="G207" t="str">
            <v>BLOCK 14, SANTA FE, DASMARINAS CITY</v>
          </cell>
          <cell r="H207" t="str">
            <v>DASMARIÑAS CITY</v>
          </cell>
          <cell r="I207" t="str">
            <v>DASMA</v>
          </cell>
          <cell r="J207"/>
          <cell r="K207"/>
          <cell r="L207" t="str">
            <v>POWERHOUSE</v>
          </cell>
          <cell r="M207" t="str">
            <v>FCOMP</v>
          </cell>
          <cell r="N207" t="str">
            <v>JCF</v>
          </cell>
          <cell r="O207">
            <v>210.29</v>
          </cell>
          <cell r="P207"/>
          <cell r="Q207">
            <v>303.39999999999998</v>
          </cell>
          <cell r="R207">
            <v>71</v>
          </cell>
          <cell r="S207">
            <v>697647.02</v>
          </cell>
          <cell r="T207" t="str">
            <v>NEW</v>
          </cell>
          <cell r="U207">
            <v>142310.89000000001</v>
          </cell>
          <cell r="V207">
            <v>109461.28</v>
          </cell>
          <cell r="W207">
            <v>44792.404861111114</v>
          </cell>
          <cell r="X207">
            <v>44796</v>
          </cell>
          <cell r="Y207">
            <v>44795</v>
          </cell>
          <cell r="Z207"/>
          <cell r="AA207">
            <v>44804.661805555559</v>
          </cell>
          <cell r="AB207"/>
          <cell r="AC207">
            <v>12.256944444445253</v>
          </cell>
          <cell r="AD207">
            <v>8.6618055555591127</v>
          </cell>
          <cell r="AE207">
            <v>-44804.661805555559</v>
          </cell>
          <cell r="AF207">
            <v>44813.924091880348</v>
          </cell>
          <cell r="AG207">
            <v>44823.462553418809</v>
          </cell>
          <cell r="AH207">
            <v>44842.404861111114</v>
          </cell>
          <cell r="AI207">
            <v>0.37491830065361942</v>
          </cell>
          <cell r="AJ207">
            <v>-933.43045428240748</v>
          </cell>
          <cell r="AK207">
            <v>30</v>
          </cell>
          <cell r="AL207">
            <v>34</v>
          </cell>
          <cell r="AM207">
            <v>24.51923076923077</v>
          </cell>
          <cell r="AN207">
            <v>31.057692307692307</v>
          </cell>
          <cell r="AO207">
            <v>21.51923076923077</v>
          </cell>
          <cell r="AP207">
            <v>48</v>
          </cell>
          <cell r="AQ207">
            <v>38.400000000000006</v>
          </cell>
          <cell r="AR207">
            <v>33.400000000000006</v>
          </cell>
          <cell r="AS207">
            <v>44843.061805555561</v>
          </cell>
          <cell r="AT207">
            <v>44838.061805555561</v>
          </cell>
          <cell r="AU207"/>
          <cell r="AV207"/>
          <cell r="AW207"/>
          <cell r="AX207"/>
          <cell r="AY207"/>
          <cell r="AZ207"/>
          <cell r="BA207"/>
          <cell r="BB207"/>
          <cell r="BC207" t="str">
            <v>ON GOING MAT RETURN</v>
          </cell>
          <cell r="BD207" t="str">
            <v>PARTIALLY BILLED , WITH BACKJOB</v>
          </cell>
          <cell r="BE207">
            <v>44807.661805555559</v>
          </cell>
          <cell r="BF207">
            <v>39.338194444440887</v>
          </cell>
          <cell r="BG207">
            <v>44806</v>
          </cell>
          <cell r="BH207">
            <v>44847</v>
          </cell>
        </row>
        <row r="208">
          <cell r="E208" t="str">
            <v>X22052236660</v>
          </cell>
          <cell r="F208" t="str">
            <v>SPEDI CONSTRUCTION INC.</v>
          </cell>
          <cell r="G208" t="str">
            <v>MAMBOG IV, MAMBOG IV, BACOOR</v>
          </cell>
          <cell r="H208" t="str">
            <v>BACOOR CITY</v>
          </cell>
          <cell r="I208" t="str">
            <v>DASMA</v>
          </cell>
          <cell r="J208" t="str">
            <v>SSP - September 19, 2022</v>
          </cell>
          <cell r="K208"/>
          <cell r="L208" t="str">
            <v>AVECO</v>
          </cell>
          <cell r="M208" t="str">
            <v>FCOMP</v>
          </cell>
          <cell r="N208" t="str">
            <v>MBF</v>
          </cell>
          <cell r="O208">
            <v>21.59</v>
          </cell>
          <cell r="P208"/>
          <cell r="Q208">
            <v>29.38</v>
          </cell>
          <cell r="R208">
            <v>0</v>
          </cell>
          <cell r="S208">
            <v>28586.39</v>
          </cell>
          <cell r="T208" t="str">
            <v>TERMINATION</v>
          </cell>
          <cell r="U208">
            <v>15056.28</v>
          </cell>
          <cell r="V208">
            <v>13683.08</v>
          </cell>
          <cell r="W208">
            <v>44797.30972222222</v>
          </cell>
          <cell r="X208">
            <v>44804</v>
          </cell>
          <cell r="Y208">
            <v>44803</v>
          </cell>
          <cell r="Z208"/>
          <cell r="AA208">
            <v>44820.604861111111</v>
          </cell>
          <cell r="AB208"/>
          <cell r="AC208">
            <v>23.295138888890506</v>
          </cell>
          <cell r="AD208">
            <v>16.604861111110949</v>
          </cell>
          <cell r="AE208">
            <v>-44820.604861111111</v>
          </cell>
          <cell r="AF208">
            <v>44816.083915770607</v>
          </cell>
          <cell r="AG208">
            <v>44824.890367383508</v>
          </cell>
          <cell r="AH208">
            <v>44847.30972222222</v>
          </cell>
          <cell r="AI208">
            <v>0.80238811728400627</v>
          </cell>
          <cell r="AJ208">
            <v>-1120.5151215277779</v>
          </cell>
          <cell r="AK208">
            <v>20</v>
          </cell>
          <cell r="AL208">
            <v>36</v>
          </cell>
          <cell r="AM208">
            <v>21.774193548387096</v>
          </cell>
          <cell r="AN208">
            <v>27.58064516129032</v>
          </cell>
          <cell r="AO208">
            <v>18.774193548387096</v>
          </cell>
          <cell r="AP208">
            <v>40</v>
          </cell>
          <cell r="AQ208">
            <v>32</v>
          </cell>
          <cell r="AR208">
            <v>27</v>
          </cell>
          <cell r="AS208">
            <v>44852.604861111111</v>
          </cell>
          <cell r="AT208">
            <v>44847.604861111111</v>
          </cell>
          <cell r="AU208"/>
          <cell r="AV208"/>
          <cell r="AW208"/>
          <cell r="AX208"/>
          <cell r="AY208"/>
          <cell r="AZ208"/>
          <cell r="BA208"/>
          <cell r="BB208"/>
          <cell r="BC208" t="str">
            <v>CHECKING OF SERVICE ITEMS</v>
          </cell>
          <cell r="BD208" t="str">
            <v>PARTIALLY BILLED</v>
          </cell>
          <cell r="BE208">
            <v>44823.604861111111</v>
          </cell>
          <cell r="BF208">
            <v>24.395138888889051</v>
          </cell>
          <cell r="BG208">
            <v>44823</v>
          </cell>
          <cell r="BH208">
            <v>44848</v>
          </cell>
        </row>
        <row r="209">
          <cell r="E209" t="str">
            <v>X22083530483</v>
          </cell>
          <cell r="F209" t="str">
            <v>D.L. CERVANTES CONSTRUCTION CORPORATION</v>
          </cell>
          <cell r="G209" t="str">
            <v>ALABANG-ZAPOTE, PAMPLONA I, LAS PINAS CITY</v>
          </cell>
          <cell r="H209" t="str">
            <v>LAS PIÑAS CITY</v>
          </cell>
          <cell r="I209" t="str">
            <v>PARAÑAQUE</v>
          </cell>
          <cell r="J209" t="str">
            <v>for execution</v>
          </cell>
          <cell r="K209"/>
          <cell r="L209" t="str">
            <v>CHALLENGER</v>
          </cell>
          <cell r="M209" t="str">
            <v>FCOMP</v>
          </cell>
          <cell r="N209" t="str">
            <v>MBF</v>
          </cell>
          <cell r="O209">
            <v>9.42</v>
          </cell>
          <cell r="P209"/>
          <cell r="Q209">
            <v>12.9</v>
          </cell>
          <cell r="R209">
            <v>0</v>
          </cell>
          <cell r="S209">
            <v>21880.42</v>
          </cell>
          <cell r="T209" t="str">
            <v>TERMINATION</v>
          </cell>
          <cell r="U209">
            <v>6566.19</v>
          </cell>
          <cell r="V209"/>
          <cell r="W209">
            <v>44797.45</v>
          </cell>
          <cell r="X209">
            <v>44804</v>
          </cell>
          <cell r="Y209">
            <v>44803</v>
          </cell>
          <cell r="Z209"/>
          <cell r="AA209">
            <v>44828.422222222223</v>
          </cell>
          <cell r="AB209"/>
          <cell r="AC209">
            <v>30.972222222226264</v>
          </cell>
          <cell r="AD209">
            <v>24.422222222223354</v>
          </cell>
          <cell r="AE209">
            <v>-44828.422222222223</v>
          </cell>
          <cell r="AF209">
            <v>44816.224193548383</v>
          </cell>
          <cell r="AG209">
            <v>44825.030645161285</v>
          </cell>
          <cell r="AH209">
            <v>44847.45</v>
          </cell>
          <cell r="AI209">
            <v>1.0668209876544601</v>
          </cell>
          <cell r="AJ209">
            <v>-1120.7105555555556</v>
          </cell>
          <cell r="AK209">
            <v>20</v>
          </cell>
          <cell r="AL209">
            <v>36</v>
          </cell>
          <cell r="AM209">
            <v>21.774193548387096</v>
          </cell>
          <cell r="AN209">
            <v>27.58064516129032</v>
          </cell>
          <cell r="AO209">
            <v>18.774193548387096</v>
          </cell>
          <cell r="AP209">
            <v>40</v>
          </cell>
          <cell r="AQ209">
            <v>32</v>
          </cell>
          <cell r="AR209">
            <v>27</v>
          </cell>
          <cell r="AS209">
            <v>44860.422222222223</v>
          </cell>
          <cell r="AT209">
            <v>44855.422222222223</v>
          </cell>
          <cell r="AU209"/>
          <cell r="AV209"/>
          <cell r="AW209"/>
          <cell r="AX209"/>
          <cell r="AY209"/>
          <cell r="AZ209"/>
          <cell r="BA209"/>
          <cell r="BB209"/>
          <cell r="BC209" t="str">
            <v>CHECKING OF SERVICE ITEMS</v>
          </cell>
          <cell r="BD209"/>
          <cell r="BE209">
            <v>44831.422222222223</v>
          </cell>
          <cell r="BF209">
            <v>41.577777777776646</v>
          </cell>
          <cell r="BG209">
            <v>44828</v>
          </cell>
          <cell r="BH209">
            <v>44873</v>
          </cell>
        </row>
        <row r="210">
          <cell r="E210" t="str">
            <v>X22031284595</v>
          </cell>
          <cell r="F210" t="str">
            <v>TRANSWORLD MEDIA CORPORATION</v>
          </cell>
          <cell r="G210" t="str">
            <v>EAST SERVICE, BAGONG TANYAG, TAGUIG CITY</v>
          </cell>
          <cell r="H210" t="str">
            <v>TAGUIG CITY</v>
          </cell>
          <cell r="I210" t="str">
            <v>PARAÑAQUE</v>
          </cell>
          <cell r="J210" t="str">
            <v>for follow up to meter</v>
          </cell>
          <cell r="K210"/>
          <cell r="L210" t="str">
            <v>ECOM</v>
          </cell>
          <cell r="M210" t="str">
            <v>FCOMP</v>
          </cell>
          <cell r="N210" t="str">
            <v>MBF</v>
          </cell>
          <cell r="O210">
            <v>7.43</v>
          </cell>
          <cell r="P210"/>
          <cell r="Q210">
            <v>11.27</v>
          </cell>
          <cell r="R210">
            <v>0</v>
          </cell>
          <cell r="S210">
            <v>18816.53</v>
          </cell>
          <cell r="T210" t="str">
            <v>TERMINATION</v>
          </cell>
          <cell r="U210">
            <v>5736.68</v>
          </cell>
          <cell r="V210">
            <v>5956.1100000000006</v>
          </cell>
          <cell r="W210">
            <v>44796.684027777781</v>
          </cell>
          <cell r="X210">
            <v>44804</v>
          </cell>
          <cell r="Y210">
            <v>44809</v>
          </cell>
          <cell r="Z210"/>
          <cell r="AA210">
            <v>44817.48541666667</v>
          </cell>
          <cell r="AB210"/>
          <cell r="AC210">
            <v>20.801388888889051</v>
          </cell>
          <cell r="AD210">
            <v>13.485416666670062</v>
          </cell>
          <cell r="AE210">
            <v>-44817.48541666667</v>
          </cell>
          <cell r="AF210">
            <v>44815.458221326167</v>
          </cell>
          <cell r="AG210">
            <v>44824.264672939069</v>
          </cell>
          <cell r="AH210">
            <v>44846.684027777781</v>
          </cell>
          <cell r="AI210">
            <v>0.71649228395062292</v>
          </cell>
          <cell r="AJ210">
            <v>-1120.4371354166667</v>
          </cell>
          <cell r="AK210">
            <v>20</v>
          </cell>
          <cell r="AL210">
            <v>36</v>
          </cell>
          <cell r="AM210">
            <v>21.774193548387096</v>
          </cell>
          <cell r="AN210">
            <v>27.58064516129032</v>
          </cell>
          <cell r="AO210">
            <v>18.774193548387096</v>
          </cell>
          <cell r="AP210">
            <v>40</v>
          </cell>
          <cell r="AQ210">
            <v>32</v>
          </cell>
          <cell r="AR210">
            <v>27</v>
          </cell>
          <cell r="AS210">
            <v>44849.48541666667</v>
          </cell>
          <cell r="AT210">
            <v>44844.48541666667</v>
          </cell>
          <cell r="AU210"/>
          <cell r="AV210"/>
          <cell r="AW210"/>
          <cell r="AX210"/>
          <cell r="AY210"/>
          <cell r="AZ210"/>
          <cell r="BA210"/>
          <cell r="BB210"/>
          <cell r="BC210" t="str">
            <v>ON GOING MAT RETURN</v>
          </cell>
          <cell r="BD210" t="str">
            <v>BILLED</v>
          </cell>
          <cell r="BE210">
            <v>44820.48541666667</v>
          </cell>
          <cell r="BF210">
            <v>6.5145833333299379</v>
          </cell>
          <cell r="BG210">
            <v>44817</v>
          </cell>
          <cell r="BH210">
            <v>44827</v>
          </cell>
        </row>
        <row r="211">
          <cell r="E211" t="str">
            <v>X22083296106</v>
          </cell>
          <cell r="F211" t="str">
            <v>METRO STONERICH CORPORATION</v>
          </cell>
          <cell r="G211" t="str">
            <v>CORPORATE WOODS AVENUE, FILINVEST CORPORATE CITY, MUNTINLUPA</v>
          </cell>
          <cell r="H211" t="str">
            <v>MUNTINLUPA CITY</v>
          </cell>
          <cell r="I211" t="str">
            <v>PARAÑAQUE</v>
          </cell>
          <cell r="J211" t="str">
            <v>on going permit acquisition may bayad</v>
          </cell>
          <cell r="K211"/>
          <cell r="L211" t="str">
            <v>POWERHOUSE</v>
          </cell>
          <cell r="M211" t="str">
            <v>TECO</v>
          </cell>
          <cell r="N211" t="str">
            <v>JSP</v>
          </cell>
          <cell r="O211">
            <v>58.68</v>
          </cell>
          <cell r="P211"/>
          <cell r="Q211">
            <v>80.03</v>
          </cell>
          <cell r="R211">
            <v>0</v>
          </cell>
          <cell r="S211">
            <v>56180.55</v>
          </cell>
          <cell r="T211" t="str">
            <v>TERMINATION</v>
          </cell>
          <cell r="U211">
            <v>41035.370000000003</v>
          </cell>
          <cell r="V211">
            <v>39613.4</v>
          </cell>
          <cell r="W211">
            <v>44806.452777777777</v>
          </cell>
          <cell r="X211">
            <v>44809</v>
          </cell>
          <cell r="Y211">
            <v>44809</v>
          </cell>
          <cell r="Z211"/>
          <cell r="AA211">
            <v>44849.381944444445</v>
          </cell>
          <cell r="AB211">
            <v>45860.356944444444</v>
          </cell>
          <cell r="AC211">
            <v>42.929166666668607</v>
          </cell>
          <cell r="AD211">
            <v>40.381944444445253</v>
          </cell>
          <cell r="AE211">
            <v>1010.9749999999985</v>
          </cell>
          <cell r="AF211">
            <v>44826.538279636516</v>
          </cell>
          <cell r="AG211">
            <v>44835.694413465506</v>
          </cell>
          <cell r="AH211">
            <v>44856.452777777777</v>
          </cell>
          <cell r="AI211">
            <v>1.3946794484702725</v>
          </cell>
          <cell r="AJ211">
            <v>24.070833333333297</v>
          </cell>
          <cell r="AK211">
            <v>23</v>
          </cell>
          <cell r="AL211">
            <v>36</v>
          </cell>
          <cell r="AM211">
            <v>23.085501858736059</v>
          </cell>
          <cell r="AN211">
            <v>29.241635687732341</v>
          </cell>
          <cell r="AO211">
            <v>20.085501858736059</v>
          </cell>
          <cell r="AP211">
            <v>42</v>
          </cell>
          <cell r="AQ211">
            <v>33.6</v>
          </cell>
          <cell r="AR211">
            <v>28.6</v>
          </cell>
          <cell r="AS211">
            <v>44882.981944444444</v>
          </cell>
          <cell r="AT211">
            <v>44877.981944444444</v>
          </cell>
          <cell r="AU211"/>
          <cell r="AV211"/>
          <cell r="AW211"/>
          <cell r="AX211"/>
          <cell r="AY211"/>
          <cell r="AZ211"/>
          <cell r="BA211"/>
          <cell r="BB211"/>
          <cell r="BC211" t="str">
            <v>PAID</v>
          </cell>
          <cell r="BD211"/>
          <cell r="BE211">
            <v>44852.381944444445</v>
          </cell>
          <cell r="BF211">
            <v>623.61805555555475</v>
          </cell>
          <cell r="BG211">
            <v>44633</v>
          </cell>
          <cell r="BH211">
            <v>45476</v>
          </cell>
        </row>
        <row r="212">
          <cell r="E212" t="str">
            <v>X22073241382</v>
          </cell>
          <cell r="F212" t="str">
            <v>AYALA LAND, INC.,</v>
          </cell>
          <cell r="G212" t="str">
            <v>BLOCK 2A, AVIDA VERRA SETTINGS VERMOSA, IMUS</v>
          </cell>
          <cell r="H212" t="str">
            <v>IMUS CITY</v>
          </cell>
          <cell r="I212" t="str">
            <v>DASMA</v>
          </cell>
          <cell r="J212" t="str">
            <v>for FCOMP</v>
          </cell>
          <cell r="K212"/>
          <cell r="L212" t="str">
            <v>CHALLENGER</v>
          </cell>
          <cell r="M212" t="str">
            <v>FCOMP</v>
          </cell>
          <cell r="N212" t="str">
            <v>RHM</v>
          </cell>
          <cell r="O212">
            <v>30.7</v>
          </cell>
          <cell r="P212"/>
          <cell r="Q212">
            <v>42.07</v>
          </cell>
          <cell r="R212">
            <v>0</v>
          </cell>
          <cell r="S212">
            <v>67459.320000000007</v>
          </cell>
          <cell r="T212" t="str">
            <v>NEW</v>
          </cell>
          <cell r="U212">
            <v>21401.78</v>
          </cell>
          <cell r="V212">
            <v>21401.78</v>
          </cell>
          <cell r="W212">
            <v>44810.593055555553</v>
          </cell>
          <cell r="X212">
            <v>44813</v>
          </cell>
          <cell r="Y212">
            <v>44812</v>
          </cell>
          <cell r="Z212"/>
          <cell r="AA212">
            <v>44859.668055555558</v>
          </cell>
          <cell r="AB212"/>
          <cell r="AC212">
            <v>49.075000000004366</v>
          </cell>
          <cell r="AD212">
            <v>46.668055555557657</v>
          </cell>
          <cell r="AE212">
            <v>-44859.668055555558</v>
          </cell>
          <cell r="AF212">
            <v>44829.36724910394</v>
          </cell>
          <cell r="AG212">
            <v>44838.173700716841</v>
          </cell>
          <cell r="AH212">
            <v>44860.593055555553</v>
          </cell>
          <cell r="AI212">
            <v>1.6903611111112613</v>
          </cell>
          <cell r="AJ212">
            <v>-1121.4917013888889</v>
          </cell>
          <cell r="AK212">
            <v>20</v>
          </cell>
          <cell r="AL212">
            <v>36</v>
          </cell>
          <cell r="AM212">
            <v>21.774193548387096</v>
          </cell>
          <cell r="AN212">
            <v>27.58064516129032</v>
          </cell>
          <cell r="AO212">
            <v>18.774193548387096</v>
          </cell>
          <cell r="AP212">
            <v>40</v>
          </cell>
          <cell r="AQ212">
            <v>32</v>
          </cell>
          <cell r="AR212">
            <v>27</v>
          </cell>
          <cell r="AS212">
            <v>44891.668055555558</v>
          </cell>
          <cell r="AT212">
            <v>44886.668055555558</v>
          </cell>
          <cell r="AU212"/>
          <cell r="AV212"/>
          <cell r="AW212"/>
          <cell r="AX212"/>
          <cell r="AY212"/>
          <cell r="AZ212"/>
          <cell r="BA212"/>
          <cell r="BB212"/>
          <cell r="BC212" t="str">
            <v>MATERIAL BALANCING</v>
          </cell>
          <cell r="BD212" t="str">
            <v>PARTIALLY BILLED</v>
          </cell>
          <cell r="BE212">
            <v>44862.668055555558</v>
          </cell>
          <cell r="BF212">
            <v>125.33194444444234</v>
          </cell>
          <cell r="BG212">
            <v>44859</v>
          </cell>
          <cell r="BH212">
            <v>44988</v>
          </cell>
        </row>
        <row r="213">
          <cell r="E213" t="str">
            <v>X22030921149</v>
          </cell>
          <cell r="F213" t="str">
            <v>AYALA LAND INC.,</v>
          </cell>
          <cell r="G213" t="str">
            <v>BLOCK 28, WESTFIELD SUBD., IMUS</v>
          </cell>
          <cell r="H213" t="str">
            <v>IMUS CITY</v>
          </cell>
          <cell r="I213" t="str">
            <v>DASMA</v>
          </cell>
          <cell r="J213" t="str">
            <v>target completion 1017; waiting for comp of road constrution to proceed with the execution; TASK 6, 7, 13, 14 SWAMP AREA; not yet completed DT installation (03-16-23); for completion on the 3rd week of April; confirm to BC if we will continue to delete the un-executed tasks from T18-T22; for deletion of T18-T22 (04/27/23)</v>
          </cell>
          <cell r="K213" t="str">
            <v>W/ ISSUE</v>
          </cell>
          <cell r="L213" t="str">
            <v>ECOM</v>
          </cell>
          <cell r="M213" t="str">
            <v>FCOMP</v>
          </cell>
          <cell r="N213" t="str">
            <v>IJP</v>
          </cell>
          <cell r="O213">
            <v>488.46</v>
          </cell>
          <cell r="P213">
            <v>387.48410000000001</v>
          </cell>
          <cell r="Q213">
            <v>676.62</v>
          </cell>
          <cell r="R213">
            <v>13.5</v>
          </cell>
          <cell r="S213">
            <v>1284849.29</v>
          </cell>
          <cell r="T213" t="str">
            <v>NEW</v>
          </cell>
          <cell r="U213">
            <v>340478.5</v>
          </cell>
          <cell r="V213">
            <v>55805.85</v>
          </cell>
          <cell r="W213">
            <v>44810.645833333336</v>
          </cell>
          <cell r="X213">
            <v>44813</v>
          </cell>
          <cell r="Y213">
            <v>44812</v>
          </cell>
          <cell r="Z213"/>
          <cell r="AA213">
            <v>45031</v>
          </cell>
          <cell r="AB213"/>
          <cell r="AC213">
            <v>220.35416666666424</v>
          </cell>
          <cell r="AD213">
            <v>218</v>
          </cell>
          <cell r="AE213">
            <v>-45031</v>
          </cell>
          <cell r="AF213">
            <v>44835.480884879726</v>
          </cell>
          <cell r="AG213">
            <v>44845.903565292101</v>
          </cell>
          <cell r="AH213">
            <v>44860.645833333336</v>
          </cell>
          <cell r="AI213">
            <v>5.9373206018517868</v>
          </cell>
          <cell r="AJ213">
            <v>-818.74545454545455</v>
          </cell>
          <cell r="AK213">
            <v>40</v>
          </cell>
          <cell r="AL213">
            <v>36</v>
          </cell>
          <cell r="AM213">
            <v>27.835051546391753</v>
          </cell>
          <cell r="AN213">
            <v>35.257731958762882</v>
          </cell>
          <cell r="AO213">
            <v>24.835051546391753</v>
          </cell>
          <cell r="AP213">
            <v>55</v>
          </cell>
          <cell r="AQ213">
            <v>44</v>
          </cell>
          <cell r="AR213">
            <v>39</v>
          </cell>
          <cell r="AS213">
            <v>45075</v>
          </cell>
          <cell r="AT213">
            <v>45070</v>
          </cell>
          <cell r="AU213"/>
          <cell r="AV213"/>
          <cell r="AW213"/>
          <cell r="AX213"/>
          <cell r="AY213"/>
          <cell r="AZ213"/>
          <cell r="BA213"/>
          <cell r="BB213"/>
          <cell r="BC213" t="str">
            <v>FOR AUDIT</v>
          </cell>
          <cell r="BD213" t="str">
            <v>PARTIALLY BILLED</v>
          </cell>
          <cell r="BE213">
            <v>45034</v>
          </cell>
          <cell r="BF213">
            <v>687</v>
          </cell>
          <cell r="BG213">
            <v>44990</v>
          </cell>
          <cell r="BH213">
            <v>45721</v>
          </cell>
        </row>
        <row r="214">
          <cell r="E214" t="str">
            <v>X22073246637</v>
          </cell>
          <cell r="F214" t="str">
            <v>HILMARC'S CONSTRUCTION CORPORATION</v>
          </cell>
          <cell r="G214" t="str">
            <v>ARCA, ARCA SOUTH, TAGUIG CITY</v>
          </cell>
          <cell r="H214" t="str">
            <v>TAGUIG CITY</v>
          </cell>
          <cell r="I214" t="str">
            <v>PARAÑAQUE</v>
          </cell>
          <cell r="J214"/>
          <cell r="K214"/>
          <cell r="L214" t="str">
            <v>VJC</v>
          </cell>
          <cell r="M214" t="str">
            <v>FCOMP</v>
          </cell>
          <cell r="N214" t="str">
            <v>IJP</v>
          </cell>
          <cell r="O214">
            <v>134.54</v>
          </cell>
          <cell r="P214"/>
          <cell r="Q214">
            <v>271.39999999999998</v>
          </cell>
          <cell r="R214">
            <v>0</v>
          </cell>
          <cell r="S214">
            <v>214272</v>
          </cell>
          <cell r="T214" t="str">
            <v>TERMINATION</v>
          </cell>
          <cell r="U214">
            <v>93780.96</v>
          </cell>
          <cell r="V214">
            <v>69140.31</v>
          </cell>
          <cell r="W214">
            <v>44811.670138888891</v>
          </cell>
          <cell r="X214">
            <v>44813</v>
          </cell>
          <cell r="Y214">
            <v>44817</v>
          </cell>
          <cell r="Z214"/>
          <cell r="AA214">
            <v>44856.65902777778</v>
          </cell>
          <cell r="AB214"/>
          <cell r="AC214">
            <v>44.988888888889051</v>
          </cell>
          <cell r="AD214">
            <v>43.659027777779556</v>
          </cell>
          <cell r="AE214">
            <v>-44856.65902777778</v>
          </cell>
          <cell r="AF214">
            <v>44833.538559941524</v>
          </cell>
          <cell r="AG214">
            <v>44843.170138888891</v>
          </cell>
          <cell r="AH214">
            <v>44861.670138888891</v>
          </cell>
          <cell r="AI214">
            <v>1.3568077601410982</v>
          </cell>
          <cell r="AJ214">
            <v>-975.14476147342998</v>
          </cell>
          <cell r="AK214">
            <v>28</v>
          </cell>
          <cell r="AL214">
            <v>36</v>
          </cell>
          <cell r="AM214">
            <v>24.868421052631579</v>
          </cell>
          <cell r="AN214">
            <v>31.499999999999996</v>
          </cell>
          <cell r="AO214">
            <v>21.868421052631579</v>
          </cell>
          <cell r="AP214">
            <v>46</v>
          </cell>
          <cell r="AQ214">
            <v>36.800000000000004</v>
          </cell>
          <cell r="AR214">
            <v>31.800000000000004</v>
          </cell>
          <cell r="AS214">
            <v>44893.459027777782</v>
          </cell>
          <cell r="AT214">
            <v>44888.459027777782</v>
          </cell>
          <cell r="AU214"/>
          <cell r="AV214"/>
          <cell r="AW214"/>
          <cell r="AX214"/>
          <cell r="AY214"/>
          <cell r="AZ214"/>
          <cell r="BA214"/>
          <cell r="BB214"/>
          <cell r="BC214" t="str">
            <v>ON GOING MAT RETURN</v>
          </cell>
          <cell r="BD214" t="str">
            <v>WITH BACKJOB , PARTIALLY BILLED</v>
          </cell>
          <cell r="BE214">
            <v>44859.65902777778</v>
          </cell>
          <cell r="BF214">
            <v>30.340972222220444</v>
          </cell>
          <cell r="BG214">
            <v>44856</v>
          </cell>
          <cell r="BH214">
            <v>44890</v>
          </cell>
        </row>
        <row r="215">
          <cell r="E215" t="str">
            <v>X22062738160</v>
          </cell>
          <cell r="F215" t="str">
            <v>STEWART FENIX</v>
          </cell>
          <cell r="G215" t="str">
            <v>LANAO, MARINA SUBD, PARANAQUE</v>
          </cell>
          <cell r="H215" t="str">
            <v>PARAÑAQUE CITY</v>
          </cell>
          <cell r="I215" t="str">
            <v>PARAÑAQUE</v>
          </cell>
          <cell r="J215" t="str">
            <v>resurvey of design, prow, hoa, branch 1005</v>
          </cell>
          <cell r="K215" t="str">
            <v>W/ ISSUE</v>
          </cell>
          <cell r="L215" t="str">
            <v>POWERHOUSE</v>
          </cell>
          <cell r="M215" t="str">
            <v>FCOMP</v>
          </cell>
          <cell r="N215" t="str">
            <v>JSP</v>
          </cell>
          <cell r="O215">
            <v>12.12</v>
          </cell>
          <cell r="P215">
            <v>10.312799999999999</v>
          </cell>
          <cell r="Q215">
            <v>16.5</v>
          </cell>
          <cell r="R215">
            <v>20</v>
          </cell>
          <cell r="S215">
            <v>120557.71</v>
          </cell>
          <cell r="T215" t="str">
            <v>NEW</v>
          </cell>
          <cell r="U215">
            <v>8448.4699999999993</v>
          </cell>
          <cell r="V215"/>
          <cell r="W215">
            <v>44812.691666666666</v>
          </cell>
          <cell r="X215">
            <v>44816.620833333334</v>
          </cell>
          <cell r="Y215">
            <v>44816</v>
          </cell>
          <cell r="Z215"/>
          <cell r="AA215">
            <v>44946</v>
          </cell>
          <cell r="AB215"/>
          <cell r="AC215">
            <v>133.3083333333343</v>
          </cell>
          <cell r="AD215">
            <v>129.3791666666657</v>
          </cell>
          <cell r="AE215">
            <v>-44946</v>
          </cell>
          <cell r="AF215">
            <v>44831.465860215052</v>
          </cell>
          <cell r="AG215">
            <v>44840.272311827954</v>
          </cell>
          <cell r="AH215">
            <v>44862.691666666666</v>
          </cell>
          <cell r="AI215">
            <v>4.5917314814815144</v>
          </cell>
          <cell r="AJ215">
            <v>-1123.6500000000001</v>
          </cell>
          <cell r="AK215">
            <v>20</v>
          </cell>
          <cell r="AL215">
            <v>36</v>
          </cell>
          <cell r="AM215">
            <v>21.774193548387096</v>
          </cell>
          <cell r="AN215">
            <v>27.58064516129032</v>
          </cell>
          <cell r="AO215">
            <v>18.774193548387096</v>
          </cell>
          <cell r="AP215">
            <v>40</v>
          </cell>
          <cell r="AQ215">
            <v>32</v>
          </cell>
          <cell r="AR215">
            <v>27</v>
          </cell>
          <cell r="AS215">
            <v>44978</v>
          </cell>
          <cell r="AT215">
            <v>44973</v>
          </cell>
          <cell r="AU215"/>
          <cell r="AV215"/>
          <cell r="AW215"/>
          <cell r="AX215"/>
          <cell r="AY215"/>
          <cell r="AZ215"/>
          <cell r="BA215"/>
          <cell r="BB215"/>
          <cell r="BC215" t="str">
            <v>NO COC</v>
          </cell>
          <cell r="BD215"/>
          <cell r="BE215">
            <v>44949</v>
          </cell>
          <cell r="BF215">
            <v>942</v>
          </cell>
          <cell r="BG215"/>
          <cell r="BH215"/>
        </row>
        <row r="216">
          <cell r="E216" t="str">
            <v>X22083285514</v>
          </cell>
          <cell r="F216" t="str">
            <v>MARIA ELENA YULO LORENZO</v>
          </cell>
          <cell r="G216" t="str">
            <v>APITONG, AYALA-ALABANG VILL, MUNTINLUPA</v>
          </cell>
          <cell r="H216" t="str">
            <v>MUNTINLUPA CITY</v>
          </cell>
          <cell r="I216" t="str">
            <v>PARAÑAQUE</v>
          </cell>
          <cell r="J216" t="str">
            <v>coordination with customer on parked vehicle issue</v>
          </cell>
          <cell r="K216"/>
          <cell r="L216" t="str">
            <v>POWERHOUSE</v>
          </cell>
          <cell r="M216" t="str">
            <v>FCOMP</v>
          </cell>
          <cell r="N216" t="str">
            <v>JSP</v>
          </cell>
          <cell r="O216">
            <v>42.52</v>
          </cell>
          <cell r="P216"/>
          <cell r="Q216">
            <v>65.77</v>
          </cell>
          <cell r="R216">
            <v>74.900000000000006</v>
          </cell>
          <cell r="S216">
            <v>315416.15999999997</v>
          </cell>
          <cell r="T216" t="str">
            <v>NEW</v>
          </cell>
          <cell r="U216">
            <v>29657.35</v>
          </cell>
          <cell r="V216"/>
          <cell r="W216">
            <v>44816.695138888892</v>
          </cell>
          <cell r="X216">
            <v>44818.620833333334</v>
          </cell>
          <cell r="Y216">
            <v>44820</v>
          </cell>
          <cell r="Z216"/>
          <cell r="AA216">
            <v>44849.381249999999</v>
          </cell>
          <cell r="AB216"/>
          <cell r="AC216">
            <v>32.686111111106584</v>
          </cell>
          <cell r="AD216">
            <v>30.760416666664241</v>
          </cell>
          <cell r="AE216">
            <v>-44849.381249999999</v>
          </cell>
          <cell r="AF216">
            <v>44835.99551911703</v>
          </cell>
          <cell r="AG216">
            <v>44844.942287177866</v>
          </cell>
          <cell r="AH216">
            <v>44866.695138888892</v>
          </cell>
          <cell r="AI216">
            <v>1.0992899261152214</v>
          </cell>
          <cell r="AJ216">
            <v>-1067.8424107142857</v>
          </cell>
          <cell r="AK216">
            <v>23</v>
          </cell>
          <cell r="AL216">
            <v>34</v>
          </cell>
          <cell r="AM216">
            <v>22.300380228136884</v>
          </cell>
          <cell r="AN216">
            <v>28.247148288973385</v>
          </cell>
          <cell r="AO216">
            <v>19.300380228136884</v>
          </cell>
          <cell r="AP216">
            <v>42</v>
          </cell>
          <cell r="AQ216">
            <v>33.6</v>
          </cell>
          <cell r="AR216">
            <v>28.6</v>
          </cell>
          <cell r="AS216">
            <v>44882.981249999997</v>
          </cell>
          <cell r="AT216">
            <v>44877.981249999997</v>
          </cell>
          <cell r="AU216"/>
          <cell r="AV216"/>
          <cell r="AW216"/>
          <cell r="AX216"/>
          <cell r="AY216"/>
          <cell r="AZ216"/>
          <cell r="BA216"/>
          <cell r="BB216"/>
          <cell r="BC216" t="str">
            <v>NO COC</v>
          </cell>
          <cell r="BD216"/>
          <cell r="BE216">
            <v>44852.381249999999</v>
          </cell>
          <cell r="BF216">
            <v>1038.6187500000015</v>
          </cell>
          <cell r="BG216"/>
          <cell r="BH216"/>
        </row>
        <row r="217">
          <cell r="E217" t="str">
            <v>X21083825824</v>
          </cell>
          <cell r="F217" t="str">
            <v>AMVEL LAND DEVELOPMENT CORPORATION</v>
          </cell>
          <cell r="G217" t="str">
            <v>C5 EXTENSION, MOONWALK, PARANAQUE</v>
          </cell>
          <cell r="H217" t="str">
            <v>PARAÑAQUE CITY</v>
          </cell>
          <cell r="I217" t="str">
            <v>PARAÑAQUE</v>
          </cell>
          <cell r="J217" t="str">
            <v>meter 1205 9 am</v>
          </cell>
          <cell r="K217"/>
          <cell r="L217" t="str">
            <v>ECOM</v>
          </cell>
          <cell r="M217" t="str">
            <v>FCOMP</v>
          </cell>
          <cell r="N217" t="str">
            <v>RRG</v>
          </cell>
          <cell r="O217">
            <v>193.67</v>
          </cell>
          <cell r="P217"/>
          <cell r="Q217">
            <v>294.08</v>
          </cell>
          <cell r="R217">
            <v>95</v>
          </cell>
          <cell r="S217">
            <v>427745.78</v>
          </cell>
          <cell r="T217" t="str">
            <v>NEW</v>
          </cell>
          <cell r="U217">
            <v>135002.43</v>
          </cell>
          <cell r="V217">
            <v>43495.79</v>
          </cell>
          <cell r="W217">
            <v>44816.677777777775</v>
          </cell>
          <cell r="X217">
            <v>44820.620833333334</v>
          </cell>
          <cell r="Y217">
            <v>44819</v>
          </cell>
          <cell r="Z217"/>
          <cell r="AA217">
            <v>44896.611805555556</v>
          </cell>
          <cell r="AB217"/>
          <cell r="AC217">
            <v>79.934027777781012</v>
          </cell>
          <cell r="AD217">
            <v>75.990972222221899</v>
          </cell>
          <cell r="AE217">
            <v>-44896.611805555556</v>
          </cell>
          <cell r="AF217">
            <v>44837.637509321401</v>
          </cell>
          <cell r="AG217">
            <v>44847.026771066368</v>
          </cell>
          <cell r="AH217">
            <v>44866.677777777775</v>
          </cell>
          <cell r="AI217">
            <v>2.5021365838002878</v>
          </cell>
          <cell r="AJ217">
            <v>-976.01330012077301</v>
          </cell>
          <cell r="AK217">
            <v>28</v>
          </cell>
          <cell r="AL217">
            <v>34</v>
          </cell>
          <cell r="AM217">
            <v>23.959731543624162</v>
          </cell>
          <cell r="AN217">
            <v>30.348993288590602</v>
          </cell>
          <cell r="AO217">
            <v>20.959731543624162</v>
          </cell>
          <cell r="AP217">
            <v>46</v>
          </cell>
          <cell r="AQ217">
            <v>36.800000000000004</v>
          </cell>
          <cell r="AR217">
            <v>31.800000000000004</v>
          </cell>
          <cell r="AS217">
            <v>44933.411805555559</v>
          </cell>
          <cell r="AT217">
            <v>44928.411805555559</v>
          </cell>
          <cell r="AU217"/>
          <cell r="AV217"/>
          <cell r="AW217"/>
          <cell r="AX217"/>
          <cell r="AY217"/>
          <cell r="AZ217"/>
          <cell r="BA217"/>
          <cell r="BB217"/>
          <cell r="BC217" t="str">
            <v>NO COC</v>
          </cell>
          <cell r="BD217" t="str">
            <v>PARTIALLY BILLED</v>
          </cell>
          <cell r="BE217">
            <v>44899.611805555556</v>
          </cell>
          <cell r="BF217">
            <v>991.3881944444438</v>
          </cell>
          <cell r="BG217"/>
          <cell r="BH217"/>
        </row>
        <row r="218">
          <cell r="E218" t="str">
            <v>R22098347</v>
          </cell>
          <cell r="F218" t="str">
            <v>ACRO DISTRIBUTION AND LOGISTICS,</v>
          </cell>
          <cell r="G218" t="str">
            <v>EAST SERVICE, AMKOR ANAM COMPOUND 1, MUNTINLUPA</v>
          </cell>
          <cell r="H218" t="str">
            <v>MUNTINLUPA CITY</v>
          </cell>
          <cell r="I218" t="str">
            <v>PARAÑAQUE</v>
          </cell>
          <cell r="J218" t="str">
            <v>for FCOMP 1/10</v>
          </cell>
          <cell r="K218"/>
          <cell r="L218" t="str">
            <v>POWERHOUSE</v>
          </cell>
          <cell r="M218" t="str">
            <v>FCOMP</v>
          </cell>
          <cell r="N218" t="str">
            <v>JSP</v>
          </cell>
          <cell r="O218">
            <v>90.03</v>
          </cell>
          <cell r="P218">
            <v>65.140799999999999</v>
          </cell>
          <cell r="Q218">
            <v>131.28</v>
          </cell>
          <cell r="R218">
            <v>0</v>
          </cell>
          <cell r="S218">
            <v>236544.91</v>
          </cell>
          <cell r="T218" t="str">
            <v>TERMINATION</v>
          </cell>
          <cell r="U218">
            <v>62762.62</v>
          </cell>
          <cell r="V218">
            <v>36897.199999999997</v>
          </cell>
          <cell r="W218">
            <v>44816.707638888889</v>
          </cell>
          <cell r="X218">
            <v>44820.624305555553</v>
          </cell>
          <cell r="Y218">
            <v>44820</v>
          </cell>
          <cell r="Z218"/>
          <cell r="AA218">
            <v>44937.331250000003</v>
          </cell>
          <cell r="AB218"/>
          <cell r="AC218">
            <v>120.62361111111386</v>
          </cell>
          <cell r="AD218">
            <v>116.70694444444962</v>
          </cell>
          <cell r="AE218">
            <v>-44937.331250000003</v>
          </cell>
          <cell r="AF218">
            <v>44837.914535440614</v>
          </cell>
          <cell r="AG218">
            <v>44847.369707854406</v>
          </cell>
          <cell r="AH218">
            <v>44866.707638888889</v>
          </cell>
          <cell r="AI218">
            <v>3.7372700023742542</v>
          </cell>
          <cell r="AJ218">
            <v>-1021.3029829545455</v>
          </cell>
          <cell r="AK218">
            <v>26</v>
          </cell>
          <cell r="AL218">
            <v>36</v>
          </cell>
          <cell r="AM218">
            <v>24.206896551724139</v>
          </cell>
          <cell r="AN218">
            <v>30.662068965517239</v>
          </cell>
          <cell r="AO218">
            <v>21.206896551724139</v>
          </cell>
          <cell r="AP218">
            <v>44</v>
          </cell>
          <cell r="AQ218">
            <v>35.200000000000003</v>
          </cell>
          <cell r="AR218">
            <v>30.200000000000003</v>
          </cell>
          <cell r="AS218">
            <v>44972.53125</v>
          </cell>
          <cell r="AT218">
            <v>44967.53125</v>
          </cell>
          <cell r="AU218"/>
          <cell r="AV218"/>
          <cell r="AW218"/>
          <cell r="AX218"/>
          <cell r="AY218"/>
          <cell r="AZ218"/>
          <cell r="BA218"/>
          <cell r="BB218"/>
          <cell r="BC218" t="str">
            <v>NO COC</v>
          </cell>
          <cell r="BD218" t="str">
            <v>PARTIALLY BILLED</v>
          </cell>
          <cell r="BE218">
            <v>44940.331250000003</v>
          </cell>
          <cell r="BF218">
            <v>950.66874999999709</v>
          </cell>
          <cell r="BG218"/>
          <cell r="BH218"/>
        </row>
        <row r="219">
          <cell r="E219" t="str">
            <v>X22083574341</v>
          </cell>
          <cell r="F219" t="str">
            <v>CARLOS SANTIAGO BERNAL TABORA</v>
          </cell>
          <cell r="G219" t="str">
            <v>ESMERALDA, MARCELO GREEN VILL 5, PARANAQUE</v>
          </cell>
          <cell r="H219" t="str">
            <v>PARAÑAQUE CITY</v>
          </cell>
          <cell r="I219" t="str">
            <v>PARAÑAQUE</v>
          </cell>
          <cell r="J219"/>
          <cell r="K219"/>
          <cell r="L219" t="str">
            <v>CHALLENGER</v>
          </cell>
          <cell r="M219" t="str">
            <v>TECO</v>
          </cell>
          <cell r="N219" t="str">
            <v>MBF</v>
          </cell>
          <cell r="O219">
            <v>215.75</v>
          </cell>
          <cell r="P219"/>
          <cell r="Q219">
            <v>345.53</v>
          </cell>
          <cell r="R219">
            <v>20</v>
          </cell>
          <cell r="S219">
            <v>964382.79</v>
          </cell>
          <cell r="T219" t="str">
            <v>NEW</v>
          </cell>
          <cell r="U219">
            <v>149760.9</v>
          </cell>
          <cell r="V219">
            <v>59830.67</v>
          </cell>
          <cell r="W219">
            <v>44823.686805555553</v>
          </cell>
          <cell r="X219">
            <v>44825</v>
          </cell>
          <cell r="Y219">
            <v>44825</v>
          </cell>
          <cell r="Z219"/>
          <cell r="AA219">
            <v>44835.728472222225</v>
          </cell>
          <cell r="AB219"/>
          <cell r="AC219">
            <v>12.041666666671517</v>
          </cell>
          <cell r="AD219">
            <v>10.728472222224809</v>
          </cell>
          <cell r="AE219">
            <v>-44835.728472222225</v>
          </cell>
          <cell r="AF219">
            <v>44846.158503668761</v>
          </cell>
          <cell r="AG219">
            <v>44855.950956498949</v>
          </cell>
          <cell r="AH219">
            <v>44873.686805555553</v>
          </cell>
          <cell r="AI219">
            <v>0.35456018518532795</v>
          </cell>
          <cell r="AJ219">
            <v>-934.07767650462972</v>
          </cell>
          <cell r="AK219">
            <v>30</v>
          </cell>
          <cell r="AL219">
            <v>36</v>
          </cell>
          <cell r="AM219">
            <v>25.471698113207545</v>
          </cell>
          <cell r="AN219">
            <v>32.264150943396224</v>
          </cell>
          <cell r="AO219">
            <v>22.471698113207545</v>
          </cell>
          <cell r="AP219">
            <v>48</v>
          </cell>
          <cell r="AQ219">
            <v>38.400000000000006</v>
          </cell>
          <cell r="AR219">
            <v>33.400000000000006</v>
          </cell>
          <cell r="AS219">
            <v>44874.128472222226</v>
          </cell>
          <cell r="AT219">
            <v>44869.128472222226</v>
          </cell>
          <cell r="AU219"/>
          <cell r="AV219"/>
          <cell r="AW219"/>
          <cell r="AX219"/>
          <cell r="AY219"/>
          <cell r="AZ219"/>
          <cell r="BA219"/>
          <cell r="BB219"/>
          <cell r="BC219" t="str">
            <v>PAID</v>
          </cell>
          <cell r="BD219"/>
          <cell r="BE219">
            <v>44838.728472222225</v>
          </cell>
          <cell r="BF219">
            <v>51.271527777775191</v>
          </cell>
          <cell r="BG219">
            <v>44835</v>
          </cell>
          <cell r="BH219">
            <v>44890</v>
          </cell>
        </row>
        <row r="220">
          <cell r="E220" t="str">
            <v>X22093803978</v>
          </cell>
          <cell r="F220" t="str">
            <v>HOUSEHOLD DEVELOPMENT CORPORATION,</v>
          </cell>
          <cell r="G220" t="str">
            <v>BLOCK 3, VILLA LESSANDRA 6, BACOOR</v>
          </cell>
          <cell r="H220" t="str">
            <v>BACOOR CITY</v>
          </cell>
          <cell r="I220" t="str">
            <v>DASMA</v>
          </cell>
          <cell r="J220" t="str">
            <v>for FCOMP, comp 1022</v>
          </cell>
          <cell r="K220"/>
          <cell r="L220" t="str">
            <v>AVECO</v>
          </cell>
          <cell r="M220" t="str">
            <v>FCOMP</v>
          </cell>
          <cell r="N220" t="str">
            <v>RRG</v>
          </cell>
          <cell r="O220">
            <v>12.59</v>
          </cell>
          <cell r="P220"/>
          <cell r="Q220">
            <v>17.05</v>
          </cell>
          <cell r="R220">
            <v>0</v>
          </cell>
          <cell r="S220">
            <v>23361.7</v>
          </cell>
          <cell r="T220" t="str">
            <v>TERMINATION</v>
          </cell>
          <cell r="U220">
            <v>8782.82</v>
          </cell>
          <cell r="V220">
            <v>11630.24</v>
          </cell>
          <cell r="W220">
            <v>44820.40347222222</v>
          </cell>
          <cell r="X220">
            <v>44825</v>
          </cell>
          <cell r="Y220">
            <v>44823</v>
          </cell>
          <cell r="Z220"/>
          <cell r="AA220">
            <v>44859.677083333336</v>
          </cell>
          <cell r="AB220"/>
          <cell r="AC220">
            <v>39.273611111115315</v>
          </cell>
          <cell r="AD220">
            <v>34.677083333335759</v>
          </cell>
          <cell r="AE220">
            <v>-44859.677083333336</v>
          </cell>
          <cell r="AF220">
            <v>44839.177665770607</v>
          </cell>
          <cell r="AG220">
            <v>44847.984117383508</v>
          </cell>
          <cell r="AH220">
            <v>44870.40347222222</v>
          </cell>
          <cell r="AI220">
            <v>1.3527577160495274</v>
          </cell>
          <cell r="AJ220">
            <v>-1121.4919270833334</v>
          </cell>
          <cell r="AK220">
            <v>20</v>
          </cell>
          <cell r="AL220">
            <v>36</v>
          </cell>
          <cell r="AM220">
            <v>21.774193548387096</v>
          </cell>
          <cell r="AN220">
            <v>27.58064516129032</v>
          </cell>
          <cell r="AO220">
            <v>18.774193548387096</v>
          </cell>
          <cell r="AP220">
            <v>40</v>
          </cell>
          <cell r="AQ220">
            <v>32</v>
          </cell>
          <cell r="AR220">
            <v>27</v>
          </cell>
          <cell r="AS220">
            <v>44891.677083333336</v>
          </cell>
          <cell r="AT220">
            <v>44886.677083333336</v>
          </cell>
          <cell r="AU220"/>
          <cell r="AV220"/>
          <cell r="AW220"/>
          <cell r="AX220"/>
          <cell r="AY220"/>
          <cell r="AZ220"/>
          <cell r="BA220"/>
          <cell r="BB220"/>
          <cell r="BC220" t="str">
            <v>FOR AUDIT</v>
          </cell>
          <cell r="BD220" t="str">
            <v>PARTIALLY BILLED</v>
          </cell>
          <cell r="BE220">
            <v>44862.677083333336</v>
          </cell>
          <cell r="BF220">
            <v>218.32291666666424</v>
          </cell>
          <cell r="BG220">
            <v>44856</v>
          </cell>
          <cell r="BH220">
            <v>45081</v>
          </cell>
        </row>
        <row r="221">
          <cell r="E221" t="str">
            <v>X22041821631</v>
          </cell>
          <cell r="F221" t="str">
            <v>NOC SPECIALTY FOODS, INC.</v>
          </cell>
          <cell r="G221" t="str">
            <v>MOLINO ROAD, MOLINO III, BACOOR</v>
          </cell>
          <cell r="H221" t="str">
            <v>BACOOR CITY</v>
          </cell>
          <cell r="I221" t="str">
            <v>DASMA</v>
          </cell>
          <cell r="J221"/>
          <cell r="K221"/>
          <cell r="L221" t="str">
            <v>AVECO</v>
          </cell>
          <cell r="M221" t="str">
            <v>FCOMP</v>
          </cell>
          <cell r="N221" t="str">
            <v>MBF</v>
          </cell>
          <cell r="O221">
            <v>8.6</v>
          </cell>
          <cell r="P221"/>
          <cell r="Q221">
            <v>11.78</v>
          </cell>
          <cell r="R221" t="str">
            <v>-</v>
          </cell>
          <cell r="S221">
            <v>21440.47</v>
          </cell>
          <cell r="T221" t="str">
            <v>TERMINATION</v>
          </cell>
          <cell r="U221">
            <v>5994.57</v>
          </cell>
          <cell r="V221"/>
          <cell r="W221">
            <v>44826.612500000003</v>
          </cell>
          <cell r="X221">
            <v>44831</v>
          </cell>
          <cell r="Y221">
            <v>44828</v>
          </cell>
          <cell r="Z221"/>
          <cell r="AA221">
            <v>44834.440972222219</v>
          </cell>
          <cell r="AB221"/>
          <cell r="AC221">
            <v>7.8284722222160781</v>
          </cell>
          <cell r="AD221">
            <v>3.4409722222189885</v>
          </cell>
          <cell r="AE221">
            <v>-44834.440972222219</v>
          </cell>
          <cell r="AF221">
            <v>44838.612500000003</v>
          </cell>
          <cell r="AG221">
            <v>44845.612500000003</v>
          </cell>
          <cell r="AH221">
            <v>44876.612500000003</v>
          </cell>
          <cell r="AI221">
            <v>0.39142361111080393</v>
          </cell>
          <cell r="AJ221">
            <v>-1120.8610243055555</v>
          </cell>
          <cell r="AK221">
            <v>20</v>
          </cell>
          <cell r="AL221">
            <v>20</v>
          </cell>
          <cell r="AM221">
            <v>15.000000000000002</v>
          </cell>
          <cell r="AN221">
            <v>19</v>
          </cell>
          <cell r="AO221">
            <v>12.000000000000002</v>
          </cell>
          <cell r="AP221">
            <v>40</v>
          </cell>
          <cell r="AQ221">
            <v>32</v>
          </cell>
          <cell r="AR221">
            <v>27</v>
          </cell>
          <cell r="AS221">
            <v>44866.440972222219</v>
          </cell>
          <cell r="AT221">
            <v>44861.440972222219</v>
          </cell>
          <cell r="AU221"/>
          <cell r="AV221"/>
          <cell r="AW221"/>
          <cell r="AX221"/>
          <cell r="AY221"/>
          <cell r="AZ221"/>
          <cell r="BA221"/>
          <cell r="BB221"/>
          <cell r="BC221" t="str">
            <v>CHECKING OF SERVICE ITEMS</v>
          </cell>
          <cell r="BD221"/>
          <cell r="BE221">
            <v>44837.440972222219</v>
          </cell>
          <cell r="BF221">
            <v>361.55902777778101</v>
          </cell>
          <cell r="BG221">
            <v>44834</v>
          </cell>
          <cell r="BH221">
            <v>45199</v>
          </cell>
        </row>
        <row r="222">
          <cell r="E222" t="str">
            <v>R21946565</v>
          </cell>
          <cell r="F222" t="str">
            <v>PENULIAR, MARCELO</v>
          </cell>
          <cell r="G222" t="str">
            <v>HERBS, ZONE 6, TAGUIG CITY</v>
          </cell>
          <cell r="H222" t="str">
            <v>TAGUIG CITY</v>
          </cell>
          <cell r="I222" t="str">
            <v>PARAÑAQUE</v>
          </cell>
          <cell r="J222"/>
          <cell r="K222"/>
          <cell r="L222" t="str">
            <v>POWERHOUSE</v>
          </cell>
          <cell r="M222" t="str">
            <v>FCOMP</v>
          </cell>
          <cell r="N222" t="str">
            <v>JGR</v>
          </cell>
          <cell r="O222">
            <v>12.02</v>
          </cell>
          <cell r="P222"/>
          <cell r="Q222">
            <v>16.5</v>
          </cell>
          <cell r="R222">
            <v>0</v>
          </cell>
          <cell r="S222">
            <v>32061.54</v>
          </cell>
          <cell r="T222" t="str">
            <v>RELOC</v>
          </cell>
          <cell r="U222">
            <v>8378.5499999999993</v>
          </cell>
          <cell r="V222"/>
          <cell r="W222">
            <v>44825.61041666667</v>
          </cell>
          <cell r="X222">
            <v>44831</v>
          </cell>
          <cell r="Y222">
            <v>44830</v>
          </cell>
          <cell r="Z222"/>
          <cell r="AA222">
            <v>44847.718055555553</v>
          </cell>
          <cell r="AB222"/>
          <cell r="AC222">
            <v>22.10763888888323</v>
          </cell>
          <cell r="AD222">
            <v>16.718055555553292</v>
          </cell>
          <cell r="AE222">
            <v>-44847.718055555553</v>
          </cell>
          <cell r="AF222">
            <v>44844.384610215056</v>
          </cell>
          <cell r="AG222">
            <v>44853.191061827958</v>
          </cell>
          <cell r="AH222">
            <v>44875.61041666667</v>
          </cell>
          <cell r="AI222">
            <v>0.76148533950597785</v>
          </cell>
          <cell r="AJ222">
            <v>-1121.1929513888888</v>
          </cell>
          <cell r="AK222">
            <v>20</v>
          </cell>
          <cell r="AL222">
            <v>36</v>
          </cell>
          <cell r="AM222">
            <v>21.774193548387096</v>
          </cell>
          <cell r="AN222">
            <v>27.58064516129032</v>
          </cell>
          <cell r="AO222">
            <v>18.774193548387096</v>
          </cell>
          <cell r="AP222">
            <v>40</v>
          </cell>
          <cell r="AQ222">
            <v>32</v>
          </cell>
          <cell r="AR222">
            <v>27</v>
          </cell>
          <cell r="AS222">
            <v>44879.718055555553</v>
          </cell>
          <cell r="AT222">
            <v>44874.718055555553</v>
          </cell>
          <cell r="AU222"/>
          <cell r="AV222"/>
          <cell r="AW222"/>
          <cell r="AX222"/>
          <cell r="AY222"/>
          <cell r="AZ222"/>
          <cell r="BA222"/>
          <cell r="BB222"/>
          <cell r="BC222" t="str">
            <v>AUDITED</v>
          </cell>
          <cell r="BD222"/>
          <cell r="BE222">
            <v>44850.718055555553</v>
          </cell>
          <cell r="BF222">
            <v>398.28194444444671</v>
          </cell>
          <cell r="BG222">
            <v>44844</v>
          </cell>
          <cell r="BH222">
            <v>45249</v>
          </cell>
        </row>
        <row r="223">
          <cell r="E223" t="str">
            <v>X22010381830</v>
          </cell>
          <cell r="F223" t="str">
            <v>CATHERINE GEORGIA TANG CHAUN</v>
          </cell>
          <cell r="G223" t="str">
            <v>BOUGAINVILLA, AYALA-ALABANG VILL, MUNTINLUPA</v>
          </cell>
          <cell r="H223" t="str">
            <v>MUNTINLUPA CITY</v>
          </cell>
          <cell r="I223" t="str">
            <v>PARAÑAQUE</v>
          </cell>
          <cell r="J223"/>
          <cell r="K223"/>
          <cell r="L223" t="str">
            <v>POWERHOUSE</v>
          </cell>
          <cell r="M223" t="str">
            <v>FCOMP</v>
          </cell>
          <cell r="N223" t="str">
            <v>JSP</v>
          </cell>
          <cell r="O223">
            <v>10.23</v>
          </cell>
          <cell r="P223"/>
          <cell r="Q223">
            <v>14.03</v>
          </cell>
          <cell r="R223">
            <v>82</v>
          </cell>
          <cell r="S223">
            <v>30282.799999999999</v>
          </cell>
          <cell r="T223" t="str">
            <v>MODIFICATION</v>
          </cell>
          <cell r="U223">
            <v>7151.7</v>
          </cell>
          <cell r="V223"/>
          <cell r="W223">
            <v>44825.354861111111</v>
          </cell>
          <cell r="X223">
            <v>44831</v>
          </cell>
          <cell r="Y223">
            <v>44830</v>
          </cell>
          <cell r="Z223"/>
          <cell r="AA223">
            <v>44840.387499999997</v>
          </cell>
          <cell r="AB223"/>
          <cell r="AC223">
            <v>15.03263888888614</v>
          </cell>
          <cell r="AD223">
            <v>9.3874999999970896</v>
          </cell>
          <cell r="AE223">
            <v>-44840.387499999997</v>
          </cell>
          <cell r="AF223">
            <v>44843.429241276397</v>
          </cell>
          <cell r="AG223">
            <v>44852.049075987146</v>
          </cell>
          <cell r="AH223">
            <v>44875.354861111111</v>
          </cell>
          <cell r="AI223">
            <v>0.53498508986918325</v>
          </cell>
          <cell r="AJ223">
            <v>-1121.0096874999999</v>
          </cell>
          <cell r="AK223">
            <v>20</v>
          </cell>
          <cell r="AL223">
            <v>34</v>
          </cell>
          <cell r="AM223">
            <v>21.074380165289259</v>
          </cell>
          <cell r="AN223">
            <v>26.694214876033058</v>
          </cell>
          <cell r="AO223">
            <v>18.074380165289259</v>
          </cell>
          <cell r="AP223">
            <v>40</v>
          </cell>
          <cell r="AQ223">
            <v>32</v>
          </cell>
          <cell r="AR223">
            <v>27</v>
          </cell>
          <cell r="AS223">
            <v>44872.387499999997</v>
          </cell>
          <cell r="AT223">
            <v>44867.387499999997</v>
          </cell>
          <cell r="AU223"/>
          <cell r="AV223"/>
          <cell r="AW223"/>
          <cell r="AX223"/>
          <cell r="AY223"/>
          <cell r="AZ223"/>
          <cell r="BA223"/>
          <cell r="BB223"/>
          <cell r="BC223" t="str">
            <v>NO COC</v>
          </cell>
          <cell r="BD223"/>
          <cell r="BE223">
            <v>44843.387499999997</v>
          </cell>
          <cell r="BF223">
            <v>1047.6125000000029</v>
          </cell>
          <cell r="BG223"/>
          <cell r="BH223"/>
        </row>
        <row r="224">
          <cell r="E224" t="str">
            <v>X22062764885</v>
          </cell>
          <cell r="F224" t="str">
            <v>MAYNILAD WATER SERVICES, INC.</v>
          </cell>
          <cell r="G224" t="str">
            <v>ALABANG-ZAPOTE, PAMPLONA I, LAS PINAS CITY</v>
          </cell>
          <cell r="H224" t="str">
            <v>LAS PIÑAS CITY</v>
          </cell>
          <cell r="I224" t="str">
            <v>PARAÑAQUE</v>
          </cell>
          <cell r="J224" t="str">
            <v>RTPI 1005</v>
          </cell>
          <cell r="K224"/>
          <cell r="L224" t="str">
            <v>POWERHOUSE</v>
          </cell>
          <cell r="M224" t="str">
            <v>FCOMP</v>
          </cell>
          <cell r="N224" t="str">
            <v>JSP</v>
          </cell>
          <cell r="O224">
            <v>226.55</v>
          </cell>
          <cell r="P224"/>
          <cell r="Q224">
            <v>321.17</v>
          </cell>
          <cell r="R224">
            <v>315</v>
          </cell>
          <cell r="S224">
            <v>1170203.6299999999</v>
          </cell>
          <cell r="T224" t="str">
            <v>MODIFICATION</v>
          </cell>
          <cell r="U224">
            <v>158074.69</v>
          </cell>
          <cell r="V224">
            <v>63159.62</v>
          </cell>
          <cell r="W224">
            <v>44825.628472222219</v>
          </cell>
          <cell r="X224">
            <v>44831</v>
          </cell>
          <cell r="Y224">
            <v>44830</v>
          </cell>
          <cell r="Z224" t="str">
            <v>10/6//22</v>
          </cell>
          <cell r="AA224">
            <v>44840.390972222223</v>
          </cell>
          <cell r="AB224"/>
          <cell r="AC224">
            <v>14.762500000004366</v>
          </cell>
          <cell r="AD224">
            <v>9.390972222223354</v>
          </cell>
          <cell r="AE224">
            <v>-44840.390972222223</v>
          </cell>
          <cell r="AF224">
            <v>44844.057043650791</v>
          </cell>
          <cell r="AG224">
            <v>44852.771329365074</v>
          </cell>
          <cell r="AH224">
            <v>44875.628472222219</v>
          </cell>
          <cell r="AI224">
            <v>0.51668750000015284</v>
          </cell>
          <cell r="AJ224">
            <v>-934.17481192129628</v>
          </cell>
          <cell r="AK224">
            <v>30</v>
          </cell>
          <cell r="AL224">
            <v>28</v>
          </cell>
          <cell r="AM224">
            <v>21.428571428571431</v>
          </cell>
          <cell r="AN224">
            <v>27.142857142857146</v>
          </cell>
          <cell r="AO224">
            <v>18.428571428571431</v>
          </cell>
          <cell r="AP224">
            <v>48</v>
          </cell>
          <cell r="AQ224">
            <v>38.400000000000006</v>
          </cell>
          <cell r="AR224">
            <v>33.400000000000006</v>
          </cell>
          <cell r="AS224">
            <v>44878.790972222225</v>
          </cell>
          <cell r="AT224">
            <v>44873.790972222225</v>
          </cell>
          <cell r="AU224"/>
          <cell r="AV224"/>
          <cell r="AW224"/>
          <cell r="AX224"/>
          <cell r="AY224"/>
          <cell r="AZ224"/>
          <cell r="BA224"/>
          <cell r="BB224"/>
          <cell r="BC224" t="str">
            <v>FOR AUDIT</v>
          </cell>
          <cell r="BD224" t="str">
            <v>PARTIALLY BILLED</v>
          </cell>
          <cell r="BE224">
            <v>44843.390972222223</v>
          </cell>
          <cell r="BF224">
            <v>1022.6090277777766</v>
          </cell>
          <cell r="BG224">
            <v>44840</v>
          </cell>
          <cell r="BH224">
            <v>45866</v>
          </cell>
        </row>
        <row r="225">
          <cell r="E225" t="str">
            <v>X22093982880</v>
          </cell>
          <cell r="F225" t="str">
            <v>MARISSA LIM AGUIRRE</v>
          </cell>
          <cell r="G225" t="str">
            <v>VICTOR BUENCAMINO, BF HOMES, PARANAQUE</v>
          </cell>
          <cell r="H225" t="str">
            <v>PARAÑAQUE CITY</v>
          </cell>
          <cell r="I225" t="str">
            <v>PARAÑAQUE</v>
          </cell>
          <cell r="J225" t="str">
            <v>For execution until 1009</v>
          </cell>
          <cell r="K225"/>
          <cell r="L225" t="str">
            <v>POWERHOUSE</v>
          </cell>
          <cell r="M225" t="str">
            <v>TECO</v>
          </cell>
          <cell r="N225" t="str">
            <v>IJP</v>
          </cell>
          <cell r="O225">
            <v>68.92</v>
          </cell>
          <cell r="P225"/>
          <cell r="Q225">
            <v>105.67</v>
          </cell>
          <cell r="R225">
            <v>106</v>
          </cell>
          <cell r="S225">
            <v>390647.98</v>
          </cell>
          <cell r="T225" t="str">
            <v>NEW</v>
          </cell>
          <cell r="U225">
            <v>48041.86</v>
          </cell>
          <cell r="V225">
            <v>25645.77</v>
          </cell>
          <cell r="W225">
            <v>44832.759027777778</v>
          </cell>
          <cell r="X225">
            <v>44834</v>
          </cell>
          <cell r="Y225">
            <v>44837</v>
          </cell>
          <cell r="Z225"/>
          <cell r="AA225">
            <v>44842.425000000003</v>
          </cell>
          <cell r="AB225"/>
          <cell r="AC225">
            <v>9.6659722222248092</v>
          </cell>
          <cell r="AD225">
            <v>8.4250000000029104</v>
          </cell>
          <cell r="AE225">
            <v>-44842.425000000003</v>
          </cell>
          <cell r="AF225">
            <v>44852.205070943244</v>
          </cell>
          <cell r="AG225">
            <v>44861.190682454035</v>
          </cell>
          <cell r="AH225">
            <v>44882.759027777778</v>
          </cell>
          <cell r="AI225">
            <v>0.32297359107914625</v>
          </cell>
          <cell r="AJ225">
            <v>-1019.1460227272728</v>
          </cell>
          <cell r="AK225">
            <v>26</v>
          </cell>
          <cell r="AL225">
            <v>32</v>
          </cell>
          <cell r="AM225">
            <v>22.446043165467625</v>
          </cell>
          <cell r="AN225">
            <v>28.431654676258994</v>
          </cell>
          <cell r="AO225">
            <v>19.446043165467625</v>
          </cell>
          <cell r="AP225">
            <v>44</v>
          </cell>
          <cell r="AQ225">
            <v>35.200000000000003</v>
          </cell>
          <cell r="AR225">
            <v>30.200000000000003</v>
          </cell>
          <cell r="AS225">
            <v>44877.625</v>
          </cell>
          <cell r="AT225">
            <v>44872.625</v>
          </cell>
          <cell r="AU225"/>
          <cell r="AV225"/>
          <cell r="AW225"/>
          <cell r="AX225"/>
          <cell r="AY225"/>
          <cell r="AZ225"/>
          <cell r="BA225"/>
          <cell r="BB225"/>
          <cell r="BC225" t="str">
            <v>PAID</v>
          </cell>
          <cell r="BD225" t="str">
            <v>WITH BACKJOB</v>
          </cell>
          <cell r="BE225">
            <v>44845.425000000003</v>
          </cell>
          <cell r="BF225">
            <v>65.57499999999709</v>
          </cell>
          <cell r="BG225">
            <v>44844</v>
          </cell>
          <cell r="BH225">
            <v>44911</v>
          </cell>
        </row>
        <row r="226">
          <cell r="E226" t="str">
            <v>X22062716881</v>
          </cell>
          <cell r="F226" t="str">
            <v>MARTINIANA BAUTISTA BISCARO</v>
          </cell>
          <cell r="G226" t="str">
            <v>ARGAME EXTN, PUROK 1A, TAGUIG CITY</v>
          </cell>
          <cell r="H226" t="str">
            <v>TAGUIG CITY</v>
          </cell>
          <cell r="I226" t="str">
            <v>PARAÑAQUE</v>
          </cell>
          <cell r="J226" t="str">
            <v>assist ezekiel samonte 09258750609; with digging issue @ T4 &amp; T6; for digging on Mar. 3, 2023; email FA regarding their attachments; ongoing digging (03/27/23); conduct meeting with BC C/O supervisor; for completeion on 1st week of June</v>
          </cell>
          <cell r="K226" t="str">
            <v>W/ ISSUE</v>
          </cell>
          <cell r="L226" t="str">
            <v>ECOM</v>
          </cell>
          <cell r="M226" t="str">
            <v>FCOMP</v>
          </cell>
          <cell r="N226" t="str">
            <v>IJP</v>
          </cell>
          <cell r="O226">
            <v>817.06</v>
          </cell>
          <cell r="P226">
            <v>740.99369999999999</v>
          </cell>
          <cell r="Q226">
            <v>446.22</v>
          </cell>
          <cell r="R226">
            <v>60</v>
          </cell>
          <cell r="S226">
            <v>1194289.08</v>
          </cell>
          <cell r="T226" t="str">
            <v>NEW</v>
          </cell>
          <cell r="U226">
            <v>381440.38</v>
          </cell>
          <cell r="V226">
            <v>129977.71</v>
          </cell>
          <cell r="W226">
            <v>44833.352777777778</v>
          </cell>
          <cell r="X226">
            <v>44838.549305555556</v>
          </cell>
          <cell r="Y226">
            <v>44838</v>
          </cell>
          <cell r="Z226"/>
          <cell r="AA226">
            <v>45079.701388888891</v>
          </cell>
          <cell r="AB226"/>
          <cell r="AC226">
            <v>246.3486111111124</v>
          </cell>
          <cell r="AD226">
            <v>241.1520833333343</v>
          </cell>
          <cell r="AE226">
            <v>-45079.701388888891</v>
          </cell>
          <cell r="AF226">
            <v>44855.383452624403</v>
          </cell>
          <cell r="AG226">
            <v>44865.058299250173</v>
          </cell>
          <cell r="AH226">
            <v>44883.352777777778</v>
          </cell>
          <cell r="AI226">
            <v>7.3814013991013461</v>
          </cell>
          <cell r="AJ226">
            <v>-901.5940277777778</v>
          </cell>
          <cell r="AK226">
            <v>32</v>
          </cell>
          <cell r="AL226">
            <v>34</v>
          </cell>
          <cell r="AM226">
            <v>25.030674846625768</v>
          </cell>
          <cell r="AN226">
            <v>31.70552147239264</v>
          </cell>
          <cell r="AO226">
            <v>22.030674846625768</v>
          </cell>
          <cell r="AP226">
            <v>50</v>
          </cell>
          <cell r="AQ226">
            <v>40</v>
          </cell>
          <cell r="AR226">
            <v>35</v>
          </cell>
          <cell r="AS226">
            <v>45119.701388888891</v>
          </cell>
          <cell r="AT226">
            <v>45114.701388888891</v>
          </cell>
          <cell r="AU226"/>
          <cell r="AV226"/>
          <cell r="AW226"/>
          <cell r="AX226"/>
          <cell r="AY226"/>
          <cell r="AZ226"/>
          <cell r="BA226"/>
          <cell r="BB226"/>
          <cell r="BC226" t="str">
            <v>ON GOING MAT RETURN</v>
          </cell>
          <cell r="BD226" t="str">
            <v>PARTIALLY BILLED , WITH BACKJOB</v>
          </cell>
          <cell r="BE226">
            <v>45082.701388888891</v>
          </cell>
          <cell r="BF226">
            <v>372.29861111110949</v>
          </cell>
          <cell r="BG226">
            <v>45083</v>
          </cell>
          <cell r="BH226">
            <v>45455</v>
          </cell>
        </row>
        <row r="227">
          <cell r="E227" t="str">
            <v>P2209139314</v>
          </cell>
          <cell r="F227" t="str">
            <v>MN_MAJOR (WDESIGN), DPWH Reloc of Poles along Marcos Alvarez Talon 1 Las Piñas</v>
          </cell>
          <cell r="G227" t="str">
            <v>MARCOS ALVAREZ, TALON I, LAS PINAS CITY</v>
          </cell>
          <cell r="H227" t="str">
            <v>LAS PIÑAS CITY</v>
          </cell>
          <cell r="I227" t="str">
            <v>PARAÑAQUE</v>
          </cell>
          <cell r="J227"/>
          <cell r="K227"/>
          <cell r="L227" t="str">
            <v>POWERHOUSE</v>
          </cell>
          <cell r="M227" t="str">
            <v>FCOMP</v>
          </cell>
          <cell r="N227" t="str">
            <v>JSP</v>
          </cell>
          <cell r="O227">
            <v>44.71</v>
          </cell>
          <cell r="P227"/>
          <cell r="Q227">
            <v>61.28</v>
          </cell>
          <cell r="R227">
            <v>0</v>
          </cell>
          <cell r="S227">
            <v>68002.94</v>
          </cell>
          <cell r="T227" t="str">
            <v>P-SERIES</v>
          </cell>
          <cell r="U227">
            <v>31163.219999999994</v>
          </cell>
          <cell r="V227"/>
          <cell r="W227">
            <v>44837.756944444445</v>
          </cell>
          <cell r="X227">
            <v>44839.355555555558</v>
          </cell>
          <cell r="Y227">
            <v>44839</v>
          </cell>
          <cell r="Z227"/>
          <cell r="AA227">
            <v>44845.315972222219</v>
          </cell>
          <cell r="AB227"/>
          <cell r="AC227">
            <v>7.5590277777737356</v>
          </cell>
          <cell r="AD227">
            <v>5.960416666661331</v>
          </cell>
          <cell r="AE227">
            <v>-44845.315972222219</v>
          </cell>
          <cell r="AF227">
            <v>44857.842446303184</v>
          </cell>
          <cell r="AG227">
            <v>44866.998580132175</v>
          </cell>
          <cell r="AH227">
            <v>44887.756944444445</v>
          </cell>
          <cell r="AI227">
            <v>0.24557711017163461</v>
          </cell>
          <cell r="AJ227">
            <v>-1067.7456183862432</v>
          </cell>
          <cell r="AK227">
            <v>23</v>
          </cell>
          <cell r="AL227">
            <v>36</v>
          </cell>
          <cell r="AM227">
            <v>23.085501858736059</v>
          </cell>
          <cell r="AN227">
            <v>29.241635687732341</v>
          </cell>
          <cell r="AO227">
            <v>20.085501858736059</v>
          </cell>
          <cell r="AP227">
            <v>42</v>
          </cell>
          <cell r="AQ227">
            <v>33.6</v>
          </cell>
          <cell r="AR227">
            <v>28.6</v>
          </cell>
          <cell r="AS227">
            <v>44878.915972222218</v>
          </cell>
          <cell r="AT227">
            <v>44873.915972222218</v>
          </cell>
          <cell r="AU227"/>
          <cell r="AV227"/>
          <cell r="AW227"/>
          <cell r="AX227"/>
          <cell r="AY227"/>
          <cell r="AZ227"/>
          <cell r="BA227"/>
          <cell r="BB227"/>
          <cell r="BC227" t="str">
            <v>NO COC</v>
          </cell>
          <cell r="BD227"/>
          <cell r="BE227">
            <v>44848.315972222219</v>
          </cell>
          <cell r="BF227">
            <v>1042.684027777781</v>
          </cell>
          <cell r="BG227"/>
          <cell r="BH227"/>
        </row>
        <row r="228">
          <cell r="E228" t="str">
            <v>X22083673437</v>
          </cell>
          <cell r="F228" t="str">
            <v>HOMEOWNERS OF SUMMERHILL TOWNHOMES SUBDIVISION, IN</v>
          </cell>
          <cell r="G228" t="str">
            <v>BLOCK 9, SUMMERHILLS SUBD. PHASE 1, BACOOR</v>
          </cell>
          <cell r="H228" t="str">
            <v>BACOOR CITY</v>
          </cell>
          <cell r="I228" t="str">
            <v>DASMA</v>
          </cell>
          <cell r="J228" t="str">
            <v>for pole erection 1211. 1/12-target completion January 2023</v>
          </cell>
          <cell r="K228" t="str">
            <v>W/ ISSUE</v>
          </cell>
          <cell r="L228" t="str">
            <v>AVECO</v>
          </cell>
          <cell r="M228" t="str">
            <v>FCOMP</v>
          </cell>
          <cell r="N228" t="str">
            <v>IPJ</v>
          </cell>
          <cell r="O228">
            <v>67.63</v>
          </cell>
          <cell r="P228">
            <v>58.653599999999997</v>
          </cell>
          <cell r="Q228">
            <v>101.42</v>
          </cell>
          <cell r="R228">
            <v>13</v>
          </cell>
          <cell r="S228">
            <v>311393.46999999997</v>
          </cell>
          <cell r="T228" t="str">
            <v>NEW</v>
          </cell>
          <cell r="U228">
            <v>47139.56</v>
          </cell>
          <cell r="V228">
            <v>41882.42</v>
          </cell>
          <cell r="W228">
            <v>44834.628472222219</v>
          </cell>
          <cell r="X228">
            <v>44840</v>
          </cell>
          <cell r="Y228">
            <v>44840</v>
          </cell>
          <cell r="Z228"/>
          <cell r="AA228">
            <v>44970.348611111112</v>
          </cell>
          <cell r="AB228"/>
          <cell r="AC228">
            <v>135.72013888889342</v>
          </cell>
          <cell r="AD228">
            <v>130.3486111111124</v>
          </cell>
          <cell r="AE228">
            <v>-44970.348611111112</v>
          </cell>
          <cell r="AF228">
            <v>44855.835368773944</v>
          </cell>
          <cell r="AG228">
            <v>44865.290541187736</v>
          </cell>
          <cell r="AH228">
            <v>44884.628472222219</v>
          </cell>
          <cell r="AI228">
            <v>4.2050043031815267</v>
          </cell>
          <cell r="AJ228">
            <v>-1022.0533775252526</v>
          </cell>
          <cell r="AK228">
            <v>26</v>
          </cell>
          <cell r="AL228">
            <v>36</v>
          </cell>
          <cell r="AM228">
            <v>24.206896551724139</v>
          </cell>
          <cell r="AN228">
            <v>30.662068965517239</v>
          </cell>
          <cell r="AO228">
            <v>21.206896551724139</v>
          </cell>
          <cell r="AP228">
            <v>44</v>
          </cell>
          <cell r="AQ228">
            <v>35.200000000000003</v>
          </cell>
          <cell r="AR228">
            <v>30.200000000000003</v>
          </cell>
          <cell r="AS228">
            <v>45005.548611111109</v>
          </cell>
          <cell r="AT228">
            <v>45000.548611111109</v>
          </cell>
          <cell r="AU228"/>
          <cell r="AV228"/>
          <cell r="AW228"/>
          <cell r="AX228"/>
          <cell r="AY228"/>
          <cell r="AZ228"/>
          <cell r="BA228"/>
          <cell r="BB228"/>
          <cell r="BC228" t="str">
            <v>FOR AUDIT</v>
          </cell>
          <cell r="BD228" t="str">
            <v>PARTIALLY BILLED</v>
          </cell>
          <cell r="BE228">
            <v>44973.348611111112</v>
          </cell>
          <cell r="BF228">
            <v>264.6513888888876</v>
          </cell>
          <cell r="BG228">
            <v>44964</v>
          </cell>
          <cell r="BH228">
            <v>45238</v>
          </cell>
        </row>
        <row r="229">
          <cell r="E229" t="str">
            <v>X21072829678</v>
          </cell>
          <cell r="F229" t="str">
            <v>KEIKO FOODS CORP.</v>
          </cell>
          <cell r="G229" t="str">
            <v>ARTHUR, TAGUIG BAGUMBAYAN INDL ASS INC, TAGUIG CITY</v>
          </cell>
          <cell r="H229" t="str">
            <v>TAGUIG CITY</v>
          </cell>
          <cell r="I229" t="str">
            <v>PARAÑAQUE</v>
          </cell>
          <cell r="J229" t="str">
            <v>cash bond issue with tbcai admin - 1/10 - concern to be raised on council meeting</v>
          </cell>
          <cell r="K229" t="str">
            <v>W/ ISSUE</v>
          </cell>
          <cell r="L229" t="str">
            <v>POWERHOUSE</v>
          </cell>
          <cell r="M229" t="str">
            <v>FCOMP</v>
          </cell>
          <cell r="N229" t="str">
            <v>JSP</v>
          </cell>
          <cell r="O229">
            <v>193.37</v>
          </cell>
          <cell r="P229">
            <v>127.9435</v>
          </cell>
          <cell r="Q229">
            <v>281.42</v>
          </cell>
          <cell r="R229">
            <v>561</v>
          </cell>
          <cell r="S229">
            <v>1019235.68</v>
          </cell>
          <cell r="T229" t="str">
            <v>NEW</v>
          </cell>
          <cell r="U229">
            <v>134910.45000000001</v>
          </cell>
          <cell r="V229">
            <v>72193.87</v>
          </cell>
          <cell r="W229">
            <v>44834.630555555559</v>
          </cell>
          <cell r="X229">
            <v>44840</v>
          </cell>
          <cell r="Y229">
            <v>44840</v>
          </cell>
          <cell r="Z229">
            <v>45039</v>
          </cell>
          <cell r="AA229">
            <v>45031</v>
          </cell>
          <cell r="AB229"/>
          <cell r="AC229">
            <v>196.36944444444089</v>
          </cell>
          <cell r="AD229">
            <v>191</v>
          </cell>
          <cell r="AE229">
            <v>-45031</v>
          </cell>
          <cell r="AF229">
            <v>44849.856970649897</v>
          </cell>
          <cell r="AG229">
            <v>44857.717348008387</v>
          </cell>
          <cell r="AH229">
            <v>44884.630555555559</v>
          </cell>
          <cell r="AI229">
            <v>8.08041968599019</v>
          </cell>
          <cell r="AJ229">
            <v>-978.93478260869563</v>
          </cell>
          <cell r="AK229">
            <v>28</v>
          </cell>
          <cell r="AL229">
            <v>23</v>
          </cell>
          <cell r="AM229">
            <v>18.226415094339625</v>
          </cell>
          <cell r="AN229">
            <v>23.086792452830192</v>
          </cell>
          <cell r="AO229">
            <v>15.226415094339625</v>
          </cell>
          <cell r="AP229">
            <v>46</v>
          </cell>
          <cell r="AQ229">
            <v>36.800000000000004</v>
          </cell>
          <cell r="AR229">
            <v>31.800000000000004</v>
          </cell>
          <cell r="AS229">
            <v>45067.8</v>
          </cell>
          <cell r="AT229">
            <v>45062.8</v>
          </cell>
          <cell r="AU229"/>
          <cell r="AV229"/>
          <cell r="AW229"/>
          <cell r="AX229"/>
          <cell r="AY229"/>
          <cell r="AZ229"/>
          <cell r="BA229"/>
          <cell r="BB229"/>
          <cell r="BC229" t="str">
            <v>FOR AUDIT</v>
          </cell>
          <cell r="BD229" t="str">
            <v>PARTIALLY BILLED</v>
          </cell>
          <cell r="BE229">
            <v>45034</v>
          </cell>
          <cell r="BF229">
            <v>818</v>
          </cell>
          <cell r="BG229">
            <v>45039</v>
          </cell>
          <cell r="BH229">
            <v>45852</v>
          </cell>
        </row>
        <row r="230">
          <cell r="E230" t="str">
            <v>X22051983336</v>
          </cell>
          <cell r="F230" t="str">
            <v>SMART COMMUNICATIONS, INC.</v>
          </cell>
          <cell r="G230" t="str">
            <v>SPINE, AYALA SOUTH VALE, BACOOR</v>
          </cell>
          <cell r="H230" t="str">
            <v>BACOOR CITY</v>
          </cell>
          <cell r="I230" t="str">
            <v>DASMA</v>
          </cell>
          <cell r="J230" t="str">
            <v>target execution until 1029, SSP or RTPI?</v>
          </cell>
          <cell r="K230"/>
          <cell r="L230" t="str">
            <v>AVECO</v>
          </cell>
          <cell r="M230" t="str">
            <v>TECO</v>
          </cell>
          <cell r="N230" t="str">
            <v>RRG</v>
          </cell>
          <cell r="O230">
            <v>26.01</v>
          </cell>
          <cell r="P230"/>
          <cell r="Q230">
            <v>35.520000000000003</v>
          </cell>
          <cell r="R230">
            <v>39</v>
          </cell>
          <cell r="S230">
            <v>193467.21</v>
          </cell>
          <cell r="T230" t="str">
            <v>NEW</v>
          </cell>
          <cell r="U230">
            <v>18129.13</v>
          </cell>
          <cell r="V230">
            <v>22212.85</v>
          </cell>
          <cell r="W230">
            <v>44838.705555555556</v>
          </cell>
          <cell r="X230">
            <v>44840</v>
          </cell>
          <cell r="Y230">
            <v>44840</v>
          </cell>
          <cell r="Z230"/>
          <cell r="AA230">
            <v>44869.357638888891</v>
          </cell>
          <cell r="AB230"/>
          <cell r="AC230">
            <v>30.652083333334303</v>
          </cell>
          <cell r="AD230">
            <v>29.357638888890506</v>
          </cell>
          <cell r="AE230">
            <v>-44869.357638888891</v>
          </cell>
          <cell r="AF230">
            <v>44857.479749103943</v>
          </cell>
          <cell r="AG230">
            <v>44866.286200716844</v>
          </cell>
          <cell r="AH230">
            <v>44888.705555555556</v>
          </cell>
          <cell r="AI230">
            <v>1.0557939814815149</v>
          </cell>
          <cell r="AJ230">
            <v>-1121.7339409722222</v>
          </cell>
          <cell r="AK230">
            <v>20</v>
          </cell>
          <cell r="AL230">
            <v>36</v>
          </cell>
          <cell r="AM230">
            <v>21.774193548387096</v>
          </cell>
          <cell r="AN230">
            <v>27.58064516129032</v>
          </cell>
          <cell r="AO230">
            <v>18.774193548387096</v>
          </cell>
          <cell r="AP230">
            <v>40</v>
          </cell>
          <cell r="AQ230">
            <v>32</v>
          </cell>
          <cell r="AR230">
            <v>27</v>
          </cell>
          <cell r="AS230">
            <v>44901.357638888891</v>
          </cell>
          <cell r="AT230">
            <v>44896.357638888891</v>
          </cell>
          <cell r="AU230"/>
          <cell r="AV230"/>
          <cell r="AW230"/>
          <cell r="AX230"/>
          <cell r="AY230"/>
          <cell r="AZ230"/>
          <cell r="BA230"/>
          <cell r="BB230"/>
          <cell r="BC230" t="str">
            <v>PAID</v>
          </cell>
          <cell r="BD230" t="str">
            <v>WITH BACKJOB</v>
          </cell>
          <cell r="BE230">
            <v>44872.357638888891</v>
          </cell>
          <cell r="BF230">
            <v>224.64236111110949</v>
          </cell>
          <cell r="BG230">
            <v>44869</v>
          </cell>
          <cell r="BH230">
            <v>45097</v>
          </cell>
        </row>
        <row r="231">
          <cell r="E231" t="str">
            <v>X22031126869</v>
          </cell>
          <cell r="F231" t="str">
            <v>MANDARIN COOPVILLE HOMEOWNERS ASSOCIATION INC.,</v>
          </cell>
          <cell r="G231" t="str">
            <v>BLOCK 6, MANDARIN COOP. VILLE SUBD., BACOOR</v>
          </cell>
          <cell r="H231" t="str">
            <v>BACOOR CITY</v>
          </cell>
          <cell r="I231" t="str">
            <v>DASMA</v>
          </cell>
          <cell r="J231" t="str">
            <v>ongoing pole erection</v>
          </cell>
          <cell r="K231"/>
          <cell r="L231" t="str">
            <v>POWERHOUSE</v>
          </cell>
          <cell r="M231" t="str">
            <v>FCOMP</v>
          </cell>
          <cell r="N231" t="str">
            <v>JSP</v>
          </cell>
          <cell r="O231">
            <v>515.73</v>
          </cell>
          <cell r="P231"/>
          <cell r="Q231">
            <v>712.9</v>
          </cell>
          <cell r="R231">
            <v>18</v>
          </cell>
          <cell r="S231">
            <v>1182763.29</v>
          </cell>
          <cell r="T231" t="str">
            <v>NEW</v>
          </cell>
          <cell r="U231">
            <v>359490.5</v>
          </cell>
          <cell r="V231">
            <v>90862.84</v>
          </cell>
          <cell r="W231">
            <v>44839.564583333333</v>
          </cell>
          <cell r="X231">
            <v>44844</v>
          </cell>
          <cell r="Y231">
            <v>44839</v>
          </cell>
          <cell r="Z231">
            <v>44883</v>
          </cell>
          <cell r="AA231">
            <v>44885.765972222223</v>
          </cell>
          <cell r="AB231"/>
          <cell r="AC231">
            <v>46.201388888890506</v>
          </cell>
          <cell r="AD231">
            <v>41.765972222223354</v>
          </cell>
          <cell r="AE231">
            <v>-44885.765972222223</v>
          </cell>
          <cell r="AF231">
            <v>44864.399634879723</v>
          </cell>
          <cell r="AG231">
            <v>44874.822315292098</v>
          </cell>
          <cell r="AH231">
            <v>44889.564583333333</v>
          </cell>
          <cell r="AI231">
            <v>1.2448707561728831</v>
          </cell>
          <cell r="AJ231">
            <v>-816.10483585858583</v>
          </cell>
          <cell r="AK231">
            <v>40</v>
          </cell>
          <cell r="AL231">
            <v>36</v>
          </cell>
          <cell r="AM231">
            <v>27.835051546391753</v>
          </cell>
          <cell r="AN231">
            <v>35.257731958762882</v>
          </cell>
          <cell r="AO231">
            <v>24.835051546391753</v>
          </cell>
          <cell r="AP231">
            <v>55</v>
          </cell>
          <cell r="AQ231">
            <v>44</v>
          </cell>
          <cell r="AR231">
            <v>39</v>
          </cell>
          <cell r="AS231">
            <v>44929.765972222223</v>
          </cell>
          <cell r="AT231">
            <v>44924.765972222223</v>
          </cell>
          <cell r="AU231"/>
          <cell r="AV231"/>
          <cell r="AW231"/>
          <cell r="AX231"/>
          <cell r="AY231"/>
          <cell r="AZ231"/>
          <cell r="BA231"/>
          <cell r="BB231"/>
          <cell r="BC231" t="str">
            <v>FOR AUDIT</v>
          </cell>
          <cell r="BD231" t="str">
            <v>PARTIALLY BILLED</v>
          </cell>
          <cell r="BE231">
            <v>44888.765972222223</v>
          </cell>
          <cell r="BF231">
            <v>994.23402777777665</v>
          </cell>
          <cell r="BG231">
            <v>44883</v>
          </cell>
          <cell r="BH231">
            <v>45883</v>
          </cell>
        </row>
        <row r="232">
          <cell r="E232" t="str">
            <v>P2204131858</v>
          </cell>
          <cell r="F232" t="str">
            <v>MN_MAJOR (WDESIGN), DPWH Reloc of Poles Along Molino-Paliparan Rd. due to Molino Flyover (Job 2)</v>
          </cell>
          <cell r="G232" t="str">
            <v>MOLINO IV MOLINO IV BACOOR CAVITE</v>
          </cell>
          <cell r="H232" t="str">
            <v>BACOOR CITY</v>
          </cell>
          <cell r="I232" t="str">
            <v>DASMA</v>
          </cell>
          <cell r="J232" t="str">
            <v>with issue: task 20-32 (ALLDAY); installation of 27.5m; ongoing negotiation w/ PMO</v>
          </cell>
          <cell r="K232" t="str">
            <v>W/ ISSUE</v>
          </cell>
          <cell r="L232" t="str">
            <v>AVECO</v>
          </cell>
          <cell r="M232" t="str">
            <v>FCOMP</v>
          </cell>
          <cell r="N232" t="str">
            <v>RHM</v>
          </cell>
          <cell r="O232">
            <v>1923.98</v>
          </cell>
          <cell r="P232">
            <v>1116.7696000000001</v>
          </cell>
          <cell r="Q232">
            <v>3349.12</v>
          </cell>
          <cell r="R232">
            <v>0</v>
          </cell>
          <cell r="S232">
            <v>5516045.6699999999</v>
          </cell>
          <cell r="T232" t="str">
            <v>P-SERIES</v>
          </cell>
          <cell r="U232">
            <v>1334918.5300000007</v>
          </cell>
          <cell r="V232">
            <v>847810.61</v>
          </cell>
          <cell r="W232">
            <v>44837.347222222219</v>
          </cell>
          <cell r="X232">
            <v>44846</v>
          </cell>
          <cell r="Y232">
            <v>44840</v>
          </cell>
          <cell r="Z232"/>
          <cell r="AA232">
            <v>45099.404861111114</v>
          </cell>
          <cell r="AB232"/>
          <cell r="AC232">
            <v>262.05763888889487</v>
          </cell>
          <cell r="AD232">
            <v>253.40486111111386</v>
          </cell>
          <cell r="AE232">
            <v>-45099.404861111114</v>
          </cell>
          <cell r="AF232">
            <v>44863.823204754968</v>
          </cell>
          <cell r="AG232">
            <v>44874.683466763701</v>
          </cell>
          <cell r="AH232">
            <v>44887.347222222219</v>
          </cell>
          <cell r="AI232">
            <v>6.6679110339507695</v>
          </cell>
          <cell r="AJ232">
            <v>-751.65674768518522</v>
          </cell>
          <cell r="AK232">
            <v>50</v>
          </cell>
          <cell r="AL232">
            <v>36</v>
          </cell>
          <cell r="AM232">
            <v>29.475982532751093</v>
          </cell>
          <cell r="AN232">
            <v>37.336244541484717</v>
          </cell>
          <cell r="AO232">
            <v>26.475982532751093</v>
          </cell>
          <cell r="AP232">
            <v>60</v>
          </cell>
          <cell r="AQ232">
            <v>48</v>
          </cell>
          <cell r="AR232">
            <v>43</v>
          </cell>
          <cell r="AS232">
            <v>45147.404861111114</v>
          </cell>
          <cell r="AT232">
            <v>45142.404861111114</v>
          </cell>
          <cell r="AU232"/>
          <cell r="AV232"/>
          <cell r="AW232"/>
          <cell r="AX232"/>
          <cell r="AY232"/>
          <cell r="AZ232"/>
          <cell r="BA232"/>
          <cell r="BB232"/>
          <cell r="BC232" t="str">
            <v>FOR AUDIT</v>
          </cell>
          <cell r="BD232" t="str">
            <v>PARTIALLY BILLED</v>
          </cell>
          <cell r="BE232">
            <v>45102.404861111114</v>
          </cell>
          <cell r="BF232">
            <v>557.59513888888614</v>
          </cell>
          <cell r="BG232">
            <v>45099</v>
          </cell>
          <cell r="BH232">
            <v>45660</v>
          </cell>
        </row>
        <row r="233">
          <cell r="E233" t="str">
            <v>X22031365725</v>
          </cell>
          <cell r="F233" t="str">
            <v>CJA ELECTRICAL CONTRACTORS CO.</v>
          </cell>
          <cell r="G233" t="str">
            <v>JADE HEIGHTS, VICTORIAHOMES-JADEHEIGHTS SUBD, MUNTINLUPA</v>
          </cell>
          <cell r="H233" t="str">
            <v>MUNTINLUPA CITY</v>
          </cell>
          <cell r="I233" t="str">
            <v>PARAÑAQUE</v>
          </cell>
          <cell r="J233" t="str">
            <v>for sched 1209</v>
          </cell>
          <cell r="K233"/>
          <cell r="L233" t="str">
            <v>POWERHOUSE</v>
          </cell>
          <cell r="M233" t="str">
            <v>FCOMP</v>
          </cell>
          <cell r="N233" t="str">
            <v>JSP</v>
          </cell>
          <cell r="O233">
            <v>94.52</v>
          </cell>
          <cell r="P233"/>
          <cell r="Q233">
            <v>142.15</v>
          </cell>
          <cell r="R233">
            <v>50</v>
          </cell>
          <cell r="S233">
            <v>333190.65999999997</v>
          </cell>
          <cell r="T233" t="str">
            <v>NEW</v>
          </cell>
          <cell r="U233">
            <v>67498.080000000002</v>
          </cell>
          <cell r="V233">
            <v>19517.29</v>
          </cell>
          <cell r="W233">
            <v>44845.311111111114</v>
          </cell>
          <cell r="X233">
            <v>44848</v>
          </cell>
          <cell r="Y233">
            <v>44848</v>
          </cell>
          <cell r="Z233"/>
          <cell r="AA233">
            <v>44915.629166666666</v>
          </cell>
          <cell r="AB233"/>
          <cell r="AC233">
            <v>70.318055555551837</v>
          </cell>
          <cell r="AD233">
            <v>67.629166666665697</v>
          </cell>
          <cell r="AE233">
            <v>-44915.629166666666</v>
          </cell>
          <cell r="AF233">
            <v>44866.518007662838</v>
          </cell>
          <cell r="AG233">
            <v>44875.973180076631</v>
          </cell>
          <cell r="AH233">
            <v>44895.311111111114</v>
          </cell>
          <cell r="AI233">
            <v>2.1786577041784221</v>
          </cell>
          <cell r="AJ233">
            <v>-1020.8097537878788</v>
          </cell>
          <cell r="AK233">
            <v>26</v>
          </cell>
          <cell r="AL233">
            <v>36</v>
          </cell>
          <cell r="AM233">
            <v>24.206896551724139</v>
          </cell>
          <cell r="AN233">
            <v>30.662068965517239</v>
          </cell>
          <cell r="AO233">
            <v>21.206896551724139</v>
          </cell>
          <cell r="AP233">
            <v>44</v>
          </cell>
          <cell r="AQ233">
            <v>35.200000000000003</v>
          </cell>
          <cell r="AR233">
            <v>30.200000000000003</v>
          </cell>
          <cell r="AS233">
            <v>44950.829166666663</v>
          </cell>
          <cell r="AT233">
            <v>44945.829166666663</v>
          </cell>
          <cell r="AU233"/>
          <cell r="AV233"/>
          <cell r="AW233"/>
          <cell r="AX233"/>
          <cell r="AY233"/>
          <cell r="AZ233"/>
          <cell r="BA233"/>
          <cell r="BB233"/>
          <cell r="BC233" t="str">
            <v>NO COC</v>
          </cell>
          <cell r="BD233" t="str">
            <v>PARTIALLY BILLED</v>
          </cell>
          <cell r="BE233">
            <v>44918.629166666666</v>
          </cell>
          <cell r="BF233">
            <v>972.3708333333343</v>
          </cell>
          <cell r="BG233"/>
          <cell r="BH233"/>
        </row>
        <row r="234">
          <cell r="E234" t="str">
            <v>X22104220689</v>
          </cell>
          <cell r="F234" t="str">
            <v>MANILA WATER COMPANY, INC.</v>
          </cell>
          <cell r="G234" t="str">
            <v>PRES. M.L. QUEZON, BAGUMBAYAN, TAGUIG CITY</v>
          </cell>
          <cell r="H234" t="str">
            <v>TAGUIG CITY</v>
          </cell>
          <cell r="I234" t="str">
            <v>PARAÑAQUE</v>
          </cell>
          <cell r="J234"/>
          <cell r="K234"/>
          <cell r="L234" t="str">
            <v>POWERHOUSE</v>
          </cell>
          <cell r="M234" t="str">
            <v>FCOMP</v>
          </cell>
          <cell r="N234" t="str">
            <v>JSP</v>
          </cell>
          <cell r="O234">
            <v>31.49</v>
          </cell>
          <cell r="P234">
            <v>16.809999999999999</v>
          </cell>
          <cell r="Q234">
            <v>42.85</v>
          </cell>
          <cell r="R234">
            <v>0</v>
          </cell>
          <cell r="S234">
            <v>34885.74</v>
          </cell>
          <cell r="T234" t="str">
            <v>TERMINATION</v>
          </cell>
          <cell r="U234">
            <v>21957.09</v>
          </cell>
          <cell r="V234"/>
          <cell r="W234">
            <v>44846.429861111108</v>
          </cell>
          <cell r="X234">
            <v>44848</v>
          </cell>
          <cell r="Y234">
            <v>44848</v>
          </cell>
          <cell r="Z234"/>
          <cell r="AA234">
            <v>44934.35833333333</v>
          </cell>
          <cell r="AB234"/>
          <cell r="AC234">
            <v>87.928472222221899</v>
          </cell>
          <cell r="AD234">
            <v>86.358333333329938</v>
          </cell>
          <cell r="AE234">
            <v>-44934.35833333333</v>
          </cell>
          <cell r="AF234">
            <v>44865.204054659494</v>
          </cell>
          <cell r="AG234">
            <v>44874.010506272396</v>
          </cell>
          <cell r="AH234">
            <v>44896.429861111108</v>
          </cell>
          <cell r="AI234">
            <v>3.0286473765431987</v>
          </cell>
          <cell r="AJ234">
            <v>-1123.3589583333332</v>
          </cell>
          <cell r="AK234">
            <v>20</v>
          </cell>
          <cell r="AL234">
            <v>36</v>
          </cell>
          <cell r="AM234">
            <v>21.774193548387096</v>
          </cell>
          <cell r="AN234">
            <v>27.58064516129032</v>
          </cell>
          <cell r="AO234">
            <v>18.774193548387096</v>
          </cell>
          <cell r="AP234">
            <v>40</v>
          </cell>
          <cell r="AQ234">
            <v>32</v>
          </cell>
          <cell r="AR234">
            <v>27</v>
          </cell>
          <cell r="AS234">
            <v>44966.35833333333</v>
          </cell>
          <cell r="AT234">
            <v>44961.35833333333</v>
          </cell>
          <cell r="AU234"/>
          <cell r="AV234"/>
          <cell r="AW234"/>
          <cell r="AX234"/>
          <cell r="AY234"/>
          <cell r="AZ234"/>
          <cell r="BA234"/>
          <cell r="BB234"/>
          <cell r="BC234" t="str">
            <v>NO COC</v>
          </cell>
          <cell r="BD234"/>
          <cell r="BE234">
            <v>44937.35833333333</v>
          </cell>
          <cell r="BF234">
            <v>953.64166666667006</v>
          </cell>
          <cell r="BG234"/>
          <cell r="BH234"/>
        </row>
        <row r="235">
          <cell r="E235" t="str">
            <v>X22062784458</v>
          </cell>
          <cell r="F235" t="str">
            <v>TRANS-MILLENNIUM DAIRY CORPORATION</v>
          </cell>
          <cell r="G235" t="str">
            <v>4TH, BAGUMBAYAN, TAGUIG CITY</v>
          </cell>
          <cell r="H235" t="str">
            <v>TAGUIG CITY</v>
          </cell>
          <cell r="I235" t="str">
            <v>PARAÑAQUE</v>
          </cell>
          <cell r="J235" t="str">
            <v>cash bond issue with tbcai admin - 1/10 - concern to be raised on council meeting</v>
          </cell>
          <cell r="K235" t="str">
            <v>W/ ISSUE</v>
          </cell>
          <cell r="L235" t="str">
            <v>POWERHOUSE</v>
          </cell>
          <cell r="M235" t="str">
            <v>FCOMP</v>
          </cell>
          <cell r="N235" t="str">
            <v>JSP</v>
          </cell>
          <cell r="O235">
            <v>38.72</v>
          </cell>
          <cell r="P235">
            <v>34.906599999999997</v>
          </cell>
          <cell r="Q235">
            <v>58.82</v>
          </cell>
          <cell r="R235">
            <v>29</v>
          </cell>
          <cell r="S235">
            <v>306125.15999999997</v>
          </cell>
          <cell r="T235" t="str">
            <v>NEW</v>
          </cell>
          <cell r="U235">
            <v>27008.29</v>
          </cell>
          <cell r="V235"/>
          <cell r="W235">
            <v>44845.579861111109</v>
          </cell>
          <cell r="X235">
            <v>44848</v>
          </cell>
          <cell r="Y235">
            <v>44847</v>
          </cell>
          <cell r="Z235"/>
          <cell r="AA235">
            <v>45017</v>
          </cell>
          <cell r="AB235"/>
          <cell r="AC235">
            <v>171.42013888889051</v>
          </cell>
          <cell r="AD235">
            <v>169</v>
          </cell>
          <cell r="AE235">
            <v>-45017</v>
          </cell>
          <cell r="AF235">
            <v>44865.665362969849</v>
          </cell>
          <cell r="AG235">
            <v>44874.821496798839</v>
          </cell>
          <cell r="AH235">
            <v>44895.579861111109</v>
          </cell>
          <cell r="AI235">
            <v>5.5690842223564658</v>
          </cell>
          <cell r="AJ235">
            <v>-1071.8333333333333</v>
          </cell>
          <cell r="AK235">
            <v>23</v>
          </cell>
          <cell r="AL235">
            <v>36</v>
          </cell>
          <cell r="AM235">
            <v>23.085501858736059</v>
          </cell>
          <cell r="AN235">
            <v>29.241635687732341</v>
          </cell>
          <cell r="AO235">
            <v>20.085501858736059</v>
          </cell>
          <cell r="AP235">
            <v>42</v>
          </cell>
          <cell r="AQ235">
            <v>33.6</v>
          </cell>
          <cell r="AR235">
            <v>28.6</v>
          </cell>
          <cell r="AS235">
            <v>45050.6</v>
          </cell>
          <cell r="AT235">
            <v>45045.599999999999</v>
          </cell>
          <cell r="AU235"/>
          <cell r="AV235"/>
          <cell r="AW235"/>
          <cell r="AX235"/>
          <cell r="AY235"/>
          <cell r="AZ235"/>
          <cell r="BA235"/>
          <cell r="BB235"/>
          <cell r="BC235" t="str">
            <v>NO COC</v>
          </cell>
          <cell r="BD235"/>
          <cell r="BE235">
            <v>45020</v>
          </cell>
          <cell r="BF235">
            <v>871</v>
          </cell>
          <cell r="BG235"/>
          <cell r="BH235"/>
        </row>
        <row r="236">
          <cell r="E236" t="str">
            <v>X22083577136</v>
          </cell>
          <cell r="F236" t="str">
            <v>CONCORDIA GREGORIO OCAMPO</v>
          </cell>
          <cell r="G236" t="str">
            <v>ALABANG-ZAPOTE, ALMANZA I, LAS PINAS CITY</v>
          </cell>
          <cell r="H236" t="str">
            <v>LAS PIÑAS CITY</v>
          </cell>
          <cell r="I236" t="str">
            <v>PARAÑAQUE</v>
          </cell>
          <cell r="J236"/>
          <cell r="K236"/>
          <cell r="L236" t="str">
            <v>POWERHOUSE</v>
          </cell>
          <cell r="M236" t="str">
            <v>FCOMP</v>
          </cell>
          <cell r="N236" t="str">
            <v>JSP</v>
          </cell>
          <cell r="O236">
            <v>39.659999999999997</v>
          </cell>
          <cell r="P236"/>
          <cell r="Q236">
            <v>54.38</v>
          </cell>
          <cell r="R236">
            <v>40</v>
          </cell>
          <cell r="S236">
            <v>83967.43</v>
          </cell>
          <cell r="T236" t="str">
            <v>NEW</v>
          </cell>
          <cell r="U236">
            <v>27665.86</v>
          </cell>
          <cell r="V236"/>
          <cell r="W236">
            <v>44847.490277777775</v>
          </cell>
          <cell r="X236">
            <v>44853</v>
          </cell>
          <cell r="Y236">
            <v>44848</v>
          </cell>
          <cell r="Z236"/>
          <cell r="AA236">
            <v>44855.660416666666</v>
          </cell>
          <cell r="AB236"/>
          <cell r="AC236">
            <v>8.1701388888905058</v>
          </cell>
          <cell r="AD236">
            <v>2.6604166666656965</v>
          </cell>
          <cell r="AE236">
            <v>-44855.660416666666</v>
          </cell>
          <cell r="AF236">
            <v>44867.575779636514</v>
          </cell>
          <cell r="AG236">
            <v>44876.731913465504</v>
          </cell>
          <cell r="AH236">
            <v>44897.490277777775</v>
          </cell>
          <cell r="AI236">
            <v>0.26543084071395479</v>
          </cell>
          <cell r="AJ236">
            <v>-1067.9919146825396</v>
          </cell>
          <cell r="AK236">
            <v>23</v>
          </cell>
          <cell r="AL236">
            <v>36</v>
          </cell>
          <cell r="AM236">
            <v>23.085501858736059</v>
          </cell>
          <cell r="AN236">
            <v>29.241635687732341</v>
          </cell>
          <cell r="AO236">
            <v>20.085501858736059</v>
          </cell>
          <cell r="AP236">
            <v>42</v>
          </cell>
          <cell r="AQ236">
            <v>33.6</v>
          </cell>
          <cell r="AR236">
            <v>28.6</v>
          </cell>
          <cell r="AS236">
            <v>44889.260416666664</v>
          </cell>
          <cell r="AT236">
            <v>44884.260416666664</v>
          </cell>
          <cell r="AU236"/>
          <cell r="AV236"/>
          <cell r="AW236"/>
          <cell r="AX236"/>
          <cell r="AY236"/>
          <cell r="AZ236"/>
          <cell r="BA236"/>
          <cell r="BB236"/>
          <cell r="BC236" t="str">
            <v>NO COC</v>
          </cell>
          <cell r="BD236"/>
          <cell r="BE236">
            <v>44858.660416666666</v>
          </cell>
          <cell r="BF236">
            <v>1032.3395833333343</v>
          </cell>
          <cell r="BG236"/>
          <cell r="BH236"/>
        </row>
        <row r="237">
          <cell r="E237" t="str">
            <v>X22052026160</v>
          </cell>
          <cell r="F237" t="str">
            <v>DITO TELECOMMUNITY CORPORATION</v>
          </cell>
          <cell r="G237" t="str">
            <v>QUIRINO, SAN DIONISIO, PARANAQUE</v>
          </cell>
          <cell r="H237" t="str">
            <v>PARAÑAQUE CITY</v>
          </cell>
          <cell r="I237" t="str">
            <v>PARAÑAQUE</v>
          </cell>
          <cell r="J237" t="str">
            <v>meter 1022</v>
          </cell>
          <cell r="K237"/>
          <cell r="L237" t="str">
            <v>POWERHOUSE</v>
          </cell>
          <cell r="M237" t="str">
            <v>FCOMP</v>
          </cell>
          <cell r="N237" t="str">
            <v>JSP</v>
          </cell>
          <cell r="O237">
            <v>3.28</v>
          </cell>
          <cell r="P237"/>
          <cell r="Q237">
            <v>4.5</v>
          </cell>
          <cell r="R237">
            <v>5.9</v>
          </cell>
          <cell r="S237">
            <v>25333.919999999998</v>
          </cell>
          <cell r="T237" t="str">
            <v>NEW</v>
          </cell>
          <cell r="U237">
            <v>2286.33</v>
          </cell>
          <cell r="V237"/>
          <cell r="W237">
            <v>44848.65902777778</v>
          </cell>
          <cell r="X237">
            <v>44853</v>
          </cell>
          <cell r="Y237">
            <v>44852</v>
          </cell>
          <cell r="Z237"/>
          <cell r="AA237">
            <v>44855.660416666666</v>
          </cell>
          <cell r="AB237"/>
          <cell r="AC237">
            <v>7.0013888888861402</v>
          </cell>
          <cell r="AD237">
            <v>2.6604166666656965</v>
          </cell>
          <cell r="AE237">
            <v>-44855.660416666666</v>
          </cell>
          <cell r="AF237">
            <v>44867.433221326166</v>
          </cell>
          <cell r="AG237">
            <v>44876.239672939068</v>
          </cell>
          <cell r="AH237">
            <v>44898.65902777778</v>
          </cell>
          <cell r="AI237">
            <v>0.24115895061718925</v>
          </cell>
          <cell r="AJ237">
            <v>-1121.3915104166667</v>
          </cell>
          <cell r="AK237">
            <v>20</v>
          </cell>
          <cell r="AL237">
            <v>36</v>
          </cell>
          <cell r="AM237">
            <v>21.774193548387096</v>
          </cell>
          <cell r="AN237">
            <v>27.58064516129032</v>
          </cell>
          <cell r="AO237">
            <v>18.774193548387096</v>
          </cell>
          <cell r="AP237">
            <v>40</v>
          </cell>
          <cell r="AQ237">
            <v>32</v>
          </cell>
          <cell r="AR237">
            <v>27</v>
          </cell>
          <cell r="AS237">
            <v>44887.660416666666</v>
          </cell>
          <cell r="AT237">
            <v>44882.660416666666</v>
          </cell>
          <cell r="AU237"/>
          <cell r="AV237"/>
          <cell r="AW237"/>
          <cell r="AX237"/>
          <cell r="AY237"/>
          <cell r="AZ237"/>
          <cell r="BA237"/>
          <cell r="BB237"/>
          <cell r="BC237" t="str">
            <v>NO COC</v>
          </cell>
          <cell r="BD237"/>
          <cell r="BE237">
            <v>44858.660416666666</v>
          </cell>
          <cell r="BF237">
            <v>1032.3395833333343</v>
          </cell>
          <cell r="BG237"/>
          <cell r="BH237"/>
        </row>
        <row r="238">
          <cell r="E238" t="str">
            <v>X22083291501</v>
          </cell>
          <cell r="F238" t="str">
            <v>AIR LIQUIDE PIPELINE UTILITIES SERVICES (ALPLUS),</v>
          </cell>
          <cell r="G238" t="str">
            <v>ELECTRONICS, FTI CPD, TAGUIG CITY</v>
          </cell>
          <cell r="H238" t="str">
            <v>TAGUIG CITY</v>
          </cell>
          <cell r="I238" t="str">
            <v>PARAÑAQUE</v>
          </cell>
          <cell r="J238" t="str">
            <v>execution on 1110</v>
          </cell>
          <cell r="K238"/>
          <cell r="L238" t="str">
            <v>VJC</v>
          </cell>
          <cell r="M238" t="str">
            <v>FCOMP</v>
          </cell>
          <cell r="N238" t="str">
            <v>JSP</v>
          </cell>
          <cell r="O238">
            <v>186.5</v>
          </cell>
          <cell r="P238"/>
          <cell r="Q238">
            <v>255.25</v>
          </cell>
          <cell r="R238">
            <v>0</v>
          </cell>
          <cell r="S238">
            <v>141189.65</v>
          </cell>
          <cell r="T238" t="str">
            <v>TERMINATION</v>
          </cell>
          <cell r="U238">
            <v>130007.18</v>
          </cell>
          <cell r="V238">
            <v>129087.05999999998</v>
          </cell>
          <cell r="W238">
            <v>44847.363888888889</v>
          </cell>
          <cell r="X238">
            <v>44853</v>
          </cell>
          <cell r="Y238">
            <v>44847</v>
          </cell>
          <cell r="Z238"/>
          <cell r="AA238">
            <v>44875.543749999997</v>
          </cell>
          <cell r="AB238"/>
          <cell r="AC238">
            <v>28.179861111108039</v>
          </cell>
          <cell r="AD238">
            <v>22.54374999999709</v>
          </cell>
          <cell r="AE238">
            <v>-44875.543749999997</v>
          </cell>
          <cell r="AF238">
            <v>44869.232309941523</v>
          </cell>
          <cell r="AG238">
            <v>44878.863888888889</v>
          </cell>
          <cell r="AH238">
            <v>44897.363888888889</v>
          </cell>
          <cell r="AI238">
            <v>0.84986882716040113</v>
          </cell>
          <cell r="AJ238">
            <v>-975.55529891304343</v>
          </cell>
          <cell r="AK238">
            <v>28</v>
          </cell>
          <cell r="AL238">
            <v>36</v>
          </cell>
          <cell r="AM238">
            <v>24.868421052631579</v>
          </cell>
          <cell r="AN238">
            <v>31.499999999999996</v>
          </cell>
          <cell r="AO238">
            <v>21.868421052631579</v>
          </cell>
          <cell r="AP238">
            <v>46</v>
          </cell>
          <cell r="AQ238">
            <v>36.800000000000004</v>
          </cell>
          <cell r="AR238">
            <v>31.800000000000004</v>
          </cell>
          <cell r="AS238">
            <v>44912.34375</v>
          </cell>
          <cell r="AT238">
            <v>44907.34375</v>
          </cell>
          <cell r="AU238"/>
          <cell r="AV238"/>
          <cell r="AW238"/>
          <cell r="AX238"/>
          <cell r="AY238"/>
          <cell r="AZ238"/>
          <cell r="BA238"/>
          <cell r="BB238"/>
          <cell r="BC238" t="str">
            <v>ON GOING MAT RETURN</v>
          </cell>
          <cell r="BD238" t="str">
            <v>PARTIALLY BILLED</v>
          </cell>
          <cell r="BE238">
            <v>44878.543749999997</v>
          </cell>
          <cell r="BF238">
            <v>11.45625000000291</v>
          </cell>
          <cell r="BG238">
            <v>44875</v>
          </cell>
          <cell r="BH238">
            <v>44890</v>
          </cell>
        </row>
        <row r="239">
          <cell r="E239" t="str">
            <v>X22073091923</v>
          </cell>
          <cell r="F239" t="str">
            <v>ANTONIO JR DEL ROSARIO FLOIRENDO</v>
          </cell>
          <cell r="G239" t="str">
            <v>AERIDES, PACIFIC VILL, MUNTINLUPA</v>
          </cell>
          <cell r="H239" t="str">
            <v>MUNTINLUPA CITY</v>
          </cell>
          <cell r="I239" t="str">
            <v>PARAÑAQUE</v>
          </cell>
          <cell r="J239" t="str">
            <v>digging 1021</v>
          </cell>
          <cell r="K239"/>
          <cell r="L239" t="str">
            <v>POWERHOUSE</v>
          </cell>
          <cell r="M239" t="str">
            <v>FCOMP</v>
          </cell>
          <cell r="N239" t="str">
            <v>JSP</v>
          </cell>
          <cell r="O239">
            <v>54.01</v>
          </cell>
          <cell r="P239"/>
          <cell r="Q239">
            <v>81.52</v>
          </cell>
          <cell r="R239">
            <v>62.8</v>
          </cell>
          <cell r="S239">
            <v>289322.46000000002</v>
          </cell>
          <cell r="T239" t="str">
            <v>NEW</v>
          </cell>
          <cell r="U239">
            <v>37333.06</v>
          </cell>
          <cell r="V239">
            <v>24101.66</v>
          </cell>
          <cell r="W239">
            <v>44852.638194444444</v>
          </cell>
          <cell r="X239">
            <v>44854</v>
          </cell>
          <cell r="Y239">
            <v>44854</v>
          </cell>
          <cell r="Z239"/>
          <cell r="AA239">
            <v>44864.59097222222</v>
          </cell>
          <cell r="AB239"/>
          <cell r="AC239">
            <v>11.952777777776646</v>
          </cell>
          <cell r="AD239">
            <v>10.590972222220444</v>
          </cell>
          <cell r="AE239">
            <v>-44864.59097222222</v>
          </cell>
          <cell r="AF239">
            <v>44871.938574672582</v>
          </cell>
          <cell r="AG239">
            <v>44880.885342733418</v>
          </cell>
          <cell r="AH239">
            <v>44902.638194444444</v>
          </cell>
          <cell r="AI239">
            <v>0.40199239840860074</v>
          </cell>
          <cell r="AJ239">
            <v>-1068.2045469576719</v>
          </cell>
          <cell r="AK239">
            <v>23</v>
          </cell>
          <cell r="AL239">
            <v>34</v>
          </cell>
          <cell r="AM239">
            <v>22.300380228136884</v>
          </cell>
          <cell r="AN239">
            <v>28.247148288973385</v>
          </cell>
          <cell r="AO239">
            <v>19.300380228136884</v>
          </cell>
          <cell r="AP239">
            <v>42</v>
          </cell>
          <cell r="AQ239">
            <v>33.6</v>
          </cell>
          <cell r="AR239">
            <v>28.6</v>
          </cell>
          <cell r="AS239">
            <v>44898.190972222219</v>
          </cell>
          <cell r="AT239">
            <v>44893.190972222219</v>
          </cell>
          <cell r="AU239"/>
          <cell r="AV239"/>
          <cell r="AW239"/>
          <cell r="AX239"/>
          <cell r="AY239"/>
          <cell r="AZ239"/>
          <cell r="BA239"/>
          <cell r="BB239"/>
          <cell r="BC239" t="str">
            <v>NO COC</v>
          </cell>
          <cell r="BD239" t="str">
            <v>PARTIALLY BILLED</v>
          </cell>
          <cell r="BE239">
            <v>44867.59097222222</v>
          </cell>
          <cell r="BF239">
            <v>1023.4090277777796</v>
          </cell>
          <cell r="BG239"/>
          <cell r="BH239"/>
        </row>
        <row r="240">
          <cell r="E240" t="str">
            <v>X22094126521</v>
          </cell>
          <cell r="F240" t="str">
            <v>BOROUGH MEDICAL CARE INSTITUTE INCORPORATED</v>
          </cell>
          <cell r="G240" t="str">
            <v>SAN ANTONIO, SAN ANTONIO VALLEY 1, PARANAQUE</v>
          </cell>
          <cell r="H240" t="str">
            <v>PARAÑAQUE CITY</v>
          </cell>
          <cell r="I240" t="str">
            <v>PARAÑAQUE</v>
          </cell>
          <cell r="J240"/>
          <cell r="K240"/>
          <cell r="L240" t="str">
            <v>POWERHOUSE</v>
          </cell>
          <cell r="M240" t="str">
            <v>FCOMP</v>
          </cell>
          <cell r="N240" t="str">
            <v>JSP</v>
          </cell>
          <cell r="O240">
            <v>19.73</v>
          </cell>
          <cell r="P240"/>
          <cell r="Q240">
            <v>26.97</v>
          </cell>
          <cell r="R240">
            <v>17</v>
          </cell>
          <cell r="S240">
            <v>45561.69</v>
          </cell>
          <cell r="T240" t="str">
            <v>NEW</v>
          </cell>
          <cell r="U240">
            <v>13751.78</v>
          </cell>
          <cell r="V240"/>
          <cell r="W240">
            <v>44853.411805555559</v>
          </cell>
          <cell r="X240">
            <v>44859</v>
          </cell>
          <cell r="Y240">
            <v>44856</v>
          </cell>
          <cell r="Z240"/>
          <cell r="AA240">
            <v>44888.70416666667</v>
          </cell>
          <cell r="AB240"/>
          <cell r="AC240">
            <v>35.292361111110949</v>
          </cell>
          <cell r="AD240">
            <v>29.704166666670062</v>
          </cell>
          <cell r="AE240">
            <v>-44888.70416666667</v>
          </cell>
          <cell r="AF240">
            <v>44872.185999103946</v>
          </cell>
          <cell r="AG240">
            <v>44880.992450716847</v>
          </cell>
          <cell r="AH240">
            <v>44903.411805555559</v>
          </cell>
          <cell r="AI240">
            <v>1.2156257716049326</v>
          </cell>
          <cell r="AJ240">
            <v>-1122.2176041666667</v>
          </cell>
          <cell r="AK240">
            <v>20</v>
          </cell>
          <cell r="AL240">
            <v>36</v>
          </cell>
          <cell r="AM240">
            <v>21.774193548387096</v>
          </cell>
          <cell r="AN240">
            <v>27.58064516129032</v>
          </cell>
          <cell r="AO240">
            <v>18.774193548387096</v>
          </cell>
          <cell r="AP240">
            <v>40</v>
          </cell>
          <cell r="AQ240">
            <v>32</v>
          </cell>
          <cell r="AR240">
            <v>27</v>
          </cell>
          <cell r="AS240">
            <v>44920.70416666667</v>
          </cell>
          <cell r="AT240">
            <v>44915.70416666667</v>
          </cell>
          <cell r="AU240"/>
          <cell r="AV240"/>
          <cell r="AW240"/>
          <cell r="AX240"/>
          <cell r="AY240"/>
          <cell r="AZ240"/>
          <cell r="BA240"/>
          <cell r="BB240"/>
          <cell r="BC240" t="str">
            <v>NO COC</v>
          </cell>
          <cell r="BD240"/>
          <cell r="BE240">
            <v>44891.70416666667</v>
          </cell>
          <cell r="BF240">
            <v>999.29583333332994</v>
          </cell>
          <cell r="BG240"/>
          <cell r="BH240"/>
        </row>
        <row r="241">
          <cell r="E241" t="str">
            <v>P2205132719</v>
          </cell>
          <cell r="F241" t="str">
            <v>C1_MAJOR (WDESIGN), DPWH RELOC OF POLES ALONG TAGAYTAY-BATANGAS RD MAITIM 2 WEST TAGAYTAY (JOB2)</v>
          </cell>
          <cell r="G241" t="str">
            <v>RICHMORELAND RICHMORELAND MAITIM 2ND WEST TAGAYTAY CITY CAVITE</v>
          </cell>
          <cell r="H241" t="str">
            <v>TAGAYTAY CITY</v>
          </cell>
          <cell r="I241" t="str">
            <v>DASMA</v>
          </cell>
          <cell r="J241"/>
          <cell r="K241"/>
          <cell r="L241" t="str">
            <v>POWERHOUSE</v>
          </cell>
          <cell r="M241" t="str">
            <v>COMP</v>
          </cell>
          <cell r="N241" t="str">
            <v>IJP</v>
          </cell>
          <cell r="O241">
            <v>1581.31</v>
          </cell>
          <cell r="P241">
            <v>1116.1559999999999</v>
          </cell>
          <cell r="Q241">
            <v>2860.77</v>
          </cell>
          <cell r="R241">
            <v>0</v>
          </cell>
          <cell r="S241">
            <v>5508294.46</v>
          </cell>
          <cell r="T241" t="str">
            <v>P-SERIES</v>
          </cell>
          <cell r="U241">
            <v>1102281.9600000023</v>
          </cell>
          <cell r="V241">
            <v>441003.27</v>
          </cell>
          <cell r="W241">
            <v>44798.338194444441</v>
          </cell>
          <cell r="X241">
            <v>44860.643055555556</v>
          </cell>
          <cell r="Y241">
            <v>44856</v>
          </cell>
          <cell r="Z241"/>
          <cell r="AA241">
            <v>44956</v>
          </cell>
          <cell r="AB241"/>
          <cell r="AC241">
            <v>157.66180555555911</v>
          </cell>
          <cell r="AD241">
            <v>95.356944444443798</v>
          </cell>
          <cell r="AE241">
            <v>-44956</v>
          </cell>
          <cell r="AF241">
            <v>44824.81417697719</v>
          </cell>
          <cell r="AG241">
            <v>44835.674438985923</v>
          </cell>
          <cell r="AH241">
            <v>44848.338194444441</v>
          </cell>
          <cell r="AI241">
            <v>4.0116170524692256</v>
          </cell>
          <cell r="AJ241">
            <v>-749.26666666666665</v>
          </cell>
          <cell r="AK241">
            <v>50</v>
          </cell>
          <cell r="AL241">
            <v>36</v>
          </cell>
          <cell r="AM241">
            <v>29.475982532751093</v>
          </cell>
          <cell r="AN241">
            <v>37.336244541484717</v>
          </cell>
          <cell r="AO241">
            <v>26.475982532751093</v>
          </cell>
          <cell r="AP241">
            <v>60</v>
          </cell>
          <cell r="AQ241">
            <v>48</v>
          </cell>
          <cell r="AR241">
            <v>43</v>
          </cell>
          <cell r="AS241">
            <v>45004</v>
          </cell>
          <cell r="AT241">
            <v>44999</v>
          </cell>
          <cell r="AU241"/>
          <cell r="AV241"/>
          <cell r="AW241"/>
          <cell r="AX241"/>
          <cell r="AY241"/>
          <cell r="AZ241"/>
          <cell r="BA241"/>
          <cell r="BB241"/>
          <cell r="BC241" t="str">
            <v>PAID</v>
          </cell>
          <cell r="BD241"/>
          <cell r="BE241">
            <v>44959</v>
          </cell>
          <cell r="BF241">
            <v>646</v>
          </cell>
          <cell r="BG241">
            <v>44551</v>
          </cell>
          <cell r="BH241">
            <v>45605</v>
          </cell>
        </row>
        <row r="242">
          <cell r="E242" t="str">
            <v>X21031132613</v>
          </cell>
          <cell r="F242" t="str">
            <v>GLOBE TELECOM, INC.</v>
          </cell>
          <cell r="G242" t="str">
            <v>ST. TERESA, SAN AGUSTIN VILL, PARANAQUE</v>
          </cell>
          <cell r="H242" t="str">
            <v>PARAÑAQUE CITY</v>
          </cell>
          <cell r="I242" t="str">
            <v>PARAÑAQUE</v>
          </cell>
          <cell r="J242" t="str">
            <v>for referral to TWE for drainage diversion; for metering</v>
          </cell>
          <cell r="K242"/>
          <cell r="L242" t="str">
            <v>VJC</v>
          </cell>
          <cell r="M242" t="str">
            <v>COMP</v>
          </cell>
          <cell r="N242" t="str">
            <v>RHM</v>
          </cell>
          <cell r="O242">
            <v>245.72</v>
          </cell>
          <cell r="P242">
            <v>316.95909999999998</v>
          </cell>
          <cell r="Q242">
            <v>401.87</v>
          </cell>
          <cell r="R242">
            <v>25</v>
          </cell>
          <cell r="S242">
            <v>881363.1</v>
          </cell>
          <cell r="T242" t="str">
            <v>MODIFICATION</v>
          </cell>
          <cell r="U242">
            <v>171278.35</v>
          </cell>
          <cell r="V242">
            <v>105806.95</v>
          </cell>
          <cell r="W242">
            <v>44858.63958333333</v>
          </cell>
          <cell r="X242">
            <v>44867</v>
          </cell>
          <cell r="Y242">
            <v>44873</v>
          </cell>
          <cell r="Z242"/>
          <cell r="AA242">
            <v>45049</v>
          </cell>
          <cell r="AB242">
            <v>45863.718055555553</v>
          </cell>
          <cell r="AC242">
            <v>190.36041666667006</v>
          </cell>
          <cell r="AD242">
            <v>182</v>
          </cell>
          <cell r="AE242">
            <v>814.71805555555329</v>
          </cell>
          <cell r="AF242">
            <v>44881.663679718869</v>
          </cell>
          <cell r="AG242">
            <v>44891.603438755017</v>
          </cell>
          <cell r="AH242">
            <v>44908.63958333333</v>
          </cell>
          <cell r="AI242">
            <v>5.4860814525463937</v>
          </cell>
          <cell r="AJ242">
            <v>16.294361111111066</v>
          </cell>
          <cell r="AK242">
            <v>32</v>
          </cell>
          <cell r="AL242">
            <v>36</v>
          </cell>
          <cell r="AM242">
            <v>26.024096385542165</v>
          </cell>
          <cell r="AN242">
            <v>32.963855421686745</v>
          </cell>
          <cell r="AO242">
            <v>23.024096385542165</v>
          </cell>
          <cell r="AP242">
            <v>50</v>
          </cell>
          <cell r="AQ242">
            <v>40</v>
          </cell>
          <cell r="AR242">
            <v>35</v>
          </cell>
          <cell r="AS242">
            <v>45089</v>
          </cell>
          <cell r="AT242">
            <v>45084</v>
          </cell>
          <cell r="AU242"/>
          <cell r="AV242"/>
          <cell r="AW242"/>
          <cell r="AX242"/>
          <cell r="AY242"/>
          <cell r="AZ242"/>
          <cell r="BA242"/>
          <cell r="BB242"/>
          <cell r="BC242" t="str">
            <v>PAID</v>
          </cell>
          <cell r="BD242"/>
          <cell r="BE242">
            <v>45052</v>
          </cell>
          <cell r="BF242">
            <v>37</v>
          </cell>
          <cell r="BG242">
            <v>45049</v>
          </cell>
          <cell r="BH242">
            <v>45089</v>
          </cell>
        </row>
        <row r="243">
          <cell r="E243" t="str">
            <v>X22093968218</v>
          </cell>
          <cell r="F243" t="str">
            <v>MARCUENCO REALTY &amp; DEVT CORP,</v>
          </cell>
          <cell r="G243" t="str">
            <v>EAST SERVICE, SUCAT, MUNTINLUPA</v>
          </cell>
          <cell r="H243" t="str">
            <v>MUNTINLUPA CITY</v>
          </cell>
          <cell r="I243" t="str">
            <v>PARAÑAQUE</v>
          </cell>
          <cell r="J243" t="str">
            <v>for forfeit of WO</v>
          </cell>
          <cell r="K243"/>
          <cell r="L243" t="str">
            <v>POWERHOUSE</v>
          </cell>
          <cell r="M243" t="str">
            <v>FCOMP</v>
          </cell>
          <cell r="N243" t="str">
            <v>UG</v>
          </cell>
          <cell r="O243">
            <v>5.62</v>
          </cell>
          <cell r="P243">
            <v>5.6165000000000003</v>
          </cell>
          <cell r="Q243">
            <v>77.95</v>
          </cell>
          <cell r="R243">
            <v>0</v>
          </cell>
          <cell r="S243">
            <v>61424.45</v>
          </cell>
          <cell r="T243" t="str">
            <v>TERMINATION</v>
          </cell>
          <cell r="U243">
            <v>3914.98</v>
          </cell>
          <cell r="V243"/>
          <cell r="W243">
            <v>44858.634027777778</v>
          </cell>
          <cell r="X243">
            <v>44867.668749999997</v>
          </cell>
          <cell r="Y243">
            <v>44869</v>
          </cell>
          <cell r="Z243"/>
          <cell r="AA243">
            <v>44962.713888888888</v>
          </cell>
          <cell r="AB243"/>
          <cell r="AC243">
            <v>104.07986111110949</v>
          </cell>
          <cell r="AD243">
            <v>95.045138888890506</v>
          </cell>
          <cell r="AE243">
            <v>-44962.713888888888</v>
          </cell>
          <cell r="AF243">
            <v>44878.719529636517</v>
          </cell>
          <cell r="AG243">
            <v>44887.875663465507</v>
          </cell>
          <cell r="AH243">
            <v>44908.634027777778</v>
          </cell>
          <cell r="AI243">
            <v>3.3813384829575424</v>
          </cell>
          <cell r="AJ243">
            <v>-1070.5408068783067</v>
          </cell>
          <cell r="AK243">
            <v>23</v>
          </cell>
          <cell r="AL243">
            <v>36</v>
          </cell>
          <cell r="AM243">
            <v>23.085501858736059</v>
          </cell>
          <cell r="AN243">
            <v>29.241635687732341</v>
          </cell>
          <cell r="AO243">
            <v>20.085501858736059</v>
          </cell>
          <cell r="AP243">
            <v>42</v>
          </cell>
          <cell r="AQ243">
            <v>33.6</v>
          </cell>
          <cell r="AR243">
            <v>28.6</v>
          </cell>
          <cell r="AS243">
            <v>44996.313888888886</v>
          </cell>
          <cell r="AT243">
            <v>44991.313888888886</v>
          </cell>
          <cell r="AU243"/>
          <cell r="AV243"/>
          <cell r="AW243"/>
          <cell r="AX243"/>
          <cell r="AY243"/>
          <cell r="AZ243"/>
          <cell r="BA243"/>
          <cell r="BB243"/>
          <cell r="BC243" t="str">
            <v>NO COC</v>
          </cell>
          <cell r="BD243"/>
          <cell r="BE243">
            <v>44965.713888888888</v>
          </cell>
          <cell r="BF243">
            <v>925.2861111111124</v>
          </cell>
          <cell r="BG243"/>
          <cell r="BH243"/>
        </row>
        <row r="244">
          <cell r="E244" t="str">
            <v>X21041366402</v>
          </cell>
          <cell r="F244" t="str">
            <v>GLOBE TELECOM, INC.</v>
          </cell>
          <cell r="G244" t="str">
            <v>MALINIS CPD, MALINIS CPD, BACOOR</v>
          </cell>
          <cell r="H244" t="str">
            <v>BACOOR CITY</v>
          </cell>
          <cell r="I244" t="str">
            <v>DASMA</v>
          </cell>
          <cell r="J244"/>
          <cell r="K244"/>
          <cell r="L244" t="str">
            <v>AVECO</v>
          </cell>
          <cell r="M244" t="str">
            <v>FCOMP</v>
          </cell>
          <cell r="N244" t="str">
            <v>RRG</v>
          </cell>
          <cell r="O244">
            <v>3.47</v>
          </cell>
          <cell r="P244"/>
          <cell r="Q244">
            <v>4.75</v>
          </cell>
          <cell r="R244">
            <v>18</v>
          </cell>
          <cell r="S244">
            <v>14049.52</v>
          </cell>
          <cell r="T244" t="str">
            <v>NEW</v>
          </cell>
          <cell r="U244">
            <v>2418.7600000000002</v>
          </cell>
          <cell r="V244">
            <v>1380.18</v>
          </cell>
          <cell r="W244">
            <v>44860.434027777781</v>
          </cell>
          <cell r="X244">
            <v>44868</v>
          </cell>
          <cell r="Y244">
            <v>44869</v>
          </cell>
          <cell r="Z244"/>
          <cell r="AA244">
            <v>44887.375694444447</v>
          </cell>
          <cell r="AB244"/>
          <cell r="AC244">
            <v>26.941666666665697</v>
          </cell>
          <cell r="AD244">
            <v>19.375694444446708</v>
          </cell>
          <cell r="AE244">
            <v>-44887.375694444447</v>
          </cell>
          <cell r="AF244">
            <v>44879.208221326167</v>
          </cell>
          <cell r="AG244">
            <v>44888.014672939069</v>
          </cell>
          <cell r="AH244">
            <v>44910.434027777781</v>
          </cell>
          <cell r="AI244">
            <v>0.92799074074070731</v>
          </cell>
          <cell r="AJ244">
            <v>-1122.1843923611111</v>
          </cell>
          <cell r="AK244">
            <v>20</v>
          </cell>
          <cell r="AL244">
            <v>36</v>
          </cell>
          <cell r="AM244">
            <v>21.774193548387096</v>
          </cell>
          <cell r="AN244">
            <v>27.58064516129032</v>
          </cell>
          <cell r="AO244">
            <v>18.774193548387096</v>
          </cell>
          <cell r="AP244">
            <v>40</v>
          </cell>
          <cell r="AQ244">
            <v>32</v>
          </cell>
          <cell r="AR244">
            <v>27</v>
          </cell>
          <cell r="AS244">
            <v>44919.375694444447</v>
          </cell>
          <cell r="AT244">
            <v>44914.375694444447</v>
          </cell>
          <cell r="AU244"/>
          <cell r="AV244"/>
          <cell r="AW244"/>
          <cell r="AX244"/>
          <cell r="AY244"/>
          <cell r="AZ244"/>
          <cell r="BA244"/>
          <cell r="BB244"/>
          <cell r="BC244" t="str">
            <v>FOR AUDIT</v>
          </cell>
          <cell r="BD244" t="str">
            <v>PARTIALLY BILLED</v>
          </cell>
          <cell r="BE244">
            <v>44890.375694444447</v>
          </cell>
          <cell r="BF244">
            <v>564.62430555555329</v>
          </cell>
          <cell r="BG244">
            <v>44887</v>
          </cell>
          <cell r="BH244">
            <v>45455</v>
          </cell>
        </row>
        <row r="245">
          <cell r="E245" t="str">
            <v>X22031070157</v>
          </cell>
          <cell r="F245" t="str">
            <v>STA. LUCIA REALTY &amp; DEVELOPMENT, INC.</v>
          </cell>
          <cell r="G245" t="str">
            <v>BLOCK 5, VISTA VERDE PH III, BACOOR</v>
          </cell>
          <cell r="H245" t="str">
            <v>BACOOR CITY</v>
          </cell>
          <cell r="I245" t="str">
            <v>DASMA</v>
          </cell>
          <cell r="J245" t="str">
            <v>for metering 1/24</v>
          </cell>
          <cell r="K245"/>
          <cell r="L245" t="str">
            <v>AVECO</v>
          </cell>
          <cell r="M245" t="str">
            <v>FCOMP</v>
          </cell>
          <cell r="N245" t="str">
            <v>RRG</v>
          </cell>
          <cell r="O245">
            <v>311.2</v>
          </cell>
          <cell r="P245">
            <v>261.24130000000002</v>
          </cell>
          <cell r="Q245">
            <v>433.98</v>
          </cell>
          <cell r="R245">
            <v>44.4</v>
          </cell>
          <cell r="S245">
            <v>763132.77</v>
          </cell>
          <cell r="T245" t="str">
            <v>MODIFICATION</v>
          </cell>
          <cell r="U245">
            <v>216611.02</v>
          </cell>
          <cell r="V245">
            <v>58454.67</v>
          </cell>
          <cell r="W245">
            <v>44862.663194444445</v>
          </cell>
          <cell r="X245">
            <v>44868</v>
          </cell>
          <cell r="Y245">
            <v>44869</v>
          </cell>
          <cell r="Z245"/>
          <cell r="AA245">
            <v>44951.32708333333</v>
          </cell>
          <cell r="AB245"/>
          <cell r="AC245">
            <v>88.663888888884685</v>
          </cell>
          <cell r="AD245">
            <v>83.327083333329938</v>
          </cell>
          <cell r="AE245">
            <v>-44951.32708333333</v>
          </cell>
          <cell r="AF245">
            <v>44885.687290829985</v>
          </cell>
          <cell r="AG245">
            <v>44895.627049866132</v>
          </cell>
          <cell r="AH245">
            <v>44912.663194444445</v>
          </cell>
          <cell r="AI245">
            <v>2.5552440200616076</v>
          </cell>
          <cell r="AJ245">
            <v>-899.02654166666662</v>
          </cell>
          <cell r="AK245">
            <v>32</v>
          </cell>
          <cell r="AL245">
            <v>36</v>
          </cell>
          <cell r="AM245">
            <v>26.024096385542165</v>
          </cell>
          <cell r="AN245">
            <v>32.963855421686745</v>
          </cell>
          <cell r="AO245">
            <v>23.024096385542165</v>
          </cell>
          <cell r="AP245">
            <v>50</v>
          </cell>
          <cell r="AQ245">
            <v>40</v>
          </cell>
          <cell r="AR245">
            <v>35</v>
          </cell>
          <cell r="AS245">
            <v>44991.32708333333</v>
          </cell>
          <cell r="AT245">
            <v>44986.32708333333</v>
          </cell>
          <cell r="AU245"/>
          <cell r="AV245"/>
          <cell r="AW245"/>
          <cell r="AX245"/>
          <cell r="AY245"/>
          <cell r="AZ245"/>
          <cell r="BA245"/>
          <cell r="BB245"/>
          <cell r="BC245" t="str">
            <v>FOR AUDIT</v>
          </cell>
          <cell r="BD245" t="str">
            <v>PARTIALLY BILLED</v>
          </cell>
          <cell r="BE245">
            <v>44954.32708333333</v>
          </cell>
          <cell r="BF245">
            <v>557.67291666667006</v>
          </cell>
          <cell r="BG245">
            <v>44947</v>
          </cell>
          <cell r="BH245">
            <v>45512</v>
          </cell>
        </row>
        <row r="246">
          <cell r="E246" t="str">
            <v>X22093968817</v>
          </cell>
          <cell r="F246" t="str">
            <v>TRANS-MILLENNIUM DAIRY CORPORATION</v>
          </cell>
          <cell r="G246" t="str">
            <v>4TH, BAGUMBAYAN, TAGUIG CITY</v>
          </cell>
          <cell r="H246" t="str">
            <v>TAGUIG CITY</v>
          </cell>
          <cell r="I246" t="str">
            <v>PARAÑAQUE</v>
          </cell>
          <cell r="J246" t="str">
            <v>cash bond issue with tbcai admin - 1/10 - concern to be raised on council meeting</v>
          </cell>
          <cell r="K246"/>
          <cell r="L246" t="str">
            <v>POWERHOUSE</v>
          </cell>
          <cell r="M246" t="str">
            <v>FCOMP</v>
          </cell>
          <cell r="N246" t="str">
            <v>JSP</v>
          </cell>
          <cell r="O246">
            <v>6.41</v>
          </cell>
          <cell r="P246">
            <v>4.62</v>
          </cell>
          <cell r="Q246">
            <v>8.8000000000000007</v>
          </cell>
          <cell r="R246">
            <v>0</v>
          </cell>
          <cell r="S246">
            <v>22192.11</v>
          </cell>
          <cell r="T246" t="str">
            <v>TERMINATION</v>
          </cell>
          <cell r="U246">
            <v>4468.09</v>
          </cell>
          <cell r="V246"/>
          <cell r="W246">
            <v>44861.574999999997</v>
          </cell>
          <cell r="X246">
            <v>44868</v>
          </cell>
          <cell r="Y246">
            <v>44869</v>
          </cell>
          <cell r="Z246"/>
          <cell r="AA246">
            <v>45016.354861111111</v>
          </cell>
          <cell r="AB246"/>
          <cell r="AC246">
            <v>154.77986111111386</v>
          </cell>
          <cell r="AD246">
            <v>148.35486111111095</v>
          </cell>
          <cell r="AE246">
            <v>-45016.354861111111</v>
          </cell>
          <cell r="AF246">
            <v>44880.349193548383</v>
          </cell>
          <cell r="AG246">
            <v>44889.155645161285</v>
          </cell>
          <cell r="AH246">
            <v>44911.574999999997</v>
          </cell>
          <cell r="AI246">
            <v>5.3313063271605881</v>
          </cell>
          <cell r="AJ246">
            <v>-1125.4088715277778</v>
          </cell>
          <cell r="AK246">
            <v>20</v>
          </cell>
          <cell r="AL246">
            <v>36</v>
          </cell>
          <cell r="AM246">
            <v>21.774193548387096</v>
          </cell>
          <cell r="AN246">
            <v>27.58064516129032</v>
          </cell>
          <cell r="AO246">
            <v>18.774193548387096</v>
          </cell>
          <cell r="AP246">
            <v>40</v>
          </cell>
          <cell r="AQ246">
            <v>32</v>
          </cell>
          <cell r="AR246">
            <v>27</v>
          </cell>
          <cell r="AS246">
            <v>45048.354861111111</v>
          </cell>
          <cell r="AT246">
            <v>45043.354861111111</v>
          </cell>
          <cell r="AU246"/>
          <cell r="AV246"/>
          <cell r="AW246"/>
          <cell r="AX246"/>
          <cell r="AY246"/>
          <cell r="AZ246"/>
          <cell r="BA246"/>
          <cell r="BB246"/>
          <cell r="BC246" t="str">
            <v>NO COC</v>
          </cell>
          <cell r="BD246"/>
          <cell r="BE246">
            <v>45019.354861111111</v>
          </cell>
          <cell r="BF246">
            <v>871.64513888888905</v>
          </cell>
          <cell r="BG246"/>
          <cell r="BH246"/>
        </row>
        <row r="247">
          <cell r="E247" t="str">
            <v>X22104373117</v>
          </cell>
          <cell r="F247" t="str">
            <v>JOHN MICHAEL TAN BARBASA</v>
          </cell>
          <cell r="G247" t="str">
            <v>ROAD 4, PILDERA II, PASAY CITY</v>
          </cell>
          <cell r="H247" t="str">
            <v>PASAY CITY</v>
          </cell>
          <cell r="I247" t="str">
            <v>PARAÑAQUE</v>
          </cell>
          <cell r="J247"/>
          <cell r="K247"/>
          <cell r="L247" t="str">
            <v>POWERHOUSE</v>
          </cell>
          <cell r="M247" t="str">
            <v>FCOMP</v>
          </cell>
          <cell r="N247" t="str">
            <v>JSP</v>
          </cell>
          <cell r="O247">
            <v>15.36</v>
          </cell>
          <cell r="P247"/>
          <cell r="Q247">
            <v>21.02</v>
          </cell>
          <cell r="R247">
            <v>43.71</v>
          </cell>
          <cell r="S247">
            <v>125741.72</v>
          </cell>
          <cell r="T247" t="str">
            <v>NEW</v>
          </cell>
          <cell r="U247">
            <v>10394.129999999999</v>
          </cell>
          <cell r="V247">
            <v>13094.88</v>
          </cell>
          <cell r="W247">
            <v>44867.651388888888</v>
          </cell>
          <cell r="X247">
            <v>44872</v>
          </cell>
          <cell r="Y247">
            <v>44872</v>
          </cell>
          <cell r="Z247"/>
          <cell r="AA247">
            <v>44896.534722222219</v>
          </cell>
          <cell r="AB247"/>
          <cell r="AC247">
            <v>28.883333333331393</v>
          </cell>
          <cell r="AD247">
            <v>24.534722222218988</v>
          </cell>
          <cell r="AE247">
            <v>-44896.534722222219</v>
          </cell>
          <cell r="AF247">
            <v>44886.425582437274</v>
          </cell>
          <cell r="AG247">
            <v>44895.232034050176</v>
          </cell>
          <cell r="AH247">
            <v>44917.651388888888</v>
          </cell>
          <cell r="AI247">
            <v>0.99487037037030346</v>
          </cell>
          <cell r="AJ247">
            <v>-1122.4133680555556</v>
          </cell>
          <cell r="AK247">
            <v>20</v>
          </cell>
          <cell r="AL247">
            <v>36</v>
          </cell>
          <cell r="AM247">
            <v>21.774193548387096</v>
          </cell>
          <cell r="AN247">
            <v>27.58064516129032</v>
          </cell>
          <cell r="AO247">
            <v>18.774193548387096</v>
          </cell>
          <cell r="AP247">
            <v>40</v>
          </cell>
          <cell r="AQ247">
            <v>32</v>
          </cell>
          <cell r="AR247">
            <v>27</v>
          </cell>
          <cell r="AS247">
            <v>44928.534722222219</v>
          </cell>
          <cell r="AT247">
            <v>44923.534722222219</v>
          </cell>
          <cell r="AU247"/>
          <cell r="AV247"/>
          <cell r="AW247"/>
          <cell r="AX247"/>
          <cell r="AY247"/>
          <cell r="AZ247"/>
          <cell r="BA247"/>
          <cell r="BB247"/>
          <cell r="BC247" t="str">
            <v>NO COC</v>
          </cell>
          <cell r="BD247" t="str">
            <v>PARTIALLY BILLED</v>
          </cell>
          <cell r="BE247">
            <v>44899.534722222219</v>
          </cell>
          <cell r="BF247">
            <v>991.46527777778101</v>
          </cell>
          <cell r="BG247"/>
          <cell r="BH247"/>
        </row>
        <row r="248">
          <cell r="E248" t="str">
            <v>X22072999364</v>
          </cell>
          <cell r="F248" t="str">
            <v>PHILIPPINE SEVEN CORPORATION</v>
          </cell>
          <cell r="G248" t="str">
            <v>EVERLASTING, QUEEN'S ROW AREA B SUBD, BACOOR</v>
          </cell>
          <cell r="H248" t="str">
            <v>BACOOR CITY</v>
          </cell>
          <cell r="I248" t="str">
            <v>DASMA</v>
          </cell>
          <cell r="J248"/>
          <cell r="K248"/>
          <cell r="L248" t="str">
            <v>AVECO</v>
          </cell>
          <cell r="M248" t="str">
            <v>FCOMP</v>
          </cell>
          <cell r="N248" t="str">
            <v>RRG</v>
          </cell>
          <cell r="O248">
            <v>22.99</v>
          </cell>
          <cell r="P248"/>
          <cell r="Q248">
            <v>31.32</v>
          </cell>
          <cell r="R248">
            <v>42</v>
          </cell>
          <cell r="S248">
            <v>178718.91</v>
          </cell>
          <cell r="T248" t="str">
            <v>NEW</v>
          </cell>
          <cell r="U248">
            <v>16025.33</v>
          </cell>
          <cell r="V248">
            <v>6580.16</v>
          </cell>
          <cell r="W248">
            <v>44873</v>
          </cell>
          <cell r="X248">
            <v>44880.626388888886</v>
          </cell>
          <cell r="Y248">
            <v>44874</v>
          </cell>
          <cell r="Z248"/>
          <cell r="AA248">
            <v>44891.599305555559</v>
          </cell>
          <cell r="AB248"/>
          <cell r="AC248">
            <v>18.599305555559113</v>
          </cell>
          <cell r="AD248">
            <v>10.972916666672972</v>
          </cell>
          <cell r="AE248">
            <v>-44891.599305555559</v>
          </cell>
          <cell r="AF248">
            <v>44891.774193548386</v>
          </cell>
          <cell r="AG248">
            <v>44900.580645161288</v>
          </cell>
          <cell r="AH248">
            <v>44923</v>
          </cell>
          <cell r="AI248">
            <v>0.64064274691370282</v>
          </cell>
          <cell r="AJ248">
            <v>-1122.2899826388889</v>
          </cell>
          <cell r="AK248">
            <v>20</v>
          </cell>
          <cell r="AL248">
            <v>36</v>
          </cell>
          <cell r="AM248">
            <v>21.774193548387096</v>
          </cell>
          <cell r="AN248">
            <v>27.58064516129032</v>
          </cell>
          <cell r="AO248">
            <v>18.774193548387096</v>
          </cell>
          <cell r="AP248">
            <v>40</v>
          </cell>
          <cell r="AQ248">
            <v>32</v>
          </cell>
          <cell r="AR248">
            <v>27</v>
          </cell>
          <cell r="AS248">
            <v>44923.599305555559</v>
          </cell>
          <cell r="AT248">
            <v>44918.599305555559</v>
          </cell>
          <cell r="AU248"/>
          <cell r="AV248"/>
          <cell r="AW248"/>
          <cell r="AX248"/>
          <cell r="AY248"/>
          <cell r="AZ248"/>
          <cell r="BA248"/>
          <cell r="BB248"/>
          <cell r="BC248" t="str">
            <v>NO COC</v>
          </cell>
          <cell r="BD248" t="str">
            <v>PARTIALLY BILLED</v>
          </cell>
          <cell r="BE248">
            <v>44894.599305555559</v>
          </cell>
          <cell r="BF248">
            <v>996.40069444444089</v>
          </cell>
          <cell r="BG248"/>
          <cell r="BH248"/>
        </row>
        <row r="249">
          <cell r="E249" t="str">
            <v>X22093985199</v>
          </cell>
          <cell r="F249" t="str">
            <v>DITO TELECOMMUNITY CORPORATION</v>
          </cell>
          <cell r="G249" t="str">
            <v>PALIPARAN I, PALIPARAN I, DASMARINAS CITY</v>
          </cell>
          <cell r="H249" t="str">
            <v>DASMARIÑAS CITY</v>
          </cell>
          <cell r="I249" t="str">
            <v>PARAÑAQUE</v>
          </cell>
          <cell r="J249"/>
          <cell r="K249"/>
          <cell r="L249" t="str">
            <v>ECOM</v>
          </cell>
          <cell r="M249" t="str">
            <v>FCOMP</v>
          </cell>
          <cell r="N249" t="str">
            <v>RRG</v>
          </cell>
          <cell r="O249">
            <v>78.180000000000007</v>
          </cell>
          <cell r="P249"/>
          <cell r="Q249">
            <v>123.68</v>
          </cell>
          <cell r="R249">
            <v>21</v>
          </cell>
          <cell r="S249">
            <v>248886.87</v>
          </cell>
          <cell r="T249" t="str">
            <v>NEW</v>
          </cell>
          <cell r="U249">
            <v>54496.63</v>
          </cell>
          <cell r="V249">
            <v>33730.99</v>
          </cell>
          <cell r="W249">
            <v>44876.69027777778</v>
          </cell>
          <cell r="X249">
            <v>44882.59097222222</v>
          </cell>
          <cell r="Y249">
            <v>44880</v>
          </cell>
          <cell r="Z249"/>
          <cell r="AA249">
            <v>44902.375</v>
          </cell>
          <cell r="AB249"/>
          <cell r="AC249">
            <v>25.684722222220444</v>
          </cell>
          <cell r="AD249">
            <v>19.784027777779556</v>
          </cell>
          <cell r="AE249">
            <v>-44902.375</v>
          </cell>
          <cell r="AF249">
            <v>44897.897174329504</v>
          </cell>
          <cell r="AG249">
            <v>44907.352346743297</v>
          </cell>
          <cell r="AH249">
            <v>44926.69027777778</v>
          </cell>
          <cell r="AI249">
            <v>0.79578733380811195</v>
          </cell>
          <cell r="AJ249">
            <v>-1020.5085227272727</v>
          </cell>
          <cell r="AK249">
            <v>26</v>
          </cell>
          <cell r="AL249">
            <v>36</v>
          </cell>
          <cell r="AM249">
            <v>24.206896551724139</v>
          </cell>
          <cell r="AN249">
            <v>30.662068965517239</v>
          </cell>
          <cell r="AO249">
            <v>21.206896551724139</v>
          </cell>
          <cell r="AP249">
            <v>44</v>
          </cell>
          <cell r="AQ249">
            <v>35.200000000000003</v>
          </cell>
          <cell r="AR249">
            <v>30.200000000000003</v>
          </cell>
          <cell r="AS249">
            <v>44937.574999999997</v>
          </cell>
          <cell r="AT249">
            <v>44932.574999999997</v>
          </cell>
          <cell r="AU249"/>
          <cell r="AV249"/>
          <cell r="AW249"/>
          <cell r="AX249"/>
          <cell r="AY249"/>
          <cell r="AZ249"/>
          <cell r="BA249"/>
          <cell r="BB249"/>
          <cell r="BC249" t="str">
            <v>FOR AUDIT</v>
          </cell>
          <cell r="BD249" t="str">
            <v>PARTIALLY BILLED</v>
          </cell>
          <cell r="BE249">
            <v>44905.375</v>
          </cell>
          <cell r="BF249">
            <v>11.625</v>
          </cell>
          <cell r="BG249">
            <v>44901</v>
          </cell>
          <cell r="BH249">
            <v>44917</v>
          </cell>
        </row>
        <row r="250">
          <cell r="E250" t="str">
            <v>X22072970749</v>
          </cell>
          <cell r="F250" t="str">
            <v>DITO TELECOMMUNITY CORPORATION</v>
          </cell>
          <cell r="G250" t="str">
            <v>SAPA, SAPA, NAIC</v>
          </cell>
          <cell r="H250" t="str">
            <v>NAIC CITY</v>
          </cell>
          <cell r="I250" t="str">
            <v>DASMA</v>
          </cell>
          <cell r="J250" t="str">
            <v>w/ conjuntion WO; w/ ROW issue; waiting for completion conjunct project; for ff to BC c/o supervisor</v>
          </cell>
          <cell r="K250" t="str">
            <v>W/ ISSUE</v>
          </cell>
          <cell r="L250" t="str">
            <v>ECOM</v>
          </cell>
          <cell r="M250" t="str">
            <v>FCOMP</v>
          </cell>
          <cell r="N250" t="str">
            <v>RRG</v>
          </cell>
          <cell r="O250">
            <v>314.07</v>
          </cell>
          <cell r="P250">
            <v>252.88550000000001</v>
          </cell>
          <cell r="Q250">
            <v>439.32</v>
          </cell>
          <cell r="R250">
            <v>15</v>
          </cell>
          <cell r="S250">
            <v>810176.76</v>
          </cell>
          <cell r="T250" t="str">
            <v>NEW</v>
          </cell>
          <cell r="U250">
            <v>217352.81</v>
          </cell>
          <cell r="V250">
            <v>174062.17</v>
          </cell>
          <cell r="W250">
            <v>44875.669444444444</v>
          </cell>
          <cell r="X250">
            <v>44882.59652777778</v>
          </cell>
          <cell r="Y250">
            <v>44880</v>
          </cell>
          <cell r="Z250"/>
          <cell r="AA250">
            <v>45072.604166666664</v>
          </cell>
          <cell r="AB250"/>
          <cell r="AC250">
            <v>196.93472222222044</v>
          </cell>
          <cell r="AD250">
            <v>190.00763888888469</v>
          </cell>
          <cell r="AE250">
            <v>-45072.604166666664</v>
          </cell>
          <cell r="AF250">
            <v>44898.693540829983</v>
          </cell>
          <cell r="AG250">
            <v>44908.633299866131</v>
          </cell>
          <cell r="AH250">
            <v>44925.669444444444</v>
          </cell>
          <cell r="AI250">
            <v>5.6755492862653805</v>
          </cell>
          <cell r="AJ250">
            <v>-901.45208333333323</v>
          </cell>
          <cell r="AK250">
            <v>32</v>
          </cell>
          <cell r="AL250">
            <v>36</v>
          </cell>
          <cell r="AM250">
            <v>26.024096385542165</v>
          </cell>
          <cell r="AN250">
            <v>32.963855421686745</v>
          </cell>
          <cell r="AO250">
            <v>23.024096385542165</v>
          </cell>
          <cell r="AP250">
            <v>50</v>
          </cell>
          <cell r="AQ250">
            <v>40</v>
          </cell>
          <cell r="AR250">
            <v>35</v>
          </cell>
          <cell r="AS250">
            <v>45112.604166666664</v>
          </cell>
          <cell r="AT250">
            <v>45107.604166666664</v>
          </cell>
          <cell r="AU250"/>
          <cell r="AV250"/>
          <cell r="AW250"/>
          <cell r="AX250"/>
          <cell r="AY250"/>
          <cell r="AZ250"/>
          <cell r="BA250"/>
          <cell r="BB250"/>
          <cell r="BC250" t="str">
            <v>FOR AUDIT</v>
          </cell>
          <cell r="BD250" t="str">
            <v>PARTIALLY BILLED</v>
          </cell>
          <cell r="BE250">
            <v>45075.604166666664</v>
          </cell>
          <cell r="BF250">
            <v>392.39583333333576</v>
          </cell>
          <cell r="BG250">
            <v>45071</v>
          </cell>
          <cell r="BH250">
            <v>45468</v>
          </cell>
        </row>
        <row r="251">
          <cell r="E251" t="str">
            <v>X22041482399</v>
          </cell>
          <cell r="F251" t="str">
            <v>DITO TELECOMMUNITY CORPORATION</v>
          </cell>
          <cell r="G251" t="str">
            <v>BUHAY NA TUBIG, BUHAY NA TUBIG, IMUS</v>
          </cell>
          <cell r="H251" t="str">
            <v>IMUS CITY</v>
          </cell>
          <cell r="I251" t="str">
            <v>DASMA</v>
          </cell>
          <cell r="J251"/>
          <cell r="K251"/>
          <cell r="L251" t="str">
            <v>CHALLENGER</v>
          </cell>
          <cell r="M251" t="str">
            <v>FCOMP</v>
          </cell>
          <cell r="N251" t="str">
            <v>DCB</v>
          </cell>
          <cell r="O251">
            <v>71.13</v>
          </cell>
          <cell r="P251"/>
          <cell r="Q251">
            <v>100.05</v>
          </cell>
          <cell r="R251">
            <v>31.9</v>
          </cell>
          <cell r="S251">
            <v>284724.05</v>
          </cell>
          <cell r="T251" t="str">
            <v>NEW</v>
          </cell>
          <cell r="U251">
            <v>49582</v>
          </cell>
          <cell r="V251">
            <v>25006.82</v>
          </cell>
          <cell r="W251">
            <v>44876.6875</v>
          </cell>
          <cell r="X251">
            <v>44882.602777777778</v>
          </cell>
          <cell r="Y251">
            <v>44880</v>
          </cell>
          <cell r="Z251"/>
          <cell r="AA251">
            <v>44900</v>
          </cell>
          <cell r="AB251"/>
          <cell r="AC251">
            <v>23.3125</v>
          </cell>
          <cell r="AD251">
            <v>17.397222222221899</v>
          </cell>
          <cell r="AE251">
            <v>-44900</v>
          </cell>
          <cell r="AF251">
            <v>44896.773001858739</v>
          </cell>
          <cell r="AG251">
            <v>44905.929135687729</v>
          </cell>
          <cell r="AH251">
            <v>44926.6875</v>
          </cell>
          <cell r="AI251">
            <v>0.7573746980676328</v>
          </cell>
          <cell r="AJ251">
            <v>-1069.047619047619</v>
          </cell>
          <cell r="AK251">
            <v>23</v>
          </cell>
          <cell r="AL251">
            <v>36</v>
          </cell>
          <cell r="AM251">
            <v>23.085501858736059</v>
          </cell>
          <cell r="AN251">
            <v>29.241635687732341</v>
          </cell>
          <cell r="AO251">
            <v>20.085501858736059</v>
          </cell>
          <cell r="AP251">
            <v>42</v>
          </cell>
          <cell r="AQ251">
            <v>33.6</v>
          </cell>
          <cell r="AR251">
            <v>28.6</v>
          </cell>
          <cell r="AS251">
            <v>44933.599999999999</v>
          </cell>
          <cell r="AT251">
            <v>44928.6</v>
          </cell>
          <cell r="AU251"/>
          <cell r="AV251"/>
          <cell r="AW251"/>
          <cell r="AX251"/>
          <cell r="AY251"/>
          <cell r="AZ251"/>
          <cell r="BA251"/>
          <cell r="BB251"/>
          <cell r="BC251" t="str">
            <v>CHECKING OF SERVICE ITEMS</v>
          </cell>
          <cell r="BD251" t="str">
            <v>PARTIALLY BILLED,WITH BACKJOB</v>
          </cell>
          <cell r="BE251">
            <v>44903</v>
          </cell>
          <cell r="BF251">
            <v>79</v>
          </cell>
          <cell r="BG251">
            <v>44900</v>
          </cell>
          <cell r="BH251">
            <v>44982</v>
          </cell>
        </row>
        <row r="252">
          <cell r="E252" t="str">
            <v>R21798720</v>
          </cell>
          <cell r="F252" t="str">
            <v>ANG, GLEN</v>
          </cell>
          <cell r="G252" t="str">
            <v>ZAPOTE II, ZAPOTE II, BACOOR</v>
          </cell>
          <cell r="H252" t="str">
            <v>BACOOR CITY</v>
          </cell>
          <cell r="I252" t="str">
            <v>DASMA</v>
          </cell>
          <cell r="J252"/>
          <cell r="K252"/>
          <cell r="L252" t="str">
            <v>AVECO</v>
          </cell>
          <cell r="M252" t="str">
            <v>TECO</v>
          </cell>
          <cell r="N252" t="str">
            <v>EAO</v>
          </cell>
          <cell r="O252">
            <v>503.48</v>
          </cell>
          <cell r="P252">
            <v>65.188860000000005</v>
          </cell>
          <cell r="Q252">
            <v>386.5</v>
          </cell>
          <cell r="R252">
            <v>0</v>
          </cell>
          <cell r="S252">
            <v>548913.85</v>
          </cell>
          <cell r="T252" t="str">
            <v>RELOC</v>
          </cell>
          <cell r="U252">
            <v>350954.51</v>
          </cell>
          <cell r="V252">
            <v>336295.77999999997</v>
          </cell>
          <cell r="W252">
            <v>44874.425000000003</v>
          </cell>
          <cell r="X252">
            <v>44882.617361111108</v>
          </cell>
          <cell r="Y252">
            <v>44880</v>
          </cell>
          <cell r="Z252">
            <v>44937.28125</v>
          </cell>
          <cell r="AA252">
            <v>44937.28125</v>
          </cell>
          <cell r="AB252">
            <v>45841</v>
          </cell>
          <cell r="AC252">
            <v>62.85624999999709</v>
          </cell>
          <cell r="AD252">
            <v>54.663888888891961</v>
          </cell>
          <cell r="AE252">
            <v>903.71875</v>
          </cell>
          <cell r="AF252">
            <v>44896.896698113211</v>
          </cell>
          <cell r="AG252">
            <v>44906.689150943399</v>
          </cell>
          <cell r="AH252">
            <v>44924.425000000003</v>
          </cell>
          <cell r="AI252">
            <v>1.8507673611110254</v>
          </cell>
          <cell r="AJ252">
            <v>18.827473958333332</v>
          </cell>
          <cell r="AK252">
            <v>30</v>
          </cell>
          <cell r="AL252">
            <v>36</v>
          </cell>
          <cell r="AM252">
            <v>25.471698113207545</v>
          </cell>
          <cell r="AN252">
            <v>32.264150943396224</v>
          </cell>
          <cell r="AO252">
            <v>22.471698113207545</v>
          </cell>
          <cell r="AP252">
            <v>48</v>
          </cell>
          <cell r="AQ252">
            <v>38.400000000000006</v>
          </cell>
          <cell r="AR252">
            <v>33.400000000000006</v>
          </cell>
          <cell r="AS252">
            <v>44975.681250000001</v>
          </cell>
          <cell r="AT252">
            <v>44970.681250000001</v>
          </cell>
          <cell r="AU252"/>
          <cell r="AV252"/>
          <cell r="AW252"/>
          <cell r="AX252"/>
          <cell r="AY252"/>
          <cell r="AZ252"/>
          <cell r="BA252"/>
          <cell r="BB252"/>
          <cell r="BC252" t="str">
            <v>PAID</v>
          </cell>
          <cell r="BD252"/>
          <cell r="BE252">
            <v>44940.28125</v>
          </cell>
          <cell r="BF252">
            <v>515.71875</v>
          </cell>
          <cell r="BG252">
            <v>44937</v>
          </cell>
          <cell r="BH252">
            <v>45456</v>
          </cell>
        </row>
        <row r="253">
          <cell r="E253" t="str">
            <v>X22062802760</v>
          </cell>
          <cell r="F253" t="str">
            <v>AMELITA LEVISTE DE LEON</v>
          </cell>
          <cell r="G253" t="str">
            <v>MJS, LEVITOWN ESTATE, PARANAQUE</v>
          </cell>
          <cell r="H253" t="str">
            <v>PARAÑAQUE CITY</v>
          </cell>
          <cell r="I253" t="str">
            <v>PARAÑAQUE</v>
          </cell>
          <cell r="J253" t="str">
            <v>1/10-for compeltion on or before 1/22</v>
          </cell>
          <cell r="K253" t="str">
            <v>W/ ISSUE</v>
          </cell>
          <cell r="L253" t="str">
            <v>POWERHOUSE</v>
          </cell>
          <cell r="M253" t="str">
            <v>FCOMP</v>
          </cell>
          <cell r="N253" t="str">
            <v>JSP</v>
          </cell>
          <cell r="O253">
            <v>66.739999999999995</v>
          </cell>
          <cell r="P253">
            <v>59.914200000000001</v>
          </cell>
          <cell r="Q253">
            <v>100.42</v>
          </cell>
          <cell r="R253">
            <v>103.18</v>
          </cell>
          <cell r="S253">
            <v>361983.18</v>
          </cell>
          <cell r="T253" t="str">
            <v>NEW</v>
          </cell>
          <cell r="U253">
            <v>46544.21</v>
          </cell>
          <cell r="V253">
            <v>20047.14</v>
          </cell>
          <cell r="W253">
            <v>44879.751099537039</v>
          </cell>
          <cell r="X253">
            <v>44886</v>
          </cell>
          <cell r="Y253">
            <v>44883</v>
          </cell>
          <cell r="Z253"/>
          <cell r="AA253">
            <v>44952.357638888891</v>
          </cell>
          <cell r="AB253"/>
          <cell r="AC253">
            <v>72.606539351851097</v>
          </cell>
          <cell r="AD253">
            <v>66.357638888890506</v>
          </cell>
          <cell r="AE253">
            <v>-44952.357638888891</v>
          </cell>
          <cell r="AF253">
            <v>44898.229698758827</v>
          </cell>
          <cell r="AG253">
            <v>44906.957325217976</v>
          </cell>
          <cell r="AH253">
            <v>44929.751099537039</v>
          </cell>
          <cell r="AI253">
            <v>2.535309865954583</v>
          </cell>
          <cell r="AJ253">
            <v>-1070.2942294973545</v>
          </cell>
          <cell r="AK253">
            <v>23</v>
          </cell>
          <cell r="AL253">
            <v>32</v>
          </cell>
          <cell r="AM253">
            <v>21.478599221789885</v>
          </cell>
          <cell r="AN253">
            <v>27.206225680933851</v>
          </cell>
          <cell r="AO253">
            <v>18.478599221789885</v>
          </cell>
          <cell r="AP253">
            <v>42</v>
          </cell>
          <cell r="AQ253">
            <v>33.6</v>
          </cell>
          <cell r="AR253">
            <v>28.6</v>
          </cell>
          <cell r="AS253">
            <v>44985.957638888889</v>
          </cell>
          <cell r="AT253">
            <v>44980.957638888889</v>
          </cell>
          <cell r="AU253"/>
          <cell r="AV253"/>
          <cell r="AW253"/>
          <cell r="AX253"/>
          <cell r="AY253"/>
          <cell r="AZ253"/>
          <cell r="BA253"/>
          <cell r="BB253"/>
          <cell r="BC253" t="str">
            <v>ON GOING MAT RETURN</v>
          </cell>
          <cell r="BD253" t="str">
            <v>PARTIALLY BILLED</v>
          </cell>
          <cell r="BE253">
            <v>44955.357638888891</v>
          </cell>
          <cell r="BF253">
            <v>656.64236111110949</v>
          </cell>
          <cell r="BG253">
            <v>44944</v>
          </cell>
          <cell r="BH253">
            <v>45612</v>
          </cell>
        </row>
        <row r="254">
          <cell r="E254" t="str">
            <v>X22093949222</v>
          </cell>
          <cell r="F254" t="str">
            <v>JINXINLONG REALTY CORPORATION</v>
          </cell>
          <cell r="G254" t="str">
            <v>MANILA DOCTOR VILL, ALMANZA I, LAS PINAS CITY</v>
          </cell>
          <cell r="H254" t="str">
            <v>LAS PIÑAS CITY</v>
          </cell>
          <cell r="I254" t="str">
            <v>PARAÑAQUE</v>
          </cell>
          <cell r="J254"/>
          <cell r="K254"/>
          <cell r="L254" t="str">
            <v>AVECO</v>
          </cell>
          <cell r="M254" t="str">
            <v>FCOMP</v>
          </cell>
          <cell r="N254" t="str">
            <v>CLG</v>
          </cell>
          <cell r="O254">
            <v>25.57</v>
          </cell>
          <cell r="P254"/>
          <cell r="Q254">
            <v>207.67</v>
          </cell>
          <cell r="R254">
            <v>1681</v>
          </cell>
          <cell r="S254">
            <v>712230.72</v>
          </cell>
          <cell r="T254" t="str">
            <v>NEW</v>
          </cell>
          <cell r="U254">
            <v>127288.46</v>
          </cell>
          <cell r="V254">
            <v>9301.2000000000007</v>
          </cell>
          <cell r="W254">
            <v>44876.397222222222</v>
          </cell>
          <cell r="X254">
            <v>44886</v>
          </cell>
          <cell r="Y254">
            <v>44880</v>
          </cell>
          <cell r="Z254"/>
          <cell r="AA254">
            <v>44897</v>
          </cell>
          <cell r="AB254"/>
          <cell r="AC254">
            <v>20.602777777778101</v>
          </cell>
          <cell r="AD254">
            <v>11</v>
          </cell>
          <cell r="AE254">
            <v>-44897</v>
          </cell>
          <cell r="AF254">
            <v>44889.803472222222</v>
          </cell>
          <cell r="AG254">
            <v>44897.178472222222</v>
          </cell>
          <cell r="AH254">
            <v>44926.397222222222</v>
          </cell>
          <cell r="AI254">
            <v>0.94184126984128469</v>
          </cell>
          <cell r="AJ254">
            <v>-976.02173913043475</v>
          </cell>
          <cell r="AK254">
            <v>28</v>
          </cell>
          <cell r="AL254">
            <v>20</v>
          </cell>
          <cell r="AM254">
            <v>16.406250000000004</v>
          </cell>
          <cell r="AN254">
            <v>20.781250000000004</v>
          </cell>
          <cell r="AO254">
            <v>13.406250000000004</v>
          </cell>
          <cell r="AP254">
            <v>46</v>
          </cell>
          <cell r="AQ254">
            <v>36.800000000000004</v>
          </cell>
          <cell r="AR254">
            <v>31.800000000000004</v>
          </cell>
          <cell r="AS254">
            <v>44933.8</v>
          </cell>
          <cell r="AT254">
            <v>44928.800000000003</v>
          </cell>
          <cell r="AU254"/>
          <cell r="AV254"/>
          <cell r="AW254"/>
          <cell r="AX254"/>
          <cell r="AY254"/>
          <cell r="AZ254"/>
          <cell r="BA254"/>
          <cell r="BB254"/>
          <cell r="BC254" t="str">
            <v>FOR AUDIT</v>
          </cell>
          <cell r="BD254" t="str">
            <v>PARTIALLY BILLED</v>
          </cell>
          <cell r="BE254">
            <v>44900</v>
          </cell>
          <cell r="BF254">
            <v>763</v>
          </cell>
          <cell r="BG254">
            <v>44914</v>
          </cell>
          <cell r="BH254">
            <v>45663</v>
          </cell>
        </row>
        <row r="255">
          <cell r="E255" t="str">
            <v>X22094096582</v>
          </cell>
          <cell r="F255" t="str">
            <v>BARANGAY CENTRAL SIGNAL VILLAGE</v>
          </cell>
          <cell r="G255" t="str">
            <v>VETERANS, ZONE 3, TAGUIG CITY</v>
          </cell>
          <cell r="H255" t="str">
            <v>TAGUIG CITY</v>
          </cell>
          <cell r="I255" t="str">
            <v>PARAÑAQUE</v>
          </cell>
          <cell r="J255" t="str">
            <v>1/11-for joint survey with branch to address pole locations</v>
          </cell>
          <cell r="K255" t="str">
            <v>W/ ISSUE</v>
          </cell>
          <cell r="L255" t="str">
            <v>VJC</v>
          </cell>
          <cell r="M255" t="str">
            <v>TECO</v>
          </cell>
          <cell r="N255" t="str">
            <v>RHM</v>
          </cell>
          <cell r="O255">
            <v>142.55000000000001</v>
          </cell>
          <cell r="P255">
            <v>120.17610000000001</v>
          </cell>
          <cell r="Q255">
            <v>243.77</v>
          </cell>
          <cell r="R255">
            <v>36</v>
          </cell>
          <cell r="S255">
            <v>840025.83</v>
          </cell>
          <cell r="T255" t="str">
            <v>NEW</v>
          </cell>
          <cell r="U255">
            <v>99361.06</v>
          </cell>
          <cell r="V255">
            <v>45285.47</v>
          </cell>
          <cell r="W255">
            <v>44880.37164351852</v>
          </cell>
          <cell r="X255">
            <v>44889.570833333331</v>
          </cell>
          <cell r="Y255">
            <v>44888</v>
          </cell>
          <cell r="Z255"/>
          <cell r="AA255">
            <v>44962.579861111109</v>
          </cell>
          <cell r="AB255"/>
          <cell r="AC255">
            <v>82.20821759258979</v>
          </cell>
          <cell r="AD255">
            <v>73.009027777778101</v>
          </cell>
          <cell r="AE255">
            <v>-44962.579861111109</v>
          </cell>
          <cell r="AF255">
            <v>44902.240064571153</v>
          </cell>
          <cell r="AG255">
            <v>44911.87164351852</v>
          </cell>
          <cell r="AH255">
            <v>44930.37164351852</v>
          </cell>
          <cell r="AI255">
            <v>2.4792954512050889</v>
          </cell>
          <cell r="AJ255">
            <v>-977.44738828502409</v>
          </cell>
          <cell r="AK255">
            <v>28</v>
          </cell>
          <cell r="AL255">
            <v>36</v>
          </cell>
          <cell r="AM255">
            <v>24.868421052631579</v>
          </cell>
          <cell r="AN255">
            <v>31.499999999999996</v>
          </cell>
          <cell r="AO255">
            <v>21.868421052631579</v>
          </cell>
          <cell r="AP255">
            <v>46</v>
          </cell>
          <cell r="AQ255">
            <v>36.800000000000004</v>
          </cell>
          <cell r="AR255">
            <v>31.800000000000004</v>
          </cell>
          <cell r="AS255">
            <v>44999.379861111112</v>
          </cell>
          <cell r="AT255">
            <v>44994.379861111112</v>
          </cell>
          <cell r="AU255"/>
          <cell r="AV255"/>
          <cell r="AW255"/>
          <cell r="AX255"/>
          <cell r="AY255"/>
          <cell r="AZ255"/>
          <cell r="BA255"/>
          <cell r="BB255"/>
          <cell r="BC255" t="str">
            <v>PAID</v>
          </cell>
          <cell r="BD255"/>
          <cell r="BE255">
            <v>44965.579861111109</v>
          </cell>
          <cell r="BF255">
            <v>87.420138888890506</v>
          </cell>
          <cell r="BG255">
            <v>44962</v>
          </cell>
          <cell r="BH255">
            <v>45053</v>
          </cell>
        </row>
        <row r="256">
          <cell r="E256" t="str">
            <v>X22093852152</v>
          </cell>
          <cell r="F256" t="str">
            <v>SHAKEY'S PIZZA ASIA VENTURES INC.</v>
          </cell>
          <cell r="G256" t="str">
            <v>SAMPAGUITA, CAMP SAMPAGUITA, MUNTINLUPA</v>
          </cell>
          <cell r="H256" t="str">
            <v>MUNTINLUPA CITY</v>
          </cell>
          <cell r="I256" t="str">
            <v>PARAÑAQUE</v>
          </cell>
          <cell r="J256"/>
          <cell r="K256"/>
          <cell r="L256" t="str">
            <v>POWERHOUSE</v>
          </cell>
          <cell r="M256" t="str">
            <v>FCOMP</v>
          </cell>
          <cell r="N256" t="str">
            <v>JSP</v>
          </cell>
          <cell r="O256">
            <v>26.7</v>
          </cell>
          <cell r="P256"/>
          <cell r="Q256">
            <v>33.85</v>
          </cell>
          <cell r="R256">
            <v>43</v>
          </cell>
          <cell r="S256">
            <v>221748.65</v>
          </cell>
          <cell r="T256" t="str">
            <v>NEW</v>
          </cell>
          <cell r="U256">
            <v>17385.419999999998</v>
          </cell>
          <cell r="V256"/>
          <cell r="W256">
            <v>44887.51458333333</v>
          </cell>
          <cell r="X256">
            <v>44890</v>
          </cell>
          <cell r="Y256">
            <v>44890</v>
          </cell>
          <cell r="Z256"/>
          <cell r="AA256">
            <v>44891.572222222225</v>
          </cell>
          <cell r="AB256"/>
          <cell r="AC256">
            <v>4.0576388888948713</v>
          </cell>
          <cell r="AD256">
            <v>1.5722222222248092</v>
          </cell>
          <cell r="AE256">
            <v>-44891.572222222225</v>
          </cell>
          <cell r="AF256">
            <v>44906.288776881716</v>
          </cell>
          <cell r="AG256">
            <v>44915.095228494618</v>
          </cell>
          <cell r="AH256">
            <v>44937.51458333333</v>
          </cell>
          <cell r="AI256">
            <v>0.13976311728415669</v>
          </cell>
          <cell r="AJ256">
            <v>-1122.2893055555555</v>
          </cell>
          <cell r="AK256">
            <v>20</v>
          </cell>
          <cell r="AL256">
            <v>36</v>
          </cell>
          <cell r="AM256">
            <v>21.774193548387096</v>
          </cell>
          <cell r="AN256">
            <v>27.58064516129032</v>
          </cell>
          <cell r="AO256">
            <v>18.774193548387096</v>
          </cell>
          <cell r="AP256">
            <v>40</v>
          </cell>
          <cell r="AQ256">
            <v>32</v>
          </cell>
          <cell r="AR256">
            <v>27</v>
          </cell>
          <cell r="AS256">
            <v>44923.572222222225</v>
          </cell>
          <cell r="AT256">
            <v>44918.572222222225</v>
          </cell>
          <cell r="AU256"/>
          <cell r="AV256"/>
          <cell r="AW256"/>
          <cell r="AX256"/>
          <cell r="AY256"/>
          <cell r="AZ256"/>
          <cell r="BA256"/>
          <cell r="BB256"/>
          <cell r="BC256" t="str">
            <v>NO COC</v>
          </cell>
          <cell r="BD256"/>
          <cell r="BE256">
            <v>44894.572222222225</v>
          </cell>
          <cell r="BF256">
            <v>996.42777777777519</v>
          </cell>
          <cell r="BG256"/>
          <cell r="BH256"/>
        </row>
        <row r="257">
          <cell r="E257" t="str">
            <v>X22030903177</v>
          </cell>
          <cell r="F257" t="str">
            <v>PHILIPPINE NATIONAL RAILWAYS</v>
          </cell>
          <cell r="G257" t="str">
            <v>MOLINA, PUROK 6B, MUNTINLUPA</v>
          </cell>
          <cell r="H257" t="str">
            <v>MUNTINLUPA CITY</v>
          </cell>
          <cell r="I257" t="str">
            <v>PARAÑAQUE</v>
          </cell>
          <cell r="J257" t="str">
            <v>for hauling and pole erection</v>
          </cell>
          <cell r="K257"/>
          <cell r="L257" t="str">
            <v>AVECO</v>
          </cell>
          <cell r="M257" t="str">
            <v>FCOMP</v>
          </cell>
          <cell r="N257" t="str">
            <v>JCL</v>
          </cell>
          <cell r="O257">
            <v>112.38</v>
          </cell>
          <cell r="P257"/>
          <cell r="Q257">
            <v>182.77</v>
          </cell>
          <cell r="R257">
            <v>25</v>
          </cell>
          <cell r="S257">
            <v>451692.62</v>
          </cell>
          <cell r="T257" t="str">
            <v>NEW</v>
          </cell>
          <cell r="U257">
            <v>78333.59</v>
          </cell>
          <cell r="V257">
            <v>31454.63</v>
          </cell>
          <cell r="W257">
            <v>44887.665277777778</v>
          </cell>
          <cell r="X257">
            <v>44893</v>
          </cell>
          <cell r="Y257">
            <v>44891</v>
          </cell>
          <cell r="Z257"/>
          <cell r="AA257">
            <v>44912.338888888888</v>
          </cell>
          <cell r="AB257"/>
          <cell r="AC257">
            <v>24.673611111109494</v>
          </cell>
          <cell r="AD257">
            <v>19.338888888887595</v>
          </cell>
          <cell r="AE257">
            <v>-44912.338888888888</v>
          </cell>
          <cell r="AF257">
            <v>44908.872174329503</v>
          </cell>
          <cell r="AG257">
            <v>44918.327346743295</v>
          </cell>
          <cell r="AH257">
            <v>44937.665277777778</v>
          </cell>
          <cell r="AI257">
            <v>0.76446017331428995</v>
          </cell>
          <cell r="AJ257">
            <v>-1020.7349747474747</v>
          </cell>
          <cell r="AK257">
            <v>26</v>
          </cell>
          <cell r="AL257">
            <v>36</v>
          </cell>
          <cell r="AM257">
            <v>24.206896551724139</v>
          </cell>
          <cell r="AN257">
            <v>30.662068965517239</v>
          </cell>
          <cell r="AO257">
            <v>21.206896551724139</v>
          </cell>
          <cell r="AP257">
            <v>44</v>
          </cell>
          <cell r="AQ257">
            <v>35.200000000000003</v>
          </cell>
          <cell r="AR257">
            <v>30.200000000000003</v>
          </cell>
          <cell r="AS257">
            <v>44947.538888888885</v>
          </cell>
          <cell r="AT257">
            <v>44942.538888888885</v>
          </cell>
          <cell r="AU257"/>
          <cell r="AV257"/>
          <cell r="AW257"/>
          <cell r="AX257"/>
          <cell r="AY257"/>
          <cell r="AZ257"/>
          <cell r="BA257"/>
          <cell r="BB257"/>
          <cell r="BC257" t="str">
            <v>FOR AUDIT</v>
          </cell>
          <cell r="BD257" t="str">
            <v>PARTIALLY BILLED</v>
          </cell>
          <cell r="BE257">
            <v>44915.338888888888</v>
          </cell>
          <cell r="BF257">
            <v>365.6611111111124</v>
          </cell>
          <cell r="BG257">
            <v>44911</v>
          </cell>
          <cell r="BH257">
            <v>45281</v>
          </cell>
        </row>
        <row r="258">
          <cell r="E258" t="str">
            <v>X22083536380</v>
          </cell>
          <cell r="F258" t="str">
            <v>ISAGANI MAHINAY SALUT JR.</v>
          </cell>
          <cell r="G258" t="str">
            <v>BLOCK 39, GREEN VALLEY SUBD SECT B, BACOOR</v>
          </cell>
          <cell r="H258" t="str">
            <v>BACOOR CITY</v>
          </cell>
          <cell r="I258" t="str">
            <v>DASMA</v>
          </cell>
          <cell r="J258" t="str">
            <v xml:space="preserve">1/12-Jan 3rd week for digging, target Jan 27 night; for energization on May 9, 2023 </v>
          </cell>
          <cell r="K258" t="str">
            <v>W/ ISSUE</v>
          </cell>
          <cell r="L258" t="str">
            <v>AVECO</v>
          </cell>
          <cell r="M258" t="str">
            <v>FCOMP</v>
          </cell>
          <cell r="N258" t="str">
            <v>JSP</v>
          </cell>
          <cell r="O258">
            <v>139.9</v>
          </cell>
          <cell r="P258">
            <v>72.313779999999994</v>
          </cell>
          <cell r="Q258">
            <v>92.32</v>
          </cell>
          <cell r="R258">
            <v>45</v>
          </cell>
          <cell r="S258">
            <v>413240.07</v>
          </cell>
          <cell r="T258" t="str">
            <v>NEW</v>
          </cell>
          <cell r="U258">
            <v>60375.43</v>
          </cell>
          <cell r="V258">
            <v>17172.990000000002</v>
          </cell>
          <cell r="W258">
            <v>44887.464583333334</v>
          </cell>
          <cell r="X258">
            <v>44893</v>
          </cell>
          <cell r="Y258">
            <v>44891</v>
          </cell>
          <cell r="Z258"/>
          <cell r="AA258">
            <v>44954.412499999999</v>
          </cell>
          <cell r="AB258"/>
          <cell r="AC258">
            <v>66.947916666664241</v>
          </cell>
          <cell r="AD258">
            <v>61.412499999998545</v>
          </cell>
          <cell r="AE258">
            <v>-44954.412499999999</v>
          </cell>
          <cell r="AF258">
            <v>44907.550085192073</v>
          </cell>
          <cell r="AG258">
            <v>44916.706219021064</v>
          </cell>
          <cell r="AH258">
            <v>44937.464583333334</v>
          </cell>
          <cell r="AI258">
            <v>2.1749987419483912</v>
          </cell>
          <cell r="AJ258">
            <v>-1070.3431547619048</v>
          </cell>
          <cell r="AK258">
            <v>23</v>
          </cell>
          <cell r="AL258">
            <v>36</v>
          </cell>
          <cell r="AM258">
            <v>23.085501858736059</v>
          </cell>
          <cell r="AN258">
            <v>29.241635687732341</v>
          </cell>
          <cell r="AO258">
            <v>20.085501858736059</v>
          </cell>
          <cell r="AP258">
            <v>42</v>
          </cell>
          <cell r="AQ258">
            <v>33.6</v>
          </cell>
          <cell r="AR258">
            <v>28.6</v>
          </cell>
          <cell r="AS258">
            <v>44988.012499999997</v>
          </cell>
          <cell r="AT258">
            <v>44983.012499999997</v>
          </cell>
          <cell r="AU258"/>
          <cell r="AV258"/>
          <cell r="AW258"/>
          <cell r="AX258"/>
          <cell r="AY258"/>
          <cell r="AZ258"/>
          <cell r="BA258"/>
          <cell r="BB258"/>
          <cell r="BC258" t="str">
            <v>NO COC</v>
          </cell>
          <cell r="BD258" t="str">
            <v>PARTIALLY BILLED</v>
          </cell>
          <cell r="BE258">
            <v>44957.412499999999</v>
          </cell>
          <cell r="BF258">
            <v>933.58750000000146</v>
          </cell>
          <cell r="BG258"/>
          <cell r="BH258"/>
        </row>
        <row r="259">
          <cell r="E259" t="str">
            <v>X22072970968</v>
          </cell>
          <cell r="F259" t="str">
            <v>VICENTE LOYOLA JARQUE</v>
          </cell>
          <cell r="G259" t="str">
            <v>ALVARO, TOWN AND COUNTRY WEST SUBD, BACOOR</v>
          </cell>
          <cell r="H259" t="str">
            <v>BACOOR CITY</v>
          </cell>
          <cell r="I259" t="str">
            <v>DASMA</v>
          </cell>
          <cell r="J259"/>
          <cell r="K259"/>
          <cell r="L259" t="str">
            <v>ECOM</v>
          </cell>
          <cell r="M259" t="str">
            <v>TECO</v>
          </cell>
          <cell r="N259" t="str">
            <v>RRG</v>
          </cell>
          <cell r="O259">
            <v>113</v>
          </cell>
          <cell r="P259"/>
          <cell r="Q259">
            <v>164.45</v>
          </cell>
          <cell r="R259">
            <v>38.799999999999997</v>
          </cell>
          <cell r="S259">
            <v>419607</v>
          </cell>
          <cell r="T259" t="str">
            <v>NEW</v>
          </cell>
          <cell r="U259">
            <v>78767.929999999993</v>
          </cell>
          <cell r="V259">
            <v>22395.54</v>
          </cell>
          <cell r="W259">
            <v>44887.465277777781</v>
          </cell>
          <cell r="X259">
            <v>44893</v>
          </cell>
          <cell r="Y259">
            <v>44893</v>
          </cell>
          <cell r="Z259">
            <v>44908</v>
          </cell>
          <cell r="AA259">
            <v>44908</v>
          </cell>
          <cell r="AB259"/>
          <cell r="AC259">
            <v>20.534722222218988</v>
          </cell>
          <cell r="AD259">
            <v>15</v>
          </cell>
          <cell r="AE259">
            <v>-44908</v>
          </cell>
          <cell r="AF259">
            <v>44908.672174329506</v>
          </cell>
          <cell r="AG259">
            <v>44918.127346743298</v>
          </cell>
          <cell r="AH259">
            <v>44937.465277777781</v>
          </cell>
          <cell r="AI259">
            <v>0.63622536799610108</v>
          </cell>
          <cell r="AJ259">
            <v>-1020.6363636363636</v>
          </cell>
          <cell r="AK259">
            <v>26</v>
          </cell>
          <cell r="AL259">
            <v>36</v>
          </cell>
          <cell r="AM259">
            <v>24.206896551724139</v>
          </cell>
          <cell r="AN259">
            <v>30.662068965517239</v>
          </cell>
          <cell r="AO259">
            <v>21.206896551724139</v>
          </cell>
          <cell r="AP259">
            <v>44</v>
          </cell>
          <cell r="AQ259">
            <v>35.200000000000003</v>
          </cell>
          <cell r="AR259">
            <v>30.200000000000003</v>
          </cell>
          <cell r="AS259">
            <v>44943.199999999997</v>
          </cell>
          <cell r="AT259">
            <v>44938.2</v>
          </cell>
          <cell r="AU259"/>
          <cell r="AV259"/>
          <cell r="AW259"/>
          <cell r="AX259"/>
          <cell r="AY259"/>
          <cell r="AZ259"/>
          <cell r="BA259"/>
          <cell r="BB259"/>
          <cell r="BC259" t="str">
            <v>PAID</v>
          </cell>
          <cell r="BD259"/>
          <cell r="BE259">
            <v>44911</v>
          </cell>
          <cell r="BF259">
            <v>6</v>
          </cell>
          <cell r="BG259">
            <v>44908</v>
          </cell>
          <cell r="BH259">
            <v>44917</v>
          </cell>
        </row>
        <row r="260">
          <cell r="E260" t="str">
            <v>X22052026157</v>
          </cell>
          <cell r="F260" t="str">
            <v>DITO TELECOMMUNITY CORPORATION</v>
          </cell>
          <cell r="G260" t="str">
            <v>WEST SERVICE ROAD, UNITED PQUE 4 SUBD, PARANAQUE</v>
          </cell>
          <cell r="H260" t="str">
            <v>PARAÑAQUE CITY</v>
          </cell>
          <cell r="I260" t="str">
            <v>PARAÑAQUE</v>
          </cell>
          <cell r="J260"/>
          <cell r="K260"/>
          <cell r="L260" t="str">
            <v>POWERHOUSE</v>
          </cell>
          <cell r="M260" t="str">
            <v>FCOMP</v>
          </cell>
          <cell r="N260" t="str">
            <v>JSP</v>
          </cell>
          <cell r="O260">
            <v>4</v>
          </cell>
          <cell r="P260"/>
          <cell r="Q260">
            <v>5.4</v>
          </cell>
          <cell r="R260">
            <v>5.9</v>
          </cell>
          <cell r="S260">
            <v>27477.91</v>
          </cell>
          <cell r="T260" t="str">
            <v>NEW</v>
          </cell>
          <cell r="U260">
            <v>2790.52</v>
          </cell>
          <cell r="V260"/>
          <cell r="W260">
            <v>44893.415277777778</v>
          </cell>
          <cell r="X260">
            <v>44894</v>
          </cell>
          <cell r="Y260">
            <v>44895</v>
          </cell>
          <cell r="Z260"/>
          <cell r="AA260">
            <v>44915.572222222225</v>
          </cell>
          <cell r="AB260"/>
          <cell r="AC260">
            <v>22.156944444446708</v>
          </cell>
          <cell r="AD260">
            <v>21.572222222224809</v>
          </cell>
          <cell r="AE260">
            <v>-44915.572222222225</v>
          </cell>
          <cell r="AF260">
            <v>44912.189471326164</v>
          </cell>
          <cell r="AG260">
            <v>44920.995922939066</v>
          </cell>
          <cell r="AH260">
            <v>44943.415277777778</v>
          </cell>
          <cell r="AI260">
            <v>0.76318364197538657</v>
          </cell>
          <cell r="AJ260">
            <v>-1122.8893055555557</v>
          </cell>
          <cell r="AK260">
            <v>20</v>
          </cell>
          <cell r="AL260">
            <v>36</v>
          </cell>
          <cell r="AM260">
            <v>21.774193548387096</v>
          </cell>
          <cell r="AN260">
            <v>27.58064516129032</v>
          </cell>
          <cell r="AO260">
            <v>18.774193548387096</v>
          </cell>
          <cell r="AP260">
            <v>40</v>
          </cell>
          <cell r="AQ260">
            <v>32</v>
          </cell>
          <cell r="AR260">
            <v>27</v>
          </cell>
          <cell r="AS260">
            <v>44947.572222222225</v>
          </cell>
          <cell r="AT260">
            <v>44942.572222222225</v>
          </cell>
          <cell r="AU260"/>
          <cell r="AV260"/>
          <cell r="AW260"/>
          <cell r="AX260"/>
          <cell r="AY260"/>
          <cell r="AZ260"/>
          <cell r="BA260"/>
          <cell r="BB260"/>
          <cell r="BC260" t="str">
            <v>NO COC</v>
          </cell>
          <cell r="BD260"/>
          <cell r="BE260">
            <v>44918.572222222225</v>
          </cell>
          <cell r="BF260">
            <v>972.42777777777519</v>
          </cell>
          <cell r="BG260"/>
          <cell r="BH260"/>
        </row>
        <row r="261">
          <cell r="E261" t="str">
            <v>X22093759487</v>
          </cell>
          <cell r="F261" t="str">
            <v>JEIKA PROPERTIES CORPORATION</v>
          </cell>
          <cell r="G261" t="str">
            <v>MOLINO VII, MOLINO VII, BACOOR</v>
          </cell>
          <cell r="H261" t="str">
            <v>BACOOR CITY</v>
          </cell>
          <cell r="I261" t="str">
            <v>DASMA</v>
          </cell>
          <cell r="J261" t="str">
            <v>1/10 - completion on or before 1/15</v>
          </cell>
          <cell r="K261" t="str">
            <v>W/ ISSUE</v>
          </cell>
          <cell r="L261" t="str">
            <v>POWERHOUSE</v>
          </cell>
          <cell r="M261" t="str">
            <v>FCOMP</v>
          </cell>
          <cell r="N261" t="str">
            <v>JSP</v>
          </cell>
          <cell r="O261">
            <v>48.53</v>
          </cell>
          <cell r="P261">
            <v>34.061799999999998</v>
          </cell>
          <cell r="Q261">
            <v>74.72</v>
          </cell>
          <cell r="R261">
            <v>0</v>
          </cell>
          <cell r="S261">
            <v>223191.59</v>
          </cell>
          <cell r="T261" t="str">
            <v>NEW</v>
          </cell>
          <cell r="U261">
            <v>33828.43</v>
          </cell>
          <cell r="V261">
            <v>16884.84</v>
          </cell>
          <cell r="W261">
            <v>44888.71875</v>
          </cell>
          <cell r="X261">
            <v>44896</v>
          </cell>
          <cell r="Y261">
            <v>44890</v>
          </cell>
          <cell r="Z261"/>
          <cell r="AA261">
            <v>44940.402083333334</v>
          </cell>
          <cell r="AB261"/>
          <cell r="AC261">
            <v>51.683333333334303</v>
          </cell>
          <cell r="AD261">
            <v>44.402083333334303</v>
          </cell>
          <cell r="AE261">
            <v>-44940.402083333334</v>
          </cell>
          <cell r="AF261">
            <v>44908.804251858739</v>
          </cell>
          <cell r="AG261">
            <v>44917.960385687729</v>
          </cell>
          <cell r="AH261">
            <v>44938.71875</v>
          </cell>
          <cell r="AI261">
            <v>1.679084138486344</v>
          </cell>
          <cell r="AJ261">
            <v>-1070.0095734126985</v>
          </cell>
          <cell r="AK261">
            <v>23</v>
          </cell>
          <cell r="AL261">
            <v>36</v>
          </cell>
          <cell r="AM261">
            <v>23.085501858736059</v>
          </cell>
          <cell r="AN261">
            <v>29.241635687732341</v>
          </cell>
          <cell r="AO261">
            <v>20.085501858736059</v>
          </cell>
          <cell r="AP261">
            <v>42</v>
          </cell>
          <cell r="AQ261">
            <v>33.6</v>
          </cell>
          <cell r="AR261">
            <v>28.6</v>
          </cell>
          <cell r="AS261">
            <v>44974.002083333333</v>
          </cell>
          <cell r="AT261">
            <v>44969.002083333333</v>
          </cell>
          <cell r="AU261"/>
          <cell r="AV261"/>
          <cell r="AW261"/>
          <cell r="AX261"/>
          <cell r="AY261"/>
          <cell r="AZ261"/>
          <cell r="BA261"/>
          <cell r="BB261"/>
          <cell r="BC261" t="str">
            <v>NO COC</v>
          </cell>
          <cell r="BD261" t="str">
            <v>PARTIALLY BILLED</v>
          </cell>
          <cell r="BE261">
            <v>44943.402083333334</v>
          </cell>
          <cell r="BF261">
            <v>947.5979166666657</v>
          </cell>
          <cell r="BG261"/>
          <cell r="BH261"/>
        </row>
        <row r="262">
          <cell r="E262" t="str">
            <v>X22093759465</v>
          </cell>
          <cell r="F262" t="str">
            <v>JEIKA PROPERTIES CORPORATION</v>
          </cell>
          <cell r="G262" t="str">
            <v>MOLINO VII, MOLINO VII, BACOOR</v>
          </cell>
          <cell r="H262" t="str">
            <v>BACOOR CITY</v>
          </cell>
          <cell r="I262" t="str">
            <v>DASMA</v>
          </cell>
          <cell r="J262" t="str">
            <v>1/10 - completion on or before 1/15</v>
          </cell>
          <cell r="K262" t="str">
            <v>W/ ISSUE</v>
          </cell>
          <cell r="L262" t="str">
            <v>POWERHOUSE</v>
          </cell>
          <cell r="M262" t="str">
            <v>FCOMP</v>
          </cell>
          <cell r="N262" t="str">
            <v>JSP</v>
          </cell>
          <cell r="O262">
            <v>63.89</v>
          </cell>
          <cell r="P262">
            <v>27.962800000000001</v>
          </cell>
          <cell r="Q262">
            <v>87.37</v>
          </cell>
          <cell r="R262">
            <v>158</v>
          </cell>
          <cell r="S262">
            <v>581897.1</v>
          </cell>
          <cell r="T262" t="str">
            <v>NEW</v>
          </cell>
          <cell r="U262">
            <v>44552.59</v>
          </cell>
          <cell r="V262">
            <v>36866.949999999997</v>
          </cell>
          <cell r="W262">
            <v>44888.719444444447</v>
          </cell>
          <cell r="X262">
            <v>44896</v>
          </cell>
          <cell r="Y262">
            <v>44890</v>
          </cell>
          <cell r="Z262"/>
          <cell r="AA262">
            <v>44940.404166666667</v>
          </cell>
          <cell r="AB262"/>
          <cell r="AC262">
            <v>51.684722222220444</v>
          </cell>
          <cell r="AD262">
            <v>44.404166666667152</v>
          </cell>
          <cell r="AE262">
            <v>-44940.404166666667</v>
          </cell>
          <cell r="AF262">
            <v>44907.198043666234</v>
          </cell>
          <cell r="AG262">
            <v>44915.925670125383</v>
          </cell>
          <cell r="AH262">
            <v>44938.719444444447</v>
          </cell>
          <cell r="AI262">
            <v>1.8047518493356867</v>
          </cell>
          <cell r="AJ262">
            <v>-1070.0096230158731</v>
          </cell>
          <cell r="AK262">
            <v>23</v>
          </cell>
          <cell r="AL262">
            <v>32</v>
          </cell>
          <cell r="AM262">
            <v>21.478599221789885</v>
          </cell>
          <cell r="AN262">
            <v>27.206225680933851</v>
          </cell>
          <cell r="AO262">
            <v>18.478599221789885</v>
          </cell>
          <cell r="AP262">
            <v>42</v>
          </cell>
          <cell r="AQ262">
            <v>33.6</v>
          </cell>
          <cell r="AR262">
            <v>28.6</v>
          </cell>
          <cell r="AS262">
            <v>44974.004166666666</v>
          </cell>
          <cell r="AT262">
            <v>44969.004166666666</v>
          </cell>
          <cell r="AU262"/>
          <cell r="AV262"/>
          <cell r="AW262"/>
          <cell r="AX262"/>
          <cell r="AY262"/>
          <cell r="AZ262"/>
          <cell r="BA262"/>
          <cell r="BB262"/>
          <cell r="BC262" t="str">
            <v>FOR AUDIT</v>
          </cell>
          <cell r="BD262" t="str">
            <v>PARTIALLY BILLED</v>
          </cell>
          <cell r="BE262">
            <v>44943.404166666667</v>
          </cell>
          <cell r="BF262">
            <v>902.59583333333285</v>
          </cell>
          <cell r="BG262">
            <v>44943</v>
          </cell>
          <cell r="BH262">
            <v>45846</v>
          </cell>
        </row>
        <row r="263">
          <cell r="E263" t="str">
            <v>X22093909010</v>
          </cell>
          <cell r="F263" t="str">
            <v>ZOSIMO GATDULA MERCADO</v>
          </cell>
          <cell r="G263" t="str">
            <v>DUHAT, MON-EL SUBD, PARANAQUE</v>
          </cell>
          <cell r="H263" t="str">
            <v>PARAÑAQUE CITY</v>
          </cell>
          <cell r="I263" t="str">
            <v>PARAÑAQUE</v>
          </cell>
          <cell r="J263" t="str">
            <v>for FCOMP, for meter 0118</v>
          </cell>
          <cell r="K263" t="str">
            <v>W/ ISSUE</v>
          </cell>
          <cell r="L263" t="str">
            <v>POWERHOUSE</v>
          </cell>
          <cell r="M263" t="str">
            <v>FCOMP</v>
          </cell>
          <cell r="N263" t="str">
            <v>JSP</v>
          </cell>
          <cell r="O263">
            <v>77.36</v>
          </cell>
          <cell r="P263">
            <v>57.386899999999997</v>
          </cell>
          <cell r="Q263">
            <v>117.87</v>
          </cell>
          <cell r="R263">
            <v>71</v>
          </cell>
          <cell r="S263">
            <v>325707.68</v>
          </cell>
          <cell r="T263" t="str">
            <v>NEW</v>
          </cell>
          <cell r="U263">
            <v>53947.63</v>
          </cell>
          <cell r="V263">
            <v>26174.21</v>
          </cell>
          <cell r="W263">
            <v>44893.717361111114</v>
          </cell>
          <cell r="X263">
            <v>44900</v>
          </cell>
          <cell r="Y263">
            <v>44895</v>
          </cell>
          <cell r="Z263"/>
          <cell r="AA263">
            <v>44933.567361111112</v>
          </cell>
          <cell r="AB263"/>
          <cell r="AC263">
            <v>39.849999999998545</v>
          </cell>
          <cell r="AD263">
            <v>33.567361111112405</v>
          </cell>
          <cell r="AE263">
            <v>-44933.567361111112</v>
          </cell>
          <cell r="AF263">
            <v>44914.062431533646</v>
          </cell>
          <cell r="AG263">
            <v>44923.287783646323</v>
          </cell>
          <cell r="AH263">
            <v>44943.717361111114</v>
          </cell>
          <cell r="AI263">
            <v>1.2802488687782336</v>
          </cell>
          <cell r="AJ263">
            <v>-1021.2174400252526</v>
          </cell>
          <cell r="AK263">
            <v>26</v>
          </cell>
          <cell r="AL263">
            <v>34</v>
          </cell>
          <cell r="AM263">
            <v>23.345070422535212</v>
          </cell>
          <cell r="AN263">
            <v>29.570422535211268</v>
          </cell>
          <cell r="AO263">
            <v>20.345070422535212</v>
          </cell>
          <cell r="AP263">
            <v>44</v>
          </cell>
          <cell r="AQ263">
            <v>35.200000000000003</v>
          </cell>
          <cell r="AR263">
            <v>30.200000000000003</v>
          </cell>
          <cell r="AS263">
            <v>44968.767361111109</v>
          </cell>
          <cell r="AT263">
            <v>44963.767361111109</v>
          </cell>
          <cell r="AU263"/>
          <cell r="AV263"/>
          <cell r="AW263"/>
          <cell r="AX263"/>
          <cell r="AY263"/>
          <cell r="AZ263"/>
          <cell r="BA263"/>
          <cell r="BB263"/>
          <cell r="BC263" t="str">
            <v>CHECKING OF SERVICE ITEMS</v>
          </cell>
          <cell r="BD263" t="str">
            <v>PARTIALLY BILLED</v>
          </cell>
          <cell r="BE263">
            <v>44936.567361111112</v>
          </cell>
          <cell r="BF263">
            <v>954.4326388888876</v>
          </cell>
          <cell r="BG263"/>
          <cell r="BH263"/>
        </row>
        <row r="264">
          <cell r="E264" t="str">
            <v>X22094076026</v>
          </cell>
          <cell r="F264" t="str">
            <v>RIMA CORPORATION</v>
          </cell>
          <cell r="G264" t="str">
            <v>BLOCK 6, AFP OVAI PH 1, TAGUIG CITY</v>
          </cell>
          <cell r="H264" t="str">
            <v>TAGUIG CITY</v>
          </cell>
          <cell r="I264" t="str">
            <v>PARAÑAQUE</v>
          </cell>
          <cell r="J264" t="str">
            <v>1/11-ongoing preparatory works with local PAI, target within Janaury 2023</v>
          </cell>
          <cell r="K264" t="str">
            <v>W/ ISSUE</v>
          </cell>
          <cell r="L264" t="str">
            <v>VJC</v>
          </cell>
          <cell r="M264" t="str">
            <v>TECO</v>
          </cell>
          <cell r="N264" t="str">
            <v>IJP</v>
          </cell>
          <cell r="O264">
            <v>219.41</v>
          </cell>
          <cell r="P264">
            <v>146.7396</v>
          </cell>
          <cell r="Q264">
            <v>339.02</v>
          </cell>
          <cell r="R264">
            <v>117</v>
          </cell>
          <cell r="S264">
            <v>1130447.03</v>
          </cell>
          <cell r="T264" t="str">
            <v>NEW</v>
          </cell>
          <cell r="U264">
            <v>152943.76</v>
          </cell>
          <cell r="V264">
            <v>68708.19</v>
          </cell>
          <cell r="W264">
            <v>44894.320833333331</v>
          </cell>
          <cell r="X264">
            <v>44900</v>
          </cell>
          <cell r="Y264">
            <v>44901</v>
          </cell>
          <cell r="Z264"/>
          <cell r="AA264">
            <v>44947.292361111111</v>
          </cell>
          <cell r="AB264">
            <v>45802.70416666667</v>
          </cell>
          <cell r="AC264">
            <v>52.971527777779556</v>
          </cell>
          <cell r="AD264">
            <v>47.292361111110949</v>
          </cell>
          <cell r="AE264">
            <v>855.41180555555911</v>
          </cell>
          <cell r="AF264">
            <v>44914.850245098038</v>
          </cell>
          <cell r="AG264">
            <v>44924.124754901961</v>
          </cell>
          <cell r="AH264">
            <v>44944.320833333331</v>
          </cell>
          <cell r="AI264">
            <v>1.688467447916723</v>
          </cell>
          <cell r="AJ264">
            <v>17.821079282407482</v>
          </cell>
          <cell r="AK264">
            <v>30</v>
          </cell>
          <cell r="AL264">
            <v>32</v>
          </cell>
          <cell r="AM264">
            <v>23.52941176470588</v>
          </cell>
          <cell r="AN264">
            <v>29.803921568627448</v>
          </cell>
          <cell r="AO264">
            <v>20.52941176470588</v>
          </cell>
          <cell r="AP264">
            <v>48</v>
          </cell>
          <cell r="AQ264">
            <v>38.400000000000006</v>
          </cell>
          <cell r="AR264">
            <v>33.400000000000006</v>
          </cell>
          <cell r="AS264">
            <v>44985.692361111112</v>
          </cell>
          <cell r="AT264">
            <v>44980.692361111112</v>
          </cell>
          <cell r="AU264"/>
          <cell r="AV264"/>
          <cell r="AW264"/>
          <cell r="AX264"/>
          <cell r="AY264"/>
          <cell r="AZ264"/>
          <cell r="BA264"/>
          <cell r="BB264"/>
          <cell r="BC264" t="str">
            <v>PAID</v>
          </cell>
          <cell r="BD264" t="str">
            <v>WITH BACKJOB</v>
          </cell>
          <cell r="BE264">
            <v>44950.292361111111</v>
          </cell>
          <cell r="BF264">
            <v>77.707638888889051</v>
          </cell>
          <cell r="BG264">
            <v>44947</v>
          </cell>
          <cell r="BH264">
            <v>45028</v>
          </cell>
        </row>
        <row r="265">
          <cell r="E265" t="str">
            <v>X22094042831</v>
          </cell>
          <cell r="F265" t="str">
            <v>RUSTAN COFFEE CORPORATION</v>
          </cell>
          <cell r="G265" t="str">
            <v>GEN. EMILIO AGUINALDO, HABAY II, BACOOR</v>
          </cell>
          <cell r="H265" t="str">
            <v>BACOOR CITY</v>
          </cell>
          <cell r="I265" t="str">
            <v>DASMA</v>
          </cell>
          <cell r="J265"/>
          <cell r="K265"/>
          <cell r="L265" t="str">
            <v>AVECO</v>
          </cell>
          <cell r="M265" t="str">
            <v>FCOMP</v>
          </cell>
          <cell r="N265" t="str">
            <v>JSP</v>
          </cell>
          <cell r="O265">
            <v>95.8</v>
          </cell>
          <cell r="P265"/>
          <cell r="Q265">
            <v>138.87</v>
          </cell>
          <cell r="R265">
            <v>154</v>
          </cell>
          <cell r="S265">
            <v>665097.66</v>
          </cell>
          <cell r="T265" t="str">
            <v>NEW</v>
          </cell>
          <cell r="U265">
            <v>66798.31</v>
          </cell>
          <cell r="V265">
            <v>31241.74</v>
          </cell>
          <cell r="W265">
            <v>44902.581250000003</v>
          </cell>
          <cell r="X265">
            <v>44908</v>
          </cell>
          <cell r="Y265">
            <v>44907</v>
          </cell>
          <cell r="Z265"/>
          <cell r="AA265">
            <v>44912</v>
          </cell>
          <cell r="AB265"/>
          <cell r="AC265">
            <v>9.4187499999970896</v>
          </cell>
          <cell r="AD265">
            <v>4</v>
          </cell>
          <cell r="AE265">
            <v>-44912</v>
          </cell>
          <cell r="AF265">
            <v>44922.027293165469</v>
          </cell>
          <cell r="AG265">
            <v>44931.012904676259</v>
          </cell>
          <cell r="AH265">
            <v>44952.581250000003</v>
          </cell>
          <cell r="AI265">
            <v>0.31471304086528734</v>
          </cell>
          <cell r="AJ265">
            <v>-1020.7272727272727</v>
          </cell>
          <cell r="AK265">
            <v>26</v>
          </cell>
          <cell r="AL265">
            <v>32</v>
          </cell>
          <cell r="AM265">
            <v>22.446043165467625</v>
          </cell>
          <cell r="AN265">
            <v>28.431654676258994</v>
          </cell>
          <cell r="AO265">
            <v>19.446043165467625</v>
          </cell>
          <cell r="AP265">
            <v>44</v>
          </cell>
          <cell r="AQ265">
            <v>35.200000000000003</v>
          </cell>
          <cell r="AR265">
            <v>30.200000000000003</v>
          </cell>
          <cell r="AS265">
            <v>44947.199999999997</v>
          </cell>
          <cell r="AT265">
            <v>44942.2</v>
          </cell>
          <cell r="AU265"/>
          <cell r="AV265"/>
          <cell r="AW265"/>
          <cell r="AX265"/>
          <cell r="AY265"/>
          <cell r="AZ265"/>
          <cell r="BA265"/>
          <cell r="BB265"/>
          <cell r="BC265" t="str">
            <v>FOR AUDIT</v>
          </cell>
          <cell r="BD265" t="str">
            <v>PARTIALLY BILLED</v>
          </cell>
          <cell r="BE265">
            <v>44915</v>
          </cell>
          <cell r="BF265">
            <v>582</v>
          </cell>
          <cell r="BG265">
            <v>44912</v>
          </cell>
          <cell r="BH265">
            <v>45497</v>
          </cell>
        </row>
        <row r="266">
          <cell r="E266" t="str">
            <v>X22114860725</v>
          </cell>
          <cell r="F266" t="str">
            <v>LADY KUEENIE MART, INC.</v>
          </cell>
          <cell r="G266" t="str">
            <v>NATALIA, AIRPORT VILL, PARANAQUE</v>
          </cell>
          <cell r="H266" t="str">
            <v>PARAÑAQUE CITY</v>
          </cell>
          <cell r="I266" t="str">
            <v>PARAÑAQUE</v>
          </cell>
          <cell r="J266"/>
          <cell r="K266"/>
          <cell r="L266" t="str">
            <v>POWERHOUSE</v>
          </cell>
          <cell r="M266" t="str">
            <v>FCOMP</v>
          </cell>
          <cell r="N266" t="str">
            <v>JSP</v>
          </cell>
          <cell r="O266">
            <v>139.63999999999999</v>
          </cell>
          <cell r="P266"/>
          <cell r="Q266">
            <v>209.1</v>
          </cell>
          <cell r="R266">
            <v>94</v>
          </cell>
          <cell r="S266">
            <v>666826.75</v>
          </cell>
          <cell r="T266" t="str">
            <v>NEW</v>
          </cell>
          <cell r="U266">
            <v>97336.43</v>
          </cell>
          <cell r="V266">
            <v>24689.48</v>
          </cell>
          <cell r="W266">
            <v>44902.720138888886</v>
          </cell>
          <cell r="X266">
            <v>44908</v>
          </cell>
          <cell r="Y266">
            <v>44904</v>
          </cell>
          <cell r="Z266"/>
          <cell r="AA266">
            <v>44915.578472222223</v>
          </cell>
          <cell r="AB266"/>
          <cell r="AC266">
            <v>12.858333333337214</v>
          </cell>
          <cell r="AD266">
            <v>7.578472222223354</v>
          </cell>
          <cell r="AE266">
            <v>-44915.578472222223</v>
          </cell>
          <cell r="AF266">
            <v>44923.679870432512</v>
          </cell>
          <cell r="AG266">
            <v>44933.069132177479</v>
          </cell>
          <cell r="AH266">
            <v>44952.720138888886</v>
          </cell>
          <cell r="AI266">
            <v>0.40249824929984135</v>
          </cell>
          <cell r="AJ266">
            <v>-976.42561896135271</v>
          </cell>
          <cell r="AK266">
            <v>28</v>
          </cell>
          <cell r="AL266">
            <v>34</v>
          </cell>
          <cell r="AM266">
            <v>23.959731543624162</v>
          </cell>
          <cell r="AN266">
            <v>30.348993288590602</v>
          </cell>
          <cell r="AO266">
            <v>20.959731543624162</v>
          </cell>
          <cell r="AP266">
            <v>46</v>
          </cell>
          <cell r="AQ266">
            <v>36.800000000000004</v>
          </cell>
          <cell r="AR266">
            <v>31.800000000000004</v>
          </cell>
          <cell r="AS266">
            <v>44952.378472222226</v>
          </cell>
          <cell r="AT266">
            <v>44947.378472222226</v>
          </cell>
          <cell r="AU266"/>
          <cell r="AV266"/>
          <cell r="AW266"/>
          <cell r="AX266"/>
          <cell r="AY266"/>
          <cell r="AZ266"/>
          <cell r="BA266"/>
          <cell r="BB266"/>
          <cell r="BC266" t="str">
            <v>FOR AUDIT</v>
          </cell>
          <cell r="BD266" t="str">
            <v>PARTIALLY BILLED</v>
          </cell>
          <cell r="BE266">
            <v>44918.578472222223</v>
          </cell>
          <cell r="BF266">
            <v>927.42152777777665</v>
          </cell>
          <cell r="BG266">
            <v>44543</v>
          </cell>
          <cell r="BH266">
            <v>45846</v>
          </cell>
        </row>
        <row r="267">
          <cell r="E267" t="str">
            <v>X22094041925</v>
          </cell>
          <cell r="F267" t="str">
            <v>JASMIN C. BURILA</v>
          </cell>
          <cell r="G267" t="str">
            <v>KAMAGONG, AYALA-ALABANG VILL, MUNTINLUPA</v>
          </cell>
          <cell r="H267" t="str">
            <v>MUNTINLUPA CITY</v>
          </cell>
          <cell r="I267" t="str">
            <v>PARAÑAQUE</v>
          </cell>
          <cell r="J267" t="str">
            <v>for meter with BCT</v>
          </cell>
          <cell r="K267"/>
          <cell r="L267" t="str">
            <v>POWERHOUSE</v>
          </cell>
          <cell r="M267" t="str">
            <v>FCOMP</v>
          </cell>
          <cell r="N267" t="str">
            <v>JSP</v>
          </cell>
          <cell r="O267">
            <v>88.82</v>
          </cell>
          <cell r="P267">
            <v>63.4221</v>
          </cell>
          <cell r="Q267">
            <v>130.97</v>
          </cell>
          <cell r="R267">
            <v>161</v>
          </cell>
          <cell r="S267">
            <v>573737.43000000005</v>
          </cell>
          <cell r="T267" t="str">
            <v>MODIFICATION</v>
          </cell>
          <cell r="U267">
            <v>61938.82</v>
          </cell>
          <cell r="V267">
            <v>30026.57</v>
          </cell>
          <cell r="W267">
            <v>44902.51458333333</v>
          </cell>
          <cell r="X267">
            <v>44908</v>
          </cell>
          <cell r="Y267">
            <v>44907</v>
          </cell>
          <cell r="Z267">
            <v>44945</v>
          </cell>
          <cell r="AA267">
            <v>44987.629861111112</v>
          </cell>
          <cell r="AB267"/>
          <cell r="AC267">
            <v>85.115277777782467</v>
          </cell>
          <cell r="AD267">
            <v>79.629861111112405</v>
          </cell>
          <cell r="AE267">
            <v>-44987.629861111112</v>
          </cell>
          <cell r="AF267">
            <v>44921.960626498796</v>
          </cell>
          <cell r="AG267">
            <v>44930.946238009587</v>
          </cell>
          <cell r="AH267">
            <v>44952.51458333333</v>
          </cell>
          <cell r="AI267">
            <v>2.8439960603634047</v>
          </cell>
          <cell r="AJ267">
            <v>-1022.4461332070707</v>
          </cell>
          <cell r="AK267">
            <v>26</v>
          </cell>
          <cell r="AL267">
            <v>32</v>
          </cell>
          <cell r="AM267">
            <v>22.446043165467625</v>
          </cell>
          <cell r="AN267">
            <v>28.431654676258994</v>
          </cell>
          <cell r="AO267">
            <v>19.446043165467625</v>
          </cell>
          <cell r="AP267">
            <v>44</v>
          </cell>
          <cell r="AQ267">
            <v>35.200000000000003</v>
          </cell>
          <cell r="AR267">
            <v>30.200000000000003</v>
          </cell>
          <cell r="AS267">
            <v>45022.829861111109</v>
          </cell>
          <cell r="AT267">
            <v>45017.829861111109</v>
          </cell>
          <cell r="AU267"/>
          <cell r="AV267"/>
          <cell r="AW267"/>
          <cell r="AX267"/>
          <cell r="AY267"/>
          <cell r="AZ267"/>
          <cell r="BA267"/>
          <cell r="BB267"/>
          <cell r="BC267" t="str">
            <v>ON GOING MAT RETURN</v>
          </cell>
          <cell r="BD267" t="str">
            <v>PARTIALLY BILLED</v>
          </cell>
          <cell r="BE267">
            <v>44990.629861111112</v>
          </cell>
          <cell r="BF267">
            <v>857.3701388888876</v>
          </cell>
          <cell r="BG267">
            <v>44945</v>
          </cell>
          <cell r="BH267">
            <v>45848</v>
          </cell>
        </row>
        <row r="268">
          <cell r="E268" t="str">
            <v>X22073250436</v>
          </cell>
          <cell r="F268" t="str">
            <v>EXPRESS CREDITS GLOBAL FUNDS INCORPORATED</v>
          </cell>
          <cell r="G268" t="str">
            <v>QUIRINO, DANIEL FAJARDO, LAS PINAS CITY</v>
          </cell>
          <cell r="H268" t="str">
            <v>LAS PIÑAS CITY</v>
          </cell>
          <cell r="I268" t="str">
            <v>PARAÑAQUE</v>
          </cell>
          <cell r="J268"/>
          <cell r="K268"/>
          <cell r="L268" t="str">
            <v>POWERHOUSE</v>
          </cell>
          <cell r="M268" t="str">
            <v>FCOMP</v>
          </cell>
          <cell r="N268" t="str">
            <v>JSP</v>
          </cell>
          <cell r="O268">
            <v>45.87</v>
          </cell>
          <cell r="P268"/>
          <cell r="Q268">
            <v>62.68</v>
          </cell>
          <cell r="R268">
            <v>47</v>
          </cell>
          <cell r="S268">
            <v>368590.04</v>
          </cell>
          <cell r="T268" t="str">
            <v>NEW</v>
          </cell>
          <cell r="U268">
            <v>31985.769999999993</v>
          </cell>
          <cell r="V268"/>
          <cell r="W268">
            <v>44904</v>
          </cell>
          <cell r="X268">
            <v>44909</v>
          </cell>
          <cell r="Y268">
            <v>44911</v>
          </cell>
          <cell r="Z268"/>
          <cell r="AA268">
            <v>44915.574305555558</v>
          </cell>
          <cell r="AB268"/>
          <cell r="AC268">
            <v>11.574305555557657</v>
          </cell>
          <cell r="AD268">
            <v>6.5743055555576575</v>
          </cell>
          <cell r="AE268">
            <v>-44915.574305555558</v>
          </cell>
          <cell r="AF268">
            <v>44924.085501858739</v>
          </cell>
          <cell r="AG268">
            <v>44933.241635687729</v>
          </cell>
          <cell r="AH268">
            <v>44954</v>
          </cell>
          <cell r="AI268">
            <v>0.37602514425664368</v>
          </cell>
          <cell r="AJ268">
            <v>-1069.4184358465609</v>
          </cell>
          <cell r="AK268">
            <v>23</v>
          </cell>
          <cell r="AL268">
            <v>36</v>
          </cell>
          <cell r="AM268">
            <v>23.085501858736059</v>
          </cell>
          <cell r="AN268">
            <v>29.241635687732341</v>
          </cell>
          <cell r="AO268">
            <v>20.085501858736059</v>
          </cell>
          <cell r="AP268">
            <v>42</v>
          </cell>
          <cell r="AQ268">
            <v>33.6</v>
          </cell>
          <cell r="AR268">
            <v>28.6</v>
          </cell>
          <cell r="AS268">
            <v>44949.174305555556</v>
          </cell>
          <cell r="AT268">
            <v>44944.174305555556</v>
          </cell>
          <cell r="AU268"/>
          <cell r="AV268"/>
          <cell r="AW268"/>
          <cell r="AX268"/>
          <cell r="AY268"/>
          <cell r="AZ268"/>
          <cell r="BA268"/>
          <cell r="BB268"/>
          <cell r="BC268" t="str">
            <v>NO COC</v>
          </cell>
          <cell r="BD268"/>
          <cell r="BE268">
            <v>44918.574305555558</v>
          </cell>
          <cell r="BF268">
            <v>972.42569444444234</v>
          </cell>
          <cell r="BG268"/>
          <cell r="BH268"/>
        </row>
        <row r="269">
          <cell r="E269" t="str">
            <v>X22114909687</v>
          </cell>
          <cell r="F269" t="str">
            <v>AIMEE ROSALES UY</v>
          </cell>
          <cell r="G269" t="str">
            <v>PRES. QUEZON, TEOVILLE SUBD WEST, PARANAQUE</v>
          </cell>
          <cell r="H269" t="str">
            <v>PARAÑAQUE CITY</v>
          </cell>
          <cell r="I269" t="str">
            <v>PARAÑAQUE</v>
          </cell>
          <cell r="J269"/>
          <cell r="K269"/>
          <cell r="L269" t="str">
            <v>POWERHOUSE</v>
          </cell>
          <cell r="M269" t="str">
            <v>FCOMP</v>
          </cell>
          <cell r="N269" t="str">
            <v>JSP</v>
          </cell>
          <cell r="O269">
            <v>21.55</v>
          </cell>
          <cell r="P269">
            <v>3.58</v>
          </cell>
          <cell r="Q269">
            <v>29.53</v>
          </cell>
          <cell r="R269">
            <v>59</v>
          </cell>
          <cell r="S269">
            <v>58277.14</v>
          </cell>
          <cell r="T269" t="str">
            <v>MODIFICATION</v>
          </cell>
          <cell r="U269">
            <v>15021.26</v>
          </cell>
          <cell r="V269"/>
          <cell r="W269">
            <v>44910.384027777778</v>
          </cell>
          <cell r="X269">
            <v>44914</v>
          </cell>
          <cell r="Y269">
            <v>44915</v>
          </cell>
          <cell r="Z269"/>
          <cell r="AA269">
            <v>44932.355555555558</v>
          </cell>
          <cell r="AB269"/>
          <cell r="AC269">
            <v>21.971527777779556</v>
          </cell>
          <cell r="AD269">
            <v>18.355555555557657</v>
          </cell>
          <cell r="AE269">
            <v>-44932.355555555558</v>
          </cell>
          <cell r="AF269">
            <v>44928.458407943064</v>
          </cell>
          <cell r="AG269">
            <v>44937.078242653814</v>
          </cell>
          <cell r="AH269">
            <v>44960.384027777778</v>
          </cell>
          <cell r="AI269">
            <v>0.78192790032686066</v>
          </cell>
          <cell r="AJ269">
            <v>-1123.308888888889</v>
          </cell>
          <cell r="AK269">
            <v>20</v>
          </cell>
          <cell r="AL269">
            <v>34</v>
          </cell>
          <cell r="AM269">
            <v>21.074380165289259</v>
          </cell>
          <cell r="AN269">
            <v>26.694214876033058</v>
          </cell>
          <cell r="AO269">
            <v>18.074380165289259</v>
          </cell>
          <cell r="AP269">
            <v>40</v>
          </cell>
          <cell r="AQ269">
            <v>32</v>
          </cell>
          <cell r="AR269">
            <v>27</v>
          </cell>
          <cell r="AS269">
            <v>44964.355555555558</v>
          </cell>
          <cell r="AT269">
            <v>44959.355555555558</v>
          </cell>
          <cell r="AU269"/>
          <cell r="AV269"/>
          <cell r="AW269"/>
          <cell r="AX269"/>
          <cell r="AY269"/>
          <cell r="AZ269"/>
          <cell r="BA269"/>
          <cell r="BB269"/>
          <cell r="BC269" t="str">
            <v>NO COC</v>
          </cell>
          <cell r="BD269"/>
          <cell r="BE269">
            <v>44935.355555555558</v>
          </cell>
          <cell r="BF269">
            <v>955.64444444444234</v>
          </cell>
          <cell r="BG269"/>
          <cell r="BH269"/>
        </row>
        <row r="270">
          <cell r="E270" t="str">
            <v>X22114903145</v>
          </cell>
          <cell r="F270" t="str">
            <v>A.P.CANLAS BUILDERS &amp; DEVELOPMENT CORPORATION,</v>
          </cell>
          <cell r="G270" t="str">
            <v>DR. A. SANTOS, BF HOMES, PARANAQUE</v>
          </cell>
          <cell r="H270" t="str">
            <v>PARAÑAQUE CITY</v>
          </cell>
          <cell r="I270" t="str">
            <v>PARAÑAQUE</v>
          </cell>
          <cell r="J270" t="str">
            <v>done</v>
          </cell>
          <cell r="K270"/>
          <cell r="L270" t="str">
            <v>ECOM</v>
          </cell>
          <cell r="M270" t="str">
            <v>FCOMP</v>
          </cell>
          <cell r="N270" t="str">
            <v>RRG</v>
          </cell>
          <cell r="O270">
            <v>29.79</v>
          </cell>
          <cell r="P270">
            <v>16.48</v>
          </cell>
          <cell r="Q270">
            <v>40.619999999999997</v>
          </cell>
          <cell r="R270">
            <v>0</v>
          </cell>
          <cell r="S270">
            <v>30930.13</v>
          </cell>
          <cell r="T270" t="str">
            <v>TERMINATION</v>
          </cell>
          <cell r="U270">
            <v>20772.09</v>
          </cell>
          <cell r="V270">
            <v>20667.53</v>
          </cell>
          <cell r="W270">
            <v>44908.709027777775</v>
          </cell>
          <cell r="X270">
            <v>44914</v>
          </cell>
          <cell r="Y270">
            <v>44910</v>
          </cell>
          <cell r="Z270"/>
          <cell r="AA270">
            <v>44939.649305555555</v>
          </cell>
          <cell r="AB270"/>
          <cell r="AC270">
            <v>30.940277777779556</v>
          </cell>
          <cell r="AD270">
            <v>25.649305555554747</v>
          </cell>
          <cell r="AE270">
            <v>-44939.649305555555</v>
          </cell>
          <cell r="AF270">
            <v>44927.483221326162</v>
          </cell>
          <cell r="AG270">
            <v>44936.289672939063</v>
          </cell>
          <cell r="AH270">
            <v>44958.709027777775</v>
          </cell>
          <cell r="AI270">
            <v>1.065720679012407</v>
          </cell>
          <cell r="AJ270">
            <v>-1123.491232638889</v>
          </cell>
          <cell r="AK270">
            <v>20</v>
          </cell>
          <cell r="AL270">
            <v>36</v>
          </cell>
          <cell r="AM270">
            <v>21.774193548387096</v>
          </cell>
          <cell r="AN270">
            <v>27.58064516129032</v>
          </cell>
          <cell r="AO270">
            <v>18.774193548387096</v>
          </cell>
          <cell r="AP270">
            <v>40</v>
          </cell>
          <cell r="AQ270">
            <v>32</v>
          </cell>
          <cell r="AR270">
            <v>27</v>
          </cell>
          <cell r="AS270">
            <v>44971.649305555555</v>
          </cell>
          <cell r="AT270">
            <v>44966.649305555555</v>
          </cell>
          <cell r="AU270"/>
          <cell r="AV270"/>
          <cell r="AW270"/>
          <cell r="AX270"/>
          <cell r="AY270"/>
          <cell r="AZ270"/>
          <cell r="BA270"/>
          <cell r="BB270"/>
          <cell r="BC270" t="str">
            <v>ON GOING MAT RETURN</v>
          </cell>
          <cell r="BD270" t="str">
            <v>PARTIALLY BILLED</v>
          </cell>
          <cell r="BE270">
            <v>44942.649305555555</v>
          </cell>
          <cell r="BF270">
            <v>130.35069444444525</v>
          </cell>
          <cell r="BG270">
            <v>44939</v>
          </cell>
          <cell r="BH270">
            <v>45073</v>
          </cell>
        </row>
        <row r="271">
          <cell r="E271" t="str">
            <v>X22125090828</v>
          </cell>
          <cell r="F271" t="str">
            <v>DITO TELECOMMUNITY CORPORATION</v>
          </cell>
          <cell r="G271" t="str">
            <v>ANIBAN V, ANIBAN V, BACOOR</v>
          </cell>
          <cell r="H271" t="str">
            <v>BACOOR CITY</v>
          </cell>
          <cell r="I271" t="str">
            <v>DASMA</v>
          </cell>
          <cell r="J271"/>
          <cell r="K271" t="str">
            <v>W/O ISSUE</v>
          </cell>
          <cell r="L271" t="str">
            <v>AVECO</v>
          </cell>
          <cell r="M271" t="str">
            <v>FCOMP</v>
          </cell>
          <cell r="N271" t="str">
            <v>RRG</v>
          </cell>
          <cell r="O271">
            <v>16.940000000000001</v>
          </cell>
          <cell r="P271">
            <v>9.6233000000000004</v>
          </cell>
          <cell r="Q271">
            <v>23.18</v>
          </cell>
          <cell r="R271">
            <v>10</v>
          </cell>
          <cell r="S271">
            <v>49092.14</v>
          </cell>
          <cell r="T271" t="str">
            <v>NEW</v>
          </cell>
          <cell r="U271">
            <v>11810.1</v>
          </cell>
          <cell r="V271" t="str">
            <v xml:space="preserve">3,554.48	</v>
          </cell>
          <cell r="W271">
            <v>44910.423611111109</v>
          </cell>
          <cell r="X271">
            <v>44915</v>
          </cell>
          <cell r="Y271">
            <v>44915</v>
          </cell>
          <cell r="Z271"/>
          <cell r="AA271">
            <v>44937</v>
          </cell>
          <cell r="AB271"/>
          <cell r="AC271">
            <v>26.576388888890506</v>
          </cell>
          <cell r="AD271">
            <v>22</v>
          </cell>
          <cell r="AE271">
            <v>-44937</v>
          </cell>
          <cell r="AF271">
            <v>44929.197804659496</v>
          </cell>
          <cell r="AG271">
            <v>44938.004256272397</v>
          </cell>
          <cell r="AH271">
            <v>44960.423611111109</v>
          </cell>
          <cell r="AI271">
            <v>0.91540895061733973</v>
          </cell>
          <cell r="AJ271">
            <v>-1123.425</v>
          </cell>
          <cell r="AK271">
            <v>20</v>
          </cell>
          <cell r="AL271">
            <v>36</v>
          </cell>
          <cell r="AM271">
            <v>21.774193548387096</v>
          </cell>
          <cell r="AN271">
            <v>27.58064516129032</v>
          </cell>
          <cell r="AO271">
            <v>18.774193548387096</v>
          </cell>
          <cell r="AP271">
            <v>40</v>
          </cell>
          <cell r="AQ271">
            <v>32</v>
          </cell>
          <cell r="AR271">
            <v>27</v>
          </cell>
          <cell r="AS271">
            <v>44969</v>
          </cell>
          <cell r="AT271">
            <v>44964</v>
          </cell>
          <cell r="AU271"/>
          <cell r="AV271"/>
          <cell r="AW271"/>
          <cell r="AX271"/>
          <cell r="AY271"/>
          <cell r="AZ271"/>
          <cell r="BA271"/>
          <cell r="BB271"/>
          <cell r="BC271" t="str">
            <v>FOR AUDIT</v>
          </cell>
          <cell r="BD271" t="str">
            <v>PARTIALLY BILLED</v>
          </cell>
          <cell r="BE271">
            <v>44940</v>
          </cell>
          <cell r="BF271">
            <v>305</v>
          </cell>
          <cell r="BG271">
            <v>44937</v>
          </cell>
          <cell r="BH271">
            <v>45245</v>
          </cell>
        </row>
        <row r="272">
          <cell r="E272" t="str">
            <v>R22343025</v>
          </cell>
          <cell r="F272" t="str">
            <v>NIHALANI ROHIT</v>
          </cell>
          <cell r="G272" t="str">
            <v>N. ARMSTRONG, MOONWALK, PARANAQUE</v>
          </cell>
          <cell r="H272" t="str">
            <v>PARAÑAQUE CITY</v>
          </cell>
          <cell r="I272" t="str">
            <v>PARAÑAQUE</v>
          </cell>
          <cell r="J272" t="str">
            <v>1/10-for withdrawl of mats</v>
          </cell>
          <cell r="K272"/>
          <cell r="L272" t="str">
            <v>POWERHOUSE</v>
          </cell>
          <cell r="M272" t="str">
            <v>FCOMP</v>
          </cell>
          <cell r="N272" t="str">
            <v>EAO</v>
          </cell>
          <cell r="O272">
            <v>289.92</v>
          </cell>
          <cell r="P272">
            <v>174.9674</v>
          </cell>
          <cell r="Q272">
            <v>425.63</v>
          </cell>
          <cell r="R272">
            <v>0</v>
          </cell>
          <cell r="S272">
            <v>698802.49</v>
          </cell>
          <cell r="T272" t="str">
            <v>RELOC</v>
          </cell>
          <cell r="U272">
            <v>202088.88</v>
          </cell>
          <cell r="V272">
            <v>32580.080000000002</v>
          </cell>
          <cell r="W272">
            <v>44911.364583333336</v>
          </cell>
          <cell r="X272">
            <v>44915</v>
          </cell>
          <cell r="Y272">
            <v>44915</v>
          </cell>
          <cell r="Z272"/>
          <cell r="AA272">
            <v>44994.396527777775</v>
          </cell>
          <cell r="AB272"/>
          <cell r="AC272">
            <v>83.031944444439432</v>
          </cell>
          <cell r="AD272">
            <v>79.396527777775191</v>
          </cell>
          <cell r="AE272">
            <v>-44994.396527777775</v>
          </cell>
          <cell r="AF272">
            <v>44934.388679718875</v>
          </cell>
          <cell r="AG272">
            <v>44944.328438755023</v>
          </cell>
          <cell r="AH272">
            <v>44961.364583333336</v>
          </cell>
          <cell r="AI272">
            <v>2.3929345100307193</v>
          </cell>
          <cell r="AJ272">
            <v>-899.8879305555555</v>
          </cell>
          <cell r="AK272">
            <v>32</v>
          </cell>
          <cell r="AL272">
            <v>36</v>
          </cell>
          <cell r="AM272">
            <v>26.024096385542165</v>
          </cell>
          <cell r="AN272">
            <v>32.963855421686745</v>
          </cell>
          <cell r="AO272">
            <v>23.024096385542165</v>
          </cell>
          <cell r="AP272">
            <v>50</v>
          </cell>
          <cell r="AQ272">
            <v>40</v>
          </cell>
          <cell r="AR272">
            <v>35</v>
          </cell>
          <cell r="AS272">
            <v>45034.396527777775</v>
          </cell>
          <cell r="AT272">
            <v>45029.396527777775</v>
          </cell>
          <cell r="AU272"/>
          <cell r="AV272"/>
          <cell r="AW272"/>
          <cell r="AX272"/>
          <cell r="AY272"/>
          <cell r="AZ272"/>
          <cell r="BA272"/>
          <cell r="BB272"/>
          <cell r="BC272" t="str">
            <v>ON GOING MAT RETURN</v>
          </cell>
          <cell r="BD272" t="str">
            <v>PARTIALLY BILLED</v>
          </cell>
          <cell r="BE272">
            <v>44997.396527777775</v>
          </cell>
          <cell r="BF272">
            <v>586.60347222222481</v>
          </cell>
          <cell r="BG272">
            <v>44995</v>
          </cell>
          <cell r="BH272">
            <v>45584</v>
          </cell>
        </row>
        <row r="273">
          <cell r="E273" t="str">
            <v>X22073024433</v>
          </cell>
          <cell r="F273" t="str">
            <v>SERVEQUEST, INC.</v>
          </cell>
          <cell r="G273" t="str">
            <v>HERSHEY, SUMMIT CIRCLE SUBD, MUNTINLUPA</v>
          </cell>
          <cell r="H273" t="str">
            <v>MUNTINLUPA CITY</v>
          </cell>
          <cell r="I273" t="str">
            <v>PARAÑAQUE</v>
          </cell>
          <cell r="J273" t="str">
            <v>for metering</v>
          </cell>
          <cell r="K273" t="str">
            <v>W/ ISSUE</v>
          </cell>
          <cell r="L273" t="str">
            <v>ECOM</v>
          </cell>
          <cell r="M273" t="str">
            <v>TECO</v>
          </cell>
          <cell r="N273" t="str">
            <v>IJP</v>
          </cell>
          <cell r="O273">
            <v>120.07</v>
          </cell>
          <cell r="P273">
            <v>60.454300000000003</v>
          </cell>
          <cell r="Q273">
            <v>178.53</v>
          </cell>
          <cell r="R273">
            <v>96</v>
          </cell>
          <cell r="S273">
            <v>632971.77</v>
          </cell>
          <cell r="T273" t="str">
            <v>NEW</v>
          </cell>
          <cell r="U273">
            <v>83721.7</v>
          </cell>
          <cell r="V273">
            <v>32563.85</v>
          </cell>
          <cell r="W273">
            <v>44910.654861111114</v>
          </cell>
          <cell r="X273">
            <v>44915</v>
          </cell>
          <cell r="Y273">
            <v>44915</v>
          </cell>
          <cell r="Z273"/>
          <cell r="AA273">
            <v>44947.631249999999</v>
          </cell>
          <cell r="AB273">
            <v>45793.769444444442</v>
          </cell>
          <cell r="AC273">
            <v>36.976388888884685</v>
          </cell>
          <cell r="AD273">
            <v>32.631249999998545</v>
          </cell>
          <cell r="AE273">
            <v>846.1381944444438</v>
          </cell>
          <cell r="AF273">
            <v>44930.999931533646</v>
          </cell>
          <cell r="AG273">
            <v>44940.225283646323</v>
          </cell>
          <cell r="AH273">
            <v>44960.654861111114</v>
          </cell>
          <cell r="AI273">
            <v>1.1879292357967477</v>
          </cell>
          <cell r="AJ273">
            <v>19.230413510100995</v>
          </cell>
          <cell r="AK273">
            <v>26</v>
          </cell>
          <cell r="AL273">
            <v>34</v>
          </cell>
          <cell r="AM273">
            <v>23.345070422535212</v>
          </cell>
          <cell r="AN273">
            <v>29.570422535211268</v>
          </cell>
          <cell r="AO273">
            <v>20.345070422535212</v>
          </cell>
          <cell r="AP273">
            <v>44</v>
          </cell>
          <cell r="AQ273">
            <v>35.200000000000003</v>
          </cell>
          <cell r="AR273">
            <v>30.200000000000003</v>
          </cell>
          <cell r="AS273">
            <v>44982.831249999996</v>
          </cell>
          <cell r="AT273">
            <v>44977.831249999996</v>
          </cell>
          <cell r="AU273"/>
          <cell r="AV273"/>
          <cell r="AW273"/>
          <cell r="AX273"/>
          <cell r="AY273"/>
          <cell r="AZ273"/>
          <cell r="BA273"/>
          <cell r="BB273"/>
          <cell r="BC273" t="str">
            <v>PAID</v>
          </cell>
          <cell r="BD273" t="str">
            <v>WITH BACKJOB</v>
          </cell>
          <cell r="BE273">
            <v>44950.631249999999</v>
          </cell>
          <cell r="BF273">
            <v>298.36875000000146</v>
          </cell>
          <cell r="BG273">
            <v>44938</v>
          </cell>
          <cell r="BH273">
            <v>45249</v>
          </cell>
        </row>
        <row r="274">
          <cell r="E274" t="str">
            <v>R22322527</v>
          </cell>
          <cell r="F274" t="str">
            <v>BHAGIA AAKASH SANJAY</v>
          </cell>
          <cell r="G274" t="str">
            <v>ACACIA, MOLAVE PARK VILL, PARANAQUE</v>
          </cell>
          <cell r="H274" t="str">
            <v>PARAÑAQUE CITY</v>
          </cell>
          <cell r="I274" t="str">
            <v>PARAÑAQUE</v>
          </cell>
          <cell r="J274" t="str">
            <v>needs PAI; inform ECOM if they can perform this hot; for crew survey on Feb. 22, 2023; for execution on 3rd week of March; needs permit for tree trimming; install truss guy</v>
          </cell>
          <cell r="K274" t="str">
            <v>W/O ISSUE</v>
          </cell>
          <cell r="L274" t="str">
            <v>ECOM</v>
          </cell>
          <cell r="M274" t="str">
            <v>FCOMP</v>
          </cell>
          <cell r="N274" t="str">
            <v>RRG</v>
          </cell>
          <cell r="O274">
            <v>59.29</v>
          </cell>
          <cell r="P274">
            <v>57.093800000000002</v>
          </cell>
          <cell r="Q274">
            <v>89.28</v>
          </cell>
          <cell r="R274">
            <v>0</v>
          </cell>
          <cell r="S274">
            <v>208329.91</v>
          </cell>
          <cell r="T274" t="str">
            <v>RELOC</v>
          </cell>
          <cell r="U274">
            <v>41015.269999999997</v>
          </cell>
          <cell r="V274">
            <v>81668.040000000008</v>
          </cell>
          <cell r="W274">
            <v>44911.630555555559</v>
          </cell>
          <cell r="X274">
            <v>44915</v>
          </cell>
          <cell r="Y274">
            <v>44915</v>
          </cell>
          <cell r="Z274">
            <v>45041</v>
          </cell>
          <cell r="AA274">
            <v>45041</v>
          </cell>
          <cell r="AB274"/>
          <cell r="AC274">
            <v>129.36944444444089</v>
          </cell>
          <cell r="AD274">
            <v>126</v>
          </cell>
          <cell r="AE274">
            <v>-45041</v>
          </cell>
          <cell r="AF274">
            <v>44931.716057414298</v>
          </cell>
          <cell r="AG274">
            <v>44940.872191243288</v>
          </cell>
          <cell r="AH274">
            <v>44961.630555555559</v>
          </cell>
          <cell r="AI274">
            <v>4.2029445115404105</v>
          </cell>
          <cell r="AJ274">
            <v>-1072.4047619047619</v>
          </cell>
          <cell r="AK274">
            <v>23</v>
          </cell>
          <cell r="AL274">
            <v>36</v>
          </cell>
          <cell r="AM274">
            <v>23.085501858736059</v>
          </cell>
          <cell r="AN274">
            <v>29.241635687732341</v>
          </cell>
          <cell r="AO274">
            <v>20.085501858736059</v>
          </cell>
          <cell r="AP274">
            <v>42</v>
          </cell>
          <cell r="AQ274">
            <v>33.6</v>
          </cell>
          <cell r="AR274">
            <v>28.6</v>
          </cell>
          <cell r="AS274">
            <v>45074.6</v>
          </cell>
          <cell r="AT274">
            <v>45069.599999999999</v>
          </cell>
          <cell r="AU274"/>
          <cell r="AV274"/>
          <cell r="AW274"/>
          <cell r="AX274"/>
          <cell r="AY274"/>
          <cell r="AZ274"/>
          <cell r="BA274"/>
          <cell r="BB274"/>
          <cell r="BC274" t="str">
            <v>ON GOING MAT RETURN</v>
          </cell>
          <cell r="BD274" t="str">
            <v>WITH BACKJOB , PARTIALLY BILLED</v>
          </cell>
          <cell r="BE274">
            <v>45044</v>
          </cell>
          <cell r="BF274">
            <v>216</v>
          </cell>
          <cell r="BG274">
            <v>45013</v>
          </cell>
          <cell r="BH274">
            <v>45260</v>
          </cell>
        </row>
        <row r="275">
          <cell r="E275" t="str">
            <v>X22083677948</v>
          </cell>
          <cell r="F275" t="str">
            <v>MANUEL JR. CO DIZON</v>
          </cell>
          <cell r="G275" t="str">
            <v>CUENCA, AYALA-ALABANG VILL, MUNTINLUPA</v>
          </cell>
          <cell r="H275" t="str">
            <v>MUNTINLUPA CITY</v>
          </cell>
          <cell r="I275" t="str">
            <v>PARAÑAQUE</v>
          </cell>
          <cell r="J275" t="str">
            <v>waiting for meter BCT 2/17</v>
          </cell>
          <cell r="K275" t="str">
            <v>W/ ISSUE</v>
          </cell>
          <cell r="L275" t="str">
            <v>POWERHOUSE</v>
          </cell>
          <cell r="M275" t="str">
            <v>FCOMP</v>
          </cell>
          <cell r="N275" t="str">
            <v>JSP</v>
          </cell>
          <cell r="O275">
            <v>53.33</v>
          </cell>
          <cell r="P275">
            <v>44.207999999999998</v>
          </cell>
          <cell r="Q275">
            <v>82.05</v>
          </cell>
          <cell r="R275">
            <v>101.5</v>
          </cell>
          <cell r="S275">
            <v>361436.29</v>
          </cell>
          <cell r="T275" t="str">
            <v>NEW</v>
          </cell>
          <cell r="U275">
            <v>37192</v>
          </cell>
          <cell r="V275">
            <v>24255.01</v>
          </cell>
          <cell r="W275">
            <v>44911.527083333334</v>
          </cell>
          <cell r="X275">
            <v>44922.275000000001</v>
          </cell>
          <cell r="Y275">
            <v>44915</v>
          </cell>
          <cell r="Z275">
            <v>44953</v>
          </cell>
          <cell r="AA275">
            <v>44987.387499999997</v>
          </cell>
          <cell r="AB275"/>
          <cell r="AC275">
            <v>75.860416666662786</v>
          </cell>
          <cell r="AD275">
            <v>65.112499999995634</v>
          </cell>
          <cell r="AE275">
            <v>-44987.387499999997</v>
          </cell>
          <cell r="AF275">
            <v>44930.005682555122</v>
          </cell>
          <cell r="AG275">
            <v>44938.733309014271</v>
          </cell>
          <cell r="AH275">
            <v>44961.527083333334</v>
          </cell>
          <cell r="AI275">
            <v>2.6489303102353716</v>
          </cell>
          <cell r="AJ275">
            <v>-1071.1282738095238</v>
          </cell>
          <cell r="AK275">
            <v>23</v>
          </cell>
          <cell r="AL275">
            <v>32</v>
          </cell>
          <cell r="AM275">
            <v>21.478599221789885</v>
          </cell>
          <cell r="AN275">
            <v>27.206225680933851</v>
          </cell>
          <cell r="AO275">
            <v>18.478599221789885</v>
          </cell>
          <cell r="AP275">
            <v>42</v>
          </cell>
          <cell r="AQ275">
            <v>33.6</v>
          </cell>
          <cell r="AR275">
            <v>28.6</v>
          </cell>
          <cell r="AS275">
            <v>45020.987499999996</v>
          </cell>
          <cell r="AT275">
            <v>45015.987499999996</v>
          </cell>
          <cell r="AU275"/>
          <cell r="AV275"/>
          <cell r="AW275"/>
          <cell r="AX275"/>
          <cell r="AY275"/>
          <cell r="AZ275"/>
          <cell r="BA275"/>
          <cell r="BB275"/>
          <cell r="BC275" t="str">
            <v>FOR AUDIT</v>
          </cell>
          <cell r="BD275" t="str">
            <v>PARTIALLY BILLED</v>
          </cell>
          <cell r="BE275">
            <v>44990.387499999997</v>
          </cell>
          <cell r="BF275">
            <v>876.61250000000291</v>
          </cell>
          <cell r="BG275">
            <v>44953</v>
          </cell>
          <cell r="BH275">
            <v>45867</v>
          </cell>
        </row>
        <row r="276">
          <cell r="E276" t="str">
            <v>X22125061820</v>
          </cell>
          <cell r="F276" t="str">
            <v>NEWT'S CORPORATION</v>
          </cell>
          <cell r="G276" t="str">
            <v>J. ABAD SANTOS, BAYVIEW VILL, PARANAQUE</v>
          </cell>
          <cell r="H276" t="str">
            <v>PARAÑAQUE CITY</v>
          </cell>
          <cell r="I276" t="str">
            <v>PARAÑAQUE</v>
          </cell>
          <cell r="J276"/>
          <cell r="K276"/>
          <cell r="L276" t="str">
            <v>POWERHOUSE</v>
          </cell>
          <cell r="M276" t="str">
            <v>FCOMP</v>
          </cell>
          <cell r="N276" t="str">
            <v>IJP</v>
          </cell>
          <cell r="O276">
            <v>30.86</v>
          </cell>
          <cell r="P276"/>
          <cell r="Q276">
            <v>42.2</v>
          </cell>
          <cell r="R276">
            <v>45</v>
          </cell>
          <cell r="S276">
            <v>161263.70000000001</v>
          </cell>
          <cell r="T276" t="str">
            <v>NEW</v>
          </cell>
          <cell r="U276">
            <v>21511.040000000001</v>
          </cell>
          <cell r="V276"/>
          <cell r="W276">
            <v>44912.97152777778</v>
          </cell>
          <cell r="X276">
            <v>44922.286111111112</v>
          </cell>
          <cell r="Y276">
            <v>44915</v>
          </cell>
          <cell r="Z276"/>
          <cell r="AA276">
            <v>44922.6875</v>
          </cell>
          <cell r="AB276"/>
          <cell r="AC276">
            <v>9.7159722222204437</v>
          </cell>
          <cell r="AD276">
            <v>0.40138888888759539</v>
          </cell>
          <cell r="AE276">
            <v>-44922.6875</v>
          </cell>
          <cell r="AF276">
            <v>44931.745721326166</v>
          </cell>
          <cell r="AG276">
            <v>44940.552172939068</v>
          </cell>
          <cell r="AH276">
            <v>44962.97152777778</v>
          </cell>
          <cell r="AI276">
            <v>0.33466126543203745</v>
          </cell>
          <cell r="AJ276">
            <v>-1123.0671875</v>
          </cell>
          <cell r="AK276">
            <v>20</v>
          </cell>
          <cell r="AL276">
            <v>36</v>
          </cell>
          <cell r="AM276">
            <v>21.774193548387096</v>
          </cell>
          <cell r="AN276">
            <v>27.58064516129032</v>
          </cell>
          <cell r="AO276">
            <v>18.774193548387096</v>
          </cell>
          <cell r="AP276">
            <v>40</v>
          </cell>
          <cell r="AQ276">
            <v>32</v>
          </cell>
          <cell r="AR276">
            <v>27</v>
          </cell>
          <cell r="AS276">
            <v>44954.6875</v>
          </cell>
          <cell r="AT276">
            <v>44949.6875</v>
          </cell>
          <cell r="AU276"/>
          <cell r="AV276"/>
          <cell r="AW276"/>
          <cell r="AX276"/>
          <cell r="AY276"/>
          <cell r="AZ276"/>
          <cell r="BA276"/>
          <cell r="BB276"/>
          <cell r="BC276" t="str">
            <v>NO COC</v>
          </cell>
          <cell r="BD276"/>
          <cell r="BE276">
            <v>44925.6875</v>
          </cell>
          <cell r="BF276">
            <v>965.3125</v>
          </cell>
          <cell r="BG276"/>
          <cell r="BH276"/>
        </row>
        <row r="277">
          <cell r="E277" t="str">
            <v>X22072948367</v>
          </cell>
          <cell r="F277" t="str">
            <v>THE HOLY INFANT ACADEMY OF MUNTINLUPA, INC.</v>
          </cell>
          <cell r="G277" t="str">
            <v>DON P. REYES, VICTORIAHOMES-JADEHEIGHTS SUBD, MUNTINLUPA</v>
          </cell>
          <cell r="H277" t="str">
            <v>MUNTINLUPA CITY</v>
          </cell>
          <cell r="I277" t="str">
            <v>PARAÑAQUE</v>
          </cell>
          <cell r="J277" t="str">
            <v>1/10 - for execution 1/13</v>
          </cell>
          <cell r="K277" t="str">
            <v>W/O ISSUE</v>
          </cell>
          <cell r="L277" t="str">
            <v>POWERHOUSE</v>
          </cell>
          <cell r="M277" t="str">
            <v>FCOMP</v>
          </cell>
          <cell r="N277" t="str">
            <v>IJP</v>
          </cell>
          <cell r="O277">
            <v>25.5</v>
          </cell>
          <cell r="P277">
            <v>18.5733</v>
          </cell>
          <cell r="Q277">
            <v>34.83</v>
          </cell>
          <cell r="R277">
            <v>40</v>
          </cell>
          <cell r="S277">
            <v>175350.07</v>
          </cell>
          <cell r="T277" t="str">
            <v>NEW</v>
          </cell>
          <cell r="U277">
            <v>17777.060000000001</v>
          </cell>
          <cell r="V277"/>
          <cell r="W277">
            <v>44918.425000000003</v>
          </cell>
          <cell r="X277">
            <v>44924</v>
          </cell>
          <cell r="Y277">
            <v>44929</v>
          </cell>
          <cell r="Z277"/>
          <cell r="AA277">
            <v>44940.4</v>
          </cell>
          <cell r="AB277"/>
          <cell r="AC277">
            <v>21.974999999998545</v>
          </cell>
          <cell r="AD277">
            <v>16.400000000001455</v>
          </cell>
          <cell r="AE277">
            <v>-44940.4</v>
          </cell>
          <cell r="AF277">
            <v>44937.199193548389</v>
          </cell>
          <cell r="AG277">
            <v>44946.005645161291</v>
          </cell>
          <cell r="AH277">
            <v>44968.425000000003</v>
          </cell>
          <cell r="AI277">
            <v>0.7569166666666165</v>
          </cell>
          <cell r="AJ277">
            <v>-1123.51</v>
          </cell>
          <cell r="AK277">
            <v>20</v>
          </cell>
          <cell r="AL277">
            <v>36</v>
          </cell>
          <cell r="AM277">
            <v>21.774193548387096</v>
          </cell>
          <cell r="AN277">
            <v>27.58064516129032</v>
          </cell>
          <cell r="AO277">
            <v>18.774193548387096</v>
          </cell>
          <cell r="AP277">
            <v>40</v>
          </cell>
          <cell r="AQ277">
            <v>32</v>
          </cell>
          <cell r="AR277">
            <v>27</v>
          </cell>
          <cell r="AS277">
            <v>44972.4</v>
          </cell>
          <cell r="AT277">
            <v>44967.4</v>
          </cell>
          <cell r="AU277"/>
          <cell r="AV277"/>
          <cell r="AW277"/>
          <cell r="AX277"/>
          <cell r="AY277"/>
          <cell r="AZ277"/>
          <cell r="BA277"/>
          <cell r="BB277"/>
          <cell r="BC277" t="str">
            <v>NO COC</v>
          </cell>
          <cell r="BD277"/>
          <cell r="BE277">
            <v>44943.4</v>
          </cell>
          <cell r="BF277">
            <v>947.59999999999854</v>
          </cell>
          <cell r="BG277"/>
          <cell r="BH277"/>
        </row>
        <row r="278">
          <cell r="E278" t="str">
            <v>X22114884130</v>
          </cell>
          <cell r="F278" t="str">
            <v>DAVID'S FUSION INT'L. FOOD INC. DOING BUSINESS UND</v>
          </cell>
          <cell r="G278" t="str">
            <v>AQUINO CPD, AQUINO CPD, BACOOR</v>
          </cell>
          <cell r="H278" t="str">
            <v>BACOOR CITY</v>
          </cell>
          <cell r="I278" t="str">
            <v>DASMA</v>
          </cell>
          <cell r="J278" t="str">
            <v>committed to finish on Monday 1/16</v>
          </cell>
          <cell r="K278" t="str">
            <v>W/O ISSUE</v>
          </cell>
          <cell r="L278" t="str">
            <v>ECOM</v>
          </cell>
          <cell r="M278" t="str">
            <v>FCOMP</v>
          </cell>
          <cell r="N278" t="str">
            <v>RRG</v>
          </cell>
          <cell r="O278">
            <v>44.99</v>
          </cell>
          <cell r="P278">
            <v>24.107199999999999</v>
          </cell>
          <cell r="Q278">
            <v>63.82</v>
          </cell>
          <cell r="R278">
            <v>60</v>
          </cell>
          <cell r="S278">
            <v>114849.32</v>
          </cell>
          <cell r="T278" t="str">
            <v>NEW</v>
          </cell>
          <cell r="U278">
            <v>35061.42</v>
          </cell>
          <cell r="V278">
            <v>8166.07</v>
          </cell>
          <cell r="W278">
            <v>44922.637499999997</v>
          </cell>
          <cell r="X278">
            <v>44930</v>
          </cell>
          <cell r="Y278">
            <v>44931</v>
          </cell>
          <cell r="Z278"/>
          <cell r="AA278">
            <v>44944.29791666667</v>
          </cell>
          <cell r="AB278"/>
          <cell r="AC278">
            <v>21.660416666672972</v>
          </cell>
          <cell r="AD278">
            <v>14.297916666670062</v>
          </cell>
          <cell r="AE278">
            <v>-44944.29791666667</v>
          </cell>
          <cell r="AF278">
            <v>44941.937880228135</v>
          </cell>
          <cell r="AG278">
            <v>44950.884648288971</v>
          </cell>
          <cell r="AH278">
            <v>44972.637499999997</v>
          </cell>
          <cell r="AI278">
            <v>0.7284769288152162</v>
          </cell>
          <cell r="AJ278">
            <v>-1070.1023313492065</v>
          </cell>
          <cell r="AK278">
            <v>23</v>
          </cell>
          <cell r="AL278">
            <v>34</v>
          </cell>
          <cell r="AM278">
            <v>22.300380228136884</v>
          </cell>
          <cell r="AN278">
            <v>28.247148288973385</v>
          </cell>
          <cell r="AO278">
            <v>19.300380228136884</v>
          </cell>
          <cell r="AP278">
            <v>42</v>
          </cell>
          <cell r="AQ278">
            <v>33.6</v>
          </cell>
          <cell r="AR278">
            <v>28.6</v>
          </cell>
          <cell r="AS278">
            <v>44977.897916666669</v>
          </cell>
          <cell r="AT278">
            <v>44972.897916666669</v>
          </cell>
          <cell r="AU278"/>
          <cell r="AV278"/>
          <cell r="AW278"/>
          <cell r="AX278"/>
          <cell r="AY278"/>
          <cell r="AZ278"/>
          <cell r="BA278"/>
          <cell r="BB278"/>
          <cell r="BC278" t="str">
            <v>NO COC</v>
          </cell>
          <cell r="BD278" t="str">
            <v>PARTIALLY BILLED</v>
          </cell>
          <cell r="BE278">
            <v>44947.29791666667</v>
          </cell>
          <cell r="BF278">
            <v>943.70208333332994</v>
          </cell>
          <cell r="BG278"/>
          <cell r="BH278"/>
        </row>
        <row r="279">
          <cell r="E279" t="str">
            <v>R22105760</v>
          </cell>
          <cell r="F279" t="str">
            <v>CEBU AIR EMPLOYEES MULTI-PURPOSE COOPERATIVE</v>
          </cell>
          <cell r="G279" t="str">
            <v>NAIA, PILDERA I, PASAY CITY</v>
          </cell>
          <cell r="H279" t="str">
            <v>PASAY CITY</v>
          </cell>
          <cell r="I279" t="str">
            <v>PARAÑAQUE</v>
          </cell>
          <cell r="J279" t="str">
            <v>1/11-for coordination with chairman this week</v>
          </cell>
          <cell r="K279"/>
          <cell r="L279" t="str">
            <v>VJC</v>
          </cell>
          <cell r="M279" t="str">
            <v>FCOMP</v>
          </cell>
          <cell r="N279" t="str">
            <v>CLG</v>
          </cell>
          <cell r="O279">
            <v>160.62</v>
          </cell>
          <cell r="P279">
            <v>93.302300000000002</v>
          </cell>
          <cell r="Q279">
            <v>319.97000000000003</v>
          </cell>
          <cell r="R279">
            <v>0</v>
          </cell>
          <cell r="S279">
            <v>572668.64</v>
          </cell>
          <cell r="T279" t="str">
            <v>RELOC</v>
          </cell>
          <cell r="U279">
            <v>125169.51</v>
          </cell>
          <cell r="V279">
            <v>29270.44</v>
          </cell>
          <cell r="W279">
            <v>44924.609722222223</v>
          </cell>
          <cell r="X279">
            <v>44937.588888888888</v>
          </cell>
          <cell r="Y279">
            <v>44933</v>
          </cell>
          <cell r="Z279"/>
          <cell r="AA279">
            <v>44965.586111111108</v>
          </cell>
          <cell r="AB279"/>
          <cell r="AC279">
            <v>40.976388888884685</v>
          </cell>
          <cell r="AD279">
            <v>27.997222222220444</v>
          </cell>
          <cell r="AE279">
            <v>-44965.586111111108</v>
          </cell>
          <cell r="AF279">
            <v>44947.081420335431</v>
          </cell>
          <cell r="AG279">
            <v>44956.873873165619</v>
          </cell>
          <cell r="AH279">
            <v>44974.609722222223</v>
          </cell>
          <cell r="AI279">
            <v>1.2065270061727156</v>
          </cell>
          <cell r="AJ279">
            <v>-936.78304398148146</v>
          </cell>
          <cell r="AK279">
            <v>30</v>
          </cell>
          <cell r="AL279">
            <v>36</v>
          </cell>
          <cell r="AM279">
            <v>25.471698113207545</v>
          </cell>
          <cell r="AN279">
            <v>32.264150943396224</v>
          </cell>
          <cell r="AO279">
            <v>22.471698113207545</v>
          </cell>
          <cell r="AP279">
            <v>48</v>
          </cell>
          <cell r="AQ279">
            <v>38.400000000000006</v>
          </cell>
          <cell r="AR279">
            <v>33.400000000000006</v>
          </cell>
          <cell r="AS279">
            <v>45003.986111111109</v>
          </cell>
          <cell r="AT279">
            <v>44998.986111111109</v>
          </cell>
          <cell r="AU279"/>
          <cell r="AV279"/>
          <cell r="AW279"/>
          <cell r="AX279"/>
          <cell r="AY279"/>
          <cell r="AZ279"/>
          <cell r="BA279"/>
          <cell r="BB279"/>
          <cell r="BC279" t="str">
            <v>ON GOING MAT RETURN</v>
          </cell>
          <cell r="BD279" t="str">
            <v>PARTIALLY BILLED</v>
          </cell>
          <cell r="BE279">
            <v>44968.586111111108</v>
          </cell>
          <cell r="BF279">
            <v>106.41388888889196</v>
          </cell>
          <cell r="BG279">
            <v>44965</v>
          </cell>
          <cell r="BH279">
            <v>45075</v>
          </cell>
        </row>
        <row r="280">
          <cell r="E280" t="str">
            <v>X21083420507</v>
          </cell>
          <cell r="F280" t="str">
            <v>GLOBE TELECOM, INC.</v>
          </cell>
          <cell r="G280" t="str">
            <v>STA. INES, SAN ANTONIO VALLEY 6, PARANAQUE</v>
          </cell>
          <cell r="H280" t="str">
            <v>PARAÑAQUE CITY</v>
          </cell>
          <cell r="I280" t="str">
            <v>PARAÑAQUE</v>
          </cell>
          <cell r="J280" t="str">
            <v>w/ digging issue (02-21-23); globe rep needs to talk with the HOA regarding the rerouting of drainage; w/ drainage issue, needs rerouting; for C1 survey (email to FA); tagged for redesign (original sketch not feasible onsite)</v>
          </cell>
          <cell r="K280" t="str">
            <v>W/ ISSUE</v>
          </cell>
          <cell r="L280" t="str">
            <v>ECOM</v>
          </cell>
          <cell r="M280" t="str">
            <v>CAN</v>
          </cell>
          <cell r="N280" t="str">
            <v>HSP</v>
          </cell>
          <cell r="O280">
            <v>83.97</v>
          </cell>
          <cell r="P280"/>
          <cell r="Q280">
            <v>126.88</v>
          </cell>
          <cell r="R280">
            <v>23</v>
          </cell>
          <cell r="S280">
            <v>39030.35</v>
          </cell>
          <cell r="T280" t="str">
            <v>MODIFICATION</v>
          </cell>
          <cell r="U280">
            <v>65438.9</v>
          </cell>
          <cell r="V280"/>
          <cell r="W280">
            <v>44937.60833333333</v>
          </cell>
          <cell r="X280">
            <v>44943</v>
          </cell>
          <cell r="Y280">
            <v>44940</v>
          </cell>
          <cell r="Z280"/>
          <cell r="AA280"/>
          <cell r="AB280"/>
          <cell r="AC280">
            <v>-44937.60833333333</v>
          </cell>
          <cell r="AD280">
            <v>-44943</v>
          </cell>
          <cell r="AE280">
            <v>0</v>
          </cell>
          <cell r="AF280">
            <v>44958.815229885055</v>
          </cell>
          <cell r="AG280">
            <v>44968.270402298847</v>
          </cell>
          <cell r="AH280">
            <v>44987.60833333333</v>
          </cell>
          <cell r="AI280">
            <v>-1392.2976940883191</v>
          </cell>
          <cell r="AJ280">
            <v>0</v>
          </cell>
          <cell r="AK280">
            <v>26</v>
          </cell>
          <cell r="AL280">
            <v>36</v>
          </cell>
          <cell r="AM280">
            <v>24.206896551724139</v>
          </cell>
          <cell r="AN280">
            <v>30.662068965517239</v>
          </cell>
          <cell r="AO280">
            <v>21.206896551724139</v>
          </cell>
          <cell r="AP280">
            <v>44</v>
          </cell>
          <cell r="AQ280">
            <v>35.200000000000003</v>
          </cell>
          <cell r="AR280">
            <v>30.200000000000003</v>
          </cell>
          <cell r="AS280">
            <v>35.200000000000003</v>
          </cell>
          <cell r="AT280">
            <v>30.200000000000003</v>
          </cell>
          <cell r="AU280"/>
          <cell r="AV280"/>
          <cell r="AW280"/>
          <cell r="AX280"/>
          <cell r="AY280"/>
          <cell r="AZ280"/>
          <cell r="BA280"/>
          <cell r="BB280"/>
          <cell r="BC280" t="str">
            <v>CANCELLED</v>
          </cell>
          <cell r="BD280"/>
          <cell r="BE280">
            <v>3</v>
          </cell>
          <cell r="BF280">
            <v>0</v>
          </cell>
          <cell r="BG280"/>
          <cell r="BH280"/>
        </row>
        <row r="281">
          <cell r="E281" t="str">
            <v>X22083310565</v>
          </cell>
          <cell r="F281" t="str">
            <v>BGY TUNASAN - MULTI PURPOSE BUILDING</v>
          </cell>
          <cell r="G281" t="str">
            <v>RODRIGUEZ, TUNASAN, MUNTINLUPA</v>
          </cell>
          <cell r="H281" t="str">
            <v>MUNTINLUPA CITY</v>
          </cell>
          <cell r="I281" t="str">
            <v>PARAÑAQUE</v>
          </cell>
          <cell r="J281" t="str">
            <v>w/o service wire; to be resumed and finished once 200:5 BCT is secured; no stock of 200:5</v>
          </cell>
          <cell r="K281" t="str">
            <v>W/ ISSUE</v>
          </cell>
          <cell r="L281" t="str">
            <v>AVECO</v>
          </cell>
          <cell r="M281" t="str">
            <v>FCOMP</v>
          </cell>
          <cell r="N281" t="str">
            <v>DCB</v>
          </cell>
          <cell r="O281">
            <v>95.45</v>
          </cell>
          <cell r="P281">
            <v>54.131999999999998</v>
          </cell>
          <cell r="Q281">
            <v>149.07</v>
          </cell>
          <cell r="R281">
            <v>102</v>
          </cell>
          <cell r="S281">
            <v>498816.84</v>
          </cell>
          <cell r="T281" t="str">
            <v>NEW</v>
          </cell>
          <cell r="U281">
            <v>74412.490000000005</v>
          </cell>
          <cell r="V281">
            <v>26722.16</v>
          </cell>
          <cell r="W281">
            <v>44938.35833333333</v>
          </cell>
          <cell r="X281">
            <v>44943</v>
          </cell>
          <cell r="Y281">
            <v>44939</v>
          </cell>
          <cell r="Z281"/>
          <cell r="AA281">
            <v>44987.609027777777</v>
          </cell>
          <cell r="AB281"/>
          <cell r="AC281">
            <v>49.250694444446708</v>
          </cell>
          <cell r="AD281">
            <v>44.609027777776646</v>
          </cell>
          <cell r="AE281">
            <v>-44987.609027777777</v>
          </cell>
          <cell r="AF281">
            <v>44957.804376498796</v>
          </cell>
          <cell r="AG281">
            <v>44966.789988009587</v>
          </cell>
          <cell r="AH281">
            <v>44988.35833333333</v>
          </cell>
          <cell r="AI281">
            <v>1.6456361845620413</v>
          </cell>
          <cell r="AJ281">
            <v>-1022.4456597222222</v>
          </cell>
          <cell r="AK281">
            <v>26</v>
          </cell>
          <cell r="AL281">
            <v>32</v>
          </cell>
          <cell r="AM281">
            <v>22.446043165467625</v>
          </cell>
          <cell r="AN281">
            <v>28.431654676258994</v>
          </cell>
          <cell r="AO281">
            <v>19.446043165467625</v>
          </cell>
          <cell r="AP281">
            <v>44</v>
          </cell>
          <cell r="AQ281">
            <v>35.200000000000003</v>
          </cell>
          <cell r="AR281">
            <v>30.200000000000003</v>
          </cell>
          <cell r="AS281">
            <v>45022.809027777774</v>
          </cell>
          <cell r="AT281">
            <v>45017.809027777774</v>
          </cell>
          <cell r="AU281"/>
          <cell r="AV281"/>
          <cell r="AW281"/>
          <cell r="AX281"/>
          <cell r="AY281"/>
          <cell r="AZ281"/>
          <cell r="BA281"/>
          <cell r="BB281"/>
          <cell r="BC281" t="str">
            <v>ON GOING MAT RETURN</v>
          </cell>
          <cell r="BD281" t="str">
            <v>PARTIALLY BILLED , WITH BACKJOB</v>
          </cell>
          <cell r="BE281">
            <v>44990.609027777777</v>
          </cell>
          <cell r="BF281">
            <v>480.39097222222335</v>
          </cell>
          <cell r="BG281">
            <v>44989</v>
          </cell>
          <cell r="BH281">
            <v>45471</v>
          </cell>
        </row>
        <row r="282">
          <cell r="E282" t="str">
            <v>R22424284</v>
          </cell>
          <cell r="F282" t="str">
            <v>Retirement of Wood Pole CZ7-0763 Related WO X22020675684</v>
          </cell>
          <cell r="G282" t="str">
            <v>DR. A SANTOS, SAN DIONISIO, PARANAQUE</v>
          </cell>
          <cell r="H282" t="str">
            <v>PARAÑAQUE CITY</v>
          </cell>
          <cell r="I282" t="str">
            <v>PARAÑAQUE</v>
          </cell>
          <cell r="J282"/>
          <cell r="K282"/>
          <cell r="L282" t="str">
            <v>AVECO</v>
          </cell>
          <cell r="M282" t="str">
            <v>FCOMP</v>
          </cell>
          <cell r="N282" t="str">
            <v>RRG</v>
          </cell>
          <cell r="O282">
            <v>6.51</v>
          </cell>
          <cell r="P282">
            <v>6.5125000000000002</v>
          </cell>
          <cell r="Q282">
            <v>6.51</v>
          </cell>
          <cell r="R282">
            <v>0</v>
          </cell>
          <cell r="S282">
            <v>429.03</v>
          </cell>
          <cell r="T282" t="str">
            <v>TERMINATION</v>
          </cell>
          <cell r="U282">
            <v>5075.17</v>
          </cell>
          <cell r="V282">
            <v>5075.17</v>
          </cell>
          <cell r="W282">
            <v>44935.67291666667</v>
          </cell>
          <cell r="X282">
            <v>44950.527777777781</v>
          </cell>
          <cell r="Y282">
            <v>44963</v>
          </cell>
          <cell r="Z282"/>
          <cell r="AA282">
            <v>44961.572222222225</v>
          </cell>
          <cell r="AB282"/>
          <cell r="AC282">
            <v>25.899305555554747</v>
          </cell>
          <cell r="AD282">
            <v>11.044444444443798</v>
          </cell>
          <cell r="AE282">
            <v>-44961.572222222225</v>
          </cell>
          <cell r="AF282">
            <v>44954.447110215056</v>
          </cell>
          <cell r="AG282">
            <v>44963.253561827958</v>
          </cell>
          <cell r="AH282">
            <v>44985.67291666667</v>
          </cell>
          <cell r="AI282">
            <v>0.89208719135799686</v>
          </cell>
          <cell r="AJ282">
            <v>-1124.0393055555555</v>
          </cell>
          <cell r="AK282">
            <v>20</v>
          </cell>
          <cell r="AL282">
            <v>36</v>
          </cell>
          <cell r="AM282">
            <v>21.774193548387096</v>
          </cell>
          <cell r="AN282">
            <v>27.58064516129032</v>
          </cell>
          <cell r="AO282">
            <v>18.774193548387096</v>
          </cell>
          <cell r="AP282">
            <v>40</v>
          </cell>
          <cell r="AQ282">
            <v>32</v>
          </cell>
          <cell r="AR282">
            <v>27</v>
          </cell>
          <cell r="AS282">
            <v>44993.572222222225</v>
          </cell>
          <cell r="AT282">
            <v>44988.572222222225</v>
          </cell>
          <cell r="AU282"/>
          <cell r="AV282"/>
          <cell r="AW282"/>
          <cell r="AX282"/>
          <cell r="AY282"/>
          <cell r="AZ282"/>
          <cell r="BA282"/>
          <cell r="BB282"/>
          <cell r="BC282" t="str">
            <v>NO COC</v>
          </cell>
          <cell r="BD282" t="str">
            <v>PARTIALLY BILLED</v>
          </cell>
          <cell r="BE282">
            <v>44964.572222222225</v>
          </cell>
          <cell r="BF282">
            <v>926.42777777777519</v>
          </cell>
          <cell r="BG282"/>
          <cell r="BH282"/>
        </row>
        <row r="283">
          <cell r="E283" t="str">
            <v>X21104435799</v>
          </cell>
          <cell r="F283" t="str">
            <v>DITO TELECOMMUNITY CORPORATION</v>
          </cell>
          <cell r="G283" t="str">
            <v>SAMPAGUITA, VERAVILLE TOWNHOMES ALEGRIA, LAS PINAS CITY</v>
          </cell>
          <cell r="H283" t="str">
            <v>LAS PIÑAS CITY</v>
          </cell>
          <cell r="I283" t="str">
            <v>PARAÑAQUE</v>
          </cell>
          <cell r="J283" t="str">
            <v>Stringing 4/19, energize 4/25</v>
          </cell>
          <cell r="K283" t="str">
            <v>W/ ISSUE</v>
          </cell>
          <cell r="L283" t="str">
            <v>VJC</v>
          </cell>
          <cell r="M283" t="str">
            <v>FCOMP</v>
          </cell>
          <cell r="N283" t="str">
            <v>IJP</v>
          </cell>
          <cell r="O283">
            <v>235.3</v>
          </cell>
          <cell r="P283">
            <v>173.46770000000001</v>
          </cell>
          <cell r="Q283">
            <v>389.42</v>
          </cell>
          <cell r="R283">
            <v>31</v>
          </cell>
          <cell r="S283">
            <v>963501.58</v>
          </cell>
          <cell r="T283" t="str">
            <v>NEW</v>
          </cell>
          <cell r="U283">
            <v>183365.36999999994</v>
          </cell>
          <cell r="V283">
            <v>119354.82</v>
          </cell>
          <cell r="W283">
            <v>44942.518750000003</v>
          </cell>
          <cell r="X283">
            <v>44951.570833333331</v>
          </cell>
          <cell r="Y283">
            <v>44947</v>
          </cell>
          <cell r="Z283"/>
          <cell r="AA283">
            <v>45045</v>
          </cell>
          <cell r="AB283"/>
          <cell r="AC283">
            <v>102.48124999999709</v>
          </cell>
          <cell r="AD283">
            <v>93.429166666668607</v>
          </cell>
          <cell r="AE283">
            <v>-45045</v>
          </cell>
          <cell r="AF283">
            <v>44964.990448113211</v>
          </cell>
          <cell r="AG283">
            <v>44974.782900943399</v>
          </cell>
          <cell r="AH283">
            <v>44992.518750000003</v>
          </cell>
          <cell r="AI283">
            <v>3.0175034722221366</v>
          </cell>
          <cell r="AJ283">
            <v>-938.4375</v>
          </cell>
          <cell r="AK283">
            <v>30</v>
          </cell>
          <cell r="AL283">
            <v>36</v>
          </cell>
          <cell r="AM283">
            <v>25.471698113207545</v>
          </cell>
          <cell r="AN283">
            <v>32.264150943396224</v>
          </cell>
          <cell r="AO283">
            <v>22.471698113207545</v>
          </cell>
          <cell r="AP283">
            <v>48</v>
          </cell>
          <cell r="AQ283">
            <v>38.400000000000006</v>
          </cell>
          <cell r="AR283">
            <v>33.400000000000006</v>
          </cell>
          <cell r="AS283">
            <v>45083.4</v>
          </cell>
          <cell r="AT283">
            <v>45078.400000000001</v>
          </cell>
          <cell r="AU283"/>
          <cell r="AV283"/>
          <cell r="AW283"/>
          <cell r="AX283"/>
          <cell r="AY283"/>
          <cell r="AZ283"/>
          <cell r="BA283"/>
          <cell r="BB283"/>
          <cell r="BC283" t="str">
            <v>ON GOING MAT RETURN</v>
          </cell>
          <cell r="BD283" t="str">
            <v>PARTIALLY BILLED , WITH BACKJOB</v>
          </cell>
          <cell r="BE283">
            <v>45048</v>
          </cell>
          <cell r="BF283">
            <v>102</v>
          </cell>
          <cell r="BG283">
            <v>45035</v>
          </cell>
          <cell r="BH283">
            <v>45150</v>
          </cell>
        </row>
        <row r="284">
          <cell r="E284" t="str">
            <v>X22010385684</v>
          </cell>
          <cell r="F284" t="str">
            <v>CLINIC SYSTEMS INC.</v>
          </cell>
          <cell r="G284" t="str">
            <v>WAWA, PUROK 8, MUNTINLUPA</v>
          </cell>
          <cell r="H284" t="str">
            <v>MUNTINLUPA CITY</v>
          </cell>
          <cell r="I284" t="str">
            <v>PARAÑAQUE</v>
          </cell>
          <cell r="J284"/>
          <cell r="K284" t="str">
            <v>W/ ISSUE</v>
          </cell>
          <cell r="L284" t="str">
            <v>AVECO</v>
          </cell>
          <cell r="M284" t="str">
            <v>FCOMP</v>
          </cell>
          <cell r="N284" t="str">
            <v>EAO</v>
          </cell>
          <cell r="O284">
            <v>327.45</v>
          </cell>
          <cell r="P284">
            <v>170.39779999999999</v>
          </cell>
          <cell r="Q284">
            <v>480.05</v>
          </cell>
          <cell r="R284">
            <v>538</v>
          </cell>
          <cell r="S284">
            <v>1415729.94</v>
          </cell>
          <cell r="T284" t="str">
            <v>NEW</v>
          </cell>
          <cell r="U284">
            <v>255209.60000000003</v>
          </cell>
          <cell r="V284">
            <v>217792.33</v>
          </cell>
          <cell r="W284">
            <v>44942.527777777781</v>
          </cell>
          <cell r="X284">
            <v>44951.631249999999</v>
          </cell>
          <cell r="Y284">
            <v>44945</v>
          </cell>
          <cell r="Z284"/>
          <cell r="AA284">
            <v>44974.299305555556</v>
          </cell>
          <cell r="AB284"/>
          <cell r="AC284">
            <v>31.771527777775191</v>
          </cell>
          <cell r="AD284">
            <v>22.668055555557657</v>
          </cell>
          <cell r="AE284">
            <v>-44974.299305555556</v>
          </cell>
          <cell r="AF284">
            <v>44958.367368221465</v>
          </cell>
          <cell r="AG284">
            <v>44966.39125900645</v>
          </cell>
          <cell r="AH284">
            <v>44992.527777777781</v>
          </cell>
          <cell r="AI284">
            <v>1.2648176139793657</v>
          </cell>
          <cell r="AJ284">
            <v>-899.48598611111117</v>
          </cell>
          <cell r="AK284">
            <v>32</v>
          </cell>
          <cell r="AL284">
            <v>23</v>
          </cell>
          <cell r="AM284">
            <v>18.839590443686006</v>
          </cell>
          <cell r="AN284">
            <v>23.863481228668942</v>
          </cell>
          <cell r="AO284">
            <v>15.839590443686006</v>
          </cell>
          <cell r="AP284">
            <v>50</v>
          </cell>
          <cell r="AQ284">
            <v>40</v>
          </cell>
          <cell r="AR284">
            <v>35</v>
          </cell>
          <cell r="AS284">
            <v>45014.299305555556</v>
          </cell>
          <cell r="AT284">
            <v>45009.299305555556</v>
          </cell>
          <cell r="AU284"/>
          <cell r="AV284"/>
          <cell r="AW284"/>
          <cell r="AX284"/>
          <cell r="AY284"/>
          <cell r="AZ284"/>
          <cell r="BA284"/>
          <cell r="BB284"/>
          <cell r="BC284" t="str">
            <v>MATERIAL BALANCING</v>
          </cell>
          <cell r="BD284" t="str">
            <v xml:space="preserve"> </v>
          </cell>
          <cell r="BE284">
            <v>44977.299305555556</v>
          </cell>
          <cell r="BF284">
            <v>807.7006944444438</v>
          </cell>
          <cell r="BG284">
            <v>44972</v>
          </cell>
          <cell r="BH284">
            <v>45785</v>
          </cell>
        </row>
        <row r="285">
          <cell r="E285" t="str">
            <v>R22378114</v>
          </cell>
          <cell r="F285" t="str">
            <v>MALICDEM JONATHAN D.,</v>
          </cell>
          <cell r="G285" t="str">
            <v>F. HAISE, MOONWALK, PARANAQUE</v>
          </cell>
          <cell r="H285" t="str">
            <v>PARAÑAQUE CITY</v>
          </cell>
          <cell r="I285" t="str">
            <v>PARAÑAQUE</v>
          </cell>
          <cell r="J285" t="str">
            <v>June 10 target completion, for survey</v>
          </cell>
          <cell r="K285" t="str">
            <v>W/ ISSUE</v>
          </cell>
          <cell r="L285" t="str">
            <v>CHALLENGER</v>
          </cell>
          <cell r="M285" t="str">
            <v>TECO</v>
          </cell>
          <cell r="N285" t="str">
            <v>EAO</v>
          </cell>
          <cell r="O285">
            <v>24.61</v>
          </cell>
          <cell r="P285">
            <v>23.997199999999999</v>
          </cell>
          <cell r="Q285">
            <v>46.82</v>
          </cell>
          <cell r="R285">
            <v>0</v>
          </cell>
          <cell r="S285">
            <v>130876.85</v>
          </cell>
          <cell r="T285" t="str">
            <v>RELOC</v>
          </cell>
          <cell r="U285">
            <v>19176.399999999998</v>
          </cell>
          <cell r="V285"/>
          <cell r="W285">
            <v>44943.53125</v>
          </cell>
          <cell r="X285">
            <v>44951.646527777775</v>
          </cell>
          <cell r="Y285">
            <v>44944</v>
          </cell>
          <cell r="Z285"/>
          <cell r="AA285">
            <v>45244.696527777778</v>
          </cell>
          <cell r="AB285">
            <v>45840</v>
          </cell>
          <cell r="AC285">
            <v>301.1652777777781</v>
          </cell>
          <cell r="AD285">
            <v>293.05000000000291</v>
          </cell>
          <cell r="AE285">
            <v>595.3034722222219</v>
          </cell>
          <cell r="AF285">
            <v>44962.305443548386</v>
          </cell>
          <cell r="AG285">
            <v>44971.111895161288</v>
          </cell>
          <cell r="AH285">
            <v>44993.53125</v>
          </cell>
          <cell r="AI285">
            <v>10.373470679012357</v>
          </cell>
          <cell r="AJ285">
            <v>14.882586805555547</v>
          </cell>
          <cell r="AK285">
            <v>20</v>
          </cell>
          <cell r="AL285">
            <v>36</v>
          </cell>
          <cell r="AM285">
            <v>21.774193548387096</v>
          </cell>
          <cell r="AN285">
            <v>27.58064516129032</v>
          </cell>
          <cell r="AO285">
            <v>18.774193548387096</v>
          </cell>
          <cell r="AP285">
            <v>40</v>
          </cell>
          <cell r="AQ285">
            <v>32</v>
          </cell>
          <cell r="AR285">
            <v>27</v>
          </cell>
          <cell r="AS285">
            <v>45276.696527777778</v>
          </cell>
          <cell r="AT285">
            <v>45271.696527777778</v>
          </cell>
          <cell r="AU285"/>
          <cell r="AV285"/>
          <cell r="AW285"/>
          <cell r="AX285"/>
          <cell r="AY285"/>
          <cell r="AZ285"/>
          <cell r="BA285"/>
          <cell r="BB285"/>
          <cell r="BC285" t="str">
            <v>PAID</v>
          </cell>
          <cell r="BD285" t="str">
            <v>WITH BACKJOB</v>
          </cell>
          <cell r="BE285">
            <v>45247.696527777778</v>
          </cell>
          <cell r="BF285">
            <v>223.3034722222219</v>
          </cell>
          <cell r="BG285">
            <v>45244</v>
          </cell>
          <cell r="BH285">
            <v>45471</v>
          </cell>
        </row>
        <row r="286">
          <cell r="E286" t="str">
            <v>R22154101</v>
          </cell>
          <cell r="F286" t="str">
            <v>MARTINEZ KAYZIEL PANALIGAN,</v>
          </cell>
          <cell r="G286" t="str">
            <v>BAYABAS, GOLDEN ACRES SUBD, LAS PINAS CITY</v>
          </cell>
          <cell r="H286" t="str">
            <v>LAS PIÑAS CITY</v>
          </cell>
          <cell r="I286" t="str">
            <v>PARAÑAQUE</v>
          </cell>
          <cell r="J286" t="str">
            <v>for FCOMP</v>
          </cell>
          <cell r="K286"/>
          <cell r="L286" t="str">
            <v>POWERHOUSE</v>
          </cell>
          <cell r="M286" t="str">
            <v>FCOMP</v>
          </cell>
          <cell r="N286" t="str">
            <v>IJP</v>
          </cell>
          <cell r="O286">
            <v>38.47</v>
          </cell>
          <cell r="P286">
            <v>37.957299999999996</v>
          </cell>
          <cell r="Q286">
            <v>60.23</v>
          </cell>
          <cell r="R286">
            <v>0</v>
          </cell>
          <cell r="S286">
            <v>164938.07999999999</v>
          </cell>
          <cell r="T286" t="str">
            <v>RELOC</v>
          </cell>
          <cell r="U286">
            <v>29628.289999999994</v>
          </cell>
          <cell r="V286"/>
          <cell r="W286">
            <v>44942.642361111109</v>
          </cell>
          <cell r="X286">
            <v>44951.663194444445</v>
          </cell>
          <cell r="Y286">
            <v>45005</v>
          </cell>
          <cell r="Z286"/>
          <cell r="AA286">
            <v>45035.538888888892</v>
          </cell>
          <cell r="AB286"/>
          <cell r="AC286">
            <v>92.896527777782467</v>
          </cell>
          <cell r="AD286">
            <v>83.875694444446708</v>
          </cell>
          <cell r="AE286">
            <v>-45035.538888888892</v>
          </cell>
          <cell r="AF286">
            <v>44962.727862969849</v>
          </cell>
          <cell r="AG286">
            <v>44971.883996798839</v>
          </cell>
          <cell r="AH286">
            <v>44992.642361111109</v>
          </cell>
          <cell r="AI286">
            <v>3.0180152140366525</v>
          </cell>
          <cell r="AJ286">
            <v>-1072.2747354497355</v>
          </cell>
          <cell r="AK286">
            <v>23</v>
          </cell>
          <cell r="AL286">
            <v>36</v>
          </cell>
          <cell r="AM286">
            <v>23.085501858736059</v>
          </cell>
          <cell r="AN286">
            <v>29.241635687732341</v>
          </cell>
          <cell r="AO286">
            <v>20.085501858736059</v>
          </cell>
          <cell r="AP286">
            <v>42</v>
          </cell>
          <cell r="AQ286">
            <v>33.6</v>
          </cell>
          <cell r="AR286">
            <v>28.6</v>
          </cell>
          <cell r="AS286">
            <v>45069.138888888891</v>
          </cell>
          <cell r="AT286">
            <v>45064.138888888891</v>
          </cell>
          <cell r="AU286"/>
          <cell r="AV286"/>
          <cell r="AW286"/>
          <cell r="AX286"/>
          <cell r="AY286"/>
          <cell r="AZ286"/>
          <cell r="BA286"/>
          <cell r="BB286"/>
          <cell r="BC286" t="str">
            <v>NO COC</v>
          </cell>
          <cell r="BD286"/>
          <cell r="BE286">
            <v>45038.538888888892</v>
          </cell>
          <cell r="BF286">
            <v>852.46111111110804</v>
          </cell>
          <cell r="BG286"/>
          <cell r="BH286"/>
        </row>
        <row r="287">
          <cell r="E287" t="str">
            <v>X22093783139</v>
          </cell>
          <cell r="F287" t="str">
            <v>AIZA SALGARINO PINGOY</v>
          </cell>
          <cell r="G287" t="str">
            <v>SAN PABLO, CARMENCITA VILL, LAS PINAS CITY</v>
          </cell>
          <cell r="H287" t="str">
            <v>LAS PIÑAS CITY</v>
          </cell>
          <cell r="I287" t="str">
            <v>PARAÑAQUE</v>
          </cell>
          <cell r="J287" t="str">
            <v>for execution on the 4th week of Feb; for energization on Mar. 2, 2023 @ 11am</v>
          </cell>
          <cell r="K287" t="str">
            <v>W/ ISSUE</v>
          </cell>
          <cell r="L287" t="str">
            <v>AVECO</v>
          </cell>
          <cell r="M287" t="str">
            <v>FCOMP</v>
          </cell>
          <cell r="N287" t="str">
            <v>RRG</v>
          </cell>
          <cell r="O287">
            <v>29.75</v>
          </cell>
          <cell r="P287">
            <v>12.013299999999999</v>
          </cell>
          <cell r="Q287">
            <v>40.75</v>
          </cell>
          <cell r="R287">
            <v>56</v>
          </cell>
          <cell r="S287">
            <v>193708.49</v>
          </cell>
          <cell r="T287" t="str">
            <v>NEW</v>
          </cell>
          <cell r="U287">
            <v>23186.65</v>
          </cell>
          <cell r="V287">
            <v>16879.62</v>
          </cell>
          <cell r="W287">
            <v>44943.520833333336</v>
          </cell>
          <cell r="X287">
            <v>44951.70208333333</v>
          </cell>
          <cell r="Y287">
            <v>44945</v>
          </cell>
          <cell r="Z287"/>
          <cell r="AA287">
            <v>44988.727083333331</v>
          </cell>
          <cell r="AB287"/>
          <cell r="AC287">
            <v>45.206249999995634</v>
          </cell>
          <cell r="AD287">
            <v>37.025000000001455</v>
          </cell>
          <cell r="AE287">
            <v>-44988.727083333331</v>
          </cell>
          <cell r="AF287">
            <v>44961.595213498622</v>
          </cell>
          <cell r="AG287">
            <v>44970.215048209371</v>
          </cell>
          <cell r="AH287">
            <v>44993.520833333336</v>
          </cell>
          <cell r="AI287">
            <v>1.6088106617645506</v>
          </cell>
          <cell r="AJ287">
            <v>-1124.7181770833333</v>
          </cell>
          <cell r="AK287">
            <v>20</v>
          </cell>
          <cell r="AL287">
            <v>34</v>
          </cell>
          <cell r="AM287">
            <v>21.074380165289259</v>
          </cell>
          <cell r="AN287">
            <v>26.694214876033058</v>
          </cell>
          <cell r="AO287">
            <v>18.074380165289259</v>
          </cell>
          <cell r="AP287">
            <v>40</v>
          </cell>
          <cell r="AQ287">
            <v>32</v>
          </cell>
          <cell r="AR287">
            <v>27</v>
          </cell>
          <cell r="AS287">
            <v>45020.727083333331</v>
          </cell>
          <cell r="AT287">
            <v>45015.727083333331</v>
          </cell>
          <cell r="AU287"/>
          <cell r="AV287"/>
          <cell r="AW287"/>
          <cell r="AX287"/>
          <cell r="AY287"/>
          <cell r="AZ287"/>
          <cell r="BA287"/>
          <cell r="BB287"/>
          <cell r="BC287" t="str">
            <v>NO COC</v>
          </cell>
          <cell r="BD287" t="str">
            <v>PARTIALLY BILLED</v>
          </cell>
          <cell r="BE287">
            <v>44991.727083333331</v>
          </cell>
          <cell r="BF287">
            <v>899.27291666666861</v>
          </cell>
          <cell r="BG287"/>
          <cell r="BH287"/>
        </row>
        <row r="288">
          <cell r="E288" t="str">
            <v>X22114925833</v>
          </cell>
          <cell r="F288" t="str">
            <v>GLOBE TELECOM, INC.</v>
          </cell>
          <cell r="G288" t="str">
            <v>BLOCK 2, GREENPLAIN VILLAGE, BACOOR</v>
          </cell>
          <cell r="H288" t="str">
            <v>BACOOR CITY</v>
          </cell>
          <cell r="I288" t="str">
            <v>DASMA</v>
          </cell>
          <cell r="J288"/>
          <cell r="K288" t="str">
            <v>W/O ISSUE</v>
          </cell>
          <cell r="L288" t="str">
            <v>POWERHOUSE</v>
          </cell>
          <cell r="M288" t="str">
            <v>TECO</v>
          </cell>
          <cell r="N288" t="str">
            <v>IJP</v>
          </cell>
          <cell r="O288">
            <v>21.93</v>
          </cell>
          <cell r="P288">
            <v>18.186599999999999</v>
          </cell>
          <cell r="Q288">
            <v>29.82</v>
          </cell>
          <cell r="R288">
            <v>18</v>
          </cell>
          <cell r="S288">
            <v>197814.14</v>
          </cell>
          <cell r="T288" t="str">
            <v>NEW</v>
          </cell>
          <cell r="U288">
            <v>17087.38</v>
          </cell>
          <cell r="V288"/>
          <cell r="W288">
            <v>44943.574999999997</v>
          </cell>
          <cell r="X288">
            <v>44951.706250000003</v>
          </cell>
          <cell r="Y288">
            <v>44945</v>
          </cell>
          <cell r="Z288"/>
          <cell r="AA288">
            <v>44953.409722222219</v>
          </cell>
          <cell r="AB288">
            <v>45803.63958333333</v>
          </cell>
          <cell r="AC288">
            <v>9.8347222222218988</v>
          </cell>
          <cell r="AD288">
            <v>1.7034722222160781</v>
          </cell>
          <cell r="AE288">
            <v>850.22986111111095</v>
          </cell>
          <cell r="AF288">
            <v>44962.349193548383</v>
          </cell>
          <cell r="AG288">
            <v>44971.155645161285</v>
          </cell>
          <cell r="AH288">
            <v>44993.574999999997</v>
          </cell>
          <cell r="AI288">
            <v>0.33875154320986539</v>
          </cell>
          <cell r="AJ288">
            <v>21.255746527777774</v>
          </cell>
          <cell r="AK288">
            <v>20</v>
          </cell>
          <cell r="AL288">
            <v>36</v>
          </cell>
          <cell r="AM288">
            <v>21.774193548387096</v>
          </cell>
          <cell r="AN288">
            <v>27.58064516129032</v>
          </cell>
          <cell r="AO288">
            <v>18.774193548387096</v>
          </cell>
          <cell r="AP288">
            <v>40</v>
          </cell>
          <cell r="AQ288">
            <v>32</v>
          </cell>
          <cell r="AR288">
            <v>27</v>
          </cell>
          <cell r="AS288">
            <v>44985.409722222219</v>
          </cell>
          <cell r="AT288">
            <v>44980.409722222219</v>
          </cell>
          <cell r="AU288"/>
          <cell r="AV288"/>
          <cell r="AW288"/>
          <cell r="AX288"/>
          <cell r="AY288"/>
          <cell r="AZ288"/>
          <cell r="BA288"/>
          <cell r="BB288"/>
          <cell r="BC288" t="str">
            <v>PAID</v>
          </cell>
          <cell r="BD288"/>
          <cell r="BE288">
            <v>44956.409722222219</v>
          </cell>
          <cell r="BF288">
            <v>242.59027777778101</v>
          </cell>
          <cell r="BG288">
            <v>44927</v>
          </cell>
          <cell r="BH288">
            <v>45199</v>
          </cell>
        </row>
        <row r="289">
          <cell r="E289" t="str">
            <v>X22125105358</v>
          </cell>
          <cell r="F289" t="str">
            <v>ANTONIO G DE LEON</v>
          </cell>
          <cell r="G289" t="str">
            <v>AERIDES, PACIFIC VILL, MUNTINLUPA</v>
          </cell>
          <cell r="H289" t="str">
            <v>MUNTINLUPA CITY</v>
          </cell>
          <cell r="I289" t="str">
            <v>PARAÑAQUE</v>
          </cell>
          <cell r="J289" t="str">
            <v>for meter bukas anytime</v>
          </cell>
          <cell r="K289"/>
          <cell r="L289" t="str">
            <v>ECOM</v>
          </cell>
          <cell r="M289" t="str">
            <v>CLOSE</v>
          </cell>
          <cell r="N289" t="str">
            <v>RRG</v>
          </cell>
          <cell r="O289">
            <v>50.42</v>
          </cell>
          <cell r="P289">
            <v>63.689500000000002</v>
          </cell>
          <cell r="Q289">
            <v>77.8</v>
          </cell>
          <cell r="R289">
            <v>104.5</v>
          </cell>
          <cell r="S289">
            <v>351148.38</v>
          </cell>
          <cell r="T289" t="str">
            <v>MODIFICATION</v>
          </cell>
          <cell r="U289">
            <v>39313.229999999996</v>
          </cell>
          <cell r="V289">
            <v>40669.000000000007</v>
          </cell>
          <cell r="W289">
            <v>44946.320138888892</v>
          </cell>
          <cell r="X289">
            <v>44953.629166666666</v>
          </cell>
          <cell r="Y289">
            <v>44950</v>
          </cell>
          <cell r="Z289"/>
          <cell r="AA289">
            <v>44993.57708333333</v>
          </cell>
          <cell r="AB289"/>
          <cell r="AC289">
            <v>47.256944444437977</v>
          </cell>
          <cell r="AD289">
            <v>39.947916666664241</v>
          </cell>
          <cell r="AE289">
            <v>-44993.57708333333</v>
          </cell>
          <cell r="AF289">
            <v>44964.79873811068</v>
          </cell>
          <cell r="AG289">
            <v>44973.526364569829</v>
          </cell>
          <cell r="AH289">
            <v>44996.320138888892</v>
          </cell>
          <cell r="AI289">
            <v>1.6501405872582282</v>
          </cell>
          <cell r="AJ289">
            <v>-1071.2756448412697</v>
          </cell>
          <cell r="AK289">
            <v>23</v>
          </cell>
          <cell r="AL289">
            <v>32</v>
          </cell>
          <cell r="AM289">
            <v>21.478599221789885</v>
          </cell>
          <cell r="AN289">
            <v>27.206225680933851</v>
          </cell>
          <cell r="AO289">
            <v>18.478599221789885</v>
          </cell>
          <cell r="AP289">
            <v>42</v>
          </cell>
          <cell r="AQ289">
            <v>33.6</v>
          </cell>
          <cell r="AR289">
            <v>28.6</v>
          </cell>
          <cell r="AS289">
            <v>45027.177083333328</v>
          </cell>
          <cell r="AT289">
            <v>45022.177083333328</v>
          </cell>
          <cell r="AU289"/>
          <cell r="AV289"/>
          <cell r="AW289"/>
          <cell r="AX289"/>
          <cell r="AY289"/>
          <cell r="AZ289"/>
          <cell r="BA289"/>
          <cell r="BB289"/>
          <cell r="BC289" t="str">
            <v>PAID</v>
          </cell>
          <cell r="BD289"/>
          <cell r="BE289">
            <v>44996.57708333333</v>
          </cell>
          <cell r="BF289">
            <v>38.422916666670062</v>
          </cell>
          <cell r="BG289">
            <v>44991</v>
          </cell>
          <cell r="BH289">
            <v>45035</v>
          </cell>
        </row>
        <row r="290">
          <cell r="E290" t="str">
            <v>X22083284182</v>
          </cell>
          <cell r="F290" t="str">
            <v>J. C. UYECIO CONSTRUCTION AND DEVELOPMENT COMPANY</v>
          </cell>
          <cell r="G290" t="str">
            <v>MERVILLE, PASAY, PASAY CITY</v>
          </cell>
          <cell r="H290" t="str">
            <v>PASAY CITY</v>
          </cell>
          <cell r="I290" t="str">
            <v>PARAÑAQUE</v>
          </cell>
          <cell r="J290" t="str">
            <v>for PAI on March 4, 2023; reconductoring</v>
          </cell>
          <cell r="K290" t="str">
            <v>W/ ISSUE</v>
          </cell>
          <cell r="L290" t="str">
            <v>AVECO</v>
          </cell>
          <cell r="M290" t="str">
            <v>FCOMP</v>
          </cell>
          <cell r="N290" t="str">
            <v>IJP</v>
          </cell>
          <cell r="O290">
            <v>297.68</v>
          </cell>
          <cell r="P290">
            <v>149.26310000000001</v>
          </cell>
          <cell r="Q290">
            <v>591.75</v>
          </cell>
          <cell r="R290">
            <v>165.75</v>
          </cell>
          <cell r="S290">
            <v>986274.94</v>
          </cell>
          <cell r="T290" t="str">
            <v>NEW</v>
          </cell>
          <cell r="U290">
            <v>231979.11999999988</v>
          </cell>
          <cell r="V290">
            <v>192988.64</v>
          </cell>
          <cell r="W290">
            <v>44946.737500000003</v>
          </cell>
          <cell r="X290">
            <v>44953.636805555558</v>
          </cell>
          <cell r="Y290">
            <v>44953</v>
          </cell>
          <cell r="Z290"/>
          <cell r="AA290">
            <v>44998.747916666667</v>
          </cell>
          <cell r="AB290"/>
          <cell r="AC290">
            <v>52.010416666664241</v>
          </cell>
          <cell r="AD290">
            <v>45.111111111109494</v>
          </cell>
          <cell r="AE290">
            <v>-44998.747916666667</v>
          </cell>
          <cell r="AF290">
            <v>44969.269414893621</v>
          </cell>
          <cell r="AG290">
            <v>44979.077925531921</v>
          </cell>
          <cell r="AH290">
            <v>44996.737500000003</v>
          </cell>
          <cell r="AI290">
            <v>1.5278059895832621</v>
          </cell>
          <cell r="AJ290">
            <v>-818.15905303030308</v>
          </cell>
          <cell r="AK290">
            <v>40</v>
          </cell>
          <cell r="AL290">
            <v>32</v>
          </cell>
          <cell r="AM290">
            <v>25.531914893617024</v>
          </cell>
          <cell r="AN290">
            <v>32.340425531914896</v>
          </cell>
          <cell r="AO290">
            <v>22.531914893617024</v>
          </cell>
          <cell r="AP290">
            <v>55</v>
          </cell>
          <cell r="AQ290">
            <v>44</v>
          </cell>
          <cell r="AR290">
            <v>39</v>
          </cell>
          <cell r="AS290">
            <v>45042.747916666667</v>
          </cell>
          <cell r="AT290">
            <v>45037.747916666667</v>
          </cell>
          <cell r="AU290"/>
          <cell r="AV290"/>
          <cell r="AW290"/>
          <cell r="AX290"/>
          <cell r="AY290"/>
          <cell r="AZ290"/>
          <cell r="BA290"/>
          <cell r="BB290"/>
          <cell r="BC290" t="str">
            <v>NO COC</v>
          </cell>
          <cell r="BD290" t="str">
            <v>PARTIALLY BILLED</v>
          </cell>
          <cell r="BE290">
            <v>45001.747916666667</v>
          </cell>
          <cell r="BF290">
            <v>889.25208333333285</v>
          </cell>
          <cell r="BG290"/>
          <cell r="BH290"/>
        </row>
        <row r="291">
          <cell r="E291" t="str">
            <v>X22083577405</v>
          </cell>
          <cell r="F291" t="str">
            <v>MEDICAL CENTER MUNTINLUPA, INC.</v>
          </cell>
          <cell r="G291" t="str">
            <v>LARBAF, BRUGER SUBD, MUNTINLUPA</v>
          </cell>
          <cell r="H291" t="str">
            <v>MUNTINLUPA CITY</v>
          </cell>
          <cell r="I291" t="str">
            <v>PARAÑAQUE</v>
          </cell>
          <cell r="J291" t="str">
            <v>for survey; needs interruption</v>
          </cell>
          <cell r="K291"/>
          <cell r="L291" t="str">
            <v>AVECO</v>
          </cell>
          <cell r="M291" t="str">
            <v>TECO</v>
          </cell>
          <cell r="N291" t="str">
            <v>EAO</v>
          </cell>
          <cell r="O291">
            <v>188.04</v>
          </cell>
          <cell r="P291">
            <v>158.0626</v>
          </cell>
          <cell r="Q291">
            <v>251.72</v>
          </cell>
          <cell r="R291">
            <v>134</v>
          </cell>
          <cell r="S291">
            <v>854712.66</v>
          </cell>
          <cell r="T291" t="str">
            <v>MODIFICATION</v>
          </cell>
          <cell r="U291">
            <v>138976.26</v>
          </cell>
          <cell r="V291">
            <v>129276.73</v>
          </cell>
          <cell r="W291">
            <v>44945.529861111114</v>
          </cell>
          <cell r="X291">
            <v>44953.638194444444</v>
          </cell>
          <cell r="Y291">
            <v>44949</v>
          </cell>
          <cell r="Z291"/>
          <cell r="AA291">
            <v>45030.707638888889</v>
          </cell>
          <cell r="AB291">
            <v>45807</v>
          </cell>
          <cell r="AC291">
            <v>85.177777777775191</v>
          </cell>
          <cell r="AD291">
            <v>77.069444444445253</v>
          </cell>
          <cell r="AE291">
            <v>776.29236111111095</v>
          </cell>
          <cell r="AF291">
            <v>44965.543559741251</v>
          </cell>
          <cell r="AG291">
            <v>44974.680546042619</v>
          </cell>
          <cell r="AH291">
            <v>44995.529861111114</v>
          </cell>
          <cell r="AI291">
            <v>2.7758829365078519</v>
          </cell>
          <cell r="AJ291">
            <v>16.875920893719805</v>
          </cell>
          <cell r="AK291">
            <v>28</v>
          </cell>
          <cell r="AL291">
            <v>32</v>
          </cell>
          <cell r="AM291">
            <v>23.013698630136989</v>
          </cell>
          <cell r="AN291">
            <v>29.150684931506852</v>
          </cell>
          <cell r="AO291">
            <v>20.013698630136989</v>
          </cell>
          <cell r="AP291">
            <v>46</v>
          </cell>
          <cell r="AQ291">
            <v>36.800000000000004</v>
          </cell>
          <cell r="AR291">
            <v>31.800000000000004</v>
          </cell>
          <cell r="AS291">
            <v>45067.507638888892</v>
          </cell>
          <cell r="AT291">
            <v>45062.507638888892</v>
          </cell>
          <cell r="AU291"/>
          <cell r="AV291"/>
          <cell r="AW291"/>
          <cell r="AX291"/>
          <cell r="AY291"/>
          <cell r="AZ291"/>
          <cell r="BA291"/>
          <cell r="BB291"/>
          <cell r="BC291" t="str">
            <v>PAID</v>
          </cell>
          <cell r="BD291"/>
          <cell r="BE291">
            <v>45033.707638888889</v>
          </cell>
          <cell r="BF291">
            <v>205.29236111111095</v>
          </cell>
          <cell r="BG291">
            <v>45028</v>
          </cell>
          <cell r="BH291">
            <v>45239</v>
          </cell>
        </row>
        <row r="292">
          <cell r="E292" t="str">
            <v>X22094058341</v>
          </cell>
          <cell r="F292" t="str">
            <v>BACOOR NATIONAL HIGH SCHOOL - TABING DAGAT ANNEX -</v>
          </cell>
          <cell r="G292" t="str">
            <v>GEN. EMILIO AGUINALDO, TALABA IV, BACOOR</v>
          </cell>
          <cell r="H292" t="str">
            <v>BACOOR CITY</v>
          </cell>
          <cell r="I292" t="str">
            <v>DASMA</v>
          </cell>
          <cell r="J292" t="str">
            <v>waiting for meter BCT 2/17, drop not yet installed</v>
          </cell>
          <cell r="K292" t="str">
            <v>W/ ISSUE</v>
          </cell>
          <cell r="L292" t="str">
            <v>POWERHOUSE</v>
          </cell>
          <cell r="M292" t="str">
            <v>FCOMP</v>
          </cell>
          <cell r="N292" t="str">
            <v>JSP</v>
          </cell>
          <cell r="O292">
            <v>103.02</v>
          </cell>
          <cell r="P292">
            <v>25.492799999999999</v>
          </cell>
          <cell r="Q292">
            <v>143.27000000000001</v>
          </cell>
          <cell r="R292">
            <v>66.83</v>
          </cell>
          <cell r="S292">
            <v>377315.48</v>
          </cell>
          <cell r="T292" t="str">
            <v>NEW</v>
          </cell>
          <cell r="U292">
            <v>80310.549999999988</v>
          </cell>
          <cell r="V292">
            <v>29076.04</v>
          </cell>
          <cell r="W292">
            <v>44951.621666666666</v>
          </cell>
          <cell r="X292">
            <v>44953.654861111114</v>
          </cell>
          <cell r="Y292">
            <v>44956</v>
          </cell>
          <cell r="Z292"/>
          <cell r="AA292">
            <v>44980</v>
          </cell>
          <cell r="AB292"/>
          <cell r="AC292">
            <v>28.378333333334012</v>
          </cell>
          <cell r="AD292">
            <v>26.34513888888614</v>
          </cell>
          <cell r="AE292">
            <v>-44980</v>
          </cell>
          <cell r="AF292">
            <v>44971.966737089198</v>
          </cell>
          <cell r="AG292">
            <v>44981.192089201875</v>
          </cell>
          <cell r="AH292">
            <v>45001.621666666666</v>
          </cell>
          <cell r="AI292">
            <v>0.91170211161389803</v>
          </cell>
          <cell r="AJ292">
            <v>-1022.2727272727273</v>
          </cell>
          <cell r="AK292">
            <v>26</v>
          </cell>
          <cell r="AL292">
            <v>34</v>
          </cell>
          <cell r="AM292">
            <v>23.345070422535212</v>
          </cell>
          <cell r="AN292">
            <v>29.570422535211268</v>
          </cell>
          <cell r="AO292">
            <v>20.345070422535212</v>
          </cell>
          <cell r="AP292">
            <v>44</v>
          </cell>
          <cell r="AQ292">
            <v>35.200000000000003</v>
          </cell>
          <cell r="AR292">
            <v>30.200000000000003</v>
          </cell>
          <cell r="AS292">
            <v>45015.199999999997</v>
          </cell>
          <cell r="AT292">
            <v>45010.2</v>
          </cell>
          <cell r="AU292"/>
          <cell r="AV292"/>
          <cell r="AW292"/>
          <cell r="AX292"/>
          <cell r="AY292"/>
          <cell r="AZ292"/>
          <cell r="BA292"/>
          <cell r="BB292"/>
          <cell r="BC292" t="str">
            <v>NO COC</v>
          </cell>
          <cell r="BD292" t="str">
            <v>PARTIALLY BILLED</v>
          </cell>
          <cell r="BE292">
            <v>44983</v>
          </cell>
          <cell r="BF292">
            <v>908</v>
          </cell>
          <cell r="BG292"/>
          <cell r="BH292"/>
        </row>
        <row r="293">
          <cell r="E293" t="str">
            <v>X22052245215</v>
          </cell>
          <cell r="F293" t="str">
            <v>SHERRE ANN BISAGAS TUBA-ON</v>
          </cell>
          <cell r="G293" t="str">
            <v>CUASAY, ZONE 1, TAGUIG CITY</v>
          </cell>
          <cell r="H293" t="str">
            <v>TAGUIG CITY</v>
          </cell>
          <cell r="I293" t="str">
            <v>PARAÑAQUE</v>
          </cell>
          <cell r="J293" t="str">
            <v>conjunct with X23031053327; for metering; FOR FCOMP</v>
          </cell>
          <cell r="K293" t="str">
            <v>W/ ISSUE</v>
          </cell>
          <cell r="L293" t="str">
            <v>VJC</v>
          </cell>
          <cell r="M293" t="str">
            <v>FCOMP</v>
          </cell>
          <cell r="N293" t="str">
            <v>JSP</v>
          </cell>
          <cell r="O293">
            <v>52.86</v>
          </cell>
          <cell r="P293">
            <v>49.518999999999998</v>
          </cell>
          <cell r="Q293">
            <v>80</v>
          </cell>
          <cell r="R293">
            <v>38</v>
          </cell>
          <cell r="S293">
            <v>303970.01</v>
          </cell>
          <cell r="T293" t="str">
            <v>NEW</v>
          </cell>
          <cell r="U293">
            <v>40844.490000000005</v>
          </cell>
          <cell r="V293"/>
          <cell r="W293">
            <v>44951.635416666664</v>
          </cell>
          <cell r="X293">
            <v>44953.655555555553</v>
          </cell>
          <cell r="Y293">
            <v>44954</v>
          </cell>
          <cell r="Z293"/>
          <cell r="AA293">
            <v>45052</v>
          </cell>
          <cell r="AB293"/>
          <cell r="AC293">
            <v>100.36458333333576</v>
          </cell>
          <cell r="AD293">
            <v>98.344444444446708</v>
          </cell>
          <cell r="AE293">
            <v>-45052</v>
          </cell>
          <cell r="AF293">
            <v>44971.720918525403</v>
          </cell>
          <cell r="AG293">
            <v>44980.877052354394</v>
          </cell>
          <cell r="AH293">
            <v>45001.635416666664</v>
          </cell>
          <cell r="AI293">
            <v>3.2606368256844585</v>
          </cell>
          <cell r="AJ293">
            <v>-1072.6666666666667</v>
          </cell>
          <cell r="AK293">
            <v>23</v>
          </cell>
          <cell r="AL293">
            <v>36</v>
          </cell>
          <cell r="AM293">
            <v>23.085501858736059</v>
          </cell>
          <cell r="AN293">
            <v>29.241635687732341</v>
          </cell>
          <cell r="AO293">
            <v>20.085501858736059</v>
          </cell>
          <cell r="AP293">
            <v>42</v>
          </cell>
          <cell r="AQ293">
            <v>33.6</v>
          </cell>
          <cell r="AR293">
            <v>28.6</v>
          </cell>
          <cell r="AS293">
            <v>45085.599999999999</v>
          </cell>
          <cell r="AT293">
            <v>45080.6</v>
          </cell>
          <cell r="AU293"/>
          <cell r="AV293"/>
          <cell r="AW293"/>
          <cell r="AX293"/>
          <cell r="AY293"/>
          <cell r="AZ293"/>
          <cell r="BA293"/>
          <cell r="BB293"/>
          <cell r="BC293" t="str">
            <v>NO COC</v>
          </cell>
          <cell r="BD293"/>
          <cell r="BE293">
            <v>45055</v>
          </cell>
          <cell r="BF293">
            <v>836</v>
          </cell>
          <cell r="BG293"/>
          <cell r="BH293"/>
        </row>
        <row r="294">
          <cell r="E294" t="str">
            <v>X22072837369</v>
          </cell>
          <cell r="F294" t="str">
            <v>MARITES BAUTISTA NUÑEZ</v>
          </cell>
          <cell r="G294" t="str">
            <v>MOLINO III, MOLINO III, BACOOR</v>
          </cell>
          <cell r="H294" t="str">
            <v>BACOOR CITY</v>
          </cell>
          <cell r="I294" t="str">
            <v>DASMA</v>
          </cell>
          <cell r="J294"/>
          <cell r="K294" t="str">
            <v>W/O ISSUE</v>
          </cell>
          <cell r="L294" t="str">
            <v>POWERHOUSE</v>
          </cell>
          <cell r="M294" t="str">
            <v>COMP</v>
          </cell>
          <cell r="N294" t="str">
            <v>EAO</v>
          </cell>
          <cell r="O294">
            <v>39.270000000000003</v>
          </cell>
          <cell r="P294">
            <v>32.828000000000003</v>
          </cell>
          <cell r="Q294">
            <v>67.63</v>
          </cell>
          <cell r="R294">
            <v>18.78</v>
          </cell>
          <cell r="S294">
            <v>245093.83</v>
          </cell>
          <cell r="T294" t="str">
            <v>NEW</v>
          </cell>
          <cell r="U294">
            <v>30601.439999999995</v>
          </cell>
          <cell r="V294">
            <v>24250.14</v>
          </cell>
          <cell r="W294">
            <v>44952.541666666664</v>
          </cell>
          <cell r="X294">
            <v>44957</v>
          </cell>
          <cell r="Y294">
            <v>44956</v>
          </cell>
          <cell r="Z294"/>
          <cell r="AA294">
            <v>44961.59652777778</v>
          </cell>
          <cell r="AB294">
            <v>45846</v>
          </cell>
          <cell r="AC294">
            <v>9.054861111115315</v>
          </cell>
          <cell r="AD294">
            <v>4.5965277777795563</v>
          </cell>
          <cell r="AE294">
            <v>884.40347222222044</v>
          </cell>
          <cell r="AF294">
            <v>44972.627168525403</v>
          </cell>
          <cell r="AG294">
            <v>44981.783302354394</v>
          </cell>
          <cell r="AH294">
            <v>45002.541666666664</v>
          </cell>
          <cell r="AI294">
            <v>0.29417362788526807</v>
          </cell>
          <cell r="AJ294">
            <v>21.057225529100485</v>
          </cell>
          <cell r="AK294">
            <v>23</v>
          </cell>
          <cell r="AL294">
            <v>36</v>
          </cell>
          <cell r="AM294">
            <v>23.085501858736059</v>
          </cell>
          <cell r="AN294">
            <v>29.241635687732341</v>
          </cell>
          <cell r="AO294">
            <v>20.085501858736059</v>
          </cell>
          <cell r="AP294">
            <v>42</v>
          </cell>
          <cell r="AQ294">
            <v>33.6</v>
          </cell>
          <cell r="AR294">
            <v>28.6</v>
          </cell>
          <cell r="AS294">
            <v>44995.196527777778</v>
          </cell>
          <cell r="AT294">
            <v>44990.196527777778</v>
          </cell>
          <cell r="AU294"/>
          <cell r="AV294"/>
          <cell r="AW294"/>
          <cell r="AX294"/>
          <cell r="AY294"/>
          <cell r="AZ294"/>
          <cell r="BA294"/>
          <cell r="BB294"/>
          <cell r="BC294" t="str">
            <v>PAID</v>
          </cell>
          <cell r="BD294"/>
          <cell r="BE294">
            <v>44964.59652777778</v>
          </cell>
          <cell r="BF294">
            <v>393.40347222222044</v>
          </cell>
          <cell r="BG294">
            <v>44959</v>
          </cell>
          <cell r="BH294">
            <v>45358</v>
          </cell>
        </row>
        <row r="295">
          <cell r="E295" t="str">
            <v>X23010094420</v>
          </cell>
          <cell r="F295" t="str">
            <v>SIGNIFICO VISTA VENTURES INC.</v>
          </cell>
          <cell r="G295" t="str">
            <v>MEZCAL, VERDANA HOMES SUBDIVISION, BACOOR</v>
          </cell>
          <cell r="H295" t="str">
            <v>BACOOR CITY</v>
          </cell>
          <cell r="I295" t="str">
            <v>DASMA</v>
          </cell>
          <cell r="J295"/>
          <cell r="K295" t="str">
            <v>W/O ISSUE</v>
          </cell>
          <cell r="L295" t="str">
            <v>POWERHOUSE</v>
          </cell>
          <cell r="M295" t="str">
            <v>FCOMP</v>
          </cell>
          <cell r="N295" t="str">
            <v>JSP</v>
          </cell>
          <cell r="O295">
            <v>18.68</v>
          </cell>
          <cell r="P295">
            <v>12.2928</v>
          </cell>
          <cell r="Q295">
            <v>25.57</v>
          </cell>
          <cell r="R295">
            <v>49</v>
          </cell>
          <cell r="S295">
            <v>189305.73</v>
          </cell>
          <cell r="T295" t="str">
            <v>NEW</v>
          </cell>
          <cell r="U295">
            <v>14558.269999999999</v>
          </cell>
          <cell r="V295"/>
          <cell r="W295">
            <v>44950.669444444444</v>
          </cell>
          <cell r="X295">
            <v>44957</v>
          </cell>
          <cell r="Y295">
            <v>44953</v>
          </cell>
          <cell r="Z295"/>
          <cell r="AA295">
            <v>44960.69027777778</v>
          </cell>
          <cell r="AB295"/>
          <cell r="AC295">
            <v>10.020833333335759</v>
          </cell>
          <cell r="AD295">
            <v>3.6902777777795563</v>
          </cell>
          <cell r="AE295">
            <v>-44960.69027777778</v>
          </cell>
          <cell r="AF295">
            <v>44969.44363799283</v>
          </cell>
          <cell r="AG295">
            <v>44978.250089605732</v>
          </cell>
          <cell r="AH295">
            <v>45000.669444444444</v>
          </cell>
          <cell r="AI295">
            <v>0.34516203703712056</v>
          </cell>
          <cell r="AJ295">
            <v>-1124.0172569444444</v>
          </cell>
          <cell r="AK295">
            <v>20</v>
          </cell>
          <cell r="AL295">
            <v>36</v>
          </cell>
          <cell r="AM295">
            <v>21.774193548387096</v>
          </cell>
          <cell r="AN295">
            <v>27.58064516129032</v>
          </cell>
          <cell r="AO295">
            <v>18.774193548387096</v>
          </cell>
          <cell r="AP295">
            <v>40</v>
          </cell>
          <cell r="AQ295">
            <v>32</v>
          </cell>
          <cell r="AR295">
            <v>27</v>
          </cell>
          <cell r="AS295">
            <v>44992.69027777778</v>
          </cell>
          <cell r="AT295">
            <v>44987.69027777778</v>
          </cell>
          <cell r="AU295"/>
          <cell r="AV295"/>
          <cell r="AW295"/>
          <cell r="AX295"/>
          <cell r="AY295"/>
          <cell r="AZ295"/>
          <cell r="BA295"/>
          <cell r="BB295"/>
          <cell r="BC295" t="str">
            <v>NO COC</v>
          </cell>
          <cell r="BD295"/>
          <cell r="BE295">
            <v>44963.69027777778</v>
          </cell>
          <cell r="BF295">
            <v>927.30972222222044</v>
          </cell>
          <cell r="BG295"/>
          <cell r="BH295"/>
        </row>
        <row r="296">
          <cell r="E296" t="str">
            <v>X22114884974</v>
          </cell>
          <cell r="F296" t="str">
            <v>ROSS JOSEPH JIMENEZ ROMANILLOS</v>
          </cell>
          <cell r="G296" t="str">
            <v>ST. JOSEPH, SAN JOSE SUBD, MUNTINLUPA</v>
          </cell>
          <cell r="H296" t="str">
            <v>MUNTINLUPA CITY</v>
          </cell>
          <cell r="I296" t="str">
            <v>PARAÑAQUE</v>
          </cell>
          <cell r="J296" t="str">
            <v>possible energization 2/18, meter 2/20</v>
          </cell>
          <cell r="K296" t="str">
            <v>W/ ISSUE</v>
          </cell>
          <cell r="L296" t="str">
            <v>POWERHOUSE</v>
          </cell>
          <cell r="M296" t="str">
            <v>FCOMP</v>
          </cell>
          <cell r="N296" t="str">
            <v>JSP</v>
          </cell>
          <cell r="O296">
            <v>308.18</v>
          </cell>
          <cell r="P296">
            <v>248.84729999999999</v>
          </cell>
          <cell r="Q296">
            <v>477.53</v>
          </cell>
          <cell r="R296">
            <v>87.5</v>
          </cell>
          <cell r="S296">
            <v>1252827.54</v>
          </cell>
          <cell r="T296" t="str">
            <v>NEW</v>
          </cell>
          <cell r="U296">
            <v>239484.73</v>
          </cell>
          <cell r="V296">
            <v>35769.800000000003</v>
          </cell>
          <cell r="W296">
            <v>44956.44027777778</v>
          </cell>
          <cell r="X296">
            <v>44959</v>
          </cell>
          <cell r="Y296">
            <v>44959</v>
          </cell>
          <cell r="Z296"/>
          <cell r="AA296">
            <v>45006.383333333331</v>
          </cell>
          <cell r="AB296"/>
          <cell r="AC296">
            <v>49.943055555551837</v>
          </cell>
          <cell r="AD296">
            <v>47.383333333331393</v>
          </cell>
          <cell r="AE296">
            <v>-45006.383333333331</v>
          </cell>
          <cell r="AF296">
            <v>44978.470952624404</v>
          </cell>
          <cell r="AG296">
            <v>44988.145799250175</v>
          </cell>
          <cell r="AH296">
            <v>45006.44027777778</v>
          </cell>
          <cell r="AI296">
            <v>1.4964555249181892</v>
          </cell>
          <cell r="AJ296">
            <v>-900.12766666666664</v>
          </cell>
          <cell r="AK296">
            <v>32</v>
          </cell>
          <cell r="AL296">
            <v>34</v>
          </cell>
          <cell r="AM296">
            <v>25.030674846625768</v>
          </cell>
          <cell r="AN296">
            <v>31.70552147239264</v>
          </cell>
          <cell r="AO296">
            <v>22.030674846625768</v>
          </cell>
          <cell r="AP296">
            <v>50</v>
          </cell>
          <cell r="AQ296">
            <v>40</v>
          </cell>
          <cell r="AR296">
            <v>35</v>
          </cell>
          <cell r="AS296">
            <v>45046.383333333331</v>
          </cell>
          <cell r="AT296">
            <v>45041.383333333331</v>
          </cell>
          <cell r="AU296"/>
          <cell r="AV296"/>
          <cell r="AW296"/>
          <cell r="AX296"/>
          <cell r="AY296"/>
          <cell r="AZ296"/>
          <cell r="BA296"/>
          <cell r="BB296"/>
          <cell r="BC296" t="str">
            <v>NO COC</v>
          </cell>
          <cell r="BD296" t="str">
            <v>PARTIALLY BILLED</v>
          </cell>
          <cell r="BE296">
            <v>45009.383333333331</v>
          </cell>
          <cell r="BF296">
            <v>881.61666666666861</v>
          </cell>
          <cell r="BG296"/>
          <cell r="BH296"/>
        </row>
        <row r="297">
          <cell r="E297" t="str">
            <v>R22366376</v>
          </cell>
          <cell r="F297" t="str">
            <v>ESCRITOR HAZELLYN ROGON</v>
          </cell>
          <cell r="G297" t="str">
            <v>BLOCK 32, VISTA VERDE PH III, BACOOR</v>
          </cell>
          <cell r="H297" t="str">
            <v>BACOOR CITY</v>
          </cell>
          <cell r="I297" t="str">
            <v>DASMA</v>
          </cell>
          <cell r="J297" t="str">
            <v>for digging on Feb. 21, 2023</v>
          </cell>
          <cell r="K297"/>
          <cell r="L297" t="str">
            <v>ECOM</v>
          </cell>
          <cell r="M297" t="str">
            <v>TECO</v>
          </cell>
          <cell r="N297" t="str">
            <v>EAO</v>
          </cell>
          <cell r="O297">
            <v>23.04</v>
          </cell>
          <cell r="P297">
            <v>18.813300000000002</v>
          </cell>
          <cell r="Q297">
            <v>31.52</v>
          </cell>
          <cell r="R297">
            <v>0</v>
          </cell>
          <cell r="S297">
            <v>45696.959999999999</v>
          </cell>
          <cell r="T297" t="str">
            <v>RELOC</v>
          </cell>
          <cell r="U297">
            <v>17957.59</v>
          </cell>
          <cell r="V297">
            <v>17957.59</v>
          </cell>
          <cell r="W297">
            <v>44956.63958333333</v>
          </cell>
          <cell r="X297">
            <v>44959</v>
          </cell>
          <cell r="Y297">
            <v>44958</v>
          </cell>
          <cell r="Z297">
            <v>44993.581250000003</v>
          </cell>
          <cell r="AA297">
            <v>44993.581250000003</v>
          </cell>
          <cell r="AB297">
            <v>45852</v>
          </cell>
          <cell r="AC297">
            <v>36.941666666672972</v>
          </cell>
          <cell r="AD297">
            <v>34.58125000000291</v>
          </cell>
          <cell r="AE297">
            <v>858.41874999999709</v>
          </cell>
          <cell r="AF297">
            <v>44975.413776881716</v>
          </cell>
          <cell r="AG297">
            <v>44984.220228494618</v>
          </cell>
          <cell r="AH297">
            <v>45006.63958333333</v>
          </cell>
          <cell r="AI297">
            <v>1.2724351851854023</v>
          </cell>
          <cell r="AJ297">
            <v>21.460468749999926</v>
          </cell>
          <cell r="AK297">
            <v>20</v>
          </cell>
          <cell r="AL297">
            <v>36</v>
          </cell>
          <cell r="AM297">
            <v>21.774193548387096</v>
          </cell>
          <cell r="AN297">
            <v>27.58064516129032</v>
          </cell>
          <cell r="AO297">
            <v>18.774193548387096</v>
          </cell>
          <cell r="AP297">
            <v>40</v>
          </cell>
          <cell r="AQ297">
            <v>32</v>
          </cell>
          <cell r="AR297">
            <v>27</v>
          </cell>
          <cell r="AS297">
            <v>45025.581250000003</v>
          </cell>
          <cell r="AT297">
            <v>45020.581250000003</v>
          </cell>
          <cell r="AU297"/>
          <cell r="AV297"/>
          <cell r="AW297"/>
          <cell r="AX297"/>
          <cell r="AY297"/>
          <cell r="AZ297"/>
          <cell r="BA297"/>
          <cell r="BB297"/>
          <cell r="BC297" t="str">
            <v>PAID</v>
          </cell>
          <cell r="BD297"/>
          <cell r="BE297">
            <v>44996.581250000003</v>
          </cell>
          <cell r="BF297">
            <v>248.41874999999709</v>
          </cell>
          <cell r="BG297">
            <v>44987</v>
          </cell>
          <cell r="BH297">
            <v>45245</v>
          </cell>
        </row>
        <row r="298">
          <cell r="E298" t="str">
            <v>X22031364374</v>
          </cell>
          <cell r="F298" t="str">
            <v>ROMEO A GILAY</v>
          </cell>
          <cell r="G298" t="str">
            <v>BLOCK 13, GREEN VALLEY SUBD SECT A, BACOOR</v>
          </cell>
          <cell r="H298" t="str">
            <v>BACOOR CITY</v>
          </cell>
          <cell r="I298" t="str">
            <v>DASMA</v>
          </cell>
          <cell r="J298" t="str">
            <v>Metered last 2/2/23, for FCOMP</v>
          </cell>
          <cell r="K298" t="str">
            <v>W/O ISSUE</v>
          </cell>
          <cell r="L298" t="str">
            <v>ECOM</v>
          </cell>
          <cell r="M298" t="str">
            <v>TECO</v>
          </cell>
          <cell r="N298" t="str">
            <v>RRG</v>
          </cell>
          <cell r="O298">
            <v>67.569999999999993</v>
          </cell>
          <cell r="P298">
            <v>61.733600000000003</v>
          </cell>
          <cell r="Q298">
            <v>92.85</v>
          </cell>
          <cell r="R298">
            <v>19</v>
          </cell>
          <cell r="S298">
            <v>0</v>
          </cell>
          <cell r="T298" t="str">
            <v>NEW</v>
          </cell>
          <cell r="U298">
            <v>46782.61</v>
          </cell>
          <cell r="V298">
            <v>33700.369999999995</v>
          </cell>
          <cell r="W298">
            <v>44960.385416666664</v>
          </cell>
          <cell r="X298">
            <v>44963.318749999999</v>
          </cell>
          <cell r="Y298">
            <v>44963</v>
          </cell>
          <cell r="Z298">
            <v>45785.304166666669</v>
          </cell>
          <cell r="AA298">
            <v>44967.67083333333</v>
          </cell>
          <cell r="AB298">
            <v>45785.304166666669</v>
          </cell>
          <cell r="AC298">
            <v>7.2854166666656965</v>
          </cell>
          <cell r="AD298">
            <v>4.3520833333313931</v>
          </cell>
          <cell r="AE298">
            <v>817.63333333333867</v>
          </cell>
          <cell r="AF298">
            <v>44980.470918525403</v>
          </cell>
          <cell r="AG298">
            <v>44989.627052354394</v>
          </cell>
          <cell r="AH298">
            <v>45010.385416666664</v>
          </cell>
          <cell r="AI298">
            <v>0.23668805354264161</v>
          </cell>
          <cell r="AJ298">
            <v>19.467460317460443</v>
          </cell>
          <cell r="AK298">
            <v>23</v>
          </cell>
          <cell r="AL298">
            <v>36</v>
          </cell>
          <cell r="AM298">
            <v>23.085501858736059</v>
          </cell>
          <cell r="AN298">
            <v>29.241635687732341</v>
          </cell>
          <cell r="AO298">
            <v>20.085501858736059</v>
          </cell>
          <cell r="AP298">
            <v>42</v>
          </cell>
          <cell r="AQ298">
            <v>33.6</v>
          </cell>
          <cell r="AR298">
            <v>28.6</v>
          </cell>
          <cell r="AS298">
            <v>45001.270833333328</v>
          </cell>
          <cell r="AT298">
            <v>44996.270833333328</v>
          </cell>
          <cell r="AU298"/>
          <cell r="AV298"/>
          <cell r="AW298"/>
          <cell r="AX298"/>
          <cell r="AY298"/>
          <cell r="AZ298"/>
          <cell r="BA298"/>
          <cell r="BB298"/>
          <cell r="BC298" t="str">
            <v>PAID</v>
          </cell>
          <cell r="BD298" t="str">
            <v>WITH BACKJOB</v>
          </cell>
          <cell r="BE298">
            <v>44970.67083333333</v>
          </cell>
          <cell r="BF298">
            <v>17.329166666670062</v>
          </cell>
          <cell r="BG298">
            <v>44935</v>
          </cell>
          <cell r="BH298">
            <v>44988</v>
          </cell>
        </row>
        <row r="299">
          <cell r="E299" t="str">
            <v>X22114836163</v>
          </cell>
          <cell r="F299" t="str">
            <v>MOTIONTRADE DEVELOPMENT CORPORATION</v>
          </cell>
          <cell r="G299" t="str">
            <v>SAMPAGUITA, VERAVILLE TOWNHOMES ALEGRIA, LAS PINAS CITY</v>
          </cell>
          <cell r="H299" t="str">
            <v>LAS PIÑAS CITY</v>
          </cell>
          <cell r="I299" t="str">
            <v>PARAÑAQUE</v>
          </cell>
          <cell r="J299" t="str">
            <v>Done on site 02/4/2023, for FCOMP, needed BCTs</v>
          </cell>
          <cell r="K299" t="str">
            <v>W/ ISSUE</v>
          </cell>
          <cell r="L299" t="str">
            <v>POWERHOUSE</v>
          </cell>
          <cell r="M299" t="str">
            <v>FCOMP</v>
          </cell>
          <cell r="N299" t="str">
            <v>JSP</v>
          </cell>
          <cell r="O299">
            <v>44.99</v>
          </cell>
          <cell r="P299">
            <v>16.602799999999998</v>
          </cell>
          <cell r="Q299">
            <v>61.37</v>
          </cell>
          <cell r="R299">
            <v>111</v>
          </cell>
          <cell r="S299">
            <v>375384.93</v>
          </cell>
          <cell r="T299" t="str">
            <v>NEW</v>
          </cell>
          <cell r="U299">
            <v>35070.959999999999</v>
          </cell>
          <cell r="V299">
            <v>28919.82</v>
          </cell>
          <cell r="W299">
            <v>44960.646527777775</v>
          </cell>
          <cell r="X299">
            <v>44964</v>
          </cell>
          <cell r="Y299">
            <v>44960</v>
          </cell>
          <cell r="Z299"/>
          <cell r="AA299">
            <v>44987.388194444444</v>
          </cell>
          <cell r="AB299"/>
          <cell r="AC299">
            <v>26.741666666668607</v>
          </cell>
          <cell r="AD299">
            <v>23.388194444443798</v>
          </cell>
          <cell r="AE299">
            <v>-44987.388194444444</v>
          </cell>
          <cell r="AF299">
            <v>44979.125126999563</v>
          </cell>
          <cell r="AG299">
            <v>44987.852753458712</v>
          </cell>
          <cell r="AH299">
            <v>45010.646527777775</v>
          </cell>
          <cell r="AI299">
            <v>0.93377830615948798</v>
          </cell>
          <cell r="AJ299">
            <v>-1071.1282903439153</v>
          </cell>
          <cell r="AK299">
            <v>23</v>
          </cell>
          <cell r="AL299">
            <v>32</v>
          </cell>
          <cell r="AM299">
            <v>21.478599221789885</v>
          </cell>
          <cell r="AN299">
            <v>27.206225680933851</v>
          </cell>
          <cell r="AO299">
            <v>18.478599221789885</v>
          </cell>
          <cell r="AP299">
            <v>42</v>
          </cell>
          <cell r="AQ299">
            <v>33.6</v>
          </cell>
          <cell r="AR299">
            <v>28.6</v>
          </cell>
          <cell r="AS299">
            <v>45020.988194444442</v>
          </cell>
          <cell r="AT299">
            <v>45015.988194444442</v>
          </cell>
          <cell r="AU299"/>
          <cell r="AV299"/>
          <cell r="AW299"/>
          <cell r="AX299"/>
          <cell r="AY299"/>
          <cell r="AZ299"/>
          <cell r="BA299"/>
          <cell r="BB299"/>
          <cell r="BC299" t="str">
            <v>NO COC</v>
          </cell>
          <cell r="BD299" t="str">
            <v>PARTIALLY BILLED</v>
          </cell>
          <cell r="BE299">
            <v>44990.388194444444</v>
          </cell>
          <cell r="BF299">
            <v>900.6118055555562</v>
          </cell>
          <cell r="BG299"/>
          <cell r="BH299"/>
        </row>
        <row r="300">
          <cell r="E300" t="str">
            <v>X23010053341</v>
          </cell>
          <cell r="F300" t="str">
            <v>MICHAEL JETHRO GOBENCIONG OPELANIO</v>
          </cell>
          <cell r="G300" t="str">
            <v>DELA COSTA, TOWN AND COUNTRY WEST SUBD, BACOOR</v>
          </cell>
          <cell r="H300" t="str">
            <v>BACOOR CITY</v>
          </cell>
          <cell r="I300" t="str">
            <v>DASMA</v>
          </cell>
          <cell r="J300" t="str">
            <v>for site survey 2/21</v>
          </cell>
          <cell r="K300"/>
          <cell r="L300" t="str">
            <v>POWERHOUSE</v>
          </cell>
          <cell r="M300" t="str">
            <v>FCOMP</v>
          </cell>
          <cell r="N300" t="str">
            <v>IJP</v>
          </cell>
          <cell r="O300">
            <v>31.16</v>
          </cell>
          <cell r="P300">
            <v>12.0928</v>
          </cell>
          <cell r="Q300">
            <v>42.63</v>
          </cell>
          <cell r="R300">
            <v>48</v>
          </cell>
          <cell r="S300">
            <v>167546.66</v>
          </cell>
          <cell r="T300" t="str">
            <v>MODIFICATION</v>
          </cell>
          <cell r="U300">
            <v>24283.88</v>
          </cell>
          <cell r="V300"/>
          <cell r="W300">
            <v>44959.677083333336</v>
          </cell>
          <cell r="X300">
            <v>44964</v>
          </cell>
          <cell r="Y300">
            <v>44963</v>
          </cell>
          <cell r="Z300"/>
          <cell r="AA300">
            <v>44994.352777777778</v>
          </cell>
          <cell r="AB300"/>
          <cell r="AC300">
            <v>34.675694444442343</v>
          </cell>
          <cell r="AD300">
            <v>30.352777777778101</v>
          </cell>
          <cell r="AE300">
            <v>-44994.352777777778</v>
          </cell>
          <cell r="AF300">
            <v>44978.451276881722</v>
          </cell>
          <cell r="AG300">
            <v>44987.257728494624</v>
          </cell>
          <cell r="AH300">
            <v>45009.677083333336</v>
          </cell>
          <cell r="AI300">
            <v>1.1943850308641251</v>
          </cell>
          <cell r="AJ300">
            <v>-1124.8588194444444</v>
          </cell>
          <cell r="AK300">
            <v>20</v>
          </cell>
          <cell r="AL300">
            <v>36</v>
          </cell>
          <cell r="AM300">
            <v>21.774193548387096</v>
          </cell>
          <cell r="AN300">
            <v>27.58064516129032</v>
          </cell>
          <cell r="AO300">
            <v>18.774193548387096</v>
          </cell>
          <cell r="AP300">
            <v>40</v>
          </cell>
          <cell r="AQ300">
            <v>32</v>
          </cell>
          <cell r="AR300">
            <v>27</v>
          </cell>
          <cell r="AS300">
            <v>45026.352777777778</v>
          </cell>
          <cell r="AT300">
            <v>45021.352777777778</v>
          </cell>
          <cell r="AU300"/>
          <cell r="AV300"/>
          <cell r="AW300"/>
          <cell r="AX300"/>
          <cell r="AY300"/>
          <cell r="AZ300"/>
          <cell r="BA300"/>
          <cell r="BB300"/>
          <cell r="BC300" t="str">
            <v>NO COC</v>
          </cell>
          <cell r="BD300"/>
          <cell r="BE300">
            <v>44997.352777777778</v>
          </cell>
          <cell r="BF300">
            <v>893.6472222222219</v>
          </cell>
          <cell r="BG300"/>
          <cell r="BH300"/>
        </row>
        <row r="301">
          <cell r="E301" t="str">
            <v>X23010209894</v>
          </cell>
          <cell r="F301" t="str">
            <v>EMERSON S. ESPELETA</v>
          </cell>
          <cell r="G301" t="str">
            <v>MOLINO, NIOG III, BACOOR</v>
          </cell>
          <cell r="H301" t="str">
            <v>BACOOR CITY</v>
          </cell>
          <cell r="I301" t="str">
            <v>DASMA</v>
          </cell>
          <cell r="J301" t="str">
            <v>applicant needs to confirm pole location with Villar Group</v>
          </cell>
          <cell r="K301" t="str">
            <v>W/ ISSUE</v>
          </cell>
          <cell r="L301" t="str">
            <v>POWERHOUSE</v>
          </cell>
          <cell r="M301" t="str">
            <v>FCOMP</v>
          </cell>
          <cell r="N301" t="str">
            <v>JSP</v>
          </cell>
          <cell r="O301">
            <v>87.14</v>
          </cell>
          <cell r="P301">
            <v>61.012599999999999</v>
          </cell>
          <cell r="Q301">
            <v>120.47</v>
          </cell>
          <cell r="R301">
            <v>17</v>
          </cell>
          <cell r="S301">
            <v>407536.3</v>
          </cell>
          <cell r="T301" t="str">
            <v>NEW</v>
          </cell>
          <cell r="U301">
            <v>67906.759999999995</v>
          </cell>
          <cell r="V301">
            <v>20913.79</v>
          </cell>
          <cell r="W301">
            <v>44958.585416666669</v>
          </cell>
          <cell r="X301">
            <v>44964</v>
          </cell>
          <cell r="Y301">
            <v>44963</v>
          </cell>
          <cell r="Z301"/>
          <cell r="AA301">
            <v>45064.293749999997</v>
          </cell>
          <cell r="AB301"/>
          <cell r="AC301">
            <v>105.70833333332848</v>
          </cell>
          <cell r="AD301">
            <v>100.29374999999709</v>
          </cell>
          <cell r="AE301">
            <v>-45064.293749999997</v>
          </cell>
          <cell r="AF301">
            <v>44979.792313218393</v>
          </cell>
          <cell r="AG301">
            <v>44989.247485632186</v>
          </cell>
          <cell r="AH301">
            <v>45008.585416666669</v>
          </cell>
          <cell r="AI301">
            <v>3.2751513532762027</v>
          </cell>
          <cell r="AJ301">
            <v>-1024.1884943181817</v>
          </cell>
          <cell r="AK301">
            <v>26</v>
          </cell>
          <cell r="AL301">
            <v>36</v>
          </cell>
          <cell r="AM301">
            <v>24.206896551724139</v>
          </cell>
          <cell r="AN301">
            <v>30.662068965517239</v>
          </cell>
          <cell r="AO301">
            <v>21.206896551724139</v>
          </cell>
          <cell r="AP301">
            <v>44</v>
          </cell>
          <cell r="AQ301">
            <v>35.200000000000003</v>
          </cell>
          <cell r="AR301">
            <v>30.200000000000003</v>
          </cell>
          <cell r="AS301">
            <v>45099.493749999994</v>
          </cell>
          <cell r="AT301">
            <v>45094.493749999994</v>
          </cell>
          <cell r="AU301"/>
          <cell r="AV301"/>
          <cell r="AW301"/>
          <cell r="AX301"/>
          <cell r="AY301"/>
          <cell r="AZ301"/>
          <cell r="BA301"/>
          <cell r="BB301"/>
          <cell r="BC301" t="str">
            <v>NO COC</v>
          </cell>
          <cell r="BD301" t="str">
            <v>PARTIALLY BILLED</v>
          </cell>
          <cell r="BE301">
            <v>45067.293749999997</v>
          </cell>
          <cell r="BF301">
            <v>823.70625000000291</v>
          </cell>
          <cell r="BG301"/>
          <cell r="BH301"/>
        </row>
        <row r="302">
          <cell r="E302" t="str">
            <v>X22094069208</v>
          </cell>
          <cell r="F302" t="str">
            <v>MARIA RAYSOL AZARCON YNIGUEZ</v>
          </cell>
          <cell r="G302" t="str">
            <v>LAKANDULA, BARANGAY VILL, PARANAQUE</v>
          </cell>
          <cell r="H302" t="str">
            <v>PARAÑAQUE CITY</v>
          </cell>
          <cell r="I302" t="str">
            <v>PARAÑAQUE</v>
          </cell>
          <cell r="J302" t="str">
            <v>prio c/o boss Rex, 50 ft CP out of stock since Feb 8, may event daw ang HOA, sinabihan crew na Feb 17 pa balik. erection pole dressing Feb 17 3rd shift</v>
          </cell>
          <cell r="K302" t="str">
            <v>W/O ISSUE</v>
          </cell>
          <cell r="L302" t="str">
            <v>POWERHOUSE</v>
          </cell>
          <cell r="M302" t="str">
            <v>FCOMP</v>
          </cell>
          <cell r="N302" t="str">
            <v>JSP</v>
          </cell>
          <cell r="O302">
            <v>110.69</v>
          </cell>
          <cell r="P302">
            <v>90.402600000000007</v>
          </cell>
          <cell r="Q302">
            <v>168.75</v>
          </cell>
          <cell r="R302">
            <v>15</v>
          </cell>
          <cell r="S302">
            <v>487685.37</v>
          </cell>
          <cell r="T302" t="str">
            <v>NEW</v>
          </cell>
          <cell r="U302">
            <v>85906.28</v>
          </cell>
          <cell r="V302">
            <v>52835.76</v>
          </cell>
          <cell r="W302">
            <v>44958.568055555559</v>
          </cell>
          <cell r="X302">
            <v>44965.4375</v>
          </cell>
          <cell r="Y302">
            <v>44963</v>
          </cell>
          <cell r="Z302"/>
          <cell r="AA302">
            <v>44975</v>
          </cell>
          <cell r="AB302"/>
          <cell r="AC302">
            <v>16.431944444440887</v>
          </cell>
          <cell r="AD302">
            <v>9.5625</v>
          </cell>
          <cell r="AE302">
            <v>-44975</v>
          </cell>
          <cell r="AF302">
            <v>44979.774952107284</v>
          </cell>
          <cell r="AG302">
            <v>44989.230124521077</v>
          </cell>
          <cell r="AH302">
            <v>45008.568055555559</v>
          </cell>
          <cell r="AI302">
            <v>0.50910938983844622</v>
          </cell>
          <cell r="AJ302">
            <v>-1022.1590909090909</v>
          </cell>
          <cell r="AK302">
            <v>26</v>
          </cell>
          <cell r="AL302">
            <v>36</v>
          </cell>
          <cell r="AM302">
            <v>24.206896551724139</v>
          </cell>
          <cell r="AN302">
            <v>30.662068965517239</v>
          </cell>
          <cell r="AO302">
            <v>21.206896551724139</v>
          </cell>
          <cell r="AP302">
            <v>44</v>
          </cell>
          <cell r="AQ302">
            <v>35.200000000000003</v>
          </cell>
          <cell r="AR302">
            <v>30.200000000000003</v>
          </cell>
          <cell r="AS302">
            <v>45010.2</v>
          </cell>
          <cell r="AT302">
            <v>45005.2</v>
          </cell>
          <cell r="AU302"/>
          <cell r="AV302"/>
          <cell r="AW302"/>
          <cell r="AX302"/>
          <cell r="AY302"/>
          <cell r="AZ302"/>
          <cell r="BA302"/>
          <cell r="BB302"/>
          <cell r="BC302" t="str">
            <v>NO COC</v>
          </cell>
          <cell r="BD302" t="str">
            <v>PARTIALLY BILLED</v>
          </cell>
          <cell r="BE302">
            <v>44978</v>
          </cell>
          <cell r="BF302">
            <v>913</v>
          </cell>
          <cell r="BG302"/>
          <cell r="BH302"/>
        </row>
        <row r="303">
          <cell r="E303" t="str">
            <v>X22062802794</v>
          </cell>
          <cell r="F303" t="str">
            <v>RAUL GERARDO R. MORALES</v>
          </cell>
          <cell r="G303" t="str">
            <v>LAUAN EXT, UNITED PQUE PH 2 SUBD, PARANAQUE</v>
          </cell>
          <cell r="H303" t="str">
            <v>PARAÑAQUE CITY</v>
          </cell>
          <cell r="I303" t="str">
            <v>PARAÑAQUE</v>
          </cell>
          <cell r="J303" t="str">
            <v>on going digging 2/15</v>
          </cell>
          <cell r="K303"/>
          <cell r="L303" t="str">
            <v>POWERHOUSE</v>
          </cell>
          <cell r="M303" t="str">
            <v>FCOMP</v>
          </cell>
          <cell r="N303" t="str">
            <v>JSP</v>
          </cell>
          <cell r="O303">
            <v>430.17</v>
          </cell>
          <cell r="P303">
            <v>326.75889999999998</v>
          </cell>
          <cell r="Q303">
            <v>655.25</v>
          </cell>
          <cell r="R303">
            <v>62.76</v>
          </cell>
          <cell r="S303">
            <v>1612826.35</v>
          </cell>
          <cell r="T303" t="str">
            <v>MODIFICATION</v>
          </cell>
          <cell r="U303">
            <v>334175.52999999997</v>
          </cell>
          <cell r="V303">
            <v>85832.03</v>
          </cell>
          <cell r="W303">
            <v>44958.568749999999</v>
          </cell>
          <cell r="X303">
            <v>44965.438888888886</v>
          </cell>
          <cell r="Y303">
            <v>44963</v>
          </cell>
          <cell r="Z303">
            <v>45007</v>
          </cell>
          <cell r="AA303">
            <v>45008.384027777778</v>
          </cell>
          <cell r="AB303"/>
          <cell r="AC303">
            <v>49.815277777779556</v>
          </cell>
          <cell r="AD303">
            <v>42.945138888891961</v>
          </cell>
          <cell r="AE303">
            <v>-45008.384027777778</v>
          </cell>
          <cell r="AF303">
            <v>44982.270320680625</v>
          </cell>
          <cell r="AG303">
            <v>44992.390739528797</v>
          </cell>
          <cell r="AH303">
            <v>45008.568749999999</v>
          </cell>
          <cell r="AI303">
            <v>1.3992232434641023</v>
          </cell>
          <cell r="AJ303">
            <v>-818.33425505050502</v>
          </cell>
          <cell r="AK303">
            <v>40</v>
          </cell>
          <cell r="AL303">
            <v>34</v>
          </cell>
          <cell r="AM303">
            <v>26.701570680628272</v>
          </cell>
          <cell r="AN303">
            <v>33.821989528795811</v>
          </cell>
          <cell r="AO303">
            <v>23.701570680628272</v>
          </cell>
          <cell r="AP303">
            <v>55</v>
          </cell>
          <cell r="AQ303">
            <v>44</v>
          </cell>
          <cell r="AR303">
            <v>39</v>
          </cell>
          <cell r="AS303">
            <v>45052.384027777778</v>
          </cell>
          <cell r="AT303">
            <v>45047.384027777778</v>
          </cell>
          <cell r="AU303"/>
          <cell r="AV303"/>
          <cell r="AW303"/>
          <cell r="AX303"/>
          <cell r="AY303"/>
          <cell r="AZ303"/>
          <cell r="BA303"/>
          <cell r="BB303"/>
          <cell r="BC303" t="str">
            <v>FOR AUDIT</v>
          </cell>
          <cell r="BD303" t="str">
            <v>PARTIALLY BILLED</v>
          </cell>
          <cell r="BE303">
            <v>45011.384027777778</v>
          </cell>
          <cell r="BF303">
            <v>871.6159722222219</v>
          </cell>
          <cell r="BG303">
            <v>45007</v>
          </cell>
          <cell r="BH303">
            <v>45883</v>
          </cell>
        </row>
        <row r="304">
          <cell r="E304" t="str">
            <v>X22104257355</v>
          </cell>
          <cell r="F304" t="str">
            <v>MAYNILAD WATER SERVICES, INC. (JOB 3)</v>
          </cell>
          <cell r="G304" t="str">
            <v>UMALI, POBLACION, MUNTINLUPA</v>
          </cell>
          <cell r="H304" t="str">
            <v>MUNTINLUPA CITY</v>
          </cell>
          <cell r="I304" t="str">
            <v>PARAÑAQUE</v>
          </cell>
          <cell r="J304" t="str">
            <v>waiting for other 2 WOs</v>
          </cell>
          <cell r="K304" t="str">
            <v>W/ ISSUE</v>
          </cell>
          <cell r="L304" t="str">
            <v>POWERHOUSE</v>
          </cell>
          <cell r="M304" t="str">
            <v>FCOMP</v>
          </cell>
          <cell r="N304" t="str">
            <v>IJP</v>
          </cell>
          <cell r="O304">
            <v>528.65279999999996</v>
          </cell>
          <cell r="P304">
            <v>336.28289999999998</v>
          </cell>
          <cell r="Q304">
            <v>896.23</v>
          </cell>
          <cell r="R304">
            <v>12550</v>
          </cell>
          <cell r="S304">
            <v>1848159.94</v>
          </cell>
          <cell r="T304" t="str">
            <v>NEW</v>
          </cell>
          <cell r="U304">
            <v>411974.43</v>
          </cell>
          <cell r="V304">
            <v>38551.89</v>
          </cell>
          <cell r="W304">
            <v>44963</v>
          </cell>
          <cell r="X304">
            <v>44966</v>
          </cell>
          <cell r="Y304">
            <v>44963</v>
          </cell>
          <cell r="Z304"/>
          <cell r="AA304">
            <v>45021.450694444444</v>
          </cell>
          <cell r="AB304"/>
          <cell r="AC304">
            <v>58.450694444443798</v>
          </cell>
          <cell r="AD304">
            <v>55.450694444443798</v>
          </cell>
          <cell r="AE304">
            <v>-45021.450694444444</v>
          </cell>
          <cell r="AF304">
            <v>44977.647058823532</v>
          </cell>
          <cell r="AG304">
            <v>44985.352941176468</v>
          </cell>
          <cell r="AH304">
            <v>45013</v>
          </cell>
          <cell r="AI304">
            <v>2.484154513888861</v>
          </cell>
          <cell r="AJ304">
            <v>-818.57183080808079</v>
          </cell>
          <cell r="AK304">
            <v>40</v>
          </cell>
          <cell r="AL304">
            <v>20</v>
          </cell>
          <cell r="AM304">
            <v>17.647058823529413</v>
          </cell>
          <cell r="AN304">
            <v>22.352941176470591</v>
          </cell>
          <cell r="AO304">
            <v>14.647058823529413</v>
          </cell>
          <cell r="AP304">
            <v>55</v>
          </cell>
          <cell r="AQ304">
            <v>44</v>
          </cell>
          <cell r="AR304">
            <v>39</v>
          </cell>
          <cell r="AS304">
            <v>45065.450694444444</v>
          </cell>
          <cell r="AT304">
            <v>45060.450694444444</v>
          </cell>
          <cell r="AU304"/>
          <cell r="AV304"/>
          <cell r="AW304"/>
          <cell r="AX304"/>
          <cell r="AY304"/>
          <cell r="AZ304"/>
          <cell r="BA304"/>
          <cell r="BB304"/>
          <cell r="BC304" t="str">
            <v>FOR AUDIT</v>
          </cell>
          <cell r="BD304" t="str">
            <v>PARTIALLY BILLED</v>
          </cell>
          <cell r="BE304">
            <v>45024.450694444444</v>
          </cell>
          <cell r="BF304">
            <v>652.5493055555562</v>
          </cell>
          <cell r="BG304">
            <v>45187</v>
          </cell>
          <cell r="BH304">
            <v>45677</v>
          </cell>
        </row>
        <row r="305">
          <cell r="E305" t="str">
            <v>X22104222228</v>
          </cell>
          <cell r="F305" t="str">
            <v>ANTHONY A. LIM</v>
          </cell>
          <cell r="G305" t="str">
            <v>COUNTRY CLUB, AYALA-ALABANG VILL, MUNTINLUPA</v>
          </cell>
          <cell r="H305" t="str">
            <v>MUNTINLUPA CITY</v>
          </cell>
          <cell r="I305" t="str">
            <v>PARAÑAQUE</v>
          </cell>
          <cell r="J305" t="str">
            <v>withdrawn mats, digging ok, hauling of; NO BCT</v>
          </cell>
          <cell r="K305" t="str">
            <v>W/ ISSUE</v>
          </cell>
          <cell r="L305" t="str">
            <v>POWERHOUSE</v>
          </cell>
          <cell r="M305" t="str">
            <v>FCOMP</v>
          </cell>
          <cell r="N305" t="str">
            <v>JSP</v>
          </cell>
          <cell r="O305">
            <v>150.9134</v>
          </cell>
          <cell r="P305">
            <v>101.96939999999999</v>
          </cell>
          <cell r="Q305">
            <v>223.27</v>
          </cell>
          <cell r="R305">
            <v>134.6</v>
          </cell>
          <cell r="S305">
            <v>797225.42</v>
          </cell>
          <cell r="T305" t="str">
            <v>NEW</v>
          </cell>
          <cell r="U305">
            <v>116933.65</v>
          </cell>
          <cell r="V305">
            <v>33722.800000000003</v>
          </cell>
          <cell r="W305">
            <v>44964.547222222223</v>
          </cell>
          <cell r="X305">
            <v>44966</v>
          </cell>
          <cell r="Y305">
            <v>44967</v>
          </cell>
          <cell r="Z305">
            <v>45041</v>
          </cell>
          <cell r="AA305">
            <v>45057.416666666664</v>
          </cell>
          <cell r="AB305"/>
          <cell r="AC305">
            <v>92.869444444440887</v>
          </cell>
          <cell r="AD305">
            <v>91.416666666664241</v>
          </cell>
          <cell r="AE305">
            <v>-45057.416666666664</v>
          </cell>
          <cell r="AF305">
            <v>44984.56092085236</v>
          </cell>
          <cell r="AG305">
            <v>44993.697907153728</v>
          </cell>
          <cell r="AH305">
            <v>45014.547222222223</v>
          </cell>
          <cell r="AI305">
            <v>3.0265488591268683</v>
          </cell>
          <cell r="AJ305">
            <v>-979.50905797101439</v>
          </cell>
          <cell r="AK305">
            <v>28</v>
          </cell>
          <cell r="AL305">
            <v>32</v>
          </cell>
          <cell r="AM305">
            <v>23.013698630136989</v>
          </cell>
          <cell r="AN305">
            <v>29.150684931506852</v>
          </cell>
          <cell r="AO305">
            <v>20.013698630136989</v>
          </cell>
          <cell r="AP305">
            <v>46</v>
          </cell>
          <cell r="AQ305">
            <v>36.800000000000004</v>
          </cell>
          <cell r="AR305">
            <v>31.800000000000004</v>
          </cell>
          <cell r="AS305">
            <v>45094.216666666667</v>
          </cell>
          <cell r="AT305">
            <v>45089.216666666667</v>
          </cell>
          <cell r="AU305"/>
          <cell r="AV305"/>
          <cell r="AW305"/>
          <cell r="AX305"/>
          <cell r="AY305"/>
          <cell r="AZ305"/>
          <cell r="BA305"/>
          <cell r="BB305"/>
          <cell r="BC305" t="str">
            <v>FOR AUDIT</v>
          </cell>
          <cell r="BD305" t="str">
            <v>PARTIALLY BILLED</v>
          </cell>
          <cell r="BE305">
            <v>45060.416666666664</v>
          </cell>
          <cell r="BF305">
            <v>813.58333333333576</v>
          </cell>
          <cell r="BG305">
            <v>45041</v>
          </cell>
          <cell r="BH305">
            <v>45874</v>
          </cell>
        </row>
        <row r="306">
          <cell r="E306" t="str">
            <v>X22093989020</v>
          </cell>
          <cell r="F306" t="str">
            <v>MAYNILAD WATER SERVICES, INC. (JOB 1)</v>
          </cell>
          <cell r="G306" t="str">
            <v>UMALI, POBLACION, MUNTINLUPA</v>
          </cell>
          <cell r="H306" t="str">
            <v>MUNTINLUPA CITY</v>
          </cell>
          <cell r="I306" t="str">
            <v>PARAÑAQUE</v>
          </cell>
          <cell r="J306" t="str">
            <v>needs interruption; scheduled PAI on (03-28-23)</v>
          </cell>
          <cell r="K306" t="str">
            <v>W/ ISSUE</v>
          </cell>
          <cell r="L306" t="str">
            <v>AVECO</v>
          </cell>
          <cell r="M306" t="str">
            <v>FCOMP</v>
          </cell>
          <cell r="N306" t="str">
            <v>JCF</v>
          </cell>
          <cell r="O306">
            <v>235.52670000000001</v>
          </cell>
          <cell r="P306">
            <v>115.8831</v>
          </cell>
          <cell r="Q306">
            <v>428.53</v>
          </cell>
          <cell r="R306">
            <v>12550</v>
          </cell>
          <cell r="S306">
            <v>749460.33</v>
          </cell>
          <cell r="T306" t="str">
            <v>NEW</v>
          </cell>
          <cell r="U306">
            <v>183542.78</v>
          </cell>
          <cell r="V306">
            <v>55354.19</v>
          </cell>
          <cell r="W306">
            <v>44963</v>
          </cell>
          <cell r="X306">
            <v>44966</v>
          </cell>
          <cell r="Y306">
            <v>44966</v>
          </cell>
          <cell r="Z306"/>
          <cell r="AA306">
            <v>45020.410416666666</v>
          </cell>
          <cell r="AB306"/>
          <cell r="AC306">
            <v>57.410416666665697</v>
          </cell>
          <cell r="AD306">
            <v>54.410416666665697</v>
          </cell>
          <cell r="AE306">
            <v>-45020.410416666666</v>
          </cell>
          <cell r="AF306">
            <v>44976.901408450707</v>
          </cell>
          <cell r="AG306">
            <v>44984.408450704228</v>
          </cell>
          <cell r="AH306">
            <v>45013</v>
          </cell>
          <cell r="AI306">
            <v>2.5475872395832906</v>
          </cell>
          <cell r="AJ306">
            <v>-900.40820833333328</v>
          </cell>
          <cell r="AK306">
            <v>32</v>
          </cell>
          <cell r="AL306">
            <v>20</v>
          </cell>
          <cell r="AM306">
            <v>16.901408450704228</v>
          </cell>
          <cell r="AN306">
            <v>21.408450704225352</v>
          </cell>
          <cell r="AO306">
            <v>13.901408450704228</v>
          </cell>
          <cell r="AP306">
            <v>50</v>
          </cell>
          <cell r="AQ306">
            <v>40</v>
          </cell>
          <cell r="AR306">
            <v>35</v>
          </cell>
          <cell r="AS306">
            <v>45060.410416666666</v>
          </cell>
          <cell r="AT306">
            <v>45055.410416666666</v>
          </cell>
          <cell r="AU306"/>
          <cell r="AV306"/>
          <cell r="AW306"/>
          <cell r="AX306"/>
          <cell r="AY306"/>
          <cell r="AZ306"/>
          <cell r="BA306"/>
          <cell r="BB306"/>
          <cell r="BC306" t="str">
            <v>ON GOING MAT RETURN</v>
          </cell>
          <cell r="BD306" t="str">
            <v>PARTIALLY BILLED , WITH BACKJOB</v>
          </cell>
          <cell r="BE306">
            <v>45023.410416666666</v>
          </cell>
          <cell r="BF306">
            <v>215.5895833333343</v>
          </cell>
          <cell r="BG306">
            <v>45020</v>
          </cell>
          <cell r="BH306">
            <v>45239</v>
          </cell>
        </row>
        <row r="307">
          <cell r="E307" t="str">
            <v>X23020446344</v>
          </cell>
          <cell r="F307" t="str">
            <v>ALLDAY RETAIL CONCEPTS, INC.</v>
          </cell>
          <cell r="G307" t="str">
            <v>SAN NICOLAS I, SAN NICOLAS I, BACOOR</v>
          </cell>
          <cell r="H307" t="str">
            <v>BACOOR CITY</v>
          </cell>
          <cell r="I307" t="str">
            <v>DASMA</v>
          </cell>
          <cell r="J307" t="str">
            <v>waiting for BCT availablity with RTPI</v>
          </cell>
          <cell r="K307"/>
          <cell r="L307" t="str">
            <v>POWERHOUSE</v>
          </cell>
          <cell r="M307" t="str">
            <v>FCOMP</v>
          </cell>
          <cell r="N307" t="str">
            <v>JSP</v>
          </cell>
          <cell r="O307">
            <v>42.077300000000001</v>
          </cell>
          <cell r="P307">
            <v>25.492799999999999</v>
          </cell>
          <cell r="Q307">
            <v>57.5</v>
          </cell>
          <cell r="R307">
            <v>57.5</v>
          </cell>
          <cell r="S307">
            <v>407037.53</v>
          </cell>
          <cell r="T307" t="str">
            <v>MODIFICATION</v>
          </cell>
          <cell r="U307">
            <v>32821.94</v>
          </cell>
          <cell r="V307">
            <v>27782.01</v>
          </cell>
          <cell r="W307">
            <v>44971.479861111111</v>
          </cell>
          <cell r="X307">
            <v>44971</v>
          </cell>
          <cell r="Y307">
            <v>44972</v>
          </cell>
          <cell r="Z307"/>
          <cell r="AA307">
            <v>44979.352083333331</v>
          </cell>
          <cell r="AB307"/>
          <cell r="AC307">
            <v>7.8722222222204437</v>
          </cell>
          <cell r="AD307">
            <v>8.3520833333313931</v>
          </cell>
          <cell r="AE307">
            <v>-44979.352083333331</v>
          </cell>
          <cell r="AF307">
            <v>44990.780241339249</v>
          </cell>
          <cell r="AG307">
            <v>44999.727009400085</v>
          </cell>
          <cell r="AH307">
            <v>45021.479861111111</v>
          </cell>
          <cell r="AI307">
            <v>0.26475632281892286</v>
          </cell>
          <cell r="AJ307">
            <v>-1070.9369543650794</v>
          </cell>
          <cell r="AK307">
            <v>23</v>
          </cell>
          <cell r="AL307">
            <v>34</v>
          </cell>
          <cell r="AM307">
            <v>22.300380228136884</v>
          </cell>
          <cell r="AN307">
            <v>28.247148288973385</v>
          </cell>
          <cell r="AO307">
            <v>19.300380228136884</v>
          </cell>
          <cell r="AP307">
            <v>42</v>
          </cell>
          <cell r="AQ307">
            <v>33.6</v>
          </cell>
          <cell r="AR307">
            <v>28.6</v>
          </cell>
          <cell r="AS307">
            <v>45012.95208333333</v>
          </cell>
          <cell r="AT307">
            <v>45007.95208333333</v>
          </cell>
          <cell r="AU307"/>
          <cell r="AV307"/>
          <cell r="AW307"/>
          <cell r="AX307"/>
          <cell r="AY307"/>
          <cell r="AZ307"/>
          <cell r="BA307"/>
          <cell r="BB307"/>
          <cell r="BC307" t="str">
            <v>NO COC</v>
          </cell>
          <cell r="BD307" t="str">
            <v>PARTIALLY BILLED</v>
          </cell>
          <cell r="BE307">
            <v>44982.352083333331</v>
          </cell>
          <cell r="BF307">
            <v>908.64791666666861</v>
          </cell>
          <cell r="BG307"/>
          <cell r="BH307"/>
        </row>
        <row r="308">
          <cell r="E308" t="str">
            <v>X22114850254</v>
          </cell>
          <cell r="F308" t="str">
            <v>PERF RESTAURANTS, INC.</v>
          </cell>
          <cell r="G308" t="str">
            <v>DAANG HARI, ALABANG WEST, LAS PINAS CITY</v>
          </cell>
          <cell r="H308" t="str">
            <v>LAS PIÑAS CITY</v>
          </cell>
          <cell r="I308" t="str">
            <v>PARAÑAQUE</v>
          </cell>
          <cell r="J308"/>
          <cell r="K308" t="str">
            <v>W/O ISSUE</v>
          </cell>
          <cell r="L308" t="str">
            <v>POWERHOUSE</v>
          </cell>
          <cell r="M308" t="str">
            <v>FCOMP</v>
          </cell>
          <cell r="N308" t="str">
            <v>JSP</v>
          </cell>
          <cell r="O308">
            <v>41.197299999999998</v>
          </cell>
          <cell r="P308">
            <v>17.9528</v>
          </cell>
          <cell r="Q308">
            <v>56.23</v>
          </cell>
          <cell r="R308">
            <v>137</v>
          </cell>
          <cell r="S308">
            <v>371592.94</v>
          </cell>
          <cell r="T308" t="str">
            <v>NEW</v>
          </cell>
          <cell r="U308">
            <v>32136.160000000003</v>
          </cell>
          <cell r="V308">
            <v>27556.03</v>
          </cell>
          <cell r="W308">
            <v>44965.646527777775</v>
          </cell>
          <cell r="X308">
            <v>44972</v>
          </cell>
          <cell r="Y308">
            <v>44971</v>
          </cell>
          <cell r="Z308"/>
          <cell r="AA308">
            <v>44972.790972222225</v>
          </cell>
          <cell r="AB308"/>
          <cell r="AC308">
            <v>7.1444444444496185</v>
          </cell>
          <cell r="AD308">
            <v>0.79097222222480923</v>
          </cell>
          <cell r="AE308">
            <v>-44972.790972222225</v>
          </cell>
          <cell r="AF308">
            <v>44984.125126999563</v>
          </cell>
          <cell r="AG308">
            <v>44992.852753458712</v>
          </cell>
          <cell r="AH308">
            <v>45015.646527777775</v>
          </cell>
          <cell r="AI308">
            <v>0.24947312801950433</v>
          </cell>
          <cell r="AJ308">
            <v>-1070.7807374338624</v>
          </cell>
          <cell r="AK308">
            <v>23</v>
          </cell>
          <cell r="AL308">
            <v>32</v>
          </cell>
          <cell r="AM308">
            <v>21.478599221789885</v>
          </cell>
          <cell r="AN308">
            <v>27.206225680933851</v>
          </cell>
          <cell r="AO308">
            <v>18.478599221789885</v>
          </cell>
          <cell r="AP308">
            <v>42</v>
          </cell>
          <cell r="AQ308">
            <v>33.6</v>
          </cell>
          <cell r="AR308">
            <v>28.6</v>
          </cell>
          <cell r="AS308">
            <v>45006.390972222223</v>
          </cell>
          <cell r="AT308">
            <v>45001.390972222223</v>
          </cell>
          <cell r="AU308"/>
          <cell r="AV308"/>
          <cell r="AW308"/>
          <cell r="AX308"/>
          <cell r="AY308"/>
          <cell r="AZ308"/>
          <cell r="BA308"/>
          <cell r="BB308"/>
          <cell r="BC308" t="str">
            <v>NO COC</v>
          </cell>
          <cell r="BD308" t="str">
            <v>PARTIALLY BILLED</v>
          </cell>
          <cell r="BE308">
            <v>44975.790972222225</v>
          </cell>
          <cell r="BF308">
            <v>915.20902777777519</v>
          </cell>
          <cell r="BG308"/>
          <cell r="BH308"/>
        </row>
        <row r="309">
          <cell r="E309" t="str">
            <v>R22420376</v>
          </cell>
          <cell r="F309" t="str">
            <v>E DE CASTRO CORPORATION</v>
          </cell>
          <cell r="G309" t="str">
            <v>BLOCK 72, ELISA HOMES 4, BACOOR</v>
          </cell>
          <cell r="H309" t="str">
            <v>BACOOR CITY</v>
          </cell>
          <cell r="I309" t="str">
            <v>DASMA</v>
          </cell>
          <cell r="J309" t="str">
            <v>scheduled for site suirvey</v>
          </cell>
          <cell r="K309"/>
          <cell r="L309" t="str">
            <v>POWERHOUSE</v>
          </cell>
          <cell r="M309" t="str">
            <v>FCOMP</v>
          </cell>
          <cell r="N309" t="str">
            <v>IJP</v>
          </cell>
          <cell r="O309">
            <v>46.738700000000001</v>
          </cell>
          <cell r="P309">
            <v>39.648699999999998</v>
          </cell>
          <cell r="Q309">
            <v>70.97</v>
          </cell>
          <cell r="R309">
            <v>0</v>
          </cell>
          <cell r="S309">
            <v>163025.79999999999</v>
          </cell>
          <cell r="T309" t="str">
            <v>RELOC</v>
          </cell>
          <cell r="U309">
            <v>36423.449999999997</v>
          </cell>
          <cell r="V309"/>
          <cell r="W309">
            <v>44967.695138888892</v>
          </cell>
          <cell r="X309">
            <v>44973</v>
          </cell>
          <cell r="Y309">
            <v>44972</v>
          </cell>
          <cell r="Z309"/>
          <cell r="AA309">
            <v>45009.597916666666</v>
          </cell>
          <cell r="AB309"/>
          <cell r="AC309">
            <v>41.902777777773736</v>
          </cell>
          <cell r="AD309">
            <v>36.597916666665697</v>
          </cell>
          <cell r="AE309">
            <v>-45009.597916666666</v>
          </cell>
          <cell r="AF309">
            <v>44987.780640747631</v>
          </cell>
          <cell r="AG309">
            <v>44996.936774576621</v>
          </cell>
          <cell r="AH309">
            <v>45017.695138888892</v>
          </cell>
          <cell r="AI309">
            <v>1.3613342055822626</v>
          </cell>
          <cell r="AJ309">
            <v>-1071.6570932539682</v>
          </cell>
          <cell r="AK309">
            <v>23</v>
          </cell>
          <cell r="AL309">
            <v>36</v>
          </cell>
          <cell r="AM309">
            <v>23.085501858736059</v>
          </cell>
          <cell r="AN309">
            <v>29.241635687732341</v>
          </cell>
          <cell r="AO309">
            <v>20.085501858736059</v>
          </cell>
          <cell r="AP309">
            <v>42</v>
          </cell>
          <cell r="AQ309">
            <v>33.6</v>
          </cell>
          <cell r="AR309">
            <v>28.6</v>
          </cell>
          <cell r="AS309">
            <v>45043.197916666664</v>
          </cell>
          <cell r="AT309">
            <v>45038.197916666664</v>
          </cell>
          <cell r="AU309"/>
          <cell r="AV309"/>
          <cell r="AW309"/>
          <cell r="AX309"/>
          <cell r="AY309"/>
          <cell r="AZ309"/>
          <cell r="BA309"/>
          <cell r="BB309"/>
          <cell r="BC309" t="str">
            <v>NO COC</v>
          </cell>
          <cell r="BD309"/>
          <cell r="BE309">
            <v>45012.597916666666</v>
          </cell>
          <cell r="BF309">
            <v>878.4020833333343</v>
          </cell>
          <cell r="BG309"/>
          <cell r="BH309"/>
        </row>
        <row r="310">
          <cell r="E310" t="str">
            <v>X23010277006</v>
          </cell>
          <cell r="F310" t="str">
            <v>STA. LUCIA REALTY &amp; DEVELOPMENT, INC.</v>
          </cell>
          <cell r="G310" t="str">
            <v>FLAMINGO, VISTA VERDE SOUTH EXEC PH4, BACOOR</v>
          </cell>
          <cell r="H310" t="str">
            <v>BACOOR CITY</v>
          </cell>
          <cell r="I310" t="str">
            <v>DASMA</v>
          </cell>
          <cell r="J310" t="str">
            <v>with local PAI to be sched on May 2023</v>
          </cell>
          <cell r="K310"/>
          <cell r="L310" t="str">
            <v>POWERHOUSE</v>
          </cell>
          <cell r="M310" t="str">
            <v>FCOMP</v>
          </cell>
          <cell r="N310" t="str">
            <v>JSP</v>
          </cell>
          <cell r="O310">
            <v>70.084000000000003</v>
          </cell>
          <cell r="P310">
            <v>60.814</v>
          </cell>
          <cell r="Q310">
            <v>96.27</v>
          </cell>
          <cell r="R310">
            <v>25.68</v>
          </cell>
          <cell r="S310">
            <v>270538.25</v>
          </cell>
          <cell r="T310" t="str">
            <v>MODIFICATION</v>
          </cell>
          <cell r="U310">
            <v>54632.22</v>
          </cell>
          <cell r="V310">
            <v>18516.099999999999</v>
          </cell>
          <cell r="W310">
            <v>44967.304166666669</v>
          </cell>
          <cell r="X310">
            <v>44973</v>
          </cell>
          <cell r="Y310">
            <v>44971</v>
          </cell>
          <cell r="Z310"/>
          <cell r="AA310">
            <v>45057.331944444442</v>
          </cell>
          <cell r="AB310"/>
          <cell r="AC310">
            <v>90.027777777773736</v>
          </cell>
          <cell r="AD310">
            <v>84.331944444442343</v>
          </cell>
          <cell r="AE310">
            <v>-45057.331944444442</v>
          </cell>
          <cell r="AF310">
            <v>44987.389668525408</v>
          </cell>
          <cell r="AG310">
            <v>44996.545802354398</v>
          </cell>
          <cell r="AH310">
            <v>45017.304166666669</v>
          </cell>
          <cell r="AI310">
            <v>2.9248154857754995</v>
          </cell>
          <cell r="AJ310">
            <v>-1072.7936177248678</v>
          </cell>
          <cell r="AK310">
            <v>23</v>
          </cell>
          <cell r="AL310">
            <v>36</v>
          </cell>
          <cell r="AM310">
            <v>23.085501858736059</v>
          </cell>
          <cell r="AN310">
            <v>29.241635687732341</v>
          </cell>
          <cell r="AO310">
            <v>20.085501858736059</v>
          </cell>
          <cell r="AP310">
            <v>42</v>
          </cell>
          <cell r="AQ310">
            <v>33.6</v>
          </cell>
          <cell r="AR310">
            <v>28.6</v>
          </cell>
          <cell r="AS310">
            <v>45090.931944444441</v>
          </cell>
          <cell r="AT310">
            <v>45085.931944444441</v>
          </cell>
          <cell r="AU310"/>
          <cell r="AV310"/>
          <cell r="AW310"/>
          <cell r="AX310"/>
          <cell r="AY310"/>
          <cell r="AZ310"/>
          <cell r="BA310"/>
          <cell r="BB310"/>
          <cell r="BC310" t="str">
            <v>NO COC</v>
          </cell>
          <cell r="BD310" t="str">
            <v>PARTIALLY BILLED</v>
          </cell>
          <cell r="BE310">
            <v>45060.331944444442</v>
          </cell>
          <cell r="BF310">
            <v>830.66805555555766</v>
          </cell>
          <cell r="BG310"/>
          <cell r="BH310"/>
        </row>
        <row r="311">
          <cell r="E311" t="str">
            <v>X23010041579</v>
          </cell>
          <cell r="F311" t="str">
            <v>KATARUNGAN VILLAGE HOMEOWNERS ASSOC. INC.</v>
          </cell>
          <cell r="G311" t="str">
            <v>F. NATIVIDAD, KATARUNGAN VILLAGE, MUNTINLUPA</v>
          </cell>
          <cell r="H311" t="str">
            <v>MUNTINLUPA CITY</v>
          </cell>
          <cell r="I311" t="str">
            <v>PARAÑAQUE</v>
          </cell>
          <cell r="J311" t="str">
            <v>for execution on Feb. 25, 2023; for execution on 4th week of March; COMPLETED</v>
          </cell>
          <cell r="K311"/>
          <cell r="L311" t="str">
            <v>ECOM</v>
          </cell>
          <cell r="M311" t="str">
            <v>TECO</v>
          </cell>
          <cell r="N311" t="str">
            <v>EAO</v>
          </cell>
          <cell r="O311">
            <v>28</v>
          </cell>
          <cell r="P311">
            <v>9.69</v>
          </cell>
          <cell r="Q311">
            <v>38.35</v>
          </cell>
          <cell r="R311">
            <v>6</v>
          </cell>
          <cell r="S311">
            <v>60657.52</v>
          </cell>
          <cell r="T311" t="str">
            <v>MODIFICATION</v>
          </cell>
          <cell r="U311">
            <v>21820.2</v>
          </cell>
          <cell r="V311">
            <v>21820.2</v>
          </cell>
          <cell r="W311">
            <v>44972.584722222222</v>
          </cell>
          <cell r="X311">
            <v>44978.543749999997</v>
          </cell>
          <cell r="Y311">
            <v>44973</v>
          </cell>
          <cell r="Z311">
            <v>45031</v>
          </cell>
          <cell r="AA311">
            <v>45031</v>
          </cell>
          <cell r="AB311">
            <v>45870</v>
          </cell>
          <cell r="AC311">
            <v>58.415277777778101</v>
          </cell>
          <cell r="AD311">
            <v>52.45625000000291</v>
          </cell>
          <cell r="AE311">
            <v>839</v>
          </cell>
          <cell r="AF311">
            <v>44991.358915770608</v>
          </cell>
          <cell r="AG311">
            <v>45000.16536738351</v>
          </cell>
          <cell r="AH311">
            <v>45022.584722222222</v>
          </cell>
          <cell r="AI311">
            <v>2.0120817901234678</v>
          </cell>
          <cell r="AJ311">
            <v>20.975000000000001</v>
          </cell>
          <cell r="AK311">
            <v>20</v>
          </cell>
          <cell r="AL311">
            <v>36</v>
          </cell>
          <cell r="AM311">
            <v>21.774193548387096</v>
          </cell>
          <cell r="AN311">
            <v>27.58064516129032</v>
          </cell>
          <cell r="AO311">
            <v>18.774193548387096</v>
          </cell>
          <cell r="AP311">
            <v>40</v>
          </cell>
          <cell r="AQ311">
            <v>32</v>
          </cell>
          <cell r="AR311">
            <v>27</v>
          </cell>
          <cell r="AS311">
            <v>45063</v>
          </cell>
          <cell r="AT311">
            <v>45058</v>
          </cell>
          <cell r="AU311"/>
          <cell r="AV311"/>
          <cell r="AW311"/>
          <cell r="AX311"/>
          <cell r="AY311"/>
          <cell r="AZ311"/>
          <cell r="BA311"/>
          <cell r="BB311"/>
          <cell r="BC311" t="str">
            <v>PAID</v>
          </cell>
          <cell r="BD311"/>
          <cell r="BE311">
            <v>45034</v>
          </cell>
          <cell r="BF311">
            <v>186</v>
          </cell>
          <cell r="BG311">
            <v>45013</v>
          </cell>
          <cell r="BH311">
            <v>45220</v>
          </cell>
        </row>
        <row r="312">
          <cell r="E312" t="str">
            <v>X21051764739</v>
          </cell>
          <cell r="F312" t="str">
            <v>DITO TELECOMMUNITY CORPORATION</v>
          </cell>
          <cell r="G312" t="str">
            <v>ASTRO, ASTROVILLE I SUBD, BACOOR</v>
          </cell>
          <cell r="H312" t="str">
            <v>BACOOR CITY</v>
          </cell>
          <cell r="I312" t="str">
            <v>DASMA</v>
          </cell>
          <cell r="J312" t="str">
            <v>scheduled for site suirvey</v>
          </cell>
          <cell r="K312" t="str">
            <v>W/O ISSUE</v>
          </cell>
          <cell r="L312" t="str">
            <v>POWERHOUSE</v>
          </cell>
          <cell r="M312" t="str">
            <v>FCOMP</v>
          </cell>
          <cell r="N312" t="str">
            <v>JSP</v>
          </cell>
          <cell r="O312">
            <v>45.75</v>
          </cell>
          <cell r="P312">
            <v>39.532499999999999</v>
          </cell>
          <cell r="Q312">
            <v>74.28</v>
          </cell>
          <cell r="R312">
            <v>19</v>
          </cell>
          <cell r="S312">
            <v>249848.01</v>
          </cell>
          <cell r="T312" t="str">
            <v>NEW</v>
          </cell>
          <cell r="U312">
            <v>35651.5</v>
          </cell>
          <cell r="V312">
            <v>21610.47</v>
          </cell>
          <cell r="W312">
            <v>44970.745138888888</v>
          </cell>
          <cell r="X312">
            <v>44978.631944444445</v>
          </cell>
          <cell r="Y312">
            <v>44972</v>
          </cell>
          <cell r="Z312">
            <v>44979.352083333331</v>
          </cell>
          <cell r="AA312">
            <v>44979.352083333331</v>
          </cell>
          <cell r="AB312"/>
          <cell r="AC312">
            <v>8.6069444444437977</v>
          </cell>
          <cell r="AD312">
            <v>0.72013888888614019</v>
          </cell>
          <cell r="AE312">
            <v>-44979.352083333331</v>
          </cell>
          <cell r="AF312">
            <v>44990.830640747627</v>
          </cell>
          <cell r="AG312">
            <v>44999.986774576617</v>
          </cell>
          <cell r="AH312">
            <v>45020.745138888888</v>
          </cell>
          <cell r="AI312">
            <v>0.27962174584002192</v>
          </cell>
          <cell r="AJ312">
            <v>-1070.9369543650794</v>
          </cell>
          <cell r="AK312">
            <v>23</v>
          </cell>
          <cell r="AL312">
            <v>36</v>
          </cell>
          <cell r="AM312">
            <v>23.085501858736059</v>
          </cell>
          <cell r="AN312">
            <v>29.241635687732341</v>
          </cell>
          <cell r="AO312">
            <v>20.085501858736059</v>
          </cell>
          <cell r="AP312">
            <v>42</v>
          </cell>
          <cell r="AQ312">
            <v>33.6</v>
          </cell>
          <cell r="AR312">
            <v>28.6</v>
          </cell>
          <cell r="AS312">
            <v>45012.95208333333</v>
          </cell>
          <cell r="AT312">
            <v>45007.95208333333</v>
          </cell>
          <cell r="AU312"/>
          <cell r="AV312"/>
          <cell r="AW312"/>
          <cell r="AX312"/>
          <cell r="AY312"/>
          <cell r="AZ312"/>
          <cell r="BA312"/>
          <cell r="BB312"/>
          <cell r="BC312" t="str">
            <v>NO COC</v>
          </cell>
          <cell r="BD312" t="str">
            <v>PARTIALLY BILLED</v>
          </cell>
          <cell r="BE312">
            <v>44982.352083333331</v>
          </cell>
          <cell r="BF312">
            <v>908.64791666666861</v>
          </cell>
          <cell r="BG312"/>
          <cell r="BH312"/>
        </row>
        <row r="313">
          <cell r="E313" t="str">
            <v>X22114802936</v>
          </cell>
          <cell r="F313" t="str">
            <v>MACHUCA BALDOZAS INC.</v>
          </cell>
          <cell r="G313" t="str">
            <v>MARIAN ROAD 1, SN MARTIN DE PORRES, PARANAQUE</v>
          </cell>
          <cell r="H313" t="str">
            <v>PARAÑAQUE CITY</v>
          </cell>
          <cell r="I313" t="str">
            <v>PARAÑAQUE</v>
          </cell>
          <cell r="J313" t="str">
            <v>digging March 4, 2023</v>
          </cell>
          <cell r="K313" t="str">
            <v>W/ ISSUE</v>
          </cell>
          <cell r="L313" t="str">
            <v>POWERHOUSE</v>
          </cell>
          <cell r="M313" t="str">
            <v>FCOMP</v>
          </cell>
          <cell r="N313" t="str">
            <v>JSP</v>
          </cell>
          <cell r="O313">
            <v>76.39</v>
          </cell>
          <cell r="P313">
            <v>53.342599999999997</v>
          </cell>
          <cell r="Q313">
            <v>112.35</v>
          </cell>
          <cell r="R313">
            <v>47</v>
          </cell>
          <cell r="S313">
            <v>395136.01</v>
          </cell>
          <cell r="T313" t="str">
            <v>NEW</v>
          </cell>
          <cell r="U313">
            <v>59532.380000000005</v>
          </cell>
          <cell r="V313">
            <v>24802.5</v>
          </cell>
          <cell r="W313">
            <v>44970.744444444441</v>
          </cell>
          <cell r="X313">
            <v>44978.632638888892</v>
          </cell>
          <cell r="Y313">
            <v>44972</v>
          </cell>
          <cell r="Z313"/>
          <cell r="AA313">
            <v>45016.353472222225</v>
          </cell>
          <cell r="AB313"/>
          <cell r="AC313">
            <v>45.609027777783922</v>
          </cell>
          <cell r="AD313">
            <v>37.720833333332848</v>
          </cell>
          <cell r="AE313">
            <v>-45016.353472222225</v>
          </cell>
          <cell r="AF313">
            <v>44991.951340996166</v>
          </cell>
          <cell r="AG313">
            <v>45001.406513409958</v>
          </cell>
          <cell r="AH313">
            <v>45020.744444444441</v>
          </cell>
          <cell r="AI313">
            <v>1.4131002196108264</v>
          </cell>
          <cell r="AJ313">
            <v>-1023.0989425505051</v>
          </cell>
          <cell r="AK313">
            <v>26</v>
          </cell>
          <cell r="AL313">
            <v>36</v>
          </cell>
          <cell r="AM313">
            <v>24.206896551724139</v>
          </cell>
          <cell r="AN313">
            <v>30.662068965517239</v>
          </cell>
          <cell r="AO313">
            <v>21.206896551724139</v>
          </cell>
          <cell r="AP313">
            <v>44</v>
          </cell>
          <cell r="AQ313">
            <v>35.200000000000003</v>
          </cell>
          <cell r="AR313">
            <v>30.200000000000003</v>
          </cell>
          <cell r="AS313">
            <v>45051.553472222222</v>
          </cell>
          <cell r="AT313">
            <v>45046.553472222222</v>
          </cell>
          <cell r="AU313"/>
          <cell r="AV313"/>
          <cell r="AW313"/>
          <cell r="AX313"/>
          <cell r="AY313"/>
          <cell r="AZ313"/>
          <cell r="BA313"/>
          <cell r="BB313"/>
          <cell r="BC313" t="str">
            <v>NO COC</v>
          </cell>
          <cell r="BD313" t="str">
            <v>PARTIALLY BILLED</v>
          </cell>
          <cell r="BE313">
            <v>45019.353472222225</v>
          </cell>
          <cell r="BF313">
            <v>871.64652777777519</v>
          </cell>
          <cell r="BG313"/>
          <cell r="BH313"/>
        </row>
        <row r="314">
          <cell r="E314" t="str">
            <v>X23020383335</v>
          </cell>
          <cell r="F314" t="str">
            <v>CELESTE VIDA LORAYES</v>
          </cell>
          <cell r="G314" t="str">
            <v>PICADILLY, HILLSBOROUGH SUBD, MUNTINLUPA</v>
          </cell>
          <cell r="H314" t="str">
            <v>MUNTINLUPA CITY</v>
          </cell>
          <cell r="I314" t="str">
            <v>PARAÑAQUE</v>
          </cell>
          <cell r="J314" t="str">
            <v>scheduled for site suirvey</v>
          </cell>
          <cell r="K314"/>
          <cell r="L314" t="str">
            <v>POWERHOUSE</v>
          </cell>
          <cell r="M314" t="str">
            <v>FCOMP</v>
          </cell>
          <cell r="N314" t="str">
            <v>JSP</v>
          </cell>
          <cell r="O314">
            <v>47.42</v>
          </cell>
          <cell r="P314">
            <v>41.189500000000002</v>
          </cell>
          <cell r="Q314">
            <v>74.98</v>
          </cell>
          <cell r="R314">
            <v>45.5</v>
          </cell>
          <cell r="S314">
            <v>340701.42</v>
          </cell>
          <cell r="T314" t="str">
            <v>MODIFICATION</v>
          </cell>
          <cell r="U314">
            <v>36600.869999999995</v>
          </cell>
          <cell r="V314">
            <v>18679.78</v>
          </cell>
          <cell r="W314">
            <v>44970.686805555553</v>
          </cell>
          <cell r="X314">
            <v>44978.634027777778</v>
          </cell>
          <cell r="Y314">
            <v>44972</v>
          </cell>
          <cell r="Z314"/>
          <cell r="AA314">
            <v>44998.640972222223</v>
          </cell>
          <cell r="AB314"/>
          <cell r="AC314">
            <v>27.954166666670062</v>
          </cell>
          <cell r="AD314">
            <v>20.006944444445253</v>
          </cell>
          <cell r="AE314">
            <v>-44998.640972222223</v>
          </cell>
          <cell r="AF314">
            <v>44990.772307414292</v>
          </cell>
          <cell r="AG314">
            <v>44999.928441243283</v>
          </cell>
          <cell r="AH314">
            <v>45020.686805555553</v>
          </cell>
          <cell r="AI314">
            <v>0.90817280595824235</v>
          </cell>
          <cell r="AJ314">
            <v>-1071.3962136243385</v>
          </cell>
          <cell r="AK314">
            <v>23</v>
          </cell>
          <cell r="AL314">
            <v>36</v>
          </cell>
          <cell r="AM314">
            <v>23.085501858736059</v>
          </cell>
          <cell r="AN314">
            <v>29.241635687732341</v>
          </cell>
          <cell r="AO314">
            <v>20.085501858736059</v>
          </cell>
          <cell r="AP314">
            <v>42</v>
          </cell>
          <cell r="AQ314">
            <v>33.6</v>
          </cell>
          <cell r="AR314">
            <v>28.6</v>
          </cell>
          <cell r="AS314">
            <v>45032.240972222222</v>
          </cell>
          <cell r="AT314">
            <v>45027.240972222222</v>
          </cell>
          <cell r="AU314"/>
          <cell r="AV314"/>
          <cell r="AW314"/>
          <cell r="AX314"/>
          <cell r="AY314"/>
          <cell r="AZ314"/>
          <cell r="BA314"/>
          <cell r="BB314"/>
          <cell r="BC314" t="str">
            <v>NO COC</v>
          </cell>
          <cell r="BD314" t="str">
            <v>PARTIALLY BILLED</v>
          </cell>
          <cell r="BE314">
            <v>45001.640972222223</v>
          </cell>
          <cell r="BF314">
            <v>889.35902777777665</v>
          </cell>
          <cell r="BG314"/>
          <cell r="BH314"/>
        </row>
        <row r="315">
          <cell r="E315" t="str">
            <v>X22114883646</v>
          </cell>
          <cell r="F315" t="str">
            <v>MAKO TEKNOMECANIQUES, INC.</v>
          </cell>
          <cell r="G315" t="str">
            <v>BLOCK 5, GREEN VALLEY SUBDIVISION, BACOOR</v>
          </cell>
          <cell r="H315" t="str">
            <v>BACOOR CITY</v>
          </cell>
          <cell r="I315" t="str">
            <v>DASMA</v>
          </cell>
          <cell r="J315" t="str">
            <v>with reg PAI May 2023; prepared (05-09-23)</v>
          </cell>
          <cell r="K315" t="str">
            <v>W/ ISSUE</v>
          </cell>
          <cell r="L315" t="str">
            <v>POWERHOUSE</v>
          </cell>
          <cell r="M315" t="str">
            <v>FCOMP</v>
          </cell>
          <cell r="N315" t="str">
            <v>JSP</v>
          </cell>
          <cell r="O315">
            <v>223.99</v>
          </cell>
          <cell r="P315">
            <v>138.99799999999999</v>
          </cell>
          <cell r="Q315">
            <v>329.62</v>
          </cell>
          <cell r="R315">
            <v>140</v>
          </cell>
          <cell r="S315">
            <v>1092866.81</v>
          </cell>
          <cell r="T315" t="str">
            <v>NEW</v>
          </cell>
          <cell r="U315">
            <v>174222.12000000002</v>
          </cell>
          <cell r="V315">
            <v>67752.399999999994</v>
          </cell>
          <cell r="W315">
            <v>44972.723611111112</v>
          </cell>
          <cell r="X315">
            <v>44978.660416666666</v>
          </cell>
          <cell r="Y315">
            <v>44973</v>
          </cell>
          <cell r="Z315"/>
          <cell r="AA315">
            <v>45064.29791666667</v>
          </cell>
          <cell r="AB315"/>
          <cell r="AC315">
            <v>91.574305555557657</v>
          </cell>
          <cell r="AD315">
            <v>85.637500000004366</v>
          </cell>
          <cell r="AE315">
            <v>-45064.29791666667</v>
          </cell>
          <cell r="AF315">
            <v>44993.253022875819</v>
          </cell>
          <cell r="AG315">
            <v>45002.527532679742</v>
          </cell>
          <cell r="AH315">
            <v>45022.723611111112</v>
          </cell>
          <cell r="AI315">
            <v>2.9189309895834001</v>
          </cell>
          <cell r="AJ315">
            <v>-938.83953993055559</v>
          </cell>
          <cell r="AK315">
            <v>30</v>
          </cell>
          <cell r="AL315">
            <v>32</v>
          </cell>
          <cell r="AM315">
            <v>23.52941176470588</v>
          </cell>
          <cell r="AN315">
            <v>29.803921568627448</v>
          </cell>
          <cell r="AO315">
            <v>20.52941176470588</v>
          </cell>
          <cell r="AP315">
            <v>48</v>
          </cell>
          <cell r="AQ315">
            <v>38.400000000000006</v>
          </cell>
          <cell r="AR315">
            <v>33.400000000000006</v>
          </cell>
          <cell r="AS315">
            <v>45102.697916666672</v>
          </cell>
          <cell r="AT315">
            <v>45097.697916666672</v>
          </cell>
          <cell r="AU315"/>
          <cell r="AV315"/>
          <cell r="AW315"/>
          <cell r="AX315"/>
          <cell r="AY315"/>
          <cell r="AZ315"/>
          <cell r="BA315"/>
          <cell r="BB315"/>
          <cell r="BC315" t="str">
            <v>NO COC</v>
          </cell>
          <cell r="BD315" t="str">
            <v>PARTIALLY BILLED</v>
          </cell>
          <cell r="BE315">
            <v>45067.29791666667</v>
          </cell>
          <cell r="BF315">
            <v>823.70208333332994</v>
          </cell>
          <cell r="BG315"/>
          <cell r="BH315"/>
        </row>
        <row r="316">
          <cell r="E316" t="str">
            <v>X23020436703</v>
          </cell>
          <cell r="F316" t="str">
            <v>ELECTRIC VEHICLE EXPANSION ENTERPRISES, INC.,</v>
          </cell>
          <cell r="G316" t="str">
            <v>WEST SERVICE, ALABANG, MUNTINLUPA</v>
          </cell>
          <cell r="H316" t="str">
            <v>MUNTINLUPA CITY</v>
          </cell>
          <cell r="I316" t="str">
            <v>PARAÑAQUE</v>
          </cell>
          <cell r="J316" t="str">
            <v>applicant holds execution</v>
          </cell>
          <cell r="K316" t="str">
            <v>W/ ISSUE</v>
          </cell>
          <cell r="L316" t="str">
            <v>POWERHOUSE</v>
          </cell>
          <cell r="M316" t="str">
            <v>CAN</v>
          </cell>
          <cell r="N316" t="str">
            <v>JSP</v>
          </cell>
          <cell r="O316">
            <v>5.5</v>
          </cell>
          <cell r="P316"/>
          <cell r="Q316">
            <v>7.52</v>
          </cell>
          <cell r="R316">
            <v>0</v>
          </cell>
          <cell r="S316">
            <v>0</v>
          </cell>
          <cell r="T316" t="str">
            <v>TERMINATION</v>
          </cell>
          <cell r="U316">
            <v>4286.18</v>
          </cell>
          <cell r="V316"/>
          <cell r="W316">
            <v>44973.634722222225</v>
          </cell>
          <cell r="X316">
            <v>44979</v>
          </cell>
          <cell r="Y316">
            <v>44979</v>
          </cell>
          <cell r="Z316"/>
          <cell r="AA316"/>
          <cell r="AB316"/>
          <cell r="AC316">
            <v>-44973.634722222225</v>
          </cell>
          <cell r="AD316">
            <v>-44979</v>
          </cell>
          <cell r="AE316">
            <v>0</v>
          </cell>
          <cell r="AF316">
            <v>44992.408915770611</v>
          </cell>
          <cell r="AG316">
            <v>45001.215367383513</v>
          </cell>
          <cell r="AH316">
            <v>45023.634722222225</v>
          </cell>
          <cell r="AI316">
            <v>-1549.0918626543212</v>
          </cell>
          <cell r="AJ316">
            <v>0</v>
          </cell>
          <cell r="AK316">
            <v>20</v>
          </cell>
          <cell r="AL316">
            <v>36</v>
          </cell>
          <cell r="AM316">
            <v>21.774193548387096</v>
          </cell>
          <cell r="AN316">
            <v>27.58064516129032</v>
          </cell>
          <cell r="AO316">
            <v>18.774193548387096</v>
          </cell>
          <cell r="AP316">
            <v>40</v>
          </cell>
          <cell r="AQ316">
            <v>32</v>
          </cell>
          <cell r="AR316">
            <v>27</v>
          </cell>
          <cell r="AS316">
            <v>32</v>
          </cell>
          <cell r="AT316">
            <v>27</v>
          </cell>
          <cell r="AU316"/>
          <cell r="AV316"/>
          <cell r="AW316"/>
          <cell r="AX316"/>
          <cell r="AY316"/>
          <cell r="AZ316"/>
          <cell r="BA316"/>
          <cell r="BB316"/>
          <cell r="BC316" t="str">
            <v>CANCELLED</v>
          </cell>
          <cell r="BD316"/>
          <cell r="BE316">
            <v>3</v>
          </cell>
          <cell r="BF316">
            <v>0</v>
          </cell>
          <cell r="BG316"/>
          <cell r="BH316"/>
        </row>
        <row r="317">
          <cell r="E317" t="str">
            <v>X22052134149</v>
          </cell>
          <cell r="F317" t="str">
            <v>CAMELLA SPRINGVILLE CITY MOLINO TRICYCLE OPERATORS</v>
          </cell>
          <cell r="G317" t="str">
            <v>CAMELLA SPV WEST PH III, CAMELLA SPV WEST PH 3, BACOOR</v>
          </cell>
          <cell r="H317" t="str">
            <v>BACOOR CITY</v>
          </cell>
          <cell r="I317" t="str">
            <v>DASMA</v>
          </cell>
          <cell r="J317" t="str">
            <v>for transmittal to meter/for FCOMP</v>
          </cell>
          <cell r="K317" t="str">
            <v>W/ ISSUE</v>
          </cell>
          <cell r="L317" t="str">
            <v>POWERHOUSE</v>
          </cell>
          <cell r="M317" t="str">
            <v>FCOMP</v>
          </cell>
          <cell r="N317" t="str">
            <v>JSP</v>
          </cell>
          <cell r="O317">
            <v>86.74</v>
          </cell>
          <cell r="P317">
            <v>62.1492</v>
          </cell>
          <cell r="Q317">
            <v>137.30000000000001</v>
          </cell>
          <cell r="R317">
            <v>26</v>
          </cell>
          <cell r="S317">
            <v>284326.56</v>
          </cell>
          <cell r="T317" t="str">
            <v>NEW</v>
          </cell>
          <cell r="U317">
            <v>67246.75</v>
          </cell>
          <cell r="V317">
            <v>17136.759999999998</v>
          </cell>
          <cell r="W317">
            <v>44973.567361111112</v>
          </cell>
          <cell r="X317">
            <v>44979</v>
          </cell>
          <cell r="Y317">
            <v>44979</v>
          </cell>
          <cell r="Z317"/>
          <cell r="AA317">
            <v>45035.531944444447</v>
          </cell>
          <cell r="AB317"/>
          <cell r="AC317">
            <v>61.964583333334303</v>
          </cell>
          <cell r="AD317">
            <v>56.531944444446708</v>
          </cell>
          <cell r="AE317">
            <v>-45035.531944444447</v>
          </cell>
          <cell r="AF317">
            <v>44994.774257662837</v>
          </cell>
          <cell r="AG317">
            <v>45004.22943007663</v>
          </cell>
          <cell r="AH317">
            <v>45023.567361111112</v>
          </cell>
          <cell r="AI317">
            <v>1.9198428596866397</v>
          </cell>
          <cell r="AJ317">
            <v>-1023.5348169191919</v>
          </cell>
          <cell r="AK317">
            <v>26</v>
          </cell>
          <cell r="AL317">
            <v>36</v>
          </cell>
          <cell r="AM317">
            <v>24.206896551724139</v>
          </cell>
          <cell r="AN317">
            <v>30.662068965517239</v>
          </cell>
          <cell r="AO317">
            <v>21.206896551724139</v>
          </cell>
          <cell r="AP317">
            <v>44</v>
          </cell>
          <cell r="AQ317">
            <v>35.200000000000003</v>
          </cell>
          <cell r="AR317">
            <v>30.200000000000003</v>
          </cell>
          <cell r="AS317">
            <v>45070.731944444444</v>
          </cell>
          <cell r="AT317">
            <v>45065.731944444444</v>
          </cell>
          <cell r="AU317"/>
          <cell r="AV317"/>
          <cell r="AW317"/>
          <cell r="AX317"/>
          <cell r="AY317"/>
          <cell r="AZ317"/>
          <cell r="BA317"/>
          <cell r="BB317"/>
          <cell r="BC317" t="str">
            <v>NO COC</v>
          </cell>
          <cell r="BD317" t="str">
            <v>PARTIALLY BILLED</v>
          </cell>
          <cell r="BE317">
            <v>45038.531944444447</v>
          </cell>
          <cell r="BF317">
            <v>852.46805555555329</v>
          </cell>
          <cell r="BG317"/>
          <cell r="BH317"/>
        </row>
        <row r="318">
          <cell r="E318" t="str">
            <v>X23010012981</v>
          </cell>
          <cell r="F318" t="str">
            <v>MARIAN ALEXEI OLANDRIA ENRIQUEZ</v>
          </cell>
          <cell r="G318" t="str">
            <v>ALABANG-ZAPOTE, PAMPLONA II, LAS PINAS CITY</v>
          </cell>
          <cell r="H318" t="str">
            <v>LAS PIÑAS CITY</v>
          </cell>
          <cell r="I318" t="str">
            <v>PARAÑAQUE</v>
          </cell>
          <cell r="J318"/>
          <cell r="K318" t="str">
            <v>W/O ISSUE</v>
          </cell>
          <cell r="L318" t="str">
            <v>POWERHOUSE</v>
          </cell>
          <cell r="M318" t="str">
            <v>FCOMP</v>
          </cell>
          <cell r="N318" t="str">
            <v>JSP</v>
          </cell>
          <cell r="O318">
            <v>57.58</v>
          </cell>
          <cell r="P318">
            <v>41.886099999999999</v>
          </cell>
          <cell r="Q318">
            <v>106.5</v>
          </cell>
          <cell r="R318">
            <v>40</v>
          </cell>
          <cell r="S318">
            <v>316362.84000000003</v>
          </cell>
          <cell r="T318" t="str">
            <v>NEW</v>
          </cell>
          <cell r="U318">
            <v>44873.84</v>
          </cell>
          <cell r="V318">
            <v>21017.68</v>
          </cell>
          <cell r="W318">
            <v>44984.605555555558</v>
          </cell>
          <cell r="X318">
            <v>44984.631249999999</v>
          </cell>
          <cell r="Y318">
            <v>44985</v>
          </cell>
          <cell r="Z318"/>
          <cell r="AA318">
            <v>44987.628472222219</v>
          </cell>
          <cell r="AB318"/>
          <cell r="AC318">
            <v>3.022916666661331</v>
          </cell>
          <cell r="AD318">
            <v>2.9972222222204437</v>
          </cell>
          <cell r="AE318">
            <v>-44987.628472222219</v>
          </cell>
          <cell r="AF318">
            <v>45005.812452107282</v>
          </cell>
          <cell r="AG318">
            <v>45015.267624521075</v>
          </cell>
          <cell r="AH318">
            <v>45034.605555555558</v>
          </cell>
          <cell r="AI318">
            <v>9.3658742877327561E-2</v>
          </cell>
          <cell r="AJ318">
            <v>-1022.4461016414141</v>
          </cell>
          <cell r="AK318">
            <v>26</v>
          </cell>
          <cell r="AL318">
            <v>36</v>
          </cell>
          <cell r="AM318">
            <v>24.206896551724139</v>
          </cell>
          <cell r="AN318">
            <v>30.662068965517239</v>
          </cell>
          <cell r="AO318">
            <v>21.206896551724139</v>
          </cell>
          <cell r="AP318">
            <v>44</v>
          </cell>
          <cell r="AQ318">
            <v>35.200000000000003</v>
          </cell>
          <cell r="AR318">
            <v>30.200000000000003</v>
          </cell>
          <cell r="AS318">
            <v>45022.828472222216</v>
          </cell>
          <cell r="AT318">
            <v>45017.828472222216</v>
          </cell>
          <cell r="AU318"/>
          <cell r="AV318"/>
          <cell r="AW318"/>
          <cell r="AX318"/>
          <cell r="AY318"/>
          <cell r="AZ318"/>
          <cell r="BA318"/>
          <cell r="BB318"/>
          <cell r="BC318" t="str">
            <v>NO COC</v>
          </cell>
          <cell r="BD318" t="str">
            <v>PARTIALLY BILLED</v>
          </cell>
          <cell r="BE318">
            <v>44990.628472222219</v>
          </cell>
          <cell r="BF318">
            <v>900.37152777778101</v>
          </cell>
          <cell r="BG318"/>
          <cell r="BH318"/>
        </row>
        <row r="319">
          <cell r="E319" t="str">
            <v>X23010244623</v>
          </cell>
          <cell r="F319" t="str">
            <v>JENNIFER DELA COSTA ESTRADA</v>
          </cell>
          <cell r="G319" t="str">
            <v>BLOCK 18, CAMELLA SPRINGVILLE HEIGHTS III, BACOOR</v>
          </cell>
          <cell r="H319" t="str">
            <v>BACOOR CITY</v>
          </cell>
          <cell r="I319" t="str">
            <v>DASMA</v>
          </cell>
          <cell r="J319"/>
          <cell r="K319" t="str">
            <v>W/O ISSUE</v>
          </cell>
          <cell r="L319" t="str">
            <v>POWERHOUSE</v>
          </cell>
          <cell r="M319" t="str">
            <v>FCOMP</v>
          </cell>
          <cell r="N319" t="str">
            <v>JSP</v>
          </cell>
          <cell r="O319">
            <v>35.22</v>
          </cell>
          <cell r="P319">
            <v>10.41</v>
          </cell>
          <cell r="Q319">
            <v>48.27</v>
          </cell>
          <cell r="R319">
            <v>15</v>
          </cell>
          <cell r="S319">
            <v>70173.61</v>
          </cell>
          <cell r="T319" t="str">
            <v>NEW</v>
          </cell>
          <cell r="U319">
            <v>27445.79</v>
          </cell>
          <cell r="V319"/>
          <cell r="W319">
            <v>44981.39166666667</v>
          </cell>
          <cell r="X319">
            <v>44985</v>
          </cell>
          <cell r="Y319">
            <v>44985</v>
          </cell>
          <cell r="Z319"/>
          <cell r="AA319">
            <v>44994.354861111111</v>
          </cell>
          <cell r="AB319"/>
          <cell r="AC319">
            <v>12.963194444440887</v>
          </cell>
          <cell r="AD319">
            <v>9.3548611111109494</v>
          </cell>
          <cell r="AE319">
            <v>-44994.354861111111</v>
          </cell>
          <cell r="AF319">
            <v>45000.165860215056</v>
          </cell>
          <cell r="AG319">
            <v>45008.972311827958</v>
          </cell>
          <cell r="AH319">
            <v>45031.39166666667</v>
          </cell>
          <cell r="AI319">
            <v>0.44651003086407504</v>
          </cell>
          <cell r="AJ319">
            <v>-1124.8588715277779</v>
          </cell>
          <cell r="AK319">
            <v>20</v>
          </cell>
          <cell r="AL319">
            <v>36</v>
          </cell>
          <cell r="AM319">
            <v>21.774193548387096</v>
          </cell>
          <cell r="AN319">
            <v>27.58064516129032</v>
          </cell>
          <cell r="AO319">
            <v>18.774193548387096</v>
          </cell>
          <cell r="AP319">
            <v>40</v>
          </cell>
          <cell r="AQ319">
            <v>32</v>
          </cell>
          <cell r="AR319">
            <v>27</v>
          </cell>
          <cell r="AS319">
            <v>45026.354861111111</v>
          </cell>
          <cell r="AT319">
            <v>45021.354861111111</v>
          </cell>
          <cell r="AU319"/>
          <cell r="AV319"/>
          <cell r="AW319"/>
          <cell r="AX319"/>
          <cell r="AY319"/>
          <cell r="AZ319"/>
          <cell r="BA319"/>
          <cell r="BB319"/>
          <cell r="BC319" t="str">
            <v>NO COC</v>
          </cell>
          <cell r="BD319"/>
          <cell r="BE319">
            <v>44997.354861111111</v>
          </cell>
          <cell r="BF319">
            <v>893.64513888888905</v>
          </cell>
          <cell r="BG319"/>
          <cell r="BH319"/>
        </row>
        <row r="320">
          <cell r="E320" t="str">
            <v>X23020502498</v>
          </cell>
          <cell r="F320" t="str">
            <v>EMMANUEL LUBAY ARSUA</v>
          </cell>
          <cell r="G320" t="str">
            <v>BLOCK 30, SOLDIER'S HILLS 4 PH II, BACOOR</v>
          </cell>
          <cell r="H320" t="str">
            <v>BACOOR CITY</v>
          </cell>
          <cell r="I320" t="str">
            <v>DASMA</v>
          </cell>
          <cell r="J320" t="str">
            <v>for transmittal to meter/for FCOMP</v>
          </cell>
          <cell r="K320" t="str">
            <v>W/ ISSUE</v>
          </cell>
          <cell r="L320" t="str">
            <v>POWERHOUSE</v>
          </cell>
          <cell r="M320" t="str">
            <v>FCOMP</v>
          </cell>
          <cell r="N320" t="str">
            <v>JSP</v>
          </cell>
          <cell r="O320">
            <v>42.1053</v>
          </cell>
          <cell r="P320">
            <v>27.472300000000001</v>
          </cell>
          <cell r="Q320">
            <v>58.28</v>
          </cell>
          <cell r="R320">
            <v>17</v>
          </cell>
          <cell r="S320">
            <v>211123.78</v>
          </cell>
          <cell r="T320" t="str">
            <v>NEW</v>
          </cell>
          <cell r="U320">
            <v>32460.92</v>
          </cell>
          <cell r="V320">
            <v>14214.4</v>
          </cell>
          <cell r="W320">
            <v>44979.663194444445</v>
          </cell>
          <cell r="X320">
            <v>44985</v>
          </cell>
          <cell r="Y320">
            <v>44985</v>
          </cell>
          <cell r="Z320"/>
          <cell r="AA320">
            <v>45035.538194444445</v>
          </cell>
          <cell r="AB320"/>
          <cell r="AC320">
            <v>55.875</v>
          </cell>
          <cell r="AD320">
            <v>50.538194444445253</v>
          </cell>
          <cell r="AE320">
            <v>-45035.538194444445</v>
          </cell>
          <cell r="AF320">
            <v>44999.748696303184</v>
          </cell>
          <cell r="AG320">
            <v>45008.904830132175</v>
          </cell>
          <cell r="AH320">
            <v>45029.663194444445</v>
          </cell>
          <cell r="AI320">
            <v>1.8152626811594201</v>
          </cell>
          <cell r="AJ320">
            <v>-1072.274718915344</v>
          </cell>
          <cell r="AK320">
            <v>23</v>
          </cell>
          <cell r="AL320">
            <v>36</v>
          </cell>
          <cell r="AM320">
            <v>23.085501858736059</v>
          </cell>
          <cell r="AN320">
            <v>29.241635687732341</v>
          </cell>
          <cell r="AO320">
            <v>20.085501858736059</v>
          </cell>
          <cell r="AP320">
            <v>42</v>
          </cell>
          <cell r="AQ320">
            <v>33.6</v>
          </cell>
          <cell r="AR320">
            <v>28.6</v>
          </cell>
          <cell r="AS320">
            <v>45069.138194444444</v>
          </cell>
          <cell r="AT320">
            <v>45064.138194444444</v>
          </cell>
          <cell r="AU320"/>
          <cell r="AV320"/>
          <cell r="AW320"/>
          <cell r="AX320"/>
          <cell r="AY320"/>
          <cell r="AZ320"/>
          <cell r="BA320"/>
          <cell r="BB320"/>
          <cell r="BC320" t="str">
            <v>NO COC</v>
          </cell>
          <cell r="BD320" t="str">
            <v>PARTIALLY BILLED</v>
          </cell>
          <cell r="BE320">
            <v>45038.538194444445</v>
          </cell>
          <cell r="BF320">
            <v>852.46180555555475</v>
          </cell>
          <cell r="BG320"/>
          <cell r="BH320"/>
        </row>
        <row r="321">
          <cell r="E321" t="str">
            <v>X22093988867</v>
          </cell>
          <cell r="F321" t="str">
            <v>MAYNILAD WATER SERVICES, INC. (JOB 2)</v>
          </cell>
          <cell r="G321" t="str">
            <v>UMALI, POBLACION, MUNTINLUPA</v>
          </cell>
          <cell r="H321" t="str">
            <v>MUNTINLUPA CITY</v>
          </cell>
          <cell r="I321" t="str">
            <v>PARAÑAQUE</v>
          </cell>
          <cell r="J321"/>
          <cell r="K321" t="str">
            <v>W/ ISSUE</v>
          </cell>
          <cell r="L321" t="str">
            <v>CHALLENGER</v>
          </cell>
          <cell r="M321" t="str">
            <v>FCOMP</v>
          </cell>
          <cell r="N321" t="str">
            <v>IGL</v>
          </cell>
          <cell r="O321">
            <v>375.13</v>
          </cell>
          <cell r="P321">
            <v>154.3794</v>
          </cell>
          <cell r="Q321">
            <v>630.75</v>
          </cell>
          <cell r="R321">
            <v>12550</v>
          </cell>
          <cell r="S321">
            <v>1128383.98</v>
          </cell>
          <cell r="T321" t="str">
            <v>NEW</v>
          </cell>
          <cell r="U321">
            <v>292330.09999999998</v>
          </cell>
          <cell r="V321">
            <v>181777.32</v>
          </cell>
          <cell r="W321">
            <v>44978</v>
          </cell>
          <cell r="X321">
            <v>44986</v>
          </cell>
          <cell r="Y321">
            <v>44979</v>
          </cell>
          <cell r="Z321"/>
          <cell r="AA321">
            <v>45021.418055555558</v>
          </cell>
          <cell r="AB321"/>
          <cell r="AC321">
            <v>43.418055555557657</v>
          </cell>
          <cell r="AD321">
            <v>35.418055555557657</v>
          </cell>
          <cell r="AE321">
            <v>-45021.418055555558</v>
          </cell>
          <cell r="AF321">
            <v>44992.647058823532</v>
          </cell>
          <cell r="AG321">
            <v>45000.352941176468</v>
          </cell>
          <cell r="AH321">
            <v>45028</v>
          </cell>
          <cell r="AI321">
            <v>1.8452673611112003</v>
          </cell>
          <cell r="AJ321">
            <v>-818.5712373737374</v>
          </cell>
          <cell r="AK321">
            <v>40</v>
          </cell>
          <cell r="AL321">
            <v>20</v>
          </cell>
          <cell r="AM321">
            <v>17.647058823529413</v>
          </cell>
          <cell r="AN321">
            <v>22.352941176470591</v>
          </cell>
          <cell r="AO321">
            <v>14.647058823529413</v>
          </cell>
          <cell r="AP321">
            <v>55</v>
          </cell>
          <cell r="AQ321">
            <v>44</v>
          </cell>
          <cell r="AR321">
            <v>39</v>
          </cell>
          <cell r="AS321">
            <v>45065.418055555558</v>
          </cell>
          <cell r="AT321">
            <v>45060.418055555558</v>
          </cell>
          <cell r="AU321"/>
          <cell r="AV321"/>
          <cell r="AW321"/>
          <cell r="AX321"/>
          <cell r="AY321"/>
          <cell r="AZ321"/>
          <cell r="BA321"/>
          <cell r="BB321"/>
          <cell r="BC321" t="str">
            <v>FOR AUDIT</v>
          </cell>
          <cell r="BD321" t="str">
            <v>PARTIALLY BILLED</v>
          </cell>
          <cell r="BE321">
            <v>45024.418055555558</v>
          </cell>
          <cell r="BF321">
            <v>165.58194444444234</v>
          </cell>
          <cell r="BG321">
            <v>45021</v>
          </cell>
          <cell r="BH321">
            <v>45190</v>
          </cell>
        </row>
        <row r="322">
          <cell r="E322" t="str">
            <v>X23010303986</v>
          </cell>
          <cell r="F322" t="str">
            <v>GLOBE TELECOM., INC.</v>
          </cell>
          <cell r="G322" t="str">
            <v>ST. TERESA, SAN AGUSTIN VILL, PARANAQUE</v>
          </cell>
          <cell r="H322" t="str">
            <v>PARAÑAQUE CITY</v>
          </cell>
          <cell r="I322" t="str">
            <v>PARAÑAQUE</v>
          </cell>
          <cell r="J322" t="str">
            <v>conjunct with X21031132613</v>
          </cell>
          <cell r="K322"/>
          <cell r="L322" t="str">
            <v>VJC</v>
          </cell>
          <cell r="M322" t="str">
            <v>FCOMP</v>
          </cell>
          <cell r="N322" t="str">
            <v>JSP</v>
          </cell>
          <cell r="O322">
            <v>69.17</v>
          </cell>
          <cell r="P322">
            <v>63.163200000000003</v>
          </cell>
          <cell r="Q322">
            <v>207.88</v>
          </cell>
          <cell r="R322">
            <v>25</v>
          </cell>
          <cell r="S322">
            <v>369258.64</v>
          </cell>
          <cell r="T322" t="str">
            <v>MODIFICATION</v>
          </cell>
          <cell r="U322">
            <v>53906.99</v>
          </cell>
          <cell r="V322"/>
          <cell r="W322">
            <v>44978.635416666664</v>
          </cell>
          <cell r="X322">
            <v>44986</v>
          </cell>
          <cell r="Y322">
            <v>44983</v>
          </cell>
          <cell r="Z322"/>
          <cell r="AA322">
            <v>45049</v>
          </cell>
          <cell r="AB322"/>
          <cell r="AC322">
            <v>70.364583333335759</v>
          </cell>
          <cell r="AD322">
            <v>63</v>
          </cell>
          <cell r="AE322">
            <v>-45049</v>
          </cell>
          <cell r="AF322">
            <v>45000.503837719298</v>
          </cell>
          <cell r="AG322">
            <v>45010.135416666664</v>
          </cell>
          <cell r="AH322">
            <v>45028.635416666664</v>
          </cell>
          <cell r="AI322">
            <v>2.1221064814815547</v>
          </cell>
          <cell r="AJ322">
            <v>-979.32608695652175</v>
          </cell>
          <cell r="AK322">
            <v>28</v>
          </cell>
          <cell r="AL322">
            <v>36</v>
          </cell>
          <cell r="AM322">
            <v>24.868421052631579</v>
          </cell>
          <cell r="AN322">
            <v>31.499999999999996</v>
          </cell>
          <cell r="AO322">
            <v>21.868421052631579</v>
          </cell>
          <cell r="AP322">
            <v>46</v>
          </cell>
          <cell r="AQ322">
            <v>36.800000000000004</v>
          </cell>
          <cell r="AR322">
            <v>31.800000000000004</v>
          </cell>
          <cell r="AS322">
            <v>45085.8</v>
          </cell>
          <cell r="AT322">
            <v>45080.800000000003</v>
          </cell>
          <cell r="AU322"/>
          <cell r="AV322"/>
          <cell r="AW322"/>
          <cell r="AX322"/>
          <cell r="AY322"/>
          <cell r="AZ322"/>
          <cell r="BA322"/>
          <cell r="BB322"/>
          <cell r="BC322" t="str">
            <v>NO COC</v>
          </cell>
          <cell r="BD322"/>
          <cell r="BE322">
            <v>45052</v>
          </cell>
          <cell r="BF322">
            <v>839</v>
          </cell>
          <cell r="BG322"/>
          <cell r="BH322"/>
        </row>
        <row r="323">
          <cell r="E323" t="str">
            <v>X22073112067</v>
          </cell>
          <cell r="F323" t="str">
            <v>BUREAU OF CORRECTIONS EMPLOYEES ASSOCIATION (BUCOR</v>
          </cell>
          <cell r="G323" t="str">
            <v>CAIMITO, NEW BILIBID PRISONS, MUNTINLUPA</v>
          </cell>
          <cell r="H323" t="str">
            <v>MUNTINLUPA CITY</v>
          </cell>
          <cell r="I323" t="str">
            <v>PARAÑAQUE</v>
          </cell>
          <cell r="J323"/>
          <cell r="K323" t="str">
            <v>W/O ISSUE</v>
          </cell>
          <cell r="L323" t="str">
            <v>POWERHOUSE</v>
          </cell>
          <cell r="M323" t="str">
            <v>TECO</v>
          </cell>
          <cell r="N323" t="str">
            <v>EAO</v>
          </cell>
          <cell r="O323">
            <v>60.863599999999998</v>
          </cell>
          <cell r="P323">
            <v>37.146099999999997</v>
          </cell>
          <cell r="Q323">
            <v>90.9</v>
          </cell>
          <cell r="R323">
            <v>30</v>
          </cell>
          <cell r="S323">
            <v>348876.62</v>
          </cell>
          <cell r="T323" t="str">
            <v>NEW</v>
          </cell>
          <cell r="U323">
            <v>46398.61</v>
          </cell>
          <cell r="V323">
            <v>28561.3</v>
          </cell>
          <cell r="W323">
            <v>44981.529166666667</v>
          </cell>
          <cell r="X323">
            <v>44986</v>
          </cell>
          <cell r="Y323">
            <v>44985</v>
          </cell>
          <cell r="Z323"/>
          <cell r="AA323">
            <v>44994.355555555558</v>
          </cell>
          <cell r="AB323">
            <v>45840</v>
          </cell>
          <cell r="AC323">
            <v>12.826388888890506</v>
          </cell>
          <cell r="AD323">
            <v>8.3555555555576575</v>
          </cell>
          <cell r="AE323">
            <v>845.64444444444234</v>
          </cell>
          <cell r="AF323">
            <v>45001.614668525406</v>
          </cell>
          <cell r="AG323">
            <v>45010.770802354396</v>
          </cell>
          <cell r="AH323">
            <v>45031.529166666667</v>
          </cell>
          <cell r="AI323">
            <v>0.41670273081057319</v>
          </cell>
          <cell r="AJ323">
            <v>20.134391534391483</v>
          </cell>
          <cell r="AK323">
            <v>23</v>
          </cell>
          <cell r="AL323">
            <v>36</v>
          </cell>
          <cell r="AM323">
            <v>23.085501858736059</v>
          </cell>
          <cell r="AN323">
            <v>29.241635687732341</v>
          </cell>
          <cell r="AO323">
            <v>20.085501858736059</v>
          </cell>
          <cell r="AP323">
            <v>42</v>
          </cell>
          <cell r="AQ323">
            <v>33.6</v>
          </cell>
          <cell r="AR323">
            <v>28.6</v>
          </cell>
          <cell r="AS323">
            <v>45027.955555555556</v>
          </cell>
          <cell r="AT323">
            <v>45022.955555555556</v>
          </cell>
          <cell r="AU323"/>
          <cell r="AV323"/>
          <cell r="AW323"/>
          <cell r="AX323"/>
          <cell r="AY323"/>
          <cell r="AZ323"/>
          <cell r="BA323"/>
          <cell r="BB323"/>
          <cell r="BC323" t="str">
            <v>PAID</v>
          </cell>
          <cell r="BD323"/>
          <cell r="BE323">
            <v>44997.355555555558</v>
          </cell>
          <cell r="BF323">
            <v>491.64444444444234</v>
          </cell>
          <cell r="BG323">
            <v>44992</v>
          </cell>
          <cell r="BH323">
            <v>45489</v>
          </cell>
        </row>
        <row r="324">
          <cell r="E324" t="str">
            <v>X22094053302</v>
          </cell>
          <cell r="F324" t="str">
            <v>RAMON A. CARINO</v>
          </cell>
          <cell r="G324" t="str">
            <v>CUENCA, AYALA-ALABANG VILL, MUNTINLUPA</v>
          </cell>
          <cell r="H324" t="str">
            <v>MUNTINLUPA CITY</v>
          </cell>
          <cell r="I324" t="str">
            <v>PARAÑAQUE</v>
          </cell>
          <cell r="J324"/>
          <cell r="K324"/>
          <cell r="L324" t="str">
            <v>POWERHOUSE</v>
          </cell>
          <cell r="M324" t="str">
            <v>FCOMP</v>
          </cell>
          <cell r="N324" t="str">
            <v>JSP</v>
          </cell>
          <cell r="O324">
            <v>22.28</v>
          </cell>
          <cell r="P324">
            <v>13.892799999999999</v>
          </cell>
          <cell r="Q324">
            <v>30.27</v>
          </cell>
          <cell r="R324">
            <v>74.2</v>
          </cell>
          <cell r="S324">
            <v>185292.71</v>
          </cell>
          <cell r="T324" t="str">
            <v>MODIFICATION</v>
          </cell>
          <cell r="U324">
            <v>17009.5</v>
          </cell>
          <cell r="V324"/>
          <cell r="W324">
            <v>44985.383333333331</v>
          </cell>
          <cell r="X324">
            <v>44987.311805555553</v>
          </cell>
          <cell r="Y324">
            <v>44989</v>
          </cell>
          <cell r="Z324"/>
          <cell r="AA324">
            <v>44994.351388888892</v>
          </cell>
          <cell r="AB324"/>
          <cell r="AC324">
            <v>8.9680555555605679</v>
          </cell>
          <cell r="AD324">
            <v>7.039583333338669</v>
          </cell>
          <cell r="AE324">
            <v>-44994.351388888892</v>
          </cell>
          <cell r="AF324">
            <v>45003.457713498618</v>
          </cell>
          <cell r="AG324">
            <v>45012.077548209367</v>
          </cell>
          <cell r="AH324">
            <v>45035.383333333331</v>
          </cell>
          <cell r="AI324">
            <v>0.31915727124200843</v>
          </cell>
          <cell r="AJ324">
            <v>-1124.8587847222223</v>
          </cell>
          <cell r="AK324">
            <v>20</v>
          </cell>
          <cell r="AL324">
            <v>34</v>
          </cell>
          <cell r="AM324">
            <v>21.074380165289259</v>
          </cell>
          <cell r="AN324">
            <v>26.694214876033058</v>
          </cell>
          <cell r="AO324">
            <v>18.074380165289259</v>
          </cell>
          <cell r="AP324">
            <v>40</v>
          </cell>
          <cell r="AQ324">
            <v>32</v>
          </cell>
          <cell r="AR324">
            <v>27</v>
          </cell>
          <cell r="AS324">
            <v>45026.351388888892</v>
          </cell>
          <cell r="AT324">
            <v>45021.351388888892</v>
          </cell>
          <cell r="AU324"/>
          <cell r="AV324"/>
          <cell r="AW324"/>
          <cell r="AX324"/>
          <cell r="AY324"/>
          <cell r="AZ324"/>
          <cell r="BA324"/>
          <cell r="BB324"/>
          <cell r="BC324" t="str">
            <v>NO COC</v>
          </cell>
          <cell r="BD324"/>
          <cell r="BE324">
            <v>44997.351388888892</v>
          </cell>
          <cell r="BF324">
            <v>893.64861111110804</v>
          </cell>
          <cell r="BG324"/>
          <cell r="BH324"/>
        </row>
        <row r="325">
          <cell r="E325" t="str">
            <v>X23010269035</v>
          </cell>
          <cell r="F325" t="str">
            <v>NIXON BONIEL BARDON</v>
          </cell>
          <cell r="G325" t="str">
            <v>MOLINO, NIOG III, BACOOR</v>
          </cell>
          <cell r="H325" t="str">
            <v>BACOOR CITY</v>
          </cell>
          <cell r="I325" t="str">
            <v>DASMA</v>
          </cell>
          <cell r="J325" t="str">
            <v>for execution on last week of March; for execution next week, April 25, 2023; to be updraded to 75kVA DT</v>
          </cell>
          <cell r="K325" t="str">
            <v>W/ ISSUE</v>
          </cell>
          <cell r="L325" t="str">
            <v>ECOM</v>
          </cell>
          <cell r="M325" t="str">
            <v>FCOMP</v>
          </cell>
          <cell r="N325" t="str">
            <v>RRG</v>
          </cell>
          <cell r="O325">
            <v>11.24</v>
          </cell>
          <cell r="P325">
            <v>22.61</v>
          </cell>
          <cell r="Q325">
            <v>15.37</v>
          </cell>
          <cell r="R325">
            <v>20</v>
          </cell>
          <cell r="S325">
            <v>156272.85</v>
          </cell>
          <cell r="T325" t="str">
            <v>NEW</v>
          </cell>
          <cell r="U325">
            <v>8774.91</v>
          </cell>
          <cell r="V325"/>
          <cell r="W325">
            <v>44981.561805555553</v>
          </cell>
          <cell r="X325">
            <v>44988.651388888888</v>
          </cell>
          <cell r="Y325">
            <v>44985</v>
          </cell>
          <cell r="Z325"/>
          <cell r="AA325">
            <v>45073.629861111112</v>
          </cell>
          <cell r="AB325"/>
          <cell r="AC325">
            <v>92.068055555559113</v>
          </cell>
          <cell r="AD325">
            <v>84.978472222224809</v>
          </cell>
          <cell r="AE325">
            <v>-45073.629861111112</v>
          </cell>
          <cell r="AF325">
            <v>45000.33599910394</v>
          </cell>
          <cell r="AG325">
            <v>45009.142450716841</v>
          </cell>
          <cell r="AH325">
            <v>45031.561805555553</v>
          </cell>
          <cell r="AI325">
            <v>3.1712330246914808</v>
          </cell>
          <cell r="AJ325">
            <v>-1126.8407465277778</v>
          </cell>
          <cell r="AK325">
            <v>20</v>
          </cell>
          <cell r="AL325">
            <v>36</v>
          </cell>
          <cell r="AM325">
            <v>21.774193548387096</v>
          </cell>
          <cell r="AN325">
            <v>27.58064516129032</v>
          </cell>
          <cell r="AO325">
            <v>18.774193548387096</v>
          </cell>
          <cell r="AP325">
            <v>40</v>
          </cell>
          <cell r="AQ325">
            <v>32</v>
          </cell>
          <cell r="AR325">
            <v>27</v>
          </cell>
          <cell r="AS325">
            <v>45105.629861111112</v>
          </cell>
          <cell r="AT325">
            <v>45100.629861111112</v>
          </cell>
          <cell r="AU325"/>
          <cell r="AV325"/>
          <cell r="AW325"/>
          <cell r="AX325"/>
          <cell r="AY325"/>
          <cell r="AZ325"/>
          <cell r="BA325"/>
          <cell r="BB325"/>
          <cell r="BC325" t="str">
            <v>NO COC</v>
          </cell>
          <cell r="BD325"/>
          <cell r="BE325">
            <v>45076.629861111112</v>
          </cell>
          <cell r="BF325">
            <v>814.3701388888876</v>
          </cell>
          <cell r="BG325"/>
          <cell r="BH325"/>
        </row>
        <row r="326">
          <cell r="E326" t="str">
            <v>X23020365658</v>
          </cell>
          <cell r="F326" t="str">
            <v>AVIDA LAND CORP.,</v>
          </cell>
          <cell r="G326" t="str">
            <v>MOLINO IV, MOLINO IV, BACOOR</v>
          </cell>
          <cell r="H326" t="str">
            <v>BACOOR CITY</v>
          </cell>
          <cell r="I326" t="str">
            <v>DASMA</v>
          </cell>
          <cell r="J326" t="str">
            <v>for execution on last week of March; April 14, 2023 (execution date)</v>
          </cell>
          <cell r="K326"/>
          <cell r="L326" t="str">
            <v>ECOM</v>
          </cell>
          <cell r="M326" t="str">
            <v>FCOMP</v>
          </cell>
          <cell r="N326" t="str">
            <v>RRG</v>
          </cell>
          <cell r="O326">
            <v>37.4</v>
          </cell>
          <cell r="P326">
            <v>19.579999999999998</v>
          </cell>
          <cell r="Q326">
            <v>50.85</v>
          </cell>
          <cell r="R326">
            <v>0</v>
          </cell>
          <cell r="S326">
            <v>38532.74</v>
          </cell>
          <cell r="T326" t="str">
            <v>TERMINATION</v>
          </cell>
          <cell r="U326">
            <v>29223.67</v>
          </cell>
          <cell r="V326">
            <v>27657.29</v>
          </cell>
          <cell r="W326">
            <v>44985.527777777781</v>
          </cell>
          <cell r="X326">
            <v>44988.65347222222</v>
          </cell>
          <cell r="Y326">
            <v>44987</v>
          </cell>
          <cell r="Z326"/>
          <cell r="AA326">
            <v>45031</v>
          </cell>
          <cell r="AB326"/>
          <cell r="AC326">
            <v>45.472222222218988</v>
          </cell>
          <cell r="AD326">
            <v>42.346527777779556</v>
          </cell>
          <cell r="AE326">
            <v>-45031</v>
          </cell>
          <cell r="AF326">
            <v>45004.301971326167</v>
          </cell>
          <cell r="AG326">
            <v>45013.108422939069</v>
          </cell>
          <cell r="AH326">
            <v>45035.527777777781</v>
          </cell>
          <cell r="AI326">
            <v>1.566265432098654</v>
          </cell>
          <cell r="AJ326">
            <v>-1125.7750000000001</v>
          </cell>
          <cell r="AK326">
            <v>20</v>
          </cell>
          <cell r="AL326">
            <v>36</v>
          </cell>
          <cell r="AM326">
            <v>21.774193548387096</v>
          </cell>
          <cell r="AN326">
            <v>27.58064516129032</v>
          </cell>
          <cell r="AO326">
            <v>18.774193548387096</v>
          </cell>
          <cell r="AP326">
            <v>40</v>
          </cell>
          <cell r="AQ326">
            <v>32</v>
          </cell>
          <cell r="AR326">
            <v>27</v>
          </cell>
          <cell r="AS326">
            <v>45063</v>
          </cell>
          <cell r="AT326">
            <v>45058</v>
          </cell>
          <cell r="AU326"/>
          <cell r="AV326"/>
          <cell r="AW326"/>
          <cell r="AX326"/>
          <cell r="AY326"/>
          <cell r="AZ326"/>
          <cell r="BA326"/>
          <cell r="BB326"/>
          <cell r="BC326" t="str">
            <v>ON GOING MAT RETURN</v>
          </cell>
          <cell r="BD326" t="str">
            <v>PARTIALLY BILLED</v>
          </cell>
          <cell r="BE326">
            <v>45034</v>
          </cell>
          <cell r="BF326">
            <v>24</v>
          </cell>
          <cell r="BG326">
            <v>45030</v>
          </cell>
          <cell r="BH326">
            <v>45058</v>
          </cell>
        </row>
        <row r="327">
          <cell r="E327" t="str">
            <v>X21030891877</v>
          </cell>
          <cell r="F327" t="str">
            <v>MARK BENEDICT OCHOA REALICA</v>
          </cell>
          <cell r="G327" t="str">
            <v>SAN ANTONIO, AYALA-ALABANG VILL, MUNTINLUPA</v>
          </cell>
          <cell r="H327" t="str">
            <v>MUNTINLUPA CITY</v>
          </cell>
          <cell r="I327" t="str">
            <v>PARAÑAQUE</v>
          </cell>
          <cell r="J327" t="str">
            <v>for survey; for execution on May 10, 2023</v>
          </cell>
          <cell r="K327" t="str">
            <v>W/ ISSUE</v>
          </cell>
          <cell r="L327" t="str">
            <v>POWERHOUSE</v>
          </cell>
          <cell r="M327" t="str">
            <v>FCOMP</v>
          </cell>
          <cell r="N327" t="str">
            <v>JSP</v>
          </cell>
          <cell r="O327">
            <v>45.98</v>
          </cell>
          <cell r="P327">
            <v>42.4895</v>
          </cell>
          <cell r="Q327">
            <v>78.17</v>
          </cell>
          <cell r="R327">
            <v>89.5</v>
          </cell>
          <cell r="S327">
            <v>297423.17</v>
          </cell>
          <cell r="T327" t="str">
            <v>NEW</v>
          </cell>
          <cell r="U327">
            <v>35501.269999999997</v>
          </cell>
          <cell r="V327">
            <v>22100.9</v>
          </cell>
          <cell r="W327">
            <v>44986.409722222219</v>
          </cell>
          <cell r="X327">
            <v>44993</v>
          </cell>
          <cell r="Y327">
            <v>44993</v>
          </cell>
          <cell r="Z327">
            <v>45794</v>
          </cell>
          <cell r="AA327">
            <v>45059.381944444445</v>
          </cell>
          <cell r="AB327"/>
          <cell r="AC327">
            <v>72.972222222226264</v>
          </cell>
          <cell r="AD327">
            <v>66.381944444445253</v>
          </cell>
          <cell r="AE327">
            <v>-45059.381944444445</v>
          </cell>
          <cell r="AF327">
            <v>45005.710102450357</v>
          </cell>
          <cell r="AG327">
            <v>45014.656870511193</v>
          </cell>
          <cell r="AH327">
            <v>45036.409722222219</v>
          </cell>
          <cell r="AI327">
            <v>2.4541808752487864</v>
          </cell>
          <cell r="AJ327">
            <v>-1072.8424272486773</v>
          </cell>
          <cell r="AK327">
            <v>23</v>
          </cell>
          <cell r="AL327">
            <v>34</v>
          </cell>
          <cell r="AM327">
            <v>22.300380228136884</v>
          </cell>
          <cell r="AN327">
            <v>28.247148288973385</v>
          </cell>
          <cell r="AO327">
            <v>19.300380228136884</v>
          </cell>
          <cell r="AP327">
            <v>42</v>
          </cell>
          <cell r="AQ327">
            <v>33.6</v>
          </cell>
          <cell r="AR327">
            <v>28.6</v>
          </cell>
          <cell r="AS327">
            <v>45092.981944444444</v>
          </cell>
          <cell r="AT327">
            <v>45087.981944444444</v>
          </cell>
          <cell r="AU327"/>
          <cell r="AV327"/>
          <cell r="AW327"/>
          <cell r="AX327"/>
          <cell r="AY327"/>
          <cell r="AZ327"/>
          <cell r="BA327"/>
          <cell r="BB327"/>
          <cell r="BC327" t="str">
            <v>FOR AUDIT</v>
          </cell>
          <cell r="BD327" t="str">
            <v>PARTIALLY BILLED</v>
          </cell>
          <cell r="BE327">
            <v>45062.381944444445</v>
          </cell>
          <cell r="BF327">
            <v>811.61805555555475</v>
          </cell>
          <cell r="BG327">
            <v>45794</v>
          </cell>
          <cell r="BH327">
            <v>45874</v>
          </cell>
        </row>
        <row r="328">
          <cell r="E328" t="str">
            <v>X22114932236</v>
          </cell>
          <cell r="F328" t="str">
            <v>DITO TELECOMMUNITY CORPORATION</v>
          </cell>
          <cell r="G328" t="str">
            <v>DAANG BUKID, BACOOR, CAVITE</v>
          </cell>
          <cell r="H328" t="str">
            <v>BACOOR CITY</v>
          </cell>
          <cell r="I328" t="str">
            <v>DASMA</v>
          </cell>
          <cell r="J328"/>
          <cell r="K328" t="str">
            <v>W/ ISSUE</v>
          </cell>
          <cell r="L328" t="str">
            <v>CHALLENGER</v>
          </cell>
          <cell r="M328" t="str">
            <v>FCOMP</v>
          </cell>
          <cell r="N328" t="str">
            <v>JSP</v>
          </cell>
          <cell r="O328">
            <v>123.89190000000001</v>
          </cell>
          <cell r="P328">
            <v>98.443899999999999</v>
          </cell>
          <cell r="Q328">
            <v>180.48</v>
          </cell>
          <cell r="R328">
            <v>54</v>
          </cell>
          <cell r="S328">
            <v>405213.76</v>
          </cell>
          <cell r="T328" t="str">
            <v>NEW</v>
          </cell>
          <cell r="U328">
            <v>96196.69</v>
          </cell>
          <cell r="V328">
            <v>62817.3</v>
          </cell>
          <cell r="W328">
            <v>44991</v>
          </cell>
          <cell r="X328">
            <v>44995</v>
          </cell>
          <cell r="Y328">
            <v>44995</v>
          </cell>
          <cell r="Z328"/>
          <cell r="AA328">
            <v>45020.530555555553</v>
          </cell>
          <cell r="AB328"/>
          <cell r="AC328">
            <v>29.530555555553292</v>
          </cell>
          <cell r="AD328">
            <v>25.530555555553292</v>
          </cell>
          <cell r="AE328">
            <v>-45020.530555555553</v>
          </cell>
          <cell r="AF328">
            <v>45011.345070422532</v>
          </cell>
          <cell r="AG328">
            <v>45020.570422535209</v>
          </cell>
          <cell r="AH328">
            <v>45041</v>
          </cell>
          <cell r="AI328">
            <v>0.94871920563089751</v>
          </cell>
          <cell r="AJ328">
            <v>-1023.1938762626262</v>
          </cell>
          <cell r="AK328">
            <v>26</v>
          </cell>
          <cell r="AL328">
            <v>34</v>
          </cell>
          <cell r="AM328">
            <v>23.345070422535212</v>
          </cell>
          <cell r="AN328">
            <v>29.570422535211268</v>
          </cell>
          <cell r="AO328">
            <v>20.345070422535212</v>
          </cell>
          <cell r="AP328">
            <v>44</v>
          </cell>
          <cell r="AQ328">
            <v>35.200000000000003</v>
          </cell>
          <cell r="AR328">
            <v>30.200000000000003</v>
          </cell>
          <cell r="AS328">
            <v>45055.73055555555</v>
          </cell>
          <cell r="AT328">
            <v>45050.73055555555</v>
          </cell>
          <cell r="AU328"/>
          <cell r="AV328"/>
          <cell r="AW328"/>
          <cell r="AX328"/>
          <cell r="AY328"/>
          <cell r="AZ328"/>
          <cell r="BA328"/>
          <cell r="BB328"/>
          <cell r="BC328" t="str">
            <v>FOR AUDIT</v>
          </cell>
          <cell r="BD328" t="str">
            <v>PARTIALLY BILLED</v>
          </cell>
          <cell r="BE328">
            <v>45023.530555555553</v>
          </cell>
          <cell r="BF328">
            <v>277.46944444444671</v>
          </cell>
          <cell r="BG328">
            <v>45020</v>
          </cell>
          <cell r="BH328">
            <v>45301</v>
          </cell>
        </row>
        <row r="329">
          <cell r="E329" t="str">
            <v>X21041584079</v>
          </cell>
          <cell r="F329" t="str">
            <v>TOWER 6789 CORPORATION</v>
          </cell>
          <cell r="G329" t="str">
            <v>AUGUSTINE, STA. ANA SUBD, PARANAQUE</v>
          </cell>
          <cell r="H329" t="str">
            <v>PARAÑAQUE CITY</v>
          </cell>
          <cell r="I329" t="str">
            <v>PARAÑAQUE</v>
          </cell>
          <cell r="J329"/>
          <cell r="K329" t="str">
            <v>W/O ISSUE</v>
          </cell>
          <cell r="L329" t="str">
            <v>POWERHOUSE</v>
          </cell>
          <cell r="M329" t="str">
            <v>FCOMP</v>
          </cell>
          <cell r="N329" t="str">
            <v>JSP</v>
          </cell>
          <cell r="O329">
            <v>45.890300000000003</v>
          </cell>
          <cell r="P329">
            <v>11.4428</v>
          </cell>
          <cell r="Q329">
            <v>62.7</v>
          </cell>
          <cell r="R329">
            <v>27</v>
          </cell>
          <cell r="S329">
            <v>163897.89000000001</v>
          </cell>
          <cell r="T329" t="str">
            <v>NEW</v>
          </cell>
          <cell r="U329">
            <v>35762.19</v>
          </cell>
          <cell r="V329">
            <v>27104.04</v>
          </cell>
          <cell r="W329">
            <v>44993.724999999999</v>
          </cell>
          <cell r="X329">
            <v>44995</v>
          </cell>
          <cell r="Y329">
            <v>44995</v>
          </cell>
          <cell r="Z329"/>
          <cell r="AA329">
            <v>45001.704861111109</v>
          </cell>
          <cell r="AB329"/>
          <cell r="AC329">
            <v>7.9798611111109494</v>
          </cell>
          <cell r="AD329">
            <v>6.7048611111094942</v>
          </cell>
          <cell r="AE329">
            <v>-45001.704861111109</v>
          </cell>
          <cell r="AF329">
            <v>45013.810501858738</v>
          </cell>
          <cell r="AG329">
            <v>45022.966635687728</v>
          </cell>
          <cell r="AH329">
            <v>45043.724999999999</v>
          </cell>
          <cell r="AI329">
            <v>0.25924911097691367</v>
          </cell>
          <cell r="AJ329">
            <v>-1071.4691633597884</v>
          </cell>
          <cell r="AK329">
            <v>23</v>
          </cell>
          <cell r="AL329">
            <v>36</v>
          </cell>
          <cell r="AM329">
            <v>23.085501858736059</v>
          </cell>
          <cell r="AN329">
            <v>29.241635687732341</v>
          </cell>
          <cell r="AO329">
            <v>20.085501858736059</v>
          </cell>
          <cell r="AP329">
            <v>42</v>
          </cell>
          <cell r="AQ329">
            <v>33.6</v>
          </cell>
          <cell r="AR329">
            <v>28.6</v>
          </cell>
          <cell r="AS329">
            <v>45035.304861111108</v>
          </cell>
          <cell r="AT329">
            <v>45030.304861111108</v>
          </cell>
          <cell r="AU329"/>
          <cell r="AV329"/>
          <cell r="AW329"/>
          <cell r="AX329"/>
          <cell r="AY329"/>
          <cell r="AZ329"/>
          <cell r="BA329"/>
          <cell r="BB329"/>
          <cell r="BC329" t="str">
            <v>NO COC</v>
          </cell>
          <cell r="BD329" t="str">
            <v>PARTIALLY BILLED</v>
          </cell>
          <cell r="BE329">
            <v>45004.704861111109</v>
          </cell>
          <cell r="BF329">
            <v>886.29513888889051</v>
          </cell>
          <cell r="BG329"/>
          <cell r="BH329"/>
        </row>
        <row r="330">
          <cell r="E330" t="str">
            <v>X23020640892</v>
          </cell>
          <cell r="F330" t="str">
            <v>SEMABEL BUILDERS &amp; DEVELOPMENT CORPORATION,</v>
          </cell>
          <cell r="G330" t="str">
            <v>VILLA MATEO-ANNEX, MOLINO VI, BACOOR, CAVITE</v>
          </cell>
          <cell r="H330" t="str">
            <v>BACOOR CITY</v>
          </cell>
          <cell r="I330" t="str">
            <v>DASMA</v>
          </cell>
          <cell r="J330" t="str">
            <v>for transmittal to meter/for FCOMP</v>
          </cell>
          <cell r="K330" t="str">
            <v>W/ ISSUE</v>
          </cell>
          <cell r="L330" t="str">
            <v>POWERHOUSE</v>
          </cell>
          <cell r="M330" t="str">
            <v>FCOMP</v>
          </cell>
          <cell r="N330" t="str">
            <v>JSP</v>
          </cell>
          <cell r="O330">
            <v>12.97</v>
          </cell>
          <cell r="P330">
            <v>7.83</v>
          </cell>
          <cell r="Q330">
            <v>17.829999999999998</v>
          </cell>
          <cell r="R330">
            <v>3</v>
          </cell>
          <cell r="S330">
            <v>29409.49</v>
          </cell>
          <cell r="T330" t="str">
            <v>NEW</v>
          </cell>
          <cell r="U330">
            <v>10107.620000000001</v>
          </cell>
          <cell r="V330"/>
          <cell r="W330">
            <v>44992</v>
          </cell>
          <cell r="X330">
            <v>44995</v>
          </cell>
          <cell r="Y330">
            <v>44995</v>
          </cell>
          <cell r="Z330"/>
          <cell r="AA330">
            <v>45035.539583333331</v>
          </cell>
          <cell r="AB330"/>
          <cell r="AC330">
            <v>43.539583333331393</v>
          </cell>
          <cell r="AD330">
            <v>40.539583333331393</v>
          </cell>
          <cell r="AE330">
            <v>-45035.539583333331</v>
          </cell>
          <cell r="AF330">
            <v>45010.774193548386</v>
          </cell>
          <cell r="AG330">
            <v>45019.580645161288</v>
          </cell>
          <cell r="AH330">
            <v>45042</v>
          </cell>
          <cell r="AI330">
            <v>1.4996967592591923</v>
          </cell>
          <cell r="AJ330">
            <v>-1125.8884895833332</v>
          </cell>
          <cell r="AK330">
            <v>20</v>
          </cell>
          <cell r="AL330">
            <v>36</v>
          </cell>
          <cell r="AM330">
            <v>21.774193548387096</v>
          </cell>
          <cell r="AN330">
            <v>27.58064516129032</v>
          </cell>
          <cell r="AO330">
            <v>18.774193548387096</v>
          </cell>
          <cell r="AP330">
            <v>40</v>
          </cell>
          <cell r="AQ330">
            <v>32</v>
          </cell>
          <cell r="AR330">
            <v>27</v>
          </cell>
          <cell r="AS330">
            <v>45067.539583333331</v>
          </cell>
          <cell r="AT330">
            <v>45062.539583333331</v>
          </cell>
          <cell r="AU330"/>
          <cell r="AV330"/>
          <cell r="AW330"/>
          <cell r="AX330"/>
          <cell r="AY330"/>
          <cell r="AZ330"/>
          <cell r="BA330"/>
          <cell r="BB330"/>
          <cell r="BC330" t="str">
            <v>NO COC</v>
          </cell>
          <cell r="BD330"/>
          <cell r="BE330">
            <v>45038.539583333331</v>
          </cell>
          <cell r="BF330">
            <v>852.46041666666861</v>
          </cell>
          <cell r="BG330"/>
          <cell r="BH330"/>
        </row>
        <row r="331">
          <cell r="E331" t="str">
            <v>X22114911092</v>
          </cell>
          <cell r="F331" t="str">
            <v>BLOOMINGDALE ENTERPRISES, INC.</v>
          </cell>
          <cell r="G331" t="str">
            <v>ALABANG-ZAPOTE, TALON I, LAS PINAS CITY</v>
          </cell>
          <cell r="H331" t="str">
            <v>LAS PIÑAS CITY</v>
          </cell>
          <cell r="I331" t="str">
            <v>PARAÑAQUE</v>
          </cell>
          <cell r="J331"/>
          <cell r="K331" t="str">
            <v>W/ ISSUE</v>
          </cell>
          <cell r="L331" t="str">
            <v>ECOM</v>
          </cell>
          <cell r="M331" t="str">
            <v>COMP</v>
          </cell>
          <cell r="N331" t="str">
            <v>EAO</v>
          </cell>
          <cell r="O331">
            <v>104.17</v>
          </cell>
          <cell r="P331">
            <v>8.57</v>
          </cell>
          <cell r="Q331">
            <v>142.63</v>
          </cell>
          <cell r="R331">
            <v>133</v>
          </cell>
          <cell r="S331">
            <v>156099.95000000001</v>
          </cell>
          <cell r="T331" t="str">
            <v>NEW</v>
          </cell>
          <cell r="U331">
            <v>81179.81</v>
          </cell>
          <cell r="V331">
            <v>67090.05</v>
          </cell>
          <cell r="W331">
            <v>44993.667361111111</v>
          </cell>
          <cell r="X331">
            <v>44995</v>
          </cell>
          <cell r="Y331">
            <v>44995</v>
          </cell>
          <cell r="Z331">
            <v>45013.390972222223</v>
          </cell>
          <cell r="AA331">
            <v>45013.390972222223</v>
          </cell>
          <cell r="AB331">
            <v>45845</v>
          </cell>
          <cell r="AC331">
            <v>19.723611111112405</v>
          </cell>
          <cell r="AD331">
            <v>18.390972222223354</v>
          </cell>
          <cell r="AE331">
            <v>831.60902777777665</v>
          </cell>
          <cell r="AF331">
            <v>45013.113404276577</v>
          </cell>
          <cell r="AG331">
            <v>45022.099015787368</v>
          </cell>
          <cell r="AH331">
            <v>45043.667361111111</v>
          </cell>
          <cell r="AI331">
            <v>0.65903412126072691</v>
          </cell>
          <cell r="AJ331">
            <v>18.900205176767653</v>
          </cell>
          <cell r="AK331">
            <v>26</v>
          </cell>
          <cell r="AL331">
            <v>32</v>
          </cell>
          <cell r="AM331">
            <v>22.446043165467625</v>
          </cell>
          <cell r="AN331">
            <v>28.431654676258994</v>
          </cell>
          <cell r="AO331">
            <v>19.446043165467625</v>
          </cell>
          <cell r="AP331">
            <v>44</v>
          </cell>
          <cell r="AQ331">
            <v>35.200000000000003</v>
          </cell>
          <cell r="AR331">
            <v>30.200000000000003</v>
          </cell>
          <cell r="AS331">
            <v>45048.59097222222</v>
          </cell>
          <cell r="AT331">
            <v>45043.59097222222</v>
          </cell>
          <cell r="AU331"/>
          <cell r="AV331"/>
          <cell r="AW331"/>
          <cell r="AX331"/>
          <cell r="AY331"/>
          <cell r="AZ331"/>
          <cell r="BA331"/>
          <cell r="BB331"/>
          <cell r="BC331" t="str">
            <v>PAID</v>
          </cell>
          <cell r="BD331"/>
          <cell r="BE331">
            <v>45016.390972222223</v>
          </cell>
          <cell r="BF331">
            <v>308.60902777777665</v>
          </cell>
          <cell r="BG331">
            <v>45016</v>
          </cell>
          <cell r="BH331">
            <v>45325</v>
          </cell>
        </row>
        <row r="332">
          <cell r="E332" t="str">
            <v>X22104238690</v>
          </cell>
          <cell r="F332" t="str">
            <v>ALFAMETRO MARKETING, INC.</v>
          </cell>
          <cell r="G332" t="str">
            <v>STREET, VICTOR EMMANUELLE, ITALIA 500-BF HOMES, LAS PINAS CITY</v>
          </cell>
          <cell r="H332" t="str">
            <v>LAS PIÑAS CITY</v>
          </cell>
          <cell r="I332" t="str">
            <v>PARAÑAQUE</v>
          </cell>
          <cell r="J332" t="str">
            <v>ongoing digging og pole, target May 2023; FOR FCOMP</v>
          </cell>
          <cell r="K332" t="str">
            <v>W/ ISSUE</v>
          </cell>
          <cell r="L332" t="str">
            <v>POWERHOUSE</v>
          </cell>
          <cell r="M332" t="str">
            <v>FCOMP</v>
          </cell>
          <cell r="N332" t="str">
            <v>JSP</v>
          </cell>
          <cell r="O332">
            <v>118.74</v>
          </cell>
          <cell r="P332">
            <v>94.448800000000006</v>
          </cell>
          <cell r="Q332">
            <v>186.55</v>
          </cell>
          <cell r="R332">
            <v>28</v>
          </cell>
          <cell r="S332">
            <v>608260.87</v>
          </cell>
          <cell r="T332" t="str">
            <v>NEW</v>
          </cell>
          <cell r="U332">
            <v>92536.93</v>
          </cell>
          <cell r="V332">
            <v>35484.089999999997</v>
          </cell>
          <cell r="W332">
            <v>44994.883333333331</v>
          </cell>
          <cell r="X332">
            <v>44998.581944444442</v>
          </cell>
          <cell r="Y332">
            <v>45001</v>
          </cell>
          <cell r="Z332"/>
          <cell r="AA332">
            <v>45051.415972222225</v>
          </cell>
          <cell r="AB332"/>
          <cell r="AC332">
            <v>56.532638888893416</v>
          </cell>
          <cell r="AD332">
            <v>52.834027777782467</v>
          </cell>
          <cell r="AE332">
            <v>-45051.415972222225</v>
          </cell>
          <cell r="AF332">
            <v>45016.090229885056</v>
          </cell>
          <cell r="AG332">
            <v>45025.545402298849</v>
          </cell>
          <cell r="AH332">
            <v>45044.883333333331</v>
          </cell>
          <cell r="AI332">
            <v>1.7515454356601592</v>
          </cell>
          <cell r="AJ332">
            <v>-1023.8958175505051</v>
          </cell>
          <cell r="AK332">
            <v>26</v>
          </cell>
          <cell r="AL332">
            <v>36</v>
          </cell>
          <cell r="AM332">
            <v>24.206896551724139</v>
          </cell>
          <cell r="AN332">
            <v>30.662068965517239</v>
          </cell>
          <cell r="AO332">
            <v>21.206896551724139</v>
          </cell>
          <cell r="AP332">
            <v>44</v>
          </cell>
          <cell r="AQ332">
            <v>35.200000000000003</v>
          </cell>
          <cell r="AR332">
            <v>30.200000000000003</v>
          </cell>
          <cell r="AS332">
            <v>45086.615972222222</v>
          </cell>
          <cell r="AT332">
            <v>45081.615972222222</v>
          </cell>
          <cell r="AU332"/>
          <cell r="AV332"/>
          <cell r="AW332"/>
          <cell r="AX332"/>
          <cell r="AY332"/>
          <cell r="AZ332"/>
          <cell r="BA332"/>
          <cell r="BB332"/>
          <cell r="BC332" t="str">
            <v>NO COC</v>
          </cell>
          <cell r="BD332" t="str">
            <v>PARTIALLY BILLED</v>
          </cell>
          <cell r="BE332">
            <v>45054.415972222225</v>
          </cell>
          <cell r="BF332">
            <v>836.58402777777519</v>
          </cell>
          <cell r="BG332"/>
          <cell r="BH332"/>
        </row>
        <row r="333">
          <cell r="E333" t="str">
            <v>X21094130596</v>
          </cell>
          <cell r="F333" t="str">
            <v>GLOBE TELECOM., INC.</v>
          </cell>
          <cell r="G333" t="str">
            <v>CRISPINA, LAS PINAS VILL, LAS PINAS CITY</v>
          </cell>
          <cell r="H333" t="str">
            <v>LAS PIÑAS CITY</v>
          </cell>
          <cell r="I333" t="str">
            <v>PARAÑAQUE</v>
          </cell>
          <cell r="J333" t="str">
            <v>for follow-up w/ BC &amp; Globe; waiting for globe to secure the lot for pole location</v>
          </cell>
          <cell r="K333" t="str">
            <v>W/ ISSUE</v>
          </cell>
          <cell r="L333" t="str">
            <v>AVECO</v>
          </cell>
          <cell r="M333" t="str">
            <v>PCAN</v>
          </cell>
          <cell r="N333" t="str">
            <v>HSP</v>
          </cell>
          <cell r="O333">
            <v>57.957000000000001</v>
          </cell>
          <cell r="P333"/>
          <cell r="Q333">
            <v>96.3</v>
          </cell>
          <cell r="R333">
            <v>36</v>
          </cell>
          <cell r="S333">
            <v>39030.35</v>
          </cell>
          <cell r="T333" t="str">
            <v>MODIFICATION</v>
          </cell>
          <cell r="U333">
            <v>45165.83</v>
          </cell>
          <cell r="V333"/>
          <cell r="W333">
            <v>44998.522916666669</v>
          </cell>
          <cell r="X333">
            <v>45001</v>
          </cell>
          <cell r="Y333">
            <v>45001</v>
          </cell>
          <cell r="Z333"/>
          <cell r="AA333"/>
          <cell r="AB333"/>
          <cell r="AC333">
            <v>-44998.522916666669</v>
          </cell>
          <cell r="AD333">
            <v>-45001</v>
          </cell>
          <cell r="AE333">
            <v>0</v>
          </cell>
          <cell r="AF333">
            <v>45018.608418525408</v>
          </cell>
          <cell r="AG333">
            <v>45027.764552354398</v>
          </cell>
          <cell r="AH333">
            <v>45048.522916666669</v>
          </cell>
          <cell r="AI333">
            <v>-1461.9085343699678</v>
          </cell>
          <cell r="AJ333">
            <v>0</v>
          </cell>
          <cell r="AK333">
            <v>23</v>
          </cell>
          <cell r="AL333">
            <v>36</v>
          </cell>
          <cell r="AM333">
            <v>23.085501858736059</v>
          </cell>
          <cell r="AN333">
            <v>29.241635687732341</v>
          </cell>
          <cell r="AO333">
            <v>20.085501858736059</v>
          </cell>
          <cell r="AP333">
            <v>42</v>
          </cell>
          <cell r="AQ333">
            <v>33.6</v>
          </cell>
          <cell r="AR333">
            <v>28.6</v>
          </cell>
          <cell r="AS333">
            <v>33.6</v>
          </cell>
          <cell r="AT333">
            <v>28.6</v>
          </cell>
          <cell r="AU333"/>
          <cell r="AV333"/>
          <cell r="AW333"/>
          <cell r="AX333"/>
          <cell r="AY333"/>
          <cell r="AZ333"/>
          <cell r="BA333"/>
          <cell r="BB333"/>
          <cell r="BC333" t="str">
            <v>CANCELLED</v>
          </cell>
          <cell r="BD333"/>
          <cell r="BE333">
            <v>3</v>
          </cell>
          <cell r="BF333">
            <v>0</v>
          </cell>
          <cell r="BG333"/>
          <cell r="BH333"/>
        </row>
        <row r="334">
          <cell r="E334" t="str">
            <v>X22041420690</v>
          </cell>
          <cell r="F334" t="str">
            <v>IRIS BAUTISTA RAYMUNDO</v>
          </cell>
          <cell r="G334" t="str">
            <v>AMETHYST, POSADAS SUBD, MUNTINLUPA</v>
          </cell>
          <cell r="H334" t="str">
            <v>MUNTINLUPA CITY</v>
          </cell>
          <cell r="I334" t="str">
            <v>PARAÑAQUE</v>
          </cell>
          <cell r="J334" t="str">
            <v>for survey</v>
          </cell>
          <cell r="K334" t="str">
            <v>W/O ISSUE</v>
          </cell>
          <cell r="L334" t="str">
            <v>POWERHOUSE</v>
          </cell>
          <cell r="M334" t="str">
            <v>FCOMP</v>
          </cell>
          <cell r="N334" t="str">
            <v>JSP</v>
          </cell>
          <cell r="O334">
            <v>56.85</v>
          </cell>
          <cell r="P334">
            <v>38.246899999999997</v>
          </cell>
          <cell r="Q334">
            <v>93</v>
          </cell>
          <cell r="R334">
            <v>80.5</v>
          </cell>
          <cell r="S334">
            <v>336130.02</v>
          </cell>
          <cell r="T334" t="str">
            <v>MODIFICATION</v>
          </cell>
          <cell r="U334">
            <v>44300.67</v>
          </cell>
          <cell r="V334">
            <v>24364</v>
          </cell>
          <cell r="W334">
            <v>44995.647222222222</v>
          </cell>
          <cell r="X334">
            <v>45001</v>
          </cell>
          <cell r="Y334">
            <v>45001</v>
          </cell>
          <cell r="Z334">
            <v>45067</v>
          </cell>
          <cell r="AA334">
            <v>45076.595833333333</v>
          </cell>
          <cell r="AB334"/>
          <cell r="AC334">
            <v>80.948611111110949</v>
          </cell>
          <cell r="AD334">
            <v>75.595833333332848</v>
          </cell>
          <cell r="AE334">
            <v>-45076.595833333333</v>
          </cell>
          <cell r="AF334">
            <v>45014.94760245036</v>
          </cell>
          <cell r="AG334">
            <v>45023.894370511196</v>
          </cell>
          <cell r="AH334">
            <v>45045.647222222222</v>
          </cell>
          <cell r="AI334">
            <v>2.7224405015629385</v>
          </cell>
          <cell r="AJ334">
            <v>-1073.2522817460317</v>
          </cell>
          <cell r="AK334">
            <v>23</v>
          </cell>
          <cell r="AL334">
            <v>34</v>
          </cell>
          <cell r="AM334">
            <v>22.300380228136884</v>
          </cell>
          <cell r="AN334">
            <v>28.247148288973385</v>
          </cell>
          <cell r="AO334">
            <v>19.300380228136884</v>
          </cell>
          <cell r="AP334">
            <v>42</v>
          </cell>
          <cell r="AQ334">
            <v>33.6</v>
          </cell>
          <cell r="AR334">
            <v>28.6</v>
          </cell>
          <cell r="AS334">
            <v>45110.195833333331</v>
          </cell>
          <cell r="AT334">
            <v>45105.195833333331</v>
          </cell>
          <cell r="AU334"/>
          <cell r="AV334"/>
          <cell r="AW334"/>
          <cell r="AX334"/>
          <cell r="AY334"/>
          <cell r="AZ334"/>
          <cell r="BA334"/>
          <cell r="BB334"/>
          <cell r="BC334" t="str">
            <v>FOR AUDIT</v>
          </cell>
          <cell r="BD334" t="str">
            <v>PARTIALLY BILLED</v>
          </cell>
          <cell r="BE334">
            <v>45079.595833333333</v>
          </cell>
          <cell r="BF334">
            <v>803.40416666666715</v>
          </cell>
          <cell r="BG334">
            <v>45067</v>
          </cell>
          <cell r="BH334">
            <v>45883</v>
          </cell>
        </row>
        <row r="335">
          <cell r="E335" t="str">
            <v>R22420165</v>
          </cell>
          <cell r="F335" t="str">
            <v>CITY GOVERNMENT OF TAGUIG</v>
          </cell>
          <cell r="G335" t="str">
            <v>STREET, M.L. QUEZON, PUROK 2, TAGUIG CITY</v>
          </cell>
          <cell r="H335" t="str">
            <v>TAGUIG CITY</v>
          </cell>
          <cell r="I335" t="str">
            <v>PARAÑAQUE</v>
          </cell>
          <cell r="J335" t="str">
            <v>for FCOMP</v>
          </cell>
          <cell r="K335"/>
          <cell r="L335" t="str">
            <v>VJC</v>
          </cell>
          <cell r="M335" t="str">
            <v>FCOMP</v>
          </cell>
          <cell r="N335" t="str">
            <v>JSP</v>
          </cell>
          <cell r="O335">
            <v>32.89</v>
          </cell>
          <cell r="P335">
            <v>32.569200000000002</v>
          </cell>
          <cell r="Q335">
            <v>54.43</v>
          </cell>
          <cell r="R335" t="str">
            <v>-</v>
          </cell>
          <cell r="S335">
            <v>143242.95000000001</v>
          </cell>
          <cell r="T335" t="str">
            <v>RELOC</v>
          </cell>
          <cell r="U335">
            <v>25630.550000000003</v>
          </cell>
          <cell r="V335">
            <v>17749.900000000001</v>
          </cell>
          <cell r="W335">
            <v>44994.486805555556</v>
          </cell>
          <cell r="X335">
            <v>45001.507638888892</v>
          </cell>
          <cell r="Y335">
            <v>44995</v>
          </cell>
          <cell r="Z335"/>
          <cell r="AA335">
            <v>45035.457638888889</v>
          </cell>
          <cell r="AB335"/>
          <cell r="AC335">
            <v>40.970833333332848</v>
          </cell>
          <cell r="AD335">
            <v>33.94999999999709</v>
          </cell>
          <cell r="AE335">
            <v>-45035.457638888889</v>
          </cell>
          <cell r="AF335">
            <v>45007.097665284062</v>
          </cell>
          <cell r="AG335">
            <v>45014.260561211668</v>
          </cell>
          <cell r="AH335">
            <v>45044.486805555556</v>
          </cell>
          <cell r="AI335">
            <v>1.9683813405796868</v>
          </cell>
          <cell r="AJ335">
            <v>-1072.2728009259258</v>
          </cell>
          <cell r="AK335">
            <v>23</v>
          </cell>
          <cell r="AL335">
            <v>20</v>
          </cell>
          <cell r="AM335">
            <v>15.610859728506789</v>
          </cell>
          <cell r="AN335">
            <v>19.773755656108598</v>
          </cell>
          <cell r="AO335">
            <v>12.610859728506789</v>
          </cell>
          <cell r="AP335">
            <v>42</v>
          </cell>
          <cell r="AQ335">
            <v>33.6</v>
          </cell>
          <cell r="AR335">
            <v>28.6</v>
          </cell>
          <cell r="AS335">
            <v>45069.057638888888</v>
          </cell>
          <cell r="AT335">
            <v>45064.057638888888</v>
          </cell>
          <cell r="AU335"/>
          <cell r="AV335"/>
          <cell r="AW335"/>
          <cell r="AX335"/>
          <cell r="AY335"/>
          <cell r="AZ335"/>
          <cell r="BA335"/>
          <cell r="BB335"/>
          <cell r="BC335" t="str">
            <v>FOR AUDIT</v>
          </cell>
          <cell r="BD335" t="str">
            <v>PARTIALLY BILLED</v>
          </cell>
          <cell r="BE335">
            <v>45038.457638888889</v>
          </cell>
          <cell r="BF335">
            <v>36.542361111110949</v>
          </cell>
          <cell r="BG335">
            <v>45035</v>
          </cell>
          <cell r="BH335">
            <v>45075</v>
          </cell>
        </row>
        <row r="336">
          <cell r="E336" t="str">
            <v>X22072986692</v>
          </cell>
          <cell r="F336" t="str">
            <v>ALFONSO VILLARETE OLESCO JR.</v>
          </cell>
          <cell r="G336" t="str">
            <v>REBECCA DULO, SITIO PUGADLAWIN, LAS PINAS CITY</v>
          </cell>
          <cell r="H336" t="str">
            <v>LAS PIÑAS CITY</v>
          </cell>
          <cell r="I336" t="str">
            <v>PARAÑAQUE</v>
          </cell>
          <cell r="J336" t="str">
            <v>start hukay June 1, 2023</v>
          </cell>
          <cell r="K336" t="str">
            <v>W/ ISSUE</v>
          </cell>
          <cell r="L336" t="str">
            <v>POWERHOUSE</v>
          </cell>
          <cell r="M336" t="str">
            <v>FCOMP</v>
          </cell>
          <cell r="N336" t="str">
            <v>JSP</v>
          </cell>
          <cell r="O336">
            <v>38.786999999999999</v>
          </cell>
          <cell r="P336">
            <v>34.288499999999999</v>
          </cell>
          <cell r="Q336">
            <v>60.6</v>
          </cell>
          <cell r="R336">
            <v>30</v>
          </cell>
          <cell r="S336">
            <v>268064.99</v>
          </cell>
          <cell r="T336" t="str">
            <v>NEW</v>
          </cell>
          <cell r="U336">
            <v>30226.51</v>
          </cell>
          <cell r="V336"/>
          <cell r="W336">
            <v>45002.515277777777</v>
          </cell>
          <cell r="X336">
            <v>45005</v>
          </cell>
          <cell r="Y336">
            <v>45005</v>
          </cell>
          <cell r="Z336"/>
          <cell r="AA336">
            <v>45085.753472222219</v>
          </cell>
          <cell r="AB336"/>
          <cell r="AC336">
            <v>83.238194444442343</v>
          </cell>
          <cell r="AD336">
            <v>80.753472222218988</v>
          </cell>
          <cell r="AE336">
            <v>-45085.753472222219</v>
          </cell>
          <cell r="AF336">
            <v>45022.600779636516</v>
          </cell>
          <cell r="AG336">
            <v>45031.756913465506</v>
          </cell>
          <cell r="AH336">
            <v>45052.515277777777</v>
          </cell>
          <cell r="AI336">
            <v>2.7042360272409409</v>
          </cell>
          <cell r="AJ336">
            <v>-1073.4703207671957</v>
          </cell>
          <cell r="AK336">
            <v>23</v>
          </cell>
          <cell r="AL336">
            <v>36</v>
          </cell>
          <cell r="AM336">
            <v>23.085501858736059</v>
          </cell>
          <cell r="AN336">
            <v>29.241635687732341</v>
          </cell>
          <cell r="AO336">
            <v>20.085501858736059</v>
          </cell>
          <cell r="AP336">
            <v>42</v>
          </cell>
          <cell r="AQ336">
            <v>33.6</v>
          </cell>
          <cell r="AR336">
            <v>28.6</v>
          </cell>
          <cell r="AS336">
            <v>45119.353472222218</v>
          </cell>
          <cell r="AT336">
            <v>45114.353472222218</v>
          </cell>
          <cell r="AU336"/>
          <cell r="AV336"/>
          <cell r="AW336"/>
          <cell r="AX336"/>
          <cell r="AY336"/>
          <cell r="AZ336"/>
          <cell r="BA336"/>
          <cell r="BB336"/>
          <cell r="BC336" t="str">
            <v>NO COC</v>
          </cell>
          <cell r="BD336"/>
          <cell r="BE336">
            <v>45088.753472222219</v>
          </cell>
          <cell r="BF336">
            <v>802.24652777778101</v>
          </cell>
          <cell r="BG336"/>
          <cell r="BH336"/>
        </row>
        <row r="337">
          <cell r="E337" t="str">
            <v>R22184504</v>
          </cell>
          <cell r="F337" t="str">
            <v>DONDRIANO KARINA GAYOSO</v>
          </cell>
          <cell r="G337" t="str">
            <v>DURIAN, MEADOWOOD EXECUTIVE VILLAGE PH 3B, BACOOR</v>
          </cell>
          <cell r="H337" t="str">
            <v>BACOOR CITY</v>
          </cell>
          <cell r="I337" t="str">
            <v>DASMA</v>
          </cell>
          <cell r="J337" t="str">
            <v>for execution next week, April 25, 2023; for FCOMP</v>
          </cell>
          <cell r="K337" t="str">
            <v>W/O ISSUE</v>
          </cell>
          <cell r="L337" t="str">
            <v>ECOM</v>
          </cell>
          <cell r="M337" t="str">
            <v>TECO</v>
          </cell>
          <cell r="N337" t="str">
            <v>EAO</v>
          </cell>
          <cell r="O337">
            <v>22.193300000000001</v>
          </cell>
          <cell r="P337">
            <v>20.793299999999999</v>
          </cell>
          <cell r="Q337">
            <v>30.62</v>
          </cell>
          <cell r="R337">
            <v>0</v>
          </cell>
          <cell r="S337">
            <v>47000.02</v>
          </cell>
          <cell r="T337" t="str">
            <v>RELOC</v>
          </cell>
          <cell r="U337">
            <v>17295.469999999998</v>
          </cell>
          <cell r="V337">
            <v>10319.06</v>
          </cell>
          <cell r="W337">
            <v>45000.665277777778</v>
          </cell>
          <cell r="X337">
            <v>45005</v>
          </cell>
          <cell r="Y337">
            <v>45005</v>
          </cell>
          <cell r="Z337"/>
          <cell r="AA337">
            <v>45051</v>
          </cell>
          <cell r="AB337"/>
          <cell r="AC337">
            <v>50.334722222221899</v>
          </cell>
          <cell r="AD337">
            <v>46</v>
          </cell>
          <cell r="AE337">
            <v>-45051</v>
          </cell>
          <cell r="AF337">
            <v>45019.439471326164</v>
          </cell>
          <cell r="AG337">
            <v>45028.245922939066</v>
          </cell>
          <cell r="AH337">
            <v>45050.665277777778</v>
          </cell>
          <cell r="AI337">
            <v>1.7337515432098654</v>
          </cell>
          <cell r="AJ337">
            <v>-1126.2750000000001</v>
          </cell>
          <cell r="AK337">
            <v>20</v>
          </cell>
          <cell r="AL337">
            <v>36</v>
          </cell>
          <cell r="AM337">
            <v>21.774193548387096</v>
          </cell>
          <cell r="AN337">
            <v>27.58064516129032</v>
          </cell>
          <cell r="AO337">
            <v>18.774193548387096</v>
          </cell>
          <cell r="AP337">
            <v>40</v>
          </cell>
          <cell r="AQ337">
            <v>32</v>
          </cell>
          <cell r="AR337">
            <v>27</v>
          </cell>
          <cell r="AS337">
            <v>45083</v>
          </cell>
          <cell r="AT337">
            <v>45078</v>
          </cell>
          <cell r="AU337"/>
          <cell r="AV337"/>
          <cell r="AW337"/>
          <cell r="AX337"/>
          <cell r="AY337"/>
          <cell r="AZ337"/>
          <cell r="BA337"/>
          <cell r="BB337"/>
          <cell r="BC337" t="str">
            <v>PAID</v>
          </cell>
          <cell r="BD337" t="str">
            <v>WITH BACKJOB</v>
          </cell>
          <cell r="BE337">
            <v>45054</v>
          </cell>
          <cell r="BF337">
            <v>271</v>
          </cell>
          <cell r="BG337">
            <v>45036</v>
          </cell>
          <cell r="BH337">
            <v>45325</v>
          </cell>
        </row>
        <row r="338">
          <cell r="E338" t="str">
            <v>X23020670949</v>
          </cell>
          <cell r="F338" t="str">
            <v>JADEBLUE PETROLEUM, INC.</v>
          </cell>
          <cell r="G338" t="str">
            <v>DR. A. SANTOS, SAN ISIDRO, PARANAQUE</v>
          </cell>
          <cell r="H338" t="str">
            <v>PARAÑAQUE CITY</v>
          </cell>
          <cell r="I338" t="str">
            <v>PARAÑAQUE</v>
          </cell>
          <cell r="J338"/>
          <cell r="K338" t="str">
            <v>W/O ISSUE</v>
          </cell>
          <cell r="L338" t="str">
            <v>POWERHOUSE</v>
          </cell>
          <cell r="M338" t="str">
            <v>FCOMP</v>
          </cell>
          <cell r="N338" t="str">
            <v>JSP</v>
          </cell>
          <cell r="O338">
            <v>13.8993</v>
          </cell>
          <cell r="P338">
            <v>11.0428</v>
          </cell>
          <cell r="Q338">
            <v>18.920000000000002</v>
          </cell>
          <cell r="R338">
            <v>14</v>
          </cell>
          <cell r="S338">
            <v>133853.04</v>
          </cell>
          <cell r="T338" t="str">
            <v>NEW</v>
          </cell>
          <cell r="U338">
            <v>10831.66</v>
          </cell>
          <cell r="V338"/>
          <cell r="W338">
            <v>45002.963888888888</v>
          </cell>
          <cell r="X338">
            <v>45005.609027777777</v>
          </cell>
          <cell r="Y338">
            <v>45007</v>
          </cell>
          <cell r="Z338"/>
          <cell r="AA338">
            <v>45021.45416666667</v>
          </cell>
          <cell r="AB338"/>
          <cell r="AC338">
            <v>18.490277777782467</v>
          </cell>
          <cell r="AD338">
            <v>15.845138888893416</v>
          </cell>
          <cell r="AE338">
            <v>-45021.45416666667</v>
          </cell>
          <cell r="AF338">
            <v>45021.738082437274</v>
          </cell>
          <cell r="AG338">
            <v>45030.544534050176</v>
          </cell>
          <cell r="AH338">
            <v>45052.963888888888</v>
          </cell>
          <cell r="AI338">
            <v>0.63688734567917393</v>
          </cell>
          <cell r="AJ338">
            <v>-1125.5363541666668</v>
          </cell>
          <cell r="AK338">
            <v>20</v>
          </cell>
          <cell r="AL338">
            <v>36</v>
          </cell>
          <cell r="AM338">
            <v>21.774193548387096</v>
          </cell>
          <cell r="AN338">
            <v>27.58064516129032</v>
          </cell>
          <cell r="AO338">
            <v>18.774193548387096</v>
          </cell>
          <cell r="AP338">
            <v>40</v>
          </cell>
          <cell r="AQ338">
            <v>32</v>
          </cell>
          <cell r="AR338">
            <v>27</v>
          </cell>
          <cell r="AS338">
            <v>45053.45416666667</v>
          </cell>
          <cell r="AT338">
            <v>45048.45416666667</v>
          </cell>
          <cell r="AU338"/>
          <cell r="AV338"/>
          <cell r="AW338"/>
          <cell r="AX338"/>
          <cell r="AY338"/>
          <cell r="AZ338"/>
          <cell r="BA338"/>
          <cell r="BB338"/>
          <cell r="BC338" t="str">
            <v>NO COC</v>
          </cell>
          <cell r="BD338"/>
          <cell r="BE338">
            <v>45024.45416666667</v>
          </cell>
          <cell r="BF338">
            <v>866.54583333332994</v>
          </cell>
          <cell r="BG338"/>
          <cell r="BH338"/>
        </row>
        <row r="339">
          <cell r="E339" t="str">
            <v>X23020688912</v>
          </cell>
          <cell r="F339" t="str">
            <v>WILLOWCREEK, INC.</v>
          </cell>
          <cell r="G339" t="str">
            <v>MANALAC, TAGUIG BAGUMBAYAN INDL ASS INC, TAGUIG CITY</v>
          </cell>
          <cell r="H339" t="str">
            <v>TAGUIG CITY</v>
          </cell>
          <cell r="I339" t="str">
            <v>PARAÑAQUE</v>
          </cell>
          <cell r="J339" t="str">
            <v>for coordiantion with BC cash bond</v>
          </cell>
          <cell r="K339" t="str">
            <v>W/ ISSUE</v>
          </cell>
          <cell r="L339" t="str">
            <v>POWERHOUSE</v>
          </cell>
          <cell r="M339" t="str">
            <v>FCOMP</v>
          </cell>
          <cell r="N339" t="str">
            <v>JSP</v>
          </cell>
          <cell r="O339">
            <v>18.6113</v>
          </cell>
          <cell r="P339">
            <v>12.662800000000001</v>
          </cell>
          <cell r="Q339">
            <v>25.1</v>
          </cell>
          <cell r="R339">
            <v>10</v>
          </cell>
          <cell r="S339">
            <v>240417.91</v>
          </cell>
          <cell r="T339" t="str">
            <v>NEW</v>
          </cell>
          <cell r="U339">
            <v>14503.71</v>
          </cell>
          <cell r="V339"/>
          <cell r="W339">
            <v>45002.51666666667</v>
          </cell>
          <cell r="X339">
            <v>45007</v>
          </cell>
          <cell r="Y339">
            <v>45005</v>
          </cell>
          <cell r="Z339"/>
          <cell r="AA339">
            <v>45072.590277777781</v>
          </cell>
          <cell r="AB339"/>
          <cell r="AC339">
            <v>70.073611111110949</v>
          </cell>
          <cell r="AD339">
            <v>65.590277777781012</v>
          </cell>
          <cell r="AE339">
            <v>-45072.590277777781</v>
          </cell>
          <cell r="AF339">
            <v>45021.290860215056</v>
          </cell>
          <cell r="AG339">
            <v>45030.097311827958</v>
          </cell>
          <cell r="AH339">
            <v>45052.51666666667</v>
          </cell>
          <cell r="AI339">
            <v>2.4136466049382661</v>
          </cell>
          <cell r="AJ339">
            <v>-1126.8147569444445</v>
          </cell>
          <cell r="AK339">
            <v>20</v>
          </cell>
          <cell r="AL339">
            <v>36</v>
          </cell>
          <cell r="AM339">
            <v>21.774193548387096</v>
          </cell>
          <cell r="AN339">
            <v>27.58064516129032</v>
          </cell>
          <cell r="AO339">
            <v>18.774193548387096</v>
          </cell>
          <cell r="AP339">
            <v>40</v>
          </cell>
          <cell r="AQ339">
            <v>32</v>
          </cell>
          <cell r="AR339">
            <v>27</v>
          </cell>
          <cell r="AS339">
            <v>45104.590277777781</v>
          </cell>
          <cell r="AT339">
            <v>45099.590277777781</v>
          </cell>
          <cell r="AU339"/>
          <cell r="AV339"/>
          <cell r="AW339"/>
          <cell r="AX339"/>
          <cell r="AY339"/>
          <cell r="AZ339"/>
          <cell r="BA339"/>
          <cell r="BB339"/>
          <cell r="BC339" t="str">
            <v>NO COC</v>
          </cell>
          <cell r="BD339"/>
          <cell r="BE339">
            <v>45075.590277777781</v>
          </cell>
          <cell r="BF339">
            <v>815.40972222221899</v>
          </cell>
          <cell r="BG339"/>
          <cell r="BH339"/>
        </row>
        <row r="340">
          <cell r="E340" t="str">
            <v>X21104692525</v>
          </cell>
          <cell r="F340" t="str">
            <v>CITY GOVT OF LAS PIÑAS,</v>
          </cell>
          <cell r="G340" t="str">
            <v>DOÑA JOSEFA, DOÑA JOSEFA SUBD, LAS PINAS CITY</v>
          </cell>
          <cell r="H340" t="str">
            <v>LAS PIÑAS CITY</v>
          </cell>
          <cell r="I340" t="str">
            <v>PARAÑAQUE</v>
          </cell>
          <cell r="J340" t="str">
            <v>PAI 0426</v>
          </cell>
          <cell r="K340" t="str">
            <v>W/ ISSUE</v>
          </cell>
          <cell r="L340" t="str">
            <v>CHALLENGER</v>
          </cell>
          <cell r="M340" t="str">
            <v>TECO</v>
          </cell>
          <cell r="N340" t="str">
            <v>JSP</v>
          </cell>
          <cell r="O340">
            <v>894.2</v>
          </cell>
          <cell r="P340">
            <v>599.10500000000002</v>
          </cell>
          <cell r="Q340">
            <v>1497.2</v>
          </cell>
          <cell r="R340">
            <v>143</v>
          </cell>
          <cell r="S340">
            <v>3110298.83</v>
          </cell>
          <cell r="T340" t="str">
            <v>NEW</v>
          </cell>
          <cell r="U340">
            <v>696159.26</v>
          </cell>
          <cell r="V340">
            <v>369172.85</v>
          </cell>
          <cell r="W340">
            <v>45006.601388888892</v>
          </cell>
          <cell r="X340">
            <v>45009</v>
          </cell>
          <cell r="Y340">
            <v>45009</v>
          </cell>
          <cell r="Z340"/>
          <cell r="AA340">
            <v>45043.618750000001</v>
          </cell>
          <cell r="AB340"/>
          <cell r="AC340">
            <v>37.017361111109494</v>
          </cell>
          <cell r="AD340">
            <v>34.618750000001455</v>
          </cell>
          <cell r="AE340">
            <v>-45043.618750000001</v>
          </cell>
          <cell r="AF340">
            <v>45030.507218485305</v>
          </cell>
          <cell r="AG340">
            <v>45040.682106377681</v>
          </cell>
          <cell r="AH340">
            <v>45056.601388888892</v>
          </cell>
          <cell r="AI340">
            <v>1.031858940972177</v>
          </cell>
          <cell r="AJ340">
            <v>-750.72697916666664</v>
          </cell>
          <cell r="AK340">
            <v>50</v>
          </cell>
          <cell r="AL340">
            <v>32</v>
          </cell>
          <cell r="AM340">
            <v>26.905829596412559</v>
          </cell>
          <cell r="AN340">
            <v>34.08071748878924</v>
          </cell>
          <cell r="AO340">
            <v>23.905829596412559</v>
          </cell>
          <cell r="AP340">
            <v>60</v>
          </cell>
          <cell r="AQ340">
            <v>48</v>
          </cell>
          <cell r="AR340">
            <v>43</v>
          </cell>
          <cell r="AS340">
            <v>45091.618750000001</v>
          </cell>
          <cell r="AT340">
            <v>45086.618750000001</v>
          </cell>
          <cell r="AU340"/>
          <cell r="AV340"/>
          <cell r="AW340"/>
          <cell r="AX340"/>
          <cell r="AY340"/>
          <cell r="AZ340"/>
          <cell r="BA340"/>
          <cell r="BB340"/>
          <cell r="BC340" t="str">
            <v>PAID</v>
          </cell>
          <cell r="BD340" t="str">
            <v>WITH BACKJOB</v>
          </cell>
          <cell r="BE340">
            <v>45046.618750000001</v>
          </cell>
          <cell r="BF340">
            <v>164.38124999999854</v>
          </cell>
          <cell r="BG340">
            <v>45043</v>
          </cell>
          <cell r="BH340">
            <v>45211</v>
          </cell>
        </row>
        <row r="341">
          <cell r="E341" t="str">
            <v>X23010135035</v>
          </cell>
          <cell r="F341" t="str">
            <v>CONSTANTE MANAOIS NABUA</v>
          </cell>
          <cell r="G341" t="str">
            <v>ST. ANTHONY, DON BOSCO VILLAGE, PARANAQUE</v>
          </cell>
          <cell r="H341" t="str">
            <v>PARAÑAQUE CITY</v>
          </cell>
          <cell r="I341" t="str">
            <v>PARAÑAQUE</v>
          </cell>
          <cell r="J341" t="str">
            <v>for survey</v>
          </cell>
          <cell r="K341" t="str">
            <v>W/ ISSUE</v>
          </cell>
          <cell r="L341" t="str">
            <v>POWERHOUSE</v>
          </cell>
          <cell r="M341" t="str">
            <v>FCOMP</v>
          </cell>
          <cell r="N341" t="str">
            <v>JSP</v>
          </cell>
          <cell r="O341">
            <v>5.39</v>
          </cell>
          <cell r="P341">
            <v>2.38</v>
          </cell>
          <cell r="Q341">
            <v>7.38</v>
          </cell>
          <cell r="R341">
            <v>35</v>
          </cell>
          <cell r="S341">
            <v>22110.55</v>
          </cell>
          <cell r="T341" t="str">
            <v>NEW</v>
          </cell>
          <cell r="U341">
            <v>4200.3900000000003</v>
          </cell>
          <cell r="V341"/>
          <cell r="W341">
            <v>45006.728472222225</v>
          </cell>
          <cell r="X341">
            <v>45009</v>
          </cell>
          <cell r="Y341">
            <v>45015</v>
          </cell>
          <cell r="Z341"/>
          <cell r="AA341">
            <v>45043.413194444445</v>
          </cell>
          <cell r="AB341"/>
          <cell r="AC341">
            <v>36.684722222220444</v>
          </cell>
          <cell r="AD341">
            <v>34.413194444445253</v>
          </cell>
          <cell r="AE341">
            <v>-45043.413194444445</v>
          </cell>
          <cell r="AF341">
            <v>45025.502665770611</v>
          </cell>
          <cell r="AG341">
            <v>45034.309117383513</v>
          </cell>
          <cell r="AH341">
            <v>45056.728472222225</v>
          </cell>
          <cell r="AI341">
            <v>1.2635848765431485</v>
          </cell>
          <cell r="AJ341">
            <v>-1126.0853298611112</v>
          </cell>
          <cell r="AK341">
            <v>20</v>
          </cell>
          <cell r="AL341">
            <v>36</v>
          </cell>
          <cell r="AM341">
            <v>21.774193548387096</v>
          </cell>
          <cell r="AN341">
            <v>27.58064516129032</v>
          </cell>
          <cell r="AO341">
            <v>18.774193548387096</v>
          </cell>
          <cell r="AP341">
            <v>40</v>
          </cell>
          <cell r="AQ341">
            <v>32</v>
          </cell>
          <cell r="AR341">
            <v>27</v>
          </cell>
          <cell r="AS341">
            <v>45075.413194444445</v>
          </cell>
          <cell r="AT341">
            <v>45070.413194444445</v>
          </cell>
          <cell r="AU341"/>
          <cell r="AV341"/>
          <cell r="AW341"/>
          <cell r="AX341"/>
          <cell r="AY341"/>
          <cell r="AZ341"/>
          <cell r="BA341"/>
          <cell r="BB341"/>
          <cell r="BC341" t="str">
            <v>NO COC</v>
          </cell>
          <cell r="BD341"/>
          <cell r="BE341">
            <v>45046.413194444445</v>
          </cell>
          <cell r="BF341">
            <v>844.58680555555475</v>
          </cell>
          <cell r="BG341"/>
          <cell r="BH341"/>
        </row>
        <row r="342">
          <cell r="E342" t="str">
            <v>X22104390251</v>
          </cell>
          <cell r="F342" t="str">
            <v>CITY GOVERNMENT OF BACOOR,</v>
          </cell>
          <cell r="G342" t="str">
            <v>SALINAS I, SALINAS I, BACOOR</v>
          </cell>
          <cell r="H342" t="str">
            <v>BACOOR CITY</v>
          </cell>
          <cell r="I342" t="str">
            <v>DASMA</v>
          </cell>
          <cell r="J342" t="str">
            <v>done digging for withdraw mats, done until 1st week June</v>
          </cell>
          <cell r="K342" t="str">
            <v>W/O ISSUE</v>
          </cell>
          <cell r="L342" t="str">
            <v>POWERHOUSE</v>
          </cell>
          <cell r="M342" t="str">
            <v>FCOMP</v>
          </cell>
          <cell r="N342" t="str">
            <v>JSP</v>
          </cell>
          <cell r="O342">
            <v>65.05</v>
          </cell>
          <cell r="P342">
            <v>47.130200000000002</v>
          </cell>
          <cell r="Q342">
            <v>91.72</v>
          </cell>
          <cell r="R342">
            <v>41.61</v>
          </cell>
          <cell r="S342">
            <v>261969.98</v>
          </cell>
          <cell r="T342" t="str">
            <v>MODIFICATION</v>
          </cell>
          <cell r="U342">
            <v>50696.35</v>
          </cell>
          <cell r="V342">
            <v>25026.400000000001</v>
          </cell>
          <cell r="W342">
            <v>45006.542361111111</v>
          </cell>
          <cell r="X342">
            <v>45009</v>
          </cell>
          <cell r="Y342">
            <v>45015</v>
          </cell>
          <cell r="Z342"/>
          <cell r="AA342">
            <v>45084.332638888889</v>
          </cell>
          <cell r="AB342"/>
          <cell r="AC342">
            <v>77.790277777778101</v>
          </cell>
          <cell r="AD342">
            <v>75.332638888889051</v>
          </cell>
          <cell r="AE342">
            <v>-45084.332638888889</v>
          </cell>
          <cell r="AF342">
            <v>45026.62786296985</v>
          </cell>
          <cell r="AG342">
            <v>45035.78399679884</v>
          </cell>
          <cell r="AH342">
            <v>45056.542361111111</v>
          </cell>
          <cell r="AI342">
            <v>2.5272445316693606</v>
          </cell>
          <cell r="AJ342">
            <v>-1073.4364914021164</v>
          </cell>
          <cell r="AK342">
            <v>23</v>
          </cell>
          <cell r="AL342">
            <v>36</v>
          </cell>
          <cell r="AM342">
            <v>23.085501858736059</v>
          </cell>
          <cell r="AN342">
            <v>29.241635687732341</v>
          </cell>
          <cell r="AO342">
            <v>20.085501858736059</v>
          </cell>
          <cell r="AP342">
            <v>42</v>
          </cell>
          <cell r="AQ342">
            <v>33.6</v>
          </cell>
          <cell r="AR342">
            <v>28.6</v>
          </cell>
          <cell r="AS342">
            <v>45117.932638888888</v>
          </cell>
          <cell r="AT342">
            <v>45112.932638888888</v>
          </cell>
          <cell r="AU342"/>
          <cell r="AV342"/>
          <cell r="AW342"/>
          <cell r="AX342"/>
          <cell r="AY342"/>
          <cell r="AZ342"/>
          <cell r="BA342"/>
          <cell r="BB342"/>
          <cell r="BC342" t="str">
            <v>NO COC</v>
          </cell>
          <cell r="BD342" t="str">
            <v>PARTIALLY BILLED</v>
          </cell>
          <cell r="BE342">
            <v>45087.332638888889</v>
          </cell>
          <cell r="BF342">
            <v>803.66736111111095</v>
          </cell>
          <cell r="BG342"/>
          <cell r="BH342"/>
        </row>
        <row r="343">
          <cell r="E343" t="str">
            <v>R22341738</v>
          </cell>
          <cell r="F343" t="str">
            <v>CHAVEZ, LESTER DE LA FUENTE</v>
          </cell>
          <cell r="G343" t="str">
            <v>VELBEDERE, DOÑA MANUELA SUBD, LAS PINAS CITY</v>
          </cell>
          <cell r="H343" t="str">
            <v>LAS PIÑAS CITY</v>
          </cell>
          <cell r="I343" t="str">
            <v>PARAÑAQUE</v>
          </cell>
          <cell r="J343" t="str">
            <v>for execution on the 1st week of May; FOR VERIFICATION FROM BC; contractor will visit site tomorrow morning May 31 for final planning</v>
          </cell>
          <cell r="K343" t="str">
            <v>W/O ISSUE</v>
          </cell>
          <cell r="L343" t="str">
            <v>ECOM</v>
          </cell>
          <cell r="M343" t="str">
            <v>TECO</v>
          </cell>
          <cell r="N343" t="str">
            <v>EAO</v>
          </cell>
          <cell r="O343">
            <v>96.998099999999994</v>
          </cell>
          <cell r="P343">
            <v>77.918099999999995</v>
          </cell>
          <cell r="Q343">
            <v>153.55000000000001</v>
          </cell>
          <cell r="R343">
            <v>0</v>
          </cell>
          <cell r="S343">
            <v>405014.53</v>
          </cell>
          <cell r="T343" t="str">
            <v>RELOC</v>
          </cell>
          <cell r="U343">
            <v>75590.63</v>
          </cell>
          <cell r="V343">
            <v>44911.55</v>
          </cell>
          <cell r="W343">
            <v>45006.609027777777</v>
          </cell>
          <cell r="X343">
            <v>45009</v>
          </cell>
          <cell r="Y343">
            <v>45013</v>
          </cell>
          <cell r="Z343">
            <v>45094.410416666666</v>
          </cell>
          <cell r="AA343">
            <v>45094.410416666666</v>
          </cell>
          <cell r="AB343">
            <v>45852.658333333333</v>
          </cell>
          <cell r="AC343">
            <v>87.801388888889051</v>
          </cell>
          <cell r="AD343">
            <v>85.410416666665697</v>
          </cell>
          <cell r="AE343">
            <v>758.24791666666715</v>
          </cell>
          <cell r="AF343">
            <v>45027.815924329501</v>
          </cell>
          <cell r="AG343">
            <v>45037.271096743294</v>
          </cell>
          <cell r="AH343">
            <v>45056.609027777777</v>
          </cell>
          <cell r="AI343">
            <v>2.7203421771130154</v>
          </cell>
          <cell r="AJ343">
            <v>17.232907196969709</v>
          </cell>
          <cell r="AK343">
            <v>26</v>
          </cell>
          <cell r="AL343">
            <v>36</v>
          </cell>
          <cell r="AM343">
            <v>24.206896551724139</v>
          </cell>
          <cell r="AN343">
            <v>30.662068965517239</v>
          </cell>
          <cell r="AO343">
            <v>21.206896551724139</v>
          </cell>
          <cell r="AP343">
            <v>44</v>
          </cell>
          <cell r="AQ343">
            <v>35.200000000000003</v>
          </cell>
          <cell r="AR343">
            <v>30.200000000000003</v>
          </cell>
          <cell r="AS343">
            <v>45129.610416666663</v>
          </cell>
          <cell r="AT343">
            <v>45124.610416666663</v>
          </cell>
          <cell r="AU343"/>
          <cell r="AV343"/>
          <cell r="AW343"/>
          <cell r="AX343"/>
          <cell r="AY343"/>
          <cell r="AZ343"/>
          <cell r="BA343"/>
          <cell r="BB343"/>
          <cell r="BC343" t="str">
            <v>PAID</v>
          </cell>
          <cell r="BD343" t="str">
            <v>WITH BACKJOB</v>
          </cell>
          <cell r="BE343">
            <v>45097.410416666666</v>
          </cell>
          <cell r="BF343">
            <v>151.5895833333343</v>
          </cell>
          <cell r="BG343">
            <v>45095</v>
          </cell>
          <cell r="BH343">
            <v>45249</v>
          </cell>
        </row>
        <row r="344">
          <cell r="E344" t="str">
            <v>X22083320228</v>
          </cell>
          <cell r="F344" t="str">
            <v>AYALA LAND, INC.</v>
          </cell>
          <cell r="G344" t="str">
            <v>BLOCK 02, ARDIA VERMOSA, IMUS</v>
          </cell>
          <cell r="H344" t="str">
            <v>IMUS CITY</v>
          </cell>
          <cell r="I344" t="str">
            <v>DASMA</v>
          </cell>
          <cell r="J344" t="str">
            <v>energize on June 15</v>
          </cell>
          <cell r="K344" t="str">
            <v>W/ ISSUE</v>
          </cell>
          <cell r="L344" t="str">
            <v>CHALLENGER</v>
          </cell>
          <cell r="M344" t="str">
            <v>FCOMP</v>
          </cell>
          <cell r="N344" t="str">
            <v>RHM</v>
          </cell>
          <cell r="O344">
            <v>573.84</v>
          </cell>
          <cell r="P344">
            <v>449.71699999999998</v>
          </cell>
          <cell r="Q344">
            <v>810.72</v>
          </cell>
          <cell r="R344">
            <v>43</v>
          </cell>
          <cell r="S344">
            <v>1475621.86</v>
          </cell>
          <cell r="T344" t="str">
            <v>NEW</v>
          </cell>
          <cell r="U344">
            <v>447189.69</v>
          </cell>
          <cell r="V344">
            <v>215913.96</v>
          </cell>
          <cell r="W344">
            <v>45008.402083333334</v>
          </cell>
          <cell r="X344">
            <v>45012</v>
          </cell>
          <cell r="Y344">
            <v>45009</v>
          </cell>
          <cell r="Z344"/>
          <cell r="AA344">
            <v>45099.620138888888</v>
          </cell>
          <cell r="AB344"/>
          <cell r="AC344">
            <v>91.218055555553292</v>
          </cell>
          <cell r="AD344">
            <v>87.620138888887595</v>
          </cell>
          <cell r="AE344">
            <v>-45099.620138888888</v>
          </cell>
          <cell r="AF344">
            <v>45033.237134879724</v>
          </cell>
          <cell r="AG344">
            <v>45043.6598152921</v>
          </cell>
          <cell r="AH344">
            <v>45058.402083333334</v>
          </cell>
          <cell r="AI344">
            <v>2.4578198302468524</v>
          </cell>
          <cell r="AJ344">
            <v>-819.99309343434345</v>
          </cell>
          <cell r="AK344">
            <v>40</v>
          </cell>
          <cell r="AL344">
            <v>36</v>
          </cell>
          <cell r="AM344">
            <v>27.835051546391753</v>
          </cell>
          <cell r="AN344">
            <v>35.257731958762882</v>
          </cell>
          <cell r="AO344">
            <v>24.835051546391753</v>
          </cell>
          <cell r="AP344">
            <v>55</v>
          </cell>
          <cell r="AQ344">
            <v>44</v>
          </cell>
          <cell r="AR344">
            <v>39</v>
          </cell>
          <cell r="AS344">
            <v>45143.620138888888</v>
          </cell>
          <cell r="AT344">
            <v>45138.620138888888</v>
          </cell>
          <cell r="AU344"/>
          <cell r="AV344"/>
          <cell r="AW344"/>
          <cell r="AX344"/>
          <cell r="AY344"/>
          <cell r="AZ344"/>
          <cell r="BA344"/>
          <cell r="BB344"/>
          <cell r="BC344" t="str">
            <v>AUDITED</v>
          </cell>
          <cell r="BD344" t="str">
            <v>PARTIALLY BILLED</v>
          </cell>
          <cell r="BE344">
            <v>45102.620138888888</v>
          </cell>
          <cell r="BF344">
            <v>253.3798611111124</v>
          </cell>
          <cell r="BG344">
            <v>45099</v>
          </cell>
          <cell r="BH344">
            <v>45356</v>
          </cell>
        </row>
        <row r="345">
          <cell r="E345" t="str">
            <v>R22435577</v>
          </cell>
          <cell r="F345" t="str">
            <v>SANTOS AMY LIZASO</v>
          </cell>
          <cell r="G345" t="str">
            <v>ABALONE, JALEVILLE SUBD, PARANAQUE</v>
          </cell>
          <cell r="H345" t="str">
            <v>PARAÑAQUE CITY</v>
          </cell>
          <cell r="I345" t="str">
            <v>PARAÑAQUE</v>
          </cell>
          <cell r="J345" t="str">
            <v>for SSP; for execution on 1st week of June; WR 1219016566</v>
          </cell>
          <cell r="K345" t="str">
            <v>W/O ISSUE</v>
          </cell>
          <cell r="L345" t="str">
            <v>ECOM</v>
          </cell>
          <cell r="M345" t="str">
            <v>TECO</v>
          </cell>
          <cell r="N345" t="str">
            <v>EAO</v>
          </cell>
          <cell r="O345">
            <v>98.21</v>
          </cell>
          <cell r="P345">
            <v>78.871700000000004</v>
          </cell>
          <cell r="Q345">
            <v>161.22999999999999</v>
          </cell>
          <cell r="R345">
            <v>0</v>
          </cell>
          <cell r="S345">
            <v>361924.44</v>
          </cell>
          <cell r="T345" t="str">
            <v>RELOC</v>
          </cell>
          <cell r="U345">
            <v>76533.850000000006</v>
          </cell>
          <cell r="V345">
            <v>58347.08</v>
          </cell>
          <cell r="W345">
            <v>45007.674305555556</v>
          </cell>
          <cell r="X345">
            <v>45012</v>
          </cell>
          <cell r="Y345">
            <v>45013</v>
          </cell>
          <cell r="Z345"/>
          <cell r="AA345">
            <v>45114.645833333336</v>
          </cell>
          <cell r="AB345">
            <v>45856.552083333336</v>
          </cell>
          <cell r="AC345">
            <v>106.97152777777956</v>
          </cell>
          <cell r="AD345">
            <v>102.64583333333576</v>
          </cell>
          <cell r="AE345">
            <v>741.90625</v>
          </cell>
          <cell r="AF345">
            <v>45028.881202107281</v>
          </cell>
          <cell r="AG345">
            <v>45038.336374521074</v>
          </cell>
          <cell r="AH345">
            <v>45057.674305555556</v>
          </cell>
          <cell r="AI345">
            <v>3.3142887879867597</v>
          </cell>
          <cell r="AJ345">
            <v>16.861505681818183</v>
          </cell>
          <cell r="AK345">
            <v>26</v>
          </cell>
          <cell r="AL345">
            <v>36</v>
          </cell>
          <cell r="AM345">
            <v>24.206896551724139</v>
          </cell>
          <cell r="AN345">
            <v>30.662068965517239</v>
          </cell>
          <cell r="AO345">
            <v>21.206896551724139</v>
          </cell>
          <cell r="AP345">
            <v>44</v>
          </cell>
          <cell r="AQ345">
            <v>35.200000000000003</v>
          </cell>
          <cell r="AR345">
            <v>30.200000000000003</v>
          </cell>
          <cell r="AS345">
            <v>45149.845833333333</v>
          </cell>
          <cell r="AT345">
            <v>45144.845833333333</v>
          </cell>
          <cell r="AU345"/>
          <cell r="AV345"/>
          <cell r="AW345"/>
          <cell r="AX345"/>
          <cell r="AY345"/>
          <cell r="AZ345"/>
          <cell r="BA345"/>
          <cell r="BB345"/>
          <cell r="BC345" t="str">
            <v>PAID</v>
          </cell>
          <cell r="BD345" t="str">
            <v>WITH BACKJOB</v>
          </cell>
          <cell r="BE345">
            <v>45117.645833333336</v>
          </cell>
          <cell r="BF345">
            <v>121.35416666666424</v>
          </cell>
          <cell r="BG345">
            <v>45027</v>
          </cell>
          <cell r="BH345">
            <v>45239</v>
          </cell>
        </row>
        <row r="346">
          <cell r="E346" t="str">
            <v>X22062777770</v>
          </cell>
          <cell r="F346" t="str">
            <v>ALVEO LAND CORP.</v>
          </cell>
          <cell r="G346" t="str">
            <v>BLOCK 40, ARDIA VERMOSA, IMUS</v>
          </cell>
          <cell r="H346" t="str">
            <v>IMUS CITY</v>
          </cell>
          <cell r="I346" t="str">
            <v>DASMA</v>
          </cell>
          <cell r="J346" t="str">
            <v>energize on June 15; Needs DT specs for FCOMP</v>
          </cell>
          <cell r="K346" t="str">
            <v>W/ ISSUE</v>
          </cell>
          <cell r="L346" t="str">
            <v>CHALLENGER</v>
          </cell>
          <cell r="M346" t="str">
            <v>TECO</v>
          </cell>
          <cell r="N346" t="str">
            <v>RHM</v>
          </cell>
          <cell r="O346">
            <v>126.7</v>
          </cell>
          <cell r="P346">
            <v>100.3531</v>
          </cell>
          <cell r="Q346">
            <v>183.33</v>
          </cell>
          <cell r="R346">
            <v>7</v>
          </cell>
          <cell r="S346">
            <v>442639.39</v>
          </cell>
          <cell r="T346" t="str">
            <v>NEW</v>
          </cell>
          <cell r="U346">
            <v>98734.8</v>
          </cell>
          <cell r="V346">
            <v>42720.34</v>
          </cell>
          <cell r="W346">
            <v>45008.447916666664</v>
          </cell>
          <cell r="X346">
            <v>45012</v>
          </cell>
          <cell r="Y346">
            <v>45009</v>
          </cell>
          <cell r="Z346"/>
          <cell r="AA346">
            <v>45160.620138888888</v>
          </cell>
          <cell r="AB346">
            <v>45786.636805555558</v>
          </cell>
          <cell r="AC346">
            <v>152.17222222222335</v>
          </cell>
          <cell r="AD346">
            <v>148.6201388888876</v>
          </cell>
          <cell r="AE346">
            <v>626.01666666667006</v>
          </cell>
          <cell r="AF346">
            <v>45029.654813218389</v>
          </cell>
          <cell r="AG346">
            <v>45039.109985632182</v>
          </cell>
          <cell r="AH346">
            <v>45058.447916666664</v>
          </cell>
          <cell r="AI346">
            <v>4.7147376543210227</v>
          </cell>
          <cell r="AJ346">
            <v>14.227651515151592</v>
          </cell>
          <cell r="AK346">
            <v>26</v>
          </cell>
          <cell r="AL346">
            <v>36</v>
          </cell>
          <cell r="AM346">
            <v>24.206896551724139</v>
          </cell>
          <cell r="AN346">
            <v>30.662068965517239</v>
          </cell>
          <cell r="AO346">
            <v>21.206896551724139</v>
          </cell>
          <cell r="AP346">
            <v>44</v>
          </cell>
          <cell r="AQ346">
            <v>35.200000000000003</v>
          </cell>
          <cell r="AR346">
            <v>30.200000000000003</v>
          </cell>
          <cell r="AS346">
            <v>45195.820138888885</v>
          </cell>
          <cell r="AT346">
            <v>45190.820138888885</v>
          </cell>
          <cell r="AU346"/>
          <cell r="AV346"/>
          <cell r="AW346"/>
          <cell r="AX346"/>
          <cell r="AY346"/>
          <cell r="AZ346"/>
          <cell r="BA346"/>
          <cell r="BB346"/>
          <cell r="BC346" t="str">
            <v>PAID</v>
          </cell>
          <cell r="BD346"/>
          <cell r="BE346">
            <v>45163.620138888888</v>
          </cell>
          <cell r="BF346">
            <v>179.3798611111124</v>
          </cell>
          <cell r="BG346">
            <v>45156</v>
          </cell>
          <cell r="BH346">
            <v>45343</v>
          </cell>
        </row>
        <row r="347">
          <cell r="E347" t="str">
            <v>X22062778410</v>
          </cell>
          <cell r="F347" t="str">
            <v>ALVEO LAND CORP.</v>
          </cell>
          <cell r="G347" t="str">
            <v>BLOCK 01, ARDIA VERMOSA, IMUS</v>
          </cell>
          <cell r="H347" t="str">
            <v>IMUS CITY</v>
          </cell>
          <cell r="I347" t="str">
            <v>DASMA</v>
          </cell>
          <cell r="J347" t="str">
            <v>energize on June 15, with metering</v>
          </cell>
          <cell r="K347" t="str">
            <v>W/ ISSUE</v>
          </cell>
          <cell r="L347" t="str">
            <v>CHALLENGER</v>
          </cell>
          <cell r="M347" t="str">
            <v>TECO</v>
          </cell>
          <cell r="N347" t="str">
            <v>RHM</v>
          </cell>
          <cell r="O347">
            <v>182.29</v>
          </cell>
          <cell r="P347">
            <v>142.03569999999999</v>
          </cell>
          <cell r="Q347">
            <v>259.64999999999998</v>
          </cell>
          <cell r="R347">
            <v>6</v>
          </cell>
          <cell r="S347">
            <v>553766.06999999995</v>
          </cell>
          <cell r="T347" t="str">
            <v>NEW</v>
          </cell>
          <cell r="U347">
            <v>142058.01999999999</v>
          </cell>
          <cell r="V347">
            <v>60207.22</v>
          </cell>
          <cell r="W347">
            <v>45008.444444444445</v>
          </cell>
          <cell r="X347">
            <v>45012</v>
          </cell>
          <cell r="Y347">
            <v>45009</v>
          </cell>
          <cell r="Z347"/>
          <cell r="AA347">
            <v>45099.615277777775</v>
          </cell>
          <cell r="AB347">
            <v>45792.723611111112</v>
          </cell>
          <cell r="AC347">
            <v>91.170833333329938</v>
          </cell>
          <cell r="AD347">
            <v>87.615277777775191</v>
          </cell>
          <cell r="AE347">
            <v>693.10833333333721</v>
          </cell>
          <cell r="AF347">
            <v>45030.312865497079</v>
          </cell>
          <cell r="AG347">
            <v>45039.944444444445</v>
          </cell>
          <cell r="AH347">
            <v>45058.444444444445</v>
          </cell>
          <cell r="AI347">
            <v>2.7495965608464581</v>
          </cell>
          <cell r="AJ347">
            <v>15.067572463768201</v>
          </cell>
          <cell r="AK347">
            <v>28</v>
          </cell>
          <cell r="AL347">
            <v>36</v>
          </cell>
          <cell r="AM347">
            <v>24.868421052631579</v>
          </cell>
          <cell r="AN347">
            <v>31.499999999999996</v>
          </cell>
          <cell r="AO347">
            <v>21.868421052631579</v>
          </cell>
          <cell r="AP347">
            <v>46</v>
          </cell>
          <cell r="AQ347">
            <v>36.800000000000004</v>
          </cell>
          <cell r="AR347">
            <v>31.800000000000004</v>
          </cell>
          <cell r="AS347">
            <v>45136.415277777778</v>
          </cell>
          <cell r="AT347">
            <v>45131.415277777778</v>
          </cell>
          <cell r="AU347"/>
          <cell r="AV347"/>
          <cell r="AW347"/>
          <cell r="AX347"/>
          <cell r="AY347"/>
          <cell r="AZ347"/>
          <cell r="BA347"/>
          <cell r="BB347"/>
          <cell r="BC347" t="str">
            <v>PAID</v>
          </cell>
          <cell r="BD347"/>
          <cell r="BE347">
            <v>45102.615277777775</v>
          </cell>
          <cell r="BF347">
            <v>253.38472222222481</v>
          </cell>
          <cell r="BG347">
            <v>45099</v>
          </cell>
          <cell r="BH347">
            <v>45356</v>
          </cell>
        </row>
        <row r="348">
          <cell r="E348" t="str">
            <v>X22072907884</v>
          </cell>
          <cell r="F348" t="str">
            <v>ALVEO LAND CORP.</v>
          </cell>
          <cell r="G348" t="str">
            <v>BLOCK 35, ARDIA VERMOSA, IMUS</v>
          </cell>
          <cell r="H348" t="str">
            <v>IMUS CITY</v>
          </cell>
          <cell r="I348" t="str">
            <v>DASMA</v>
          </cell>
          <cell r="J348" t="str">
            <v>energize on June 15, issue on guying task 3; FOR FCOMP</v>
          </cell>
          <cell r="K348" t="str">
            <v>W/ ISSUE</v>
          </cell>
          <cell r="L348" t="str">
            <v>CHALLENGER</v>
          </cell>
          <cell r="M348" t="str">
            <v>TECO</v>
          </cell>
          <cell r="N348" t="str">
            <v>RHM</v>
          </cell>
          <cell r="O348">
            <v>230.88</v>
          </cell>
          <cell r="P348">
            <v>165.61080000000001</v>
          </cell>
          <cell r="Q348">
            <v>321.64999999999998</v>
          </cell>
          <cell r="R348">
            <v>6</v>
          </cell>
          <cell r="S348">
            <v>646129.09</v>
          </cell>
          <cell r="T348" t="str">
            <v>NEW</v>
          </cell>
          <cell r="U348">
            <v>179921.03</v>
          </cell>
          <cell r="V348">
            <v>127852.06</v>
          </cell>
          <cell r="W348">
            <v>45008.438888888886</v>
          </cell>
          <cell r="X348">
            <v>45013</v>
          </cell>
          <cell r="Y348">
            <v>45009</v>
          </cell>
          <cell r="Z348"/>
          <cell r="AA348">
            <v>45160.709722222222</v>
          </cell>
          <cell r="AB348"/>
          <cell r="AC348">
            <v>152.27083333333576</v>
          </cell>
          <cell r="AD348">
            <v>147.7097222222219</v>
          </cell>
          <cell r="AE348">
            <v>-45160.709722222222</v>
          </cell>
          <cell r="AF348">
            <v>45030.910587002094</v>
          </cell>
          <cell r="AG348">
            <v>45040.703039832282</v>
          </cell>
          <cell r="AH348">
            <v>45058.438888888886</v>
          </cell>
          <cell r="AI348">
            <v>4.4835300925926642</v>
          </cell>
          <cell r="AJ348">
            <v>-940.84811921296296</v>
          </cell>
          <cell r="AK348">
            <v>30</v>
          </cell>
          <cell r="AL348">
            <v>36</v>
          </cell>
          <cell r="AM348">
            <v>25.471698113207545</v>
          </cell>
          <cell r="AN348">
            <v>32.264150943396224</v>
          </cell>
          <cell r="AO348">
            <v>22.471698113207545</v>
          </cell>
          <cell r="AP348">
            <v>48</v>
          </cell>
          <cell r="AQ348">
            <v>38.400000000000006</v>
          </cell>
          <cell r="AR348">
            <v>33.400000000000006</v>
          </cell>
          <cell r="AS348">
            <v>45199.109722222223</v>
          </cell>
          <cell r="AT348">
            <v>45194.109722222223</v>
          </cell>
          <cell r="AU348"/>
          <cell r="AV348"/>
          <cell r="AW348"/>
          <cell r="AX348"/>
          <cell r="AY348"/>
          <cell r="AZ348"/>
          <cell r="BA348"/>
          <cell r="BB348"/>
          <cell r="BC348" t="str">
            <v>PAID</v>
          </cell>
          <cell r="BD348" t="str">
            <v>WITH BACKJOB</v>
          </cell>
          <cell r="BE348">
            <v>45163.709722222222</v>
          </cell>
          <cell r="BF348">
            <v>192.2902777777781</v>
          </cell>
          <cell r="BG348">
            <v>45160</v>
          </cell>
          <cell r="BH348">
            <v>45356</v>
          </cell>
        </row>
        <row r="349">
          <cell r="E349" t="str">
            <v>X22073184576</v>
          </cell>
          <cell r="F349" t="str">
            <v>ALVEO LAND CORP.</v>
          </cell>
          <cell r="G349" t="str">
            <v>BLOCK 25, ARDIA VERMOSA, IMUS</v>
          </cell>
          <cell r="H349" t="str">
            <v>IMUS CITY</v>
          </cell>
          <cell r="I349" t="str">
            <v>DASMA</v>
          </cell>
          <cell r="J349" t="str">
            <v>6,16 ,17; For schedule September 13, 2023</v>
          </cell>
          <cell r="K349" t="str">
            <v>W/ ISSUE</v>
          </cell>
          <cell r="L349" t="str">
            <v>AVECO</v>
          </cell>
          <cell r="M349" t="str">
            <v>TECO</v>
          </cell>
          <cell r="N349" t="str">
            <v>IJP</v>
          </cell>
          <cell r="O349">
            <v>631.46</v>
          </cell>
          <cell r="P349">
            <v>457.42189999999999</v>
          </cell>
          <cell r="Q349">
            <v>884.98</v>
          </cell>
          <cell r="R349">
            <v>7</v>
          </cell>
          <cell r="S349">
            <v>1620069.92</v>
          </cell>
          <cell r="T349" t="str">
            <v>NEW</v>
          </cell>
          <cell r="U349">
            <v>492092.96</v>
          </cell>
          <cell r="V349"/>
          <cell r="W349">
            <v>45008.425000000003</v>
          </cell>
          <cell r="X349">
            <v>45015</v>
          </cell>
          <cell r="Y349">
            <v>45009</v>
          </cell>
          <cell r="Z349"/>
          <cell r="AA349">
            <v>45223.63958333333</v>
          </cell>
          <cell r="AB349"/>
          <cell r="AC349">
            <v>215.21458333332703</v>
          </cell>
          <cell r="AD349">
            <v>208.63958333332994</v>
          </cell>
          <cell r="AE349">
            <v>-45223.63958333333</v>
          </cell>
          <cell r="AF349">
            <v>45033.260051546393</v>
          </cell>
          <cell r="AG349">
            <v>45043.682731958768</v>
          </cell>
          <cell r="AH349">
            <v>45058.425000000003</v>
          </cell>
          <cell r="AI349">
            <v>5.7988373842590892</v>
          </cell>
          <cell r="AJ349">
            <v>-822.2479924242424</v>
          </cell>
          <cell r="AK349">
            <v>40</v>
          </cell>
          <cell r="AL349">
            <v>36</v>
          </cell>
          <cell r="AM349">
            <v>27.835051546391753</v>
          </cell>
          <cell r="AN349">
            <v>35.257731958762882</v>
          </cell>
          <cell r="AO349">
            <v>24.835051546391753</v>
          </cell>
          <cell r="AP349">
            <v>55</v>
          </cell>
          <cell r="AQ349">
            <v>44</v>
          </cell>
          <cell r="AR349">
            <v>39</v>
          </cell>
          <cell r="AS349">
            <v>45267.63958333333</v>
          </cell>
          <cell r="AT349">
            <v>45262.63958333333</v>
          </cell>
          <cell r="AU349"/>
          <cell r="AV349"/>
          <cell r="AW349"/>
          <cell r="AX349"/>
          <cell r="AY349"/>
          <cell r="AZ349"/>
          <cell r="BA349"/>
          <cell r="BB349"/>
          <cell r="BC349" t="str">
            <v>PAID</v>
          </cell>
          <cell r="BD349"/>
          <cell r="BE349">
            <v>45226.63958333333</v>
          </cell>
          <cell r="BF349">
            <v>436.36041666667006</v>
          </cell>
          <cell r="BG349">
            <v>45222</v>
          </cell>
          <cell r="BH349">
            <v>45663</v>
          </cell>
        </row>
        <row r="350">
          <cell r="E350" t="str">
            <v>X22073184642</v>
          </cell>
          <cell r="F350" t="str">
            <v>ALVEO LAND CORP.</v>
          </cell>
          <cell r="G350" t="str">
            <v>BLOCK 16, ARDIA VERMOSA, IMUS</v>
          </cell>
          <cell r="H350" t="str">
            <v>IMUS CITY</v>
          </cell>
          <cell r="I350" t="str">
            <v>DASMA</v>
          </cell>
          <cell r="J350" t="str">
            <v>3,10, 11; For schedule September 13, 2023; task 10 with issue</v>
          </cell>
          <cell r="K350" t="str">
            <v>W/ ISSUE</v>
          </cell>
          <cell r="L350" t="str">
            <v>AVECO</v>
          </cell>
          <cell r="M350" t="str">
            <v>TECO</v>
          </cell>
          <cell r="N350" t="str">
            <v>IJP</v>
          </cell>
          <cell r="O350">
            <v>385.07</v>
          </cell>
          <cell r="P350">
            <v>279.5634</v>
          </cell>
          <cell r="Q350">
            <v>537.95000000000005</v>
          </cell>
          <cell r="R350">
            <v>7</v>
          </cell>
          <cell r="S350">
            <v>1033871.12</v>
          </cell>
          <cell r="T350" t="str">
            <v>NEW</v>
          </cell>
          <cell r="U350">
            <v>300079.46999999997</v>
          </cell>
          <cell r="V350"/>
          <cell r="W350">
            <v>45008.419444444444</v>
          </cell>
          <cell r="X350">
            <v>45015</v>
          </cell>
          <cell r="Y350">
            <v>45009</v>
          </cell>
          <cell r="Z350"/>
          <cell r="AA350">
            <v>45223.416666666664</v>
          </cell>
          <cell r="AB350"/>
          <cell r="AC350">
            <v>214.99722222222044</v>
          </cell>
          <cell r="AD350">
            <v>208.41666666666424</v>
          </cell>
          <cell r="AE350">
            <v>-45223.416666666664</v>
          </cell>
          <cell r="AF350">
            <v>45033.254495990834</v>
          </cell>
          <cell r="AG350">
            <v>45043.677176403209</v>
          </cell>
          <cell r="AH350">
            <v>45058.419444444444</v>
          </cell>
          <cell r="AI350">
            <v>5.7929807098764945</v>
          </cell>
          <cell r="AJ350">
            <v>-822.2439393939394</v>
          </cell>
          <cell r="AK350">
            <v>40</v>
          </cell>
          <cell r="AL350">
            <v>36</v>
          </cell>
          <cell r="AM350">
            <v>27.835051546391753</v>
          </cell>
          <cell r="AN350">
            <v>35.257731958762882</v>
          </cell>
          <cell r="AO350">
            <v>24.835051546391753</v>
          </cell>
          <cell r="AP350">
            <v>55</v>
          </cell>
          <cell r="AQ350">
            <v>44</v>
          </cell>
          <cell r="AR350">
            <v>39</v>
          </cell>
          <cell r="AS350">
            <v>45267.416666666664</v>
          </cell>
          <cell r="AT350">
            <v>45262.416666666664</v>
          </cell>
          <cell r="AU350"/>
          <cell r="AV350"/>
          <cell r="AW350"/>
          <cell r="AX350"/>
          <cell r="AY350"/>
          <cell r="AZ350"/>
          <cell r="BA350"/>
          <cell r="BB350"/>
          <cell r="BC350" t="str">
            <v>PAID</v>
          </cell>
          <cell r="BD350"/>
          <cell r="BE350">
            <v>45226.416666666664</v>
          </cell>
          <cell r="BF350">
            <v>438.58333333333576</v>
          </cell>
          <cell r="BG350">
            <v>45222</v>
          </cell>
          <cell r="BH350">
            <v>45665</v>
          </cell>
        </row>
        <row r="351">
          <cell r="E351" t="str">
            <v>X22094095280</v>
          </cell>
          <cell r="F351" t="str">
            <v>LIGHT RAIL TRANSIT AUTHORITY</v>
          </cell>
          <cell r="G351" t="str">
            <v>SILANGAN, LONGOS, BACOOR</v>
          </cell>
          <cell r="H351" t="str">
            <v>BACOOR CITY</v>
          </cell>
          <cell r="I351" t="str">
            <v>DASMA</v>
          </cell>
          <cell r="J351" t="str">
            <v>for energization until April 21</v>
          </cell>
          <cell r="K351" t="str">
            <v>W/ ISSUE</v>
          </cell>
          <cell r="L351" t="str">
            <v>POWERHOUSE</v>
          </cell>
          <cell r="M351" t="str">
            <v>FCOMP</v>
          </cell>
          <cell r="N351" t="str">
            <v>JSP</v>
          </cell>
          <cell r="O351">
            <v>40.096800000000002</v>
          </cell>
          <cell r="P351">
            <v>691.92399999999998</v>
          </cell>
          <cell r="Q351">
            <v>82.58</v>
          </cell>
          <cell r="R351">
            <v>431</v>
          </cell>
          <cell r="S351">
            <v>3876619.37</v>
          </cell>
          <cell r="T351" t="str">
            <v>NEW</v>
          </cell>
          <cell r="U351">
            <v>30895.43</v>
          </cell>
          <cell r="V351"/>
          <cell r="W351">
            <v>45012</v>
          </cell>
          <cell r="X351">
            <v>45015</v>
          </cell>
          <cell r="Y351">
            <v>45001</v>
          </cell>
          <cell r="Z351"/>
          <cell r="AA351">
            <v>45038</v>
          </cell>
          <cell r="AB351"/>
          <cell r="AC351">
            <v>26</v>
          </cell>
          <cell r="AD351">
            <v>23</v>
          </cell>
          <cell r="AE351">
            <v>-45038</v>
          </cell>
          <cell r="AF351">
            <v>45027.765690376567</v>
          </cell>
          <cell r="AG351">
            <v>45035.769874476988</v>
          </cell>
          <cell r="AH351">
            <v>45062</v>
          </cell>
          <cell r="AI351">
            <v>1.0391304347826087</v>
          </cell>
          <cell r="AJ351">
            <v>-1072.3333333333333</v>
          </cell>
          <cell r="AK351">
            <v>23</v>
          </cell>
          <cell r="AL351">
            <v>26</v>
          </cell>
          <cell r="AM351">
            <v>18.76569037656904</v>
          </cell>
          <cell r="AN351">
            <v>23.76987447698745</v>
          </cell>
          <cell r="AO351">
            <v>15.76569037656904</v>
          </cell>
          <cell r="AP351">
            <v>42</v>
          </cell>
          <cell r="AQ351">
            <v>33.6</v>
          </cell>
          <cell r="AR351">
            <v>28.6</v>
          </cell>
          <cell r="AS351">
            <v>45071.6</v>
          </cell>
          <cell r="AT351">
            <v>45066.6</v>
          </cell>
          <cell r="AU351"/>
          <cell r="AV351"/>
          <cell r="AW351"/>
          <cell r="AX351"/>
          <cell r="AY351"/>
          <cell r="AZ351"/>
          <cell r="BA351"/>
          <cell r="BB351"/>
          <cell r="BC351" t="str">
            <v>FOR AUDIT</v>
          </cell>
          <cell r="BD351"/>
          <cell r="BE351">
            <v>45041</v>
          </cell>
          <cell r="BF351">
            <v>797</v>
          </cell>
          <cell r="BG351">
            <v>45375</v>
          </cell>
          <cell r="BH351">
            <v>45838</v>
          </cell>
        </row>
        <row r="352">
          <cell r="E352" t="str">
            <v>X23010116494</v>
          </cell>
          <cell r="F352" t="str">
            <v>RUSTAN COFFEE CORPORATION</v>
          </cell>
          <cell r="G352" t="str">
            <v>MOLINO BLVD, MOLINO III, BACOOR</v>
          </cell>
          <cell r="H352" t="str">
            <v>BACOOR CITY</v>
          </cell>
          <cell r="I352" t="str">
            <v>DASMA</v>
          </cell>
          <cell r="J352" t="str">
            <v>for energization until April 23</v>
          </cell>
          <cell r="K352" t="str">
            <v>W/ ISSUE</v>
          </cell>
          <cell r="L352" t="str">
            <v>POWERHOUSE</v>
          </cell>
          <cell r="M352" t="str">
            <v>FCOMP</v>
          </cell>
          <cell r="N352" t="str">
            <v>JSP</v>
          </cell>
          <cell r="O352">
            <v>106.98</v>
          </cell>
          <cell r="P352">
            <v>54.38</v>
          </cell>
          <cell r="Q352">
            <v>149.22</v>
          </cell>
          <cell r="R352">
            <v>137</v>
          </cell>
          <cell r="S352">
            <v>722907.28</v>
          </cell>
          <cell r="T352" t="str">
            <v>NEW</v>
          </cell>
          <cell r="U352">
            <v>83392.73</v>
          </cell>
          <cell r="V352">
            <v>66201.41</v>
          </cell>
          <cell r="W352">
            <v>45009.559027777781</v>
          </cell>
          <cell r="X352">
            <v>45015</v>
          </cell>
          <cell r="Y352">
            <v>45015</v>
          </cell>
          <cell r="Z352"/>
          <cell r="AA352">
            <v>45043.415277777778</v>
          </cell>
          <cell r="AB352"/>
          <cell r="AC352">
            <v>33.85624999999709</v>
          </cell>
          <cell r="AD352">
            <v>28.415277777778101</v>
          </cell>
          <cell r="AE352">
            <v>-45043.415277777778</v>
          </cell>
          <cell r="AF352">
            <v>45029.005070943247</v>
          </cell>
          <cell r="AG352">
            <v>45037.990682454038</v>
          </cell>
          <cell r="AH352">
            <v>45059.559027777781</v>
          </cell>
          <cell r="AI352">
            <v>1.1312545072114411</v>
          </cell>
          <cell r="AJ352">
            <v>-1023.7139835858586</v>
          </cell>
          <cell r="AK352">
            <v>26</v>
          </cell>
          <cell r="AL352">
            <v>32</v>
          </cell>
          <cell r="AM352">
            <v>22.446043165467625</v>
          </cell>
          <cell r="AN352">
            <v>28.431654676258994</v>
          </cell>
          <cell r="AO352">
            <v>19.446043165467625</v>
          </cell>
          <cell r="AP352">
            <v>44</v>
          </cell>
          <cell r="AQ352">
            <v>35.200000000000003</v>
          </cell>
          <cell r="AR352">
            <v>30.200000000000003</v>
          </cell>
          <cell r="AS352">
            <v>45078.615277777775</v>
          </cell>
          <cell r="AT352">
            <v>45073.615277777775</v>
          </cell>
          <cell r="AU352"/>
          <cell r="AV352"/>
          <cell r="AW352"/>
          <cell r="AX352"/>
          <cell r="AY352"/>
          <cell r="AZ352"/>
          <cell r="BA352"/>
          <cell r="BB352"/>
          <cell r="BC352" t="str">
            <v>NO COC</v>
          </cell>
          <cell r="BD352" t="str">
            <v>PARTIALLY BILLED</v>
          </cell>
          <cell r="BE352">
            <v>45046.415277777778</v>
          </cell>
          <cell r="BF352">
            <v>844.5847222222219</v>
          </cell>
          <cell r="BG352"/>
          <cell r="BH352"/>
        </row>
        <row r="353">
          <cell r="E353" t="str">
            <v>X22073103224</v>
          </cell>
          <cell r="F353" t="str">
            <v>OFFICE OF CIVIL DEFENSE</v>
          </cell>
          <cell r="G353" t="str">
            <v>ROAD 4, PAGCOR ENTERTAINMENT CITY, PARANAQUE</v>
          </cell>
          <cell r="H353" t="str">
            <v>PARAÑAQUE CITY</v>
          </cell>
          <cell r="I353" t="str">
            <v>PARAÑAQUE</v>
          </cell>
          <cell r="J353" t="str">
            <v>for execution on April 26, 2023</v>
          </cell>
          <cell r="K353" t="str">
            <v>W/O ISSUE</v>
          </cell>
          <cell r="L353" t="str">
            <v>AVECO</v>
          </cell>
          <cell r="M353" t="str">
            <v>FCOMP</v>
          </cell>
          <cell r="N353" t="str">
            <v>JSP</v>
          </cell>
          <cell r="O353">
            <v>236.06</v>
          </cell>
          <cell r="P353">
            <v>102.38</v>
          </cell>
          <cell r="Q353">
            <v>323.23</v>
          </cell>
          <cell r="R353">
            <v>0</v>
          </cell>
          <cell r="S353">
            <v>168243.92</v>
          </cell>
          <cell r="T353" t="str">
            <v>TERMINATION</v>
          </cell>
          <cell r="U353">
            <v>184070.18</v>
          </cell>
          <cell r="V353">
            <v>68866.559999999998</v>
          </cell>
          <cell r="W353">
            <v>45009.679166666669</v>
          </cell>
          <cell r="X353">
            <v>45015</v>
          </cell>
          <cell r="Y353">
            <v>45015</v>
          </cell>
          <cell r="Z353"/>
          <cell r="AA353">
            <v>45044.386805555558</v>
          </cell>
          <cell r="AB353"/>
          <cell r="AC353">
            <v>34.707638888889051</v>
          </cell>
          <cell r="AD353">
            <v>29.386805555557657</v>
          </cell>
          <cell r="AE353">
            <v>-45044.386805555558</v>
          </cell>
          <cell r="AF353">
            <v>45032.150864779876</v>
          </cell>
          <cell r="AG353">
            <v>45041.943317610065</v>
          </cell>
          <cell r="AH353">
            <v>45059.679166666669</v>
          </cell>
          <cell r="AI353">
            <v>1.0219471450617332</v>
          </cell>
          <cell r="AJ353">
            <v>-938.42472511574078</v>
          </cell>
          <cell r="AK353">
            <v>30</v>
          </cell>
          <cell r="AL353">
            <v>36</v>
          </cell>
          <cell r="AM353">
            <v>25.471698113207545</v>
          </cell>
          <cell r="AN353">
            <v>32.264150943396224</v>
          </cell>
          <cell r="AO353">
            <v>22.471698113207545</v>
          </cell>
          <cell r="AP353">
            <v>48</v>
          </cell>
          <cell r="AQ353">
            <v>38.400000000000006</v>
          </cell>
          <cell r="AR353">
            <v>33.400000000000006</v>
          </cell>
          <cell r="AS353">
            <v>45082.786805555559</v>
          </cell>
          <cell r="AT353">
            <v>45077.786805555559</v>
          </cell>
          <cell r="AU353"/>
          <cell r="AV353"/>
          <cell r="AW353"/>
          <cell r="AX353"/>
          <cell r="AY353"/>
          <cell r="AZ353"/>
          <cell r="BA353"/>
          <cell r="BB353"/>
          <cell r="BC353" t="str">
            <v>NO COC</v>
          </cell>
          <cell r="BD353" t="str">
            <v>PARTIALLY BILLED</v>
          </cell>
          <cell r="BE353">
            <v>45047.386805555558</v>
          </cell>
          <cell r="BF353">
            <v>843.61319444444234</v>
          </cell>
          <cell r="BG353"/>
          <cell r="BH353"/>
        </row>
        <row r="354">
          <cell r="E354" t="str">
            <v>X22073179183</v>
          </cell>
          <cell r="F354" t="str">
            <v>OFFICE OF CIVIL DEFENSE</v>
          </cell>
          <cell r="G354" t="str">
            <v>ROAD 4, PAGCOR ENTERTAINMENT CITY, PARANAQUE</v>
          </cell>
          <cell r="H354" t="str">
            <v>PARAÑAQUE CITY</v>
          </cell>
          <cell r="I354" t="str">
            <v>PARAÑAQUE</v>
          </cell>
          <cell r="J354" t="str">
            <v>for execution on April 26, 2023</v>
          </cell>
          <cell r="K354" t="str">
            <v>W/O ISSUE</v>
          </cell>
          <cell r="L354" t="str">
            <v>AVECO</v>
          </cell>
          <cell r="M354" t="str">
            <v>FCOMP</v>
          </cell>
          <cell r="N354" t="str">
            <v>JSP</v>
          </cell>
          <cell r="O354">
            <v>89.03</v>
          </cell>
          <cell r="P354">
            <v>8.4700000000000006</v>
          </cell>
          <cell r="Q354">
            <v>121.9</v>
          </cell>
          <cell r="R354">
            <v>0</v>
          </cell>
          <cell r="S354">
            <v>67393.509999999995</v>
          </cell>
          <cell r="T354" t="str">
            <v>TERMINATION</v>
          </cell>
          <cell r="U354">
            <v>69380.89</v>
          </cell>
          <cell r="V354">
            <v>58158.97</v>
          </cell>
          <cell r="W354">
            <v>45009.679166666669</v>
          </cell>
          <cell r="X354">
            <v>45015</v>
          </cell>
          <cell r="Y354">
            <v>45015</v>
          </cell>
          <cell r="Z354"/>
          <cell r="AA354">
            <v>45044.395833333336</v>
          </cell>
          <cell r="AB354"/>
          <cell r="AC354">
            <v>34.716666666667152</v>
          </cell>
          <cell r="AD354">
            <v>29.395833333335759</v>
          </cell>
          <cell r="AE354">
            <v>-45044.395833333336</v>
          </cell>
          <cell r="AF354">
            <v>45030.886063218393</v>
          </cell>
          <cell r="AG354">
            <v>45040.341235632186</v>
          </cell>
          <cell r="AH354">
            <v>45059.679166666669</v>
          </cell>
          <cell r="AI354">
            <v>1.0756232193732345</v>
          </cell>
          <cell r="AJ354">
            <v>-1023.736268939394</v>
          </cell>
          <cell r="AK354">
            <v>26</v>
          </cell>
          <cell r="AL354">
            <v>36</v>
          </cell>
          <cell r="AM354">
            <v>24.206896551724139</v>
          </cell>
          <cell r="AN354">
            <v>30.662068965517239</v>
          </cell>
          <cell r="AO354">
            <v>21.206896551724139</v>
          </cell>
          <cell r="AP354">
            <v>44</v>
          </cell>
          <cell r="AQ354">
            <v>35.200000000000003</v>
          </cell>
          <cell r="AR354">
            <v>30.200000000000003</v>
          </cell>
          <cell r="AS354">
            <v>45079.595833333333</v>
          </cell>
          <cell r="AT354">
            <v>45074.595833333333</v>
          </cell>
          <cell r="AU354"/>
          <cell r="AV354"/>
          <cell r="AW354"/>
          <cell r="AX354"/>
          <cell r="AY354"/>
          <cell r="AZ354"/>
          <cell r="BA354"/>
          <cell r="BB354"/>
          <cell r="BC354" t="str">
            <v>NO COC</v>
          </cell>
          <cell r="BD354" t="str">
            <v>PARTIALLY BILLED</v>
          </cell>
          <cell r="BE354">
            <v>45047.395833333336</v>
          </cell>
          <cell r="BF354">
            <v>843.60416666666424</v>
          </cell>
          <cell r="BG354"/>
          <cell r="BH354"/>
        </row>
        <row r="355">
          <cell r="E355" t="str">
            <v>X22072973619</v>
          </cell>
          <cell r="F355" t="str">
            <v>ALVEO LAND CORP.</v>
          </cell>
          <cell r="G355" t="str">
            <v>BLOCK 18, ARDIA VERMOSA, IMUS</v>
          </cell>
          <cell r="H355" t="str">
            <v>IMUS CITY</v>
          </cell>
          <cell r="I355" t="str">
            <v>DASMA</v>
          </cell>
          <cell r="J355" t="str">
            <v>for re-routing of drainage c/o developer; FOR FCOMP - FOR UPDATE OF CONT
2, 5, 7, 8; For schedule September 13, 2023
Projected completd on site last Oct 13
For FCOMP</v>
          </cell>
          <cell r="K355" t="str">
            <v>W/ ISSUE</v>
          </cell>
          <cell r="L355" t="str">
            <v>AVECO</v>
          </cell>
          <cell r="M355" t="str">
            <v>TECO</v>
          </cell>
          <cell r="N355" t="str">
            <v>IJP</v>
          </cell>
          <cell r="O355">
            <v>401.74</v>
          </cell>
          <cell r="P355">
            <v>305.89490000000001</v>
          </cell>
          <cell r="Q355">
            <v>560.42999999999995</v>
          </cell>
          <cell r="R355">
            <v>7</v>
          </cell>
          <cell r="S355">
            <v>1080682</v>
          </cell>
          <cell r="T355" t="str">
            <v>NEW</v>
          </cell>
          <cell r="U355">
            <v>313073.59000000003</v>
          </cell>
          <cell r="V355"/>
          <cell r="W355">
            <v>45008.410416666666</v>
          </cell>
          <cell r="X355">
            <v>45015</v>
          </cell>
          <cell r="Y355">
            <v>45009</v>
          </cell>
          <cell r="Z355"/>
          <cell r="AA355">
            <v>45281.345833333333</v>
          </cell>
          <cell r="AB355">
            <v>45837.740972222222</v>
          </cell>
          <cell r="AC355">
            <v>272.93541666666715</v>
          </cell>
          <cell r="AD355">
            <v>266.34583333333285</v>
          </cell>
          <cell r="AE355">
            <v>556.39513888888905</v>
          </cell>
          <cell r="AF355">
            <v>45033.245468213056</v>
          </cell>
          <cell r="AG355">
            <v>45043.668148625431</v>
          </cell>
          <cell r="AH355">
            <v>45058.410416666666</v>
          </cell>
          <cell r="AI355">
            <v>7.3540931712963094</v>
          </cell>
          <cell r="AJ355">
            <v>10.116275252525256</v>
          </cell>
          <cell r="AK355">
            <v>40</v>
          </cell>
          <cell r="AL355">
            <v>36</v>
          </cell>
          <cell r="AM355">
            <v>27.835051546391753</v>
          </cell>
          <cell r="AN355">
            <v>35.257731958762882</v>
          </cell>
          <cell r="AO355">
            <v>24.835051546391753</v>
          </cell>
          <cell r="AP355">
            <v>55</v>
          </cell>
          <cell r="AQ355">
            <v>44</v>
          </cell>
          <cell r="AR355">
            <v>39</v>
          </cell>
          <cell r="AS355">
            <v>45325.345833333333</v>
          </cell>
          <cell r="AT355">
            <v>45320.345833333333</v>
          </cell>
          <cell r="AU355"/>
          <cell r="AV355"/>
          <cell r="AW355"/>
          <cell r="AX355"/>
          <cell r="AY355"/>
          <cell r="AZ355"/>
          <cell r="BA355"/>
          <cell r="BB355"/>
          <cell r="BC355" t="str">
            <v>PAID</v>
          </cell>
          <cell r="BD355"/>
          <cell r="BE355">
            <v>45284.345833333333</v>
          </cell>
          <cell r="BF355">
            <v>-62.345833333332848</v>
          </cell>
          <cell r="BG355">
            <v>45769</v>
          </cell>
          <cell r="BH355">
            <v>45222</v>
          </cell>
        </row>
        <row r="356">
          <cell r="E356" t="str">
            <v>P2209138859</v>
          </cell>
          <cell r="F356" t="str">
            <v>DPWH Reloc of poles at Panapaan Bridge, Tirona Highway Bacoor Cavite</v>
          </cell>
          <cell r="G356" t="str">
            <v>GEN. F. TIRONA, PANAPAAN VI, BACOOR</v>
          </cell>
          <cell r="H356" t="str">
            <v>BACOOR CITY</v>
          </cell>
          <cell r="I356" t="str">
            <v>DASMA</v>
          </cell>
          <cell r="J356" t="str">
            <v>for survey c/o C1; for PAI</v>
          </cell>
          <cell r="K356" t="str">
            <v>W/O ISSUE</v>
          </cell>
          <cell r="L356" t="str">
            <v>AVECO</v>
          </cell>
          <cell r="M356" t="str">
            <v>FCOMP</v>
          </cell>
          <cell r="N356" t="str">
            <v>RHM</v>
          </cell>
          <cell r="O356">
            <v>1115.7038</v>
          </cell>
          <cell r="P356">
            <v>555.66719999999998</v>
          </cell>
          <cell r="Q356">
            <v>2049.4499999999998</v>
          </cell>
          <cell r="R356">
            <v>0</v>
          </cell>
          <cell r="S356">
            <v>3354240.11</v>
          </cell>
          <cell r="T356" t="str">
            <v>P-SERIES</v>
          </cell>
          <cell r="U356">
            <v>869492.1</v>
          </cell>
          <cell r="V356">
            <v>188726.45</v>
          </cell>
          <cell r="W356">
            <v>45013.551388888889</v>
          </cell>
          <cell r="X356">
            <v>45016</v>
          </cell>
          <cell r="Y356">
            <v>45015</v>
          </cell>
          <cell r="Z356"/>
          <cell r="AA356">
            <v>45146.35833333333</v>
          </cell>
          <cell r="AB356"/>
          <cell r="AC356">
            <v>132.80694444444089</v>
          </cell>
          <cell r="AD356">
            <v>130.35833333332994</v>
          </cell>
          <cell r="AE356">
            <v>-45146.35833333333</v>
          </cell>
          <cell r="AF356">
            <v>45040.027371421638</v>
          </cell>
          <cell r="AG356">
            <v>45050.887633430371</v>
          </cell>
          <cell r="AH356">
            <v>45063.551388888889</v>
          </cell>
          <cell r="AI356">
            <v>3.3791989197529957</v>
          </cell>
          <cell r="AJ356">
            <v>-752.43930555555551</v>
          </cell>
          <cell r="AK356">
            <v>50</v>
          </cell>
          <cell r="AL356">
            <v>36</v>
          </cell>
          <cell r="AM356">
            <v>29.475982532751093</v>
          </cell>
          <cell r="AN356">
            <v>37.336244541484717</v>
          </cell>
          <cell r="AO356">
            <v>26.475982532751093</v>
          </cell>
          <cell r="AP356">
            <v>60</v>
          </cell>
          <cell r="AQ356">
            <v>48</v>
          </cell>
          <cell r="AR356">
            <v>43</v>
          </cell>
          <cell r="AS356">
            <v>45194.35833333333</v>
          </cell>
          <cell r="AT356">
            <v>45189.35833333333</v>
          </cell>
          <cell r="AU356"/>
          <cell r="AV356"/>
          <cell r="AW356"/>
          <cell r="AX356"/>
          <cell r="AY356"/>
          <cell r="AZ356"/>
          <cell r="BA356"/>
          <cell r="BB356"/>
          <cell r="BC356" t="str">
            <v>MATERIAL BALANCING</v>
          </cell>
          <cell r="BD356" t="str">
            <v>PARTIALLY BILLED</v>
          </cell>
          <cell r="BE356">
            <v>45149.35833333333</v>
          </cell>
          <cell r="BF356">
            <v>510.64166666667006</v>
          </cell>
          <cell r="BG356">
            <v>45161</v>
          </cell>
          <cell r="BH356">
            <v>45660</v>
          </cell>
        </row>
        <row r="357">
          <cell r="E357" t="str">
            <v>X22104161520</v>
          </cell>
          <cell r="F357" t="str">
            <v>MAYNILAD WATER SERVICES, INC. (RCLR)</v>
          </cell>
          <cell r="G357" t="str">
            <v>UMALI, POBLACION, MUNTINLUPA</v>
          </cell>
          <cell r="H357" t="str">
            <v>MUNTINLUPA CITY</v>
          </cell>
          <cell r="I357" t="str">
            <v>PARAÑAQUE</v>
          </cell>
          <cell r="J357" t="str">
            <v>for execution on April 25, 2023; for exlusion in connection w/ conjunctive WO</v>
          </cell>
          <cell r="K357" t="str">
            <v>W/ ISSUE</v>
          </cell>
          <cell r="L357" t="str">
            <v>AVECO</v>
          </cell>
          <cell r="M357" t="str">
            <v>TECO</v>
          </cell>
          <cell r="N357" t="str">
            <v>JSP</v>
          </cell>
          <cell r="O357">
            <v>74.621300000000005</v>
          </cell>
          <cell r="P357">
            <v>38.474899999999998</v>
          </cell>
          <cell r="Q357">
            <v>411.37</v>
          </cell>
          <cell r="R357">
            <v>12550</v>
          </cell>
          <cell r="S357">
            <v>2117353.6800000002</v>
          </cell>
          <cell r="T357" t="str">
            <v>NEW</v>
          </cell>
          <cell r="U357">
            <v>58151.82</v>
          </cell>
          <cell r="V357"/>
          <cell r="W357">
            <v>45009.379166666666</v>
          </cell>
          <cell r="X357">
            <v>45016</v>
          </cell>
          <cell r="Y357">
            <v>45020</v>
          </cell>
          <cell r="Z357"/>
          <cell r="AA357">
            <v>45135</v>
          </cell>
          <cell r="AB357"/>
          <cell r="AC357">
            <v>125.6208333333343</v>
          </cell>
          <cell r="AD357">
            <v>119</v>
          </cell>
          <cell r="AE357">
            <v>-45135</v>
          </cell>
          <cell r="AF357">
            <v>45023.280575117373</v>
          </cell>
          <cell r="AG357">
            <v>45030.787617370894</v>
          </cell>
          <cell r="AH357">
            <v>45059.379166666666</v>
          </cell>
          <cell r="AI357">
            <v>5.5744244791667086</v>
          </cell>
          <cell r="AJ357">
            <v>-902.7</v>
          </cell>
          <cell r="AK357">
            <v>32</v>
          </cell>
          <cell r="AL357">
            <v>20</v>
          </cell>
          <cell r="AM357">
            <v>16.901408450704228</v>
          </cell>
          <cell r="AN357">
            <v>21.408450704225352</v>
          </cell>
          <cell r="AO357">
            <v>13.901408450704228</v>
          </cell>
          <cell r="AP357">
            <v>50</v>
          </cell>
          <cell r="AQ357">
            <v>40</v>
          </cell>
          <cell r="AR357">
            <v>35</v>
          </cell>
          <cell r="AS357">
            <v>45175</v>
          </cell>
          <cell r="AT357">
            <v>45170</v>
          </cell>
          <cell r="AU357"/>
          <cell r="AV357"/>
          <cell r="AW357"/>
          <cell r="AX357"/>
          <cell r="AY357"/>
          <cell r="AZ357"/>
          <cell r="BA357"/>
          <cell r="BB357"/>
          <cell r="BC357" t="str">
            <v>PAID</v>
          </cell>
          <cell r="BD357"/>
          <cell r="BE357">
            <v>45138</v>
          </cell>
          <cell r="BF357">
            <v>652</v>
          </cell>
          <cell r="BG357">
            <v>45790</v>
          </cell>
          <cell r="BH357">
            <v>45790</v>
          </cell>
        </row>
        <row r="358">
          <cell r="E358" t="str">
            <v>X23010079088</v>
          </cell>
          <cell r="F358" t="str">
            <v>SERVEQUEST INC.</v>
          </cell>
          <cell r="G358" t="str">
            <v>MILLE CASE BLDG.2, SUMMIT CIRCLE, BAYANAN, MUNTINLUPA</v>
          </cell>
          <cell r="H358" t="str">
            <v>MUNTINLUPA CITY</v>
          </cell>
          <cell r="I358" t="str">
            <v>PARAÑAQUE</v>
          </cell>
          <cell r="J358" t="str">
            <v>for survey</v>
          </cell>
          <cell r="K358" t="str">
            <v>W/ ISSUE</v>
          </cell>
          <cell r="L358" t="str">
            <v>POWERHOUSE</v>
          </cell>
          <cell r="M358" t="str">
            <v>FCOMP</v>
          </cell>
          <cell r="N358" t="str">
            <v>JSP</v>
          </cell>
          <cell r="O358">
            <v>54.484299999999998</v>
          </cell>
          <cell r="P358">
            <v>25.962800000000001</v>
          </cell>
          <cell r="Q358">
            <v>74.25</v>
          </cell>
          <cell r="R358">
            <v>311</v>
          </cell>
          <cell r="S358">
            <v>611474.35</v>
          </cell>
          <cell r="T358" t="str">
            <v>NEW</v>
          </cell>
          <cell r="U358">
            <v>42459.46</v>
          </cell>
          <cell r="V358">
            <v>34491.75</v>
          </cell>
          <cell r="W358">
            <v>45014</v>
          </cell>
          <cell r="X358">
            <v>45019</v>
          </cell>
          <cell r="Y358">
            <v>45020</v>
          </cell>
          <cell r="Z358"/>
          <cell r="AA358">
            <v>45069.575694444444</v>
          </cell>
          <cell r="AB358"/>
          <cell r="AC358">
            <v>55.575694444443798</v>
          </cell>
          <cell r="AD358">
            <v>50.575694444443798</v>
          </cell>
          <cell r="AE358">
            <v>-45069.575694444444</v>
          </cell>
          <cell r="AF358">
            <v>45030.714285714283</v>
          </cell>
          <cell r="AG358">
            <v>45038.971428571429</v>
          </cell>
          <cell r="AH358">
            <v>45064</v>
          </cell>
          <cell r="AI358">
            <v>2.1142927234299269</v>
          </cell>
          <cell r="AJ358">
            <v>-1073.0851355820105</v>
          </cell>
          <cell r="AK358">
            <v>23</v>
          </cell>
          <cell r="AL358">
            <v>28</v>
          </cell>
          <cell r="AM358">
            <v>19.714285714285715</v>
          </cell>
          <cell r="AN358">
            <v>24.971428571428572</v>
          </cell>
          <cell r="AO358">
            <v>16.714285714285715</v>
          </cell>
          <cell r="AP358">
            <v>42</v>
          </cell>
          <cell r="AQ358">
            <v>33.6</v>
          </cell>
          <cell r="AR358">
            <v>28.6</v>
          </cell>
          <cell r="AS358">
            <v>45103.175694444442</v>
          </cell>
          <cell r="AT358">
            <v>45098.175694444442</v>
          </cell>
          <cell r="AU358"/>
          <cell r="AV358"/>
          <cell r="AW358"/>
          <cell r="AX358"/>
          <cell r="AY358"/>
          <cell r="AZ358"/>
          <cell r="BA358"/>
          <cell r="BB358"/>
          <cell r="BC358" t="str">
            <v>NO COC</v>
          </cell>
          <cell r="BD358" t="str">
            <v>PARTIALLY BILLED</v>
          </cell>
          <cell r="BE358">
            <v>45072.575694444444</v>
          </cell>
          <cell r="BF358">
            <v>818.4243055555562</v>
          </cell>
          <cell r="BG358"/>
          <cell r="BH358"/>
        </row>
        <row r="359">
          <cell r="E359" t="str">
            <v>X22114926000</v>
          </cell>
          <cell r="F359" t="str">
            <v>JULIE CHANG MARQUEZ</v>
          </cell>
          <cell r="G359" t="str">
            <v>GUATEMALA, BETTER LIVING SUBD., DON BOSCO, PARANAQUE</v>
          </cell>
          <cell r="H359" t="str">
            <v>PARAÑAQUE CITY</v>
          </cell>
          <cell r="I359" t="str">
            <v>PARAÑAQUE</v>
          </cell>
          <cell r="J359" t="str">
            <v>JUne 2 morning, install DT pole</v>
          </cell>
          <cell r="K359" t="str">
            <v>W/ ISSUE</v>
          </cell>
          <cell r="L359" t="str">
            <v>POWERHOUSE</v>
          </cell>
          <cell r="M359" t="str">
            <v>FCOMP</v>
          </cell>
          <cell r="N359" t="str">
            <v>JSP</v>
          </cell>
          <cell r="O359">
            <v>47.15</v>
          </cell>
          <cell r="P359">
            <v>39.981499999999997</v>
          </cell>
          <cell r="Q359">
            <v>71.7</v>
          </cell>
          <cell r="R359">
            <v>74</v>
          </cell>
          <cell r="S359">
            <v>292921.71000000002</v>
          </cell>
          <cell r="T359" t="str">
            <v>NEW</v>
          </cell>
          <cell r="U359">
            <v>36744.269999999997</v>
          </cell>
          <cell r="V359">
            <v>17191.27</v>
          </cell>
          <cell r="W359">
            <v>45014</v>
          </cell>
          <cell r="X359">
            <v>45019</v>
          </cell>
          <cell r="Y359">
            <v>45020</v>
          </cell>
          <cell r="Z359"/>
          <cell r="AA359">
            <v>45082.674305555556</v>
          </cell>
          <cell r="AB359"/>
          <cell r="AC359">
            <v>68.674305555556202</v>
          </cell>
          <cell r="AD359">
            <v>63.674305555556202</v>
          </cell>
          <cell r="AE359">
            <v>-45082.674305555556</v>
          </cell>
          <cell r="AF359">
            <v>45033.300380228138</v>
          </cell>
          <cell r="AG359">
            <v>45042.247148288974</v>
          </cell>
          <cell r="AH359">
            <v>45064</v>
          </cell>
          <cell r="AI359">
            <v>2.3096345730321328</v>
          </cell>
          <cell r="AJ359">
            <v>-1073.3970072751322</v>
          </cell>
          <cell r="AK359">
            <v>23</v>
          </cell>
          <cell r="AL359">
            <v>34</v>
          </cell>
          <cell r="AM359">
            <v>22.300380228136884</v>
          </cell>
          <cell r="AN359">
            <v>28.247148288973385</v>
          </cell>
          <cell r="AO359">
            <v>19.300380228136884</v>
          </cell>
          <cell r="AP359">
            <v>42</v>
          </cell>
          <cell r="AQ359">
            <v>33.6</v>
          </cell>
          <cell r="AR359">
            <v>28.6</v>
          </cell>
          <cell r="AS359">
            <v>45116.274305555555</v>
          </cell>
          <cell r="AT359">
            <v>45111.274305555555</v>
          </cell>
          <cell r="AU359"/>
          <cell r="AV359"/>
          <cell r="AW359"/>
          <cell r="AX359"/>
          <cell r="AY359"/>
          <cell r="AZ359"/>
          <cell r="BA359"/>
          <cell r="BB359"/>
          <cell r="BC359" t="str">
            <v>NO COC</v>
          </cell>
          <cell r="BD359" t="str">
            <v>PARTIALLY BILLED</v>
          </cell>
          <cell r="BE359">
            <v>45085.674305555556</v>
          </cell>
          <cell r="BF359">
            <v>805.3256944444438</v>
          </cell>
          <cell r="BG359"/>
          <cell r="BH359"/>
        </row>
        <row r="360">
          <cell r="E360" t="str">
            <v>X22114973643</v>
          </cell>
          <cell r="F360" t="str">
            <v>EMMANUEL RAMON VER REYES</v>
          </cell>
          <cell r="G360" t="str">
            <v>CADENA DE AMOR ST., AYALA-ALABANG VILL, MUNTINLUPA</v>
          </cell>
          <cell r="H360" t="str">
            <v>MUNTINLUPA CITY</v>
          </cell>
          <cell r="I360" t="str">
            <v>PARAÑAQUE</v>
          </cell>
          <cell r="J360" t="str">
            <v>June 1 pole erection, install DT</v>
          </cell>
          <cell r="K360" t="str">
            <v>W/O ISSUE</v>
          </cell>
          <cell r="L360" t="str">
            <v>POWERHOUSE</v>
          </cell>
          <cell r="M360" t="str">
            <v>FCOMP</v>
          </cell>
          <cell r="N360" t="str">
            <v>JSP</v>
          </cell>
          <cell r="O360">
            <v>63.302700000000002</v>
          </cell>
          <cell r="P360">
            <v>50.119199999999999</v>
          </cell>
          <cell r="Q360">
            <v>92.2</v>
          </cell>
          <cell r="R360">
            <v>6.7</v>
          </cell>
          <cell r="S360">
            <v>379461.55</v>
          </cell>
          <cell r="T360" t="str">
            <v>MODIFICATION</v>
          </cell>
          <cell r="U360">
            <v>49354.89</v>
          </cell>
          <cell r="V360">
            <v>27361.71</v>
          </cell>
          <cell r="W360">
            <v>45014</v>
          </cell>
          <cell r="X360">
            <v>45019</v>
          </cell>
          <cell r="Y360">
            <v>45020</v>
          </cell>
          <cell r="Z360">
            <v>45053</v>
          </cell>
          <cell r="AA360">
            <v>45085.755555555559</v>
          </cell>
          <cell r="AB360"/>
          <cell r="AC360">
            <v>71.755555555559113</v>
          </cell>
          <cell r="AD360">
            <v>66.755555555559113</v>
          </cell>
          <cell r="AE360">
            <v>-45085.755555555559</v>
          </cell>
          <cell r="AF360">
            <v>45034.085501858739</v>
          </cell>
          <cell r="AG360">
            <v>45043.241635687729</v>
          </cell>
          <cell r="AH360">
            <v>45064</v>
          </cell>
          <cell r="AI360">
            <v>2.3311889425658698</v>
          </cell>
          <cell r="AJ360">
            <v>-1073.4703703703703</v>
          </cell>
          <cell r="AK360">
            <v>23</v>
          </cell>
          <cell r="AL360">
            <v>36</v>
          </cell>
          <cell r="AM360">
            <v>23.085501858736059</v>
          </cell>
          <cell r="AN360">
            <v>29.241635687732341</v>
          </cell>
          <cell r="AO360">
            <v>20.085501858736059</v>
          </cell>
          <cell r="AP360">
            <v>42</v>
          </cell>
          <cell r="AQ360">
            <v>33.6</v>
          </cell>
          <cell r="AR360">
            <v>28.6</v>
          </cell>
          <cell r="AS360">
            <v>45119.355555555558</v>
          </cell>
          <cell r="AT360">
            <v>45114.355555555558</v>
          </cell>
          <cell r="AU360"/>
          <cell r="AV360"/>
          <cell r="AW360"/>
          <cell r="AX360"/>
          <cell r="AY360"/>
          <cell r="AZ360"/>
          <cell r="BA360"/>
          <cell r="BB360"/>
          <cell r="BC360" t="str">
            <v>FOR AUDIT</v>
          </cell>
          <cell r="BD360" t="str">
            <v>PARTIALLY BILLED</v>
          </cell>
          <cell r="BE360">
            <v>45088.755555555559</v>
          </cell>
          <cell r="BF360">
            <v>785.24444444444089</v>
          </cell>
          <cell r="BG360">
            <v>45053</v>
          </cell>
          <cell r="BH360">
            <v>45874</v>
          </cell>
        </row>
        <row r="361">
          <cell r="E361" t="str">
            <v>X22093987917</v>
          </cell>
          <cell r="F361" t="str">
            <v>ROWENA RUIZ OCAOI</v>
          </cell>
          <cell r="G361" t="str">
            <v>T. ALONZO, TAMBO, PARANAQUE</v>
          </cell>
          <cell r="H361" t="str">
            <v>PARAÑAQUE CITY</v>
          </cell>
          <cell r="I361" t="str">
            <v>PARAÑAQUE</v>
          </cell>
          <cell r="J361" t="str">
            <v>0915 schedule</v>
          </cell>
          <cell r="K361" t="str">
            <v>W/ ISSUE</v>
          </cell>
          <cell r="L361" t="str">
            <v>POWERHOUSE</v>
          </cell>
          <cell r="M361" t="str">
            <v>FCOMP</v>
          </cell>
          <cell r="N361" t="str">
            <v>JSP</v>
          </cell>
          <cell r="O361">
            <v>46.796599999999998</v>
          </cell>
          <cell r="P361">
            <v>38.766599999999997</v>
          </cell>
          <cell r="Q361">
            <v>83.07</v>
          </cell>
          <cell r="R361">
            <v>80</v>
          </cell>
          <cell r="S361">
            <v>327187.98</v>
          </cell>
          <cell r="T361" t="str">
            <v>NEW</v>
          </cell>
          <cell r="U361">
            <v>36491.870000000003</v>
          </cell>
          <cell r="V361">
            <v>21041.05</v>
          </cell>
          <cell r="W361">
            <v>45012.709027777775</v>
          </cell>
          <cell r="X361">
            <v>45019</v>
          </cell>
          <cell r="Y361">
            <v>45015</v>
          </cell>
          <cell r="Z361"/>
          <cell r="AA361">
            <v>45184.527777777781</v>
          </cell>
          <cell r="AB361"/>
          <cell r="AC361">
            <v>171.81875000000582</v>
          </cell>
          <cell r="AD361">
            <v>165.52777777778101</v>
          </cell>
          <cell r="AE361">
            <v>-45184.527777777781</v>
          </cell>
          <cell r="AF361">
            <v>45032.009408005913</v>
          </cell>
          <cell r="AG361">
            <v>45040.956176066749</v>
          </cell>
          <cell r="AH361">
            <v>45062.709027777775</v>
          </cell>
          <cell r="AI361">
            <v>5.778558983376155</v>
          </cell>
          <cell r="AJ361">
            <v>-1075.82208994709</v>
          </cell>
          <cell r="AK361">
            <v>23</v>
          </cell>
          <cell r="AL361">
            <v>34</v>
          </cell>
          <cell r="AM361">
            <v>22.300380228136884</v>
          </cell>
          <cell r="AN361">
            <v>28.247148288973385</v>
          </cell>
          <cell r="AO361">
            <v>19.300380228136884</v>
          </cell>
          <cell r="AP361">
            <v>42</v>
          </cell>
          <cell r="AQ361">
            <v>33.6</v>
          </cell>
          <cell r="AR361">
            <v>28.6</v>
          </cell>
          <cell r="AS361">
            <v>45218.12777777778</v>
          </cell>
          <cell r="AT361">
            <v>45213.12777777778</v>
          </cell>
          <cell r="AU361"/>
          <cell r="AV361"/>
          <cell r="AW361"/>
          <cell r="AX361"/>
          <cell r="AY361"/>
          <cell r="AZ361"/>
          <cell r="BA361"/>
          <cell r="BB361"/>
          <cell r="BC361" t="str">
            <v>NO COC</v>
          </cell>
          <cell r="BD361" t="str">
            <v>PARTIALLY BILLED</v>
          </cell>
          <cell r="BE361">
            <v>45187.527777777781</v>
          </cell>
          <cell r="BF361">
            <v>703.47222222221899</v>
          </cell>
          <cell r="BG361"/>
          <cell r="BH361"/>
        </row>
        <row r="362">
          <cell r="E362" t="str">
            <v>X23020671988</v>
          </cell>
          <cell r="F362" t="str">
            <v>EDISON CHAN KE</v>
          </cell>
          <cell r="G362" t="str">
            <v>MINDANAO, MARINA SUBD, PARANAQUE</v>
          </cell>
          <cell r="H362" t="str">
            <v>PARAÑAQUE CITY</v>
          </cell>
          <cell r="I362" t="str">
            <v>PARAÑAQUE</v>
          </cell>
          <cell r="J362" t="str">
            <v>1st week June waiting for BCT</v>
          </cell>
          <cell r="K362" t="str">
            <v>W/O ISSUE</v>
          </cell>
          <cell r="L362" t="str">
            <v>POWERHOUSE</v>
          </cell>
          <cell r="M362" t="str">
            <v>FCOMP</v>
          </cell>
          <cell r="N362" t="str">
            <v>JSP</v>
          </cell>
          <cell r="O362">
            <v>130.149</v>
          </cell>
          <cell r="P362">
            <v>116.56950000000001</v>
          </cell>
          <cell r="Q362">
            <v>88.67</v>
          </cell>
          <cell r="R362">
            <v>93.4</v>
          </cell>
          <cell r="S362">
            <v>343783.98</v>
          </cell>
          <cell r="T362" t="str">
            <v>MODIFICATION</v>
          </cell>
          <cell r="U362">
            <v>70973.179999999993</v>
          </cell>
          <cell r="V362">
            <v>20261.75</v>
          </cell>
          <cell r="W362">
            <v>45019.304166666669</v>
          </cell>
          <cell r="X362">
            <v>45021</v>
          </cell>
          <cell r="Y362">
            <v>45021</v>
          </cell>
          <cell r="Z362"/>
          <cell r="AA362">
            <v>45132.665972222225</v>
          </cell>
          <cell r="AB362"/>
          <cell r="AC362">
            <v>113.3618055555562</v>
          </cell>
          <cell r="AD362">
            <v>111.66597222222481</v>
          </cell>
          <cell r="AE362">
            <v>-45132.665972222225</v>
          </cell>
          <cell r="AF362">
            <v>45038.604546894807</v>
          </cell>
          <cell r="AG362">
            <v>45047.551314955643</v>
          </cell>
          <cell r="AH362">
            <v>45069.304166666669</v>
          </cell>
          <cell r="AI362">
            <v>3.8125517725206235</v>
          </cell>
          <cell r="AJ362">
            <v>-1074.5872850529101</v>
          </cell>
          <cell r="AK362">
            <v>23</v>
          </cell>
          <cell r="AL362">
            <v>34</v>
          </cell>
          <cell r="AM362">
            <v>22.300380228136884</v>
          </cell>
          <cell r="AN362">
            <v>28.247148288973385</v>
          </cell>
          <cell r="AO362">
            <v>19.300380228136884</v>
          </cell>
          <cell r="AP362">
            <v>42</v>
          </cell>
          <cell r="AQ362">
            <v>33.6</v>
          </cell>
          <cell r="AR362">
            <v>28.6</v>
          </cell>
          <cell r="AS362">
            <v>45166.265972222223</v>
          </cell>
          <cell r="AT362">
            <v>45161.265972222223</v>
          </cell>
          <cell r="AU362"/>
          <cell r="AV362"/>
          <cell r="AW362"/>
          <cell r="AX362"/>
          <cell r="AY362"/>
          <cell r="AZ362"/>
          <cell r="BA362"/>
          <cell r="BB362"/>
          <cell r="BC362" t="str">
            <v>NO COC</v>
          </cell>
          <cell r="BD362" t="str">
            <v>PARTIALLY BILLED</v>
          </cell>
          <cell r="BE362">
            <v>45135.665972222225</v>
          </cell>
          <cell r="BF362">
            <v>755.33402777777519</v>
          </cell>
          <cell r="BG362"/>
          <cell r="BH362"/>
        </row>
        <row r="363">
          <cell r="E363" t="str">
            <v>X23031034524</v>
          </cell>
          <cell r="F363" t="str">
            <v>CITY GOVERNMENT OF TAGUIG</v>
          </cell>
          <cell r="G363" t="str">
            <v>DALUPANG, ZONE 2, TAGUIG CITY</v>
          </cell>
          <cell r="H363" t="str">
            <v>TAGUIG CITY</v>
          </cell>
          <cell r="I363" t="str">
            <v>PARAÑAQUE</v>
          </cell>
          <cell r="J363" t="str">
            <v>scheduled PAI on April 28, 2023</v>
          </cell>
          <cell r="K363" t="str">
            <v>W/ ISSUE</v>
          </cell>
          <cell r="L363" t="str">
            <v>ECOM</v>
          </cell>
          <cell r="M363" t="str">
            <v>FCOMP</v>
          </cell>
          <cell r="N363" t="str">
            <v>IJP</v>
          </cell>
          <cell r="O363">
            <v>681.89689999999996</v>
          </cell>
          <cell r="P363">
            <v>524.19380000000001</v>
          </cell>
          <cell r="Q363">
            <v>1041.7</v>
          </cell>
          <cell r="R363">
            <v>185</v>
          </cell>
          <cell r="S363">
            <v>2430890.16</v>
          </cell>
          <cell r="T363" t="str">
            <v>NEW</v>
          </cell>
          <cell r="U363">
            <v>531069.51</v>
          </cell>
          <cell r="V363">
            <v>507705.22</v>
          </cell>
          <cell r="W363">
            <v>45019.509722222225</v>
          </cell>
          <cell r="X363">
            <v>45021</v>
          </cell>
          <cell r="Y363">
            <v>45027</v>
          </cell>
          <cell r="Z363"/>
          <cell r="AA363">
            <v>45057.330555555556</v>
          </cell>
          <cell r="AB363"/>
          <cell r="AC363">
            <v>37.820833333331393</v>
          </cell>
          <cell r="AD363">
            <v>36.330555555556202</v>
          </cell>
          <cell r="AE363">
            <v>-45057.330555555556</v>
          </cell>
          <cell r="AF363">
            <v>45043.415551818638</v>
          </cell>
          <cell r="AG363">
            <v>45053.590439711013</v>
          </cell>
          <cell r="AH363">
            <v>45069.509722222225</v>
          </cell>
          <cell r="AI363">
            <v>1.0542557291666126</v>
          </cell>
          <cell r="AJ363">
            <v>-750.95550925925932</v>
          </cell>
          <cell r="AK363">
            <v>50</v>
          </cell>
          <cell r="AL363">
            <v>32</v>
          </cell>
          <cell r="AM363">
            <v>26.905829596412559</v>
          </cell>
          <cell r="AN363">
            <v>34.08071748878924</v>
          </cell>
          <cell r="AO363">
            <v>23.905829596412559</v>
          </cell>
          <cell r="AP363">
            <v>60</v>
          </cell>
          <cell r="AQ363">
            <v>48</v>
          </cell>
          <cell r="AR363">
            <v>43</v>
          </cell>
          <cell r="AS363">
            <v>45105.330555555556</v>
          </cell>
          <cell r="AT363">
            <v>45100.330555555556</v>
          </cell>
          <cell r="AU363"/>
          <cell r="AV363"/>
          <cell r="AW363"/>
          <cell r="AX363"/>
          <cell r="AY363"/>
          <cell r="AZ363"/>
          <cell r="BA363"/>
          <cell r="BB363"/>
          <cell r="BC363" t="str">
            <v>ON GOING MAT RETURN</v>
          </cell>
          <cell r="BD363" t="str">
            <v>PARTIALLY BILLED</v>
          </cell>
          <cell r="BE363">
            <v>45060.330555555556</v>
          </cell>
          <cell r="BF363">
            <v>264.6694444444438</v>
          </cell>
          <cell r="BG363">
            <v>45051</v>
          </cell>
          <cell r="BH363">
            <v>45325</v>
          </cell>
        </row>
        <row r="364">
          <cell r="E364" t="str">
            <v>X23010353899</v>
          </cell>
          <cell r="F364" t="str">
            <v>LCS HOLDINGS, INC.</v>
          </cell>
          <cell r="G364" t="str">
            <v>YOSEMITE, SOUTH GREEN PARK SUBD, PARANAQUE</v>
          </cell>
          <cell r="H364" t="str">
            <v>PARAÑAQUE CITY</v>
          </cell>
          <cell r="I364" t="str">
            <v>PARAÑAQUE</v>
          </cell>
          <cell r="J364" t="str">
            <v>for survey (April 24, 2023); for digging</v>
          </cell>
          <cell r="K364" t="str">
            <v>W/ ISSUE</v>
          </cell>
          <cell r="L364" t="str">
            <v>AVECO</v>
          </cell>
          <cell r="M364" t="str">
            <v>FCOMP</v>
          </cell>
          <cell r="N364" t="str">
            <v>JSP</v>
          </cell>
          <cell r="O364">
            <v>113.4633</v>
          </cell>
          <cell r="P364">
            <v>95.001099999999994</v>
          </cell>
          <cell r="Q364">
            <v>168.8</v>
          </cell>
          <cell r="R364">
            <v>28</v>
          </cell>
          <cell r="S364">
            <v>412293.88</v>
          </cell>
          <cell r="T364" t="str">
            <v>NEW</v>
          </cell>
          <cell r="U364">
            <v>88069.61</v>
          </cell>
          <cell r="V364">
            <v>67321.149999999994</v>
          </cell>
          <cell r="W364">
            <v>45021.586805555555</v>
          </cell>
          <cell r="X364">
            <v>45029</v>
          </cell>
          <cell r="Y364">
            <v>45034</v>
          </cell>
          <cell r="Z364"/>
          <cell r="AA364">
            <v>45109</v>
          </cell>
          <cell r="AB364"/>
          <cell r="AC364">
            <v>87.413194444445253</v>
          </cell>
          <cell r="AD364">
            <v>80</v>
          </cell>
          <cell r="AE364">
            <v>-45109</v>
          </cell>
          <cell r="AF364">
            <v>45042.793702107279</v>
          </cell>
          <cell r="AG364">
            <v>45052.248874521072</v>
          </cell>
          <cell r="AH364">
            <v>45071.586805555555</v>
          </cell>
          <cell r="AI364">
            <v>2.7083147851377269</v>
          </cell>
          <cell r="AJ364">
            <v>-1025.2045454545455</v>
          </cell>
          <cell r="AK364">
            <v>26</v>
          </cell>
          <cell r="AL364">
            <v>36</v>
          </cell>
          <cell r="AM364">
            <v>24.206896551724139</v>
          </cell>
          <cell r="AN364">
            <v>30.662068965517239</v>
          </cell>
          <cell r="AO364">
            <v>21.206896551724139</v>
          </cell>
          <cell r="AP364">
            <v>44</v>
          </cell>
          <cell r="AQ364">
            <v>35.200000000000003</v>
          </cell>
          <cell r="AR364">
            <v>30.200000000000003</v>
          </cell>
          <cell r="AS364">
            <v>45144.2</v>
          </cell>
          <cell r="AT364">
            <v>45139.199999999997</v>
          </cell>
          <cell r="AU364"/>
          <cell r="AV364"/>
          <cell r="AW364"/>
          <cell r="AX364"/>
          <cell r="AY364"/>
          <cell r="AZ364"/>
          <cell r="BA364"/>
          <cell r="BB364"/>
          <cell r="BC364" t="str">
            <v>NO COC</v>
          </cell>
          <cell r="BD364" t="str">
            <v>PARTIALLY BILLED</v>
          </cell>
          <cell r="BE364">
            <v>45112</v>
          </cell>
          <cell r="BF364">
            <v>779</v>
          </cell>
          <cell r="BG364"/>
          <cell r="BH364"/>
        </row>
        <row r="365">
          <cell r="E365" t="str">
            <v>X23020602689</v>
          </cell>
          <cell r="F365" t="str">
            <v>CITY GOV'T OF LAS PIÑAS</v>
          </cell>
          <cell r="G365" t="str">
            <v>MINDANAO, CAA CPD TIMOG, LAS PINAS CITY</v>
          </cell>
          <cell r="H365" t="str">
            <v>LAS PIÑAS CITY</v>
          </cell>
          <cell r="I365" t="str">
            <v>PARAÑAQUE</v>
          </cell>
          <cell r="J365" t="str">
            <v>for survey</v>
          </cell>
          <cell r="K365" t="str">
            <v>W/ ISSUE</v>
          </cell>
          <cell r="L365" t="str">
            <v>VJC</v>
          </cell>
          <cell r="M365" t="str">
            <v>FCOMP</v>
          </cell>
          <cell r="N365" t="str">
            <v>JSP</v>
          </cell>
          <cell r="O365">
            <v>37.933999999999997</v>
          </cell>
          <cell r="P365">
            <v>31.864000000000001</v>
          </cell>
          <cell r="Q365">
            <v>58.92</v>
          </cell>
          <cell r="R365">
            <v>14.1</v>
          </cell>
          <cell r="S365">
            <v>300029.98</v>
          </cell>
          <cell r="T365" t="str">
            <v>NEW</v>
          </cell>
          <cell r="U365">
            <v>29561.99</v>
          </cell>
          <cell r="V365">
            <v>16758.12</v>
          </cell>
          <cell r="W365">
            <v>45028.643750000003</v>
          </cell>
          <cell r="X365">
            <v>45033</v>
          </cell>
          <cell r="Y365">
            <v>45033</v>
          </cell>
          <cell r="Z365"/>
          <cell r="AA365">
            <v>45080</v>
          </cell>
          <cell r="AB365"/>
          <cell r="AC365">
            <v>51.35624999999709</v>
          </cell>
          <cell r="AD365">
            <v>47</v>
          </cell>
          <cell r="AE365">
            <v>-45080</v>
          </cell>
          <cell r="AF365">
            <v>45048.729251858742</v>
          </cell>
          <cell r="AG365">
            <v>45057.885385687732</v>
          </cell>
          <cell r="AH365">
            <v>45078.643750000003</v>
          </cell>
          <cell r="AI365">
            <v>1.6684578804346879</v>
          </cell>
          <cell r="AJ365">
            <v>-1073.3333333333333</v>
          </cell>
          <cell r="AK365">
            <v>23</v>
          </cell>
          <cell r="AL365">
            <v>36</v>
          </cell>
          <cell r="AM365">
            <v>23.085501858736059</v>
          </cell>
          <cell r="AN365">
            <v>29.241635687732341</v>
          </cell>
          <cell r="AO365">
            <v>20.085501858736059</v>
          </cell>
          <cell r="AP365">
            <v>42</v>
          </cell>
          <cell r="AQ365">
            <v>33.6</v>
          </cell>
          <cell r="AR365">
            <v>28.6</v>
          </cell>
          <cell r="AS365">
            <v>45113.599999999999</v>
          </cell>
          <cell r="AT365">
            <v>45108.6</v>
          </cell>
          <cell r="AU365"/>
          <cell r="AV365"/>
          <cell r="AW365"/>
          <cell r="AX365"/>
          <cell r="AY365"/>
          <cell r="AZ365"/>
          <cell r="BA365"/>
          <cell r="BB365"/>
          <cell r="BC365" t="str">
            <v>FOR AUDIT</v>
          </cell>
          <cell r="BD365" t="str">
            <v>PARTIALLY BILLED</v>
          </cell>
          <cell r="BE365">
            <v>45083</v>
          </cell>
          <cell r="BF365">
            <v>11</v>
          </cell>
          <cell r="BG365">
            <v>45080</v>
          </cell>
          <cell r="BH365">
            <v>45094</v>
          </cell>
        </row>
        <row r="366">
          <cell r="E366" t="str">
            <v>X23030958205</v>
          </cell>
          <cell r="F366" t="str">
            <v>PROPERTY PROFESSIONALS, INC.</v>
          </cell>
          <cell r="G366" t="str">
            <v>SAN NICOLAS III, SAN NICOLAS III, BACOOR</v>
          </cell>
          <cell r="H366" t="str">
            <v>BACOOR CITY</v>
          </cell>
          <cell r="I366" t="str">
            <v>DASMA</v>
          </cell>
          <cell r="J366" t="str">
            <v>priority project for energization until last weekn of April</v>
          </cell>
          <cell r="K366" t="str">
            <v>W/O ISSUE</v>
          </cell>
          <cell r="L366" t="str">
            <v>CHALLENGER</v>
          </cell>
          <cell r="M366" t="str">
            <v>TECO</v>
          </cell>
          <cell r="N366" t="str">
            <v>IJP</v>
          </cell>
          <cell r="O366">
            <v>21.048300000000001</v>
          </cell>
          <cell r="P366">
            <v>11.4428</v>
          </cell>
          <cell r="Q366">
            <v>28.68</v>
          </cell>
          <cell r="R366">
            <v>35</v>
          </cell>
          <cell r="S366">
            <v>206959.77</v>
          </cell>
          <cell r="T366" t="str">
            <v>NEW</v>
          </cell>
          <cell r="U366">
            <v>16402.849999999999</v>
          </cell>
          <cell r="V366">
            <v>11424.52</v>
          </cell>
          <cell r="W366">
            <v>45030.76666666667</v>
          </cell>
          <cell r="X366">
            <v>45033</v>
          </cell>
          <cell r="Y366">
            <v>45034</v>
          </cell>
          <cell r="Z366"/>
          <cell r="AA366">
            <v>45036.313194444447</v>
          </cell>
          <cell r="AB366"/>
          <cell r="AC366">
            <v>5.546527777776646</v>
          </cell>
          <cell r="AD366">
            <v>3.3131944444467081</v>
          </cell>
          <cell r="AE366">
            <v>-45036.313194444447</v>
          </cell>
          <cell r="AF366">
            <v>45049.540860215056</v>
          </cell>
          <cell r="AG366">
            <v>45058.347311827958</v>
          </cell>
          <cell r="AH366">
            <v>45080.76666666667</v>
          </cell>
          <cell r="AI366">
            <v>0.19104706790119558</v>
          </cell>
          <cell r="AJ366">
            <v>-1125.9078298611112</v>
          </cell>
          <cell r="AK366">
            <v>20</v>
          </cell>
          <cell r="AL366">
            <v>36</v>
          </cell>
          <cell r="AM366">
            <v>21.774193548387096</v>
          </cell>
          <cell r="AN366">
            <v>27.58064516129032</v>
          </cell>
          <cell r="AO366">
            <v>18.774193548387096</v>
          </cell>
          <cell r="AP366">
            <v>40</v>
          </cell>
          <cell r="AQ366">
            <v>32</v>
          </cell>
          <cell r="AR366">
            <v>27</v>
          </cell>
          <cell r="AS366">
            <v>45068.313194444447</v>
          </cell>
          <cell r="AT366">
            <v>45063.313194444447</v>
          </cell>
          <cell r="AU366"/>
          <cell r="AV366"/>
          <cell r="AW366"/>
          <cell r="AX366"/>
          <cell r="AY366"/>
          <cell r="AZ366"/>
          <cell r="BA366"/>
          <cell r="BB366"/>
          <cell r="BC366" t="str">
            <v>PAID</v>
          </cell>
          <cell r="BD366"/>
          <cell r="BE366">
            <v>45039.313194444447</v>
          </cell>
          <cell r="BF366">
            <v>90.686805555553292</v>
          </cell>
          <cell r="BG366">
            <v>45036</v>
          </cell>
          <cell r="BH366">
            <v>45130</v>
          </cell>
        </row>
        <row r="367">
          <cell r="E367" t="str">
            <v>X22083534894</v>
          </cell>
          <cell r="F367" t="str">
            <v>BUILDERS 2000 INCORPORATED</v>
          </cell>
          <cell r="G367" t="str">
            <v>PALISADES, PACIFIC COAST RESIDENCES, LAS PINAS CITY</v>
          </cell>
          <cell r="H367" t="str">
            <v>LAS PIÑAS CITY</v>
          </cell>
          <cell r="I367" t="str">
            <v>PARAÑAQUE</v>
          </cell>
          <cell r="J367" t="str">
            <v>for survey</v>
          </cell>
          <cell r="K367" t="str">
            <v>W/O ISSUE</v>
          </cell>
          <cell r="L367" t="str">
            <v>POWERHOUSE</v>
          </cell>
          <cell r="M367" t="str">
            <v>FCOMP</v>
          </cell>
          <cell r="N367" t="str">
            <v>JSP</v>
          </cell>
          <cell r="O367">
            <v>100.59</v>
          </cell>
          <cell r="P367">
            <v>29.852799999999998</v>
          </cell>
          <cell r="Q367">
            <v>137.43</v>
          </cell>
          <cell r="R367">
            <v>495.8</v>
          </cell>
          <cell r="S367">
            <v>760224.13</v>
          </cell>
          <cell r="T367" t="str">
            <v>NEW</v>
          </cell>
          <cell r="U367">
            <v>78416.259999999995</v>
          </cell>
          <cell r="V367">
            <v>70440.759999999995</v>
          </cell>
          <cell r="W367">
            <v>45027.693749999999</v>
          </cell>
          <cell r="X367">
            <v>45033</v>
          </cell>
          <cell r="Y367">
            <v>45034</v>
          </cell>
          <cell r="Z367"/>
          <cell r="AA367">
            <v>45043.416666666664</v>
          </cell>
          <cell r="AB367"/>
          <cell r="AC367">
            <v>15.722916666665697</v>
          </cell>
          <cell r="AD367">
            <v>10.416666666664241</v>
          </cell>
          <cell r="AE367">
            <v>-45043.416666666664</v>
          </cell>
          <cell r="AF367">
            <v>45044.193749999999</v>
          </cell>
          <cell r="AG367">
            <v>45052.393749999996</v>
          </cell>
          <cell r="AH367">
            <v>45077.693749999999</v>
          </cell>
          <cell r="AI367">
            <v>0.60472756410252682</v>
          </cell>
          <cell r="AJ367">
            <v>-1023.7140151515151</v>
          </cell>
          <cell r="AK367">
            <v>26</v>
          </cell>
          <cell r="AL367">
            <v>26</v>
          </cell>
          <cell r="AM367">
            <v>19.500000000000004</v>
          </cell>
          <cell r="AN367">
            <v>24.700000000000003</v>
          </cell>
          <cell r="AO367">
            <v>16.500000000000004</v>
          </cell>
          <cell r="AP367">
            <v>44</v>
          </cell>
          <cell r="AQ367">
            <v>35.200000000000003</v>
          </cell>
          <cell r="AR367">
            <v>30.200000000000003</v>
          </cell>
          <cell r="AS367">
            <v>45078.616666666661</v>
          </cell>
          <cell r="AT367">
            <v>45073.616666666661</v>
          </cell>
          <cell r="AU367"/>
          <cell r="AV367"/>
          <cell r="AW367"/>
          <cell r="AX367"/>
          <cell r="AY367"/>
          <cell r="AZ367"/>
          <cell r="BA367"/>
          <cell r="BB367"/>
          <cell r="BC367" t="str">
            <v>NO COC</v>
          </cell>
          <cell r="BD367" t="str">
            <v>PARTIALLY BILLED</v>
          </cell>
          <cell r="BE367">
            <v>45046.416666666664</v>
          </cell>
          <cell r="BF367">
            <v>844.58333333333576</v>
          </cell>
          <cell r="BG367"/>
          <cell r="BH367"/>
        </row>
        <row r="368">
          <cell r="E368" t="str">
            <v>X22093968602</v>
          </cell>
          <cell r="F368" t="str">
            <v>AYALA LAND INC.,</v>
          </cell>
          <cell r="G368" t="str">
            <v>BLOCK 28, WESTFIELD SUBD., IMUS</v>
          </cell>
          <cell r="H368" t="str">
            <v>IMUS CITY</v>
          </cell>
          <cell r="I368" t="str">
            <v>DASMA</v>
          </cell>
          <cell r="J368" t="str">
            <v>confirm to P&amp;S; for FCOMP</v>
          </cell>
          <cell r="K368" t="str">
            <v>W/ ISSUE</v>
          </cell>
          <cell r="L368" t="str">
            <v>ECOM</v>
          </cell>
          <cell r="M368" t="str">
            <v>FCOMP</v>
          </cell>
          <cell r="N368" t="str">
            <v>RRG</v>
          </cell>
          <cell r="O368">
            <v>88.6</v>
          </cell>
          <cell r="P368">
            <v>78.544700000000006</v>
          </cell>
          <cell r="Q368">
            <v>121.42</v>
          </cell>
          <cell r="R368">
            <v>1.5</v>
          </cell>
          <cell r="S368">
            <v>175362.56</v>
          </cell>
          <cell r="T368" t="str">
            <v>NEW</v>
          </cell>
          <cell r="U368">
            <v>69049.539999999994</v>
          </cell>
          <cell r="V368">
            <v>49062.559999999998</v>
          </cell>
          <cell r="W368">
            <v>44886.418055555558</v>
          </cell>
          <cell r="X368">
            <v>45036.518750000003</v>
          </cell>
          <cell r="Y368">
            <v>44952</v>
          </cell>
          <cell r="Z368"/>
          <cell r="AA368">
            <v>45068.417361111111</v>
          </cell>
          <cell r="AB368"/>
          <cell r="AC368">
            <v>181.99930555555329</v>
          </cell>
          <cell r="AD368">
            <v>31.898611111108039</v>
          </cell>
          <cell r="AE368">
            <v>-45068.417361111111</v>
          </cell>
          <cell r="AF368">
            <v>44907.624952107282</v>
          </cell>
          <cell r="AG368">
            <v>44917.080124521075</v>
          </cell>
          <cell r="AH368">
            <v>44936.418055555558</v>
          </cell>
          <cell r="AI368">
            <v>5.6388673729818857</v>
          </cell>
          <cell r="AJ368">
            <v>-1024.2822127525253</v>
          </cell>
          <cell r="AK368">
            <v>26</v>
          </cell>
          <cell r="AL368">
            <v>36</v>
          </cell>
          <cell r="AM368">
            <v>24.206896551724139</v>
          </cell>
          <cell r="AN368">
            <v>30.662068965517239</v>
          </cell>
          <cell r="AO368">
            <v>21.206896551724139</v>
          </cell>
          <cell r="AP368">
            <v>44</v>
          </cell>
          <cell r="AQ368">
            <v>35.200000000000003</v>
          </cell>
          <cell r="AR368">
            <v>30.200000000000003</v>
          </cell>
          <cell r="AS368">
            <v>45103.617361111108</v>
          </cell>
          <cell r="AT368">
            <v>45098.617361111108</v>
          </cell>
          <cell r="AU368"/>
          <cell r="AV368"/>
          <cell r="AW368"/>
          <cell r="AX368"/>
          <cell r="AY368"/>
          <cell r="AZ368"/>
          <cell r="BA368"/>
          <cell r="BB368"/>
          <cell r="BC368" t="str">
            <v>FOR AUDIT</v>
          </cell>
          <cell r="BD368" t="str">
            <v>PARTIALLY BILLED</v>
          </cell>
          <cell r="BE368">
            <v>45071.417361111111</v>
          </cell>
          <cell r="BF368">
            <v>148.58263888888905</v>
          </cell>
          <cell r="BG368">
            <v>45030</v>
          </cell>
          <cell r="BH368">
            <v>45220</v>
          </cell>
        </row>
        <row r="369">
          <cell r="E369" t="str">
            <v>X21052042082</v>
          </cell>
          <cell r="F369" t="str">
            <v>GOV.P.F. ESPIRITU ELEM SCH.,</v>
          </cell>
          <cell r="G369" t="str">
            <v>GOV. P. F. ESPIRITU ELEM SCH, PANAPAAN II, BACOOR</v>
          </cell>
          <cell r="H369" t="str">
            <v>BACOOR CITY</v>
          </cell>
          <cell r="I369" t="str">
            <v>DASMA</v>
          </cell>
          <cell r="J369"/>
          <cell r="K369" t="str">
            <v>W/O ISSUE</v>
          </cell>
          <cell r="L369" t="str">
            <v>POWERHOUSE</v>
          </cell>
          <cell r="M369" t="str">
            <v>FCOMP</v>
          </cell>
          <cell r="N369" t="str">
            <v>JSP</v>
          </cell>
          <cell r="O369">
            <v>45.56</v>
          </cell>
          <cell r="P369">
            <v>25.4833</v>
          </cell>
          <cell r="Q369">
            <v>62.42</v>
          </cell>
          <cell r="R369">
            <v>119</v>
          </cell>
          <cell r="S369">
            <v>413344.26</v>
          </cell>
          <cell r="T369" t="str">
            <v>MODIFICATION</v>
          </cell>
          <cell r="U369">
            <v>35538.620000000003</v>
          </cell>
          <cell r="V369">
            <v>28997.93</v>
          </cell>
          <cell r="W369">
            <v>45033.588194444441</v>
          </cell>
          <cell r="X369">
            <v>45036.6</v>
          </cell>
          <cell r="Y369">
            <v>45034</v>
          </cell>
          <cell r="Z369"/>
          <cell r="AA369">
            <v>45069.34097222222</v>
          </cell>
          <cell r="AB369"/>
          <cell r="AC369">
            <v>35.752777777779556</v>
          </cell>
          <cell r="AD369">
            <v>32.740972222221899</v>
          </cell>
          <cell r="AE369">
            <v>-45069.34097222222</v>
          </cell>
          <cell r="AF369">
            <v>45052.066793666228</v>
          </cell>
          <cell r="AG369">
            <v>45060.794420125378</v>
          </cell>
          <cell r="AH369">
            <v>45083.588194444441</v>
          </cell>
          <cell r="AI369">
            <v>1.2484325935990959</v>
          </cell>
          <cell r="AJ369">
            <v>-1073.0795469576719</v>
          </cell>
          <cell r="AK369">
            <v>23</v>
          </cell>
          <cell r="AL369">
            <v>32</v>
          </cell>
          <cell r="AM369">
            <v>21.478599221789885</v>
          </cell>
          <cell r="AN369">
            <v>27.206225680933851</v>
          </cell>
          <cell r="AO369">
            <v>18.478599221789885</v>
          </cell>
          <cell r="AP369">
            <v>42</v>
          </cell>
          <cell r="AQ369">
            <v>33.6</v>
          </cell>
          <cell r="AR369">
            <v>28.6</v>
          </cell>
          <cell r="AS369">
            <v>45102.940972222219</v>
          </cell>
          <cell r="AT369">
            <v>45097.940972222219</v>
          </cell>
          <cell r="AU369"/>
          <cell r="AV369"/>
          <cell r="AW369"/>
          <cell r="AX369"/>
          <cell r="AY369"/>
          <cell r="AZ369"/>
          <cell r="BA369"/>
          <cell r="BB369"/>
          <cell r="BC369" t="str">
            <v>NO COC</v>
          </cell>
          <cell r="BD369" t="str">
            <v>PARTIALLY BILLED</v>
          </cell>
          <cell r="BE369">
            <v>45072.34097222222</v>
          </cell>
          <cell r="BF369">
            <v>818.65902777777956</v>
          </cell>
          <cell r="BG369"/>
          <cell r="BH369"/>
        </row>
        <row r="370">
          <cell r="E370" t="str">
            <v>X22083527163</v>
          </cell>
          <cell r="F370" t="str">
            <v>GLOBE TELECOM, INC.</v>
          </cell>
          <cell r="G370" t="str">
            <v>CHICO, ZONE 1, TAGUIG CITY</v>
          </cell>
          <cell r="H370" t="str">
            <v>TAGUIG CITY</v>
          </cell>
          <cell r="I370" t="str">
            <v>PARAÑAQUE</v>
          </cell>
          <cell r="J370" t="str">
            <v>for survey</v>
          </cell>
          <cell r="K370" t="str">
            <v>W/O ISSUE</v>
          </cell>
          <cell r="L370" t="str">
            <v>VJC</v>
          </cell>
          <cell r="M370" t="str">
            <v>TECO</v>
          </cell>
          <cell r="N370" t="str">
            <v>JSP</v>
          </cell>
          <cell r="O370">
            <v>14.1</v>
          </cell>
          <cell r="P370">
            <v>10.162800000000001</v>
          </cell>
          <cell r="Q370">
            <v>19.23</v>
          </cell>
          <cell r="R370">
            <v>23</v>
          </cell>
          <cell r="S370">
            <v>122940.53</v>
          </cell>
          <cell r="T370" t="str">
            <v>NEW</v>
          </cell>
          <cell r="U370">
            <v>10988.23</v>
          </cell>
          <cell r="V370">
            <v>10117.780000000001</v>
          </cell>
          <cell r="W370">
            <v>45033.599999999999</v>
          </cell>
          <cell r="X370">
            <v>45036.602083333331</v>
          </cell>
          <cell r="Y370">
            <v>45035</v>
          </cell>
          <cell r="Z370"/>
          <cell r="AA370">
            <v>45041.651388888888</v>
          </cell>
          <cell r="AB370"/>
          <cell r="AC370">
            <v>8.0513888888890506</v>
          </cell>
          <cell r="AD370">
            <v>5.0493055555562023</v>
          </cell>
          <cell r="AE370">
            <v>-45041.651388888888</v>
          </cell>
          <cell r="AF370">
            <v>45052.374193548385</v>
          </cell>
          <cell r="AG370">
            <v>45061.180645161287</v>
          </cell>
          <cell r="AH370">
            <v>45083.6</v>
          </cell>
          <cell r="AI370">
            <v>0.27732561728395616</v>
          </cell>
          <cell r="AJ370">
            <v>-1126.0412847222221</v>
          </cell>
          <cell r="AK370">
            <v>20</v>
          </cell>
          <cell r="AL370">
            <v>36</v>
          </cell>
          <cell r="AM370">
            <v>21.774193548387096</v>
          </cell>
          <cell r="AN370">
            <v>27.58064516129032</v>
          </cell>
          <cell r="AO370">
            <v>18.774193548387096</v>
          </cell>
          <cell r="AP370">
            <v>40</v>
          </cell>
          <cell r="AQ370">
            <v>32</v>
          </cell>
          <cell r="AR370">
            <v>27</v>
          </cell>
          <cell r="AS370">
            <v>45073.651388888888</v>
          </cell>
          <cell r="AT370">
            <v>45068.651388888888</v>
          </cell>
          <cell r="AU370"/>
          <cell r="AV370"/>
          <cell r="AW370"/>
          <cell r="AX370"/>
          <cell r="AY370"/>
          <cell r="AZ370"/>
          <cell r="BA370"/>
          <cell r="BB370"/>
          <cell r="BC370" t="str">
            <v>PAID</v>
          </cell>
          <cell r="BD370"/>
          <cell r="BE370">
            <v>45044.651388888888</v>
          </cell>
          <cell r="BF370">
            <v>36.348611111112405</v>
          </cell>
          <cell r="BG370">
            <v>45041</v>
          </cell>
          <cell r="BH370">
            <v>45081</v>
          </cell>
        </row>
        <row r="371">
          <cell r="E371" t="str">
            <v>X22093865184</v>
          </cell>
          <cell r="F371" t="str">
            <v>MARIO AGUINALDO</v>
          </cell>
          <cell r="G371" t="str">
            <v>AROMA, LONGOS, BACOOR</v>
          </cell>
          <cell r="H371" t="str">
            <v>BACOOR CITY</v>
          </cell>
          <cell r="I371" t="str">
            <v>DASMA</v>
          </cell>
          <cell r="J371"/>
          <cell r="K371" t="str">
            <v>W/ ISSUE</v>
          </cell>
          <cell r="L371" t="str">
            <v>POWERHOUSE</v>
          </cell>
          <cell r="M371" t="str">
            <v>FCOMP</v>
          </cell>
          <cell r="N371" t="str">
            <v>JSP</v>
          </cell>
          <cell r="O371">
            <v>200.48</v>
          </cell>
          <cell r="P371">
            <v>87.964950000000002</v>
          </cell>
          <cell r="Q371">
            <v>153.12</v>
          </cell>
          <cell r="R371">
            <v>90</v>
          </cell>
          <cell r="S371">
            <v>574228.31000000006</v>
          </cell>
          <cell r="T371" t="str">
            <v>NEW</v>
          </cell>
          <cell r="U371">
            <v>103260.27</v>
          </cell>
          <cell r="V371">
            <v>19355.189999999999</v>
          </cell>
          <cell r="W371">
            <v>45034.668055555558</v>
          </cell>
          <cell r="X371">
            <v>45036.609722222223</v>
          </cell>
          <cell r="Y371">
            <v>45040</v>
          </cell>
          <cell r="Z371"/>
          <cell r="AA371">
            <v>45077.330555555556</v>
          </cell>
          <cell r="AB371"/>
          <cell r="AC371">
            <v>42.662499999998545</v>
          </cell>
          <cell r="AD371">
            <v>40.720833333332848</v>
          </cell>
          <cell r="AE371">
            <v>-45077.330555555556</v>
          </cell>
          <cell r="AF371">
            <v>45055.01312597809</v>
          </cell>
          <cell r="AG371">
            <v>45064.238478090767</v>
          </cell>
          <cell r="AH371">
            <v>45084.668055555558</v>
          </cell>
          <cell r="AI371">
            <v>1.3706052036198626</v>
          </cell>
          <cell r="AJ371">
            <v>-1024.4847853535355</v>
          </cell>
          <cell r="AK371">
            <v>26</v>
          </cell>
          <cell r="AL371">
            <v>34</v>
          </cell>
          <cell r="AM371">
            <v>23.345070422535212</v>
          </cell>
          <cell r="AN371">
            <v>29.570422535211268</v>
          </cell>
          <cell r="AO371">
            <v>20.345070422535212</v>
          </cell>
          <cell r="AP371">
            <v>44</v>
          </cell>
          <cell r="AQ371">
            <v>35.200000000000003</v>
          </cell>
          <cell r="AR371">
            <v>30.200000000000003</v>
          </cell>
          <cell r="AS371">
            <v>45112.530555555553</v>
          </cell>
          <cell r="AT371">
            <v>45107.530555555553</v>
          </cell>
          <cell r="AU371"/>
          <cell r="AV371"/>
          <cell r="AW371"/>
          <cell r="AX371"/>
          <cell r="AY371"/>
          <cell r="AZ371"/>
          <cell r="BA371"/>
          <cell r="BB371"/>
          <cell r="BC371" t="str">
            <v>NO COC</v>
          </cell>
          <cell r="BD371" t="str">
            <v>PARTIALLY BILLED</v>
          </cell>
          <cell r="BE371">
            <v>45080.330555555556</v>
          </cell>
          <cell r="BF371">
            <v>810.6694444444438</v>
          </cell>
          <cell r="BG371"/>
          <cell r="BH371"/>
        </row>
        <row r="372">
          <cell r="E372" t="str">
            <v>X23030835166</v>
          </cell>
          <cell r="F372" t="str">
            <v>MANILA BAYSHORE PROPERTY HOLDINGS, INC.</v>
          </cell>
          <cell r="G372" t="str">
            <v>ROAD 2, PAGCOR ENTERTAINMENT CITY, PARANAQUE</v>
          </cell>
          <cell r="H372" t="str">
            <v>PARAÑAQUE CITY</v>
          </cell>
          <cell r="I372" t="str">
            <v>PARAÑAQUE</v>
          </cell>
          <cell r="J372" t="str">
            <v>for survey (April 24, 2023); secure work permit</v>
          </cell>
          <cell r="K372" t="str">
            <v>W/O ISSUE</v>
          </cell>
          <cell r="L372" t="str">
            <v>AVECO</v>
          </cell>
          <cell r="M372" t="str">
            <v>FCOMP</v>
          </cell>
          <cell r="N372" t="str">
            <v>UG</v>
          </cell>
          <cell r="O372">
            <v>165.63</v>
          </cell>
          <cell r="P372">
            <v>129.1266</v>
          </cell>
          <cell r="Q372">
            <v>519.97</v>
          </cell>
          <cell r="R372">
            <v>0</v>
          </cell>
          <cell r="S372">
            <v>360598.75</v>
          </cell>
          <cell r="T372" t="str">
            <v>TERMINATION</v>
          </cell>
          <cell r="U372">
            <v>129072.56</v>
          </cell>
          <cell r="V372">
            <v>84543.4</v>
          </cell>
          <cell r="W372">
            <v>45028.694444444445</v>
          </cell>
          <cell r="X372">
            <v>45036.611805555556</v>
          </cell>
          <cell r="Y372">
            <v>45034</v>
          </cell>
          <cell r="Z372"/>
          <cell r="AA372">
            <v>45142</v>
          </cell>
          <cell r="AB372"/>
          <cell r="AC372">
            <v>113.30555555555475</v>
          </cell>
          <cell r="AD372">
            <v>105.3881944444438</v>
          </cell>
          <cell r="AE372">
            <v>-45142</v>
          </cell>
          <cell r="AF372">
            <v>45053.529495990835</v>
          </cell>
          <cell r="AG372">
            <v>45063.952176403211</v>
          </cell>
          <cell r="AH372">
            <v>45078.694444444445</v>
          </cell>
          <cell r="AI372">
            <v>3.0529552469135579</v>
          </cell>
          <cell r="AJ372">
            <v>-820.76363636363635</v>
          </cell>
          <cell r="AK372">
            <v>40</v>
          </cell>
          <cell r="AL372">
            <v>36</v>
          </cell>
          <cell r="AM372">
            <v>27.835051546391753</v>
          </cell>
          <cell r="AN372">
            <v>35.257731958762882</v>
          </cell>
          <cell r="AO372">
            <v>24.835051546391753</v>
          </cell>
          <cell r="AP372">
            <v>55</v>
          </cell>
          <cell r="AQ372">
            <v>44</v>
          </cell>
          <cell r="AR372">
            <v>39</v>
          </cell>
          <cell r="AS372">
            <v>45186</v>
          </cell>
          <cell r="AT372">
            <v>45181</v>
          </cell>
          <cell r="AU372"/>
          <cell r="AV372"/>
          <cell r="AW372"/>
          <cell r="AX372"/>
          <cell r="AY372"/>
          <cell r="AZ372"/>
          <cell r="BA372"/>
          <cell r="BB372"/>
          <cell r="BC372" t="str">
            <v>ON GOING MAT RETURN</v>
          </cell>
          <cell r="BD372" t="str">
            <v>PARTIALLY BILLED</v>
          </cell>
          <cell r="BE372">
            <v>45145</v>
          </cell>
          <cell r="BF372">
            <v>352</v>
          </cell>
          <cell r="BG372">
            <v>45142</v>
          </cell>
          <cell r="BH372">
            <v>45497</v>
          </cell>
        </row>
        <row r="373">
          <cell r="E373" t="str">
            <v>X23030894066</v>
          </cell>
          <cell r="F373" t="str">
            <v>ALELEE AGUILAR ANDANAR</v>
          </cell>
          <cell r="G373" t="str">
            <v>APITONG, AYALA-ALABANG VILL, MUNTINLUPA</v>
          </cell>
          <cell r="H373" t="str">
            <v>MUNTINLUPA CITY</v>
          </cell>
          <cell r="I373" t="str">
            <v>PARAÑAQUE</v>
          </cell>
          <cell r="J373" t="str">
            <v>for execution April 26, 2023</v>
          </cell>
          <cell r="K373" t="str">
            <v>W/O ISSUE</v>
          </cell>
          <cell r="L373" t="str">
            <v>AVECO</v>
          </cell>
          <cell r="M373" t="str">
            <v>FCOMP</v>
          </cell>
          <cell r="N373" t="str">
            <v>IJP</v>
          </cell>
          <cell r="O373">
            <v>187.67949999999999</v>
          </cell>
          <cell r="P373">
            <v>123.7915</v>
          </cell>
          <cell r="Q373">
            <v>298.05</v>
          </cell>
          <cell r="R373">
            <v>129.1</v>
          </cell>
          <cell r="S373">
            <v>1011552.57</v>
          </cell>
          <cell r="T373" t="str">
            <v>MODIFICATION</v>
          </cell>
          <cell r="U373">
            <v>145929.60000000001</v>
          </cell>
          <cell r="V373">
            <v>83497.759999999995</v>
          </cell>
          <cell r="W373">
            <v>45035.634027777778</v>
          </cell>
          <cell r="X373">
            <v>45041</v>
          </cell>
          <cell r="Y373">
            <v>45040</v>
          </cell>
          <cell r="Z373"/>
          <cell r="AA373">
            <v>45044.399305555555</v>
          </cell>
          <cell r="AB373"/>
          <cell r="AC373">
            <v>8.765277777776646</v>
          </cell>
          <cell r="AD373">
            <v>3.3993055555547471</v>
          </cell>
          <cell r="AE373">
            <v>-45044.399305555555</v>
          </cell>
          <cell r="AF373">
            <v>45055.647726407915</v>
          </cell>
          <cell r="AG373">
            <v>45064.784712709283</v>
          </cell>
          <cell r="AH373">
            <v>45085.634027777778</v>
          </cell>
          <cell r="AI373">
            <v>0.28565414186504245</v>
          </cell>
          <cell r="AJ373">
            <v>-979.22607185990341</v>
          </cell>
          <cell r="AK373">
            <v>28</v>
          </cell>
          <cell r="AL373">
            <v>32</v>
          </cell>
          <cell r="AM373">
            <v>23.013698630136989</v>
          </cell>
          <cell r="AN373">
            <v>29.150684931506852</v>
          </cell>
          <cell r="AO373">
            <v>20.013698630136989</v>
          </cell>
          <cell r="AP373">
            <v>46</v>
          </cell>
          <cell r="AQ373">
            <v>36.800000000000004</v>
          </cell>
          <cell r="AR373">
            <v>31.800000000000004</v>
          </cell>
          <cell r="AS373">
            <v>45081.199305555558</v>
          </cell>
          <cell r="AT373">
            <v>45076.199305555558</v>
          </cell>
          <cell r="AU373"/>
          <cell r="AV373"/>
          <cell r="AW373"/>
          <cell r="AX373"/>
          <cell r="AY373"/>
          <cell r="AZ373"/>
          <cell r="BA373"/>
          <cell r="BB373"/>
          <cell r="BC373" t="str">
            <v>NO COC</v>
          </cell>
          <cell r="BD373" t="str">
            <v>PARTIALLY BILLED</v>
          </cell>
          <cell r="BE373">
            <v>45047.399305555555</v>
          </cell>
          <cell r="BF373">
            <v>843.60069444444525</v>
          </cell>
          <cell r="BG373"/>
          <cell r="BH373"/>
        </row>
        <row r="374">
          <cell r="E374" t="str">
            <v>X22104266242</v>
          </cell>
          <cell r="F374" t="str">
            <v>KATARUNGAN VILLAGE HOMEOWNERS ASSOC. INC.</v>
          </cell>
          <cell r="G374" t="str">
            <v xml:space="preserve"> J. ENRIQUEZ, KATARUNGAN VILLAGE, MUNTINLUPA</v>
          </cell>
          <cell r="H374" t="str">
            <v>MUNTINLUPA CITY</v>
          </cell>
          <cell r="I374" t="str">
            <v>PARAÑAQUE</v>
          </cell>
          <cell r="J374"/>
          <cell r="K374" t="str">
            <v>W/O ISSUE</v>
          </cell>
          <cell r="L374" t="str">
            <v>POWERHOUSE</v>
          </cell>
          <cell r="M374" t="str">
            <v>FCOMP</v>
          </cell>
          <cell r="N374" t="str">
            <v>JSP</v>
          </cell>
          <cell r="O374">
            <v>194.87</v>
          </cell>
          <cell r="P374">
            <v>146.32550000000001</v>
          </cell>
          <cell r="Q374">
            <v>286.25</v>
          </cell>
          <cell r="R374">
            <v>30</v>
          </cell>
          <cell r="S374">
            <v>684327.49</v>
          </cell>
          <cell r="T374" t="str">
            <v>MODIFICATION</v>
          </cell>
          <cell r="U374">
            <v>151155.31</v>
          </cell>
          <cell r="V374">
            <v>33115.019999999997</v>
          </cell>
          <cell r="W374">
            <v>45034.405555555553</v>
          </cell>
          <cell r="X374">
            <v>45042</v>
          </cell>
          <cell r="Y374">
            <v>45040</v>
          </cell>
          <cell r="Z374">
            <v>45073</v>
          </cell>
          <cell r="AA374">
            <v>45072.550694444442</v>
          </cell>
          <cell r="AB374"/>
          <cell r="AC374">
            <v>38.145138888889051</v>
          </cell>
          <cell r="AD374">
            <v>30.550694444442343</v>
          </cell>
          <cell r="AE374">
            <v>-45072.550694444442</v>
          </cell>
          <cell r="AF374">
            <v>45056.273976608187</v>
          </cell>
          <cell r="AG374">
            <v>45065.905555555553</v>
          </cell>
          <cell r="AH374">
            <v>45084.405555555553</v>
          </cell>
          <cell r="AI374">
            <v>1.1504089506172888</v>
          </cell>
          <cell r="AJ374">
            <v>-979.83805857487914</v>
          </cell>
          <cell r="AK374">
            <v>28</v>
          </cell>
          <cell r="AL374">
            <v>36</v>
          </cell>
          <cell r="AM374">
            <v>24.868421052631579</v>
          </cell>
          <cell r="AN374">
            <v>31.499999999999996</v>
          </cell>
          <cell r="AO374">
            <v>21.868421052631579</v>
          </cell>
          <cell r="AP374">
            <v>46</v>
          </cell>
          <cell r="AQ374">
            <v>36.800000000000004</v>
          </cell>
          <cell r="AR374">
            <v>31.800000000000004</v>
          </cell>
          <cell r="AS374">
            <v>45109.350694444445</v>
          </cell>
          <cell r="AT374">
            <v>45104.350694444445</v>
          </cell>
          <cell r="AU374"/>
          <cell r="AV374"/>
          <cell r="AW374"/>
          <cell r="AX374"/>
          <cell r="AY374"/>
          <cell r="AZ374"/>
          <cell r="BA374"/>
          <cell r="BB374"/>
          <cell r="BC374" t="str">
            <v>AUDITED</v>
          </cell>
          <cell r="BD374" t="str">
            <v>PARTIALLY BILLED</v>
          </cell>
          <cell r="BE374">
            <v>45075.550694444442</v>
          </cell>
          <cell r="BF374">
            <v>798.44930555555766</v>
          </cell>
          <cell r="BG374">
            <v>45073</v>
          </cell>
          <cell r="BH374">
            <v>45874</v>
          </cell>
        </row>
        <row r="375">
          <cell r="E375" t="str">
            <v>X22114885408</v>
          </cell>
          <cell r="F375" t="str">
            <v>SOUTH EAST-ASIA INSTITUTE OF TRADE AND TECHNOLOGY</v>
          </cell>
          <cell r="G375" t="str">
            <v>ROSE OF HEAVEN, TALON VILL, LAS PINAS CITY</v>
          </cell>
          <cell r="H375" t="str">
            <v>LAS PIÑAS CITY</v>
          </cell>
          <cell r="I375" t="str">
            <v>PARAÑAQUE</v>
          </cell>
          <cell r="J375" t="str">
            <v>for energization (May 3, 2023);for FCOMP</v>
          </cell>
          <cell r="K375" t="str">
            <v>W/O ISSUE</v>
          </cell>
          <cell r="L375" t="str">
            <v>ECOM</v>
          </cell>
          <cell r="M375" t="str">
            <v>FCOMP</v>
          </cell>
          <cell r="N375" t="str">
            <v>IJP</v>
          </cell>
          <cell r="O375">
            <v>83.734999999999999</v>
          </cell>
          <cell r="P375">
            <v>51.948500000000003</v>
          </cell>
          <cell r="Q375">
            <v>122.73</v>
          </cell>
          <cell r="R375">
            <v>136</v>
          </cell>
          <cell r="S375">
            <v>566204.03</v>
          </cell>
          <cell r="T375" t="str">
            <v>NEW</v>
          </cell>
          <cell r="U375">
            <v>65285.62</v>
          </cell>
          <cell r="V375">
            <v>44779.55</v>
          </cell>
          <cell r="W375">
            <v>45035.636805555558</v>
          </cell>
          <cell r="X375">
            <v>45044</v>
          </cell>
          <cell r="Y375">
            <v>45042</v>
          </cell>
          <cell r="Z375"/>
          <cell r="AA375">
            <v>45049.772222222222</v>
          </cell>
          <cell r="AB375"/>
          <cell r="AC375">
            <v>14.135416666664241</v>
          </cell>
          <cell r="AD375">
            <v>5.7722222222218988</v>
          </cell>
          <cell r="AE375">
            <v>-45049.772222222222</v>
          </cell>
          <cell r="AF375">
            <v>45055.082848721024</v>
          </cell>
          <cell r="AG375">
            <v>45064.068460231814</v>
          </cell>
          <cell r="AH375">
            <v>45085.636805555558</v>
          </cell>
          <cell r="AI375">
            <v>0.47231320112171382</v>
          </cell>
          <cell r="AJ375">
            <v>-1023.8584595959596</v>
          </cell>
          <cell r="AK375">
            <v>26</v>
          </cell>
          <cell r="AL375">
            <v>32</v>
          </cell>
          <cell r="AM375">
            <v>22.446043165467625</v>
          </cell>
          <cell r="AN375">
            <v>28.431654676258994</v>
          </cell>
          <cell r="AO375">
            <v>19.446043165467625</v>
          </cell>
          <cell r="AP375">
            <v>44</v>
          </cell>
          <cell r="AQ375">
            <v>35.200000000000003</v>
          </cell>
          <cell r="AR375">
            <v>30.200000000000003</v>
          </cell>
          <cell r="AS375">
            <v>45084.972222222219</v>
          </cell>
          <cell r="AT375">
            <v>45079.972222222219</v>
          </cell>
          <cell r="AU375"/>
          <cell r="AV375"/>
          <cell r="AW375"/>
          <cell r="AX375"/>
          <cell r="AY375"/>
          <cell r="AZ375"/>
          <cell r="BA375"/>
          <cell r="BB375"/>
          <cell r="BC375" t="str">
            <v>NO COC</v>
          </cell>
          <cell r="BD375" t="str">
            <v>PARTIALLY BILLED</v>
          </cell>
          <cell r="BE375">
            <v>45052.772222222222</v>
          </cell>
          <cell r="BF375">
            <v>838.2277777777781</v>
          </cell>
          <cell r="BG375"/>
          <cell r="BH375"/>
        </row>
        <row r="376">
          <cell r="E376" t="str">
            <v>R22500289</v>
          </cell>
          <cell r="F376" t="str">
            <v>GTVL MANUFACTURING INDUSTRIES, INC.</v>
          </cell>
          <cell r="G376" t="str">
            <v>SANTOL, MON-EL SUBD, SAN ANTONIO, PARANAQUE</v>
          </cell>
          <cell r="H376" t="str">
            <v>PARAÑAQUE CITY</v>
          </cell>
          <cell r="I376" t="str">
            <v>PARAÑAQUE</v>
          </cell>
          <cell r="J376" t="str">
            <v>for FCOMP</v>
          </cell>
          <cell r="K376" t="str">
            <v>W/O ISSUE</v>
          </cell>
          <cell r="L376" t="str">
            <v>ECOM</v>
          </cell>
          <cell r="M376" t="str">
            <v>TECO</v>
          </cell>
          <cell r="N376" t="str">
            <v>EAO</v>
          </cell>
          <cell r="O376">
            <v>84.84</v>
          </cell>
          <cell r="P376">
            <v>7.6195000000000004</v>
          </cell>
          <cell r="Q376">
            <v>116.18</v>
          </cell>
          <cell r="R376">
            <v>0</v>
          </cell>
          <cell r="S376">
            <v>67977.820000000007</v>
          </cell>
          <cell r="T376" t="str">
            <v>RELOC</v>
          </cell>
          <cell r="U376">
            <v>66116.240000000005</v>
          </cell>
          <cell r="V376">
            <v>58478.48</v>
          </cell>
          <cell r="W376">
            <v>45040.521527777775</v>
          </cell>
          <cell r="X376">
            <v>45044</v>
          </cell>
          <cell r="Y376">
            <v>45050</v>
          </cell>
          <cell r="Z376"/>
          <cell r="AA376">
            <v>45070.293749999997</v>
          </cell>
          <cell r="AB376">
            <v>45806</v>
          </cell>
          <cell r="AC376">
            <v>29.772222222221899</v>
          </cell>
          <cell r="AD376">
            <v>26.29374999999709</v>
          </cell>
          <cell r="AE376">
            <v>735.70625000000291</v>
          </cell>
          <cell r="AF376">
            <v>45061.7284243295</v>
          </cell>
          <cell r="AG376">
            <v>45071.183596743293</v>
          </cell>
          <cell r="AH376">
            <v>45090.521527777775</v>
          </cell>
          <cell r="AI376">
            <v>0.9224299620132852</v>
          </cell>
          <cell r="AJ376">
            <v>16.720596590909157</v>
          </cell>
          <cell r="AK376">
            <v>26</v>
          </cell>
          <cell r="AL376">
            <v>36</v>
          </cell>
          <cell r="AM376">
            <v>24.206896551724139</v>
          </cell>
          <cell r="AN376">
            <v>30.662068965517239</v>
          </cell>
          <cell r="AO376">
            <v>21.206896551724139</v>
          </cell>
          <cell r="AP376">
            <v>44</v>
          </cell>
          <cell r="AQ376">
            <v>35.200000000000003</v>
          </cell>
          <cell r="AR376">
            <v>30.200000000000003</v>
          </cell>
          <cell r="AS376">
            <v>45105.493749999994</v>
          </cell>
          <cell r="AT376">
            <v>45100.493749999994</v>
          </cell>
          <cell r="AU376"/>
          <cell r="AV376"/>
          <cell r="AW376"/>
          <cell r="AX376"/>
          <cell r="AY376"/>
          <cell r="AZ376"/>
          <cell r="BA376"/>
          <cell r="BB376"/>
          <cell r="BC376" t="str">
            <v>PAID</v>
          </cell>
          <cell r="BD376"/>
          <cell r="BE376">
            <v>45073.293749999997</v>
          </cell>
          <cell r="BF376">
            <v>207.70625000000291</v>
          </cell>
          <cell r="BG376">
            <v>45067</v>
          </cell>
          <cell r="BH376">
            <v>45281</v>
          </cell>
        </row>
        <row r="377">
          <cell r="E377" t="str">
            <v>X23030963414</v>
          </cell>
          <cell r="F377" t="str">
            <v>BARANGAY ALABANG - PEOPLES CENTER</v>
          </cell>
          <cell r="G377" t="str">
            <v>ILAYA ST., ALABANG, MUNTINLUPA</v>
          </cell>
          <cell r="H377" t="str">
            <v>MUNTINLUPA CITY</v>
          </cell>
          <cell r="I377" t="str">
            <v>PARAÑAQUE</v>
          </cell>
          <cell r="J377"/>
          <cell r="K377" t="str">
            <v>W/O ISSUE</v>
          </cell>
          <cell r="L377" t="str">
            <v>AVECO</v>
          </cell>
          <cell r="M377" t="str">
            <v>FCOMP</v>
          </cell>
          <cell r="N377" t="str">
            <v>RRG</v>
          </cell>
          <cell r="O377">
            <v>47.34</v>
          </cell>
          <cell r="P377">
            <v>64.978999999999999</v>
          </cell>
          <cell r="Q377">
            <v>75.73</v>
          </cell>
          <cell r="R377">
            <v>35.5</v>
          </cell>
          <cell r="S377">
            <v>343900.03</v>
          </cell>
          <cell r="T377" t="str">
            <v>NEW</v>
          </cell>
          <cell r="U377">
            <v>36889.61</v>
          </cell>
          <cell r="V377">
            <v>10512.72</v>
          </cell>
          <cell r="W377">
            <v>45044</v>
          </cell>
          <cell r="X377">
            <v>45047</v>
          </cell>
          <cell r="Y377">
            <v>45049</v>
          </cell>
          <cell r="Z377"/>
          <cell r="AA377">
            <v>45059.384027777778</v>
          </cell>
          <cell r="AB377"/>
          <cell r="AC377">
            <v>15.384027777778101</v>
          </cell>
          <cell r="AD377">
            <v>12.384027777778101</v>
          </cell>
          <cell r="AE377">
            <v>-45059.384027777778</v>
          </cell>
          <cell r="AF377">
            <v>45064.085501858739</v>
          </cell>
          <cell r="AG377">
            <v>45073.241635687729</v>
          </cell>
          <cell r="AH377">
            <v>45094</v>
          </cell>
          <cell r="AI377">
            <v>0.49979510534085858</v>
          </cell>
          <cell r="AJ377">
            <v>-1072.8424768518519</v>
          </cell>
          <cell r="AK377">
            <v>23</v>
          </cell>
          <cell r="AL377">
            <v>36</v>
          </cell>
          <cell r="AM377">
            <v>23.085501858736059</v>
          </cell>
          <cell r="AN377">
            <v>29.241635687732341</v>
          </cell>
          <cell r="AO377">
            <v>20.085501858736059</v>
          </cell>
          <cell r="AP377">
            <v>42</v>
          </cell>
          <cell r="AQ377">
            <v>33.6</v>
          </cell>
          <cell r="AR377">
            <v>28.6</v>
          </cell>
          <cell r="AS377">
            <v>45092.984027777777</v>
          </cell>
          <cell r="AT377">
            <v>45087.984027777777</v>
          </cell>
          <cell r="AU377"/>
          <cell r="AV377"/>
          <cell r="AW377"/>
          <cell r="AX377"/>
          <cell r="AY377"/>
          <cell r="AZ377"/>
          <cell r="BA377"/>
          <cell r="BB377"/>
          <cell r="BC377" t="str">
            <v>FOR AUDIT</v>
          </cell>
          <cell r="BD377" t="str">
            <v>PARTIALLY BILLED</v>
          </cell>
          <cell r="BE377">
            <v>45062.384027777778</v>
          </cell>
          <cell r="BF377">
            <v>382.6159722222219</v>
          </cell>
          <cell r="BG377">
            <v>45061</v>
          </cell>
          <cell r="BH377">
            <v>45445</v>
          </cell>
        </row>
        <row r="378">
          <cell r="E378" t="str">
            <v>X23020431827</v>
          </cell>
          <cell r="F378" t="str">
            <v>GLOBE TELECOM INC.,</v>
          </cell>
          <cell r="G378" t="str">
            <v>ANTERO MIRANDA CPD., PANAPAAN IV, BACOOR</v>
          </cell>
          <cell r="H378" t="str">
            <v>BACOOR CITY</v>
          </cell>
          <cell r="I378" t="str">
            <v>DASMA</v>
          </cell>
          <cell r="J378" t="str">
            <v>for site visit</v>
          </cell>
          <cell r="K378" t="str">
            <v>W/O ISSUE</v>
          </cell>
          <cell r="L378" t="str">
            <v>CHALLENGER</v>
          </cell>
          <cell r="M378" t="str">
            <v>FCOMP</v>
          </cell>
          <cell r="N378" t="str">
            <v>JGR</v>
          </cell>
          <cell r="O378">
            <v>58.76</v>
          </cell>
          <cell r="P378">
            <v>49.361600000000003</v>
          </cell>
          <cell r="Q378">
            <v>80.47</v>
          </cell>
          <cell r="R378">
            <v>18</v>
          </cell>
          <cell r="S378">
            <v>253538.45</v>
          </cell>
          <cell r="T378" t="str">
            <v>MODIFICATION</v>
          </cell>
          <cell r="U378">
            <v>45792.17</v>
          </cell>
          <cell r="V378">
            <v>20459.689999999999</v>
          </cell>
          <cell r="W378">
            <v>45043</v>
          </cell>
          <cell r="X378">
            <v>45049</v>
          </cell>
          <cell r="Y378">
            <v>45049</v>
          </cell>
          <cell r="Z378"/>
          <cell r="AA378">
            <v>45099.625</v>
          </cell>
          <cell r="AB378"/>
          <cell r="AC378">
            <v>56.625</v>
          </cell>
          <cell r="AD378">
            <v>50.625</v>
          </cell>
          <cell r="AE378">
            <v>-45099.625</v>
          </cell>
          <cell r="AF378">
            <v>45063.085501858739</v>
          </cell>
          <cell r="AG378">
            <v>45072.241635687729</v>
          </cell>
          <cell r="AH378">
            <v>45093</v>
          </cell>
          <cell r="AI378">
            <v>1.8396286231884058</v>
          </cell>
          <cell r="AJ378">
            <v>-1073.8005952380952</v>
          </cell>
          <cell r="AK378">
            <v>23</v>
          </cell>
          <cell r="AL378">
            <v>36</v>
          </cell>
          <cell r="AM378">
            <v>23.085501858736059</v>
          </cell>
          <cell r="AN378">
            <v>29.241635687732341</v>
          </cell>
          <cell r="AO378">
            <v>20.085501858736059</v>
          </cell>
          <cell r="AP378">
            <v>42</v>
          </cell>
          <cell r="AQ378">
            <v>33.6</v>
          </cell>
          <cell r="AR378">
            <v>28.6</v>
          </cell>
          <cell r="AS378">
            <v>45133.224999999999</v>
          </cell>
          <cell r="AT378">
            <v>45128.224999999999</v>
          </cell>
          <cell r="AU378"/>
          <cell r="AV378"/>
          <cell r="AW378"/>
          <cell r="AX378"/>
          <cell r="AY378"/>
          <cell r="AZ378"/>
          <cell r="BA378"/>
          <cell r="BB378"/>
          <cell r="BC378" t="str">
            <v>FOR AUDIT</v>
          </cell>
          <cell r="BD378" t="str">
            <v>PARTIALLY BILLED</v>
          </cell>
          <cell r="BE378">
            <v>45102.625</v>
          </cell>
          <cell r="BF378">
            <v>198.375</v>
          </cell>
          <cell r="BG378">
            <v>45099</v>
          </cell>
          <cell r="BH378">
            <v>45301</v>
          </cell>
        </row>
        <row r="379">
          <cell r="E379" t="str">
            <v>X23030939688</v>
          </cell>
          <cell r="F379" t="str">
            <v>GLOBE TELECOM, INC.</v>
          </cell>
          <cell r="G379" t="str">
            <v>SOLDIER'S HILLS 4 PH II, MOLINO VI,, BACOOR</v>
          </cell>
          <cell r="H379" t="str">
            <v>BACOOR CITY</v>
          </cell>
          <cell r="I379" t="str">
            <v>DASMA</v>
          </cell>
          <cell r="J379"/>
          <cell r="K379" t="str">
            <v>W/ ISSUE</v>
          </cell>
          <cell r="L379" t="str">
            <v>POWERHOUSE</v>
          </cell>
          <cell r="M379" t="str">
            <v>FCOMP</v>
          </cell>
          <cell r="N379" t="str">
            <v>JSP</v>
          </cell>
          <cell r="O379">
            <v>12.43</v>
          </cell>
          <cell r="P379">
            <v>10.109500000000001</v>
          </cell>
          <cell r="Q379">
            <v>16.82</v>
          </cell>
          <cell r="R379">
            <v>20</v>
          </cell>
          <cell r="S379">
            <v>140549.23000000001</v>
          </cell>
          <cell r="T379" t="str">
            <v>NEW</v>
          </cell>
          <cell r="U379">
            <v>9683.52</v>
          </cell>
          <cell r="V379"/>
          <cell r="W379">
            <v>45042.401388888888</v>
          </cell>
          <cell r="X379">
            <v>45049</v>
          </cell>
          <cell r="Y379">
            <v>45049</v>
          </cell>
          <cell r="Z379"/>
          <cell r="AA379">
            <v>45075.339583333334</v>
          </cell>
          <cell r="AB379"/>
          <cell r="AC379">
            <v>32.938194444446708</v>
          </cell>
          <cell r="AD379">
            <v>26.339583333334303</v>
          </cell>
          <cell r="AE379">
            <v>-45075.339583333334</v>
          </cell>
          <cell r="AF379">
            <v>45061.175582437274</v>
          </cell>
          <cell r="AG379">
            <v>45069.982034050176</v>
          </cell>
          <cell r="AH379">
            <v>45092.401388888888</v>
          </cell>
          <cell r="AI379">
            <v>1.1345378086420532</v>
          </cell>
          <cell r="AJ379">
            <v>-1126.8834895833334</v>
          </cell>
          <cell r="AK379">
            <v>20</v>
          </cell>
          <cell r="AL379">
            <v>36</v>
          </cell>
          <cell r="AM379">
            <v>21.774193548387096</v>
          </cell>
          <cell r="AN379">
            <v>27.58064516129032</v>
          </cell>
          <cell r="AO379">
            <v>18.774193548387096</v>
          </cell>
          <cell r="AP379">
            <v>40</v>
          </cell>
          <cell r="AQ379">
            <v>32</v>
          </cell>
          <cell r="AR379">
            <v>27</v>
          </cell>
          <cell r="AS379">
            <v>45107.339583333334</v>
          </cell>
          <cell r="AT379">
            <v>45102.339583333334</v>
          </cell>
          <cell r="AU379"/>
          <cell r="AV379"/>
          <cell r="AW379"/>
          <cell r="AX379"/>
          <cell r="AY379"/>
          <cell r="AZ379"/>
          <cell r="BA379"/>
          <cell r="BB379"/>
          <cell r="BC379" t="str">
            <v>NO COC</v>
          </cell>
          <cell r="BD379"/>
          <cell r="BE379">
            <v>45078.339583333334</v>
          </cell>
          <cell r="BF379">
            <v>812.6604166666657</v>
          </cell>
          <cell r="BG379"/>
          <cell r="BH379"/>
        </row>
        <row r="380">
          <cell r="E380" t="str">
            <v>X23020552780</v>
          </cell>
          <cell r="F380" t="str">
            <v>RICHARD VILLAN TUPAZ</v>
          </cell>
          <cell r="G380" t="str">
            <v>KALAYAAN VILL/BALAGBAG, BARANGAY 201, PASAY</v>
          </cell>
          <cell r="H380" t="str">
            <v>PASAY CITY</v>
          </cell>
          <cell r="I380" t="str">
            <v>PARAÑAQUE</v>
          </cell>
          <cell r="J380"/>
          <cell r="K380" t="str">
            <v>W/O ISSUE</v>
          </cell>
          <cell r="L380" t="str">
            <v>VJC</v>
          </cell>
          <cell r="M380" t="str">
            <v>CLOSE</v>
          </cell>
          <cell r="N380" t="str">
            <v>RHM</v>
          </cell>
          <cell r="O380">
            <v>87.09</v>
          </cell>
          <cell r="P380">
            <v>23.530239999999999</v>
          </cell>
          <cell r="Q380">
            <v>95.18</v>
          </cell>
          <cell r="R380">
            <v>1.5</v>
          </cell>
          <cell r="S380">
            <v>199871.37</v>
          </cell>
          <cell r="T380" t="str">
            <v>NEW</v>
          </cell>
          <cell r="U380">
            <v>67867.02</v>
          </cell>
          <cell r="V380">
            <v>36362.120000000003</v>
          </cell>
          <cell r="W380">
            <v>45044</v>
          </cell>
          <cell r="X380">
            <v>45049</v>
          </cell>
          <cell r="Y380">
            <v>45050</v>
          </cell>
          <cell r="Z380"/>
          <cell r="AA380">
            <v>45058.636805555558</v>
          </cell>
          <cell r="AB380"/>
          <cell r="AC380">
            <v>14.636805555557657</v>
          </cell>
          <cell r="AD380">
            <v>9.6368055555576575</v>
          </cell>
          <cell r="AE380">
            <v>-45058.636805555558</v>
          </cell>
          <cell r="AF380">
            <v>45064.085501858739</v>
          </cell>
          <cell r="AG380">
            <v>45073.241635687729</v>
          </cell>
          <cell r="AH380">
            <v>45094</v>
          </cell>
          <cell r="AI380">
            <v>0.47551940754166788</v>
          </cell>
          <cell r="AJ380">
            <v>-1072.8246858465609</v>
          </cell>
          <cell r="AK380">
            <v>23</v>
          </cell>
          <cell r="AL380">
            <v>36</v>
          </cell>
          <cell r="AM380">
            <v>23.085501858736059</v>
          </cell>
          <cell r="AN380">
            <v>29.241635687732341</v>
          </cell>
          <cell r="AO380">
            <v>20.085501858736059</v>
          </cell>
          <cell r="AP380">
            <v>42</v>
          </cell>
          <cell r="AQ380">
            <v>33.6</v>
          </cell>
          <cell r="AR380">
            <v>28.6</v>
          </cell>
          <cell r="AS380">
            <v>45092.236805555556</v>
          </cell>
          <cell r="AT380">
            <v>45087.236805555556</v>
          </cell>
          <cell r="AU380"/>
          <cell r="AV380"/>
          <cell r="AW380"/>
          <cell r="AX380"/>
          <cell r="AY380"/>
          <cell r="AZ380"/>
          <cell r="BA380"/>
          <cell r="BB380"/>
          <cell r="BC380" t="str">
            <v>PAID</v>
          </cell>
          <cell r="BD380"/>
          <cell r="BE380">
            <v>45061.636805555558</v>
          </cell>
          <cell r="BF380">
            <v>22.363194444442343</v>
          </cell>
          <cell r="BG380">
            <v>45058</v>
          </cell>
          <cell r="BH380">
            <v>45084</v>
          </cell>
        </row>
        <row r="381">
          <cell r="E381" t="str">
            <v>X23010233297</v>
          </cell>
          <cell r="F381" t="str">
            <v>ELSA MANZANO SERRANO</v>
          </cell>
          <cell r="G381" t="str">
            <v>P. WILLIS, BF HOMES, PARANAQUE</v>
          </cell>
          <cell r="H381" t="str">
            <v>PARAÑAQUE CITY</v>
          </cell>
          <cell r="I381" t="str">
            <v>PARAÑAQUE</v>
          </cell>
          <cell r="J381"/>
          <cell r="K381" t="str">
            <v>W/O ISSUE</v>
          </cell>
          <cell r="L381" t="str">
            <v>AVECO</v>
          </cell>
          <cell r="M381" t="str">
            <v>FCOMP</v>
          </cell>
          <cell r="N381" t="str">
            <v>IGL</v>
          </cell>
          <cell r="O381">
            <v>162.63999999999999</v>
          </cell>
          <cell r="P381">
            <v>108.5667</v>
          </cell>
          <cell r="Q381">
            <v>242.25</v>
          </cell>
          <cell r="R381">
            <v>48.6</v>
          </cell>
          <cell r="S381">
            <v>637538.49</v>
          </cell>
          <cell r="T381" t="str">
            <v>MODIFICATION</v>
          </cell>
          <cell r="U381">
            <v>126744.06</v>
          </cell>
          <cell r="V381">
            <v>57196.72</v>
          </cell>
          <cell r="W381">
            <v>45041.660416666666</v>
          </cell>
          <cell r="X381">
            <v>45049</v>
          </cell>
          <cell r="Y381">
            <v>45049</v>
          </cell>
          <cell r="Z381"/>
          <cell r="AA381">
            <v>45073.615277777775</v>
          </cell>
          <cell r="AB381"/>
          <cell r="AC381">
            <v>31.954861111109494</v>
          </cell>
          <cell r="AD381">
            <v>24.615277777775191</v>
          </cell>
          <cell r="AE381">
            <v>-45073.615277777775</v>
          </cell>
          <cell r="AF381">
            <v>45063.528837719299</v>
          </cell>
          <cell r="AG381">
            <v>45073.160416666666</v>
          </cell>
          <cell r="AH381">
            <v>45091.660416666666</v>
          </cell>
          <cell r="AI381">
            <v>0.96371803350965135</v>
          </cell>
          <cell r="AJ381">
            <v>-979.86120169082119</v>
          </cell>
          <cell r="AK381">
            <v>28</v>
          </cell>
          <cell r="AL381">
            <v>36</v>
          </cell>
          <cell r="AM381">
            <v>24.868421052631579</v>
          </cell>
          <cell r="AN381">
            <v>31.499999999999996</v>
          </cell>
          <cell r="AO381">
            <v>21.868421052631579</v>
          </cell>
          <cell r="AP381">
            <v>46</v>
          </cell>
          <cell r="AQ381">
            <v>36.800000000000004</v>
          </cell>
          <cell r="AR381">
            <v>31.800000000000004</v>
          </cell>
          <cell r="AS381">
            <v>45110.415277777778</v>
          </cell>
          <cell r="AT381">
            <v>45105.415277777778</v>
          </cell>
          <cell r="AU381"/>
          <cell r="AV381"/>
          <cell r="AW381"/>
          <cell r="AX381"/>
          <cell r="AY381"/>
          <cell r="AZ381"/>
          <cell r="BA381"/>
          <cell r="BB381"/>
          <cell r="BC381" t="str">
            <v>ON GOING MAT RETURN</v>
          </cell>
          <cell r="BD381" t="str">
            <v>PARTIALLY BILLED , WITH BACKJOB</v>
          </cell>
          <cell r="BE381">
            <v>45076.615277777775</v>
          </cell>
          <cell r="BF381">
            <v>368.38472222222481</v>
          </cell>
          <cell r="BG381">
            <v>45073</v>
          </cell>
          <cell r="BH381">
            <v>45445</v>
          </cell>
        </row>
        <row r="382">
          <cell r="E382" t="str">
            <v>X21073283952</v>
          </cell>
          <cell r="F382" t="str">
            <v>GLOBE TELECOM., INC.</v>
          </cell>
          <cell r="G382" t="str">
            <v>B. DELA CRUZ CPD., DR. A. SANTOS AVE., SAN ISIDRO, PARANAQUE</v>
          </cell>
          <cell r="H382" t="str">
            <v>PARAÑAQUE CITY</v>
          </cell>
          <cell r="I382" t="str">
            <v>PARAÑAQUE</v>
          </cell>
          <cell r="J382" t="str">
            <v>for survey</v>
          </cell>
          <cell r="K382" t="str">
            <v>W/ ISSUE</v>
          </cell>
          <cell r="L382" t="str">
            <v>AVECO</v>
          </cell>
          <cell r="M382" t="str">
            <v>TECO</v>
          </cell>
          <cell r="N382" t="str">
            <v>RRG</v>
          </cell>
          <cell r="O382">
            <v>50.22</v>
          </cell>
          <cell r="P382">
            <v>42.6995</v>
          </cell>
          <cell r="Q382">
            <v>92.23</v>
          </cell>
          <cell r="R382">
            <v>23</v>
          </cell>
          <cell r="S382">
            <v>195279.03</v>
          </cell>
          <cell r="T382" t="str">
            <v>NEW</v>
          </cell>
          <cell r="U382">
            <v>39133.97</v>
          </cell>
          <cell r="V382">
            <v>54993.47</v>
          </cell>
          <cell r="W382">
            <v>45042.401388888888</v>
          </cell>
          <cell r="X382">
            <v>45049</v>
          </cell>
          <cell r="Y382">
            <v>45049</v>
          </cell>
          <cell r="Z382">
            <v>45127</v>
          </cell>
          <cell r="AA382">
            <v>45127</v>
          </cell>
          <cell r="AB382">
            <v>45791</v>
          </cell>
          <cell r="AC382">
            <v>84.598611111112405</v>
          </cell>
          <cell r="AD382">
            <v>78</v>
          </cell>
          <cell r="AE382">
            <v>664</v>
          </cell>
          <cell r="AF382">
            <v>45062.486890747627</v>
          </cell>
          <cell r="AG382">
            <v>45071.643024576617</v>
          </cell>
          <cell r="AH382">
            <v>45092.401388888888</v>
          </cell>
          <cell r="AI382">
            <v>2.7484331387547387</v>
          </cell>
          <cell r="AJ382">
            <v>15.80952380952381</v>
          </cell>
          <cell r="AK382">
            <v>23</v>
          </cell>
          <cell r="AL382">
            <v>36</v>
          </cell>
          <cell r="AM382">
            <v>23.085501858736059</v>
          </cell>
          <cell r="AN382">
            <v>29.241635687732341</v>
          </cell>
          <cell r="AO382">
            <v>20.085501858736059</v>
          </cell>
          <cell r="AP382">
            <v>42</v>
          </cell>
          <cell r="AQ382">
            <v>33.6</v>
          </cell>
          <cell r="AR382">
            <v>28.6</v>
          </cell>
          <cell r="AS382">
            <v>45160.6</v>
          </cell>
          <cell r="AT382">
            <v>45155.6</v>
          </cell>
          <cell r="AU382"/>
          <cell r="AV382"/>
          <cell r="AW382"/>
          <cell r="AX382"/>
          <cell r="AY382"/>
          <cell r="AZ382"/>
          <cell r="BA382"/>
          <cell r="BB382"/>
          <cell r="BC382" t="str">
            <v>PAID</v>
          </cell>
          <cell r="BD382" t="str">
            <v>WITH BACKJOB</v>
          </cell>
          <cell r="BE382">
            <v>45130</v>
          </cell>
          <cell r="BF382">
            <v>382</v>
          </cell>
          <cell r="BG382">
            <v>45126</v>
          </cell>
          <cell r="BH382">
            <v>45512</v>
          </cell>
        </row>
        <row r="383">
          <cell r="E383" t="str">
            <v>X23030964963</v>
          </cell>
          <cell r="F383" t="str">
            <v>CHINA CONSTRUCTION FRONT GENERAL DEVT. CORPORATION</v>
          </cell>
          <cell r="G383" t="str">
            <v>SPECTRUM MIDWAY ST, FILINVEST CORPORATE CITY, MUNTINLUPA</v>
          </cell>
          <cell r="H383" t="str">
            <v>MUNTINLUPA CITY</v>
          </cell>
          <cell r="I383" t="str">
            <v>PARAÑAQUE</v>
          </cell>
          <cell r="J383"/>
          <cell r="K383" t="str">
            <v>W/ ISSUE</v>
          </cell>
          <cell r="L383" t="str">
            <v>POWERHOUSE</v>
          </cell>
          <cell r="M383" t="str">
            <v>FCOMP</v>
          </cell>
          <cell r="N383" t="str">
            <v>JSP</v>
          </cell>
          <cell r="O383">
            <v>66.09</v>
          </cell>
          <cell r="P383">
            <v>46.209499999999998</v>
          </cell>
          <cell r="Q383">
            <v>93.98</v>
          </cell>
          <cell r="R383">
            <v>120</v>
          </cell>
          <cell r="S383">
            <v>624587.31000000006</v>
          </cell>
          <cell r="T383" t="str">
            <v>NEW</v>
          </cell>
          <cell r="U383">
            <v>51523.21</v>
          </cell>
          <cell r="V383">
            <v>36203.660000000003</v>
          </cell>
          <cell r="W383">
            <v>45049.529166666667</v>
          </cell>
          <cell r="X383">
            <v>45050</v>
          </cell>
          <cell r="Y383">
            <v>45052</v>
          </cell>
          <cell r="Z383"/>
          <cell r="AA383">
            <v>45073.622916666667</v>
          </cell>
          <cell r="AB383"/>
          <cell r="AC383">
            <v>24.09375</v>
          </cell>
          <cell r="AD383">
            <v>23.622916666667152</v>
          </cell>
          <cell r="AE383">
            <v>-45073.622916666667</v>
          </cell>
          <cell r="AF383">
            <v>45068.007765888455</v>
          </cell>
          <cell r="AG383">
            <v>45076.735392347604</v>
          </cell>
          <cell r="AH383">
            <v>45099.529166666667</v>
          </cell>
          <cell r="AI383">
            <v>0.84131708559782603</v>
          </cell>
          <cell r="AJ383">
            <v>-1073.1814980158731</v>
          </cell>
          <cell r="AK383">
            <v>23</v>
          </cell>
          <cell r="AL383">
            <v>32</v>
          </cell>
          <cell r="AM383">
            <v>21.478599221789885</v>
          </cell>
          <cell r="AN383">
            <v>27.206225680933851</v>
          </cell>
          <cell r="AO383">
            <v>18.478599221789885</v>
          </cell>
          <cell r="AP383">
            <v>42</v>
          </cell>
          <cell r="AQ383">
            <v>33.6</v>
          </cell>
          <cell r="AR383">
            <v>28.6</v>
          </cell>
          <cell r="AS383">
            <v>45107.222916666666</v>
          </cell>
          <cell r="AT383">
            <v>45102.222916666666</v>
          </cell>
          <cell r="AU383"/>
          <cell r="AV383"/>
          <cell r="AW383"/>
          <cell r="AX383"/>
          <cell r="AY383"/>
          <cell r="AZ383"/>
          <cell r="BA383"/>
          <cell r="BB383"/>
          <cell r="BC383" t="str">
            <v>NO COC</v>
          </cell>
          <cell r="BD383" t="str">
            <v>PARTIALLY BILLED</v>
          </cell>
          <cell r="BE383">
            <v>45076.622916666667</v>
          </cell>
          <cell r="BF383">
            <v>814.37708333333285</v>
          </cell>
          <cell r="BG383"/>
          <cell r="BH383"/>
        </row>
        <row r="384">
          <cell r="E384" t="str">
            <v>X23020524698</v>
          </cell>
          <cell r="F384" t="str">
            <v>TRAKWELL TRANSPORT LINK INC,</v>
          </cell>
          <cell r="G384" t="str">
            <v>JERUSALEM, BF HOMES MARTINVILLE SUBD, LAS PINAS CITY</v>
          </cell>
          <cell r="H384" t="str">
            <v>LAS PIÑAS CITY</v>
          </cell>
          <cell r="I384" t="str">
            <v>PARAÑAQUE</v>
          </cell>
          <cell r="J384"/>
          <cell r="K384" t="str">
            <v>W/O ISSUE</v>
          </cell>
          <cell r="L384" t="str">
            <v>ECOM</v>
          </cell>
          <cell r="M384" t="str">
            <v>FCOMP</v>
          </cell>
          <cell r="N384" t="str">
            <v>RRG</v>
          </cell>
          <cell r="O384">
            <v>22.68</v>
          </cell>
          <cell r="P384">
            <v>12.35</v>
          </cell>
          <cell r="Q384">
            <v>30.87</v>
          </cell>
          <cell r="R384">
            <v>0</v>
          </cell>
          <cell r="S384">
            <v>33963.06</v>
          </cell>
          <cell r="T384" t="str">
            <v>TERMINATION</v>
          </cell>
          <cell r="U384">
            <v>17674.509999999998</v>
          </cell>
          <cell r="V384">
            <v>20218.150000000001</v>
          </cell>
          <cell r="W384">
            <v>45051.526388888888</v>
          </cell>
          <cell r="X384">
            <v>45055</v>
          </cell>
          <cell r="Y384">
            <v>45055</v>
          </cell>
          <cell r="Z384"/>
          <cell r="AA384">
            <v>45064.290277777778</v>
          </cell>
          <cell r="AB384"/>
          <cell r="AC384">
            <v>12.763888888890506</v>
          </cell>
          <cell r="AD384">
            <v>9.2902777777781012</v>
          </cell>
          <cell r="AE384">
            <v>-45064.290277777778</v>
          </cell>
          <cell r="AF384">
            <v>45070.300582437274</v>
          </cell>
          <cell r="AG384">
            <v>45079.107034050176</v>
          </cell>
          <cell r="AH384">
            <v>45101.526388888888</v>
          </cell>
          <cell r="AI384">
            <v>0.43964506172845075</v>
          </cell>
          <cell r="AJ384">
            <v>-1126.6072569444445</v>
          </cell>
          <cell r="AK384">
            <v>20</v>
          </cell>
          <cell r="AL384">
            <v>36</v>
          </cell>
          <cell r="AM384">
            <v>21.774193548387096</v>
          </cell>
          <cell r="AN384">
            <v>27.58064516129032</v>
          </cell>
          <cell r="AO384">
            <v>18.774193548387096</v>
          </cell>
          <cell r="AP384">
            <v>40</v>
          </cell>
          <cell r="AQ384">
            <v>32</v>
          </cell>
          <cell r="AR384">
            <v>27</v>
          </cell>
          <cell r="AS384">
            <v>45096.290277777778</v>
          </cell>
          <cell r="AT384">
            <v>45091.290277777778</v>
          </cell>
          <cell r="AU384"/>
          <cell r="AV384"/>
          <cell r="AW384"/>
          <cell r="AX384"/>
          <cell r="AY384"/>
          <cell r="AZ384"/>
          <cell r="BA384"/>
          <cell r="BB384"/>
          <cell r="BC384" t="str">
            <v>NO COC</v>
          </cell>
          <cell r="BD384" t="str">
            <v>CHECKING OF SERVICE ITEMS , BILLED</v>
          </cell>
          <cell r="BE384">
            <v>45067.290277777778</v>
          </cell>
          <cell r="BF384">
            <v>823.7097222222219</v>
          </cell>
          <cell r="BG384"/>
          <cell r="BH384"/>
        </row>
        <row r="385">
          <cell r="E385" t="str">
            <v>X22114886559</v>
          </cell>
          <cell r="F385" t="str">
            <v>SOLENN MARIE ADEA HEUSSAFF-BOLZICO</v>
          </cell>
          <cell r="G385" t="str">
            <v>MANCHESTER, HILLSBOROUGH SUBD, MUNTINLUPA</v>
          </cell>
          <cell r="H385" t="str">
            <v>MUNTINLUPA CITY</v>
          </cell>
          <cell r="I385" t="str">
            <v>PARAÑAQUE</v>
          </cell>
          <cell r="J385"/>
          <cell r="K385" t="str">
            <v>W/ ISSUE</v>
          </cell>
          <cell r="L385" t="str">
            <v>POWERHOUSE</v>
          </cell>
          <cell r="M385" t="str">
            <v>FCOMP</v>
          </cell>
          <cell r="N385" t="str">
            <v>JSP</v>
          </cell>
          <cell r="O385">
            <v>351.26569999999998</v>
          </cell>
          <cell r="P385">
            <v>286.0652</v>
          </cell>
          <cell r="Q385">
            <v>291.8</v>
          </cell>
          <cell r="R385">
            <v>112</v>
          </cell>
          <cell r="S385">
            <v>741266.38</v>
          </cell>
          <cell r="T385" t="str">
            <v>NEW</v>
          </cell>
          <cell r="U385">
            <v>212110.16</v>
          </cell>
          <cell r="V385">
            <v>34042.39</v>
          </cell>
          <cell r="W385">
            <v>45050.354166666664</v>
          </cell>
          <cell r="X385">
            <v>45055</v>
          </cell>
          <cell r="Y385">
            <v>45055</v>
          </cell>
          <cell r="Z385"/>
          <cell r="AA385">
            <v>45071.629166666666</v>
          </cell>
          <cell r="AB385"/>
          <cell r="AC385">
            <v>21.275000000001455</v>
          </cell>
          <cell r="AD385">
            <v>16.629166666665697</v>
          </cell>
          <cell r="AE385">
            <v>-45071.629166666666</v>
          </cell>
          <cell r="AF385">
            <v>45070.367865296801</v>
          </cell>
          <cell r="AG385">
            <v>45079.504851598169</v>
          </cell>
          <cell r="AH385">
            <v>45100.354166666664</v>
          </cell>
          <cell r="AI385">
            <v>0.69333705357147601</v>
          </cell>
          <cell r="AJ385">
            <v>-979.81802536231885</v>
          </cell>
          <cell r="AK385">
            <v>28</v>
          </cell>
          <cell r="AL385">
            <v>32</v>
          </cell>
          <cell r="AM385">
            <v>23.013698630136989</v>
          </cell>
          <cell r="AN385">
            <v>29.150684931506852</v>
          </cell>
          <cell r="AO385">
            <v>20.013698630136989</v>
          </cell>
          <cell r="AP385">
            <v>46</v>
          </cell>
          <cell r="AQ385">
            <v>36.800000000000004</v>
          </cell>
          <cell r="AR385">
            <v>31.800000000000004</v>
          </cell>
          <cell r="AS385">
            <v>45108.429166666669</v>
          </cell>
          <cell r="AT385">
            <v>45103.429166666669</v>
          </cell>
          <cell r="AU385"/>
          <cell r="AV385"/>
          <cell r="AW385"/>
          <cell r="AX385"/>
          <cell r="AY385"/>
          <cell r="AZ385"/>
          <cell r="BA385"/>
          <cell r="BB385"/>
          <cell r="BC385" t="str">
            <v>NO COC</v>
          </cell>
          <cell r="BD385" t="str">
            <v>PARTIALLY BILLED</v>
          </cell>
          <cell r="BE385">
            <v>45074.629166666666</v>
          </cell>
          <cell r="BF385">
            <v>816.3708333333343</v>
          </cell>
          <cell r="BG385"/>
          <cell r="BH385"/>
        </row>
        <row r="386">
          <cell r="E386" t="str">
            <v>X23020581944</v>
          </cell>
          <cell r="F386" t="str">
            <v>MELANIE V. SANTIAGO</v>
          </cell>
          <cell r="G386" t="str">
            <v>DAGOHOY, BAHAYANG PAG-ASA PH I, BACOOR</v>
          </cell>
          <cell r="H386" t="str">
            <v>BACOOR CITY</v>
          </cell>
          <cell r="I386" t="str">
            <v>DASMA</v>
          </cell>
          <cell r="J386" t="str">
            <v>for metering may 18, 2023 @ 9AM</v>
          </cell>
          <cell r="K386" t="str">
            <v>W/O ISSUE</v>
          </cell>
          <cell r="L386" t="str">
            <v>ECOM</v>
          </cell>
          <cell r="M386" t="str">
            <v>FCOMP</v>
          </cell>
          <cell r="N386" t="str">
            <v>RRG</v>
          </cell>
          <cell r="O386">
            <v>72.790000000000006</v>
          </cell>
          <cell r="P386">
            <v>78.304699999999997</v>
          </cell>
          <cell r="Q386">
            <v>127.53</v>
          </cell>
          <cell r="R386">
            <v>10</v>
          </cell>
          <cell r="S386">
            <v>465786.29</v>
          </cell>
          <cell r="T386" t="str">
            <v>MODIFICATION</v>
          </cell>
          <cell r="U386">
            <v>56728.93</v>
          </cell>
          <cell r="V386">
            <v>30155.72</v>
          </cell>
          <cell r="W386">
            <v>45054.530555555553</v>
          </cell>
          <cell r="X386">
            <v>45056</v>
          </cell>
          <cell r="Y386">
            <v>45055</v>
          </cell>
          <cell r="Z386"/>
          <cell r="AA386">
            <v>45064.291666666664</v>
          </cell>
          <cell r="AB386"/>
          <cell r="AC386">
            <v>9.7611111111109494</v>
          </cell>
          <cell r="AD386">
            <v>8.2916666666642413</v>
          </cell>
          <cell r="AE386">
            <v>-45064.291666666664</v>
          </cell>
          <cell r="AF386">
            <v>45075.737452107278</v>
          </cell>
          <cell r="AG386">
            <v>45085.192624521071</v>
          </cell>
          <cell r="AH386">
            <v>45104.530555555553</v>
          </cell>
          <cell r="AI386">
            <v>0.3024275878442495</v>
          </cell>
          <cell r="AJ386">
            <v>-1024.188446969697</v>
          </cell>
          <cell r="AK386">
            <v>26</v>
          </cell>
          <cell r="AL386">
            <v>36</v>
          </cell>
          <cell r="AM386">
            <v>24.206896551724139</v>
          </cell>
          <cell r="AN386">
            <v>30.662068965517239</v>
          </cell>
          <cell r="AO386">
            <v>21.206896551724139</v>
          </cell>
          <cell r="AP386">
            <v>44</v>
          </cell>
          <cell r="AQ386">
            <v>35.200000000000003</v>
          </cell>
          <cell r="AR386">
            <v>30.200000000000003</v>
          </cell>
          <cell r="AS386">
            <v>45099.491666666661</v>
          </cell>
          <cell r="AT386">
            <v>45094.491666666661</v>
          </cell>
          <cell r="AU386"/>
          <cell r="AV386"/>
          <cell r="AW386"/>
          <cell r="AX386"/>
          <cell r="AY386"/>
          <cell r="AZ386"/>
          <cell r="BA386"/>
          <cell r="BB386"/>
          <cell r="BC386" t="str">
            <v>FOR AUDIT</v>
          </cell>
          <cell r="BD386" t="str">
            <v>PARTIALLY BILLED</v>
          </cell>
          <cell r="BE386">
            <v>45067.291666666664</v>
          </cell>
          <cell r="BF386">
            <v>177.70833333333576</v>
          </cell>
          <cell r="BG386">
            <v>45057</v>
          </cell>
          <cell r="BH386">
            <v>45245</v>
          </cell>
        </row>
        <row r="387">
          <cell r="E387" t="str">
            <v>X23030851936</v>
          </cell>
          <cell r="F387" t="str">
            <v>STA. LUCIA REALTY &amp; DEVELOPMENT, INC.</v>
          </cell>
          <cell r="G387" t="str">
            <v>BLK 4, VISTA VERDE SOUTH EXEC PH4, BACOOR</v>
          </cell>
          <cell r="H387" t="str">
            <v>BACOOR CITY</v>
          </cell>
          <cell r="I387" t="str">
            <v>DASMA</v>
          </cell>
          <cell r="J387" t="str">
            <v>for digging on 1st week of June; scheduled RTPI on June 7, 2023</v>
          </cell>
          <cell r="K387" t="str">
            <v>W/ ISSUE</v>
          </cell>
          <cell r="L387" t="str">
            <v>AVECO</v>
          </cell>
          <cell r="M387" t="str">
            <v>FCOMP</v>
          </cell>
          <cell r="N387" t="str">
            <v>EAO</v>
          </cell>
          <cell r="O387">
            <v>367.03</v>
          </cell>
          <cell r="P387">
            <v>256.23070000000001</v>
          </cell>
          <cell r="Q387">
            <v>522.08000000000004</v>
          </cell>
          <cell r="R387">
            <v>33.840000000000003</v>
          </cell>
          <cell r="S387">
            <v>1014928.2</v>
          </cell>
          <cell r="T387" t="str">
            <v>NEW</v>
          </cell>
          <cell r="U387">
            <v>286024.2</v>
          </cell>
          <cell r="V387">
            <v>68204.2</v>
          </cell>
          <cell r="W387">
            <v>45061.407638888886</v>
          </cell>
          <cell r="X387">
            <v>45064</v>
          </cell>
          <cell r="Y387">
            <v>45064</v>
          </cell>
          <cell r="Z387"/>
          <cell r="AA387">
            <v>45149.630555555559</v>
          </cell>
          <cell r="AB387"/>
          <cell r="AC387">
            <v>88.222916666672972</v>
          </cell>
          <cell r="AD387">
            <v>85.630555555559113</v>
          </cell>
          <cell r="AE387">
            <v>-45149.630555555559</v>
          </cell>
          <cell r="AF387">
            <v>45086.242690435276</v>
          </cell>
          <cell r="AG387">
            <v>45096.665370847652</v>
          </cell>
          <cell r="AH387">
            <v>45111.407638888886</v>
          </cell>
          <cell r="AI387">
            <v>2.3771174768520216</v>
          </cell>
          <cell r="AJ387">
            <v>-820.90237373737375</v>
          </cell>
          <cell r="AK387">
            <v>40</v>
          </cell>
          <cell r="AL387">
            <v>36</v>
          </cell>
          <cell r="AM387">
            <v>27.835051546391753</v>
          </cell>
          <cell r="AN387">
            <v>35.257731958762882</v>
          </cell>
          <cell r="AO387">
            <v>24.835051546391753</v>
          </cell>
          <cell r="AP387">
            <v>55</v>
          </cell>
          <cell r="AQ387">
            <v>44</v>
          </cell>
          <cell r="AR387">
            <v>39</v>
          </cell>
          <cell r="AS387">
            <v>45193.630555555559</v>
          </cell>
          <cell r="AT387">
            <v>45188.630555555559</v>
          </cell>
          <cell r="AU387"/>
          <cell r="AV387"/>
          <cell r="AW387"/>
          <cell r="AX387"/>
          <cell r="AY387"/>
          <cell r="AZ387"/>
          <cell r="BA387"/>
          <cell r="BB387"/>
          <cell r="BC387" t="str">
            <v>ON GOING MAT RETURN</v>
          </cell>
          <cell r="BD387" t="str">
            <v>PARTIALLY BILLED</v>
          </cell>
          <cell r="BE387">
            <v>45152.630555555559</v>
          </cell>
          <cell r="BF387">
            <v>532.36944444444089</v>
          </cell>
          <cell r="BG387">
            <v>45155</v>
          </cell>
          <cell r="BH387">
            <v>45685</v>
          </cell>
        </row>
        <row r="388">
          <cell r="E388" t="str">
            <v>X22083284965</v>
          </cell>
          <cell r="F388" t="str">
            <v>WEST END PROPERTIES INC.</v>
          </cell>
          <cell r="G388" t="str">
            <v>SUNRISE, CONCORDE SUBD, PARANAQUE</v>
          </cell>
          <cell r="H388" t="str">
            <v>PARAÑAQUE CITY</v>
          </cell>
          <cell r="I388" t="str">
            <v>PARAÑAQUE</v>
          </cell>
          <cell r="J388" t="str">
            <v>June 2 gabi with retirement WO</v>
          </cell>
          <cell r="K388" t="str">
            <v>W/O ISSUE</v>
          </cell>
          <cell r="L388" t="str">
            <v>POWERHOUSE</v>
          </cell>
          <cell r="M388" t="str">
            <v>FCOMP</v>
          </cell>
          <cell r="N388" t="str">
            <v>JSP</v>
          </cell>
          <cell r="O388">
            <v>121.35</v>
          </cell>
          <cell r="P388">
            <v>29.852799999999998</v>
          </cell>
          <cell r="Q388">
            <v>165.9</v>
          </cell>
          <cell r="R388">
            <v>258</v>
          </cell>
          <cell r="S388">
            <v>790290.46</v>
          </cell>
          <cell r="T388" t="str">
            <v>NEW</v>
          </cell>
          <cell r="U388">
            <v>94589.06</v>
          </cell>
          <cell r="V388">
            <v>86315.07</v>
          </cell>
          <cell r="W388">
            <v>45061.724305555559</v>
          </cell>
          <cell r="X388">
            <v>45064</v>
          </cell>
          <cell r="Y388">
            <v>45064</v>
          </cell>
          <cell r="Z388"/>
          <cell r="AA388">
            <v>45079.71875</v>
          </cell>
          <cell r="AB388"/>
          <cell r="AC388">
            <v>17.994444444440887</v>
          </cell>
          <cell r="AD388">
            <v>15.71875</v>
          </cell>
          <cell r="AE388">
            <v>-45079.71875</v>
          </cell>
          <cell r="AF388">
            <v>45080.231658496734</v>
          </cell>
          <cell r="AG388">
            <v>45088.966952614384</v>
          </cell>
          <cell r="AH388">
            <v>45111.724305555559</v>
          </cell>
          <cell r="AI388">
            <v>0.62749857549845145</v>
          </cell>
          <cell r="AJ388">
            <v>-1024.5390625</v>
          </cell>
          <cell r="AK388">
            <v>26</v>
          </cell>
          <cell r="AL388">
            <v>30</v>
          </cell>
          <cell r="AM388">
            <v>21.507352941176471</v>
          </cell>
          <cell r="AN388">
            <v>27.242647058823529</v>
          </cell>
          <cell r="AO388">
            <v>18.507352941176471</v>
          </cell>
          <cell r="AP388">
            <v>44</v>
          </cell>
          <cell r="AQ388">
            <v>35.200000000000003</v>
          </cell>
          <cell r="AR388">
            <v>30.200000000000003</v>
          </cell>
          <cell r="AS388">
            <v>45114.918749999997</v>
          </cell>
          <cell r="AT388">
            <v>45109.918749999997</v>
          </cell>
          <cell r="AU388"/>
          <cell r="AV388"/>
          <cell r="AW388"/>
          <cell r="AX388"/>
          <cell r="AY388"/>
          <cell r="AZ388"/>
          <cell r="BA388"/>
          <cell r="BB388"/>
          <cell r="BC388" t="str">
            <v>NO COC</v>
          </cell>
          <cell r="BD388" t="str">
            <v>PARTIALLY BILLED</v>
          </cell>
          <cell r="BE388">
            <v>45082.71875</v>
          </cell>
          <cell r="BF388">
            <v>808.28125</v>
          </cell>
          <cell r="BG388"/>
          <cell r="BH388"/>
        </row>
        <row r="389">
          <cell r="E389" t="str">
            <v>R22262710</v>
          </cell>
          <cell r="F389" t="str">
            <v>COMIA, CHRISLAN A.</v>
          </cell>
          <cell r="G389" t="str">
            <v>TOURMALINE, LAS PIÑAS ROYALE ESTATE, LAS PINAS CITY</v>
          </cell>
          <cell r="H389" t="str">
            <v>LAS PIÑAS CITY</v>
          </cell>
          <cell r="I389" t="str">
            <v>PARAÑAQUE</v>
          </cell>
          <cell r="J389" t="str">
            <v>for execution on June 3</v>
          </cell>
          <cell r="K389" t="str">
            <v>W/O ISSUE</v>
          </cell>
          <cell r="L389" t="str">
            <v>ECOM</v>
          </cell>
          <cell r="M389" t="str">
            <v>FCOMP</v>
          </cell>
          <cell r="N389" t="str">
            <v>RRG</v>
          </cell>
          <cell r="O389">
            <v>4.68</v>
          </cell>
          <cell r="P389">
            <v>4.3499999999999996</v>
          </cell>
          <cell r="Q389">
            <v>6.38</v>
          </cell>
          <cell r="R389">
            <v>0</v>
          </cell>
          <cell r="S389">
            <v>21829.18</v>
          </cell>
          <cell r="T389" t="str">
            <v>RELOC</v>
          </cell>
          <cell r="U389">
            <v>3647.12</v>
          </cell>
          <cell r="V389"/>
          <cell r="W389">
            <v>45062.602777777778</v>
          </cell>
          <cell r="X389">
            <v>45065</v>
          </cell>
          <cell r="Y389">
            <v>45063</v>
          </cell>
          <cell r="Z389"/>
          <cell r="AA389">
            <v>45094.412499999999</v>
          </cell>
          <cell r="AB389"/>
          <cell r="AC389">
            <v>31.809722222220444</v>
          </cell>
          <cell r="AD389">
            <v>29.412499999998545</v>
          </cell>
          <cell r="AE389">
            <v>-45094.412499999999</v>
          </cell>
          <cell r="AF389">
            <v>45081.376971326164</v>
          </cell>
          <cell r="AG389">
            <v>45090.183422939066</v>
          </cell>
          <cell r="AH389">
            <v>45112.602777777778</v>
          </cell>
          <cell r="AI389">
            <v>1.0956682098764818</v>
          </cell>
          <cell r="AJ389">
            <v>-1127.3603125</v>
          </cell>
          <cell r="AK389">
            <v>20</v>
          </cell>
          <cell r="AL389">
            <v>36</v>
          </cell>
          <cell r="AM389">
            <v>21.774193548387096</v>
          </cell>
          <cell r="AN389">
            <v>27.58064516129032</v>
          </cell>
          <cell r="AO389">
            <v>18.774193548387096</v>
          </cell>
          <cell r="AP389">
            <v>40</v>
          </cell>
          <cell r="AQ389">
            <v>32</v>
          </cell>
          <cell r="AR389">
            <v>27</v>
          </cell>
          <cell r="AS389">
            <v>45126.412499999999</v>
          </cell>
          <cell r="AT389">
            <v>45121.412499999999</v>
          </cell>
          <cell r="AU389"/>
          <cell r="AV389"/>
          <cell r="AW389"/>
          <cell r="AX389"/>
          <cell r="AY389"/>
          <cell r="AZ389"/>
          <cell r="BA389"/>
          <cell r="BB389"/>
          <cell r="BC389" t="str">
            <v>NO COC</v>
          </cell>
          <cell r="BD389"/>
          <cell r="BE389">
            <v>45097.412499999999</v>
          </cell>
          <cell r="BF389">
            <v>793.58750000000146</v>
          </cell>
          <cell r="BG389"/>
          <cell r="BH389"/>
        </row>
        <row r="390">
          <cell r="E390" t="str">
            <v>X22083284676</v>
          </cell>
          <cell r="F390" t="str">
            <v>CO CHIN J W CHIENG</v>
          </cell>
          <cell r="G390" t="str">
            <v>SUNRISE, CONCORDE SUBD, PARANAQUE</v>
          </cell>
          <cell r="H390" t="str">
            <v>PARAÑAQUE CITY</v>
          </cell>
          <cell r="I390" t="str">
            <v>PARAÑAQUE</v>
          </cell>
          <cell r="J390" t="str">
            <v>June 2 gabi with retirement WO</v>
          </cell>
          <cell r="K390" t="str">
            <v>W/O ISSUE</v>
          </cell>
          <cell r="L390" t="str">
            <v>POWERHOUSE</v>
          </cell>
          <cell r="M390" t="str">
            <v>FCOMP</v>
          </cell>
          <cell r="N390" t="str">
            <v>JSP</v>
          </cell>
          <cell r="O390">
            <v>7.7</v>
          </cell>
          <cell r="P390">
            <v>7.16</v>
          </cell>
          <cell r="Q390">
            <v>10.33</v>
          </cell>
          <cell r="R390">
            <v>0</v>
          </cell>
          <cell r="S390">
            <v>17309.2</v>
          </cell>
          <cell r="T390" t="str">
            <v>TERMINATION</v>
          </cell>
          <cell r="U390">
            <v>6000.61</v>
          </cell>
          <cell r="V390"/>
          <cell r="W390">
            <v>45062.714583333334</v>
          </cell>
          <cell r="X390">
            <v>45065</v>
          </cell>
          <cell r="Y390">
            <v>45063</v>
          </cell>
          <cell r="Z390"/>
          <cell r="AA390">
            <v>45079.714583333334</v>
          </cell>
          <cell r="AB390"/>
          <cell r="AC390">
            <v>17</v>
          </cell>
          <cell r="AD390">
            <v>14.714583333334303</v>
          </cell>
          <cell r="AE390">
            <v>-45079.714583333334</v>
          </cell>
          <cell r="AF390">
            <v>45081.488776881721</v>
          </cell>
          <cell r="AG390">
            <v>45090.295228494622</v>
          </cell>
          <cell r="AH390">
            <v>45112.714583333334</v>
          </cell>
          <cell r="AI390">
            <v>0.58555555555555561</v>
          </cell>
          <cell r="AJ390">
            <v>-1126.9928645833334</v>
          </cell>
          <cell r="AK390">
            <v>20</v>
          </cell>
          <cell r="AL390">
            <v>36</v>
          </cell>
          <cell r="AM390">
            <v>21.774193548387096</v>
          </cell>
          <cell r="AN390">
            <v>27.58064516129032</v>
          </cell>
          <cell r="AO390">
            <v>18.774193548387096</v>
          </cell>
          <cell r="AP390">
            <v>40</v>
          </cell>
          <cell r="AQ390">
            <v>32</v>
          </cell>
          <cell r="AR390">
            <v>27</v>
          </cell>
          <cell r="AS390">
            <v>45111.714583333334</v>
          </cell>
          <cell r="AT390">
            <v>45106.714583333334</v>
          </cell>
          <cell r="AU390"/>
          <cell r="AV390"/>
          <cell r="AW390"/>
          <cell r="AX390"/>
          <cell r="AY390"/>
          <cell r="AZ390"/>
          <cell r="BA390"/>
          <cell r="BB390"/>
          <cell r="BC390" t="str">
            <v>NO COC</v>
          </cell>
          <cell r="BD390"/>
          <cell r="BE390">
            <v>45082.714583333334</v>
          </cell>
          <cell r="BF390">
            <v>808.2854166666657</v>
          </cell>
          <cell r="BG390"/>
          <cell r="BH390"/>
        </row>
        <row r="391">
          <cell r="E391" t="str">
            <v>X22104276924</v>
          </cell>
          <cell r="F391" t="str">
            <v>GLOBE TELECOM., INC.</v>
          </cell>
          <cell r="G391" t="str">
            <v>ST. MATTHEW, ST. JOSEPH PARK SUBD, LAS PINAS CITY</v>
          </cell>
          <cell r="H391" t="str">
            <v>LAS PIÑAS CITY</v>
          </cell>
          <cell r="I391" t="str">
            <v>PARAÑAQUE</v>
          </cell>
          <cell r="J391" t="str">
            <v>for digging on 1st week of June</v>
          </cell>
          <cell r="K391" t="str">
            <v>W/ ISSUE</v>
          </cell>
          <cell r="L391" t="str">
            <v>AVECO</v>
          </cell>
          <cell r="M391" t="str">
            <v>FCOMP</v>
          </cell>
          <cell r="N391" t="str">
            <v>JSP</v>
          </cell>
          <cell r="O391">
            <v>59.04</v>
          </cell>
          <cell r="P391">
            <v>52.348799999999997</v>
          </cell>
          <cell r="Q391">
            <v>88.75</v>
          </cell>
          <cell r="R391">
            <v>23</v>
          </cell>
          <cell r="S391">
            <v>254069.5</v>
          </cell>
          <cell r="T391" t="str">
            <v>NEW</v>
          </cell>
          <cell r="U391">
            <v>45654.71</v>
          </cell>
          <cell r="V391">
            <v>24015.39</v>
          </cell>
          <cell r="W391">
            <v>45062.371527777781</v>
          </cell>
          <cell r="X391">
            <v>45065</v>
          </cell>
          <cell r="Y391">
            <v>45064</v>
          </cell>
          <cell r="Z391"/>
          <cell r="AA391">
            <v>45127</v>
          </cell>
          <cell r="AB391"/>
          <cell r="AC391">
            <v>64.628472222218988</v>
          </cell>
          <cell r="AD391">
            <v>62</v>
          </cell>
          <cell r="AE391">
            <v>-45127</v>
          </cell>
          <cell r="AF391">
            <v>45082.45702963652</v>
          </cell>
          <cell r="AG391">
            <v>45091.61316346551</v>
          </cell>
          <cell r="AH391">
            <v>45112.371527777781</v>
          </cell>
          <cell r="AI391">
            <v>2.0996448101179839</v>
          </cell>
          <cell r="AJ391">
            <v>-1074.452380952381</v>
          </cell>
          <cell r="AK391">
            <v>23</v>
          </cell>
          <cell r="AL391">
            <v>36</v>
          </cell>
          <cell r="AM391">
            <v>23.085501858736059</v>
          </cell>
          <cell r="AN391">
            <v>29.241635687732341</v>
          </cell>
          <cell r="AO391">
            <v>20.085501858736059</v>
          </cell>
          <cell r="AP391">
            <v>42</v>
          </cell>
          <cell r="AQ391">
            <v>33.6</v>
          </cell>
          <cell r="AR391">
            <v>28.6</v>
          </cell>
          <cell r="AS391">
            <v>45160.6</v>
          </cell>
          <cell r="AT391">
            <v>45155.6</v>
          </cell>
          <cell r="AU391"/>
          <cell r="AV391"/>
          <cell r="AW391"/>
          <cell r="AX391"/>
          <cell r="AY391"/>
          <cell r="AZ391"/>
          <cell r="BA391"/>
          <cell r="BB391"/>
          <cell r="BC391" t="str">
            <v>NO COC</v>
          </cell>
          <cell r="BD391" t="str">
            <v>PARTIALLY BILLED</v>
          </cell>
          <cell r="BE391">
            <v>45130</v>
          </cell>
          <cell r="BF391">
            <v>761</v>
          </cell>
          <cell r="BG391"/>
          <cell r="BH391"/>
        </row>
        <row r="392">
          <cell r="E392" t="str">
            <v>X23030960460</v>
          </cell>
          <cell r="F392" t="str">
            <v>JESUS THE BRIGHT AND MORNING STAR MINISTRY INC.</v>
          </cell>
          <cell r="G392" t="str">
            <v>MT. APO, SOLDIER'S HILLS 4 PH I, BACOOR</v>
          </cell>
          <cell r="H392" t="str">
            <v>BACOOR CITY</v>
          </cell>
          <cell r="I392" t="str">
            <v>DASMA</v>
          </cell>
          <cell r="J392" t="str">
            <v>for digging on 1st week of June; needs SSP</v>
          </cell>
          <cell r="K392" t="str">
            <v>W/ ISSUE</v>
          </cell>
          <cell r="L392" t="str">
            <v>AVECO</v>
          </cell>
          <cell r="M392" t="str">
            <v>FCOMP</v>
          </cell>
          <cell r="N392" t="str">
            <v>IJP</v>
          </cell>
          <cell r="O392">
            <v>321.97000000000003</v>
          </cell>
          <cell r="P392">
            <v>243.2277</v>
          </cell>
          <cell r="Q392">
            <v>477.12</v>
          </cell>
          <cell r="R392">
            <v>31</v>
          </cell>
          <cell r="S392">
            <v>1111267.76</v>
          </cell>
          <cell r="T392" t="str">
            <v>NEW</v>
          </cell>
          <cell r="U392">
            <v>250209.94</v>
          </cell>
          <cell r="V392">
            <v>148234.29</v>
          </cell>
          <cell r="W392">
            <v>45062.711111111108</v>
          </cell>
          <cell r="X392">
            <v>45065</v>
          </cell>
          <cell r="Y392">
            <v>45064</v>
          </cell>
          <cell r="Z392"/>
          <cell r="AA392">
            <v>45139</v>
          </cell>
          <cell r="AB392"/>
          <cell r="AC392">
            <v>76.288888888891961</v>
          </cell>
          <cell r="AD392">
            <v>74</v>
          </cell>
          <cell r="AE392">
            <v>-45139</v>
          </cell>
          <cell r="AF392">
            <v>45085.735207496647</v>
          </cell>
          <cell r="AG392">
            <v>45095.674966532795</v>
          </cell>
          <cell r="AH392">
            <v>45112.711111111108</v>
          </cell>
          <cell r="AI392">
            <v>2.1986033950618169</v>
          </cell>
          <cell r="AJ392">
            <v>-902.78</v>
          </cell>
          <cell r="AK392">
            <v>32</v>
          </cell>
          <cell r="AL392">
            <v>36</v>
          </cell>
          <cell r="AM392">
            <v>26.024096385542165</v>
          </cell>
          <cell r="AN392">
            <v>32.963855421686745</v>
          </cell>
          <cell r="AO392">
            <v>23.024096385542165</v>
          </cell>
          <cell r="AP392">
            <v>50</v>
          </cell>
          <cell r="AQ392">
            <v>40</v>
          </cell>
          <cell r="AR392">
            <v>35</v>
          </cell>
          <cell r="AS392">
            <v>45179</v>
          </cell>
          <cell r="AT392">
            <v>45174</v>
          </cell>
          <cell r="AU392"/>
          <cell r="AV392"/>
          <cell r="AW392"/>
          <cell r="AX392"/>
          <cell r="AY392"/>
          <cell r="AZ392"/>
          <cell r="BA392"/>
          <cell r="BB392"/>
          <cell r="BC392" t="str">
            <v>NO COC</v>
          </cell>
          <cell r="BD392" t="str">
            <v>PARTIALLY BILLED</v>
          </cell>
          <cell r="BE392">
            <v>45142</v>
          </cell>
          <cell r="BF392">
            <v>749</v>
          </cell>
          <cell r="BG392"/>
          <cell r="BH392"/>
        </row>
        <row r="393">
          <cell r="E393" t="str">
            <v>X23041379276</v>
          </cell>
          <cell r="F393" t="str">
            <v>ERWYN LUMANOG</v>
          </cell>
          <cell r="G393" t="str">
            <v>EDISON, EDISON INDUSTRIAL COMPLEX, PARANAQUE</v>
          </cell>
          <cell r="H393" t="str">
            <v>PARAÑAQUE CITY</v>
          </cell>
          <cell r="I393" t="str">
            <v>PARAÑAQUE</v>
          </cell>
          <cell r="J393" t="str">
            <v>for execution on June 3</v>
          </cell>
          <cell r="K393" t="str">
            <v>W/O ISSUE</v>
          </cell>
          <cell r="L393" t="str">
            <v>ECOM</v>
          </cell>
          <cell r="M393" t="str">
            <v>FCOMP</v>
          </cell>
          <cell r="N393" t="str">
            <v>RRG</v>
          </cell>
          <cell r="O393">
            <v>7.6</v>
          </cell>
          <cell r="P393">
            <v>7.53</v>
          </cell>
          <cell r="Q393">
            <v>10.42</v>
          </cell>
          <cell r="R393">
            <v>0</v>
          </cell>
          <cell r="S393">
            <v>17413.560000000001</v>
          </cell>
          <cell r="T393" t="str">
            <v>TERMINATION</v>
          </cell>
          <cell r="U393">
            <v>5922.66</v>
          </cell>
          <cell r="V393">
            <v>4262.76</v>
          </cell>
          <cell r="W393">
            <v>45062.713888888888</v>
          </cell>
          <cell r="X393">
            <v>45065</v>
          </cell>
          <cell r="Y393">
            <v>45063</v>
          </cell>
          <cell r="Z393"/>
          <cell r="AA393">
            <v>45101.530555555553</v>
          </cell>
          <cell r="AB393"/>
          <cell r="AC393">
            <v>38.816666666665697</v>
          </cell>
          <cell r="AD393">
            <v>36.530555555553292</v>
          </cell>
          <cell r="AE393">
            <v>-45101.530555555553</v>
          </cell>
          <cell r="AF393">
            <v>45081.488082437274</v>
          </cell>
          <cell r="AG393">
            <v>45090.294534050176</v>
          </cell>
          <cell r="AH393">
            <v>45112.713888888888</v>
          </cell>
          <cell r="AI393">
            <v>1.3370185185184851</v>
          </cell>
          <cell r="AJ393">
            <v>-1127.5382638888889</v>
          </cell>
          <cell r="AK393">
            <v>20</v>
          </cell>
          <cell r="AL393">
            <v>36</v>
          </cell>
          <cell r="AM393">
            <v>21.774193548387096</v>
          </cell>
          <cell r="AN393">
            <v>27.58064516129032</v>
          </cell>
          <cell r="AO393">
            <v>18.774193548387096</v>
          </cell>
          <cell r="AP393">
            <v>40</v>
          </cell>
          <cell r="AQ393">
            <v>32</v>
          </cell>
          <cell r="AR393">
            <v>27</v>
          </cell>
          <cell r="AS393">
            <v>45133.530555555553</v>
          </cell>
          <cell r="AT393">
            <v>45128.530555555553</v>
          </cell>
          <cell r="AU393"/>
          <cell r="AV393"/>
          <cell r="AW393"/>
          <cell r="AX393"/>
          <cell r="AY393"/>
          <cell r="AZ393"/>
          <cell r="BA393"/>
          <cell r="BB393"/>
          <cell r="BC393" t="str">
            <v>ON GOING MAT RETURN</v>
          </cell>
          <cell r="BD393" t="str">
            <v>PARTIALLY BILLED</v>
          </cell>
          <cell r="BE393">
            <v>45104.530555555553</v>
          </cell>
          <cell r="BF393">
            <v>194.46944444444671</v>
          </cell>
          <cell r="BG393">
            <v>45096</v>
          </cell>
          <cell r="BH393">
            <v>45299</v>
          </cell>
        </row>
        <row r="394">
          <cell r="E394" t="str">
            <v>X23051696466</v>
          </cell>
          <cell r="F394" t="str">
            <v>AAKASH SANJAY BHAGIA</v>
          </cell>
          <cell r="G394" t="str">
            <v>ACACIA, MOLAVE PARK VILL, PARANAQUE</v>
          </cell>
          <cell r="H394" t="str">
            <v>PARAÑAQUE CITY</v>
          </cell>
          <cell r="I394" t="str">
            <v>PARAÑAQUE</v>
          </cell>
          <cell r="J394"/>
          <cell r="K394" t="str">
            <v>W/O ISSUE</v>
          </cell>
          <cell r="L394" t="str">
            <v>ECOM</v>
          </cell>
          <cell r="M394" t="str">
            <v>FCOMP</v>
          </cell>
          <cell r="N394" t="str">
            <v>RRG</v>
          </cell>
          <cell r="O394">
            <v>71.78</v>
          </cell>
          <cell r="P394">
            <v>23.7928</v>
          </cell>
          <cell r="Q394">
            <v>122.93</v>
          </cell>
          <cell r="R394">
            <v>109</v>
          </cell>
          <cell r="S394">
            <v>112377.32</v>
          </cell>
          <cell r="T394" t="str">
            <v>NEW</v>
          </cell>
          <cell r="U394">
            <v>55938.3</v>
          </cell>
          <cell r="V394">
            <v>42386.1</v>
          </cell>
          <cell r="W394">
            <v>45065.367361111108</v>
          </cell>
          <cell r="X394">
            <v>45072</v>
          </cell>
          <cell r="Y394">
            <v>45069</v>
          </cell>
          <cell r="Z394"/>
          <cell r="AA394">
            <v>45073.59097222222</v>
          </cell>
          <cell r="AB394"/>
          <cell r="AC394">
            <v>8.2236111111124046</v>
          </cell>
          <cell r="AD394">
            <v>1.5909722222204437</v>
          </cell>
          <cell r="AE394">
            <v>-45073.59097222222</v>
          </cell>
          <cell r="AF394">
            <v>45084.813404276574</v>
          </cell>
          <cell r="AG394">
            <v>45093.799015787365</v>
          </cell>
          <cell r="AH394">
            <v>45115.367361111108</v>
          </cell>
          <cell r="AI394">
            <v>0.27477931356841923</v>
          </cell>
          <cell r="AJ394">
            <v>-1024.3997948232322</v>
          </cell>
          <cell r="AK394">
            <v>26</v>
          </cell>
          <cell r="AL394">
            <v>32</v>
          </cell>
          <cell r="AM394">
            <v>22.446043165467625</v>
          </cell>
          <cell r="AN394">
            <v>28.431654676258994</v>
          </cell>
          <cell r="AO394">
            <v>19.446043165467625</v>
          </cell>
          <cell r="AP394">
            <v>44</v>
          </cell>
          <cell r="AQ394">
            <v>35.200000000000003</v>
          </cell>
          <cell r="AR394">
            <v>30.200000000000003</v>
          </cell>
          <cell r="AS394">
            <v>45108.790972222218</v>
          </cell>
          <cell r="AT394">
            <v>45103.790972222218</v>
          </cell>
          <cell r="AU394"/>
          <cell r="AV394"/>
          <cell r="AW394"/>
          <cell r="AX394"/>
          <cell r="AY394"/>
          <cell r="AZ394"/>
          <cell r="BA394"/>
          <cell r="BB394"/>
          <cell r="BC394" t="str">
            <v>NO COC</v>
          </cell>
          <cell r="BD394" t="str">
            <v>PARTIALLY BILLED</v>
          </cell>
          <cell r="BE394">
            <v>45076.59097222222</v>
          </cell>
          <cell r="BF394">
            <v>814.40902777777956</v>
          </cell>
          <cell r="BG394"/>
          <cell r="BH394"/>
        </row>
        <row r="395">
          <cell r="E395" t="str">
            <v>X23051687806</v>
          </cell>
          <cell r="F395" t="str">
            <v>NEW GOLDEN CITY BUILDERS &amp; DEVT. CORP</v>
          </cell>
          <cell r="G395" t="str">
            <v>PRES. DIOSDADO MACAPAGAL, ASIAWORLD CITY, PARANAQUE</v>
          </cell>
          <cell r="H395" t="str">
            <v>PARAÑAQUE CITY</v>
          </cell>
          <cell r="I395" t="str">
            <v>PARAÑAQUE</v>
          </cell>
          <cell r="J395" t="str">
            <v>work permit</v>
          </cell>
          <cell r="K395" t="str">
            <v>W/O ISSUE</v>
          </cell>
          <cell r="L395" t="str">
            <v>AVECO</v>
          </cell>
          <cell r="M395" t="str">
            <v>FCOMP</v>
          </cell>
          <cell r="N395" t="str">
            <v>JSP</v>
          </cell>
          <cell r="O395">
            <v>116.46</v>
          </cell>
          <cell r="P395">
            <v>94.116699999999994</v>
          </cell>
          <cell r="Q395">
            <v>159.53</v>
          </cell>
          <cell r="R395">
            <v>0</v>
          </cell>
          <cell r="S395">
            <v>100444.34</v>
          </cell>
          <cell r="T395" t="str">
            <v>TERMINATION</v>
          </cell>
          <cell r="U395">
            <v>90754.48</v>
          </cell>
          <cell r="V395">
            <v>85088.99</v>
          </cell>
          <cell r="W395">
            <v>45068.688888888886</v>
          </cell>
          <cell r="X395">
            <v>45072.615277777775</v>
          </cell>
          <cell r="Y395">
            <v>45069</v>
          </cell>
          <cell r="Z395"/>
          <cell r="AA395">
            <v>45121.513888888891</v>
          </cell>
          <cell r="AB395"/>
          <cell r="AC395">
            <v>52.825000000004366</v>
          </cell>
          <cell r="AD395">
            <v>48.898611111115315</v>
          </cell>
          <cell r="AE395">
            <v>-45121.513888888891</v>
          </cell>
          <cell r="AF395">
            <v>45089.895785440611</v>
          </cell>
          <cell r="AG395">
            <v>45099.350957854404</v>
          </cell>
          <cell r="AH395">
            <v>45118.688888888886</v>
          </cell>
          <cell r="AI395">
            <v>1.6366720085471438</v>
          </cell>
          <cell r="AJ395">
            <v>-1025.4889520202021</v>
          </cell>
          <cell r="AK395">
            <v>26</v>
          </cell>
          <cell r="AL395">
            <v>36</v>
          </cell>
          <cell r="AM395">
            <v>24.206896551724139</v>
          </cell>
          <cell r="AN395">
            <v>30.662068965517239</v>
          </cell>
          <cell r="AO395">
            <v>21.206896551724139</v>
          </cell>
          <cell r="AP395">
            <v>44</v>
          </cell>
          <cell r="AQ395">
            <v>35.200000000000003</v>
          </cell>
          <cell r="AR395">
            <v>30.200000000000003</v>
          </cell>
          <cell r="AS395">
            <v>45156.713888888888</v>
          </cell>
          <cell r="AT395">
            <v>45151.713888888888</v>
          </cell>
          <cell r="AU395"/>
          <cell r="AV395"/>
          <cell r="AW395"/>
          <cell r="AX395"/>
          <cell r="AY395"/>
          <cell r="AZ395"/>
          <cell r="BA395"/>
          <cell r="BB395"/>
          <cell r="BC395" t="str">
            <v>NO COC</v>
          </cell>
          <cell r="BD395" t="str">
            <v>PARTIALLY BILLED</v>
          </cell>
          <cell r="BE395">
            <v>45124.513888888891</v>
          </cell>
          <cell r="BF395">
            <v>766.48611111110949</v>
          </cell>
          <cell r="BG395"/>
          <cell r="BH395"/>
        </row>
        <row r="396">
          <cell r="E396" t="str">
            <v>X23010330135</v>
          </cell>
          <cell r="F396" t="str">
            <v>QUEEN'S ROW ELEMENTARY SCHOOL</v>
          </cell>
          <cell r="G396" t="str">
            <v>QUEEN'S MAIN, QUEEN'S ROW AREA A SUBD, BACOOR</v>
          </cell>
          <cell r="H396" t="str">
            <v>BACOOR CITY</v>
          </cell>
          <cell r="I396" t="str">
            <v>DASMA</v>
          </cell>
          <cell r="J396" t="str">
            <v>conctractor crew survey ; for completion on June 2, 2023</v>
          </cell>
          <cell r="K396" t="str">
            <v>W/O ISSUE</v>
          </cell>
          <cell r="L396" t="str">
            <v>AVECO</v>
          </cell>
          <cell r="M396" t="str">
            <v>COMP</v>
          </cell>
          <cell r="N396" t="str">
            <v>IJP</v>
          </cell>
          <cell r="O396">
            <v>101.17</v>
          </cell>
          <cell r="P396">
            <v>55.558500000000002</v>
          </cell>
          <cell r="Q396">
            <v>146.63</v>
          </cell>
          <cell r="R396">
            <v>184.5</v>
          </cell>
          <cell r="S396">
            <v>815408.01</v>
          </cell>
          <cell r="T396" t="str">
            <v>NEW</v>
          </cell>
          <cell r="U396">
            <v>78838.12</v>
          </cell>
          <cell r="V396">
            <v>38634.99</v>
          </cell>
          <cell r="W396">
            <v>45068.6875</v>
          </cell>
          <cell r="X396">
            <v>45072.615972222222</v>
          </cell>
          <cell r="Y396">
            <v>45069</v>
          </cell>
          <cell r="Z396"/>
          <cell r="AA396">
            <v>45079</v>
          </cell>
          <cell r="AB396">
            <v>45860.647222222222</v>
          </cell>
          <cell r="AC396">
            <v>10.3125</v>
          </cell>
          <cell r="AD396">
            <v>6.3840277777781012</v>
          </cell>
          <cell r="AE396">
            <v>781.6472222222219</v>
          </cell>
          <cell r="AF396">
            <v>45088.133543165466</v>
          </cell>
          <cell r="AG396">
            <v>45097.119154676257</v>
          </cell>
          <cell r="AH396">
            <v>45118.6875</v>
          </cell>
          <cell r="AI396">
            <v>0.34457632211538458</v>
          </cell>
          <cell r="AJ396">
            <v>17.764709595959587</v>
          </cell>
          <cell r="AK396">
            <v>26</v>
          </cell>
          <cell r="AL396">
            <v>32</v>
          </cell>
          <cell r="AM396">
            <v>22.446043165467625</v>
          </cell>
          <cell r="AN396">
            <v>28.431654676258994</v>
          </cell>
          <cell r="AO396">
            <v>19.446043165467625</v>
          </cell>
          <cell r="AP396">
            <v>44</v>
          </cell>
          <cell r="AQ396">
            <v>35.200000000000003</v>
          </cell>
          <cell r="AR396">
            <v>30.200000000000003</v>
          </cell>
          <cell r="AS396">
            <v>45114.2</v>
          </cell>
          <cell r="AT396">
            <v>45109.2</v>
          </cell>
          <cell r="AU396"/>
          <cell r="AV396"/>
          <cell r="AW396"/>
          <cell r="AX396"/>
          <cell r="AY396"/>
          <cell r="AZ396"/>
          <cell r="BA396"/>
          <cell r="BB396"/>
          <cell r="BC396" t="str">
            <v>PAID</v>
          </cell>
          <cell r="BD396"/>
          <cell r="BE396">
            <v>45082</v>
          </cell>
          <cell r="BF396">
            <v>389</v>
          </cell>
          <cell r="BG396">
            <v>45079</v>
          </cell>
          <cell r="BH396">
            <v>45471</v>
          </cell>
        </row>
        <row r="397">
          <cell r="E397" t="str">
            <v>X22052212105</v>
          </cell>
          <cell r="F397" t="str">
            <v>VINCENT ENRIQUE SALOM BOCALING</v>
          </cell>
          <cell r="G397" t="str">
            <v>HAMBURG, BF HOMES, PARANAQUE</v>
          </cell>
          <cell r="H397" t="str">
            <v>PARAÑAQUE CITY</v>
          </cell>
          <cell r="I397" t="str">
            <v>PARAÑAQUE</v>
          </cell>
          <cell r="J397"/>
          <cell r="K397" t="str">
            <v>W/O ISSUE</v>
          </cell>
          <cell r="L397" t="str">
            <v>VJC</v>
          </cell>
          <cell r="M397" t="str">
            <v>FCOMP</v>
          </cell>
          <cell r="N397" t="str">
            <v>IJP</v>
          </cell>
          <cell r="O397">
            <v>121.76</v>
          </cell>
          <cell r="P397">
            <v>132.50829999999999</v>
          </cell>
          <cell r="Q397">
            <v>65.52</v>
          </cell>
          <cell r="R397">
            <v>40</v>
          </cell>
          <cell r="S397">
            <v>236800.37</v>
          </cell>
          <cell r="T397" t="str">
            <v>NEW</v>
          </cell>
          <cell r="U397">
            <v>64409.71</v>
          </cell>
          <cell r="V397">
            <v>17308.21</v>
          </cell>
          <cell r="W397">
            <v>45068.688888888886</v>
          </cell>
          <cell r="X397">
            <v>45072.634722222225</v>
          </cell>
          <cell r="Y397">
            <v>45069</v>
          </cell>
          <cell r="Z397"/>
          <cell r="AA397">
            <v>45083.567361111112</v>
          </cell>
          <cell r="AB397"/>
          <cell r="AC397">
            <v>14.878472222226264</v>
          </cell>
          <cell r="AD397">
            <v>10.932638888887595</v>
          </cell>
          <cell r="AE397">
            <v>-45083.567361111112</v>
          </cell>
          <cell r="AF397">
            <v>45088.774390747625</v>
          </cell>
          <cell r="AG397">
            <v>45097.930524576615</v>
          </cell>
          <cell r="AH397">
            <v>45118.688888888886</v>
          </cell>
          <cell r="AI397">
            <v>0.48337065552884839</v>
          </cell>
          <cell r="AJ397">
            <v>-1073.4182705026456</v>
          </cell>
          <cell r="AK397">
            <v>23</v>
          </cell>
          <cell r="AL397">
            <v>36</v>
          </cell>
          <cell r="AM397">
            <v>23.085501858736059</v>
          </cell>
          <cell r="AN397">
            <v>29.241635687732341</v>
          </cell>
          <cell r="AO397">
            <v>20.085501858736059</v>
          </cell>
          <cell r="AP397">
            <v>42</v>
          </cell>
          <cell r="AQ397">
            <v>33.6</v>
          </cell>
          <cell r="AR397">
            <v>28.6</v>
          </cell>
          <cell r="AS397">
            <v>45117.167361111111</v>
          </cell>
          <cell r="AT397">
            <v>45112.167361111111</v>
          </cell>
          <cell r="AU397"/>
          <cell r="AV397"/>
          <cell r="AW397"/>
          <cell r="AX397"/>
          <cell r="AY397"/>
          <cell r="AZ397"/>
          <cell r="BA397"/>
          <cell r="BB397"/>
          <cell r="BC397" t="str">
            <v>ON GOING MAT RETURN</v>
          </cell>
          <cell r="BD397" t="str">
            <v>WITH BACKJOB , PARTIALLY BILLED</v>
          </cell>
          <cell r="BE397">
            <v>45086.567361111112</v>
          </cell>
          <cell r="BF397">
            <v>124.4326388888876</v>
          </cell>
          <cell r="BG397">
            <v>45083</v>
          </cell>
          <cell r="BH397">
            <v>45211</v>
          </cell>
        </row>
        <row r="398">
          <cell r="E398" t="str">
            <v>X23030909070</v>
          </cell>
          <cell r="F398" t="str">
            <v>CITY GOV'T OF LAS PIÑAS</v>
          </cell>
          <cell r="G398" t="str">
            <v>BINGGAS, PILAR VILL, LAS PINAS CITY</v>
          </cell>
          <cell r="H398" t="str">
            <v>LAS PIÑAS CITY</v>
          </cell>
          <cell r="I398" t="str">
            <v>PARAÑAQUE</v>
          </cell>
          <cell r="J398" t="str">
            <v>for FCOMP</v>
          </cell>
          <cell r="K398" t="str">
            <v>W/O ISSUE</v>
          </cell>
          <cell r="L398" t="str">
            <v>CHALLENGER</v>
          </cell>
          <cell r="M398" t="str">
            <v>TECO</v>
          </cell>
          <cell r="N398" t="str">
            <v>JSP</v>
          </cell>
          <cell r="O398">
            <v>265.32</v>
          </cell>
          <cell r="P398">
            <v>203.68279999999999</v>
          </cell>
          <cell r="Q398">
            <v>399.38</v>
          </cell>
          <cell r="R398">
            <v>32.729999999999997</v>
          </cell>
          <cell r="S398">
            <v>1058443.27</v>
          </cell>
          <cell r="T398" t="str">
            <v>MODIFICATION</v>
          </cell>
          <cell r="U398">
            <v>206408.08</v>
          </cell>
          <cell r="V398">
            <v>112891.84</v>
          </cell>
          <cell r="W398">
            <v>45068.584027777775</v>
          </cell>
          <cell r="X398">
            <v>45072.636805555558</v>
          </cell>
          <cell r="Y398">
            <v>45069</v>
          </cell>
          <cell r="Z398"/>
          <cell r="AA398">
            <v>45079.763888888891</v>
          </cell>
          <cell r="AB398"/>
          <cell r="AC398">
            <v>11.179861111115315</v>
          </cell>
          <cell r="AD398">
            <v>7.1270833333328483</v>
          </cell>
          <cell r="AE398">
            <v>-45079.763888888891</v>
          </cell>
          <cell r="AF398">
            <v>45091.055725890983</v>
          </cell>
          <cell r="AG398">
            <v>45100.848178721171</v>
          </cell>
          <cell r="AH398">
            <v>45118.584027777775</v>
          </cell>
          <cell r="AI398">
            <v>0.32918479938283984</v>
          </cell>
          <cell r="AJ398">
            <v>-939.16174768518522</v>
          </cell>
          <cell r="AK398">
            <v>30</v>
          </cell>
          <cell r="AL398">
            <v>36</v>
          </cell>
          <cell r="AM398">
            <v>25.471698113207545</v>
          </cell>
          <cell r="AN398">
            <v>32.264150943396224</v>
          </cell>
          <cell r="AO398">
            <v>22.471698113207545</v>
          </cell>
          <cell r="AP398">
            <v>48</v>
          </cell>
          <cell r="AQ398">
            <v>38.400000000000006</v>
          </cell>
          <cell r="AR398">
            <v>33.400000000000006</v>
          </cell>
          <cell r="AS398">
            <v>45118.163888888892</v>
          </cell>
          <cell r="AT398">
            <v>45113.163888888892</v>
          </cell>
          <cell r="AU398"/>
          <cell r="AV398"/>
          <cell r="AW398"/>
          <cell r="AX398"/>
          <cell r="AY398"/>
          <cell r="AZ398"/>
          <cell r="BA398"/>
          <cell r="BB398"/>
          <cell r="BC398" t="str">
            <v>PAID</v>
          </cell>
          <cell r="BD398" t="str">
            <v>WITH BACKJOB</v>
          </cell>
          <cell r="BE398">
            <v>45082.763888888891</v>
          </cell>
          <cell r="BF398">
            <v>218.23611111110949</v>
          </cell>
          <cell r="BG398">
            <v>45079</v>
          </cell>
          <cell r="BH398">
            <v>45301</v>
          </cell>
        </row>
        <row r="399">
          <cell r="E399" t="str">
            <v>X23041287950</v>
          </cell>
          <cell r="F399" t="str">
            <v>LBC EXPRESS, INC.</v>
          </cell>
          <cell r="G399" t="str">
            <v>C-5 EXTENSION, LA HUERTA, PARANAQUE</v>
          </cell>
          <cell r="H399" t="str">
            <v>PARAÑAQUE CITY</v>
          </cell>
          <cell r="I399" t="str">
            <v>PARAÑAQUE</v>
          </cell>
          <cell r="J399" t="str">
            <v>for completion on May 30</v>
          </cell>
          <cell r="K399" t="str">
            <v>W/O ISSUE</v>
          </cell>
          <cell r="L399" t="str">
            <v>ECOM</v>
          </cell>
          <cell r="M399" t="str">
            <v>FCOMP</v>
          </cell>
          <cell r="N399" t="str">
            <v>RRG</v>
          </cell>
          <cell r="O399">
            <v>30.16</v>
          </cell>
          <cell r="P399">
            <v>17.363800000000001</v>
          </cell>
          <cell r="Q399">
            <v>213.83</v>
          </cell>
          <cell r="R399">
            <v>1750</v>
          </cell>
          <cell r="S399">
            <v>735940.44</v>
          </cell>
          <cell r="T399" t="str">
            <v>NEW</v>
          </cell>
          <cell r="U399">
            <v>21894.27</v>
          </cell>
          <cell r="V399">
            <v>10334.969999999999</v>
          </cell>
          <cell r="W399">
            <v>45072.70208333333</v>
          </cell>
          <cell r="X399">
            <v>45076.599305555559</v>
          </cell>
          <cell r="Y399">
            <v>45076</v>
          </cell>
          <cell r="Z399"/>
          <cell r="AA399">
            <v>45076.628472222219</v>
          </cell>
          <cell r="AB399"/>
          <cell r="AC399">
            <v>3.9263888888890506</v>
          </cell>
          <cell r="AD399">
            <v>2.9166666659875773E-2</v>
          </cell>
          <cell r="AE399">
            <v>-45076.628472222219</v>
          </cell>
          <cell r="AF399">
            <v>45086.10833333333</v>
          </cell>
          <cell r="AG399">
            <v>45093.48333333333</v>
          </cell>
          <cell r="AH399">
            <v>45122.70208333333</v>
          </cell>
          <cell r="AI399">
            <v>0.17949206349207086</v>
          </cell>
          <cell r="AJ399">
            <v>-979.9267059178743</v>
          </cell>
          <cell r="AK399">
            <v>28</v>
          </cell>
          <cell r="AL399">
            <v>20</v>
          </cell>
          <cell r="AM399">
            <v>16.406250000000004</v>
          </cell>
          <cell r="AN399">
            <v>20.781250000000004</v>
          </cell>
          <cell r="AO399">
            <v>13.406250000000004</v>
          </cell>
          <cell r="AP399">
            <v>46</v>
          </cell>
          <cell r="AQ399">
            <v>36.800000000000004</v>
          </cell>
          <cell r="AR399">
            <v>31.800000000000004</v>
          </cell>
          <cell r="AS399">
            <v>45113.428472222222</v>
          </cell>
          <cell r="AT399">
            <v>45108.428472222222</v>
          </cell>
          <cell r="AU399"/>
          <cell r="AV399"/>
          <cell r="AW399"/>
          <cell r="AX399"/>
          <cell r="AY399"/>
          <cell r="AZ399"/>
          <cell r="BA399"/>
          <cell r="BB399"/>
          <cell r="BC399" t="str">
            <v>NO COC</v>
          </cell>
          <cell r="BD399" t="str">
            <v>PARTIALLY BILLED</v>
          </cell>
          <cell r="BE399">
            <v>45079.628472222219</v>
          </cell>
          <cell r="BF399">
            <v>811.37152777778101</v>
          </cell>
          <cell r="BG399"/>
          <cell r="BH399"/>
        </row>
        <row r="400">
          <cell r="E400" t="str">
            <v>X23010291465</v>
          </cell>
          <cell r="F400" t="str">
            <v>BACOOR NATIONAL HIGH SCHOOL - VILLA MARIA ANNEX</v>
          </cell>
          <cell r="G400" t="str">
            <v>BLOCK 2, VILLA MARIA, BACOOR</v>
          </cell>
          <cell r="H400" t="str">
            <v>BACOOR CITY</v>
          </cell>
          <cell r="I400" t="str">
            <v>DASMA</v>
          </cell>
          <cell r="J400" t="str">
            <v>for execution next week</v>
          </cell>
          <cell r="K400" t="str">
            <v>W/O ISSUE</v>
          </cell>
          <cell r="L400" t="str">
            <v>POWERHOUSE</v>
          </cell>
          <cell r="M400" t="str">
            <v>FCOMP</v>
          </cell>
          <cell r="N400" t="str">
            <v>JSP</v>
          </cell>
          <cell r="O400">
            <v>21.73</v>
          </cell>
          <cell r="P400">
            <v>11.4428</v>
          </cell>
          <cell r="Q400">
            <v>29.68</v>
          </cell>
          <cell r="R400">
            <v>48</v>
          </cell>
          <cell r="S400">
            <v>199118.64</v>
          </cell>
          <cell r="T400" t="str">
            <v>NEW</v>
          </cell>
          <cell r="U400">
            <v>16934.349999999999</v>
          </cell>
          <cell r="V400"/>
          <cell r="W400">
            <v>45075.681944444441</v>
          </cell>
          <cell r="X400">
            <v>45078</v>
          </cell>
          <cell r="Y400">
            <v>45077</v>
          </cell>
          <cell r="Z400"/>
          <cell r="AA400">
            <v>45082.67291666667</v>
          </cell>
          <cell r="AB400"/>
          <cell r="AC400">
            <v>6.9909722222291748</v>
          </cell>
          <cell r="AD400">
            <v>4.6729166666700621</v>
          </cell>
          <cell r="AE400">
            <v>-45082.67291666667</v>
          </cell>
          <cell r="AF400">
            <v>45094.456137992827</v>
          </cell>
          <cell r="AG400">
            <v>45103.262589605729</v>
          </cell>
          <cell r="AH400">
            <v>45125.681944444441</v>
          </cell>
          <cell r="AI400">
            <v>0.24080015432122712</v>
          </cell>
          <cell r="AJ400">
            <v>-1127.0668229166668</v>
          </cell>
          <cell r="AK400">
            <v>20</v>
          </cell>
          <cell r="AL400">
            <v>36</v>
          </cell>
          <cell r="AM400">
            <v>21.774193548387096</v>
          </cell>
          <cell r="AN400">
            <v>27.58064516129032</v>
          </cell>
          <cell r="AO400">
            <v>18.774193548387096</v>
          </cell>
          <cell r="AP400">
            <v>40</v>
          </cell>
          <cell r="AQ400">
            <v>32</v>
          </cell>
          <cell r="AR400">
            <v>27</v>
          </cell>
          <cell r="AS400">
            <v>45114.67291666667</v>
          </cell>
          <cell r="AT400">
            <v>45109.67291666667</v>
          </cell>
          <cell r="AU400"/>
          <cell r="AV400"/>
          <cell r="AW400"/>
          <cell r="AX400"/>
          <cell r="AY400"/>
          <cell r="AZ400"/>
          <cell r="BA400"/>
          <cell r="BB400"/>
          <cell r="BC400" t="str">
            <v>NO COC</v>
          </cell>
          <cell r="BD400"/>
          <cell r="BE400">
            <v>45085.67291666667</v>
          </cell>
          <cell r="BF400">
            <v>805.32708333332994</v>
          </cell>
          <cell r="BG400"/>
          <cell r="BH400"/>
        </row>
        <row r="401">
          <cell r="E401" t="str">
            <v>X22094052983</v>
          </cell>
          <cell r="F401" t="str">
            <v>AZEUS O. SILVA</v>
          </cell>
          <cell r="G401" t="str">
            <v>BB. RAMONA TIRONA, BF HOMES, MUNTINLUPA</v>
          </cell>
          <cell r="H401" t="str">
            <v>MUNTINLUPA CITY</v>
          </cell>
          <cell r="I401" t="str">
            <v>PARAÑAQUE</v>
          </cell>
          <cell r="J401" t="str">
            <v>2ns week ng June</v>
          </cell>
          <cell r="K401" t="str">
            <v>W/ ISSUE</v>
          </cell>
          <cell r="L401" t="str">
            <v>POWERHOUSE</v>
          </cell>
          <cell r="M401" t="str">
            <v>FCOMP</v>
          </cell>
          <cell r="N401" t="str">
            <v>EAO</v>
          </cell>
          <cell r="O401">
            <v>65.28</v>
          </cell>
          <cell r="P401">
            <v>41.244700000000002</v>
          </cell>
          <cell r="Q401">
            <v>96.85</v>
          </cell>
          <cell r="R401">
            <v>68.5</v>
          </cell>
          <cell r="S401">
            <v>365073.28</v>
          </cell>
          <cell r="T401" t="str">
            <v>NEW</v>
          </cell>
          <cell r="U401">
            <v>50892.31</v>
          </cell>
          <cell r="V401">
            <v>33366.949999999997</v>
          </cell>
          <cell r="W401">
            <v>45070.561805555553</v>
          </cell>
          <cell r="X401">
            <v>45078</v>
          </cell>
          <cell r="Y401">
            <v>45072</v>
          </cell>
          <cell r="Z401"/>
          <cell r="AA401">
            <v>45122</v>
          </cell>
          <cell r="AB401"/>
          <cell r="AC401">
            <v>51.438194444446708</v>
          </cell>
          <cell r="AD401">
            <v>44</v>
          </cell>
          <cell r="AE401">
            <v>-45122</v>
          </cell>
          <cell r="AF401">
            <v>45089.862185783692</v>
          </cell>
          <cell r="AG401">
            <v>45098.808953844527</v>
          </cell>
          <cell r="AH401">
            <v>45120.561805555553</v>
          </cell>
          <cell r="AI401">
            <v>1.7299546213413661</v>
          </cell>
          <cell r="AJ401">
            <v>-1074.3333333333333</v>
          </cell>
          <cell r="AK401">
            <v>23</v>
          </cell>
          <cell r="AL401">
            <v>34</v>
          </cell>
          <cell r="AM401">
            <v>22.300380228136884</v>
          </cell>
          <cell r="AN401">
            <v>28.247148288973385</v>
          </cell>
          <cell r="AO401">
            <v>19.300380228136884</v>
          </cell>
          <cell r="AP401">
            <v>42</v>
          </cell>
          <cell r="AQ401">
            <v>33.6</v>
          </cell>
          <cell r="AR401">
            <v>28.6</v>
          </cell>
          <cell r="AS401">
            <v>45155.6</v>
          </cell>
          <cell r="AT401">
            <v>45150.6</v>
          </cell>
          <cell r="AU401"/>
          <cell r="AV401"/>
          <cell r="AW401"/>
          <cell r="AX401"/>
          <cell r="AY401"/>
          <cell r="AZ401"/>
          <cell r="BA401"/>
          <cell r="BB401"/>
          <cell r="BC401" t="str">
            <v>ON GOING MAT RETURN</v>
          </cell>
          <cell r="BD401" t="str">
            <v>PARTIALLY BILLED</v>
          </cell>
          <cell r="BE401">
            <v>45125</v>
          </cell>
          <cell r="BF401">
            <v>766</v>
          </cell>
          <cell r="BG401"/>
          <cell r="BH401"/>
        </row>
        <row r="402">
          <cell r="E402" t="str">
            <v>X23051630501</v>
          </cell>
          <cell r="F402" t="str">
            <v>LAND CRIS SOMERSET DEVELOPMENT CORPORATION</v>
          </cell>
          <cell r="G402" t="str">
            <v>DOMINIC SAVIO, BETTER LIVING SUBD, PARANAQUE</v>
          </cell>
          <cell r="H402" t="str">
            <v>PARAÑAQUE CITY</v>
          </cell>
          <cell r="I402" t="str">
            <v>PARAÑAQUE</v>
          </cell>
          <cell r="J402"/>
          <cell r="K402" t="str">
            <v>W/O ISSUE</v>
          </cell>
          <cell r="L402" t="str">
            <v>ECOM</v>
          </cell>
          <cell r="M402" t="str">
            <v>FCOMP</v>
          </cell>
          <cell r="N402" t="str">
            <v>RRG</v>
          </cell>
          <cell r="O402">
            <v>58.69</v>
          </cell>
          <cell r="P402">
            <v>39.296700000000001</v>
          </cell>
          <cell r="Q402">
            <v>77.930000000000007</v>
          </cell>
          <cell r="R402">
            <v>0</v>
          </cell>
          <cell r="S402">
            <v>60247.33</v>
          </cell>
          <cell r="T402" t="str">
            <v>TERMINATION</v>
          </cell>
          <cell r="U402">
            <v>45796.77</v>
          </cell>
          <cell r="V402">
            <v>27244.26</v>
          </cell>
          <cell r="W402">
            <v>45069.668055555558</v>
          </cell>
          <cell r="X402">
            <v>45078</v>
          </cell>
          <cell r="Y402">
            <v>45072</v>
          </cell>
          <cell r="Z402"/>
          <cell r="AA402">
            <v>45101.531944444447</v>
          </cell>
          <cell r="AB402"/>
          <cell r="AC402">
            <v>31.863888888889051</v>
          </cell>
          <cell r="AD402">
            <v>23.531944444446708</v>
          </cell>
          <cell r="AE402">
            <v>-45101.531944444447</v>
          </cell>
          <cell r="AF402">
            <v>45089.753557414297</v>
          </cell>
          <cell r="AG402">
            <v>45098.909691243287</v>
          </cell>
          <cell r="AH402">
            <v>45119.668055555558</v>
          </cell>
          <cell r="AI402">
            <v>1.0351915593129413</v>
          </cell>
          <cell r="AJ402">
            <v>-1073.8459986772486</v>
          </cell>
          <cell r="AK402">
            <v>23</v>
          </cell>
          <cell r="AL402">
            <v>36</v>
          </cell>
          <cell r="AM402">
            <v>23.085501858736059</v>
          </cell>
          <cell r="AN402">
            <v>29.241635687732341</v>
          </cell>
          <cell r="AO402">
            <v>20.085501858736059</v>
          </cell>
          <cell r="AP402">
            <v>42</v>
          </cell>
          <cell r="AQ402">
            <v>33.6</v>
          </cell>
          <cell r="AR402">
            <v>28.6</v>
          </cell>
          <cell r="AS402">
            <v>45135.131944444445</v>
          </cell>
          <cell r="AT402">
            <v>45130.131944444445</v>
          </cell>
          <cell r="AU402"/>
          <cell r="AV402"/>
          <cell r="AW402"/>
          <cell r="AX402"/>
          <cell r="AY402"/>
          <cell r="AZ402"/>
          <cell r="BA402"/>
          <cell r="BB402"/>
          <cell r="BC402" t="str">
            <v>ON GOING MAT RETURN</v>
          </cell>
          <cell r="BD402" t="str">
            <v>PARTIALLY BILLED</v>
          </cell>
          <cell r="BE402">
            <v>45104.531944444447</v>
          </cell>
          <cell r="BF402">
            <v>115.46805555555329</v>
          </cell>
          <cell r="BG402">
            <v>45107</v>
          </cell>
          <cell r="BH402">
            <v>45220</v>
          </cell>
        </row>
        <row r="403">
          <cell r="E403" t="str">
            <v>X23051494648</v>
          </cell>
          <cell r="F403" t="str">
            <v>JOSEPH BRIANE A BANLASAN</v>
          </cell>
          <cell r="G403" t="str">
            <v>BLOCK 2, TREELANE SUBD, MUNTINLUPA</v>
          </cell>
          <cell r="H403" t="str">
            <v>MUNTINLUPA CITY</v>
          </cell>
          <cell r="I403" t="str">
            <v>PARAÑAQUE</v>
          </cell>
          <cell r="J403" t="str">
            <v>for execution next week; WR 1220022652</v>
          </cell>
          <cell r="K403" t="str">
            <v>W/ ISSUE</v>
          </cell>
          <cell r="L403" t="str">
            <v>ECOM</v>
          </cell>
          <cell r="M403" t="str">
            <v>TECO</v>
          </cell>
          <cell r="N403" t="str">
            <v>RRG</v>
          </cell>
          <cell r="O403">
            <v>96</v>
          </cell>
          <cell r="P403">
            <v>67.978999999999999</v>
          </cell>
          <cell r="Q403">
            <v>147.88</v>
          </cell>
          <cell r="R403">
            <v>38</v>
          </cell>
          <cell r="S403">
            <v>411335.51</v>
          </cell>
          <cell r="T403" t="str">
            <v>NEW</v>
          </cell>
          <cell r="U403">
            <v>74811.259999999995</v>
          </cell>
          <cell r="V403">
            <v>79832.14</v>
          </cell>
          <cell r="W403">
            <v>45071.462500000001</v>
          </cell>
          <cell r="X403">
            <v>45078</v>
          </cell>
          <cell r="Y403">
            <v>45078</v>
          </cell>
          <cell r="Z403">
            <v>45168.536111111112</v>
          </cell>
          <cell r="AA403">
            <v>45168.536111111112</v>
          </cell>
          <cell r="AB403"/>
          <cell r="AC403">
            <v>97.073611111110949</v>
          </cell>
          <cell r="AD403">
            <v>90.536111111112405</v>
          </cell>
          <cell r="AE403">
            <v>-45168.536111111112</v>
          </cell>
          <cell r="AF403">
            <v>45092.669396551726</v>
          </cell>
          <cell r="AG403">
            <v>45102.124568965519</v>
          </cell>
          <cell r="AH403">
            <v>45121.462500000001</v>
          </cell>
          <cell r="AI403">
            <v>3.0076225664767282</v>
          </cell>
          <cell r="AJ403">
            <v>-1026.557638888889</v>
          </cell>
          <cell r="AK403">
            <v>26</v>
          </cell>
          <cell r="AL403">
            <v>36</v>
          </cell>
          <cell r="AM403">
            <v>24.206896551724139</v>
          </cell>
          <cell r="AN403">
            <v>30.662068965517239</v>
          </cell>
          <cell r="AO403">
            <v>21.206896551724139</v>
          </cell>
          <cell r="AP403">
            <v>44</v>
          </cell>
          <cell r="AQ403">
            <v>35.200000000000003</v>
          </cell>
          <cell r="AR403">
            <v>30.200000000000003</v>
          </cell>
          <cell r="AS403">
            <v>45203.736111111109</v>
          </cell>
          <cell r="AT403">
            <v>45198.736111111109</v>
          </cell>
          <cell r="AU403"/>
          <cell r="AV403"/>
          <cell r="AW403"/>
          <cell r="AX403"/>
          <cell r="AY403"/>
          <cell r="AZ403"/>
          <cell r="BA403"/>
          <cell r="BB403"/>
          <cell r="BC403" t="str">
            <v>PAID</v>
          </cell>
          <cell r="BD403"/>
          <cell r="BE403">
            <v>45171.536111111112</v>
          </cell>
          <cell r="BF403">
            <v>98.463888888887595</v>
          </cell>
          <cell r="BG403">
            <v>45162</v>
          </cell>
          <cell r="BH403">
            <v>45270</v>
          </cell>
        </row>
        <row r="404">
          <cell r="E404" t="str">
            <v>X23051714760</v>
          </cell>
          <cell r="F404" t="str">
            <v>DITO TELECOMMUNITY CORPORATION</v>
          </cell>
          <cell r="G404" t="str">
            <v>TEHERAN, MULTINATIONAL VILL, PARANAQUE</v>
          </cell>
          <cell r="H404" t="str">
            <v>PARAÑAQUE CITY</v>
          </cell>
          <cell r="I404" t="str">
            <v>PARAÑAQUE</v>
          </cell>
          <cell r="J404" t="str">
            <v>for execution next week</v>
          </cell>
          <cell r="K404" t="str">
            <v>W/ ISSUE</v>
          </cell>
          <cell r="L404" t="str">
            <v>ECOM</v>
          </cell>
          <cell r="M404" t="str">
            <v>TECO</v>
          </cell>
          <cell r="N404" t="str">
            <v>EAO</v>
          </cell>
          <cell r="O404">
            <v>183.75</v>
          </cell>
          <cell r="P404">
            <v>133.33529999999999</v>
          </cell>
          <cell r="Q404">
            <v>272.64999999999998</v>
          </cell>
          <cell r="R404">
            <v>31</v>
          </cell>
          <cell r="S404">
            <v>313151.44</v>
          </cell>
          <cell r="T404" t="str">
            <v>NEW</v>
          </cell>
          <cell r="U404">
            <v>143192.76999999999</v>
          </cell>
          <cell r="V404">
            <v>138048.79999999999</v>
          </cell>
          <cell r="W404">
            <v>45070.543055555558</v>
          </cell>
          <cell r="X404">
            <v>45078</v>
          </cell>
          <cell r="Y404">
            <v>45072</v>
          </cell>
          <cell r="Z404">
            <v>45107.675694444442</v>
          </cell>
          <cell r="AA404">
            <v>45107.675694444442</v>
          </cell>
          <cell r="AB404"/>
          <cell r="AC404">
            <v>37.132638888884685</v>
          </cell>
          <cell r="AD404">
            <v>29.675694444442343</v>
          </cell>
          <cell r="AE404">
            <v>-45107.675694444442</v>
          </cell>
          <cell r="AF404">
            <v>45092.411476608191</v>
          </cell>
          <cell r="AG404">
            <v>45102.043055555558</v>
          </cell>
          <cell r="AH404">
            <v>45120.543055555558</v>
          </cell>
          <cell r="AI404">
            <v>1.1198732363314428</v>
          </cell>
          <cell r="AJ404">
            <v>-980.60164553140089</v>
          </cell>
          <cell r="AK404">
            <v>28</v>
          </cell>
          <cell r="AL404">
            <v>36</v>
          </cell>
          <cell r="AM404">
            <v>24.868421052631579</v>
          </cell>
          <cell r="AN404">
            <v>31.499999999999996</v>
          </cell>
          <cell r="AO404">
            <v>21.868421052631579</v>
          </cell>
          <cell r="AP404">
            <v>46</v>
          </cell>
          <cell r="AQ404">
            <v>36.800000000000004</v>
          </cell>
          <cell r="AR404">
            <v>31.800000000000004</v>
          </cell>
          <cell r="AS404">
            <v>45144.475694444445</v>
          </cell>
          <cell r="AT404">
            <v>45139.475694444445</v>
          </cell>
          <cell r="AU404"/>
          <cell r="AV404"/>
          <cell r="AW404"/>
          <cell r="AX404"/>
          <cell r="AY404"/>
          <cell r="AZ404"/>
          <cell r="BA404"/>
          <cell r="BB404"/>
          <cell r="BC404" t="str">
            <v>PAID</v>
          </cell>
          <cell r="BD404" t="str">
            <v>WITH BACKJOB</v>
          </cell>
          <cell r="BE404">
            <v>45110.675694444442</v>
          </cell>
          <cell r="BF404">
            <v>178.32430555555766</v>
          </cell>
          <cell r="BG404">
            <v>45029</v>
          </cell>
          <cell r="BH404">
            <v>45289</v>
          </cell>
        </row>
        <row r="405">
          <cell r="E405" t="str">
            <v>X23051874609</v>
          </cell>
          <cell r="F405" t="str">
            <v>STA. LUCIA REALTY &amp; DEVELOPMENT, INC.</v>
          </cell>
          <cell r="G405" t="str">
            <v>HAZEL, VISTA VERDE SOUTH EXEC VILL 2, BACOOR</v>
          </cell>
          <cell r="H405" t="str">
            <v>BACOOR CITY</v>
          </cell>
          <cell r="I405" t="str">
            <v>DASMA</v>
          </cell>
          <cell r="J405" t="str">
            <v>for scheduling urgent</v>
          </cell>
          <cell r="K405"/>
          <cell r="L405" t="str">
            <v>CHALLENGER</v>
          </cell>
          <cell r="M405" t="str">
            <v>TECO</v>
          </cell>
          <cell r="N405" t="str">
            <v>EAO</v>
          </cell>
          <cell r="O405">
            <v>29.41</v>
          </cell>
          <cell r="P405">
            <v>12.2928</v>
          </cell>
          <cell r="Q405">
            <v>40.229999999999997</v>
          </cell>
          <cell r="R405">
            <v>0</v>
          </cell>
          <cell r="S405">
            <v>209139.71</v>
          </cell>
          <cell r="T405" t="str">
            <v>MODIFICATION</v>
          </cell>
          <cell r="U405">
            <v>22920.03</v>
          </cell>
          <cell r="V405">
            <v>18555.07</v>
          </cell>
          <cell r="W405">
            <v>45078.656944444447</v>
          </cell>
          <cell r="X405">
            <v>45083</v>
          </cell>
          <cell r="Y405">
            <v>45079</v>
          </cell>
          <cell r="Z405"/>
          <cell r="AA405">
            <v>45084.412499999999</v>
          </cell>
          <cell r="AB405">
            <v>45841</v>
          </cell>
          <cell r="AC405">
            <v>5.7555555555518367</v>
          </cell>
          <cell r="AD405">
            <v>1.4124999999985448</v>
          </cell>
          <cell r="AE405">
            <v>756.58750000000146</v>
          </cell>
          <cell r="AF405">
            <v>45097.431137992833</v>
          </cell>
          <cell r="AG405">
            <v>45106.237589605735</v>
          </cell>
          <cell r="AH405">
            <v>45128.656944444447</v>
          </cell>
          <cell r="AI405">
            <v>0.19824691358011881</v>
          </cell>
          <cell r="AJ405">
            <v>18.914687500000035</v>
          </cell>
          <cell r="AK405">
            <v>20</v>
          </cell>
          <cell r="AL405">
            <v>36</v>
          </cell>
          <cell r="AM405">
            <v>21.774193548387096</v>
          </cell>
          <cell r="AN405">
            <v>27.58064516129032</v>
          </cell>
          <cell r="AO405">
            <v>18.774193548387096</v>
          </cell>
          <cell r="AP405">
            <v>40</v>
          </cell>
          <cell r="AQ405">
            <v>32</v>
          </cell>
          <cell r="AR405">
            <v>27</v>
          </cell>
          <cell r="AS405">
            <v>45116.412499999999</v>
          </cell>
          <cell r="AT405">
            <v>45111.412499999999</v>
          </cell>
          <cell r="AU405"/>
          <cell r="AV405"/>
          <cell r="AW405"/>
          <cell r="AX405"/>
          <cell r="AY405"/>
          <cell r="AZ405"/>
          <cell r="BA405"/>
          <cell r="BB405"/>
          <cell r="BC405" t="str">
            <v>PAID</v>
          </cell>
          <cell r="BD405"/>
          <cell r="BE405">
            <v>45087.412499999999</v>
          </cell>
          <cell r="BF405">
            <v>42.587500000001455</v>
          </cell>
          <cell r="BG405">
            <v>45084</v>
          </cell>
          <cell r="BH405">
            <v>45130</v>
          </cell>
        </row>
        <row r="406">
          <cell r="E406" t="str">
            <v>X22114823452</v>
          </cell>
          <cell r="F406" t="str">
            <v>CHRISTOPHER SANTIAGO</v>
          </cell>
          <cell r="G406" t="str">
            <v>TANAUAN, AYALA-ALABANG VILL, MUNTINLUPA</v>
          </cell>
          <cell r="H406" t="str">
            <v>MUNTINLUPA CITY</v>
          </cell>
          <cell r="I406" t="str">
            <v>PARAÑAQUE</v>
          </cell>
          <cell r="J406" t="str">
            <v>for survey</v>
          </cell>
          <cell r="K406" t="str">
            <v>W/O ISSUE</v>
          </cell>
          <cell r="L406" t="str">
            <v>CHALLENGER</v>
          </cell>
          <cell r="M406" t="str">
            <v>COMP</v>
          </cell>
          <cell r="N406" t="str">
            <v>EAO</v>
          </cell>
          <cell r="O406">
            <v>55.46</v>
          </cell>
          <cell r="P406">
            <v>41.468000000000004</v>
          </cell>
          <cell r="Q406">
            <v>83.47</v>
          </cell>
          <cell r="R406">
            <v>108.3</v>
          </cell>
          <cell r="S406">
            <v>365310.71999999997</v>
          </cell>
          <cell r="T406" t="str">
            <v>MODIFICATION</v>
          </cell>
          <cell r="U406">
            <v>43244.52</v>
          </cell>
          <cell r="V406"/>
          <cell r="W406">
            <v>45076.645833333336</v>
          </cell>
          <cell r="X406">
            <v>45083</v>
          </cell>
          <cell r="Y406">
            <v>45078</v>
          </cell>
          <cell r="Z406"/>
          <cell r="AA406">
            <v>45250.276388888888</v>
          </cell>
          <cell r="AB406">
            <v>45876.426388888889</v>
          </cell>
          <cell r="AC406">
            <v>173.63055555555184</v>
          </cell>
          <cell r="AD406">
            <v>167.2763888888876</v>
          </cell>
          <cell r="AE406">
            <v>626.15000000000146</v>
          </cell>
          <cell r="AF406">
            <v>45095.124432555123</v>
          </cell>
          <cell r="AG406">
            <v>45103.852059014273</v>
          </cell>
          <cell r="AH406">
            <v>45126.645833333336</v>
          </cell>
          <cell r="AI406">
            <v>6.0629147795892422</v>
          </cell>
          <cell r="AJ406">
            <v>14.908333333333369</v>
          </cell>
          <cell r="AK406">
            <v>23</v>
          </cell>
          <cell r="AL406">
            <v>32</v>
          </cell>
          <cell r="AM406">
            <v>21.478599221789885</v>
          </cell>
          <cell r="AN406">
            <v>27.206225680933851</v>
          </cell>
          <cell r="AO406">
            <v>18.478599221789885</v>
          </cell>
          <cell r="AP406">
            <v>42</v>
          </cell>
          <cell r="AQ406">
            <v>33.6</v>
          </cell>
          <cell r="AR406">
            <v>28.6</v>
          </cell>
          <cell r="AS406">
            <v>45283.876388888886</v>
          </cell>
          <cell r="AT406">
            <v>45278.876388888886</v>
          </cell>
          <cell r="AU406"/>
          <cell r="AV406"/>
          <cell r="AW406"/>
          <cell r="AX406"/>
          <cell r="AY406"/>
          <cell r="AZ406"/>
          <cell r="BA406"/>
          <cell r="BB406"/>
          <cell r="BC406" t="str">
            <v>PAID</v>
          </cell>
          <cell r="BD406"/>
          <cell r="BE406">
            <v>45253.276388888888</v>
          </cell>
          <cell r="BF406">
            <v>465.7236111111124</v>
          </cell>
          <cell r="BG406">
            <v>45250</v>
          </cell>
          <cell r="BH406">
            <v>45719</v>
          </cell>
        </row>
        <row r="407">
          <cell r="E407" t="str">
            <v>X23051883230</v>
          </cell>
          <cell r="F407" t="str">
            <v>MIESCOR INFRASTRUCTURE DEVELOPMENT CORPORATION</v>
          </cell>
          <cell r="G407" t="str">
            <v>CUCUMBER, FTI CPD, TAGUIG CITY</v>
          </cell>
          <cell r="H407" t="str">
            <v>TAGUIG CITY</v>
          </cell>
          <cell r="I407" t="str">
            <v>PARAÑAQUE</v>
          </cell>
          <cell r="J407"/>
          <cell r="K407" t="str">
            <v>Boss Jerry Lao</v>
          </cell>
          <cell r="L407" t="str">
            <v>POWERHOUSE</v>
          </cell>
          <cell r="M407" t="str">
            <v>FCOMP</v>
          </cell>
          <cell r="N407" t="str">
            <v>JSP</v>
          </cell>
          <cell r="O407">
            <v>24.47</v>
          </cell>
          <cell r="P407">
            <v>23.726700000000001</v>
          </cell>
          <cell r="Q407">
            <v>33.35</v>
          </cell>
          <cell r="R407" t="str">
            <v>-</v>
          </cell>
          <cell r="S407">
            <v>37817.58</v>
          </cell>
          <cell r="T407" t="str">
            <v>TERMINATION</v>
          </cell>
          <cell r="U407">
            <v>19066.849999999999</v>
          </cell>
          <cell r="V407"/>
          <cell r="W407">
            <v>45079.591666666667</v>
          </cell>
          <cell r="X407">
            <v>45083</v>
          </cell>
          <cell r="Y407">
            <v>45083</v>
          </cell>
          <cell r="Z407"/>
          <cell r="AA407">
            <v>45097.291666666664</v>
          </cell>
          <cell r="AB407"/>
          <cell r="AC407">
            <v>17.69999999999709</v>
          </cell>
          <cell r="AD407">
            <v>14.291666666664241</v>
          </cell>
          <cell r="AE407">
            <v>-45097.291666666664</v>
          </cell>
          <cell r="AF407">
            <v>45091.591666666667</v>
          </cell>
          <cell r="AG407">
            <v>45098.591666666667</v>
          </cell>
          <cell r="AH407">
            <v>45129.591666666667</v>
          </cell>
          <cell r="AI407">
            <v>0.88499999999985446</v>
          </cell>
          <cell r="AJ407">
            <v>-1127.4322916666665</v>
          </cell>
          <cell r="AK407">
            <v>20</v>
          </cell>
          <cell r="AL407">
            <v>20</v>
          </cell>
          <cell r="AM407">
            <v>15.000000000000002</v>
          </cell>
          <cell r="AN407">
            <v>19</v>
          </cell>
          <cell r="AO407">
            <v>12.000000000000002</v>
          </cell>
          <cell r="AP407">
            <v>40</v>
          </cell>
          <cell r="AQ407">
            <v>32</v>
          </cell>
          <cell r="AR407">
            <v>27</v>
          </cell>
          <cell r="AS407">
            <v>45129.291666666664</v>
          </cell>
          <cell r="AT407">
            <v>45124.291666666664</v>
          </cell>
          <cell r="AU407"/>
          <cell r="AV407"/>
          <cell r="AW407"/>
          <cell r="AX407"/>
          <cell r="AY407"/>
          <cell r="AZ407"/>
          <cell r="BA407"/>
          <cell r="BB407"/>
          <cell r="BC407" t="str">
            <v>NO COC</v>
          </cell>
          <cell r="BD407"/>
          <cell r="BE407">
            <v>45100.291666666664</v>
          </cell>
          <cell r="BF407">
            <v>790.70833333333576</v>
          </cell>
          <cell r="BG407"/>
          <cell r="BH407"/>
        </row>
        <row r="408">
          <cell r="E408" t="str">
            <v>X23030952994</v>
          </cell>
          <cell r="F408" t="str">
            <v>BDO HOME LINE TRADING CORPORATION</v>
          </cell>
          <cell r="G408" t="str">
            <v>SUNSET, SUNSET VILL, PARANAQUE</v>
          </cell>
          <cell r="H408" t="str">
            <v>PARAÑAQUE CITY</v>
          </cell>
          <cell r="I408" t="str">
            <v>PARAÑAQUE</v>
          </cell>
          <cell r="J408"/>
          <cell r="K408" t="str">
            <v>W/ ISSUE</v>
          </cell>
          <cell r="L408" t="str">
            <v>POWERHOUSE</v>
          </cell>
          <cell r="M408" t="str">
            <v>FCOMP</v>
          </cell>
          <cell r="N408" t="str">
            <v>JSP</v>
          </cell>
          <cell r="O408">
            <v>72.25</v>
          </cell>
          <cell r="P408">
            <v>48.8795</v>
          </cell>
          <cell r="Q408">
            <v>116.45</v>
          </cell>
          <cell r="R408">
            <v>183</v>
          </cell>
          <cell r="S408">
            <v>525617.17000000004</v>
          </cell>
          <cell r="T408" t="str">
            <v>NEW</v>
          </cell>
          <cell r="U408">
            <v>56315.19</v>
          </cell>
          <cell r="V408">
            <v>36086.29</v>
          </cell>
          <cell r="W408">
            <v>45079.611805555556</v>
          </cell>
          <cell r="X408">
            <v>45083</v>
          </cell>
          <cell r="Y408">
            <v>45083</v>
          </cell>
          <cell r="Z408"/>
          <cell r="AA408">
            <v>45164.363888888889</v>
          </cell>
          <cell r="AB408"/>
          <cell r="AC408">
            <v>84.752083333332848</v>
          </cell>
          <cell r="AD408">
            <v>81.363888888889051</v>
          </cell>
          <cell r="AE408">
            <v>-45164.363888888889</v>
          </cell>
          <cell r="AF408">
            <v>45099.057848721022</v>
          </cell>
          <cell r="AG408">
            <v>45108.043460231813</v>
          </cell>
          <cell r="AH408">
            <v>45129.611805555556</v>
          </cell>
          <cell r="AI408">
            <v>2.8318604767628042</v>
          </cell>
          <cell r="AJ408">
            <v>-1026.4628156565657</v>
          </cell>
          <cell r="AK408">
            <v>26</v>
          </cell>
          <cell r="AL408">
            <v>32</v>
          </cell>
          <cell r="AM408">
            <v>22.446043165467625</v>
          </cell>
          <cell r="AN408">
            <v>28.431654676258994</v>
          </cell>
          <cell r="AO408">
            <v>19.446043165467625</v>
          </cell>
          <cell r="AP408">
            <v>44</v>
          </cell>
          <cell r="AQ408">
            <v>35.200000000000003</v>
          </cell>
          <cell r="AR408">
            <v>30.200000000000003</v>
          </cell>
          <cell r="AS408">
            <v>45199.563888888886</v>
          </cell>
          <cell r="AT408">
            <v>45194.563888888886</v>
          </cell>
          <cell r="AU408"/>
          <cell r="AV408"/>
          <cell r="AW408"/>
          <cell r="AX408"/>
          <cell r="AY408"/>
          <cell r="AZ408"/>
          <cell r="BA408"/>
          <cell r="BB408"/>
          <cell r="BC408" t="str">
            <v>NO COC</v>
          </cell>
          <cell r="BD408" t="str">
            <v>PARTIALLY BILLED</v>
          </cell>
          <cell r="BE408">
            <v>45167.363888888889</v>
          </cell>
          <cell r="BF408">
            <v>723.63611111111095</v>
          </cell>
          <cell r="BG408"/>
          <cell r="BH408"/>
        </row>
        <row r="409">
          <cell r="E409" t="str">
            <v>X23030855326</v>
          </cell>
          <cell r="F409" t="str">
            <v>F &amp; E DE CASTRO CORPORATION</v>
          </cell>
          <cell r="G409" t="str">
            <v>BLOCK 17, GEORGETOWN HEIGHTS SUBD PH I, BACOOR</v>
          </cell>
          <cell r="H409" t="str">
            <v>BACOOR CITY</v>
          </cell>
          <cell r="I409" t="str">
            <v>DASMA</v>
          </cell>
          <cell r="J409" t="str">
            <v>for execution next week</v>
          </cell>
          <cell r="K409" t="str">
            <v>W/ ISSUE</v>
          </cell>
          <cell r="L409" t="str">
            <v>ECOM</v>
          </cell>
          <cell r="M409" t="str">
            <v>TECO</v>
          </cell>
          <cell r="N409" t="str">
            <v>RRG</v>
          </cell>
          <cell r="O409">
            <v>68.72</v>
          </cell>
          <cell r="P409">
            <v>56.6539</v>
          </cell>
          <cell r="Q409">
            <v>109.45</v>
          </cell>
          <cell r="R409">
            <v>13.5</v>
          </cell>
          <cell r="S409">
            <v>298037.43</v>
          </cell>
          <cell r="T409" t="str">
            <v>NEW</v>
          </cell>
          <cell r="U409">
            <v>53556.41</v>
          </cell>
          <cell r="V409">
            <v>28918.350000000002</v>
          </cell>
          <cell r="W409">
            <v>45075.682638888888</v>
          </cell>
          <cell r="X409">
            <v>45083</v>
          </cell>
          <cell r="Y409">
            <v>45078</v>
          </cell>
          <cell r="Z409">
            <v>45132.640277777777</v>
          </cell>
          <cell r="AA409">
            <v>45132.640277777777</v>
          </cell>
          <cell r="AB409"/>
          <cell r="AC409">
            <v>56.957638888889051</v>
          </cell>
          <cell r="AD409">
            <v>49.640277777776646</v>
          </cell>
          <cell r="AE409">
            <v>-45132.640277777777</v>
          </cell>
          <cell r="AF409">
            <v>45096.889535440612</v>
          </cell>
          <cell r="AG409">
            <v>45106.344707854405</v>
          </cell>
          <cell r="AH409">
            <v>45125.682638888888</v>
          </cell>
          <cell r="AI409">
            <v>1.764713170702759</v>
          </cell>
          <cell r="AJ409">
            <v>-1025.7418244949495</v>
          </cell>
          <cell r="AK409">
            <v>26</v>
          </cell>
          <cell r="AL409">
            <v>36</v>
          </cell>
          <cell r="AM409">
            <v>24.206896551724139</v>
          </cell>
          <cell r="AN409">
            <v>30.662068965517239</v>
          </cell>
          <cell r="AO409">
            <v>21.206896551724139</v>
          </cell>
          <cell r="AP409">
            <v>44</v>
          </cell>
          <cell r="AQ409">
            <v>35.200000000000003</v>
          </cell>
          <cell r="AR409">
            <v>30.200000000000003</v>
          </cell>
          <cell r="AS409">
            <v>45167.840277777774</v>
          </cell>
          <cell r="AT409">
            <v>45162.840277777774</v>
          </cell>
          <cell r="AU409"/>
          <cell r="AV409"/>
          <cell r="AW409"/>
          <cell r="AX409"/>
          <cell r="AY409"/>
          <cell r="AZ409"/>
          <cell r="BA409"/>
          <cell r="BB409"/>
          <cell r="BC409" t="str">
            <v>PAID</v>
          </cell>
          <cell r="BD409" t="str">
            <v>WITH BACKJOB</v>
          </cell>
          <cell r="BE409">
            <v>45135.640277777777</v>
          </cell>
          <cell r="BF409">
            <v>124.35972222222335</v>
          </cell>
          <cell r="BG409">
            <v>45106</v>
          </cell>
          <cell r="BH409">
            <v>45260</v>
          </cell>
        </row>
        <row r="410">
          <cell r="E410" t="str">
            <v>X22041849543</v>
          </cell>
          <cell r="F410" t="str">
            <v>DITO TELECOMMUNITY CORPORATION</v>
          </cell>
          <cell r="G410" t="str">
            <v>COL. E. DE LEON, STO. NINO, PARANAQUE</v>
          </cell>
          <cell r="H410" t="str">
            <v>PARAÑAQUE CITY</v>
          </cell>
          <cell r="I410" t="str">
            <v>PARAÑAQUE</v>
          </cell>
          <cell r="J410"/>
          <cell r="K410" t="str">
            <v>W/ ISSUE</v>
          </cell>
          <cell r="L410" t="str">
            <v>ECOM</v>
          </cell>
          <cell r="M410" t="str">
            <v>FCOMP</v>
          </cell>
          <cell r="N410" t="str">
            <v>RRG</v>
          </cell>
          <cell r="O410">
            <v>50.31</v>
          </cell>
          <cell r="P410">
            <v>34.868499999999997</v>
          </cell>
          <cell r="Q410">
            <v>76.819999999999993</v>
          </cell>
          <cell r="R410">
            <v>31</v>
          </cell>
          <cell r="S410">
            <v>347662.79</v>
          </cell>
          <cell r="T410" t="str">
            <v>NEW</v>
          </cell>
          <cell r="U410">
            <v>39204.83</v>
          </cell>
          <cell r="V410" t="str">
            <v xml:space="preserve">	24,915.32</v>
          </cell>
          <cell r="W410">
            <v>24915.32</v>
          </cell>
          <cell r="X410">
            <v>45085</v>
          </cell>
          <cell r="Y410">
            <v>45083</v>
          </cell>
          <cell r="Z410"/>
          <cell r="AA410">
            <v>45129</v>
          </cell>
          <cell r="AB410"/>
          <cell r="AC410">
            <v>20213.68</v>
          </cell>
          <cell r="AD410">
            <v>44</v>
          </cell>
          <cell r="AE410">
            <v>-45129</v>
          </cell>
          <cell r="AF410">
            <v>24935.405501858735</v>
          </cell>
          <cell r="AG410">
            <v>24944.561635687733</v>
          </cell>
          <cell r="AH410">
            <v>24965.32</v>
          </cell>
          <cell r="AI410">
            <v>656.70047342995167</v>
          </cell>
          <cell r="AJ410">
            <v>-1074.5</v>
          </cell>
          <cell r="AK410">
            <v>23</v>
          </cell>
          <cell r="AL410">
            <v>36</v>
          </cell>
          <cell r="AM410">
            <v>23.085501858736059</v>
          </cell>
          <cell r="AN410">
            <v>29.241635687732341</v>
          </cell>
          <cell r="AO410">
            <v>20.085501858736059</v>
          </cell>
          <cell r="AP410">
            <v>42</v>
          </cell>
          <cell r="AQ410">
            <v>33.6</v>
          </cell>
          <cell r="AR410">
            <v>28.6</v>
          </cell>
          <cell r="AS410">
            <v>45162.6</v>
          </cell>
          <cell r="AT410">
            <v>45157.599999999999</v>
          </cell>
          <cell r="AU410"/>
          <cell r="AV410"/>
          <cell r="AW410"/>
          <cell r="AX410"/>
          <cell r="AY410"/>
          <cell r="AZ410"/>
          <cell r="BA410"/>
          <cell r="BB410"/>
          <cell r="BC410" t="str">
            <v>FOR AUDIT</v>
          </cell>
          <cell r="BD410" t="str">
            <v>PARTIALLY BILLED</v>
          </cell>
          <cell r="BE410">
            <v>45132</v>
          </cell>
          <cell r="BF410">
            <v>240</v>
          </cell>
          <cell r="BG410">
            <v>45352</v>
          </cell>
          <cell r="BH410">
            <v>45372</v>
          </cell>
        </row>
        <row r="411">
          <cell r="E411" t="str">
            <v>X23020468312</v>
          </cell>
          <cell r="F411" t="str">
            <v>ASIAPRIME PHILIPPINES CORPORATION</v>
          </cell>
          <cell r="G411" t="str">
            <v>SAMUEL, BF HOMES MARTINVILLE SUBD, LAS PINAS CITY</v>
          </cell>
          <cell r="H411" t="str">
            <v>LAS PINAS CITY</v>
          </cell>
          <cell r="I411" t="str">
            <v>PARAÑAQUE</v>
          </cell>
          <cell r="J411"/>
          <cell r="K411"/>
          <cell r="L411" t="str">
            <v>POWERHOUSE</v>
          </cell>
          <cell r="M411" t="str">
            <v>FCOMP</v>
          </cell>
          <cell r="N411" t="str">
            <v>JSP</v>
          </cell>
          <cell r="O411">
            <v>386.46</v>
          </cell>
          <cell r="P411">
            <v>185.15479999999999</v>
          </cell>
          <cell r="Q411">
            <v>552.6</v>
          </cell>
          <cell r="R411">
            <v>574</v>
          </cell>
          <cell r="S411">
            <v>2398167.15</v>
          </cell>
          <cell r="T411" t="str">
            <v>MODIFICATION</v>
          </cell>
          <cell r="U411">
            <v>301324.38</v>
          </cell>
          <cell r="V411">
            <v>199375.61</v>
          </cell>
          <cell r="W411">
            <v>45083.539583333331</v>
          </cell>
          <cell r="X411">
            <v>45085</v>
          </cell>
          <cell r="Y411">
            <v>45084</v>
          </cell>
          <cell r="Z411">
            <v>45093</v>
          </cell>
          <cell r="AA411">
            <v>45093.643055555556</v>
          </cell>
          <cell r="AB411"/>
          <cell r="AC411">
            <v>10.103472222224809</v>
          </cell>
          <cell r="AD411">
            <v>8.6430555555562023</v>
          </cell>
          <cell r="AE411">
            <v>-45093.643055555556</v>
          </cell>
          <cell r="AF411">
            <v>45100.310356972303</v>
          </cell>
          <cell r="AG411">
            <v>45108.582563276024</v>
          </cell>
          <cell r="AH411">
            <v>45133.539583333331</v>
          </cell>
          <cell r="AI411">
            <v>0.38327302234309324</v>
          </cell>
          <cell r="AJ411">
            <v>-819.88441919191916</v>
          </cell>
          <cell r="AK411">
            <v>40</v>
          </cell>
          <cell r="AL411">
            <v>23</v>
          </cell>
          <cell r="AM411">
            <v>19.770773638968482</v>
          </cell>
          <cell r="AN411">
            <v>25.04297994269341</v>
          </cell>
          <cell r="AO411">
            <v>16.770773638968482</v>
          </cell>
          <cell r="AP411">
            <v>55</v>
          </cell>
          <cell r="AQ411">
            <v>44</v>
          </cell>
          <cell r="AR411">
            <v>39</v>
          </cell>
          <cell r="AS411">
            <v>45137.643055555556</v>
          </cell>
          <cell r="AT411">
            <v>45132.643055555556</v>
          </cell>
          <cell r="AU411"/>
          <cell r="AV411"/>
          <cell r="AW411"/>
          <cell r="AX411"/>
          <cell r="AY411"/>
          <cell r="AZ411"/>
          <cell r="BA411"/>
          <cell r="BB411"/>
          <cell r="BC411" t="str">
            <v>ON GOING MAT RETURN</v>
          </cell>
          <cell r="BD411" t="str">
            <v>PARTIALLY BILLED</v>
          </cell>
          <cell r="BE411">
            <v>45096.643055555556</v>
          </cell>
          <cell r="BF411">
            <v>738.3569444444438</v>
          </cell>
          <cell r="BG411">
            <v>45093</v>
          </cell>
          <cell r="BH411">
            <v>45835</v>
          </cell>
        </row>
        <row r="412">
          <cell r="E412" t="str">
            <v>X23051683555</v>
          </cell>
          <cell r="F412" t="str">
            <v>CITY GOVERNMENT OF TAGUIG</v>
          </cell>
          <cell r="G412" t="str">
            <v>BLOCK 3, PUROK 13 SDH, TAGUIG CITY</v>
          </cell>
          <cell r="H412" t="str">
            <v>TAGUIG CITY</v>
          </cell>
          <cell r="I412" t="str">
            <v>PARAÑAQUE</v>
          </cell>
          <cell r="J412"/>
          <cell r="K412" t="str">
            <v>W/ ISSUE</v>
          </cell>
          <cell r="L412" t="str">
            <v>VJC</v>
          </cell>
          <cell r="M412" t="str">
            <v>CLOSE</v>
          </cell>
          <cell r="N412" t="str">
            <v>RHM</v>
          </cell>
          <cell r="O412">
            <v>35.159999999999997</v>
          </cell>
          <cell r="P412">
            <v>33.2468</v>
          </cell>
          <cell r="Q412">
            <v>59.75</v>
          </cell>
          <cell r="R412">
            <v>29.2</v>
          </cell>
          <cell r="S412">
            <v>321467.25</v>
          </cell>
          <cell r="T412" t="str">
            <v>NEW</v>
          </cell>
          <cell r="U412">
            <v>27396.45</v>
          </cell>
          <cell r="V412"/>
          <cell r="W412">
            <v>45082.634722222225</v>
          </cell>
          <cell r="X412">
            <v>45085</v>
          </cell>
          <cell r="Y412">
            <v>45083</v>
          </cell>
          <cell r="Z412"/>
          <cell r="AA412">
            <v>45157.60833333333</v>
          </cell>
          <cell r="AB412"/>
          <cell r="AC412">
            <v>74.973611111105129</v>
          </cell>
          <cell r="AD412">
            <v>72.608333333329938</v>
          </cell>
          <cell r="AE412">
            <v>-45157.60833333333</v>
          </cell>
          <cell r="AF412">
            <v>45102.720224080964</v>
          </cell>
          <cell r="AG412">
            <v>45111.876357909954</v>
          </cell>
          <cell r="AH412">
            <v>45132.634722222225</v>
          </cell>
          <cell r="AI412">
            <v>2.435736882715855</v>
          </cell>
          <cell r="AJ412">
            <v>-1075.1811507936507</v>
          </cell>
          <cell r="AK412">
            <v>23</v>
          </cell>
          <cell r="AL412">
            <v>36</v>
          </cell>
          <cell r="AM412">
            <v>23.085501858736059</v>
          </cell>
          <cell r="AN412">
            <v>29.241635687732341</v>
          </cell>
          <cell r="AO412">
            <v>20.085501858736059</v>
          </cell>
          <cell r="AP412">
            <v>42</v>
          </cell>
          <cell r="AQ412">
            <v>33.6</v>
          </cell>
          <cell r="AR412">
            <v>28.6</v>
          </cell>
          <cell r="AS412">
            <v>45191.208333333328</v>
          </cell>
          <cell r="AT412">
            <v>45186.208333333328</v>
          </cell>
          <cell r="AU412"/>
          <cell r="AV412"/>
          <cell r="AW412"/>
          <cell r="AX412"/>
          <cell r="AY412"/>
          <cell r="AZ412"/>
          <cell r="BA412"/>
          <cell r="BB412"/>
          <cell r="BC412" t="str">
            <v>PAID</v>
          </cell>
          <cell r="BD412"/>
          <cell r="BE412">
            <v>45160.60833333333</v>
          </cell>
          <cell r="BF412">
            <v>3.3916666666700621</v>
          </cell>
          <cell r="BG412">
            <v>45153</v>
          </cell>
          <cell r="BH412">
            <v>45164</v>
          </cell>
        </row>
        <row r="413">
          <cell r="E413" t="str">
            <v>X23062046218</v>
          </cell>
          <cell r="F413" t="str">
            <v>AMVEL LAND DEVELOPMENT CORPORATION</v>
          </cell>
          <cell r="G413" t="str">
            <v>C5 EXTENSION, MOONWALK, PARANAQUE</v>
          </cell>
          <cell r="H413" t="str">
            <v>PARAÑAQUE CITY</v>
          </cell>
          <cell r="I413" t="str">
            <v>PARAÑAQUE</v>
          </cell>
          <cell r="J413"/>
          <cell r="K413"/>
          <cell r="L413" t="str">
            <v>ECOM</v>
          </cell>
          <cell r="M413" t="str">
            <v>FCOMP</v>
          </cell>
          <cell r="N413" t="str">
            <v>RRG</v>
          </cell>
          <cell r="O413">
            <v>40.83</v>
          </cell>
          <cell r="P413">
            <v>17.55</v>
          </cell>
          <cell r="Q413">
            <v>55.53</v>
          </cell>
          <cell r="R413">
            <v>0</v>
          </cell>
          <cell r="S413">
            <v>38293.17</v>
          </cell>
          <cell r="T413" t="str">
            <v>TERMINATION</v>
          </cell>
          <cell r="U413">
            <v>31896.68</v>
          </cell>
          <cell r="V413">
            <v>15398.94</v>
          </cell>
          <cell r="W413">
            <v>45083.673611111109</v>
          </cell>
          <cell r="X413">
            <v>45085</v>
          </cell>
          <cell r="Y413">
            <v>45084</v>
          </cell>
          <cell r="Z413"/>
          <cell r="AA413">
            <v>45094.357638888891</v>
          </cell>
          <cell r="AB413"/>
          <cell r="AC413">
            <v>10.684027777781012</v>
          </cell>
          <cell r="AD413">
            <v>9.3576388888905058</v>
          </cell>
          <cell r="AE413">
            <v>-45094.357638888891</v>
          </cell>
          <cell r="AF413">
            <v>45103.759112969849</v>
          </cell>
          <cell r="AG413">
            <v>45112.915246798839</v>
          </cell>
          <cell r="AH413">
            <v>45133.673611111109</v>
          </cell>
          <cell r="AI413">
            <v>0.34710186862597731</v>
          </cell>
          <cell r="AJ413">
            <v>-1073.6751818783068</v>
          </cell>
          <cell r="AK413">
            <v>23</v>
          </cell>
          <cell r="AL413">
            <v>36</v>
          </cell>
          <cell r="AM413">
            <v>23.085501858736059</v>
          </cell>
          <cell r="AN413">
            <v>29.241635687732341</v>
          </cell>
          <cell r="AO413">
            <v>20.085501858736059</v>
          </cell>
          <cell r="AP413">
            <v>42</v>
          </cell>
          <cell r="AQ413">
            <v>33.6</v>
          </cell>
          <cell r="AR413">
            <v>28.6</v>
          </cell>
          <cell r="AS413">
            <v>45127.957638888889</v>
          </cell>
          <cell r="AT413">
            <v>45122.957638888889</v>
          </cell>
          <cell r="AU413"/>
          <cell r="AV413"/>
          <cell r="AW413"/>
          <cell r="AX413"/>
          <cell r="AY413"/>
          <cell r="AZ413"/>
          <cell r="BA413"/>
          <cell r="BB413"/>
          <cell r="BC413" t="str">
            <v>ON GOING MAT RETURN</v>
          </cell>
          <cell r="BD413" t="str">
            <v>PARTIALLY BILLED</v>
          </cell>
          <cell r="BE413">
            <v>45097.357638888891</v>
          </cell>
          <cell r="BF413">
            <v>177.64236111110949</v>
          </cell>
          <cell r="BG413">
            <v>45080</v>
          </cell>
          <cell r="BH413">
            <v>45275</v>
          </cell>
        </row>
        <row r="414">
          <cell r="E414" t="str">
            <v>R22549348</v>
          </cell>
          <cell r="F414" t="str">
            <v>AYONON ELLIOT BERNARD LEOBRERA</v>
          </cell>
          <cell r="G414" t="str">
            <v>AGUILAR, CASIMIRO VILL 3, LAS PINAS CITY</v>
          </cell>
          <cell r="H414" t="str">
            <v>LAS PINAS CITY</v>
          </cell>
          <cell r="I414" t="str">
            <v>PARAÑAQUE</v>
          </cell>
          <cell r="J414"/>
          <cell r="K414" t="str">
            <v>W/O ISSUE</v>
          </cell>
          <cell r="L414" t="str">
            <v>ECOM</v>
          </cell>
          <cell r="M414" t="str">
            <v>FCOMP</v>
          </cell>
          <cell r="N414" t="str">
            <v>RRG</v>
          </cell>
          <cell r="O414">
            <v>3.57</v>
          </cell>
          <cell r="P414">
            <v>1.0195000000000001</v>
          </cell>
          <cell r="Q414">
            <v>5.0199999999999996</v>
          </cell>
          <cell r="R414">
            <v>0</v>
          </cell>
          <cell r="S414">
            <v>16174.06</v>
          </cell>
          <cell r="T414" t="str">
            <v>RELOC</v>
          </cell>
          <cell r="U414">
            <v>2780.65</v>
          </cell>
          <cell r="V414"/>
          <cell r="W414">
            <v>45084.522916666669</v>
          </cell>
          <cell r="X414">
            <v>45086.647916666669</v>
          </cell>
          <cell r="Y414">
            <v>45086</v>
          </cell>
          <cell r="Z414"/>
          <cell r="AA414">
            <v>45139.286111111112</v>
          </cell>
          <cell r="AB414"/>
          <cell r="AC414">
            <v>54.763194444443798</v>
          </cell>
          <cell r="AD414">
            <v>52.638194444443798</v>
          </cell>
          <cell r="AE414">
            <v>-45139.286111111112</v>
          </cell>
          <cell r="AF414">
            <v>45103.297110215055</v>
          </cell>
          <cell r="AG414">
            <v>45112.103561827957</v>
          </cell>
          <cell r="AH414">
            <v>45134.522916666669</v>
          </cell>
          <cell r="AI414">
            <v>1.8862878086419528</v>
          </cell>
          <cell r="AJ414">
            <v>-1128.4821527777779</v>
          </cell>
          <cell r="AK414">
            <v>20</v>
          </cell>
          <cell r="AL414">
            <v>36</v>
          </cell>
          <cell r="AM414">
            <v>21.774193548387096</v>
          </cell>
          <cell r="AN414">
            <v>27.58064516129032</v>
          </cell>
          <cell r="AO414">
            <v>18.774193548387096</v>
          </cell>
          <cell r="AP414">
            <v>40</v>
          </cell>
          <cell r="AQ414">
            <v>32</v>
          </cell>
          <cell r="AR414">
            <v>27</v>
          </cell>
          <cell r="AS414">
            <v>45171.286111111112</v>
          </cell>
          <cell r="AT414">
            <v>45166.286111111112</v>
          </cell>
          <cell r="AU414"/>
          <cell r="AV414"/>
          <cell r="AW414"/>
          <cell r="AX414"/>
          <cell r="AY414"/>
          <cell r="AZ414"/>
          <cell r="BA414"/>
          <cell r="BB414"/>
          <cell r="BC414" t="str">
            <v>NO COC</v>
          </cell>
          <cell r="BD414"/>
          <cell r="BE414">
            <v>45142.286111111112</v>
          </cell>
          <cell r="BF414">
            <v>748.7138888888876</v>
          </cell>
          <cell r="BG414"/>
          <cell r="BH414"/>
        </row>
        <row r="415">
          <cell r="E415" t="str">
            <v>R22366256</v>
          </cell>
          <cell r="F415" t="str">
            <v>CASANOVA SR., LEON MENDEZ</v>
          </cell>
          <cell r="G415" t="str">
            <v>EL NIDO, CAMELLA HOMES ALABANG 4 SUBD, MUNTINLUPA</v>
          </cell>
          <cell r="H415" t="str">
            <v>MUNTINLUPA CITY</v>
          </cell>
          <cell r="I415" t="str">
            <v>PARAÑAQUE</v>
          </cell>
          <cell r="J415"/>
          <cell r="K415" t="str">
            <v>W/O ISSUE</v>
          </cell>
          <cell r="L415" t="str">
            <v>ECOM</v>
          </cell>
          <cell r="M415" t="str">
            <v>FCOMP</v>
          </cell>
          <cell r="N415" t="str">
            <v>JSP</v>
          </cell>
          <cell r="O415">
            <v>12.21</v>
          </cell>
          <cell r="P415">
            <v>11.918200000000001</v>
          </cell>
          <cell r="Q415">
            <v>16.77</v>
          </cell>
          <cell r="R415">
            <v>0</v>
          </cell>
          <cell r="S415">
            <v>32112.639999999999</v>
          </cell>
          <cell r="T415" t="str">
            <v>RELOC</v>
          </cell>
          <cell r="U415">
            <v>9512.7000000000007</v>
          </cell>
          <cell r="V415"/>
          <cell r="W415">
            <v>45086.369444444441</v>
          </cell>
          <cell r="X415">
            <v>45090</v>
          </cell>
          <cell r="Y415">
            <v>45093</v>
          </cell>
          <cell r="Z415"/>
          <cell r="AA415">
            <v>45215.589918981481</v>
          </cell>
          <cell r="AB415"/>
          <cell r="AC415">
            <v>129.22047453703999</v>
          </cell>
          <cell r="AD415">
            <v>125.58991898148088</v>
          </cell>
          <cell r="AE415">
            <v>-45215.589918981481</v>
          </cell>
          <cell r="AF415">
            <v>45105.143637992827</v>
          </cell>
          <cell r="AG415">
            <v>45113.950089605729</v>
          </cell>
          <cell r="AH415">
            <v>45136.369444444441</v>
          </cell>
          <cell r="AI415">
            <v>4.4509274562758216</v>
          </cell>
          <cell r="AJ415">
            <v>-1130.3897479745369</v>
          </cell>
          <cell r="AK415">
            <v>20</v>
          </cell>
          <cell r="AL415">
            <v>36</v>
          </cell>
          <cell r="AM415">
            <v>21.774193548387096</v>
          </cell>
          <cell r="AN415">
            <v>27.58064516129032</v>
          </cell>
          <cell r="AO415">
            <v>18.774193548387096</v>
          </cell>
          <cell r="AP415">
            <v>40</v>
          </cell>
          <cell r="AQ415">
            <v>32</v>
          </cell>
          <cell r="AR415">
            <v>27</v>
          </cell>
          <cell r="AS415">
            <v>45247.589918981481</v>
          </cell>
          <cell r="AT415">
            <v>45242.589918981481</v>
          </cell>
          <cell r="AU415"/>
          <cell r="AV415"/>
          <cell r="AW415"/>
          <cell r="AX415"/>
          <cell r="AY415"/>
          <cell r="AZ415"/>
          <cell r="BA415"/>
          <cell r="BB415"/>
          <cell r="BC415" t="str">
            <v>FOR AUDIT</v>
          </cell>
          <cell r="BD415"/>
          <cell r="BE415">
            <v>45218.589918981481</v>
          </cell>
          <cell r="BF415">
            <v>257.41008101851912</v>
          </cell>
          <cell r="BG415">
            <v>45758</v>
          </cell>
          <cell r="BH415">
            <v>45476</v>
          </cell>
        </row>
        <row r="416">
          <cell r="E416" t="str">
            <v>X23051695611</v>
          </cell>
          <cell r="F416" t="str">
            <v>E.T TOBIAS DEVELOPMENT CORP.</v>
          </cell>
          <cell r="G416" t="str">
            <v>NAGA, PULANGLUPA II, LAS PINAS CITY</v>
          </cell>
          <cell r="H416" t="str">
            <v>LAS PINAS CITY</v>
          </cell>
          <cell r="I416" t="str">
            <v>PARAÑAQUE</v>
          </cell>
          <cell r="J416"/>
          <cell r="K416" t="str">
            <v>W/O ISSUE</v>
          </cell>
          <cell r="L416" t="str">
            <v>POWERHOUSE</v>
          </cell>
          <cell r="M416" t="str">
            <v>FCOMP</v>
          </cell>
          <cell r="N416" t="str">
            <v>JSP</v>
          </cell>
          <cell r="O416">
            <v>154.72</v>
          </cell>
          <cell r="P416">
            <v>96.482600000000005</v>
          </cell>
          <cell r="Q416">
            <v>213.95</v>
          </cell>
          <cell r="R416">
            <v>285</v>
          </cell>
          <cell r="S416">
            <v>1065979.17</v>
          </cell>
          <cell r="T416" t="str">
            <v>NEW</v>
          </cell>
          <cell r="U416">
            <v>120592.8</v>
          </cell>
          <cell r="V416">
            <v>44640.9</v>
          </cell>
          <cell r="W416">
            <v>45086.428472222222</v>
          </cell>
          <cell r="X416">
            <v>45090</v>
          </cell>
          <cell r="Y416">
            <v>45090</v>
          </cell>
          <cell r="Z416">
            <v>45100</v>
          </cell>
          <cell r="AA416">
            <v>45106.28125</v>
          </cell>
          <cell r="AB416"/>
          <cell r="AC416">
            <v>19.852777777778101</v>
          </cell>
          <cell r="AD416">
            <v>16.28125</v>
          </cell>
          <cell r="AE416">
            <v>-45106.28125</v>
          </cell>
          <cell r="AF416">
            <v>45105.456444250194</v>
          </cell>
          <cell r="AG416">
            <v>45114.330570124323</v>
          </cell>
          <cell r="AH416">
            <v>45136.428472222222</v>
          </cell>
          <cell r="AI416">
            <v>0.67593981481482579</v>
          </cell>
          <cell r="AJ416">
            <v>-980.57133152173913</v>
          </cell>
          <cell r="AK416">
            <v>28</v>
          </cell>
          <cell r="AL416">
            <v>30</v>
          </cell>
          <cell r="AM416">
            <v>22.027972027972027</v>
          </cell>
          <cell r="AN416">
            <v>27.9020979020979</v>
          </cell>
          <cell r="AO416">
            <v>19.027972027972027</v>
          </cell>
          <cell r="AP416">
            <v>46</v>
          </cell>
          <cell r="AQ416">
            <v>36.800000000000004</v>
          </cell>
          <cell r="AR416">
            <v>31.800000000000004</v>
          </cell>
          <cell r="AS416">
            <v>45143.081250000003</v>
          </cell>
          <cell r="AT416">
            <v>45138.081250000003</v>
          </cell>
          <cell r="AU416"/>
          <cell r="AV416"/>
          <cell r="AW416"/>
          <cell r="AX416"/>
          <cell r="AY416"/>
          <cell r="AZ416"/>
          <cell r="BA416"/>
          <cell r="BB416"/>
          <cell r="BC416" t="str">
            <v>FOR AUDIT</v>
          </cell>
          <cell r="BD416" t="str">
            <v>PARTIALLY BILLED</v>
          </cell>
          <cell r="BE416">
            <v>45109.28125</v>
          </cell>
          <cell r="BF416">
            <v>773.71875</v>
          </cell>
          <cell r="BG416">
            <v>45100</v>
          </cell>
          <cell r="BH416">
            <v>45883</v>
          </cell>
        </row>
        <row r="417">
          <cell r="E417" t="str">
            <v>X23030843423</v>
          </cell>
          <cell r="F417" t="str">
            <v>PHILIPPINE SEVEN CORPORATION</v>
          </cell>
          <cell r="G417" t="str">
            <v>QUEEN'S ROW AREA S ST, QUEEN'S ROW AREA S SUBD, BACOOR</v>
          </cell>
          <cell r="H417" t="str">
            <v>BACOOR CITY</v>
          </cell>
          <cell r="I417" t="str">
            <v>DASMA</v>
          </cell>
          <cell r="J417"/>
          <cell r="K417" t="str">
            <v>W/ ISSUE</v>
          </cell>
          <cell r="L417" t="str">
            <v>ECOM</v>
          </cell>
          <cell r="M417" t="str">
            <v>TECO</v>
          </cell>
          <cell r="N417" t="str">
            <v>RRG</v>
          </cell>
          <cell r="O417">
            <v>76.98</v>
          </cell>
          <cell r="P417">
            <v>62.065199999999997</v>
          </cell>
          <cell r="Q417">
            <v>129.22999999999999</v>
          </cell>
          <cell r="R417">
            <v>89</v>
          </cell>
          <cell r="S417">
            <v>414629.86</v>
          </cell>
          <cell r="T417" t="str">
            <v>NEW</v>
          </cell>
          <cell r="U417">
            <v>60010.23</v>
          </cell>
          <cell r="V417">
            <v>61895.95</v>
          </cell>
          <cell r="W417">
            <v>45086.427083333336</v>
          </cell>
          <cell r="X417">
            <v>45090</v>
          </cell>
          <cell r="Y417">
            <v>45093</v>
          </cell>
          <cell r="Z417">
            <v>45115</v>
          </cell>
          <cell r="AA417">
            <v>45115</v>
          </cell>
          <cell r="AB417"/>
          <cell r="AC417">
            <v>28.572916666664241</v>
          </cell>
          <cell r="AD417">
            <v>25</v>
          </cell>
          <cell r="AE417">
            <v>-45115</v>
          </cell>
          <cell r="AF417">
            <v>45106.772153755868</v>
          </cell>
          <cell r="AG417">
            <v>45115.997505868545</v>
          </cell>
          <cell r="AH417">
            <v>45136.427083333336</v>
          </cell>
          <cell r="AI417">
            <v>0.9179534313724711</v>
          </cell>
          <cell r="AJ417">
            <v>-1025.340909090909</v>
          </cell>
          <cell r="AK417">
            <v>26</v>
          </cell>
          <cell r="AL417">
            <v>34</v>
          </cell>
          <cell r="AM417">
            <v>23.345070422535212</v>
          </cell>
          <cell r="AN417">
            <v>29.570422535211268</v>
          </cell>
          <cell r="AO417">
            <v>20.345070422535212</v>
          </cell>
          <cell r="AP417">
            <v>44</v>
          </cell>
          <cell r="AQ417">
            <v>35.200000000000003</v>
          </cell>
          <cell r="AR417">
            <v>30.200000000000003</v>
          </cell>
          <cell r="AS417">
            <v>45150.2</v>
          </cell>
          <cell r="AT417">
            <v>45145.2</v>
          </cell>
          <cell r="AU417"/>
          <cell r="AV417"/>
          <cell r="AW417"/>
          <cell r="AX417"/>
          <cell r="AY417"/>
          <cell r="AZ417"/>
          <cell r="BA417"/>
          <cell r="BB417"/>
          <cell r="BC417" t="str">
            <v>PAID</v>
          </cell>
          <cell r="BD417" t="str">
            <v>WITH NOV/DEBIT MEMO (c/o RRG)</v>
          </cell>
          <cell r="BE417">
            <v>45118</v>
          </cell>
          <cell r="BF417">
            <v>152</v>
          </cell>
          <cell r="BG417">
            <v>45113</v>
          </cell>
          <cell r="BH417">
            <v>45270</v>
          </cell>
        </row>
        <row r="418">
          <cell r="E418" t="str">
            <v>X23051659612</v>
          </cell>
          <cell r="F418" t="str">
            <v>MELVIN RAY G SANTOS</v>
          </cell>
          <cell r="G418" t="str">
            <v>DUHAT, MON-EL SUBD, PARANAQUE</v>
          </cell>
          <cell r="H418" t="str">
            <v>PARAÑAQUE CITY</v>
          </cell>
          <cell r="I418" t="str">
            <v>PARAÑAQUE</v>
          </cell>
          <cell r="J418"/>
          <cell r="K418" t="str">
            <v>W/O ISSUE</v>
          </cell>
          <cell r="L418" t="str">
            <v>POWERHOUSE</v>
          </cell>
          <cell r="M418" t="str">
            <v>FCOMP</v>
          </cell>
          <cell r="N418" t="str">
            <v>IJP</v>
          </cell>
          <cell r="O418">
            <v>107.94</v>
          </cell>
          <cell r="P418">
            <v>89.882599999999996</v>
          </cell>
          <cell r="Q418">
            <v>157.63</v>
          </cell>
          <cell r="R418">
            <v>63</v>
          </cell>
          <cell r="S418">
            <v>537570.55000000005</v>
          </cell>
          <cell r="T418" t="str">
            <v>NEW</v>
          </cell>
          <cell r="U418">
            <v>83768.72</v>
          </cell>
          <cell r="V418">
            <v>33115.019999999997</v>
          </cell>
          <cell r="W418">
            <v>45091.634027777778</v>
          </cell>
          <cell r="X418">
            <v>45093</v>
          </cell>
          <cell r="Y418">
            <v>45092</v>
          </cell>
          <cell r="Z418"/>
          <cell r="AA418">
            <v>45098.303472222222</v>
          </cell>
          <cell r="AB418"/>
          <cell r="AC418">
            <v>6.6694444444437977</v>
          </cell>
          <cell r="AD418">
            <v>5.3034722222218988</v>
          </cell>
          <cell r="AE418">
            <v>-45098.303472222222</v>
          </cell>
          <cell r="AF418">
            <v>45111.979098200311</v>
          </cell>
          <cell r="AG418">
            <v>45121.204450312987</v>
          </cell>
          <cell r="AH418">
            <v>45141.634027777778</v>
          </cell>
          <cell r="AI418">
            <v>0.21426721970837539</v>
          </cell>
          <cell r="AJ418">
            <v>-1024.9614425505051</v>
          </cell>
          <cell r="AK418">
            <v>26</v>
          </cell>
          <cell r="AL418">
            <v>34</v>
          </cell>
          <cell r="AM418">
            <v>23.345070422535212</v>
          </cell>
          <cell r="AN418">
            <v>29.570422535211268</v>
          </cell>
          <cell r="AO418">
            <v>20.345070422535212</v>
          </cell>
          <cell r="AP418">
            <v>44</v>
          </cell>
          <cell r="AQ418">
            <v>35.200000000000003</v>
          </cell>
          <cell r="AR418">
            <v>30.200000000000003</v>
          </cell>
          <cell r="AS418">
            <v>45133.503472222219</v>
          </cell>
          <cell r="AT418">
            <v>45128.503472222219</v>
          </cell>
          <cell r="AU418"/>
          <cell r="AV418"/>
          <cell r="AW418"/>
          <cell r="AX418"/>
          <cell r="AY418"/>
          <cell r="AZ418"/>
          <cell r="BA418"/>
          <cell r="BB418"/>
          <cell r="BC418" t="str">
            <v>NO COC</v>
          </cell>
          <cell r="BD418" t="str">
            <v>PARTIALLY BILLED</v>
          </cell>
          <cell r="BE418">
            <v>45101.303472222222</v>
          </cell>
          <cell r="BF418">
            <v>789.6965277777781</v>
          </cell>
          <cell r="BG418"/>
          <cell r="BH418"/>
        </row>
        <row r="419">
          <cell r="E419" t="str">
            <v>X23051630732</v>
          </cell>
          <cell r="F419" t="str">
            <v>GUILLERMO JORGE BELIZARIO GARCIA</v>
          </cell>
          <cell r="G419" t="str">
            <v>ACACIA, AYALA-ALABANG VILL, MUNTINLUPA</v>
          </cell>
          <cell r="H419" t="str">
            <v>MUNTINLUPA CITY</v>
          </cell>
          <cell r="I419" t="str">
            <v>PARAÑAQUE</v>
          </cell>
          <cell r="J419"/>
          <cell r="K419" t="str">
            <v>Boss OSR thru boss Dani Ignacio</v>
          </cell>
          <cell r="L419" t="str">
            <v>POWERHOUSE</v>
          </cell>
          <cell r="M419" t="str">
            <v>FCOMP</v>
          </cell>
          <cell r="N419" t="str">
            <v>JSP</v>
          </cell>
          <cell r="O419">
            <v>43.91</v>
          </cell>
          <cell r="P419">
            <v>37.036099999999998</v>
          </cell>
          <cell r="Q419">
            <v>67.569999999999993</v>
          </cell>
          <cell r="R419">
            <v>80</v>
          </cell>
          <cell r="S419">
            <v>335769.23</v>
          </cell>
          <cell r="T419" t="str">
            <v>MODIFICATION</v>
          </cell>
          <cell r="U419">
            <v>34245.160000000003</v>
          </cell>
          <cell r="V419">
            <v>33681.19</v>
          </cell>
          <cell r="W419">
            <v>45091.372916666667</v>
          </cell>
          <cell r="X419">
            <v>45093</v>
          </cell>
          <cell r="Y419">
            <v>45092</v>
          </cell>
          <cell r="Z419"/>
          <cell r="AA419">
            <v>45099.253472222219</v>
          </cell>
          <cell r="AB419"/>
          <cell r="AC419">
            <v>7.8805555555518367</v>
          </cell>
          <cell r="AD419">
            <v>6.2534722222189885</v>
          </cell>
          <cell r="AE419">
            <v>-45099.253472222219</v>
          </cell>
          <cell r="AF419">
            <v>45110.673296894805</v>
          </cell>
          <cell r="AG419">
            <v>45119.620064955641</v>
          </cell>
          <cell r="AH419">
            <v>45141.372916666667</v>
          </cell>
          <cell r="AI419">
            <v>0.26503658709848243</v>
          </cell>
          <cell r="AJ419">
            <v>-1073.7917493386242</v>
          </cell>
          <cell r="AK419">
            <v>23</v>
          </cell>
          <cell r="AL419">
            <v>34</v>
          </cell>
          <cell r="AM419">
            <v>22.300380228136884</v>
          </cell>
          <cell r="AN419">
            <v>28.247148288973385</v>
          </cell>
          <cell r="AO419">
            <v>19.300380228136884</v>
          </cell>
          <cell r="AP419">
            <v>42</v>
          </cell>
          <cell r="AQ419">
            <v>33.6</v>
          </cell>
          <cell r="AR419">
            <v>28.6</v>
          </cell>
          <cell r="AS419">
            <v>45132.853472222218</v>
          </cell>
          <cell r="AT419">
            <v>45127.853472222218</v>
          </cell>
          <cell r="AU419"/>
          <cell r="AV419"/>
          <cell r="AW419"/>
          <cell r="AX419"/>
          <cell r="AY419"/>
          <cell r="AZ419"/>
          <cell r="BA419"/>
          <cell r="BB419"/>
          <cell r="BC419" t="str">
            <v>NO COC</v>
          </cell>
          <cell r="BD419" t="str">
            <v>PARTIALLY BILLED</v>
          </cell>
          <cell r="BE419">
            <v>45102.253472222219</v>
          </cell>
          <cell r="BF419">
            <v>788.74652777778101</v>
          </cell>
          <cell r="BG419"/>
          <cell r="BH419"/>
        </row>
        <row r="420">
          <cell r="E420" t="str">
            <v>X21051874010</v>
          </cell>
          <cell r="F420" t="str">
            <v>RUTH RUNES IPAPO</v>
          </cell>
          <cell r="G420" t="str">
            <v>AGUIRRE, BF HOMES, PARANAQUE</v>
          </cell>
          <cell r="H420" t="str">
            <v>PARAÑAQUE CITY</v>
          </cell>
          <cell r="I420" t="str">
            <v>PARAÑAQUE</v>
          </cell>
          <cell r="J420"/>
          <cell r="K420" t="str">
            <v>W/ ISSUE</v>
          </cell>
          <cell r="L420" t="str">
            <v>POWERHOUSE</v>
          </cell>
          <cell r="M420" t="str">
            <v>FCOMP</v>
          </cell>
          <cell r="N420" t="str">
            <v>JSP</v>
          </cell>
          <cell r="O420">
            <v>50.68</v>
          </cell>
          <cell r="P420">
            <v>41.08</v>
          </cell>
          <cell r="Q420">
            <v>69.92</v>
          </cell>
          <cell r="R420">
            <v>54.28</v>
          </cell>
          <cell r="S420">
            <v>233965.97</v>
          </cell>
          <cell r="T420" t="str">
            <v>NEW</v>
          </cell>
          <cell r="U420">
            <v>39518.21</v>
          </cell>
          <cell r="V420">
            <v>23527.02</v>
          </cell>
          <cell r="W420">
            <v>45091.324305555558</v>
          </cell>
          <cell r="X420">
            <v>45093</v>
          </cell>
          <cell r="Y420">
            <v>45092</v>
          </cell>
          <cell r="Z420"/>
          <cell r="AA420">
            <v>45132.691666666666</v>
          </cell>
          <cell r="AB420"/>
          <cell r="AC420">
            <v>41.367361111108039</v>
          </cell>
          <cell r="AD420">
            <v>39.691666666665697</v>
          </cell>
          <cell r="AE420">
            <v>-45132.691666666666</v>
          </cell>
          <cell r="AF420">
            <v>45110.624685783696</v>
          </cell>
          <cell r="AG420">
            <v>45119.571453844532</v>
          </cell>
          <cell r="AH420">
            <v>45141.324305555558</v>
          </cell>
          <cell r="AI420">
            <v>1.391255239414503</v>
          </cell>
          <cell r="AJ420">
            <v>-1074.5878968253969</v>
          </cell>
          <cell r="AK420">
            <v>23</v>
          </cell>
          <cell r="AL420">
            <v>34</v>
          </cell>
          <cell r="AM420">
            <v>22.300380228136884</v>
          </cell>
          <cell r="AN420">
            <v>28.247148288973385</v>
          </cell>
          <cell r="AO420">
            <v>19.300380228136884</v>
          </cell>
          <cell r="AP420">
            <v>42</v>
          </cell>
          <cell r="AQ420">
            <v>33.6</v>
          </cell>
          <cell r="AR420">
            <v>28.6</v>
          </cell>
          <cell r="AS420">
            <v>45166.291666666664</v>
          </cell>
          <cell r="AT420">
            <v>45161.291666666664</v>
          </cell>
          <cell r="AU420"/>
          <cell r="AV420"/>
          <cell r="AW420"/>
          <cell r="AX420"/>
          <cell r="AY420"/>
          <cell r="AZ420"/>
          <cell r="BA420"/>
          <cell r="BB420"/>
          <cell r="BC420" t="str">
            <v>NO COC</v>
          </cell>
          <cell r="BD420" t="str">
            <v>PARTIALLY BILLED</v>
          </cell>
          <cell r="BE420">
            <v>45135.691666666666</v>
          </cell>
          <cell r="BF420">
            <v>755.3083333333343</v>
          </cell>
          <cell r="BG420"/>
          <cell r="BH420"/>
        </row>
        <row r="421">
          <cell r="E421" t="str">
            <v>X23041393515</v>
          </cell>
          <cell r="F421" t="str">
            <v>DJINDRA CONCEPCION BAUTISTA</v>
          </cell>
          <cell r="G421" t="str">
            <v>DIAMOND, LAS PINAS RYL EST1, LAS PINAS CITY</v>
          </cell>
          <cell r="H421" t="str">
            <v>LAS PINAS CITY</v>
          </cell>
          <cell r="I421" t="str">
            <v>PARAÑAQUE</v>
          </cell>
          <cell r="J421"/>
          <cell r="K421" t="str">
            <v>W/O ISSUE</v>
          </cell>
          <cell r="L421" t="str">
            <v>POWERHOUSE</v>
          </cell>
          <cell r="M421" t="str">
            <v>FCOMP</v>
          </cell>
          <cell r="N421" t="str">
            <v>JSP</v>
          </cell>
          <cell r="O421">
            <v>45.61</v>
          </cell>
          <cell r="P421">
            <v>37.718499999999999</v>
          </cell>
          <cell r="Q421">
            <v>70.08</v>
          </cell>
          <cell r="R421">
            <v>53.9</v>
          </cell>
          <cell r="S421">
            <v>336850.57</v>
          </cell>
          <cell r="T421" t="str">
            <v>MODIFICATION</v>
          </cell>
          <cell r="U421">
            <v>35570.1</v>
          </cell>
          <cell r="V421">
            <v>26018.19</v>
          </cell>
          <cell r="W421">
            <v>45091.506249999999</v>
          </cell>
          <cell r="X421">
            <v>45093</v>
          </cell>
          <cell r="Y421">
            <v>45092</v>
          </cell>
          <cell r="Z421"/>
          <cell r="AA421">
            <v>45163.538194444445</v>
          </cell>
          <cell r="AB421"/>
          <cell r="AC421">
            <v>72.031944444446708</v>
          </cell>
          <cell r="AD421">
            <v>70.538194444445253</v>
          </cell>
          <cell r="AE421">
            <v>-45163.538194444445</v>
          </cell>
          <cell r="AF421">
            <v>45110.806630228137</v>
          </cell>
          <cell r="AG421">
            <v>45119.753398288973</v>
          </cell>
          <cell r="AH421">
            <v>45141.506249999999</v>
          </cell>
          <cell r="AI421">
            <v>2.4225577223643837</v>
          </cell>
          <cell r="AJ421">
            <v>-1075.322337962963</v>
          </cell>
          <cell r="AK421">
            <v>23</v>
          </cell>
          <cell r="AL421">
            <v>34</v>
          </cell>
          <cell r="AM421">
            <v>22.300380228136884</v>
          </cell>
          <cell r="AN421">
            <v>28.247148288973385</v>
          </cell>
          <cell r="AO421">
            <v>19.300380228136884</v>
          </cell>
          <cell r="AP421">
            <v>42</v>
          </cell>
          <cell r="AQ421">
            <v>33.6</v>
          </cell>
          <cell r="AR421">
            <v>28.6</v>
          </cell>
          <cell r="AS421">
            <v>45197.138194444444</v>
          </cell>
          <cell r="AT421">
            <v>45192.138194444444</v>
          </cell>
          <cell r="AU421"/>
          <cell r="AV421"/>
          <cell r="AW421"/>
          <cell r="AX421"/>
          <cell r="AY421"/>
          <cell r="AZ421"/>
          <cell r="BA421"/>
          <cell r="BB421"/>
          <cell r="BC421" t="str">
            <v>NO COC</v>
          </cell>
          <cell r="BD421" t="str">
            <v xml:space="preserve">PARTIALLY BILLED </v>
          </cell>
          <cell r="BE421">
            <v>45166.538194444445</v>
          </cell>
          <cell r="BF421">
            <v>724.46180555555475</v>
          </cell>
          <cell r="BG421"/>
          <cell r="BH421"/>
        </row>
        <row r="422">
          <cell r="E422" t="str">
            <v>R22448480</v>
          </cell>
          <cell r="F422" t="str">
            <v>DEPARTMENT OF TRANSPORTATION</v>
          </cell>
          <cell r="G422" t="str">
            <v>EAST SERVICE, SN MARTIN DE PORRES, PARANAQUE</v>
          </cell>
          <cell r="H422" t="str">
            <v>PARAÑAQUE CITY</v>
          </cell>
          <cell r="I422" t="str">
            <v>PARAÑAQUE</v>
          </cell>
          <cell r="J422" t="str">
            <v>0913 night schedule</v>
          </cell>
          <cell r="K422" t="str">
            <v>W/O ISSUE</v>
          </cell>
          <cell r="L422" t="str">
            <v>POWERHOUSE</v>
          </cell>
          <cell r="M422" t="str">
            <v>FCOMP</v>
          </cell>
          <cell r="N422" t="str">
            <v>IGL</v>
          </cell>
          <cell r="O422">
            <v>600.32000000000005</v>
          </cell>
          <cell r="P422">
            <v>345.15050000000002</v>
          </cell>
          <cell r="Q422">
            <v>895.72</v>
          </cell>
          <cell r="R422">
            <v>0</v>
          </cell>
          <cell r="S422">
            <v>1368476.7</v>
          </cell>
          <cell r="T422" t="str">
            <v>RELOC</v>
          </cell>
          <cell r="U422">
            <v>467839.42</v>
          </cell>
          <cell r="V422">
            <v>144975.54999999999</v>
          </cell>
          <cell r="W422">
            <v>45092.398611111108</v>
          </cell>
          <cell r="X422">
            <v>45097</v>
          </cell>
          <cell r="Y422">
            <v>45094</v>
          </cell>
          <cell r="Z422"/>
          <cell r="AA422">
            <v>45223.324999999997</v>
          </cell>
          <cell r="AB422"/>
          <cell r="AC422">
            <v>130.92638888888905</v>
          </cell>
          <cell r="AD422">
            <v>126.32499999999709</v>
          </cell>
          <cell r="AE422">
            <v>-45223.324999999997</v>
          </cell>
          <cell r="AF422">
            <v>45117.233662657498</v>
          </cell>
          <cell r="AG422">
            <v>45127.656343069873</v>
          </cell>
          <cell r="AH422">
            <v>45142.398611111108</v>
          </cell>
          <cell r="AI422">
            <v>3.5277388117283994</v>
          </cell>
          <cell r="AJ422">
            <v>-822.24227272727262</v>
          </cell>
          <cell r="AK422">
            <v>40</v>
          </cell>
          <cell r="AL422">
            <v>36</v>
          </cell>
          <cell r="AM422">
            <v>27.835051546391753</v>
          </cell>
          <cell r="AN422">
            <v>35.257731958762882</v>
          </cell>
          <cell r="AO422">
            <v>24.835051546391753</v>
          </cell>
          <cell r="AP422">
            <v>55</v>
          </cell>
          <cell r="AQ422">
            <v>44</v>
          </cell>
          <cell r="AR422">
            <v>39</v>
          </cell>
          <cell r="AS422">
            <v>45267.324999999997</v>
          </cell>
          <cell r="AT422">
            <v>45262.324999999997</v>
          </cell>
          <cell r="AU422"/>
          <cell r="AV422"/>
          <cell r="AW422"/>
          <cell r="AX422"/>
          <cell r="AY422"/>
          <cell r="AZ422"/>
          <cell r="BA422"/>
          <cell r="BB422"/>
          <cell r="BC422" t="str">
            <v>FOR AUDIT</v>
          </cell>
          <cell r="BD422" t="str">
            <v>PARTIALLY BILLED</v>
          </cell>
          <cell r="BE422">
            <v>45226.324999999997</v>
          </cell>
          <cell r="BF422">
            <v>460.67500000000291</v>
          </cell>
          <cell r="BG422">
            <v>45236</v>
          </cell>
          <cell r="BH422">
            <v>45687</v>
          </cell>
        </row>
        <row r="423">
          <cell r="E423" t="str">
            <v>X23051685240</v>
          </cell>
          <cell r="F423" t="str">
            <v>KIDNEYLAB CORP.</v>
          </cell>
          <cell r="G423" t="str">
            <v>CABEZAS, BAHAYANG PAG-ASA PH 2-B(UPPER), BACOOR</v>
          </cell>
          <cell r="H423" t="str">
            <v>BACOOR CITY</v>
          </cell>
          <cell r="I423" t="str">
            <v>DASMA</v>
          </cell>
          <cell r="J423"/>
          <cell r="K423" t="str">
            <v>W/O ISSUE</v>
          </cell>
          <cell r="L423" t="str">
            <v>POWERHOUSE</v>
          </cell>
          <cell r="M423" t="str">
            <v>FCOMP</v>
          </cell>
          <cell r="N423" t="str">
            <v>JSP</v>
          </cell>
          <cell r="O423">
            <v>113.36</v>
          </cell>
          <cell r="P423">
            <v>71.724299999999999</v>
          </cell>
          <cell r="Q423">
            <v>163.82</v>
          </cell>
          <cell r="R423">
            <v>40</v>
          </cell>
          <cell r="S423">
            <v>477788.73</v>
          </cell>
          <cell r="T423" t="str">
            <v>NEW</v>
          </cell>
          <cell r="U423">
            <v>88340.9</v>
          </cell>
          <cell r="V423">
            <v>35447.68</v>
          </cell>
          <cell r="W423">
            <v>45091.678472222222</v>
          </cell>
          <cell r="X423">
            <v>45097</v>
          </cell>
          <cell r="Y423">
            <v>45092</v>
          </cell>
          <cell r="Z423"/>
          <cell r="AA423">
            <v>45106.284722222219</v>
          </cell>
          <cell r="AB423"/>
          <cell r="AC423">
            <v>14.60624999999709</v>
          </cell>
          <cell r="AD423">
            <v>9.2847222222189885</v>
          </cell>
          <cell r="AE423">
            <v>-45106.284722222219</v>
          </cell>
          <cell r="AF423">
            <v>45112.885368773947</v>
          </cell>
          <cell r="AG423">
            <v>45122.340541187739</v>
          </cell>
          <cell r="AH423">
            <v>45141.678472222222</v>
          </cell>
          <cell r="AI423">
            <v>0.45254407051273027</v>
          </cell>
          <cell r="AJ423">
            <v>-1025.1428345959596</v>
          </cell>
          <cell r="AK423">
            <v>26</v>
          </cell>
          <cell r="AL423">
            <v>36</v>
          </cell>
          <cell r="AM423">
            <v>24.206896551724139</v>
          </cell>
          <cell r="AN423">
            <v>30.662068965517239</v>
          </cell>
          <cell r="AO423">
            <v>21.206896551724139</v>
          </cell>
          <cell r="AP423">
            <v>44</v>
          </cell>
          <cell r="AQ423">
            <v>35.200000000000003</v>
          </cell>
          <cell r="AR423">
            <v>30.200000000000003</v>
          </cell>
          <cell r="AS423">
            <v>45141.484722222216</v>
          </cell>
          <cell r="AT423">
            <v>45136.484722222216</v>
          </cell>
          <cell r="AU423"/>
          <cell r="AV423"/>
          <cell r="AW423"/>
          <cell r="AX423"/>
          <cell r="AY423"/>
          <cell r="AZ423"/>
          <cell r="BA423"/>
          <cell r="BB423"/>
          <cell r="BC423" t="str">
            <v>NO COC</v>
          </cell>
          <cell r="BD423" t="str">
            <v>PARTIALLY BILLED</v>
          </cell>
          <cell r="BE423">
            <v>45109.284722222219</v>
          </cell>
          <cell r="BF423">
            <v>781.71527777778101</v>
          </cell>
          <cell r="BG423"/>
          <cell r="BH423"/>
        </row>
        <row r="424">
          <cell r="E424" t="str">
            <v>R22646180</v>
          </cell>
          <cell r="F424" t="str">
            <v>JEIKA PROPERTIES CORPORATION,, HMB</v>
          </cell>
          <cell r="G424" t="str">
            <v>SAN FRANCISCO, METROCOR HMS AREA B, LAS PINAS CITY</v>
          </cell>
          <cell r="H424" t="str">
            <v>LAS PINAS CITY</v>
          </cell>
          <cell r="I424" t="str">
            <v>PARAÑAQUE</v>
          </cell>
          <cell r="J424"/>
          <cell r="K424" t="str">
            <v>W/O ISSUE</v>
          </cell>
          <cell r="L424" t="str">
            <v>POWERHOUSE</v>
          </cell>
          <cell r="M424" t="str">
            <v>FCOMP</v>
          </cell>
          <cell r="N424" t="str">
            <v>JSP</v>
          </cell>
          <cell r="O424">
            <v>92.1</v>
          </cell>
          <cell r="P424">
            <v>58.609200000000001</v>
          </cell>
          <cell r="Q424">
            <v>124.25</v>
          </cell>
          <cell r="R424">
            <v>0</v>
          </cell>
          <cell r="S424">
            <v>256597.71</v>
          </cell>
          <cell r="T424" t="str">
            <v>RELOC</v>
          </cell>
          <cell r="U424">
            <v>71772.09</v>
          </cell>
          <cell r="V424">
            <v>23602.91</v>
          </cell>
          <cell r="W424">
            <v>45090.674305555556</v>
          </cell>
          <cell r="X424">
            <v>45097</v>
          </cell>
          <cell r="Y424">
            <v>45091</v>
          </cell>
          <cell r="Z424"/>
          <cell r="AA424">
            <v>45140.63958333333</v>
          </cell>
          <cell r="AB424"/>
          <cell r="AC424">
            <v>49.965277777773736</v>
          </cell>
          <cell r="AD424">
            <v>43.639583333329938</v>
          </cell>
          <cell r="AE424">
            <v>-45140.63958333333</v>
          </cell>
          <cell r="AF424">
            <v>45111.881202107281</v>
          </cell>
          <cell r="AG424">
            <v>45121.336374521074</v>
          </cell>
          <cell r="AH424">
            <v>45140.674305555556</v>
          </cell>
          <cell r="AI424">
            <v>1.548069503798545</v>
          </cell>
          <cell r="AJ424">
            <v>-1025.9236268939394</v>
          </cell>
          <cell r="AK424">
            <v>26</v>
          </cell>
          <cell r="AL424">
            <v>36</v>
          </cell>
          <cell r="AM424">
            <v>24.206896551724139</v>
          </cell>
          <cell r="AN424">
            <v>30.662068965517239</v>
          </cell>
          <cell r="AO424">
            <v>21.206896551724139</v>
          </cell>
          <cell r="AP424">
            <v>44</v>
          </cell>
          <cell r="AQ424">
            <v>35.200000000000003</v>
          </cell>
          <cell r="AR424">
            <v>30.200000000000003</v>
          </cell>
          <cell r="AS424">
            <v>45175.839583333327</v>
          </cell>
          <cell r="AT424">
            <v>45170.839583333327</v>
          </cell>
          <cell r="AU424"/>
          <cell r="AV424"/>
          <cell r="AW424"/>
          <cell r="AX424"/>
          <cell r="AY424"/>
          <cell r="AZ424"/>
          <cell r="BA424"/>
          <cell r="BB424"/>
          <cell r="BC424" t="str">
            <v>NO COC</v>
          </cell>
          <cell r="BD424" t="str">
            <v>PARTIALLY BILLED</v>
          </cell>
          <cell r="BE424">
            <v>45143.63958333333</v>
          </cell>
          <cell r="BF424">
            <v>747.36041666667006</v>
          </cell>
          <cell r="BG424"/>
          <cell r="BH424"/>
        </row>
        <row r="425">
          <cell r="E425" t="str">
            <v>R22448482</v>
          </cell>
          <cell r="F425" t="str">
            <v>DEPARTMENT OF TRANSPORTATION</v>
          </cell>
          <cell r="G425" t="str">
            <v>EAST SERVICE, SN MARTIN DE PORRES, PARANAQUE</v>
          </cell>
          <cell r="H425" t="str">
            <v>PARAÑAQUE CITY</v>
          </cell>
          <cell r="I425" t="str">
            <v>PARAÑAQUE</v>
          </cell>
          <cell r="J425" t="str">
            <v>0913 night schedule</v>
          </cell>
          <cell r="K425" t="str">
            <v>W/O ISSUE</v>
          </cell>
          <cell r="L425" t="str">
            <v>POWERHOUSE</v>
          </cell>
          <cell r="M425" t="str">
            <v>FCOMP</v>
          </cell>
          <cell r="N425" t="str">
            <v>IGL</v>
          </cell>
          <cell r="O425">
            <v>842.74</v>
          </cell>
          <cell r="P425">
            <v>529.7722</v>
          </cell>
          <cell r="Q425">
            <v>1457.85</v>
          </cell>
          <cell r="R425">
            <v>0</v>
          </cell>
          <cell r="S425">
            <v>3418174.23</v>
          </cell>
          <cell r="T425" t="str">
            <v>RELOC</v>
          </cell>
          <cell r="U425">
            <v>622120.49</v>
          </cell>
          <cell r="V425">
            <v>230348.98</v>
          </cell>
          <cell r="W425">
            <v>45092.390972222223</v>
          </cell>
          <cell r="X425">
            <v>45097</v>
          </cell>
          <cell r="Y425">
            <v>45094</v>
          </cell>
          <cell r="Z425"/>
          <cell r="AA425">
            <v>45223.325694444444</v>
          </cell>
          <cell r="AB425"/>
          <cell r="AC425">
            <v>130.93472222222044</v>
          </cell>
          <cell r="AD425">
            <v>126.3256944444438</v>
          </cell>
          <cell r="AE425">
            <v>-45223.325694444444</v>
          </cell>
          <cell r="AF425">
            <v>45118.866954754973</v>
          </cell>
          <cell r="AG425">
            <v>45129.727216763706</v>
          </cell>
          <cell r="AH425">
            <v>45142.390972222223</v>
          </cell>
          <cell r="AI425">
            <v>3.3315612654320534</v>
          </cell>
          <cell r="AJ425">
            <v>-753.72209490740738</v>
          </cell>
          <cell r="AK425">
            <v>50</v>
          </cell>
          <cell r="AL425">
            <v>36</v>
          </cell>
          <cell r="AM425">
            <v>29.475982532751093</v>
          </cell>
          <cell r="AN425">
            <v>37.336244541484717</v>
          </cell>
          <cell r="AO425">
            <v>26.475982532751093</v>
          </cell>
          <cell r="AP425">
            <v>60</v>
          </cell>
          <cell r="AQ425">
            <v>48</v>
          </cell>
          <cell r="AR425">
            <v>43</v>
          </cell>
          <cell r="AS425">
            <v>45271.325694444444</v>
          </cell>
          <cell r="AT425">
            <v>45266.325694444444</v>
          </cell>
          <cell r="AU425"/>
          <cell r="AV425"/>
          <cell r="AW425"/>
          <cell r="AX425"/>
          <cell r="AY425"/>
          <cell r="AZ425"/>
          <cell r="BA425"/>
          <cell r="BB425"/>
          <cell r="BC425" t="str">
            <v>FOR AUDIT</v>
          </cell>
          <cell r="BD425" t="str">
            <v>PARTIALLY BILLED</v>
          </cell>
          <cell r="BE425">
            <v>45226.325694444444</v>
          </cell>
          <cell r="BF425">
            <v>9.6743055555562023</v>
          </cell>
          <cell r="BG425">
            <v>45681</v>
          </cell>
          <cell r="BH425">
            <v>45236</v>
          </cell>
        </row>
        <row r="426">
          <cell r="E426" t="str">
            <v>X23041307376</v>
          </cell>
          <cell r="F426" t="str">
            <v>THE PLASTIC FLAMINGO PHILIPPINES INC.</v>
          </cell>
          <cell r="G426" t="str">
            <v>R.M.T. INDUSTRIAL COMPLEX, R.M.T. INDUSTRIAL COMPLEX, MUNTINLUPA</v>
          </cell>
          <cell r="H426" t="str">
            <v>MUNTINLUPA CITY</v>
          </cell>
          <cell r="I426" t="str">
            <v>PARAÑAQUE</v>
          </cell>
          <cell r="J426"/>
          <cell r="K426" t="str">
            <v>W/O ISSUE</v>
          </cell>
          <cell r="L426" t="str">
            <v>POWERHOUSE</v>
          </cell>
          <cell r="M426" t="str">
            <v>FCOMP</v>
          </cell>
          <cell r="N426" t="str">
            <v>JSP</v>
          </cell>
          <cell r="O426">
            <v>65.91</v>
          </cell>
          <cell r="P426">
            <v>27.962800000000001</v>
          </cell>
          <cell r="Q426">
            <v>89.92</v>
          </cell>
          <cell r="R426">
            <v>186</v>
          </cell>
          <cell r="S426">
            <v>631441.46</v>
          </cell>
          <cell r="T426" t="str">
            <v>NEW</v>
          </cell>
          <cell r="U426">
            <v>51390.22</v>
          </cell>
          <cell r="V426">
            <v>44973.32</v>
          </cell>
          <cell r="W426">
            <v>45093.581250000003</v>
          </cell>
          <cell r="X426">
            <v>45098.359027777777</v>
          </cell>
          <cell r="Y426">
            <v>45096</v>
          </cell>
          <cell r="Z426"/>
          <cell r="AA426">
            <v>45107.274305555555</v>
          </cell>
          <cell r="AB426"/>
          <cell r="AC426">
            <v>13.693055555551837</v>
          </cell>
          <cell r="AD426">
            <v>8.9152777777781012</v>
          </cell>
          <cell r="AE426">
            <v>-45107.274305555555</v>
          </cell>
          <cell r="AF426">
            <v>45112.059849221791</v>
          </cell>
          <cell r="AG426">
            <v>45120.78747568094</v>
          </cell>
          <cell r="AH426">
            <v>45143.581250000003</v>
          </cell>
          <cell r="AI426">
            <v>0.47814066274141598</v>
          </cell>
          <cell r="AJ426">
            <v>-1073.9827215608466</v>
          </cell>
          <cell r="AK426">
            <v>23</v>
          </cell>
          <cell r="AL426">
            <v>32</v>
          </cell>
          <cell r="AM426">
            <v>21.478599221789885</v>
          </cell>
          <cell r="AN426">
            <v>27.206225680933851</v>
          </cell>
          <cell r="AO426">
            <v>18.478599221789885</v>
          </cell>
          <cell r="AP426">
            <v>42</v>
          </cell>
          <cell r="AQ426">
            <v>33.6</v>
          </cell>
          <cell r="AR426">
            <v>28.6</v>
          </cell>
          <cell r="AS426">
            <v>45140.874305555553</v>
          </cell>
          <cell r="AT426">
            <v>45135.874305555553</v>
          </cell>
          <cell r="AU426"/>
          <cell r="AV426"/>
          <cell r="AW426"/>
          <cell r="AX426"/>
          <cell r="AY426"/>
          <cell r="AZ426"/>
          <cell r="BA426"/>
          <cell r="BB426"/>
          <cell r="BC426" t="str">
            <v>NO COC</v>
          </cell>
          <cell r="BD426" t="str">
            <v>PARTIALLY BILLED</v>
          </cell>
          <cell r="BE426">
            <v>45110.274305555555</v>
          </cell>
          <cell r="BF426">
            <v>780.72569444444525</v>
          </cell>
          <cell r="BG426"/>
          <cell r="BH426"/>
        </row>
        <row r="427">
          <cell r="E427" t="str">
            <v>P2303146847</v>
          </cell>
          <cell r="F427" t="str">
            <v>MN_MAJOR (WDESIGN), DPWH Reloc of Poles Along Molino-Paliparan Rd. due to Molino Flyover (Job 3)</v>
          </cell>
          <cell r="G427" t="str">
            <v>MOLINO IV, MOLINO IV, BACOOR</v>
          </cell>
          <cell r="H427" t="str">
            <v>BACOOR CITY</v>
          </cell>
          <cell r="I427" t="str">
            <v>DASMA</v>
          </cell>
          <cell r="J427"/>
          <cell r="K427"/>
          <cell r="L427" t="str">
            <v>AVECO</v>
          </cell>
          <cell r="M427" t="str">
            <v>FCOMP</v>
          </cell>
          <cell r="N427" t="str">
            <v>JCL</v>
          </cell>
          <cell r="O427">
            <v>794.44</v>
          </cell>
          <cell r="P427">
            <v>436.73410000000001</v>
          </cell>
          <cell r="Q427">
            <v>1334.73</v>
          </cell>
          <cell r="R427">
            <v>0</v>
          </cell>
          <cell r="S427">
            <v>2471422.66</v>
          </cell>
          <cell r="T427" t="str">
            <v>RELOC</v>
          </cell>
          <cell r="U427">
            <v>615974.13999999955</v>
          </cell>
          <cell r="V427">
            <v>322871.84000000003</v>
          </cell>
          <cell r="W427">
            <v>45091.302777777775</v>
          </cell>
          <cell r="X427">
            <v>45099.548611111109</v>
          </cell>
          <cell r="Y427">
            <v>45092</v>
          </cell>
          <cell r="Z427"/>
          <cell r="AA427">
            <v>45101.350694444445</v>
          </cell>
          <cell r="AB427"/>
          <cell r="AC427">
            <v>10.047916666670062</v>
          </cell>
          <cell r="AD427">
            <v>1.8020833333357587</v>
          </cell>
          <cell r="AE427">
            <v>-45101.350694444445</v>
          </cell>
          <cell r="AF427">
            <v>45117.778760310524</v>
          </cell>
          <cell r="AG427">
            <v>45128.639022319257</v>
          </cell>
          <cell r="AH427">
            <v>45141.302777777775</v>
          </cell>
          <cell r="AI427">
            <v>0.25566365740749381</v>
          </cell>
          <cell r="AJ427">
            <v>-751.68917824074072</v>
          </cell>
          <cell r="AK427">
            <v>50</v>
          </cell>
          <cell r="AL427">
            <v>36</v>
          </cell>
          <cell r="AM427">
            <v>29.475982532751093</v>
          </cell>
          <cell r="AN427">
            <v>37.336244541484717</v>
          </cell>
          <cell r="AO427">
            <v>26.475982532751093</v>
          </cell>
          <cell r="AP427">
            <v>60</v>
          </cell>
          <cell r="AQ427">
            <v>48</v>
          </cell>
          <cell r="AR427">
            <v>43</v>
          </cell>
          <cell r="AS427">
            <v>45149.350694444445</v>
          </cell>
          <cell r="AT427">
            <v>45144.350694444445</v>
          </cell>
          <cell r="AU427"/>
          <cell r="AV427"/>
          <cell r="AW427"/>
          <cell r="AX427"/>
          <cell r="AY427"/>
          <cell r="AZ427"/>
          <cell r="BA427"/>
          <cell r="BB427"/>
          <cell r="BC427" t="str">
            <v>FOR AUDIT</v>
          </cell>
          <cell r="BD427" t="str">
            <v>PARTIALLY BILLED</v>
          </cell>
          <cell r="BE427">
            <v>45104.350694444445</v>
          </cell>
          <cell r="BF427">
            <v>506.64930555555475</v>
          </cell>
          <cell r="BG427">
            <v>45099</v>
          </cell>
          <cell r="BH427">
            <v>45611</v>
          </cell>
        </row>
        <row r="428">
          <cell r="E428" t="str">
            <v>X23051864443</v>
          </cell>
          <cell r="F428" t="str">
            <v>NEW SUMMIT COLORS DISTRIBUTION INC.</v>
          </cell>
          <cell r="G428" t="str">
            <v>P. MAYUGA, TAMBO, PARANAQUE</v>
          </cell>
          <cell r="H428" t="str">
            <v>PARAÑAQUE CITY</v>
          </cell>
          <cell r="I428" t="str">
            <v>PARAÑAQUE</v>
          </cell>
          <cell r="J428"/>
          <cell r="K428" t="str">
            <v>W/O ISSUE</v>
          </cell>
          <cell r="L428" t="str">
            <v>POWERHOUSE</v>
          </cell>
          <cell r="M428" t="str">
            <v>FCOMP</v>
          </cell>
          <cell r="N428" t="str">
            <v>JSP</v>
          </cell>
          <cell r="O428">
            <v>45.45</v>
          </cell>
          <cell r="P428">
            <v>20.170000000000002</v>
          </cell>
          <cell r="Q428">
            <v>62.12</v>
          </cell>
          <cell r="R428">
            <v>0</v>
          </cell>
          <cell r="S428">
            <v>40733.620000000003</v>
          </cell>
          <cell r="T428" t="str">
            <v>TERMINATION</v>
          </cell>
          <cell r="U428">
            <v>35512.620000000003</v>
          </cell>
          <cell r="V428">
            <v>18664.189999999999</v>
          </cell>
          <cell r="W428">
            <v>45098.313194444447</v>
          </cell>
          <cell r="X428">
            <v>45099.552777777775</v>
          </cell>
          <cell r="Y428">
            <v>45098</v>
          </cell>
          <cell r="Z428"/>
          <cell r="AA428">
            <v>45107.67291666667</v>
          </cell>
          <cell r="AB428"/>
          <cell r="AC428">
            <v>9.359722222223354</v>
          </cell>
          <cell r="AD428">
            <v>8.1201388888948713</v>
          </cell>
          <cell r="AE428">
            <v>-45107.67291666667</v>
          </cell>
          <cell r="AF428">
            <v>45118.398696303186</v>
          </cell>
          <cell r="AG428">
            <v>45127.554830132176</v>
          </cell>
          <cell r="AH428">
            <v>45148.313194444447</v>
          </cell>
          <cell r="AI428">
            <v>0.30407793209880218</v>
          </cell>
          <cell r="AJ428">
            <v>-1073.9922123015874</v>
          </cell>
          <cell r="AK428">
            <v>23</v>
          </cell>
          <cell r="AL428">
            <v>36</v>
          </cell>
          <cell r="AM428">
            <v>23.085501858736059</v>
          </cell>
          <cell r="AN428">
            <v>29.241635687732341</v>
          </cell>
          <cell r="AO428">
            <v>20.085501858736059</v>
          </cell>
          <cell r="AP428">
            <v>42</v>
          </cell>
          <cell r="AQ428">
            <v>33.6</v>
          </cell>
          <cell r="AR428">
            <v>28.6</v>
          </cell>
          <cell r="AS428">
            <v>45141.272916666669</v>
          </cell>
          <cell r="AT428">
            <v>45136.272916666669</v>
          </cell>
          <cell r="AU428"/>
          <cell r="AV428"/>
          <cell r="AW428"/>
          <cell r="AX428"/>
          <cell r="AY428"/>
          <cell r="AZ428"/>
          <cell r="BA428"/>
          <cell r="BB428"/>
          <cell r="BC428" t="str">
            <v>NO COC</v>
          </cell>
          <cell r="BD428" t="str">
            <v>PARTIALLY BILLED</v>
          </cell>
          <cell r="BE428">
            <v>45110.67291666667</v>
          </cell>
          <cell r="BF428">
            <v>780.32708333332994</v>
          </cell>
          <cell r="BG428"/>
          <cell r="BH428"/>
        </row>
        <row r="429">
          <cell r="E429" t="str">
            <v>X23051859292</v>
          </cell>
          <cell r="F429" t="str">
            <v>NEW SUMMIT COLORS DISTRIBUTION INC.</v>
          </cell>
          <cell r="G429" t="str">
            <v>P. MAYUGA, TAMBO, PARANAQUE</v>
          </cell>
          <cell r="H429" t="str">
            <v>PARAÑAQUE CITY</v>
          </cell>
          <cell r="I429" t="str">
            <v>PARAÑAQUE</v>
          </cell>
          <cell r="J429"/>
          <cell r="K429" t="str">
            <v>W/O ISSUE</v>
          </cell>
          <cell r="L429" t="str">
            <v>POWERHOUSE</v>
          </cell>
          <cell r="M429" t="str">
            <v>FCOMP</v>
          </cell>
          <cell r="N429" t="str">
            <v>JSP</v>
          </cell>
          <cell r="O429">
            <v>16.66</v>
          </cell>
          <cell r="P429">
            <v>12.5328</v>
          </cell>
          <cell r="Q429">
            <v>22.8</v>
          </cell>
          <cell r="R429">
            <v>39</v>
          </cell>
          <cell r="S429">
            <v>226871</v>
          </cell>
          <cell r="T429" t="str">
            <v>NEW</v>
          </cell>
          <cell r="U429">
            <v>12981.78</v>
          </cell>
          <cell r="V429"/>
          <cell r="W429">
            <v>45097.643055555556</v>
          </cell>
          <cell r="X429">
            <v>45099.553472222222</v>
          </cell>
          <cell r="Y429">
            <v>45098</v>
          </cell>
          <cell r="Z429"/>
          <cell r="AA429">
            <v>45107.683333333334</v>
          </cell>
          <cell r="AB429"/>
          <cell r="AC429">
            <v>10.040277777778101</v>
          </cell>
          <cell r="AD429">
            <v>8.1298611111124046</v>
          </cell>
          <cell r="AE429">
            <v>-45107.683333333334</v>
          </cell>
          <cell r="AF429">
            <v>45116.417249103943</v>
          </cell>
          <cell r="AG429">
            <v>45125.223700716844</v>
          </cell>
          <cell r="AH429">
            <v>45147.643055555556</v>
          </cell>
          <cell r="AI429">
            <v>0.34583179012346793</v>
          </cell>
          <cell r="AJ429">
            <v>-1127.6920833333334</v>
          </cell>
          <cell r="AK429">
            <v>20</v>
          </cell>
          <cell r="AL429">
            <v>36</v>
          </cell>
          <cell r="AM429">
            <v>21.774193548387096</v>
          </cell>
          <cell r="AN429">
            <v>27.58064516129032</v>
          </cell>
          <cell r="AO429">
            <v>18.774193548387096</v>
          </cell>
          <cell r="AP429">
            <v>40</v>
          </cell>
          <cell r="AQ429">
            <v>32</v>
          </cell>
          <cell r="AR429">
            <v>27</v>
          </cell>
          <cell r="AS429">
            <v>45139.683333333334</v>
          </cell>
          <cell r="AT429">
            <v>45134.683333333334</v>
          </cell>
          <cell r="AU429"/>
          <cell r="AV429"/>
          <cell r="AW429"/>
          <cell r="AX429"/>
          <cell r="AY429"/>
          <cell r="AZ429"/>
          <cell r="BA429"/>
          <cell r="BB429"/>
          <cell r="BC429" t="str">
            <v>NO COC</v>
          </cell>
          <cell r="BD429"/>
          <cell r="BE429">
            <v>45110.683333333334</v>
          </cell>
          <cell r="BF429">
            <v>780.3166666666657</v>
          </cell>
          <cell r="BG429"/>
          <cell r="BH429"/>
        </row>
        <row r="430">
          <cell r="E430" t="str">
            <v>X23062289345</v>
          </cell>
          <cell r="F430" t="str">
            <v>CARSON FURNITURE MFG CORP</v>
          </cell>
          <cell r="G430" t="str">
            <v>FRANCO DR, TAGUIG BAGUMBAYAN INDL ASS INC, TAGUIG CITY</v>
          </cell>
          <cell r="H430" t="str">
            <v>TAGUIG CITY</v>
          </cell>
          <cell r="I430" t="str">
            <v>PARAÑAQUE</v>
          </cell>
          <cell r="J430"/>
          <cell r="K430"/>
          <cell r="L430" t="str">
            <v>POWERHOUSE</v>
          </cell>
          <cell r="M430" t="str">
            <v>FCOMP</v>
          </cell>
          <cell r="N430" t="str">
            <v>JSP</v>
          </cell>
          <cell r="O430">
            <v>50.3</v>
          </cell>
          <cell r="P430">
            <v>7.74</v>
          </cell>
          <cell r="Q430">
            <v>68.849999999999994</v>
          </cell>
          <cell r="R430">
            <v>230</v>
          </cell>
          <cell r="S430">
            <v>110888.99</v>
          </cell>
          <cell r="T430" t="str">
            <v>MODIFICATION</v>
          </cell>
          <cell r="U430">
            <v>39222.11</v>
          </cell>
          <cell r="V430">
            <v>35612.65</v>
          </cell>
          <cell r="W430">
            <v>45098.650694444441</v>
          </cell>
          <cell r="X430">
            <v>45099.613888888889</v>
          </cell>
          <cell r="Y430">
            <v>45100</v>
          </cell>
          <cell r="Z430"/>
          <cell r="AA430">
            <v>45106.375694444447</v>
          </cell>
          <cell r="AB430"/>
          <cell r="AC430">
            <v>7.7250000000058208</v>
          </cell>
          <cell r="AD430">
            <v>6.7618055555576575</v>
          </cell>
          <cell r="AE430">
            <v>-45106.375694444447</v>
          </cell>
          <cell r="AF430">
            <v>45116.268224324922</v>
          </cell>
          <cell r="AG430">
            <v>45124.766232293048</v>
          </cell>
          <cell r="AH430">
            <v>45148.650694444441</v>
          </cell>
          <cell r="AI430">
            <v>0.28101086956542909</v>
          </cell>
          <cell r="AJ430">
            <v>-1073.9613260582012</v>
          </cell>
          <cell r="AK430">
            <v>23</v>
          </cell>
          <cell r="AL430">
            <v>30</v>
          </cell>
          <cell r="AM430">
            <v>20.617529880478088</v>
          </cell>
          <cell r="AN430">
            <v>26.115537848605577</v>
          </cell>
          <cell r="AO430">
            <v>17.617529880478088</v>
          </cell>
          <cell r="AP430">
            <v>42</v>
          </cell>
          <cell r="AQ430">
            <v>33.6</v>
          </cell>
          <cell r="AR430">
            <v>28.6</v>
          </cell>
          <cell r="AS430">
            <v>45139.975694444445</v>
          </cell>
          <cell r="AT430">
            <v>45134.975694444445</v>
          </cell>
          <cell r="AU430"/>
          <cell r="AV430"/>
          <cell r="AW430"/>
          <cell r="AX430"/>
          <cell r="AY430"/>
          <cell r="AZ430"/>
          <cell r="BA430"/>
          <cell r="BB430"/>
          <cell r="BC430" t="str">
            <v>NO COC</v>
          </cell>
          <cell r="BD430" t="str">
            <v>PARTIALLY BILLED</v>
          </cell>
          <cell r="BE430">
            <v>45109.375694444447</v>
          </cell>
          <cell r="BF430">
            <v>781.62430555555329</v>
          </cell>
          <cell r="BG430"/>
          <cell r="BH430"/>
        </row>
        <row r="431">
          <cell r="E431" t="str">
            <v>X23010210723</v>
          </cell>
          <cell r="F431" t="str">
            <v>SUNSHINE DELA CRUZ LUIS</v>
          </cell>
          <cell r="G431" t="str">
            <v>RENAULT, VERAVILLE HOMES 3A, LAS PINAS CITY</v>
          </cell>
          <cell r="H431" t="str">
            <v>LAS PINAS CITY</v>
          </cell>
          <cell r="I431" t="str">
            <v>PARAÑAQUE</v>
          </cell>
          <cell r="J431"/>
          <cell r="K431" t="str">
            <v>W/ ISSUE</v>
          </cell>
          <cell r="L431" t="str">
            <v>AVECO</v>
          </cell>
          <cell r="M431" t="str">
            <v>TECO</v>
          </cell>
          <cell r="N431" t="str">
            <v>RRG</v>
          </cell>
          <cell r="O431">
            <v>3.54</v>
          </cell>
          <cell r="P431">
            <v>1.73</v>
          </cell>
          <cell r="Q431">
            <v>4.83</v>
          </cell>
          <cell r="R431">
            <v>29.5</v>
          </cell>
          <cell r="S431">
            <v>20532.29</v>
          </cell>
          <cell r="T431" t="str">
            <v>NEW</v>
          </cell>
          <cell r="U431">
            <v>2758.72</v>
          </cell>
          <cell r="V431">
            <v>1215.7</v>
          </cell>
          <cell r="W431">
            <v>45100.672222222223</v>
          </cell>
          <cell r="X431">
            <v>45104.520138888889</v>
          </cell>
          <cell r="Y431">
            <v>45104</v>
          </cell>
          <cell r="Z431">
            <v>45131.402083333334</v>
          </cell>
          <cell r="AA431">
            <v>45131.402083333334</v>
          </cell>
          <cell r="AB431">
            <v>45791</v>
          </cell>
          <cell r="AC431">
            <v>30.729861111110949</v>
          </cell>
          <cell r="AD431">
            <v>26.881944444445253</v>
          </cell>
          <cell r="AE431">
            <v>659.5979166666657</v>
          </cell>
          <cell r="AF431">
            <v>45119.44641577061</v>
          </cell>
          <cell r="AG431">
            <v>45128.252867383511</v>
          </cell>
          <cell r="AH431">
            <v>45150.672222222223</v>
          </cell>
          <cell r="AI431">
            <v>1.0584729938271549</v>
          </cell>
          <cell r="AJ431">
            <v>16.489947916666644</v>
          </cell>
          <cell r="AK431">
            <v>20</v>
          </cell>
          <cell r="AL431">
            <v>36</v>
          </cell>
          <cell r="AM431">
            <v>21.774193548387096</v>
          </cell>
          <cell r="AN431">
            <v>27.58064516129032</v>
          </cell>
          <cell r="AO431">
            <v>18.774193548387096</v>
          </cell>
          <cell r="AP431">
            <v>40</v>
          </cell>
          <cell r="AQ431">
            <v>32</v>
          </cell>
          <cell r="AR431">
            <v>27</v>
          </cell>
          <cell r="AS431">
            <v>45163.402083333334</v>
          </cell>
          <cell r="AT431">
            <v>45158.402083333334</v>
          </cell>
          <cell r="AU431"/>
          <cell r="AV431"/>
          <cell r="AW431"/>
          <cell r="AX431"/>
          <cell r="AY431"/>
          <cell r="AZ431"/>
          <cell r="BA431"/>
          <cell r="BB431"/>
          <cell r="BC431" t="str">
            <v>PAID</v>
          </cell>
          <cell r="BD431"/>
          <cell r="BE431">
            <v>45134.402083333334</v>
          </cell>
          <cell r="BF431">
            <v>362.5979166666657</v>
          </cell>
          <cell r="BG431">
            <v>45132</v>
          </cell>
          <cell r="BH431">
            <v>45497</v>
          </cell>
        </row>
        <row r="432">
          <cell r="E432" t="str">
            <v>X23062120391</v>
          </cell>
          <cell r="F432" t="str">
            <v>REMEDIOS RAMOS TAN</v>
          </cell>
          <cell r="G432" t="str">
            <v>DAMA DE NOCHE EXT, DOÑA MANUELA SUBD, LAS PINAS CITY</v>
          </cell>
          <cell r="H432" t="str">
            <v>LAS PINAS CITY</v>
          </cell>
          <cell r="I432" t="str">
            <v>PARAÑAQUE</v>
          </cell>
          <cell r="J432"/>
          <cell r="K432"/>
          <cell r="L432" t="str">
            <v>POWERHOUSE</v>
          </cell>
          <cell r="M432" t="str">
            <v>FCOMP</v>
          </cell>
          <cell r="N432" t="str">
            <v>JSP</v>
          </cell>
          <cell r="O432">
            <v>5.84</v>
          </cell>
          <cell r="P432">
            <v>2.38</v>
          </cell>
          <cell r="Q432">
            <v>7.98</v>
          </cell>
          <cell r="R432">
            <v>29.7</v>
          </cell>
          <cell r="S432">
            <v>25554.9</v>
          </cell>
          <cell r="T432" t="str">
            <v>MODIFICATION</v>
          </cell>
          <cell r="U432">
            <v>4551.0600000000004</v>
          </cell>
          <cell r="V432"/>
          <cell r="W432">
            <v>45099.675000000003</v>
          </cell>
          <cell r="X432">
            <v>45104.520833333336</v>
          </cell>
          <cell r="Y432">
            <v>45100</v>
          </cell>
          <cell r="Z432"/>
          <cell r="AA432">
            <v>45107.364583333336</v>
          </cell>
          <cell r="AB432"/>
          <cell r="AC432">
            <v>7.6895833333328483</v>
          </cell>
          <cell r="AD432">
            <v>2.84375</v>
          </cell>
          <cell r="AE432">
            <v>-45107.364583333336</v>
          </cell>
          <cell r="AF432">
            <v>45118.449193548389</v>
          </cell>
          <cell r="AG432">
            <v>45127.255645161291</v>
          </cell>
          <cell r="AH432">
            <v>45149.675000000003</v>
          </cell>
          <cell r="AI432">
            <v>0.26486342592590917</v>
          </cell>
          <cell r="AJ432">
            <v>-1127.6841145833334</v>
          </cell>
          <cell r="AK432">
            <v>20</v>
          </cell>
          <cell r="AL432">
            <v>36</v>
          </cell>
          <cell r="AM432">
            <v>21.774193548387096</v>
          </cell>
          <cell r="AN432">
            <v>27.58064516129032</v>
          </cell>
          <cell r="AO432">
            <v>18.774193548387096</v>
          </cell>
          <cell r="AP432">
            <v>40</v>
          </cell>
          <cell r="AQ432">
            <v>32</v>
          </cell>
          <cell r="AR432">
            <v>27</v>
          </cell>
          <cell r="AS432">
            <v>45139.364583333336</v>
          </cell>
          <cell r="AT432">
            <v>45134.364583333336</v>
          </cell>
          <cell r="AU432"/>
          <cell r="AV432"/>
          <cell r="AW432"/>
          <cell r="AX432"/>
          <cell r="AY432"/>
          <cell r="AZ432"/>
          <cell r="BA432"/>
          <cell r="BB432"/>
          <cell r="BC432" t="str">
            <v>NO COC</v>
          </cell>
          <cell r="BD432"/>
          <cell r="BE432">
            <v>45110.364583333336</v>
          </cell>
          <cell r="BF432">
            <v>780.63541666666424</v>
          </cell>
          <cell r="BG432"/>
          <cell r="BH432"/>
        </row>
        <row r="433">
          <cell r="E433" t="str">
            <v>X23062242918</v>
          </cell>
          <cell r="F433" t="str">
            <v>GEORGIE VELASCO SAMONTE</v>
          </cell>
          <cell r="G433" t="str">
            <v>BLOCK 47 ST, GEORGETOWN HEIGHTS SUBD PH II, BACOOR</v>
          </cell>
          <cell r="H433" t="str">
            <v>BACOOR CITY</v>
          </cell>
          <cell r="I433" t="str">
            <v>DASMA</v>
          </cell>
          <cell r="J433"/>
          <cell r="K433" t="str">
            <v>W/ ISSUE</v>
          </cell>
          <cell r="L433" t="str">
            <v>AVECO</v>
          </cell>
          <cell r="M433" t="str">
            <v>TECO</v>
          </cell>
          <cell r="N433" t="str">
            <v>EAO</v>
          </cell>
          <cell r="O433">
            <v>14.13</v>
          </cell>
          <cell r="P433">
            <v>8.19</v>
          </cell>
          <cell r="Q433">
            <v>19.600000000000001</v>
          </cell>
          <cell r="R433">
            <v>5</v>
          </cell>
          <cell r="S433">
            <v>35997.050000000003</v>
          </cell>
          <cell r="T433" t="str">
            <v>NEW</v>
          </cell>
          <cell r="U433">
            <v>11011.75</v>
          </cell>
          <cell r="V433">
            <v>9538.73</v>
          </cell>
          <cell r="W433">
            <v>45106.678472222222</v>
          </cell>
          <cell r="X433">
            <v>45110</v>
          </cell>
          <cell r="Y433">
            <v>45110</v>
          </cell>
          <cell r="Z433">
            <v>45131.401388888888</v>
          </cell>
          <cell r="AA433">
            <v>45131.401388888888</v>
          </cell>
          <cell r="AB433"/>
          <cell r="AC433">
            <v>24.722916666665697</v>
          </cell>
          <cell r="AD433">
            <v>21.401388888887595</v>
          </cell>
          <cell r="AE433">
            <v>-45131.401388888888</v>
          </cell>
          <cell r="AF433">
            <v>45125.452665770608</v>
          </cell>
          <cell r="AG433">
            <v>45134.25911738351</v>
          </cell>
          <cell r="AH433">
            <v>45156.678472222222</v>
          </cell>
          <cell r="AI433">
            <v>0.85156712962959613</v>
          </cell>
          <cell r="AJ433">
            <v>-1128.2850347222222</v>
          </cell>
          <cell r="AK433">
            <v>20</v>
          </cell>
          <cell r="AL433">
            <v>36</v>
          </cell>
          <cell r="AM433">
            <v>21.774193548387096</v>
          </cell>
          <cell r="AN433">
            <v>27.58064516129032</v>
          </cell>
          <cell r="AO433">
            <v>18.774193548387096</v>
          </cell>
          <cell r="AP433">
            <v>40</v>
          </cell>
          <cell r="AQ433">
            <v>32</v>
          </cell>
          <cell r="AR433">
            <v>27</v>
          </cell>
          <cell r="AS433">
            <v>45163.401388888888</v>
          </cell>
          <cell r="AT433">
            <v>45158.401388888888</v>
          </cell>
          <cell r="AU433"/>
          <cell r="AV433"/>
          <cell r="AW433"/>
          <cell r="AX433"/>
          <cell r="AY433"/>
          <cell r="AZ433"/>
          <cell r="BA433"/>
          <cell r="BB433"/>
          <cell r="BC433" t="str">
            <v>PAID</v>
          </cell>
          <cell r="BD433"/>
          <cell r="BE433">
            <v>45134.401388888888</v>
          </cell>
          <cell r="BF433">
            <v>362.5986111111124</v>
          </cell>
          <cell r="BG433">
            <v>45124</v>
          </cell>
          <cell r="BH433">
            <v>45497</v>
          </cell>
        </row>
        <row r="434">
          <cell r="E434" t="str">
            <v>X22125081382</v>
          </cell>
          <cell r="F434" t="str">
            <v>AMAIA LAND CORP.</v>
          </cell>
          <cell r="G434" t="str">
            <v>ELENA, AMAIA STEPS ALABANG, LAS PINAS CITY</v>
          </cell>
          <cell r="H434" t="str">
            <v>LAS PINAS CITY</v>
          </cell>
          <cell r="I434" t="str">
            <v>PARAÑAQUE</v>
          </cell>
          <cell r="J434"/>
          <cell r="K434" t="str">
            <v>W/O ISSUE</v>
          </cell>
          <cell r="L434" t="str">
            <v>POWERHOUSE</v>
          </cell>
          <cell r="M434" t="str">
            <v>FCOMP</v>
          </cell>
          <cell r="N434" t="str">
            <v>JSP</v>
          </cell>
          <cell r="O434">
            <v>242.65</v>
          </cell>
          <cell r="P434">
            <v>142.30119999999999</v>
          </cell>
          <cell r="Q434">
            <v>351.37</v>
          </cell>
          <cell r="R434">
            <v>750</v>
          </cell>
          <cell r="S434">
            <v>2015534.97</v>
          </cell>
          <cell r="T434" t="str">
            <v>NEW</v>
          </cell>
          <cell r="U434">
            <v>189120.3</v>
          </cell>
          <cell r="V434">
            <v>128319.23</v>
          </cell>
          <cell r="W434">
            <v>45107.307638888888</v>
          </cell>
          <cell r="X434">
            <v>45112</v>
          </cell>
          <cell r="Y434">
            <v>45110</v>
          </cell>
          <cell r="Z434">
            <v>45118</v>
          </cell>
          <cell r="AA434">
            <v>45119.298611111109</v>
          </cell>
          <cell r="AB434"/>
          <cell r="AC434">
            <v>11.990972222221899</v>
          </cell>
          <cell r="AD434">
            <v>7.2986111111094942</v>
          </cell>
          <cell r="AE434">
            <v>-45119.298611111109</v>
          </cell>
          <cell r="AF434">
            <v>45122.85602598566</v>
          </cell>
          <cell r="AG434">
            <v>45130.802262544799</v>
          </cell>
          <cell r="AH434">
            <v>45157.307638888888</v>
          </cell>
          <cell r="AI434">
            <v>0.48485235507245072</v>
          </cell>
          <cell r="AJ434">
            <v>-939.98538773148141</v>
          </cell>
          <cell r="AK434">
            <v>30</v>
          </cell>
          <cell r="AL434">
            <v>23</v>
          </cell>
          <cell r="AM434">
            <v>18.548387096774192</v>
          </cell>
          <cell r="AN434">
            <v>23.494623655913976</v>
          </cell>
          <cell r="AO434">
            <v>15.548387096774192</v>
          </cell>
          <cell r="AP434">
            <v>48</v>
          </cell>
          <cell r="AQ434">
            <v>38.400000000000006</v>
          </cell>
          <cell r="AR434">
            <v>33.400000000000006</v>
          </cell>
          <cell r="AS434">
            <v>45157.698611111111</v>
          </cell>
          <cell r="AT434">
            <v>45152.698611111111</v>
          </cell>
          <cell r="AU434"/>
          <cell r="AV434"/>
          <cell r="AW434"/>
          <cell r="AX434"/>
          <cell r="AY434"/>
          <cell r="AZ434"/>
          <cell r="BA434"/>
          <cell r="BB434"/>
          <cell r="BC434" t="str">
            <v>FOR AUDIT</v>
          </cell>
          <cell r="BD434" t="str">
            <v>PARTIALLY BILLED</v>
          </cell>
          <cell r="BE434">
            <v>45122.298611111109</v>
          </cell>
          <cell r="BF434">
            <v>729.70138888889051</v>
          </cell>
          <cell r="BG434">
            <v>45118</v>
          </cell>
          <cell r="BH434">
            <v>45852</v>
          </cell>
        </row>
        <row r="435">
          <cell r="E435" t="str">
            <v>X23041366317</v>
          </cell>
          <cell r="F435" t="str">
            <v>LBS DIGITAL INFRASTRUCTURE CORPORATION</v>
          </cell>
          <cell r="G435" t="str">
            <v>SGT. GAUDIER, MABOLO II, BACOOR</v>
          </cell>
          <cell r="H435" t="str">
            <v>BACOOR CITY</v>
          </cell>
          <cell r="I435" t="str">
            <v>DASMA</v>
          </cell>
          <cell r="J435"/>
          <cell r="K435" t="str">
            <v>W/O ISSUE</v>
          </cell>
          <cell r="L435" t="str">
            <v>POWERHOUSE</v>
          </cell>
          <cell r="M435" t="str">
            <v>FCOMP</v>
          </cell>
          <cell r="N435" t="str">
            <v>IJP</v>
          </cell>
          <cell r="O435">
            <v>16.47</v>
          </cell>
          <cell r="P435">
            <v>15.673299999999999</v>
          </cell>
          <cell r="Q435">
            <v>22.53</v>
          </cell>
          <cell r="R435">
            <v>19</v>
          </cell>
          <cell r="S435">
            <v>182581.99</v>
          </cell>
          <cell r="T435" t="str">
            <v>NEW</v>
          </cell>
          <cell r="U435">
            <v>12837.62</v>
          </cell>
          <cell r="V435">
            <v>15313.22</v>
          </cell>
          <cell r="W435">
            <v>45110.545138888891</v>
          </cell>
          <cell r="X435">
            <v>45112</v>
          </cell>
          <cell r="Y435">
            <v>45111</v>
          </cell>
          <cell r="Z435">
            <v>45126.268055555556</v>
          </cell>
          <cell r="AA435">
            <v>45126.268055555556</v>
          </cell>
          <cell r="AB435"/>
          <cell r="AC435">
            <v>15.722916666665697</v>
          </cell>
          <cell r="AD435">
            <v>14.268055555556202</v>
          </cell>
          <cell r="AE435">
            <v>-45126.268055555556</v>
          </cell>
          <cell r="AF435">
            <v>45129.319332437277</v>
          </cell>
          <cell r="AG435">
            <v>45138.125784050178</v>
          </cell>
          <cell r="AH435">
            <v>45160.545138888891</v>
          </cell>
          <cell r="AI435">
            <v>0.54156712962959608</v>
          </cell>
          <cell r="AJ435">
            <v>-1128.1567013888889</v>
          </cell>
          <cell r="AK435">
            <v>20</v>
          </cell>
          <cell r="AL435">
            <v>36</v>
          </cell>
          <cell r="AM435">
            <v>21.774193548387096</v>
          </cell>
          <cell r="AN435">
            <v>27.58064516129032</v>
          </cell>
          <cell r="AO435">
            <v>18.774193548387096</v>
          </cell>
          <cell r="AP435">
            <v>40</v>
          </cell>
          <cell r="AQ435">
            <v>32</v>
          </cell>
          <cell r="AR435">
            <v>27</v>
          </cell>
          <cell r="AS435">
            <v>45158.268055555556</v>
          </cell>
          <cell r="AT435">
            <v>45153.268055555556</v>
          </cell>
          <cell r="AU435"/>
          <cell r="AV435"/>
          <cell r="AW435"/>
          <cell r="AX435"/>
          <cell r="AY435"/>
          <cell r="AZ435"/>
          <cell r="BA435"/>
          <cell r="BB435"/>
          <cell r="BC435" t="str">
            <v>NO COC</v>
          </cell>
          <cell r="BD435"/>
          <cell r="BE435">
            <v>45129.268055555556</v>
          </cell>
          <cell r="BF435">
            <v>761.7319444444438</v>
          </cell>
          <cell r="BG435"/>
          <cell r="BH435"/>
        </row>
        <row r="436">
          <cell r="E436" t="str">
            <v>X22073200460</v>
          </cell>
          <cell r="F436" t="str">
            <v>MANILA WATER COMPANY, INC.</v>
          </cell>
          <cell r="G436" t="str">
            <v>BALATAN, STO. NINO, TAGUIG CITY</v>
          </cell>
          <cell r="H436" t="str">
            <v>TAGUIG CITY</v>
          </cell>
          <cell r="I436" t="str">
            <v>PARAÑAQUE</v>
          </cell>
          <cell r="J436"/>
          <cell r="K436" t="str">
            <v>W/ ISSUE</v>
          </cell>
          <cell r="L436" t="str">
            <v>POWERHOUSE</v>
          </cell>
          <cell r="M436" t="str">
            <v>FCOMP</v>
          </cell>
          <cell r="N436" t="str">
            <v>JSP</v>
          </cell>
          <cell r="O436">
            <v>322.64</v>
          </cell>
          <cell r="P436">
            <v>229.0078</v>
          </cell>
          <cell r="Q436">
            <v>509.98</v>
          </cell>
          <cell r="R436">
            <v>25</v>
          </cell>
          <cell r="S436">
            <v>1102677.53</v>
          </cell>
          <cell r="T436" t="str">
            <v>NEW</v>
          </cell>
          <cell r="U436">
            <v>251078.98</v>
          </cell>
          <cell r="V436">
            <v>78885.84</v>
          </cell>
          <cell r="W436">
            <v>45107.597222222219</v>
          </cell>
          <cell r="X436">
            <v>45112</v>
          </cell>
          <cell r="Y436">
            <v>45110</v>
          </cell>
          <cell r="Z436"/>
          <cell r="AA436">
            <v>45177.376388888886</v>
          </cell>
          <cell r="AB436"/>
          <cell r="AC436">
            <v>69.779166666667152</v>
          </cell>
          <cell r="AD436">
            <v>65.37638888888614</v>
          </cell>
          <cell r="AE436">
            <v>-45177.376388888886</v>
          </cell>
          <cell r="AF436">
            <v>45132.432273768609</v>
          </cell>
          <cell r="AG436">
            <v>45142.854954180984</v>
          </cell>
          <cell r="AH436">
            <v>45157.597222222219</v>
          </cell>
          <cell r="AI436">
            <v>1.8801608796296425</v>
          </cell>
          <cell r="AJ436">
            <v>-821.40684343434339</v>
          </cell>
          <cell r="AK436">
            <v>40</v>
          </cell>
          <cell r="AL436">
            <v>36</v>
          </cell>
          <cell r="AM436">
            <v>27.835051546391753</v>
          </cell>
          <cell r="AN436">
            <v>35.257731958762882</v>
          </cell>
          <cell r="AO436">
            <v>24.835051546391753</v>
          </cell>
          <cell r="AP436">
            <v>55</v>
          </cell>
          <cell r="AQ436">
            <v>44</v>
          </cell>
          <cell r="AR436">
            <v>39</v>
          </cell>
          <cell r="AS436">
            <v>45221.376388888886</v>
          </cell>
          <cell r="AT436">
            <v>45216.376388888886</v>
          </cell>
          <cell r="AU436"/>
          <cell r="AV436"/>
          <cell r="AW436"/>
          <cell r="AX436"/>
          <cell r="AY436"/>
          <cell r="AZ436"/>
          <cell r="BA436"/>
          <cell r="BB436"/>
          <cell r="BC436" t="str">
            <v>NO COC</v>
          </cell>
          <cell r="BD436" t="str">
            <v>PARTIALLY BILLED</v>
          </cell>
          <cell r="BE436">
            <v>45180.376388888886</v>
          </cell>
          <cell r="BF436">
            <v>710.62361111111386</v>
          </cell>
          <cell r="BG436"/>
          <cell r="BH436"/>
        </row>
        <row r="437">
          <cell r="E437" t="str">
            <v>X23062097304</v>
          </cell>
          <cell r="F437" t="str">
            <v>GARRY GARCIA ALVIENTO</v>
          </cell>
          <cell r="G437" t="str">
            <v>BLOCK 4, CELESTINO SUBD, BACOOR</v>
          </cell>
          <cell r="H437" t="str">
            <v>BACOOR CITY</v>
          </cell>
          <cell r="I437" t="str">
            <v>DASMA</v>
          </cell>
          <cell r="J437"/>
          <cell r="K437" t="str">
            <v>W/ ISSUE</v>
          </cell>
          <cell r="L437" t="str">
            <v>POWERHOUSE</v>
          </cell>
          <cell r="M437" t="str">
            <v>FCOMP</v>
          </cell>
          <cell r="N437" t="str">
            <v>JSP</v>
          </cell>
          <cell r="O437">
            <v>48.02</v>
          </cell>
          <cell r="P437">
            <v>33.4895</v>
          </cell>
          <cell r="Q437">
            <v>65.75</v>
          </cell>
          <cell r="R437">
            <v>55</v>
          </cell>
          <cell r="S437">
            <v>289187.98</v>
          </cell>
          <cell r="T437" t="str">
            <v>NEW</v>
          </cell>
          <cell r="U437">
            <v>37424.980000000003</v>
          </cell>
          <cell r="V437">
            <v>27400.15</v>
          </cell>
          <cell r="W437">
            <v>45111.55972222222</v>
          </cell>
          <cell r="X437">
            <v>45113</v>
          </cell>
          <cell r="Y437">
            <v>45114</v>
          </cell>
          <cell r="Z437"/>
          <cell r="AA437">
            <v>45177.372916666667</v>
          </cell>
          <cell r="AB437"/>
          <cell r="AC437">
            <v>65.813194444446708</v>
          </cell>
          <cell r="AD437">
            <v>64.372916666667152</v>
          </cell>
          <cell r="AE437">
            <v>-45177.372916666667</v>
          </cell>
          <cell r="AF437">
            <v>45130.860102450359</v>
          </cell>
          <cell r="AG437">
            <v>45139.806870511195</v>
          </cell>
          <cell r="AH437">
            <v>45161.55972222222</v>
          </cell>
          <cell r="AI437">
            <v>2.2134105036943073</v>
          </cell>
          <cell r="AJ437">
            <v>-1075.6517361111112</v>
          </cell>
          <cell r="AK437">
            <v>23</v>
          </cell>
          <cell r="AL437">
            <v>34</v>
          </cell>
          <cell r="AM437">
            <v>22.300380228136884</v>
          </cell>
          <cell r="AN437">
            <v>28.247148288973385</v>
          </cell>
          <cell r="AO437">
            <v>19.300380228136884</v>
          </cell>
          <cell r="AP437">
            <v>42</v>
          </cell>
          <cell r="AQ437">
            <v>33.6</v>
          </cell>
          <cell r="AR437">
            <v>28.6</v>
          </cell>
          <cell r="AS437">
            <v>45210.972916666666</v>
          </cell>
          <cell r="AT437">
            <v>45205.972916666666</v>
          </cell>
          <cell r="AU437"/>
          <cell r="AV437"/>
          <cell r="AW437"/>
          <cell r="AX437"/>
          <cell r="AY437"/>
          <cell r="AZ437"/>
          <cell r="BA437"/>
          <cell r="BB437"/>
          <cell r="BC437" t="str">
            <v>NO COC</v>
          </cell>
          <cell r="BD437" t="str">
            <v>PARTIALLY BILLED</v>
          </cell>
          <cell r="BE437">
            <v>45180.372916666667</v>
          </cell>
          <cell r="BF437">
            <v>710.62708333333285</v>
          </cell>
          <cell r="BG437"/>
          <cell r="BH437"/>
        </row>
        <row r="438">
          <cell r="E438" t="str">
            <v>X23030859674</v>
          </cell>
          <cell r="F438" t="str">
            <v>MDC AQUA PRIME INC.</v>
          </cell>
          <cell r="G438" t="str">
            <v>BLOCK 3, LOTUS VILLAGE, BACOOR</v>
          </cell>
          <cell r="H438" t="str">
            <v>BACOOR CITY</v>
          </cell>
          <cell r="I438" t="str">
            <v>DASMA</v>
          </cell>
          <cell r="J438"/>
          <cell r="K438" t="str">
            <v>W/ ISSUE</v>
          </cell>
          <cell r="L438" t="str">
            <v>POWERHOUSE</v>
          </cell>
          <cell r="M438" t="str">
            <v>FCOMP</v>
          </cell>
          <cell r="N438" t="str">
            <v>IGL</v>
          </cell>
          <cell r="O438">
            <v>714.14</v>
          </cell>
          <cell r="P438">
            <v>549.22270000000003</v>
          </cell>
          <cell r="Q438">
            <v>978.73</v>
          </cell>
          <cell r="R438">
            <v>31</v>
          </cell>
          <cell r="S438">
            <v>2099946.2400000002</v>
          </cell>
          <cell r="T438" t="str">
            <v>NEW</v>
          </cell>
          <cell r="U438">
            <v>555110.49</v>
          </cell>
          <cell r="V438">
            <v>250649.93</v>
          </cell>
          <cell r="W438">
            <v>45111.62777777778</v>
          </cell>
          <cell r="X438">
            <v>45114</v>
          </cell>
          <cell r="Y438">
            <v>45113</v>
          </cell>
          <cell r="Z438"/>
          <cell r="AA438">
            <v>45175.377083333333</v>
          </cell>
          <cell r="AB438"/>
          <cell r="AC438">
            <v>63.749305555553292</v>
          </cell>
          <cell r="AD438">
            <v>61.377083333332848</v>
          </cell>
          <cell r="AE438">
            <v>-45175.377083333333</v>
          </cell>
          <cell r="AF438">
            <v>45136.462829324169</v>
          </cell>
          <cell r="AG438">
            <v>45146.885509736545</v>
          </cell>
          <cell r="AH438">
            <v>45161.62777777778</v>
          </cell>
          <cell r="AI438">
            <v>1.7176896219135189</v>
          </cell>
          <cell r="AJ438">
            <v>-821.37049242424246</v>
          </cell>
          <cell r="AK438">
            <v>40</v>
          </cell>
          <cell r="AL438">
            <v>36</v>
          </cell>
          <cell r="AM438">
            <v>27.835051546391753</v>
          </cell>
          <cell r="AN438">
            <v>35.257731958762882</v>
          </cell>
          <cell r="AO438">
            <v>24.835051546391753</v>
          </cell>
          <cell r="AP438">
            <v>55</v>
          </cell>
          <cell r="AQ438">
            <v>44</v>
          </cell>
          <cell r="AR438">
            <v>39</v>
          </cell>
          <cell r="AS438">
            <v>45219.377083333333</v>
          </cell>
          <cell r="AT438">
            <v>45214.377083333333</v>
          </cell>
          <cell r="AU438"/>
          <cell r="AV438"/>
          <cell r="AW438"/>
          <cell r="AX438"/>
          <cell r="AY438"/>
          <cell r="AZ438"/>
          <cell r="BA438"/>
          <cell r="BB438"/>
          <cell r="BC438" t="str">
            <v>FOR AUDIT</v>
          </cell>
          <cell r="BD438" t="str">
            <v>PARTIALLY BILLED</v>
          </cell>
          <cell r="BE438">
            <v>45178.377083333333</v>
          </cell>
          <cell r="BF438">
            <v>562.62291666666715</v>
          </cell>
          <cell r="BG438">
            <v>45154</v>
          </cell>
          <cell r="BH438">
            <v>45741</v>
          </cell>
        </row>
        <row r="439">
          <cell r="E439" t="str">
            <v>R22501763</v>
          </cell>
          <cell r="F439" t="str">
            <v>COLLANTES, ELFUELITO GARCIA,</v>
          </cell>
          <cell r="G439" t="str">
            <v>ACACIA, BF EL GRANDE, BACOOR</v>
          </cell>
          <cell r="H439" t="str">
            <v>BACOOR CITY</v>
          </cell>
          <cell r="I439" t="str">
            <v>DASMA</v>
          </cell>
          <cell r="J439" t="str">
            <v>For execution on September 15, 2023</v>
          </cell>
          <cell r="K439" t="str">
            <v>W/O ISSUE</v>
          </cell>
          <cell r="L439" t="str">
            <v>ECOM</v>
          </cell>
          <cell r="M439" t="str">
            <v>FCOMP</v>
          </cell>
          <cell r="N439" t="str">
            <v>RRG</v>
          </cell>
          <cell r="O439">
            <v>19.100000000000001</v>
          </cell>
          <cell r="P439">
            <v>17.95</v>
          </cell>
          <cell r="Q439">
            <v>33.1</v>
          </cell>
          <cell r="R439">
            <v>0</v>
          </cell>
          <cell r="S439">
            <v>123126.68</v>
          </cell>
          <cell r="T439" t="str">
            <v>RELOC</v>
          </cell>
          <cell r="U439">
            <v>14884.63</v>
          </cell>
          <cell r="V439">
            <v>11642.7</v>
          </cell>
          <cell r="W439">
            <v>45111.680555555555</v>
          </cell>
          <cell r="X439">
            <v>45114</v>
          </cell>
          <cell r="Y439">
            <v>45113</v>
          </cell>
          <cell r="Z439"/>
          <cell r="AA439">
            <v>45184.270833333336</v>
          </cell>
          <cell r="AB439"/>
          <cell r="AC439">
            <v>72.590277777781012</v>
          </cell>
          <cell r="AD439">
            <v>70.270833333335759</v>
          </cell>
          <cell r="AE439">
            <v>-45184.270833333336</v>
          </cell>
          <cell r="AF439">
            <v>45130.454749103941</v>
          </cell>
          <cell r="AG439">
            <v>45139.261200716843</v>
          </cell>
          <cell r="AH439">
            <v>45161.680555555555</v>
          </cell>
          <cell r="AI439">
            <v>2.500331790123568</v>
          </cell>
          <cell r="AJ439">
            <v>-1129.6067708333335</v>
          </cell>
          <cell r="AK439">
            <v>20</v>
          </cell>
          <cell r="AL439">
            <v>36</v>
          </cell>
          <cell r="AM439">
            <v>21.774193548387096</v>
          </cell>
          <cell r="AN439">
            <v>27.58064516129032</v>
          </cell>
          <cell r="AO439">
            <v>18.774193548387096</v>
          </cell>
          <cell r="AP439">
            <v>40</v>
          </cell>
          <cell r="AQ439">
            <v>32</v>
          </cell>
          <cell r="AR439">
            <v>27</v>
          </cell>
          <cell r="AS439">
            <v>45216.270833333336</v>
          </cell>
          <cell r="AT439">
            <v>45211.270833333336</v>
          </cell>
          <cell r="AU439"/>
          <cell r="AV439"/>
          <cell r="AW439"/>
          <cell r="AX439"/>
          <cell r="AY439"/>
          <cell r="AZ439"/>
          <cell r="BA439"/>
          <cell r="BB439"/>
          <cell r="BC439" t="str">
            <v>NO COC</v>
          </cell>
          <cell r="BD439" t="str">
            <v>PARTIALLY BILLED</v>
          </cell>
          <cell r="BE439">
            <v>45187.270833333336</v>
          </cell>
          <cell r="BF439">
            <v>703.72916666666424</v>
          </cell>
          <cell r="BG439"/>
          <cell r="BH439"/>
        </row>
        <row r="440">
          <cell r="E440" t="str">
            <v>X23010334798</v>
          </cell>
          <cell r="F440" t="str">
            <v>BIANCA ANA GONZALES KUMAR</v>
          </cell>
          <cell r="G440" t="str">
            <v>MADRIGAL, AYALA-ALABANG VILL, MUNTINLUPA</v>
          </cell>
          <cell r="H440" t="str">
            <v>MUNTINLUPA CITY</v>
          </cell>
          <cell r="I440" t="str">
            <v>PARAÑAQUE</v>
          </cell>
          <cell r="J440"/>
          <cell r="K440" t="str">
            <v>W/ ISSUE</v>
          </cell>
          <cell r="L440" t="str">
            <v>POWERHOUSE</v>
          </cell>
          <cell r="M440" t="str">
            <v>FCOMP</v>
          </cell>
          <cell r="N440" t="str">
            <v>JSP</v>
          </cell>
          <cell r="O440">
            <v>157.82</v>
          </cell>
          <cell r="P440">
            <v>103.6662</v>
          </cell>
          <cell r="Q440">
            <v>238.6</v>
          </cell>
          <cell r="R440">
            <v>112</v>
          </cell>
          <cell r="S440">
            <v>811289.1</v>
          </cell>
          <cell r="T440" t="str">
            <v>NEW</v>
          </cell>
          <cell r="U440">
            <v>122989.46</v>
          </cell>
          <cell r="V440">
            <v>22606.83</v>
          </cell>
          <cell r="W440">
            <v>45113.614583333336</v>
          </cell>
          <cell r="X440">
            <v>45117</v>
          </cell>
          <cell r="Y440">
            <v>45114</v>
          </cell>
          <cell r="Z440"/>
          <cell r="AA440">
            <v>45142.79791666667</v>
          </cell>
          <cell r="AB440"/>
          <cell r="AC440">
            <v>29.183333333334303</v>
          </cell>
          <cell r="AD440">
            <v>25.797916666670062</v>
          </cell>
          <cell r="AE440">
            <v>-45142.79791666667</v>
          </cell>
          <cell r="AF440">
            <v>45133.628281963473</v>
          </cell>
          <cell r="AG440">
            <v>45142.76526826484</v>
          </cell>
          <cell r="AH440">
            <v>45163.614583333336</v>
          </cell>
          <cell r="AI440">
            <v>0.9510639880952696</v>
          </cell>
          <cell r="AJ440">
            <v>-981.36517210144939</v>
          </cell>
          <cell r="AK440">
            <v>28</v>
          </cell>
          <cell r="AL440">
            <v>32</v>
          </cell>
          <cell r="AM440">
            <v>23.013698630136989</v>
          </cell>
          <cell r="AN440">
            <v>29.150684931506852</v>
          </cell>
          <cell r="AO440">
            <v>20.013698630136989</v>
          </cell>
          <cell r="AP440">
            <v>46</v>
          </cell>
          <cell r="AQ440">
            <v>36.800000000000004</v>
          </cell>
          <cell r="AR440">
            <v>31.800000000000004</v>
          </cell>
          <cell r="AS440">
            <v>45179.597916666673</v>
          </cell>
          <cell r="AT440">
            <v>45174.597916666673</v>
          </cell>
          <cell r="AU440"/>
          <cell r="AV440"/>
          <cell r="AW440"/>
          <cell r="AX440"/>
          <cell r="AY440"/>
          <cell r="AZ440"/>
          <cell r="BA440"/>
          <cell r="BB440"/>
          <cell r="BC440" t="str">
            <v>NO COC</v>
          </cell>
          <cell r="BD440" t="str">
            <v>PARTIALLY BILLED</v>
          </cell>
          <cell r="BE440">
            <v>45145.79791666667</v>
          </cell>
          <cell r="BF440">
            <v>745.20208333332994</v>
          </cell>
          <cell r="BG440"/>
          <cell r="BH440"/>
        </row>
        <row r="441">
          <cell r="E441" t="str">
            <v>X23051589137</v>
          </cell>
          <cell r="F441" t="str">
            <v>NUMANCHA, INC.</v>
          </cell>
          <cell r="G441" t="str">
            <v>LOTUS, T.S. CRUZ SUBD, LAS PINAS CITY</v>
          </cell>
          <cell r="H441" t="str">
            <v>LAS PINAS CITY</v>
          </cell>
          <cell r="I441" t="str">
            <v>PARAÑAQUE</v>
          </cell>
          <cell r="J441"/>
          <cell r="K441" t="str">
            <v>W/O ISSUE</v>
          </cell>
          <cell r="L441" t="str">
            <v>POWERHOUSE</v>
          </cell>
          <cell r="M441" t="str">
            <v>FCOMP</v>
          </cell>
          <cell r="N441" t="str">
            <v>JSP</v>
          </cell>
          <cell r="O441">
            <v>100.13</v>
          </cell>
          <cell r="P441">
            <v>56.462600000000002</v>
          </cell>
          <cell r="Q441">
            <v>141.08000000000001</v>
          </cell>
          <cell r="R441">
            <v>38</v>
          </cell>
          <cell r="S441">
            <v>458968.22</v>
          </cell>
          <cell r="T441" t="str">
            <v>MODIFICATION</v>
          </cell>
          <cell r="U441">
            <v>78031.98</v>
          </cell>
          <cell r="V441">
            <v>37123.230000000003</v>
          </cell>
          <cell r="W441">
            <v>45112.570833333331</v>
          </cell>
          <cell r="X441">
            <v>45117.63958333333</v>
          </cell>
          <cell r="Y441">
            <v>45120</v>
          </cell>
          <cell r="Z441"/>
          <cell r="AA441">
            <v>45182.302777777775</v>
          </cell>
          <cell r="AB441"/>
          <cell r="AC441">
            <v>69.731944444443798</v>
          </cell>
          <cell r="AD441">
            <v>64.663194444445253</v>
          </cell>
          <cell r="AE441">
            <v>-45182.302777777775</v>
          </cell>
          <cell r="AF441">
            <v>45133.777729885056</v>
          </cell>
          <cell r="AG441">
            <v>45143.232902298849</v>
          </cell>
          <cell r="AH441">
            <v>45162.570833333331</v>
          </cell>
          <cell r="AI441">
            <v>2.1604982787274252</v>
          </cell>
          <cell r="AJ441">
            <v>-1026.8705176767676</v>
          </cell>
          <cell r="AK441">
            <v>26</v>
          </cell>
          <cell r="AL441">
            <v>36</v>
          </cell>
          <cell r="AM441">
            <v>24.206896551724139</v>
          </cell>
          <cell r="AN441">
            <v>30.662068965517239</v>
          </cell>
          <cell r="AO441">
            <v>21.206896551724139</v>
          </cell>
          <cell r="AP441">
            <v>44</v>
          </cell>
          <cell r="AQ441">
            <v>35.200000000000003</v>
          </cell>
          <cell r="AR441">
            <v>30.200000000000003</v>
          </cell>
          <cell r="AS441">
            <v>45217.502777777772</v>
          </cell>
          <cell r="AT441">
            <v>45212.502777777772</v>
          </cell>
          <cell r="AU441"/>
          <cell r="AV441"/>
          <cell r="AW441"/>
          <cell r="AX441"/>
          <cell r="AY441"/>
          <cell r="AZ441"/>
          <cell r="BA441"/>
          <cell r="BB441"/>
          <cell r="BC441" t="str">
            <v>NO COC</v>
          </cell>
          <cell r="BD441" t="str">
            <v>PARTIALLY BILLED</v>
          </cell>
          <cell r="BE441">
            <v>45185.302777777775</v>
          </cell>
          <cell r="BF441">
            <v>705.69722222222481</v>
          </cell>
          <cell r="BG441"/>
          <cell r="BH441"/>
        </row>
        <row r="442">
          <cell r="E442" t="str">
            <v>X23020631931</v>
          </cell>
          <cell r="F442" t="str">
            <v>GENUINO ICE CO INC,</v>
          </cell>
          <cell r="G442" t="str">
            <v>CARNATION, VITALEZ CPD, PARANAQUE</v>
          </cell>
          <cell r="H442" t="str">
            <v>PARAÑAQUE CITY</v>
          </cell>
          <cell r="I442" t="str">
            <v>PARAÑAQUE</v>
          </cell>
          <cell r="J442"/>
          <cell r="K442" t="str">
            <v>W/ ISSUE</v>
          </cell>
          <cell r="L442" t="str">
            <v>POWERHOUSE</v>
          </cell>
          <cell r="M442" t="str">
            <v>FCOMP</v>
          </cell>
          <cell r="N442" t="str">
            <v>JSP</v>
          </cell>
          <cell r="O442">
            <v>62.22</v>
          </cell>
          <cell r="P442">
            <v>41.819499999999998</v>
          </cell>
          <cell r="Q442">
            <v>84.97</v>
          </cell>
          <cell r="R442">
            <v>194</v>
          </cell>
          <cell r="S442">
            <v>585544.92000000004</v>
          </cell>
          <cell r="T442" t="str">
            <v>NEW</v>
          </cell>
          <cell r="U442">
            <v>48519.839999999997</v>
          </cell>
          <cell r="V442">
            <v>45292.83</v>
          </cell>
          <cell r="W442">
            <v>45114.679861111108</v>
          </cell>
          <cell r="X442">
            <v>45119</v>
          </cell>
          <cell r="Y442">
            <v>45118</v>
          </cell>
          <cell r="Z442"/>
          <cell r="AA442">
            <v>45146.595833333333</v>
          </cell>
          <cell r="AB442"/>
          <cell r="AC442">
            <v>31.915972222224809</v>
          </cell>
          <cell r="AD442">
            <v>27.595833333332848</v>
          </cell>
          <cell r="AE442">
            <v>-45146.595833333333</v>
          </cell>
          <cell r="AF442">
            <v>45133.158460332896</v>
          </cell>
          <cell r="AG442">
            <v>45141.886086792045</v>
          </cell>
          <cell r="AH442">
            <v>45164.679861111108</v>
          </cell>
          <cell r="AI442">
            <v>1.1144571822162739</v>
          </cell>
          <cell r="AJ442">
            <v>-1074.9189484126985</v>
          </cell>
          <cell r="AK442">
            <v>23</v>
          </cell>
          <cell r="AL442">
            <v>32</v>
          </cell>
          <cell r="AM442">
            <v>21.478599221789885</v>
          </cell>
          <cell r="AN442">
            <v>27.206225680933851</v>
          </cell>
          <cell r="AO442">
            <v>18.478599221789885</v>
          </cell>
          <cell r="AP442">
            <v>42</v>
          </cell>
          <cell r="AQ442">
            <v>33.6</v>
          </cell>
          <cell r="AR442">
            <v>28.6</v>
          </cell>
          <cell r="AS442">
            <v>45180.195833333331</v>
          </cell>
          <cell r="AT442">
            <v>45175.195833333331</v>
          </cell>
          <cell r="AU442"/>
          <cell r="AV442"/>
          <cell r="AW442"/>
          <cell r="AX442"/>
          <cell r="AY442"/>
          <cell r="AZ442"/>
          <cell r="BA442"/>
          <cell r="BB442"/>
          <cell r="BC442" t="str">
            <v>NO COC</v>
          </cell>
          <cell r="BD442" t="str">
            <v>PARTIALLY BILLED</v>
          </cell>
          <cell r="BE442">
            <v>45149.595833333333</v>
          </cell>
          <cell r="BF442">
            <v>741.40416666666715</v>
          </cell>
          <cell r="BG442"/>
          <cell r="BH442"/>
        </row>
        <row r="443">
          <cell r="E443" t="str">
            <v>X22051997620</v>
          </cell>
          <cell r="F443" t="str">
            <v>CITY GOVT OF MUNTINLUPA - NEW ALABANG PUBLIC MARKET</v>
          </cell>
          <cell r="G443" t="str">
            <v>ALABANG CENTRAL MARKET, ALABANG CENTRAL MARKET, MUNTINLUPA</v>
          </cell>
          <cell r="H443" t="str">
            <v>MUNTINLUPA CITY</v>
          </cell>
          <cell r="I443" t="str">
            <v>PARAÑAQUE</v>
          </cell>
          <cell r="J443"/>
          <cell r="K443" t="str">
            <v>W/ ISSUE</v>
          </cell>
          <cell r="L443" t="str">
            <v>POWERHOUSE</v>
          </cell>
          <cell r="M443" t="str">
            <v>COMP</v>
          </cell>
          <cell r="N443" t="str">
            <v>JSP</v>
          </cell>
          <cell r="O443">
            <v>270.5</v>
          </cell>
          <cell r="P443">
            <v>153.31960000000001</v>
          </cell>
          <cell r="Q443">
            <v>389.17</v>
          </cell>
          <cell r="R443">
            <v>833.7</v>
          </cell>
          <cell r="S443">
            <v>1737891.9</v>
          </cell>
          <cell r="T443" t="str">
            <v>NEW</v>
          </cell>
          <cell r="U443">
            <v>210914.63</v>
          </cell>
          <cell r="V443">
            <v>233125.83</v>
          </cell>
          <cell r="W443">
            <v>45114.690972222219</v>
          </cell>
          <cell r="X443">
            <v>45119</v>
          </cell>
          <cell r="Y443">
            <v>45118</v>
          </cell>
          <cell r="Z443"/>
          <cell r="AA443">
            <v>45148.31527777778</v>
          </cell>
          <cell r="AB443">
            <v>45867</v>
          </cell>
          <cell r="AC443">
            <v>33.624305555560568</v>
          </cell>
          <cell r="AD443">
            <v>29.315277777779556</v>
          </cell>
          <cell r="AE443">
            <v>718.68472222222044</v>
          </cell>
          <cell r="AF443">
            <v>45130.239359318992</v>
          </cell>
          <cell r="AG443">
            <v>45138.185595878131</v>
          </cell>
          <cell r="AH443">
            <v>45164.690972222219</v>
          </cell>
          <cell r="AI443">
            <v>1.3595914855074491</v>
          </cell>
          <cell r="AJ443">
            <v>14.972598379629593</v>
          </cell>
          <cell r="AK443">
            <v>30</v>
          </cell>
          <cell r="AL443">
            <v>23</v>
          </cell>
          <cell r="AM443">
            <v>18.548387096774192</v>
          </cell>
          <cell r="AN443">
            <v>23.494623655913976</v>
          </cell>
          <cell r="AO443">
            <v>15.548387096774192</v>
          </cell>
          <cell r="AP443">
            <v>48</v>
          </cell>
          <cell r="AQ443">
            <v>38.400000000000006</v>
          </cell>
          <cell r="AR443">
            <v>33.400000000000006</v>
          </cell>
          <cell r="AS443">
            <v>45186.715277777781</v>
          </cell>
          <cell r="AT443">
            <v>45181.715277777781</v>
          </cell>
          <cell r="AU443"/>
          <cell r="AV443"/>
          <cell r="AW443"/>
          <cell r="AX443"/>
          <cell r="AY443"/>
          <cell r="AZ443"/>
          <cell r="BA443"/>
          <cell r="BB443"/>
          <cell r="BC443" t="str">
            <v>PAID</v>
          </cell>
          <cell r="BD443"/>
          <cell r="BE443">
            <v>45151.31527777778</v>
          </cell>
          <cell r="BF443">
            <v>683.68472222222044</v>
          </cell>
          <cell r="BG443">
            <v>45149</v>
          </cell>
          <cell r="BH443">
            <v>45835</v>
          </cell>
        </row>
        <row r="444">
          <cell r="E444" t="str">
            <v>X22104257491</v>
          </cell>
          <cell r="F444" t="str">
            <v>MAYNILAD WATER SERVICES, INC.</v>
          </cell>
          <cell r="G444" t="str">
            <v>UMALI, POBLACION, MUNTINLUPA</v>
          </cell>
          <cell r="H444" t="str">
            <v>MUNTINLUPA CITY</v>
          </cell>
          <cell r="I444" t="str">
            <v>PARAÑAQUE</v>
          </cell>
          <cell r="J444"/>
          <cell r="K444" t="str">
            <v>W/ ISSUE</v>
          </cell>
          <cell r="L444" t="str">
            <v>POWERHOUSE</v>
          </cell>
          <cell r="M444" t="str">
            <v>FCOMP</v>
          </cell>
          <cell r="N444" t="str">
            <v>JSP</v>
          </cell>
          <cell r="O444">
            <v>144.43</v>
          </cell>
          <cell r="P444">
            <v>22.9818</v>
          </cell>
          <cell r="Q444">
            <v>220.88</v>
          </cell>
          <cell r="R444">
            <v>12550</v>
          </cell>
          <cell r="S444">
            <v>1287665.74</v>
          </cell>
          <cell r="T444" t="str">
            <v>NEW</v>
          </cell>
          <cell r="U444">
            <v>25654.440000000002</v>
          </cell>
          <cell r="V444"/>
          <cell r="W444">
            <v>45117.65625</v>
          </cell>
          <cell r="X444">
            <v>45119</v>
          </cell>
          <cell r="Y444">
            <v>44963</v>
          </cell>
          <cell r="Z444"/>
          <cell r="AA444">
            <v>45160.530555555553</v>
          </cell>
          <cell r="AB444"/>
          <cell r="AC444">
            <v>42.874305555553292</v>
          </cell>
          <cell r="AD444">
            <v>41.530555555553292</v>
          </cell>
          <cell r="AE444">
            <v>-45160.530555555553</v>
          </cell>
          <cell r="AF444">
            <v>45131.0625</v>
          </cell>
          <cell r="AG444">
            <v>45138.4375</v>
          </cell>
          <cell r="AH444">
            <v>45167.65625</v>
          </cell>
          <cell r="AI444">
            <v>1.9599682539681504</v>
          </cell>
          <cell r="AJ444">
            <v>-981.7506642512077</v>
          </cell>
          <cell r="AK444">
            <v>28</v>
          </cell>
          <cell r="AL444">
            <v>20</v>
          </cell>
          <cell r="AM444">
            <v>16.406250000000004</v>
          </cell>
          <cell r="AN444">
            <v>20.781250000000004</v>
          </cell>
          <cell r="AO444">
            <v>13.406250000000004</v>
          </cell>
          <cell r="AP444">
            <v>46</v>
          </cell>
          <cell r="AQ444">
            <v>36.800000000000004</v>
          </cell>
          <cell r="AR444">
            <v>31.800000000000004</v>
          </cell>
          <cell r="AS444">
            <v>45197.330555555556</v>
          </cell>
          <cell r="AT444">
            <v>45192.330555555556</v>
          </cell>
          <cell r="AU444"/>
          <cell r="AV444"/>
          <cell r="AW444"/>
          <cell r="AX444"/>
          <cell r="AY444"/>
          <cell r="AZ444"/>
          <cell r="BA444"/>
          <cell r="BB444"/>
          <cell r="BC444" t="str">
            <v>NO COC</v>
          </cell>
          <cell r="BD444"/>
          <cell r="BE444">
            <v>45163.530555555553</v>
          </cell>
          <cell r="BF444">
            <v>727.46944444444671</v>
          </cell>
          <cell r="BG444"/>
          <cell r="BH444"/>
        </row>
        <row r="445">
          <cell r="E445" t="str">
            <v>X22010390586</v>
          </cell>
          <cell r="F445" t="str">
            <v>VISION HOMES, INC.</v>
          </cell>
          <cell r="G445" t="str">
            <v>JUDGE BIENVENIDO TAN SR., BF RESORT VILL, LAS PINAS CITY</v>
          </cell>
          <cell r="H445" t="str">
            <v>LAS PINAS CITY</v>
          </cell>
          <cell r="I445" t="str">
            <v>PARAÑAQUE</v>
          </cell>
          <cell r="J445"/>
          <cell r="K445" t="str">
            <v>W/ ISSUE</v>
          </cell>
          <cell r="L445" t="str">
            <v>POWERHOUSE</v>
          </cell>
          <cell r="M445" t="str">
            <v>TECO</v>
          </cell>
          <cell r="N445" t="str">
            <v>EAO</v>
          </cell>
          <cell r="O445">
            <v>87.23</v>
          </cell>
          <cell r="P445">
            <v>57.519500000000001</v>
          </cell>
          <cell r="Q445">
            <v>133.87</v>
          </cell>
          <cell r="R445">
            <v>147</v>
          </cell>
          <cell r="S445">
            <v>577019.12</v>
          </cell>
          <cell r="T445" t="str">
            <v>NEW</v>
          </cell>
          <cell r="U445">
            <v>68002.259999999995</v>
          </cell>
          <cell r="V445">
            <v>48028.160000000003</v>
          </cell>
          <cell r="W445">
            <v>45119.586111111108</v>
          </cell>
          <cell r="X445">
            <v>45121.632638888892</v>
          </cell>
          <cell r="Y445">
            <v>45120</v>
          </cell>
          <cell r="Z445"/>
          <cell r="AA445">
            <v>45149.638888888891</v>
          </cell>
          <cell r="AB445">
            <v>45855.606249999997</v>
          </cell>
          <cell r="AC445">
            <v>30.052777777782467</v>
          </cell>
          <cell r="AD445">
            <v>28.006249999998545</v>
          </cell>
          <cell r="AE445">
            <v>705.96736111110658</v>
          </cell>
          <cell r="AF445">
            <v>45139.032154276574</v>
          </cell>
          <cell r="AG445">
            <v>45148.017765787365</v>
          </cell>
          <cell r="AH445">
            <v>45169.586111111108</v>
          </cell>
          <cell r="AI445">
            <v>1.004167334401866</v>
          </cell>
          <cell r="AJ445">
            <v>16.04471275252515</v>
          </cell>
          <cell r="AK445">
            <v>26</v>
          </cell>
          <cell r="AL445">
            <v>32</v>
          </cell>
          <cell r="AM445">
            <v>22.446043165467625</v>
          </cell>
          <cell r="AN445">
            <v>28.431654676258994</v>
          </cell>
          <cell r="AO445">
            <v>19.446043165467625</v>
          </cell>
          <cell r="AP445">
            <v>44</v>
          </cell>
          <cell r="AQ445">
            <v>35.200000000000003</v>
          </cell>
          <cell r="AR445">
            <v>30.200000000000003</v>
          </cell>
          <cell r="AS445">
            <v>45184.838888888888</v>
          </cell>
          <cell r="AT445">
            <v>45179.838888888888</v>
          </cell>
          <cell r="AU445"/>
          <cell r="AV445"/>
          <cell r="AW445"/>
          <cell r="AX445"/>
          <cell r="AY445"/>
          <cell r="AZ445"/>
          <cell r="BA445"/>
          <cell r="BB445"/>
          <cell r="BC445" t="str">
            <v>PAID</v>
          </cell>
          <cell r="BD445"/>
          <cell r="BE445">
            <v>45152.638888888891</v>
          </cell>
          <cell r="BF445">
            <v>738.36111111110949</v>
          </cell>
          <cell r="BG445"/>
          <cell r="BH445"/>
        </row>
        <row r="446">
          <cell r="E446" t="str">
            <v>X23072675080</v>
          </cell>
          <cell r="F446" t="str">
            <v>NEO BRIGHT SIDE CHRISTIAN ACADEMY INC. DOING BUSIN</v>
          </cell>
          <cell r="G446" t="str">
            <v>AGUIRRE, BF HOMES, PARANAQUE</v>
          </cell>
          <cell r="H446" t="str">
            <v>PARAÑAQUE CITY</v>
          </cell>
          <cell r="I446" t="str">
            <v>PARAÑAQUE</v>
          </cell>
          <cell r="J446"/>
          <cell r="K446"/>
          <cell r="L446" t="str">
            <v>POWERHOUSE</v>
          </cell>
          <cell r="M446" t="str">
            <v>PCAN3</v>
          </cell>
          <cell r="N446" t="str">
            <v>JSP</v>
          </cell>
          <cell r="O446">
            <v>12.75</v>
          </cell>
          <cell r="P446"/>
          <cell r="Q446">
            <v>17.25</v>
          </cell>
          <cell r="R446">
            <v>0</v>
          </cell>
          <cell r="S446">
            <v>28940.12</v>
          </cell>
          <cell r="T446" t="str">
            <v>TERMINATION</v>
          </cell>
          <cell r="U446">
            <v>9943.91</v>
          </cell>
          <cell r="V446"/>
          <cell r="W446">
            <v>45132.62777777778</v>
          </cell>
          <cell r="X446">
            <v>45135</v>
          </cell>
          <cell r="Y446">
            <v>45135</v>
          </cell>
          <cell r="Z446"/>
          <cell r="AA446"/>
          <cell r="AB446"/>
          <cell r="AC446">
            <v>-45132.62777777778</v>
          </cell>
          <cell r="AD446">
            <v>-45135</v>
          </cell>
          <cell r="AE446">
            <v>0</v>
          </cell>
          <cell r="AF446">
            <v>45151.401971326166</v>
          </cell>
          <cell r="AG446">
            <v>45160.208422939068</v>
          </cell>
          <cell r="AH446">
            <v>45182.62777777778</v>
          </cell>
          <cell r="AI446">
            <v>-1554.5682901234568</v>
          </cell>
          <cell r="AJ446">
            <v>0</v>
          </cell>
          <cell r="AK446">
            <v>20</v>
          </cell>
          <cell r="AL446">
            <v>36</v>
          </cell>
          <cell r="AM446">
            <v>21.774193548387096</v>
          </cell>
          <cell r="AN446">
            <v>27.58064516129032</v>
          </cell>
          <cell r="AO446">
            <v>18.774193548387096</v>
          </cell>
          <cell r="AP446">
            <v>40</v>
          </cell>
          <cell r="AQ446">
            <v>32</v>
          </cell>
          <cell r="AR446">
            <v>27</v>
          </cell>
          <cell r="AS446">
            <v>32</v>
          </cell>
          <cell r="AT446">
            <v>27</v>
          </cell>
          <cell r="AU446"/>
          <cell r="AV446"/>
          <cell r="AW446"/>
          <cell r="AX446"/>
          <cell r="AY446"/>
          <cell r="AZ446"/>
          <cell r="BA446"/>
          <cell r="BB446"/>
          <cell r="BC446" t="str">
            <v>CANCELLED</v>
          </cell>
          <cell r="BD446"/>
          <cell r="BE446">
            <v>3</v>
          </cell>
          <cell r="BF446">
            <v>0</v>
          </cell>
          <cell r="BG446"/>
          <cell r="BH446"/>
        </row>
        <row r="447">
          <cell r="E447" t="str">
            <v>X23072514781</v>
          </cell>
          <cell r="F447" t="str">
            <v>JUANCHO M DE GUZMAN</v>
          </cell>
          <cell r="G447" t="str">
            <v>CANTERBURY, HILLSBOROUGH SUBD, MUNTINLUPA</v>
          </cell>
          <cell r="H447" t="str">
            <v>MUNTINLUPA CITY</v>
          </cell>
          <cell r="I447" t="str">
            <v>PARAÑAQUE</v>
          </cell>
          <cell r="J447" t="str">
            <v>0920 to execute</v>
          </cell>
          <cell r="K447" t="str">
            <v>W/O ISSUE</v>
          </cell>
          <cell r="L447" t="str">
            <v>POWERHOUSE</v>
          </cell>
          <cell r="M447" t="str">
            <v>FCOMP</v>
          </cell>
          <cell r="N447" t="str">
            <v>JSP</v>
          </cell>
          <cell r="O447">
            <v>251.6</v>
          </cell>
          <cell r="P447">
            <v>127.77670000000001</v>
          </cell>
          <cell r="Q447">
            <v>251.6</v>
          </cell>
          <cell r="R447">
            <v>62</v>
          </cell>
          <cell r="S447">
            <v>696291.43</v>
          </cell>
          <cell r="T447" t="str">
            <v>MODIFICATION</v>
          </cell>
          <cell r="U447">
            <v>136356.97</v>
          </cell>
          <cell r="V447">
            <v>37853.160000000003</v>
          </cell>
          <cell r="W447">
            <v>45132.316666666666</v>
          </cell>
          <cell r="X447">
            <v>45135</v>
          </cell>
          <cell r="Y447">
            <v>45134</v>
          </cell>
          <cell r="Z447"/>
          <cell r="AA447">
            <v>45244.563888888886</v>
          </cell>
          <cell r="AB447"/>
          <cell r="AC447">
            <v>112.24722222222044</v>
          </cell>
          <cell r="AD447">
            <v>109.56388888888614</v>
          </cell>
          <cell r="AE447">
            <v>-45244.563888888886</v>
          </cell>
          <cell r="AF447">
            <v>45153.276398210292</v>
          </cell>
          <cell r="AG447">
            <v>45162.665659955259</v>
          </cell>
          <cell r="AH447">
            <v>45182.316666666666</v>
          </cell>
          <cell r="AI447">
            <v>3.5136210317459762</v>
          </cell>
          <cell r="AJ447">
            <v>-983.57747584541062</v>
          </cell>
          <cell r="AK447">
            <v>28</v>
          </cell>
          <cell r="AL447">
            <v>34</v>
          </cell>
          <cell r="AM447">
            <v>23.959731543624162</v>
          </cell>
          <cell r="AN447">
            <v>30.348993288590602</v>
          </cell>
          <cell r="AO447">
            <v>20.959731543624162</v>
          </cell>
          <cell r="AP447">
            <v>46</v>
          </cell>
          <cell r="AQ447">
            <v>36.800000000000004</v>
          </cell>
          <cell r="AR447">
            <v>31.800000000000004</v>
          </cell>
          <cell r="AS447">
            <v>45281.363888888889</v>
          </cell>
          <cell r="AT447">
            <v>45276.363888888889</v>
          </cell>
          <cell r="AU447"/>
          <cell r="AV447"/>
          <cell r="AW447"/>
          <cell r="AX447"/>
          <cell r="AY447"/>
          <cell r="AZ447"/>
          <cell r="BA447"/>
          <cell r="BB447"/>
          <cell r="BC447" t="str">
            <v>NO COC</v>
          </cell>
          <cell r="BD447" t="str">
            <v>PARTIALLY BILLED</v>
          </cell>
          <cell r="BE447">
            <v>45247.563888888886</v>
          </cell>
          <cell r="BF447">
            <v>643.43611111111386</v>
          </cell>
          <cell r="BG447"/>
          <cell r="BH447"/>
        </row>
        <row r="448">
          <cell r="E448" t="str">
            <v>X23030800156</v>
          </cell>
          <cell r="F448" t="str">
            <v>CITY GOV'T OF LAS PIÑAS</v>
          </cell>
          <cell r="G448" t="str">
            <v>CADENA DE AMOR, DOÑA MANUELA SUBD, LAS PINAS CITY</v>
          </cell>
          <cell r="H448" t="str">
            <v>LAS PINAS CITY</v>
          </cell>
          <cell r="I448" t="str">
            <v>PARAÑAQUE</v>
          </cell>
          <cell r="J448"/>
          <cell r="K448" t="str">
            <v>W/ ISSUE</v>
          </cell>
          <cell r="L448" t="str">
            <v>AVECO</v>
          </cell>
          <cell r="M448" t="str">
            <v>TECO</v>
          </cell>
          <cell r="N448" t="str">
            <v>RRG</v>
          </cell>
          <cell r="O448">
            <v>39.74</v>
          </cell>
          <cell r="P448">
            <v>35.255200000000002</v>
          </cell>
          <cell r="Q448">
            <v>61.92</v>
          </cell>
          <cell r="R448">
            <v>23.7</v>
          </cell>
          <cell r="S448">
            <v>280698.48</v>
          </cell>
          <cell r="T448" t="str">
            <v>NEW</v>
          </cell>
          <cell r="U448">
            <v>30968.15</v>
          </cell>
          <cell r="V448">
            <v>33794.050000000003</v>
          </cell>
          <cell r="W448">
            <v>45132.506249999999</v>
          </cell>
          <cell r="X448">
            <v>45135</v>
          </cell>
          <cell r="Y448">
            <v>45135</v>
          </cell>
          <cell r="Z448">
            <v>45172.505555555559</v>
          </cell>
          <cell r="AA448">
            <v>45172.505555555559</v>
          </cell>
          <cell r="AB448">
            <v>45791</v>
          </cell>
          <cell r="AC448">
            <v>39.999305555560568</v>
          </cell>
          <cell r="AD448">
            <v>37.505555555559113</v>
          </cell>
          <cell r="AE448">
            <v>618.49444444444089</v>
          </cell>
          <cell r="AF448">
            <v>45152.591751858738</v>
          </cell>
          <cell r="AG448">
            <v>45161.747885687728</v>
          </cell>
          <cell r="AH448">
            <v>45182.506249999999</v>
          </cell>
          <cell r="AI448">
            <v>1.2994943471552891</v>
          </cell>
          <cell r="AJ448">
            <v>14.726058201058116</v>
          </cell>
          <cell r="AK448">
            <v>23</v>
          </cell>
          <cell r="AL448">
            <v>36</v>
          </cell>
          <cell r="AM448">
            <v>23.085501858736059</v>
          </cell>
          <cell r="AN448">
            <v>29.241635687732341</v>
          </cell>
          <cell r="AO448">
            <v>20.085501858736059</v>
          </cell>
          <cell r="AP448">
            <v>42</v>
          </cell>
          <cell r="AQ448">
            <v>33.6</v>
          </cell>
          <cell r="AR448">
            <v>28.6</v>
          </cell>
          <cell r="AS448">
            <v>45206.105555555558</v>
          </cell>
          <cell r="AT448">
            <v>45201.105555555558</v>
          </cell>
          <cell r="AU448"/>
          <cell r="AV448"/>
          <cell r="AW448"/>
          <cell r="AX448"/>
          <cell r="AY448"/>
          <cell r="AZ448"/>
          <cell r="BA448"/>
          <cell r="BB448"/>
          <cell r="BC448" t="str">
            <v>PAID</v>
          </cell>
          <cell r="BD448" t="str">
            <v>WITH BACK JOB; WITH NOV &amp; DEBIT MEMO (c/o RRG) / FULLY BILLED</v>
          </cell>
          <cell r="BE448">
            <v>45175.505555555559</v>
          </cell>
          <cell r="BF448">
            <v>279.49444444444089</v>
          </cell>
          <cell r="BG448">
            <v>45170</v>
          </cell>
          <cell r="BH448">
            <v>45455</v>
          </cell>
        </row>
        <row r="449">
          <cell r="E449" t="str">
            <v>X22083673909</v>
          </cell>
          <cell r="F449" t="str">
            <v>ALEJANDRO AQUINO</v>
          </cell>
          <cell r="G449" t="str">
            <v>BLOCK 13, GREEN VALLEY SUBD SECT A, BACOOR</v>
          </cell>
          <cell r="H449" t="str">
            <v>BACOOR CITY</v>
          </cell>
          <cell r="I449" t="str">
            <v>DASMA</v>
          </cell>
          <cell r="J449" t="str">
            <v>0809 brgy holds execution due to ROW</v>
          </cell>
          <cell r="K449" t="str">
            <v>W/ ISSUE</v>
          </cell>
          <cell r="L449" t="str">
            <v>CHALLENGER</v>
          </cell>
          <cell r="M449" t="str">
            <v>FCOMP</v>
          </cell>
          <cell r="N449" t="str">
            <v>EAO</v>
          </cell>
          <cell r="O449">
            <v>48.73</v>
          </cell>
          <cell r="P449">
            <v>44.118000000000002</v>
          </cell>
          <cell r="Q449">
            <v>74.25</v>
          </cell>
          <cell r="R449">
            <v>17</v>
          </cell>
          <cell r="S449">
            <v>285521.42</v>
          </cell>
          <cell r="T449" t="str">
            <v>NEW</v>
          </cell>
          <cell r="U449">
            <v>37976.6</v>
          </cell>
          <cell r="V449">
            <v>26215.58</v>
          </cell>
          <cell r="W449">
            <v>45133.672222222223</v>
          </cell>
          <cell r="X449">
            <v>45138</v>
          </cell>
          <cell r="Y449">
            <v>45134</v>
          </cell>
          <cell r="Z449"/>
          <cell r="AA449">
            <v>45205.53125</v>
          </cell>
          <cell r="AB449"/>
          <cell r="AC449">
            <v>71.859027777776646</v>
          </cell>
          <cell r="AD449">
            <v>67.53125</v>
          </cell>
          <cell r="AE449">
            <v>-45205.53125</v>
          </cell>
          <cell r="AF449">
            <v>45153.757724080962</v>
          </cell>
          <cell r="AG449">
            <v>45162.913857909953</v>
          </cell>
          <cell r="AH449">
            <v>45183.672222222223</v>
          </cell>
          <cell r="AI449">
            <v>2.3345505401234199</v>
          </cell>
          <cell r="AJ449">
            <v>-1076.3221726190477</v>
          </cell>
          <cell r="AK449">
            <v>23</v>
          </cell>
          <cell r="AL449">
            <v>36</v>
          </cell>
          <cell r="AM449">
            <v>23.085501858736059</v>
          </cell>
          <cell r="AN449">
            <v>29.241635687732341</v>
          </cell>
          <cell r="AO449">
            <v>20.085501858736059</v>
          </cell>
          <cell r="AP449">
            <v>42</v>
          </cell>
          <cell r="AQ449">
            <v>33.6</v>
          </cell>
          <cell r="AR449">
            <v>28.6</v>
          </cell>
          <cell r="AS449">
            <v>45239.131249999999</v>
          </cell>
          <cell r="AT449">
            <v>45234.131249999999</v>
          </cell>
          <cell r="AU449"/>
          <cell r="AV449"/>
          <cell r="AW449"/>
          <cell r="AX449"/>
          <cell r="AY449"/>
          <cell r="AZ449"/>
          <cell r="BA449"/>
          <cell r="BB449"/>
          <cell r="BC449" t="str">
            <v>ON GOING MAT RETURN</v>
          </cell>
          <cell r="BD449" t="str">
            <v>PARTIALLY BILLED; WITH BACKJOB</v>
          </cell>
          <cell r="BE449">
            <v>45208.53125</v>
          </cell>
          <cell r="BF449">
            <v>40.46875</v>
          </cell>
          <cell r="BG449">
            <v>45205</v>
          </cell>
          <cell r="BH449">
            <v>45249</v>
          </cell>
        </row>
        <row r="450">
          <cell r="E450" t="str">
            <v>P2307153226</v>
          </cell>
          <cell r="F450" t="str">
            <v>MAINT 425FIL  DS1-0862 Replacement of rotten, hazardous and old standard pole</v>
          </cell>
          <cell r="G450" t="str">
            <v>SOLDIERS SOLDIERS HILLS SUBD PUTATAN MUNTINLUPA</v>
          </cell>
          <cell r="H450" t="str">
            <v>MUNTINLUPA CITY</v>
          </cell>
          <cell r="I450" t="str">
            <v>PARAÑAQUE</v>
          </cell>
          <cell r="J450"/>
          <cell r="K450" t="str">
            <v>W/O ISSUE</v>
          </cell>
          <cell r="L450" t="str">
            <v>ECOM</v>
          </cell>
          <cell r="M450" t="str">
            <v>FCOMP</v>
          </cell>
          <cell r="N450" t="str">
            <v>RRG</v>
          </cell>
          <cell r="O450">
            <v>26.37</v>
          </cell>
          <cell r="P450">
            <v>91.29486</v>
          </cell>
          <cell r="Q450">
            <v>26.37</v>
          </cell>
          <cell r="R450">
            <v>0</v>
          </cell>
          <cell r="S450">
            <v>193703.78</v>
          </cell>
          <cell r="T450" t="str">
            <v>P-SERIES</v>
          </cell>
          <cell r="U450">
            <v>92894.62</v>
          </cell>
          <cell r="V450">
            <v>58221.07</v>
          </cell>
          <cell r="W450">
            <v>45131.622916666667</v>
          </cell>
          <cell r="X450">
            <v>45138</v>
          </cell>
          <cell r="Y450">
            <v>45133</v>
          </cell>
          <cell r="Z450"/>
          <cell r="AA450">
            <v>45168.531944444447</v>
          </cell>
          <cell r="AB450"/>
          <cell r="AC450">
            <v>36.909027777779556</v>
          </cell>
          <cell r="AD450">
            <v>30.531944444446708</v>
          </cell>
          <cell r="AE450">
            <v>-45168.531944444447</v>
          </cell>
          <cell r="AF450">
            <v>45150.397110215054</v>
          </cell>
          <cell r="AG450">
            <v>45159.203561827955</v>
          </cell>
          <cell r="AH450">
            <v>45181.622916666667</v>
          </cell>
          <cell r="AI450">
            <v>1.2713109567901846</v>
          </cell>
          <cell r="AJ450">
            <v>-1129.2132986111112</v>
          </cell>
          <cell r="AK450">
            <v>20</v>
          </cell>
          <cell r="AL450">
            <v>36</v>
          </cell>
          <cell r="AM450">
            <v>21.774193548387096</v>
          </cell>
          <cell r="AN450">
            <v>27.58064516129032</v>
          </cell>
          <cell r="AO450">
            <v>18.774193548387096</v>
          </cell>
          <cell r="AP450">
            <v>40</v>
          </cell>
          <cell r="AQ450">
            <v>32</v>
          </cell>
          <cell r="AR450">
            <v>27</v>
          </cell>
          <cell r="AS450">
            <v>45200.531944444447</v>
          </cell>
          <cell r="AT450">
            <v>45195.531944444447</v>
          </cell>
          <cell r="AU450"/>
          <cell r="AV450"/>
          <cell r="AW450"/>
          <cell r="AX450"/>
          <cell r="AY450"/>
          <cell r="AZ450"/>
          <cell r="BA450"/>
          <cell r="BB450"/>
          <cell r="BC450" t="str">
            <v>FOR AUDIT</v>
          </cell>
          <cell r="BD450" t="str">
            <v>PARTIALLY BILLED</v>
          </cell>
          <cell r="BE450">
            <v>45171.531944444447</v>
          </cell>
          <cell r="BF450">
            <v>255.46805555555329</v>
          </cell>
          <cell r="BG450">
            <v>45758</v>
          </cell>
          <cell r="BH450">
            <v>45427</v>
          </cell>
        </row>
        <row r="451">
          <cell r="E451" t="str">
            <v>R22634042</v>
          </cell>
          <cell r="F451" t="str">
            <v>RAZO, BAYANI LOPEZ</v>
          </cell>
          <cell r="G451" t="str">
            <v>INA NG LAGING SAKLOLO, SAN ANTONIO VALLEY 8, PARANAQUE</v>
          </cell>
          <cell r="H451" t="str">
            <v>PARAÑAQUE CITY</v>
          </cell>
          <cell r="I451" t="str">
            <v>PARAÑAQUE</v>
          </cell>
          <cell r="J451"/>
          <cell r="K451"/>
          <cell r="L451" t="str">
            <v>POWERHOUSE</v>
          </cell>
          <cell r="M451" t="str">
            <v>FCOMP</v>
          </cell>
          <cell r="N451" t="str">
            <v>JSP</v>
          </cell>
          <cell r="O451">
            <v>7.73</v>
          </cell>
          <cell r="P451">
            <v>7.51</v>
          </cell>
          <cell r="Q451">
            <v>10.62</v>
          </cell>
          <cell r="R451">
            <v>0</v>
          </cell>
          <cell r="S451">
            <v>18824.43</v>
          </cell>
          <cell r="T451" t="str">
            <v>RELOC</v>
          </cell>
          <cell r="U451">
            <v>6024.01</v>
          </cell>
          <cell r="V451"/>
          <cell r="W451">
            <v>45133.583333333336</v>
          </cell>
          <cell r="X451">
            <v>45138</v>
          </cell>
          <cell r="Y451">
            <v>45135</v>
          </cell>
          <cell r="Z451"/>
          <cell r="AA451">
            <v>45195.706250000003</v>
          </cell>
          <cell r="AB451"/>
          <cell r="AC451">
            <v>62.122916666667152</v>
          </cell>
          <cell r="AD451">
            <v>57.70625000000291</v>
          </cell>
          <cell r="AE451">
            <v>-45195.706250000003</v>
          </cell>
          <cell r="AF451">
            <v>45152.357526881722</v>
          </cell>
          <cell r="AG451">
            <v>45161.163978494624</v>
          </cell>
          <cell r="AH451">
            <v>45183.583333333336</v>
          </cell>
          <cell r="AI451">
            <v>2.1397893518518685</v>
          </cell>
          <cell r="AJ451">
            <v>-1129.8926562500001</v>
          </cell>
          <cell r="AK451">
            <v>20</v>
          </cell>
          <cell r="AL451">
            <v>36</v>
          </cell>
          <cell r="AM451">
            <v>21.774193548387096</v>
          </cell>
          <cell r="AN451">
            <v>27.58064516129032</v>
          </cell>
          <cell r="AO451">
            <v>18.774193548387096</v>
          </cell>
          <cell r="AP451">
            <v>40</v>
          </cell>
          <cell r="AQ451">
            <v>32</v>
          </cell>
          <cell r="AR451">
            <v>27</v>
          </cell>
          <cell r="AS451">
            <v>45227.706250000003</v>
          </cell>
          <cell r="AT451">
            <v>45222.706250000003</v>
          </cell>
          <cell r="AU451"/>
          <cell r="AV451"/>
          <cell r="AW451"/>
          <cell r="AX451"/>
          <cell r="AY451"/>
          <cell r="AZ451"/>
          <cell r="BA451"/>
          <cell r="BB451"/>
          <cell r="BC451" t="str">
            <v>NO COC</v>
          </cell>
          <cell r="BD451"/>
          <cell r="BE451">
            <v>45198.706250000003</v>
          </cell>
          <cell r="BF451">
            <v>692.29374999999709</v>
          </cell>
          <cell r="BG451"/>
          <cell r="BH451"/>
        </row>
        <row r="452">
          <cell r="E452" t="str">
            <v>P2307153227</v>
          </cell>
          <cell r="F452" t="str">
            <v>MAINT 425FIL  DS1-0865 Replacement of rotten, hazardous and old standard pole</v>
          </cell>
          <cell r="G452" t="str">
            <v>MANGGA PUTATAN PUTATAN MUNTINLUPA</v>
          </cell>
          <cell r="H452" t="str">
            <v>MUNTINLUPA CITY</v>
          </cell>
          <cell r="I452" t="str">
            <v>PARAÑAQUE</v>
          </cell>
          <cell r="J452"/>
          <cell r="K452" t="str">
            <v>W/O ISSUE</v>
          </cell>
          <cell r="L452" t="str">
            <v>ECOM</v>
          </cell>
          <cell r="M452" t="str">
            <v>TECO</v>
          </cell>
          <cell r="N452" t="str">
            <v>RRG</v>
          </cell>
          <cell r="O452">
            <v>57.92</v>
          </cell>
          <cell r="P452">
            <v>50.140700000000002</v>
          </cell>
          <cell r="Q452">
            <v>25.37</v>
          </cell>
          <cell r="R452">
            <v>0</v>
          </cell>
          <cell r="S452">
            <v>108285.98</v>
          </cell>
          <cell r="T452" t="str">
            <v>P-SERIES</v>
          </cell>
          <cell r="U452">
            <v>45134.53</v>
          </cell>
          <cell r="V452">
            <v>45134.53</v>
          </cell>
          <cell r="W452">
            <v>45131.621527777781</v>
          </cell>
          <cell r="X452">
            <v>45138</v>
          </cell>
          <cell r="Y452">
            <v>45133</v>
          </cell>
          <cell r="Z452">
            <v>45168.530555555553</v>
          </cell>
          <cell r="AA452">
            <v>45168.530555555553</v>
          </cell>
          <cell r="AB452"/>
          <cell r="AC452">
            <v>36.90902777777228</v>
          </cell>
          <cell r="AD452">
            <v>30.530555555553292</v>
          </cell>
          <cell r="AE452">
            <v>-45168.530555555553</v>
          </cell>
          <cell r="AF452">
            <v>45150.395721326167</v>
          </cell>
          <cell r="AG452">
            <v>45159.202172939069</v>
          </cell>
          <cell r="AH452">
            <v>45181.621527777781</v>
          </cell>
          <cell r="AI452">
            <v>1.2713109567899341</v>
          </cell>
          <cell r="AJ452">
            <v>-1129.2132638888888</v>
          </cell>
          <cell r="AK452">
            <v>20</v>
          </cell>
          <cell r="AL452">
            <v>36</v>
          </cell>
          <cell r="AM452">
            <v>21.774193548387096</v>
          </cell>
          <cell r="AN452">
            <v>27.58064516129032</v>
          </cell>
          <cell r="AO452">
            <v>18.774193548387096</v>
          </cell>
          <cell r="AP452">
            <v>40</v>
          </cell>
          <cell r="AQ452">
            <v>32</v>
          </cell>
          <cell r="AR452">
            <v>27</v>
          </cell>
          <cell r="AS452">
            <v>45200.530555555553</v>
          </cell>
          <cell r="AT452">
            <v>45195.530555555553</v>
          </cell>
          <cell r="AU452"/>
          <cell r="AV452"/>
          <cell r="AW452"/>
          <cell r="AX452"/>
          <cell r="AY452"/>
          <cell r="AZ452"/>
          <cell r="BA452"/>
          <cell r="BB452"/>
          <cell r="BC452" t="str">
            <v>PAID</v>
          </cell>
          <cell r="BD452" t="str">
            <v>WITH BACKJOB</v>
          </cell>
          <cell r="BE452">
            <v>45171.530555555553</v>
          </cell>
          <cell r="BF452">
            <v>247.46944444444671</v>
          </cell>
          <cell r="BG452">
            <v>45168</v>
          </cell>
          <cell r="BH452">
            <v>45419</v>
          </cell>
        </row>
        <row r="453">
          <cell r="E453" t="str">
            <v>P2307153219</v>
          </cell>
          <cell r="F453" t="str">
            <v>MAINT_425FIL_Reconductoring to COHL_from DS1-0862 to DS1-0881, 4spans</v>
          </cell>
          <cell r="G453" t="str">
            <v>FILINVEST AVE FILINVEST CORPORATE CITY ALABANG MUNTINLUPA</v>
          </cell>
          <cell r="H453" t="str">
            <v>MUNTINLUPA CITY</v>
          </cell>
          <cell r="I453" t="str">
            <v>PARAÑAQUE</v>
          </cell>
          <cell r="J453"/>
          <cell r="K453" t="str">
            <v>W/O ISSUE</v>
          </cell>
          <cell r="L453" t="str">
            <v>ECOM</v>
          </cell>
          <cell r="M453" t="str">
            <v>COMP</v>
          </cell>
          <cell r="N453" t="str">
            <v>RRG</v>
          </cell>
          <cell r="O453">
            <v>54.98</v>
          </cell>
          <cell r="P453">
            <v>7.0033000000000003</v>
          </cell>
          <cell r="Q453">
            <v>7</v>
          </cell>
          <cell r="R453">
            <v>0</v>
          </cell>
          <cell r="S453">
            <v>49212.24</v>
          </cell>
          <cell r="T453" t="str">
            <v>P-SERIES</v>
          </cell>
          <cell r="U453">
            <v>42844.26</v>
          </cell>
          <cell r="V453">
            <v>30699.200000000001</v>
          </cell>
          <cell r="W453">
            <v>45131.635416666664</v>
          </cell>
          <cell r="X453">
            <v>45138</v>
          </cell>
          <cell r="Y453">
            <v>45133</v>
          </cell>
          <cell r="Z453">
            <v>45168.533333333333</v>
          </cell>
          <cell r="AA453">
            <v>45168.533333333333</v>
          </cell>
          <cell r="AB453">
            <v>45835</v>
          </cell>
          <cell r="AC453">
            <v>36.897916666668607</v>
          </cell>
          <cell r="AD453">
            <v>30.533333333332848</v>
          </cell>
          <cell r="AE453">
            <v>666.46666666666715</v>
          </cell>
          <cell r="AF453">
            <v>45150.409610215051</v>
          </cell>
          <cell r="AG453">
            <v>45159.216061827952</v>
          </cell>
          <cell r="AH453">
            <v>45181.635416666664</v>
          </cell>
          <cell r="AI453">
            <v>1.2709282407408076</v>
          </cell>
          <cell r="AJ453">
            <v>16.66166666666668</v>
          </cell>
          <cell r="AK453">
            <v>20</v>
          </cell>
          <cell r="AL453">
            <v>36</v>
          </cell>
          <cell r="AM453">
            <v>21.774193548387096</v>
          </cell>
          <cell r="AN453">
            <v>27.58064516129032</v>
          </cell>
          <cell r="AO453">
            <v>18.774193548387096</v>
          </cell>
          <cell r="AP453">
            <v>40</v>
          </cell>
          <cell r="AQ453">
            <v>32</v>
          </cell>
          <cell r="AR453">
            <v>27</v>
          </cell>
          <cell r="AS453">
            <v>45200.533333333333</v>
          </cell>
          <cell r="AT453">
            <v>45195.533333333333</v>
          </cell>
          <cell r="AU453"/>
          <cell r="AV453"/>
          <cell r="AW453"/>
          <cell r="AX453"/>
          <cell r="AY453"/>
          <cell r="AZ453"/>
          <cell r="BA453"/>
          <cell r="BB453"/>
          <cell r="BC453" t="str">
            <v>PAID</v>
          </cell>
          <cell r="BD453"/>
          <cell r="BE453">
            <v>45171.533333333333</v>
          </cell>
          <cell r="BF453">
            <v>247.46666666666715</v>
          </cell>
          <cell r="BG453">
            <v>45168</v>
          </cell>
          <cell r="BH453">
            <v>45419</v>
          </cell>
        </row>
        <row r="454">
          <cell r="E454" t="str">
            <v>P2307153222</v>
          </cell>
          <cell r="F454" t="str">
            <v>MAINT_425FIL_Reconductoring to COHL_from DS1-0869 to DS1-0872, 3spans</v>
          </cell>
          <cell r="G454" t="str">
            <v>FILINVEST AVE FILINVEST CORPORATE CITY ALABANG MUNTINLUPA</v>
          </cell>
          <cell r="H454" t="str">
            <v>MUNTINLUPA CITY</v>
          </cell>
          <cell r="I454" t="str">
            <v>PARAÑAQUE</v>
          </cell>
          <cell r="J454"/>
          <cell r="K454" t="str">
            <v>W/O ISSUE</v>
          </cell>
          <cell r="L454" t="str">
            <v>ECOM</v>
          </cell>
          <cell r="M454" t="str">
            <v>COMP</v>
          </cell>
          <cell r="N454" t="str">
            <v>RRG</v>
          </cell>
          <cell r="O454">
            <v>62.22</v>
          </cell>
          <cell r="P454">
            <v>11.6149</v>
          </cell>
          <cell r="Q454">
            <v>5.27</v>
          </cell>
          <cell r="R454">
            <v>0</v>
          </cell>
          <cell r="S454">
            <v>100076.42</v>
          </cell>
          <cell r="T454" t="str">
            <v>P-SERIES</v>
          </cell>
          <cell r="U454">
            <v>48484.69</v>
          </cell>
          <cell r="V454">
            <v>41430.69</v>
          </cell>
          <cell r="W454">
            <v>45131.636111111111</v>
          </cell>
          <cell r="X454">
            <v>45138</v>
          </cell>
          <cell r="Y454">
            <v>45133</v>
          </cell>
          <cell r="Z454">
            <v>45168.533333333333</v>
          </cell>
          <cell r="AA454">
            <v>45168.53402777778</v>
          </cell>
          <cell r="AB454">
            <v>45838.659722222219</v>
          </cell>
          <cell r="AC454">
            <v>36.897916666668607</v>
          </cell>
          <cell r="AD454">
            <v>30.534027777779556</v>
          </cell>
          <cell r="AE454">
            <v>670.12569444443943</v>
          </cell>
          <cell r="AF454">
            <v>45150.410304659497</v>
          </cell>
          <cell r="AG454">
            <v>45159.216756272399</v>
          </cell>
          <cell r="AH454">
            <v>45181.636111111111</v>
          </cell>
          <cell r="AI454">
            <v>1.2709282407408076</v>
          </cell>
          <cell r="AJ454">
            <v>16.753142361110985</v>
          </cell>
          <cell r="AK454">
            <v>20</v>
          </cell>
          <cell r="AL454">
            <v>36</v>
          </cell>
          <cell r="AM454">
            <v>21.774193548387096</v>
          </cell>
          <cell r="AN454">
            <v>27.58064516129032</v>
          </cell>
          <cell r="AO454">
            <v>18.774193548387096</v>
          </cell>
          <cell r="AP454">
            <v>40</v>
          </cell>
          <cell r="AQ454">
            <v>32</v>
          </cell>
          <cell r="AR454">
            <v>27</v>
          </cell>
          <cell r="AS454">
            <v>45200.53402777778</v>
          </cell>
          <cell r="AT454">
            <v>45195.53402777778</v>
          </cell>
          <cell r="AU454"/>
          <cell r="AV454"/>
          <cell r="AW454"/>
          <cell r="AX454"/>
          <cell r="AY454"/>
          <cell r="AZ454"/>
          <cell r="BA454"/>
          <cell r="BB454"/>
          <cell r="BC454" t="str">
            <v>PAID</v>
          </cell>
          <cell r="BD454"/>
          <cell r="BE454">
            <v>45171.53402777778</v>
          </cell>
          <cell r="BF454">
            <v>247.46597222222044</v>
          </cell>
          <cell r="BG454">
            <v>45168</v>
          </cell>
          <cell r="BH454">
            <v>45419</v>
          </cell>
        </row>
        <row r="455">
          <cell r="E455" t="str">
            <v>P2307153223</v>
          </cell>
          <cell r="F455" t="str">
            <v>MAINT_425FIL_Installation of OHSW_from DS1-0862 to DS1-0872, 11spans</v>
          </cell>
          <cell r="G455" t="str">
            <v>FILINVEST AVE FILINVEST CORPORATE CITY ALABANG MUNTINLUPA</v>
          </cell>
          <cell r="H455" t="str">
            <v>MUNTINLUPA CITY</v>
          </cell>
          <cell r="I455" t="str">
            <v>PARAÑAQUE</v>
          </cell>
          <cell r="J455"/>
          <cell r="K455" t="str">
            <v>W/O ISSUE</v>
          </cell>
          <cell r="L455" t="str">
            <v>ECOM</v>
          </cell>
          <cell r="M455" t="str">
            <v>TECO</v>
          </cell>
          <cell r="N455" t="str">
            <v>RRG</v>
          </cell>
          <cell r="O455">
            <v>78.900000000000006</v>
          </cell>
          <cell r="P455">
            <v>22.7623</v>
          </cell>
          <cell r="Q455">
            <v>4.4000000000000004</v>
          </cell>
          <cell r="R455">
            <v>0</v>
          </cell>
          <cell r="S455">
            <v>177737.45</v>
          </cell>
          <cell r="T455" t="str">
            <v>P-SERIES</v>
          </cell>
          <cell r="U455">
            <v>61491.47</v>
          </cell>
          <cell r="V455">
            <v>12172.6</v>
          </cell>
          <cell r="W455">
            <v>45132.352083333331</v>
          </cell>
          <cell r="X455">
            <v>45138</v>
          </cell>
          <cell r="Y455">
            <v>45133</v>
          </cell>
          <cell r="Z455"/>
          <cell r="AA455">
            <v>45168.534722222219</v>
          </cell>
          <cell r="AB455"/>
          <cell r="AC455">
            <v>36.182638888887595</v>
          </cell>
          <cell r="AD455">
            <v>30.534722222218988</v>
          </cell>
          <cell r="AE455">
            <v>-45168.534722222219</v>
          </cell>
          <cell r="AF455">
            <v>45151.126276881718</v>
          </cell>
          <cell r="AG455">
            <v>45159.932728494619</v>
          </cell>
          <cell r="AH455">
            <v>45182.352083333331</v>
          </cell>
          <cell r="AI455">
            <v>1.2462908950616838</v>
          </cell>
          <cell r="AJ455">
            <v>-1129.2133680555555</v>
          </cell>
          <cell r="AK455">
            <v>20</v>
          </cell>
          <cell r="AL455">
            <v>36</v>
          </cell>
          <cell r="AM455">
            <v>21.774193548387096</v>
          </cell>
          <cell r="AN455">
            <v>27.58064516129032</v>
          </cell>
          <cell r="AO455">
            <v>18.774193548387096</v>
          </cell>
          <cell r="AP455">
            <v>40</v>
          </cell>
          <cell r="AQ455">
            <v>32</v>
          </cell>
          <cell r="AR455">
            <v>27</v>
          </cell>
          <cell r="AS455">
            <v>45200.534722222219</v>
          </cell>
          <cell r="AT455">
            <v>45195.534722222219</v>
          </cell>
          <cell r="AU455"/>
          <cell r="AV455"/>
          <cell r="AW455"/>
          <cell r="AX455"/>
          <cell r="AY455"/>
          <cell r="AZ455"/>
          <cell r="BA455"/>
          <cell r="BB455"/>
          <cell r="BC455" t="str">
            <v>PAID</v>
          </cell>
          <cell r="BD455" t="str">
            <v>WITH BACKJOB</v>
          </cell>
          <cell r="BE455">
            <v>45171.534722222219</v>
          </cell>
          <cell r="BF455">
            <v>283.46527777778101</v>
          </cell>
          <cell r="BG455">
            <v>45168</v>
          </cell>
          <cell r="BH455">
            <v>45455</v>
          </cell>
        </row>
        <row r="456">
          <cell r="E456" t="str">
            <v>X23051514710</v>
          </cell>
          <cell r="F456" t="str">
            <v>NEXTHOUSE DEVELOPMENT INC.</v>
          </cell>
          <cell r="G456" t="str">
            <v>ANIBAN II, ANIBAN II, BACOOR</v>
          </cell>
          <cell r="H456" t="str">
            <v>BACOOR CITY</v>
          </cell>
          <cell r="I456" t="str">
            <v>DASMA</v>
          </cell>
          <cell r="J456"/>
          <cell r="K456" t="str">
            <v>W/O ISSUE</v>
          </cell>
          <cell r="L456" t="str">
            <v>ECOM</v>
          </cell>
          <cell r="M456" t="str">
            <v>FCOMP</v>
          </cell>
          <cell r="N456" t="str">
            <v>RRG</v>
          </cell>
          <cell r="O456">
            <v>65.59</v>
          </cell>
          <cell r="P456">
            <v>44.26</v>
          </cell>
          <cell r="Q456">
            <v>91.72</v>
          </cell>
          <cell r="R456">
            <v>115</v>
          </cell>
          <cell r="S456">
            <v>480586.97</v>
          </cell>
          <cell r="T456" t="str">
            <v>NEW</v>
          </cell>
          <cell r="U456">
            <v>51119.360000000001</v>
          </cell>
          <cell r="V456">
            <v>31364.16</v>
          </cell>
          <cell r="W456">
            <v>45133.667361111111</v>
          </cell>
          <cell r="X456">
            <v>45138.397916666669</v>
          </cell>
          <cell r="Y456">
            <v>45139</v>
          </cell>
          <cell r="Z456"/>
          <cell r="AA456">
            <v>45149.513888888891</v>
          </cell>
          <cell r="AB456"/>
          <cell r="AC456">
            <v>15.846527777779556</v>
          </cell>
          <cell r="AD456">
            <v>11.115972222221899</v>
          </cell>
          <cell r="AE456">
            <v>-45149.513888888891</v>
          </cell>
          <cell r="AF456">
            <v>45152.145960332899</v>
          </cell>
          <cell r="AG456">
            <v>45160.873586792048</v>
          </cell>
          <cell r="AH456">
            <v>45183.667361111111</v>
          </cell>
          <cell r="AI456">
            <v>0.5533366357186611</v>
          </cell>
          <cell r="AJ456">
            <v>-1074.9884259259259</v>
          </cell>
          <cell r="AK456">
            <v>23</v>
          </cell>
          <cell r="AL456">
            <v>32</v>
          </cell>
          <cell r="AM456">
            <v>21.478599221789885</v>
          </cell>
          <cell r="AN456">
            <v>27.206225680933851</v>
          </cell>
          <cell r="AO456">
            <v>18.478599221789885</v>
          </cell>
          <cell r="AP456">
            <v>42</v>
          </cell>
          <cell r="AQ456">
            <v>33.6</v>
          </cell>
          <cell r="AR456">
            <v>28.6</v>
          </cell>
          <cell r="AS456">
            <v>45183.113888888889</v>
          </cell>
          <cell r="AT456">
            <v>45178.113888888889</v>
          </cell>
          <cell r="AU456"/>
          <cell r="AV456"/>
          <cell r="AW456"/>
          <cell r="AX456"/>
          <cell r="AY456"/>
          <cell r="AZ456"/>
          <cell r="BA456"/>
          <cell r="BB456"/>
          <cell r="BC456" t="str">
            <v>FOR AUDIT</v>
          </cell>
          <cell r="BD456" t="str">
            <v>PARTIALLY BILLED</v>
          </cell>
          <cell r="BE456">
            <v>45152.513888888891</v>
          </cell>
          <cell r="BF456">
            <v>117.48611111110949</v>
          </cell>
          <cell r="BG456">
            <v>45147</v>
          </cell>
          <cell r="BH456">
            <v>45270</v>
          </cell>
        </row>
        <row r="457">
          <cell r="E457" t="str">
            <v>X23030848433</v>
          </cell>
          <cell r="F457" t="str">
            <v>MIGUEL ANTONIO SANTAMARIA SANTOS</v>
          </cell>
          <cell r="G457" t="str">
            <v>TRINIDAD, BF HOMES, PARANAQUE</v>
          </cell>
          <cell r="H457" t="str">
            <v>PARAÑAQUE CITY</v>
          </cell>
          <cell r="I457" t="str">
            <v>PARAÑAQUE</v>
          </cell>
          <cell r="J457" t="str">
            <v>For joint survery with BC, TASK 2 ayaw mag pahukay, with issue pa sa HOA
issue with HOa for count of poles to be paid 4 only but it shoud be 5 poles</v>
          </cell>
          <cell r="K457" t="str">
            <v>W/ ISSUE</v>
          </cell>
          <cell r="L457" t="str">
            <v>AVECO</v>
          </cell>
          <cell r="M457" t="str">
            <v>FCOMP</v>
          </cell>
          <cell r="N457" t="str">
            <v>RRG</v>
          </cell>
          <cell r="O457">
            <v>221.18</v>
          </cell>
          <cell r="P457">
            <v>176.56720000000001</v>
          </cell>
          <cell r="Q457">
            <v>338.25</v>
          </cell>
          <cell r="R457">
            <v>96</v>
          </cell>
          <cell r="S457">
            <v>973964.75</v>
          </cell>
          <cell r="T457" t="str">
            <v>NEW</v>
          </cell>
          <cell r="U457">
            <v>172389.43</v>
          </cell>
          <cell r="V457"/>
          <cell r="W457">
            <v>45134.557638888888</v>
          </cell>
          <cell r="X457">
            <v>45140</v>
          </cell>
          <cell r="Y457">
            <v>45138</v>
          </cell>
          <cell r="Z457"/>
          <cell r="AA457">
            <v>45280.381944444445</v>
          </cell>
          <cell r="AB457"/>
          <cell r="AC457">
            <v>145.82430555555766</v>
          </cell>
          <cell r="AD457">
            <v>140.38194444444525</v>
          </cell>
          <cell r="AE457">
            <v>-45280.381944444445</v>
          </cell>
          <cell r="AF457">
            <v>45156.076869658122</v>
          </cell>
          <cell r="AG457">
            <v>45165.615331196583</v>
          </cell>
          <cell r="AH457">
            <v>45184.557638888888</v>
          </cell>
          <cell r="AI457">
            <v>4.4605081699347053</v>
          </cell>
          <cell r="AJ457">
            <v>-943.34129050925924</v>
          </cell>
          <cell r="AK457">
            <v>30</v>
          </cell>
          <cell r="AL457">
            <v>34</v>
          </cell>
          <cell r="AM457">
            <v>24.51923076923077</v>
          </cell>
          <cell r="AN457">
            <v>31.057692307692307</v>
          </cell>
          <cell r="AO457">
            <v>21.51923076923077</v>
          </cell>
          <cell r="AP457">
            <v>48</v>
          </cell>
          <cell r="AQ457">
            <v>38.400000000000006</v>
          </cell>
          <cell r="AR457">
            <v>33.400000000000006</v>
          </cell>
          <cell r="AS457">
            <v>45318.781944444447</v>
          </cell>
          <cell r="AT457">
            <v>45313.781944444447</v>
          </cell>
          <cell r="AU457"/>
          <cell r="AV457"/>
          <cell r="AW457"/>
          <cell r="AX457"/>
          <cell r="AY457"/>
          <cell r="AZ457"/>
          <cell r="BA457"/>
          <cell r="BB457"/>
          <cell r="BC457" t="str">
            <v>NO COC</v>
          </cell>
          <cell r="BD457"/>
          <cell r="BE457">
            <v>45283.381944444445</v>
          </cell>
          <cell r="BF457">
            <v>607.61805555555475</v>
          </cell>
          <cell r="BG457"/>
          <cell r="BH457"/>
        </row>
        <row r="458">
          <cell r="E458" t="str">
            <v>X22062795610</v>
          </cell>
          <cell r="F458" t="str">
            <v>GLOBE TELECOM., INC.</v>
          </cell>
          <cell r="G458" t="str">
            <v>MARYLAND, TOPLAND SUBD - SAV 13, PARANAQUE</v>
          </cell>
          <cell r="H458" t="str">
            <v>PARAÑAQUE CITY</v>
          </cell>
          <cell r="I458" t="str">
            <v>PARAÑAQUE</v>
          </cell>
          <cell r="J458"/>
          <cell r="K458" t="str">
            <v>W/ ISSUE</v>
          </cell>
          <cell r="L458" t="str">
            <v>AVECO</v>
          </cell>
          <cell r="M458" t="str">
            <v>FCOMP</v>
          </cell>
          <cell r="N458" t="str">
            <v>JCF</v>
          </cell>
          <cell r="O458">
            <v>212.1</v>
          </cell>
          <cell r="P458">
            <v>182.01159999999999</v>
          </cell>
          <cell r="Q458">
            <v>313.52</v>
          </cell>
          <cell r="R458">
            <v>23</v>
          </cell>
          <cell r="S458">
            <v>576336.66</v>
          </cell>
          <cell r="T458" t="str">
            <v>NEW</v>
          </cell>
          <cell r="U458">
            <v>165288.57</v>
          </cell>
          <cell r="V458">
            <v>92318.93</v>
          </cell>
          <cell r="W458">
            <v>45138.456250000003</v>
          </cell>
          <cell r="X458">
            <v>45140</v>
          </cell>
          <cell r="Y458">
            <v>45138</v>
          </cell>
          <cell r="Z458"/>
          <cell r="AA458">
            <v>45176.35833333333</v>
          </cell>
          <cell r="AB458"/>
          <cell r="AC458">
            <v>37.902083333327028</v>
          </cell>
          <cell r="AD458">
            <v>36.358333333329938</v>
          </cell>
          <cell r="AE458">
            <v>-45176.35833333333</v>
          </cell>
          <cell r="AF458">
            <v>45160.927948113211</v>
          </cell>
          <cell r="AG458">
            <v>45170.720400943399</v>
          </cell>
          <cell r="AH458">
            <v>45188.456250000003</v>
          </cell>
          <cell r="AI458">
            <v>1.1160057870368514</v>
          </cell>
          <cell r="AJ458">
            <v>-941.17413194444441</v>
          </cell>
          <cell r="AK458">
            <v>30</v>
          </cell>
          <cell r="AL458">
            <v>36</v>
          </cell>
          <cell r="AM458">
            <v>25.471698113207545</v>
          </cell>
          <cell r="AN458">
            <v>32.264150943396224</v>
          </cell>
          <cell r="AO458">
            <v>22.471698113207545</v>
          </cell>
          <cell r="AP458">
            <v>48</v>
          </cell>
          <cell r="AQ458">
            <v>38.400000000000006</v>
          </cell>
          <cell r="AR458">
            <v>33.400000000000006</v>
          </cell>
          <cell r="AS458">
            <v>45214.758333333331</v>
          </cell>
          <cell r="AT458">
            <v>45209.758333333331</v>
          </cell>
          <cell r="AU458"/>
          <cell r="AV458"/>
          <cell r="AW458"/>
          <cell r="AX458"/>
          <cell r="AY458"/>
          <cell r="AZ458"/>
          <cell r="BA458"/>
          <cell r="BB458"/>
          <cell r="BC458" t="str">
            <v>ON GOING MAT RETURN</v>
          </cell>
          <cell r="BD458" t="str">
            <v>PARTIALLY BILLED , WITH BACKJOB</v>
          </cell>
          <cell r="BE458">
            <v>45179.35833333333</v>
          </cell>
          <cell r="BF458">
            <v>59.641666666670062</v>
          </cell>
          <cell r="BG458">
            <v>45182</v>
          </cell>
          <cell r="BH458">
            <v>45239</v>
          </cell>
        </row>
        <row r="459">
          <cell r="E459" t="str">
            <v>X23041419646</v>
          </cell>
          <cell r="F459" t="str">
            <v>INT'L ELECT &amp; TECH INST, INC</v>
          </cell>
          <cell r="G459" t="str">
            <v>T. MOLINA, ALABANG, MUNTINLUPA</v>
          </cell>
          <cell r="H459" t="str">
            <v>MUNTINLUPA CITY</v>
          </cell>
          <cell r="I459" t="str">
            <v>PARAÑAQUE</v>
          </cell>
          <cell r="J459"/>
          <cell r="K459"/>
          <cell r="L459" t="str">
            <v>POWERHOUSE</v>
          </cell>
          <cell r="M459" t="str">
            <v>FCOMP</v>
          </cell>
          <cell r="N459" t="str">
            <v>JSP</v>
          </cell>
          <cell r="O459">
            <v>19.78</v>
          </cell>
          <cell r="P459">
            <v>6.2595000000000001</v>
          </cell>
          <cell r="Q459">
            <v>34.5</v>
          </cell>
          <cell r="R459">
            <v>0</v>
          </cell>
          <cell r="S459">
            <v>29435.61</v>
          </cell>
          <cell r="T459" t="str">
            <v>MODIFICATION</v>
          </cell>
          <cell r="U459">
            <v>15412.94</v>
          </cell>
          <cell r="V459"/>
          <cell r="W459">
            <v>45138.543055555558</v>
          </cell>
          <cell r="X459">
            <v>45140.590277777781</v>
          </cell>
          <cell r="Y459">
            <v>45139</v>
          </cell>
          <cell r="Z459"/>
          <cell r="AA459">
            <v>45148.696527777778</v>
          </cell>
          <cell r="AB459"/>
          <cell r="AC459">
            <v>10.153472222220444</v>
          </cell>
          <cell r="AD459">
            <v>8.1062499999970896</v>
          </cell>
          <cell r="AE459">
            <v>-45148.696527777778</v>
          </cell>
          <cell r="AF459">
            <v>45157.317249103944</v>
          </cell>
          <cell r="AG459">
            <v>45166.123700716846</v>
          </cell>
          <cell r="AH459">
            <v>45188.543055555558</v>
          </cell>
          <cell r="AI459">
            <v>0.34973070987648192</v>
          </cell>
          <cell r="AJ459">
            <v>-1128.7174131944444</v>
          </cell>
          <cell r="AK459">
            <v>20</v>
          </cell>
          <cell r="AL459">
            <v>36</v>
          </cell>
          <cell r="AM459">
            <v>21.774193548387096</v>
          </cell>
          <cell r="AN459">
            <v>27.58064516129032</v>
          </cell>
          <cell r="AO459">
            <v>18.774193548387096</v>
          </cell>
          <cell r="AP459">
            <v>40</v>
          </cell>
          <cell r="AQ459">
            <v>32</v>
          </cell>
          <cell r="AR459">
            <v>27</v>
          </cell>
          <cell r="AS459">
            <v>45180.696527777778</v>
          </cell>
          <cell r="AT459">
            <v>45175.696527777778</v>
          </cell>
          <cell r="AU459"/>
          <cell r="AV459"/>
          <cell r="AW459"/>
          <cell r="AX459"/>
          <cell r="AY459"/>
          <cell r="AZ459"/>
          <cell r="BA459"/>
          <cell r="BB459"/>
          <cell r="BC459" t="str">
            <v>NO COC</v>
          </cell>
          <cell r="BD459"/>
          <cell r="BE459">
            <v>45151.696527777778</v>
          </cell>
          <cell r="BF459">
            <v>739.3034722222219</v>
          </cell>
          <cell r="BG459"/>
          <cell r="BH459"/>
        </row>
        <row r="460">
          <cell r="E460" t="str">
            <v>R22727830</v>
          </cell>
          <cell r="F460" t="str">
            <v>LEDESMA, JOSELITO</v>
          </cell>
          <cell r="G460" t="str">
            <v>J.P.A., J.P.A. SUBD, MUNTINLUPA</v>
          </cell>
          <cell r="H460" t="str">
            <v>MUNTINLUPA CITY</v>
          </cell>
          <cell r="I460" t="str">
            <v>PARAÑAQUE</v>
          </cell>
          <cell r="J460"/>
          <cell r="K460" t="str">
            <v>W/O ISSUE</v>
          </cell>
          <cell r="L460" t="str">
            <v>ECOM</v>
          </cell>
          <cell r="M460" t="str">
            <v>FCOMP</v>
          </cell>
          <cell r="N460" t="str">
            <v>RRG</v>
          </cell>
          <cell r="O460">
            <v>1.54</v>
          </cell>
          <cell r="P460">
            <v>11.1</v>
          </cell>
          <cell r="Q460">
            <v>2.12</v>
          </cell>
          <cell r="R460">
            <v>0</v>
          </cell>
          <cell r="S460">
            <v>14266.93</v>
          </cell>
          <cell r="T460" t="str">
            <v>RELOC</v>
          </cell>
          <cell r="U460">
            <v>1198.56</v>
          </cell>
          <cell r="V460"/>
          <cell r="W460">
            <v>45139.703472222223</v>
          </cell>
          <cell r="X460">
            <v>45141.637499999997</v>
          </cell>
          <cell r="Y460">
            <v>45145</v>
          </cell>
          <cell r="Z460"/>
          <cell r="AA460">
            <v>45188</v>
          </cell>
          <cell r="AB460"/>
          <cell r="AC460">
            <v>48.296527777776646</v>
          </cell>
          <cell r="AD460">
            <v>46.36250000000291</v>
          </cell>
          <cell r="AE460">
            <v>-45188</v>
          </cell>
          <cell r="AF460">
            <v>45158.47766577061</v>
          </cell>
          <cell r="AG460">
            <v>45167.284117383511</v>
          </cell>
          <cell r="AH460">
            <v>45189.703472222223</v>
          </cell>
          <cell r="AI460">
            <v>1.6635470679011954</v>
          </cell>
          <cell r="AJ460">
            <v>-1129.7</v>
          </cell>
          <cell r="AK460">
            <v>20</v>
          </cell>
          <cell r="AL460">
            <v>36</v>
          </cell>
          <cell r="AM460">
            <v>21.774193548387096</v>
          </cell>
          <cell r="AN460">
            <v>27.58064516129032</v>
          </cell>
          <cell r="AO460">
            <v>18.774193548387096</v>
          </cell>
          <cell r="AP460">
            <v>40</v>
          </cell>
          <cell r="AQ460">
            <v>32</v>
          </cell>
          <cell r="AR460">
            <v>27</v>
          </cell>
          <cell r="AS460">
            <v>45220</v>
          </cell>
          <cell r="AT460">
            <v>45215</v>
          </cell>
          <cell r="AU460"/>
          <cell r="AV460"/>
          <cell r="AW460"/>
          <cell r="AX460"/>
          <cell r="AY460"/>
          <cell r="AZ460"/>
          <cell r="BA460"/>
          <cell r="BB460"/>
          <cell r="BC460" t="str">
            <v>NO COC</v>
          </cell>
          <cell r="BD460"/>
          <cell r="BE460">
            <v>45191</v>
          </cell>
          <cell r="BF460">
            <v>700</v>
          </cell>
          <cell r="BG460"/>
          <cell r="BH460"/>
        </row>
        <row r="461">
          <cell r="E461" t="str">
            <v>X23020565027</v>
          </cell>
          <cell r="F461" t="str">
            <v>GLORIA DIMAYUGA PADILLO</v>
          </cell>
          <cell r="G461" t="str">
            <v>MADRE ISABELLA DE ROSAS, MULTINATIONAL VILL, PARANAQUE</v>
          </cell>
          <cell r="H461" t="str">
            <v>PARAÑAQUE CITY</v>
          </cell>
          <cell r="I461" t="str">
            <v>PARAÑAQUE</v>
          </cell>
          <cell r="J461"/>
          <cell r="K461" t="str">
            <v>W/ ISSUE</v>
          </cell>
          <cell r="L461" t="str">
            <v>CHALLENGER</v>
          </cell>
          <cell r="M461" t="str">
            <v>TECO</v>
          </cell>
          <cell r="N461" t="str">
            <v>JSP</v>
          </cell>
          <cell r="O461">
            <v>217.91</v>
          </cell>
          <cell r="P461">
            <v>114.8994</v>
          </cell>
          <cell r="Q461">
            <v>317.37</v>
          </cell>
          <cell r="R461">
            <v>90</v>
          </cell>
          <cell r="S461">
            <v>686494.98</v>
          </cell>
          <cell r="T461" t="str">
            <v>NEW</v>
          </cell>
          <cell r="U461">
            <v>169138.39</v>
          </cell>
          <cell r="V461">
            <v>94721.01</v>
          </cell>
          <cell r="W461">
            <v>45134.557638888888</v>
          </cell>
          <cell r="X461">
            <v>45141.64166666667</v>
          </cell>
          <cell r="Y461">
            <v>45139</v>
          </cell>
          <cell r="Z461"/>
          <cell r="AA461">
            <v>45177.381249999999</v>
          </cell>
          <cell r="AB461">
            <v>45790.662499999999</v>
          </cell>
          <cell r="AC461">
            <v>42.823611111110949</v>
          </cell>
          <cell r="AD461">
            <v>35.739583333328483</v>
          </cell>
          <cell r="AE461">
            <v>613.28125</v>
          </cell>
          <cell r="AF461">
            <v>45156.076869658122</v>
          </cell>
          <cell r="AG461">
            <v>45165.615331196583</v>
          </cell>
          <cell r="AH461">
            <v>45184.557638888888</v>
          </cell>
          <cell r="AI461">
            <v>1.3098986928104526</v>
          </cell>
          <cell r="AJ461">
            <v>12.776692708333334</v>
          </cell>
          <cell r="AK461">
            <v>30</v>
          </cell>
          <cell r="AL461">
            <v>34</v>
          </cell>
          <cell r="AM461">
            <v>24.51923076923077</v>
          </cell>
          <cell r="AN461">
            <v>31.057692307692307</v>
          </cell>
          <cell r="AO461">
            <v>21.51923076923077</v>
          </cell>
          <cell r="AP461">
            <v>48</v>
          </cell>
          <cell r="AQ461">
            <v>38.400000000000006</v>
          </cell>
          <cell r="AR461">
            <v>33.400000000000006</v>
          </cell>
          <cell r="AS461">
            <v>45215.78125</v>
          </cell>
          <cell r="AT461">
            <v>45210.78125</v>
          </cell>
          <cell r="AU461"/>
          <cell r="AV461"/>
          <cell r="AW461"/>
          <cell r="AX461"/>
          <cell r="AY461"/>
          <cell r="AZ461"/>
          <cell r="BA461"/>
          <cell r="BB461"/>
          <cell r="BC461" t="str">
            <v>PAID</v>
          </cell>
          <cell r="BD461"/>
          <cell r="BE461">
            <v>45180.381249999999</v>
          </cell>
          <cell r="BF461">
            <v>274.61875000000146</v>
          </cell>
          <cell r="BG461">
            <v>45177</v>
          </cell>
          <cell r="BH461">
            <v>45455</v>
          </cell>
        </row>
        <row r="462">
          <cell r="E462" t="str">
            <v>X23030896154</v>
          </cell>
          <cell r="F462" t="str">
            <v>MUKESH MURLI MOHNANI</v>
          </cell>
          <cell r="G462" t="str">
            <v>MAIN, MERVILLE SUBD, PARANAQUE</v>
          </cell>
          <cell r="H462" t="str">
            <v>PARAÑAQUE CITY</v>
          </cell>
          <cell r="I462" t="str">
            <v>PARAÑAQUE</v>
          </cell>
          <cell r="J462"/>
          <cell r="K462" t="str">
            <v>W/ ISSUE</v>
          </cell>
          <cell r="L462" t="str">
            <v>ECOM</v>
          </cell>
          <cell r="M462" t="str">
            <v>TECO</v>
          </cell>
          <cell r="N462" t="str">
            <v>EAO</v>
          </cell>
          <cell r="O462">
            <v>60.64</v>
          </cell>
          <cell r="P462">
            <v>44.466000000000001</v>
          </cell>
          <cell r="Q462">
            <v>90.63</v>
          </cell>
          <cell r="R462">
            <v>56</v>
          </cell>
          <cell r="S462">
            <v>354389.12</v>
          </cell>
          <cell r="T462" t="str">
            <v>NEW</v>
          </cell>
          <cell r="U462">
            <v>47259.69</v>
          </cell>
          <cell r="V462">
            <v>29046.93</v>
          </cell>
          <cell r="W462">
            <v>45135.390972222223</v>
          </cell>
          <cell r="X462">
            <v>45141.642361111109</v>
          </cell>
          <cell r="Y462">
            <v>45139</v>
          </cell>
          <cell r="Z462"/>
          <cell r="AA462">
            <v>45163.622916666667</v>
          </cell>
          <cell r="AB462">
            <v>45804</v>
          </cell>
          <cell r="AC462">
            <v>28.231944444443798</v>
          </cell>
          <cell r="AD462">
            <v>21.980555555557657</v>
          </cell>
          <cell r="AE462">
            <v>640.37708333333285</v>
          </cell>
          <cell r="AF462">
            <v>45154.691352450362</v>
          </cell>
          <cell r="AG462">
            <v>45163.638120511197</v>
          </cell>
          <cell r="AH462">
            <v>45185.390972222223</v>
          </cell>
          <cell r="AI462">
            <v>0.94948866865584625</v>
          </cell>
          <cell r="AJ462">
            <v>15.247073412698402</v>
          </cell>
          <cell r="AK462">
            <v>23</v>
          </cell>
          <cell r="AL462">
            <v>34</v>
          </cell>
          <cell r="AM462">
            <v>22.300380228136884</v>
          </cell>
          <cell r="AN462">
            <v>28.247148288973385</v>
          </cell>
          <cell r="AO462">
            <v>19.300380228136884</v>
          </cell>
          <cell r="AP462">
            <v>42</v>
          </cell>
          <cell r="AQ462">
            <v>33.6</v>
          </cell>
          <cell r="AR462">
            <v>28.6</v>
          </cell>
          <cell r="AS462">
            <v>45197.222916666666</v>
          </cell>
          <cell r="AT462">
            <v>45192.222916666666</v>
          </cell>
          <cell r="AU462"/>
          <cell r="AV462"/>
          <cell r="AW462"/>
          <cell r="AX462"/>
          <cell r="AY462"/>
          <cell r="AZ462"/>
          <cell r="BA462"/>
          <cell r="BB462"/>
          <cell r="BC462" t="str">
            <v>PAID</v>
          </cell>
          <cell r="BD462"/>
          <cell r="BE462">
            <v>45166.622916666667</v>
          </cell>
          <cell r="BF462">
            <v>82.377083333332848</v>
          </cell>
          <cell r="BG462">
            <v>45163</v>
          </cell>
          <cell r="BH462">
            <v>45249</v>
          </cell>
        </row>
        <row r="463">
          <cell r="E463" t="str">
            <v>X22093982530</v>
          </cell>
          <cell r="F463" t="str">
            <v>PERSONAL COLLECTION DIRECT SELLING, INC.</v>
          </cell>
          <cell r="G463" t="str">
            <v>BALLECER, ZONE 6, TAGUIG CITY</v>
          </cell>
          <cell r="H463" t="str">
            <v>TAGUIG CITY</v>
          </cell>
          <cell r="I463" t="str">
            <v>PARAÑAQUE</v>
          </cell>
          <cell r="J463" t="str">
            <v>awaiting RTPI, nag request na thru email kay sir Ricardo 08/31/23</v>
          </cell>
          <cell r="K463" t="str">
            <v>W/ ISSUE</v>
          </cell>
          <cell r="L463" t="str">
            <v>ECOM</v>
          </cell>
          <cell r="M463" t="str">
            <v>FCOMP</v>
          </cell>
          <cell r="N463" t="str">
            <v>RRG</v>
          </cell>
          <cell r="O463">
            <v>25.33</v>
          </cell>
          <cell r="P463">
            <v>3.59</v>
          </cell>
          <cell r="Q463">
            <v>34.72</v>
          </cell>
          <cell r="R463">
            <v>52</v>
          </cell>
          <cell r="S463">
            <v>66427.59</v>
          </cell>
          <cell r="T463" t="str">
            <v>NEW</v>
          </cell>
          <cell r="U463">
            <v>19739.650000000001</v>
          </cell>
          <cell r="V463">
            <v>13700.12</v>
          </cell>
          <cell r="W463">
            <v>45140.634027777778</v>
          </cell>
          <cell r="X463">
            <v>45142.534722222219</v>
          </cell>
          <cell r="Y463">
            <v>45142</v>
          </cell>
          <cell r="Z463"/>
          <cell r="AA463">
            <v>45178</v>
          </cell>
          <cell r="AB463"/>
          <cell r="AC463">
            <v>37.365972222221899</v>
          </cell>
          <cell r="AD463">
            <v>35.465277777781012</v>
          </cell>
          <cell r="AE463">
            <v>-45178</v>
          </cell>
          <cell r="AF463">
            <v>45158.708407943064</v>
          </cell>
          <cell r="AG463">
            <v>45167.328242653814</v>
          </cell>
          <cell r="AH463">
            <v>45190.634027777778</v>
          </cell>
          <cell r="AI463">
            <v>1.3297890114378967</v>
          </cell>
          <cell r="AJ463">
            <v>-1129.45</v>
          </cell>
          <cell r="AK463">
            <v>20</v>
          </cell>
          <cell r="AL463">
            <v>34</v>
          </cell>
          <cell r="AM463">
            <v>21.074380165289259</v>
          </cell>
          <cell r="AN463">
            <v>26.694214876033058</v>
          </cell>
          <cell r="AO463">
            <v>18.074380165289259</v>
          </cell>
          <cell r="AP463">
            <v>40</v>
          </cell>
          <cell r="AQ463">
            <v>32</v>
          </cell>
          <cell r="AR463">
            <v>27</v>
          </cell>
          <cell r="AS463">
            <v>45210</v>
          </cell>
          <cell r="AT463">
            <v>45205</v>
          </cell>
          <cell r="AU463"/>
          <cell r="AV463"/>
          <cell r="AW463"/>
          <cell r="AX463"/>
          <cell r="AY463"/>
          <cell r="AZ463"/>
          <cell r="BA463"/>
          <cell r="BB463"/>
          <cell r="BC463" t="str">
            <v>FOR AUDIT</v>
          </cell>
          <cell r="BD463" t="str">
            <v>PARTIALLY BILLED</v>
          </cell>
          <cell r="BE463">
            <v>45181</v>
          </cell>
          <cell r="BF463">
            <v>563</v>
          </cell>
          <cell r="BG463">
            <v>45747</v>
          </cell>
          <cell r="BH463">
            <v>45744</v>
          </cell>
        </row>
        <row r="464">
          <cell r="E464" t="str">
            <v>P2302145301</v>
          </cell>
          <cell r="F464" t="str">
            <v>MN_MAJOR (WDESIGN), Reloc of Pole affected by Road Widening Salawag to Daang Hari(Segment 6, 7 &amp; 8)</v>
          </cell>
          <cell r="G464" t="str">
            <v>MOLINO IV, MOLINO IV, BACOOR</v>
          </cell>
          <cell r="H464" t="str">
            <v>BACOOR CITY</v>
          </cell>
          <cell r="I464" t="str">
            <v>DASMA</v>
          </cell>
          <cell r="J464"/>
          <cell r="K464"/>
          <cell r="L464" t="str">
            <v>CHALLENGER</v>
          </cell>
          <cell r="M464" t="str">
            <v>FCOMP</v>
          </cell>
          <cell r="N464" t="str">
            <v>IPJ</v>
          </cell>
          <cell r="O464">
            <v>198.58</v>
          </cell>
          <cell r="P464">
            <v>95.407200000000003</v>
          </cell>
          <cell r="Q464">
            <v>301.3</v>
          </cell>
          <cell r="R464">
            <v>0</v>
          </cell>
          <cell r="S464">
            <v>575906.32999999996</v>
          </cell>
          <cell r="T464" t="str">
            <v>P-SERIES</v>
          </cell>
          <cell r="U464">
            <v>154399.32</v>
          </cell>
          <cell r="V464">
            <v>64348.95</v>
          </cell>
          <cell r="W464">
            <v>45138.547222222223</v>
          </cell>
          <cell r="X464">
            <v>45145</v>
          </cell>
          <cell r="Y464">
            <v>45141</v>
          </cell>
          <cell r="Z464"/>
          <cell r="AA464">
            <v>45149.509027777778</v>
          </cell>
          <cell r="AB464"/>
          <cell r="AC464">
            <v>10.961805555554747</v>
          </cell>
          <cell r="AD464">
            <v>4.5090277777781012</v>
          </cell>
          <cell r="AE464">
            <v>-45149.509027777778</v>
          </cell>
          <cell r="AF464">
            <v>45161.018920335431</v>
          </cell>
          <cell r="AG464">
            <v>45170.811373165619</v>
          </cell>
          <cell r="AH464">
            <v>45188.547222222223</v>
          </cell>
          <cell r="AI464">
            <v>0.32276427469133417</v>
          </cell>
          <cell r="AJ464">
            <v>-940.61477141203704</v>
          </cell>
          <cell r="AK464">
            <v>30</v>
          </cell>
          <cell r="AL464">
            <v>36</v>
          </cell>
          <cell r="AM464">
            <v>25.471698113207545</v>
          </cell>
          <cell r="AN464">
            <v>32.264150943396224</v>
          </cell>
          <cell r="AO464">
            <v>22.471698113207545</v>
          </cell>
          <cell r="AP464">
            <v>48</v>
          </cell>
          <cell r="AQ464">
            <v>38.400000000000006</v>
          </cell>
          <cell r="AR464">
            <v>33.400000000000006</v>
          </cell>
          <cell r="AS464">
            <v>45187.90902777778</v>
          </cell>
          <cell r="AT464">
            <v>45182.90902777778</v>
          </cell>
          <cell r="AU464"/>
          <cell r="AV464"/>
          <cell r="AW464"/>
          <cell r="AX464"/>
          <cell r="AY464"/>
          <cell r="AZ464"/>
          <cell r="BA464"/>
          <cell r="BB464"/>
          <cell r="BC464" t="str">
            <v>FOR AUDIT</v>
          </cell>
          <cell r="BD464" t="str">
            <v>PARTIALLY BILLED</v>
          </cell>
          <cell r="BE464">
            <v>45152.509027777778</v>
          </cell>
          <cell r="BF464">
            <v>188.4909722222219</v>
          </cell>
          <cell r="BG464">
            <v>45149</v>
          </cell>
          <cell r="BH464">
            <v>45341</v>
          </cell>
        </row>
        <row r="465">
          <cell r="E465" t="str">
            <v>X23030848526</v>
          </cell>
          <cell r="F465" t="str">
            <v>RICARDO VILLARUEL LAUDICO</v>
          </cell>
          <cell r="G465" t="str">
            <v>MALVAR ST, AYALA-ALABANG VILL, MUNTINLUPA</v>
          </cell>
          <cell r="H465" t="str">
            <v>MUNTINLUPA CITY</v>
          </cell>
          <cell r="I465" t="str">
            <v>PARAÑAQUE</v>
          </cell>
          <cell r="J465"/>
          <cell r="K465"/>
          <cell r="L465" t="str">
            <v>POWERHOUSE</v>
          </cell>
          <cell r="M465" t="str">
            <v>FCOMP</v>
          </cell>
          <cell r="N465" t="str">
            <v>JSP</v>
          </cell>
          <cell r="O465">
            <v>22.8</v>
          </cell>
          <cell r="P465">
            <v>16.232800000000001</v>
          </cell>
          <cell r="Q465">
            <v>31.18</v>
          </cell>
          <cell r="R465">
            <v>112</v>
          </cell>
          <cell r="S465">
            <v>226032.22</v>
          </cell>
          <cell r="T465" t="str">
            <v>MODIFICATION</v>
          </cell>
          <cell r="U465">
            <v>17439.71</v>
          </cell>
          <cell r="V465"/>
          <cell r="W465">
            <v>45141.699305555558</v>
          </cell>
          <cell r="X465">
            <v>45145</v>
          </cell>
          <cell r="Y465">
            <v>45142</v>
          </cell>
          <cell r="Z465"/>
          <cell r="AA465">
            <v>45146.605555555558</v>
          </cell>
          <cell r="AB465"/>
          <cell r="AC465">
            <v>4.90625</v>
          </cell>
          <cell r="AD465">
            <v>1.6055555555576575</v>
          </cell>
          <cell r="AE465">
            <v>-45146.605555555558</v>
          </cell>
          <cell r="AF465">
            <v>45159.038288606404</v>
          </cell>
          <cell r="AG465">
            <v>45167.462017419966</v>
          </cell>
          <cell r="AH465">
            <v>45191.699305555558</v>
          </cell>
          <cell r="AI465">
            <v>0.18091796874999999</v>
          </cell>
          <cell r="AJ465">
            <v>-1128.665138888889</v>
          </cell>
          <cell r="AK465">
            <v>20</v>
          </cell>
          <cell r="AL465">
            <v>32</v>
          </cell>
          <cell r="AM465">
            <v>20.33898305084746</v>
          </cell>
          <cell r="AN465">
            <v>25.762711864406779</v>
          </cell>
          <cell r="AO465">
            <v>17.33898305084746</v>
          </cell>
          <cell r="AP465">
            <v>40</v>
          </cell>
          <cell r="AQ465">
            <v>32</v>
          </cell>
          <cell r="AR465">
            <v>27</v>
          </cell>
          <cell r="AS465">
            <v>45178.605555555558</v>
          </cell>
          <cell r="AT465">
            <v>45173.605555555558</v>
          </cell>
          <cell r="AU465"/>
          <cell r="AV465"/>
          <cell r="AW465"/>
          <cell r="AX465"/>
          <cell r="AY465"/>
          <cell r="AZ465"/>
          <cell r="BA465"/>
          <cell r="BB465"/>
          <cell r="BC465" t="str">
            <v>NO COC</v>
          </cell>
          <cell r="BD465"/>
          <cell r="BE465">
            <v>45149.605555555558</v>
          </cell>
          <cell r="BF465">
            <v>741.39444444444234</v>
          </cell>
          <cell r="BG465"/>
          <cell r="BH465"/>
        </row>
        <row r="466">
          <cell r="E466" t="str">
            <v>X23062461015</v>
          </cell>
          <cell r="F466" t="str">
            <v>GOLDEN TWINS FOOD CORPORATION</v>
          </cell>
          <cell r="G466" t="str">
            <v>DOÑA SOLEDAD, BETTER LIVING SUBD, PARANAQUE</v>
          </cell>
          <cell r="H466" t="str">
            <v>PARAÑAQUE CITY</v>
          </cell>
          <cell r="I466" t="str">
            <v>PARAÑAQUE</v>
          </cell>
          <cell r="J466"/>
          <cell r="K466" t="str">
            <v>W/O ISSUE</v>
          </cell>
          <cell r="L466" t="str">
            <v>POWERHOUSE</v>
          </cell>
          <cell r="M466" t="str">
            <v>FCOMP</v>
          </cell>
          <cell r="N466" t="str">
            <v>JSP</v>
          </cell>
          <cell r="O466">
            <v>3.54</v>
          </cell>
          <cell r="P466">
            <v>1.73</v>
          </cell>
          <cell r="Q466">
            <v>4.83</v>
          </cell>
          <cell r="R466">
            <v>27</v>
          </cell>
          <cell r="S466">
            <v>18360.86</v>
          </cell>
          <cell r="T466" t="str">
            <v>NEW</v>
          </cell>
          <cell r="U466">
            <v>2758.72</v>
          </cell>
          <cell r="V466"/>
          <cell r="W466">
            <v>45141.676388888889</v>
          </cell>
          <cell r="X466">
            <v>45145</v>
          </cell>
          <cell r="Y466">
            <v>45142</v>
          </cell>
          <cell r="Z466"/>
          <cell r="AA466">
            <v>45148.697222222225</v>
          </cell>
          <cell r="AB466"/>
          <cell r="AC466">
            <v>7.0208333333357587</v>
          </cell>
          <cell r="AD466">
            <v>3.6972222222248092</v>
          </cell>
          <cell r="AE466">
            <v>-45148.697222222225</v>
          </cell>
          <cell r="AF466">
            <v>45160.450582437275</v>
          </cell>
          <cell r="AG466">
            <v>45169.257034050177</v>
          </cell>
          <cell r="AH466">
            <v>45191.676388888889</v>
          </cell>
          <cell r="AI466">
            <v>0.24182870370378723</v>
          </cell>
          <cell r="AJ466">
            <v>-1128.7174305555557</v>
          </cell>
          <cell r="AK466">
            <v>20</v>
          </cell>
          <cell r="AL466">
            <v>36</v>
          </cell>
          <cell r="AM466">
            <v>21.774193548387096</v>
          </cell>
          <cell r="AN466">
            <v>27.58064516129032</v>
          </cell>
          <cell r="AO466">
            <v>18.774193548387096</v>
          </cell>
          <cell r="AP466">
            <v>40</v>
          </cell>
          <cell r="AQ466">
            <v>32</v>
          </cell>
          <cell r="AR466">
            <v>27</v>
          </cell>
          <cell r="AS466">
            <v>45180.697222222225</v>
          </cell>
          <cell r="AT466">
            <v>45175.697222222225</v>
          </cell>
          <cell r="AU466"/>
          <cell r="AV466"/>
          <cell r="AW466"/>
          <cell r="AX466"/>
          <cell r="AY466"/>
          <cell r="AZ466"/>
          <cell r="BA466"/>
          <cell r="BB466"/>
          <cell r="BC466" t="str">
            <v>NO COC</v>
          </cell>
          <cell r="BD466"/>
          <cell r="BE466">
            <v>45151.697222222225</v>
          </cell>
          <cell r="BF466">
            <v>739.30277777777519</v>
          </cell>
          <cell r="BG466"/>
          <cell r="BH466"/>
        </row>
        <row r="467">
          <cell r="E467" t="str">
            <v>R22008591</v>
          </cell>
          <cell r="F467" t="str">
            <v>LUGTU, TOMAS R,</v>
          </cell>
          <cell r="G467" t="str">
            <v>CRISOSTOMO IBARRA, RIZAL VILLAGE, MUNTINLUPA</v>
          </cell>
          <cell r="H467" t="str">
            <v>MUNTINLUPA CITY</v>
          </cell>
          <cell r="I467" t="str">
            <v>PARAÑAQUE</v>
          </cell>
          <cell r="J467"/>
          <cell r="K467" t="str">
            <v>W/O ISSUE</v>
          </cell>
          <cell r="L467" t="str">
            <v>ECOM</v>
          </cell>
          <cell r="M467" t="str">
            <v>TECO</v>
          </cell>
          <cell r="N467" t="str">
            <v>RRG</v>
          </cell>
          <cell r="O467">
            <v>37.549999999999997</v>
          </cell>
          <cell r="P467">
            <v>33.6965</v>
          </cell>
          <cell r="Q467">
            <v>68.67</v>
          </cell>
          <cell r="R467">
            <v>0</v>
          </cell>
          <cell r="S467">
            <v>171290.23999999999</v>
          </cell>
          <cell r="T467" t="str">
            <v>RELOC</v>
          </cell>
          <cell r="U467">
            <v>32174.42</v>
          </cell>
          <cell r="V467">
            <v>11058.24</v>
          </cell>
          <cell r="W467">
            <v>45146.428472222222</v>
          </cell>
          <cell r="X467">
            <v>45149.509027777778</v>
          </cell>
          <cell r="Y467">
            <v>45148</v>
          </cell>
          <cell r="Z467"/>
          <cell r="AA467">
            <v>45188</v>
          </cell>
          <cell r="AB467"/>
          <cell r="AC467">
            <v>41.571527777778101</v>
          </cell>
          <cell r="AD467">
            <v>38.490972222221899</v>
          </cell>
          <cell r="AE467">
            <v>-45188</v>
          </cell>
          <cell r="AF467">
            <v>45166.513974080961</v>
          </cell>
          <cell r="AG467">
            <v>45175.670107909951</v>
          </cell>
          <cell r="AH467">
            <v>45196.428472222222</v>
          </cell>
          <cell r="AI467">
            <v>1.3505725811862692</v>
          </cell>
          <cell r="AJ467">
            <v>-1075.9047619047619</v>
          </cell>
          <cell r="AK467">
            <v>23</v>
          </cell>
          <cell r="AL467">
            <v>36</v>
          </cell>
          <cell r="AM467">
            <v>23.085501858736059</v>
          </cell>
          <cell r="AN467">
            <v>29.241635687732341</v>
          </cell>
          <cell r="AO467">
            <v>20.085501858736059</v>
          </cell>
          <cell r="AP467">
            <v>42</v>
          </cell>
          <cell r="AQ467">
            <v>33.6</v>
          </cell>
          <cell r="AR467">
            <v>28.6</v>
          </cell>
          <cell r="AS467">
            <v>45221.599999999999</v>
          </cell>
          <cell r="AT467">
            <v>45216.6</v>
          </cell>
          <cell r="AU467"/>
          <cell r="AV467"/>
          <cell r="AW467"/>
          <cell r="AX467"/>
          <cell r="AY467"/>
          <cell r="AZ467"/>
          <cell r="BA467"/>
          <cell r="BB467"/>
          <cell r="BC467" t="str">
            <v>PAID</v>
          </cell>
          <cell r="BD467" t="str">
            <v>WITH BACKJOB</v>
          </cell>
          <cell r="BE467">
            <v>45191</v>
          </cell>
          <cell r="BF467">
            <v>48</v>
          </cell>
          <cell r="BG467">
            <v>45185</v>
          </cell>
          <cell r="BH467">
            <v>45239</v>
          </cell>
        </row>
        <row r="468">
          <cell r="E468" t="str">
            <v>X23072898930</v>
          </cell>
          <cell r="F468" t="str">
            <v>MONALIZA B. CALUBAT</v>
          </cell>
          <cell r="G468" t="str">
            <v>BLOCK 2, CAMELLA SPRINGVILLE EXEC II, BACOOR</v>
          </cell>
          <cell r="H468" t="str">
            <v>BACOOR CITY</v>
          </cell>
          <cell r="I468" t="str">
            <v>DASMA</v>
          </cell>
          <cell r="J468" t="str">
            <v>For execution; priority this September 16, 2023</v>
          </cell>
          <cell r="K468" t="str">
            <v>W/ ISSUE</v>
          </cell>
          <cell r="L468" t="str">
            <v>AVECO</v>
          </cell>
          <cell r="M468" t="str">
            <v>COMP</v>
          </cell>
          <cell r="N468" t="str">
            <v>EAO</v>
          </cell>
          <cell r="O468">
            <v>80.91</v>
          </cell>
          <cell r="P468">
            <v>52.780200000000001</v>
          </cell>
          <cell r="Q468">
            <v>120.52</v>
          </cell>
          <cell r="R468">
            <v>50</v>
          </cell>
          <cell r="S468">
            <v>397499.52</v>
          </cell>
          <cell r="T468" t="str">
            <v>NEW</v>
          </cell>
          <cell r="U468">
            <v>63051.53</v>
          </cell>
          <cell r="V468">
            <v>90692.1</v>
          </cell>
          <cell r="W468">
            <v>45147.369444444441</v>
          </cell>
          <cell r="X468">
            <v>45149.511111111111</v>
          </cell>
          <cell r="Y468">
            <v>45149</v>
          </cell>
          <cell r="Z468">
            <v>45185</v>
          </cell>
          <cell r="AA468">
            <v>45185</v>
          </cell>
          <cell r="AB468">
            <v>45881.629861111112</v>
          </cell>
          <cell r="AC468">
            <v>37.630555555559113</v>
          </cell>
          <cell r="AD468">
            <v>35.488888888889051</v>
          </cell>
          <cell r="AE468">
            <v>696.6298611111124</v>
          </cell>
          <cell r="AF468">
            <v>45168.576340996166</v>
          </cell>
          <cell r="AG468">
            <v>45178.031513409958</v>
          </cell>
          <cell r="AH468">
            <v>45197.369444444441</v>
          </cell>
          <cell r="AI468">
            <v>1.1659039648624083</v>
          </cell>
          <cell r="AJ468">
            <v>15.832496843434372</v>
          </cell>
          <cell r="AK468">
            <v>26</v>
          </cell>
          <cell r="AL468">
            <v>36</v>
          </cell>
          <cell r="AM468">
            <v>24.206896551724139</v>
          </cell>
          <cell r="AN468">
            <v>30.662068965517239</v>
          </cell>
          <cell r="AO468">
            <v>21.206896551724139</v>
          </cell>
          <cell r="AP468">
            <v>44</v>
          </cell>
          <cell r="AQ468">
            <v>35.200000000000003</v>
          </cell>
          <cell r="AR468">
            <v>30.200000000000003</v>
          </cell>
          <cell r="AS468">
            <v>45220.2</v>
          </cell>
          <cell r="AT468">
            <v>45215.199999999997</v>
          </cell>
          <cell r="AU468"/>
          <cell r="AV468"/>
          <cell r="AW468"/>
          <cell r="AX468"/>
          <cell r="AY468"/>
          <cell r="AZ468"/>
          <cell r="BA468"/>
          <cell r="BB468"/>
          <cell r="BC468" t="str">
            <v>PAID</v>
          </cell>
          <cell r="BD468" t="str">
            <v>PARTIALLY BILLED</v>
          </cell>
          <cell r="BE468">
            <v>45188</v>
          </cell>
          <cell r="BF468">
            <v>309</v>
          </cell>
          <cell r="BG468">
            <v>45184</v>
          </cell>
          <cell r="BH468">
            <v>45497</v>
          </cell>
        </row>
        <row r="469">
          <cell r="E469" t="str">
            <v>R22727639</v>
          </cell>
          <cell r="F469" t="str">
            <v>DE PAZ JOSEPHINE BOSI</v>
          </cell>
          <cell r="G469" t="str">
            <v>BLOCK 1, GLOBE MACKAY SHERATON VILLAGE, BACOOR</v>
          </cell>
          <cell r="H469" t="str">
            <v>BACOOR CITY</v>
          </cell>
          <cell r="I469" t="str">
            <v>DASMA</v>
          </cell>
          <cell r="J469"/>
          <cell r="K469"/>
          <cell r="L469" t="str">
            <v>AVECO</v>
          </cell>
          <cell r="M469" t="str">
            <v>FCOMP</v>
          </cell>
          <cell r="N469" t="str">
            <v>RRG</v>
          </cell>
          <cell r="O469">
            <v>1.37</v>
          </cell>
          <cell r="P469">
            <v>1.2795000000000001</v>
          </cell>
          <cell r="Q469">
            <v>1.88</v>
          </cell>
          <cell r="R469">
            <v>0</v>
          </cell>
          <cell r="S469">
            <v>11614.33</v>
          </cell>
          <cell r="T469" t="str">
            <v>RELOC</v>
          </cell>
          <cell r="U469">
            <v>2969.78</v>
          </cell>
          <cell r="V469">
            <v>1066.08</v>
          </cell>
          <cell r="W469">
            <v>45147.396527777775</v>
          </cell>
          <cell r="X469">
            <v>45149.511805555558</v>
          </cell>
          <cell r="Y469">
            <v>45149</v>
          </cell>
          <cell r="Z469">
            <v>45160.365972222222</v>
          </cell>
          <cell r="AA469">
            <v>45160.365972222222</v>
          </cell>
          <cell r="AB469"/>
          <cell r="AC469">
            <v>12.969444444446708</v>
          </cell>
          <cell r="AD469">
            <v>10.854166666664241</v>
          </cell>
          <cell r="AE469">
            <v>-45160.365972222222</v>
          </cell>
          <cell r="AF469">
            <v>45166.170721326162</v>
          </cell>
          <cell r="AG469">
            <v>45174.977172939063</v>
          </cell>
          <cell r="AH469">
            <v>45197.396527777775</v>
          </cell>
          <cell r="AI469">
            <v>0.44672530864205329</v>
          </cell>
          <cell r="AJ469">
            <v>-1129.0091493055556</v>
          </cell>
          <cell r="AK469">
            <v>20</v>
          </cell>
          <cell r="AL469">
            <v>36</v>
          </cell>
          <cell r="AM469">
            <v>21.774193548387096</v>
          </cell>
          <cell r="AN469">
            <v>27.58064516129032</v>
          </cell>
          <cell r="AO469">
            <v>18.774193548387096</v>
          </cell>
          <cell r="AP469">
            <v>40</v>
          </cell>
          <cell r="AQ469">
            <v>32</v>
          </cell>
          <cell r="AR469">
            <v>27</v>
          </cell>
          <cell r="AS469">
            <v>45192.365972222222</v>
          </cell>
          <cell r="AT469">
            <v>45187.365972222222</v>
          </cell>
          <cell r="AU469"/>
          <cell r="AV469"/>
          <cell r="AW469"/>
          <cell r="AX469"/>
          <cell r="AY469"/>
          <cell r="AZ469"/>
          <cell r="BA469"/>
          <cell r="BB469"/>
          <cell r="BC469" t="str">
            <v>FOR AUDIT</v>
          </cell>
          <cell r="BD469"/>
          <cell r="BE469">
            <v>45163.365972222222</v>
          </cell>
          <cell r="BF469">
            <v>376.6340277777781</v>
          </cell>
          <cell r="BG469">
            <v>45155</v>
          </cell>
          <cell r="BH469">
            <v>45540</v>
          </cell>
        </row>
        <row r="470">
          <cell r="E470" t="str">
            <v>X23062321841</v>
          </cell>
          <cell r="F470" t="str">
            <v>CLARENCE A MANESE</v>
          </cell>
          <cell r="G470" t="str">
            <v>GUAVA, AYALA-ALABANG VILL, MUNTINLUPA</v>
          </cell>
          <cell r="H470" t="str">
            <v>MUNTINLUPA CITY</v>
          </cell>
          <cell r="I470" t="str">
            <v>PARAÑAQUE</v>
          </cell>
          <cell r="J470"/>
          <cell r="K470" t="str">
            <v>W/ ISSUE</v>
          </cell>
          <cell r="L470" t="str">
            <v>POWERHOUSE</v>
          </cell>
          <cell r="M470" t="str">
            <v>FCOMP</v>
          </cell>
          <cell r="N470" t="str">
            <v>JSP</v>
          </cell>
          <cell r="O470">
            <v>37.96</v>
          </cell>
          <cell r="P470">
            <v>13.4428</v>
          </cell>
          <cell r="Q470">
            <v>51.98</v>
          </cell>
          <cell r="R470">
            <v>96</v>
          </cell>
          <cell r="S470">
            <v>236149.12</v>
          </cell>
          <cell r="T470" t="str">
            <v>NEW</v>
          </cell>
          <cell r="U470">
            <v>29605.73</v>
          </cell>
          <cell r="V470"/>
          <cell r="W470">
            <v>45148.674305555556</v>
          </cell>
          <cell r="X470">
            <v>45153</v>
          </cell>
          <cell r="Y470">
            <v>45150</v>
          </cell>
          <cell r="Z470"/>
          <cell r="AA470">
            <v>45173.690972222219</v>
          </cell>
          <cell r="AB470"/>
          <cell r="AC470">
            <v>25.016666666662786</v>
          </cell>
          <cell r="AD470">
            <v>20.690972222218988</v>
          </cell>
          <cell r="AE470">
            <v>-45173.690972222219</v>
          </cell>
          <cell r="AF470">
            <v>45167.974685783694</v>
          </cell>
          <cell r="AG470">
            <v>45176.92145384453</v>
          </cell>
          <cell r="AH470">
            <v>45198.674305555556</v>
          </cell>
          <cell r="AI470">
            <v>0.84135336743379963</v>
          </cell>
          <cell r="AJ470">
            <v>-1075.5640707671957</v>
          </cell>
          <cell r="AK470">
            <v>23</v>
          </cell>
          <cell r="AL470">
            <v>34</v>
          </cell>
          <cell r="AM470">
            <v>22.300380228136884</v>
          </cell>
          <cell r="AN470">
            <v>28.247148288973385</v>
          </cell>
          <cell r="AO470">
            <v>19.300380228136884</v>
          </cell>
          <cell r="AP470">
            <v>42</v>
          </cell>
          <cell r="AQ470">
            <v>33.6</v>
          </cell>
          <cell r="AR470">
            <v>28.6</v>
          </cell>
          <cell r="AS470">
            <v>45207.290972222218</v>
          </cell>
          <cell r="AT470">
            <v>45202.290972222218</v>
          </cell>
          <cell r="AU470"/>
          <cell r="AV470"/>
          <cell r="AW470"/>
          <cell r="AX470"/>
          <cell r="AY470"/>
          <cell r="AZ470"/>
          <cell r="BA470"/>
          <cell r="BB470"/>
          <cell r="BC470" t="str">
            <v>NO COC</v>
          </cell>
          <cell r="BD470"/>
          <cell r="BE470">
            <v>45176.690972222219</v>
          </cell>
          <cell r="BF470">
            <v>714.30902777778101</v>
          </cell>
          <cell r="BG470"/>
          <cell r="BH470"/>
        </row>
        <row r="471">
          <cell r="E471" t="str">
            <v>X23062320734</v>
          </cell>
          <cell r="F471" t="str">
            <v>LIGHT RAIL MANILA CORPORATION</v>
          </cell>
          <cell r="G471" t="str">
            <v>DR. A SANTOS, SAN DIONISIO, PARANAQUE</v>
          </cell>
          <cell r="H471" t="str">
            <v>PARAÑAQUE CITY</v>
          </cell>
          <cell r="I471" t="str">
            <v>PARAÑAQUE</v>
          </cell>
          <cell r="J471" t="str">
            <v>dressing0913, issue on 4 poles</v>
          </cell>
          <cell r="K471" t="str">
            <v>W/ ISSUE</v>
          </cell>
          <cell r="L471" t="str">
            <v>POWERHOUSE</v>
          </cell>
          <cell r="M471" t="str">
            <v>FCOMP</v>
          </cell>
          <cell r="N471" t="str">
            <v>JSP</v>
          </cell>
          <cell r="O471">
            <v>685.62</v>
          </cell>
          <cell r="P471">
            <v>472.0496</v>
          </cell>
          <cell r="Q471">
            <v>990.68</v>
          </cell>
          <cell r="R471">
            <v>78</v>
          </cell>
          <cell r="S471">
            <v>1956970.37</v>
          </cell>
          <cell r="T471" t="str">
            <v>NEW</v>
          </cell>
          <cell r="U471">
            <v>532183.52</v>
          </cell>
          <cell r="V471">
            <v>326374.90999999997</v>
          </cell>
          <cell r="W471">
            <v>45146.556944444441</v>
          </cell>
          <cell r="X471">
            <v>45155.643750000003</v>
          </cell>
          <cell r="Y471">
            <v>45148</v>
          </cell>
          <cell r="Z471">
            <v>45196</v>
          </cell>
          <cell r="AA471">
            <v>45195.51458333333</v>
          </cell>
          <cell r="AB471"/>
          <cell r="AC471">
            <v>48.957638888889051</v>
          </cell>
          <cell r="AD471">
            <v>39.870833333327028</v>
          </cell>
          <cell r="AE471">
            <v>-45195.51458333333</v>
          </cell>
          <cell r="AF471">
            <v>45170.258515125068</v>
          </cell>
          <cell r="AG471">
            <v>45180.378933973239</v>
          </cell>
          <cell r="AH471">
            <v>45196.556944444441</v>
          </cell>
          <cell r="AI471">
            <v>1.3751336805555601</v>
          </cell>
          <cell r="AJ471">
            <v>-821.73662878787877</v>
          </cell>
          <cell r="AK471">
            <v>40</v>
          </cell>
          <cell r="AL471">
            <v>34</v>
          </cell>
          <cell r="AM471">
            <v>26.701570680628272</v>
          </cell>
          <cell r="AN471">
            <v>33.821989528795811</v>
          </cell>
          <cell r="AO471">
            <v>23.701570680628272</v>
          </cell>
          <cell r="AP471">
            <v>55</v>
          </cell>
          <cell r="AQ471">
            <v>44</v>
          </cell>
          <cell r="AR471">
            <v>39</v>
          </cell>
          <cell r="AS471">
            <v>45239.51458333333</v>
          </cell>
          <cell r="AT471">
            <v>45234.51458333333</v>
          </cell>
          <cell r="AU471"/>
          <cell r="AV471"/>
          <cell r="AW471"/>
          <cell r="AX471"/>
          <cell r="AY471"/>
          <cell r="AZ471"/>
          <cell r="BA471"/>
          <cell r="BB471"/>
          <cell r="BC471" t="str">
            <v>FOR AUDIT</v>
          </cell>
          <cell r="BD471" t="str">
            <v>PARTIALLY BILLED</v>
          </cell>
          <cell r="BE471">
            <v>45198.51458333333</v>
          </cell>
          <cell r="BF471">
            <v>684.48541666667006</v>
          </cell>
          <cell r="BG471">
            <v>45196</v>
          </cell>
          <cell r="BH471">
            <v>45883</v>
          </cell>
        </row>
        <row r="472">
          <cell r="E472" t="str">
            <v>X23062320762</v>
          </cell>
          <cell r="F472" t="str">
            <v>ALSTOM TRANSPORT CONSTRUCTION PHILIPPINES, INC.</v>
          </cell>
          <cell r="G472" t="str">
            <v>DR. A SANTOS, SAN DIONISIO, PARANAQUE</v>
          </cell>
          <cell r="H472" t="str">
            <v>PARAÑAQUE CITY</v>
          </cell>
          <cell r="I472" t="str">
            <v>PARAÑAQUE</v>
          </cell>
          <cell r="J472" t="str">
            <v>dt installation 0913</v>
          </cell>
          <cell r="K472" t="str">
            <v>W/ ISSUE</v>
          </cell>
          <cell r="L472" t="str">
            <v>POWERHOUSE</v>
          </cell>
          <cell r="M472" t="str">
            <v>FCOMP</v>
          </cell>
          <cell r="N472" t="str">
            <v>JSP</v>
          </cell>
          <cell r="O472">
            <v>27.01</v>
          </cell>
          <cell r="P472">
            <v>19.052800000000001</v>
          </cell>
          <cell r="Q472">
            <v>36.6</v>
          </cell>
          <cell r="R472">
            <v>78</v>
          </cell>
          <cell r="S472">
            <v>339777.37</v>
          </cell>
          <cell r="T472" t="str">
            <v>NEW</v>
          </cell>
          <cell r="U472">
            <v>21047.45</v>
          </cell>
          <cell r="V472"/>
          <cell r="W472">
            <v>45147.667361111111</v>
          </cell>
          <cell r="X472">
            <v>45155.647222222222</v>
          </cell>
          <cell r="Y472">
            <v>45149</v>
          </cell>
          <cell r="Z472"/>
          <cell r="AA472">
            <v>45195.573611111111</v>
          </cell>
          <cell r="AB472"/>
          <cell r="AC472">
            <v>47.90625</v>
          </cell>
          <cell r="AD472">
            <v>39.926388888889051</v>
          </cell>
          <cell r="AE472">
            <v>-45195.573611111111</v>
          </cell>
          <cell r="AF472">
            <v>45165.741741276397</v>
          </cell>
          <cell r="AG472">
            <v>45174.361575987146</v>
          </cell>
          <cell r="AH472">
            <v>45197.667361111111</v>
          </cell>
          <cell r="AI472">
            <v>1.7048988970588235</v>
          </cell>
          <cell r="AJ472">
            <v>-1129.8893402777778</v>
          </cell>
          <cell r="AK472">
            <v>20</v>
          </cell>
          <cell r="AL472">
            <v>34</v>
          </cell>
          <cell r="AM472">
            <v>21.074380165289259</v>
          </cell>
          <cell r="AN472">
            <v>26.694214876033058</v>
          </cell>
          <cell r="AO472">
            <v>18.074380165289259</v>
          </cell>
          <cell r="AP472">
            <v>40</v>
          </cell>
          <cell r="AQ472">
            <v>32</v>
          </cell>
          <cell r="AR472">
            <v>27</v>
          </cell>
          <cell r="AS472">
            <v>45227.573611111111</v>
          </cell>
          <cell r="AT472">
            <v>45222.573611111111</v>
          </cell>
          <cell r="AU472"/>
          <cell r="AV472"/>
          <cell r="AW472"/>
          <cell r="AX472"/>
          <cell r="AY472"/>
          <cell r="AZ472"/>
          <cell r="BA472"/>
          <cell r="BB472"/>
          <cell r="BC472" t="str">
            <v>NO COC</v>
          </cell>
          <cell r="BD472"/>
          <cell r="BE472">
            <v>45198.573611111111</v>
          </cell>
          <cell r="BF472">
            <v>692.42638888888905</v>
          </cell>
          <cell r="BG472"/>
          <cell r="BH472"/>
        </row>
        <row r="473">
          <cell r="E473" t="str">
            <v>X23072747524</v>
          </cell>
          <cell r="F473" t="str">
            <v>SOUTH STAR DRUG, INC.,</v>
          </cell>
          <cell r="G473" t="str">
            <v>CABEZAS, BAHAYANG PAG-ASA PH 2-B(UPPER), BACOOR</v>
          </cell>
          <cell r="H473" t="str">
            <v>BACOOR CITY</v>
          </cell>
          <cell r="I473" t="str">
            <v>DASMA</v>
          </cell>
          <cell r="J473"/>
          <cell r="K473" t="str">
            <v>W/O ISSUE</v>
          </cell>
          <cell r="L473" t="str">
            <v>ECOM</v>
          </cell>
          <cell r="M473" t="str">
            <v>FCOMP</v>
          </cell>
          <cell r="N473" t="str">
            <v>RRG</v>
          </cell>
          <cell r="O473">
            <v>12.53</v>
          </cell>
          <cell r="P473">
            <v>9.19</v>
          </cell>
          <cell r="Q473">
            <v>16.93</v>
          </cell>
          <cell r="R473">
            <v>0</v>
          </cell>
          <cell r="S473">
            <v>24661.14</v>
          </cell>
          <cell r="T473" t="str">
            <v>TERMINATION</v>
          </cell>
          <cell r="U473">
            <v>12060.12</v>
          </cell>
          <cell r="V473"/>
          <cell r="W473">
            <v>45152.676388888889</v>
          </cell>
          <cell r="X473">
            <v>45155.647916666669</v>
          </cell>
          <cell r="Y473">
            <v>45153</v>
          </cell>
          <cell r="Z473"/>
          <cell r="AA473">
            <v>45178</v>
          </cell>
          <cell r="AB473"/>
          <cell r="AC473">
            <v>25.323611111110949</v>
          </cell>
          <cell r="AD473">
            <v>22.352083333331393</v>
          </cell>
          <cell r="AE473">
            <v>-45178</v>
          </cell>
          <cell r="AF473">
            <v>45171.450582437275</v>
          </cell>
          <cell r="AG473">
            <v>45180.257034050177</v>
          </cell>
          <cell r="AH473">
            <v>45202.676388888889</v>
          </cell>
          <cell r="AI473">
            <v>0.87225771604937707</v>
          </cell>
          <cell r="AJ473">
            <v>-1129.45</v>
          </cell>
          <cell r="AK473">
            <v>20</v>
          </cell>
          <cell r="AL473">
            <v>36</v>
          </cell>
          <cell r="AM473">
            <v>21.774193548387096</v>
          </cell>
          <cell r="AN473">
            <v>27.58064516129032</v>
          </cell>
          <cell r="AO473">
            <v>18.774193548387096</v>
          </cell>
          <cell r="AP473">
            <v>40</v>
          </cell>
          <cell r="AQ473">
            <v>32</v>
          </cell>
          <cell r="AR473">
            <v>27</v>
          </cell>
          <cell r="AS473">
            <v>45210</v>
          </cell>
          <cell r="AT473">
            <v>45205</v>
          </cell>
          <cell r="AU473"/>
          <cell r="AV473"/>
          <cell r="AW473"/>
          <cell r="AX473"/>
          <cell r="AY473"/>
          <cell r="AZ473"/>
          <cell r="BA473"/>
          <cell r="BB473"/>
          <cell r="BC473" t="str">
            <v>NO COC</v>
          </cell>
          <cell r="BD473"/>
          <cell r="BE473">
            <v>45181</v>
          </cell>
          <cell r="BF473">
            <v>710</v>
          </cell>
          <cell r="BG473"/>
          <cell r="BH473"/>
        </row>
        <row r="474">
          <cell r="E474" t="str">
            <v>R22750789</v>
          </cell>
          <cell r="F474" t="str">
            <v>GUERRERO, ADELA</v>
          </cell>
          <cell r="G474" t="str">
            <v>FAMILY VILLAGE, FAMILY VILLAGE, BACOOR</v>
          </cell>
          <cell r="H474" t="str">
            <v>BACOOR CITY</v>
          </cell>
          <cell r="I474" t="str">
            <v>DASMA</v>
          </cell>
          <cell r="J474"/>
          <cell r="K474" t="str">
            <v>W/O ISSUE</v>
          </cell>
          <cell r="L474" t="str">
            <v>ECOM</v>
          </cell>
          <cell r="M474" t="str">
            <v>FCOMP</v>
          </cell>
          <cell r="N474" t="str">
            <v>RRG</v>
          </cell>
          <cell r="O474">
            <v>27.76</v>
          </cell>
          <cell r="P474">
            <v>13.1</v>
          </cell>
          <cell r="Q474">
            <v>38.03</v>
          </cell>
          <cell r="R474">
            <v>0</v>
          </cell>
          <cell r="S474">
            <v>56120.86</v>
          </cell>
          <cell r="T474" t="str">
            <v>RELOC</v>
          </cell>
          <cell r="U474">
            <v>24264.68</v>
          </cell>
          <cell r="V474">
            <v>14604.08</v>
          </cell>
          <cell r="W474">
            <v>45162.372916666667</v>
          </cell>
          <cell r="X474">
            <v>45167</v>
          </cell>
          <cell r="Y474">
            <v>45163</v>
          </cell>
          <cell r="Z474"/>
          <cell r="AA474">
            <v>45184.270138888889</v>
          </cell>
          <cell r="AB474"/>
          <cell r="AC474">
            <v>21.897222222221899</v>
          </cell>
          <cell r="AD474">
            <v>17.270138888889051</v>
          </cell>
          <cell r="AE474">
            <v>-45184.270138888889</v>
          </cell>
          <cell r="AF474">
            <v>45181.147110215054</v>
          </cell>
          <cell r="AG474">
            <v>45189.953561827955</v>
          </cell>
          <cell r="AH474">
            <v>45212.372916666667</v>
          </cell>
          <cell r="AI474">
            <v>0.75423765432097645</v>
          </cell>
          <cell r="AJ474">
            <v>-1129.6067534722222</v>
          </cell>
          <cell r="AK474">
            <v>20</v>
          </cell>
          <cell r="AL474">
            <v>36</v>
          </cell>
          <cell r="AM474">
            <v>21.774193548387096</v>
          </cell>
          <cell r="AN474">
            <v>27.58064516129032</v>
          </cell>
          <cell r="AO474">
            <v>18.774193548387096</v>
          </cell>
          <cell r="AP474">
            <v>40</v>
          </cell>
          <cell r="AQ474">
            <v>32</v>
          </cell>
          <cell r="AR474">
            <v>27</v>
          </cell>
          <cell r="AS474">
            <v>45216.270138888889</v>
          </cell>
          <cell r="AT474">
            <v>45211.270138888889</v>
          </cell>
          <cell r="AU474"/>
          <cell r="AV474"/>
          <cell r="AW474"/>
          <cell r="AX474"/>
          <cell r="AY474"/>
          <cell r="AZ474"/>
          <cell r="BA474"/>
          <cell r="BB474"/>
          <cell r="BC474" t="str">
            <v>FOR AUDIT</v>
          </cell>
          <cell r="BD474" t="str">
            <v>PARTIALLY BILLED</v>
          </cell>
          <cell r="BE474">
            <v>45187.270138888889</v>
          </cell>
          <cell r="BF474">
            <v>72.729861111110949</v>
          </cell>
          <cell r="BG474">
            <v>45183</v>
          </cell>
          <cell r="BH474">
            <v>45260</v>
          </cell>
        </row>
        <row r="475">
          <cell r="E475" t="str">
            <v>X23010345497</v>
          </cell>
          <cell r="F475" t="str">
            <v>GLOBE TELECOM., INC.</v>
          </cell>
          <cell r="G475" t="str">
            <v>TEHERAN, MULTINATIONAL VILL, PARANAQUE</v>
          </cell>
          <cell r="H475" t="str">
            <v>PARAÑAQUE CITY</v>
          </cell>
          <cell r="I475" t="str">
            <v>PARAÑAQUE</v>
          </cell>
          <cell r="J475"/>
          <cell r="K475" t="str">
            <v>W/O ISSUE</v>
          </cell>
          <cell r="L475" t="str">
            <v>POWERHOUSE</v>
          </cell>
          <cell r="M475" t="str">
            <v>FCOMP</v>
          </cell>
          <cell r="N475" t="str">
            <v>JSP</v>
          </cell>
          <cell r="O475">
            <v>4.1500000000000004</v>
          </cell>
          <cell r="P475">
            <v>1.7333000000000001</v>
          </cell>
          <cell r="Q475">
            <v>5.67</v>
          </cell>
          <cell r="R475">
            <v>23</v>
          </cell>
          <cell r="S475">
            <v>30230.240000000002</v>
          </cell>
          <cell r="T475" t="str">
            <v>NEW</v>
          </cell>
          <cell r="U475">
            <v>3236.66</v>
          </cell>
          <cell r="V475"/>
          <cell r="W475">
            <v>45156.336111111108</v>
          </cell>
          <cell r="X475">
            <v>45167</v>
          </cell>
          <cell r="Y475">
            <v>45163</v>
          </cell>
          <cell r="Z475"/>
          <cell r="AA475">
            <v>45167.712500000001</v>
          </cell>
          <cell r="AB475"/>
          <cell r="AC475">
            <v>11.376388888893416</v>
          </cell>
          <cell r="AD475">
            <v>0.71250000000145519</v>
          </cell>
          <cell r="AE475">
            <v>-45167.712500000001</v>
          </cell>
          <cell r="AF475">
            <v>45175.110304659494</v>
          </cell>
          <cell r="AG475">
            <v>45183.916756272396</v>
          </cell>
          <cell r="AH475">
            <v>45206.336111111108</v>
          </cell>
          <cell r="AI475">
            <v>0.39185339506188432</v>
          </cell>
          <cell r="AJ475">
            <v>-1129.1928124999999</v>
          </cell>
          <cell r="AK475">
            <v>20</v>
          </cell>
          <cell r="AL475">
            <v>36</v>
          </cell>
          <cell r="AM475">
            <v>21.774193548387096</v>
          </cell>
          <cell r="AN475">
            <v>27.58064516129032</v>
          </cell>
          <cell r="AO475">
            <v>18.774193548387096</v>
          </cell>
          <cell r="AP475">
            <v>40</v>
          </cell>
          <cell r="AQ475">
            <v>32</v>
          </cell>
          <cell r="AR475">
            <v>27</v>
          </cell>
          <cell r="AS475">
            <v>45199.712500000001</v>
          </cell>
          <cell r="AT475">
            <v>45194.712500000001</v>
          </cell>
          <cell r="AU475"/>
          <cell r="AV475"/>
          <cell r="AW475"/>
          <cell r="AX475"/>
          <cell r="AY475"/>
          <cell r="AZ475"/>
          <cell r="BA475"/>
          <cell r="BB475"/>
          <cell r="BC475" t="str">
            <v>NO COC</v>
          </cell>
          <cell r="BD475"/>
          <cell r="BE475">
            <v>45170.712500000001</v>
          </cell>
          <cell r="BF475">
            <v>720.28749999999854</v>
          </cell>
          <cell r="BG475"/>
          <cell r="BH475"/>
        </row>
        <row r="476">
          <cell r="E476" t="str">
            <v>X23083029526</v>
          </cell>
          <cell r="F476" t="str">
            <v>MANILA BAYSHORE PROPERTY HOLDINGS, INC.</v>
          </cell>
          <cell r="G476" t="str">
            <v>ROAD 2, PAGCOR ENTERTAINMENT CITY, PARANAQUE</v>
          </cell>
          <cell r="H476" t="str">
            <v>PARAÑAQUE CITY</v>
          </cell>
          <cell r="I476" t="str">
            <v>PARAÑAQUE</v>
          </cell>
          <cell r="J476" t="str">
            <v>For retirement9/15/2023</v>
          </cell>
          <cell r="K476" t="str">
            <v>W/O ISSUE</v>
          </cell>
          <cell r="L476" t="str">
            <v>AVECO</v>
          </cell>
          <cell r="M476" t="str">
            <v>FCOMP</v>
          </cell>
          <cell r="N476" t="str">
            <v>RRG</v>
          </cell>
          <cell r="O476">
            <v>223.78</v>
          </cell>
          <cell r="P476">
            <v>200.58330000000001</v>
          </cell>
          <cell r="Q476">
            <v>298.13</v>
          </cell>
          <cell r="R476">
            <v>0</v>
          </cell>
          <cell r="S476">
            <v>214972.6</v>
          </cell>
          <cell r="T476" t="str">
            <v>TERMINATION</v>
          </cell>
          <cell r="U476">
            <v>174389.1</v>
          </cell>
          <cell r="V476">
            <v>174389.1</v>
          </cell>
          <cell r="W476">
            <v>45155.413194444445</v>
          </cell>
          <cell r="X476">
            <v>45167</v>
          </cell>
          <cell r="Y476">
            <v>45160</v>
          </cell>
          <cell r="Z476"/>
          <cell r="AA476">
            <v>45185</v>
          </cell>
          <cell r="AB476"/>
          <cell r="AC476">
            <v>29.586805555554747</v>
          </cell>
          <cell r="AD476">
            <v>18</v>
          </cell>
          <cell r="AE476">
            <v>-45185</v>
          </cell>
          <cell r="AF476">
            <v>45177.281615497079</v>
          </cell>
          <cell r="AG476">
            <v>45186.913194444445</v>
          </cell>
          <cell r="AH476">
            <v>45205.413194444445</v>
          </cell>
          <cell r="AI476">
            <v>0.892300485008794</v>
          </cell>
          <cell r="AJ476">
            <v>-982.28260869565213</v>
          </cell>
          <cell r="AK476">
            <v>28</v>
          </cell>
          <cell r="AL476">
            <v>36</v>
          </cell>
          <cell r="AM476">
            <v>24.868421052631579</v>
          </cell>
          <cell r="AN476">
            <v>31.499999999999996</v>
          </cell>
          <cell r="AO476">
            <v>21.868421052631579</v>
          </cell>
          <cell r="AP476">
            <v>46</v>
          </cell>
          <cell r="AQ476">
            <v>36.800000000000004</v>
          </cell>
          <cell r="AR476">
            <v>31.800000000000004</v>
          </cell>
          <cell r="AS476">
            <v>45221.8</v>
          </cell>
          <cell r="AT476">
            <v>45216.800000000003</v>
          </cell>
          <cell r="AU476"/>
          <cell r="AV476"/>
          <cell r="AW476"/>
          <cell r="AX476"/>
          <cell r="AY476"/>
          <cell r="AZ476"/>
          <cell r="BA476"/>
          <cell r="BB476"/>
          <cell r="BC476" t="str">
            <v>NO COC</v>
          </cell>
          <cell r="BD476" t="str">
            <v>BILLED</v>
          </cell>
          <cell r="BE476">
            <v>45188</v>
          </cell>
          <cell r="BF476">
            <v>703</v>
          </cell>
          <cell r="BG476"/>
          <cell r="BH476"/>
        </row>
        <row r="477">
          <cell r="E477" t="str">
            <v>X23083031010</v>
          </cell>
          <cell r="F477" t="str">
            <v>ROMLEY A MENDIOLA</v>
          </cell>
          <cell r="G477" t="str">
            <v>ANGELES, ALABANG HILLS SUBD PH 3, MUNTINLUPA</v>
          </cell>
          <cell r="H477" t="str">
            <v>MUNTINLUPA CITY</v>
          </cell>
          <cell r="I477" t="str">
            <v>PARAÑAQUE</v>
          </cell>
          <cell r="J477" t="str">
            <v>for confimation of truss guy location</v>
          </cell>
          <cell r="K477" t="str">
            <v>W/O ISSUE</v>
          </cell>
          <cell r="L477" t="str">
            <v>POWERHOUSE</v>
          </cell>
          <cell r="M477" t="str">
            <v>FCOMP</v>
          </cell>
          <cell r="N477" t="str">
            <v>JSP</v>
          </cell>
          <cell r="O477">
            <v>82.71</v>
          </cell>
          <cell r="P477">
            <v>56.289299999999997</v>
          </cell>
          <cell r="Q477">
            <v>112.93</v>
          </cell>
          <cell r="R477">
            <v>92.3</v>
          </cell>
          <cell r="S477">
            <v>351502.19</v>
          </cell>
          <cell r="T477" t="str">
            <v>MODIFICATION</v>
          </cell>
          <cell r="U477">
            <v>64477.56</v>
          </cell>
          <cell r="V477">
            <v>34422.230000000003</v>
          </cell>
          <cell r="W477">
            <v>45161.382638888892</v>
          </cell>
          <cell r="X477">
            <v>45167</v>
          </cell>
          <cell r="Y477">
            <v>45163</v>
          </cell>
          <cell r="Z477"/>
          <cell r="AA477">
            <v>45205.29583333333</v>
          </cell>
          <cell r="AB477"/>
          <cell r="AC477">
            <v>43.913194444437977</v>
          </cell>
          <cell r="AD477">
            <v>38.295833333329938</v>
          </cell>
          <cell r="AE477">
            <v>-45205.29583333333</v>
          </cell>
          <cell r="AF477">
            <v>45181.727709311424</v>
          </cell>
          <cell r="AG477">
            <v>45190.953061424101</v>
          </cell>
          <cell r="AH477">
            <v>45211.382638888892</v>
          </cell>
          <cell r="AI477">
            <v>1.4107858848665593</v>
          </cell>
          <cell r="AJ477">
            <v>-1027.3930871212121</v>
          </cell>
          <cell r="AK477">
            <v>26</v>
          </cell>
          <cell r="AL477">
            <v>34</v>
          </cell>
          <cell r="AM477">
            <v>23.345070422535212</v>
          </cell>
          <cell r="AN477">
            <v>29.570422535211268</v>
          </cell>
          <cell r="AO477">
            <v>20.345070422535212</v>
          </cell>
          <cell r="AP477">
            <v>44</v>
          </cell>
          <cell r="AQ477">
            <v>35.200000000000003</v>
          </cell>
          <cell r="AR477">
            <v>30.200000000000003</v>
          </cell>
          <cell r="AS477">
            <v>45240.495833333327</v>
          </cell>
          <cell r="AT477">
            <v>45235.495833333327</v>
          </cell>
          <cell r="AU477"/>
          <cell r="AV477"/>
          <cell r="AW477"/>
          <cell r="AX477"/>
          <cell r="AY477"/>
          <cell r="AZ477"/>
          <cell r="BA477"/>
          <cell r="BB477"/>
          <cell r="BC477" t="str">
            <v>NO COC</v>
          </cell>
          <cell r="BD477" t="str">
            <v>PARTIALLY BILLED</v>
          </cell>
          <cell r="BE477">
            <v>45208.29583333333</v>
          </cell>
          <cell r="BF477">
            <v>682.70416666667006</v>
          </cell>
          <cell r="BG477"/>
          <cell r="BH477"/>
        </row>
        <row r="478">
          <cell r="E478" t="str">
            <v>X23083009415</v>
          </cell>
          <cell r="F478" t="str">
            <v>MASIGASIG DISTRIBUTION AND LOGISTICS INC</v>
          </cell>
          <cell r="G478" t="str">
            <v>CERVANTES CPD, CERVANTES CPD, PARANAQUE</v>
          </cell>
          <cell r="H478" t="str">
            <v>PARAÑAQUE CITY</v>
          </cell>
          <cell r="I478" t="str">
            <v>PARAÑAQUE</v>
          </cell>
          <cell r="J478" t="str">
            <v>For Sched; For weekend sched RTPI</v>
          </cell>
          <cell r="K478" t="str">
            <v>W/O ISSUE</v>
          </cell>
          <cell r="L478" t="str">
            <v>AVECO</v>
          </cell>
          <cell r="M478" t="str">
            <v>FCOMP</v>
          </cell>
          <cell r="N478" t="str">
            <v>IJP</v>
          </cell>
          <cell r="O478">
            <v>95.59</v>
          </cell>
          <cell r="P478">
            <v>44.2333</v>
          </cell>
          <cell r="Q478">
            <v>130.82</v>
          </cell>
          <cell r="R478">
            <v>151</v>
          </cell>
          <cell r="S478">
            <v>633967.26</v>
          </cell>
          <cell r="T478" t="str">
            <v>MODIFICATION</v>
          </cell>
          <cell r="U478">
            <v>74503.5</v>
          </cell>
          <cell r="V478">
            <v>69451.070000000007</v>
          </cell>
          <cell r="W478">
            <v>45167.708333333336</v>
          </cell>
          <cell r="X478">
            <v>45169.662499999999</v>
          </cell>
          <cell r="Y478">
            <v>45170</v>
          </cell>
          <cell r="Z478"/>
          <cell r="AA478">
            <v>45206.554166666669</v>
          </cell>
          <cell r="AB478"/>
          <cell r="AC478">
            <v>38.845833333332848</v>
          </cell>
          <cell r="AD478">
            <v>36.891666666670062</v>
          </cell>
          <cell r="AE478">
            <v>-45206.554166666669</v>
          </cell>
          <cell r="AF478">
            <v>45187.154376498802</v>
          </cell>
          <cell r="AG478">
            <v>45196.139988009592</v>
          </cell>
          <cell r="AH478">
            <v>45217.708333333336</v>
          </cell>
          <cell r="AI478">
            <v>1.2979737580128041</v>
          </cell>
          <cell r="AJ478">
            <v>-1027.4216856060607</v>
          </cell>
          <cell r="AK478">
            <v>26</v>
          </cell>
          <cell r="AL478">
            <v>32</v>
          </cell>
          <cell r="AM478">
            <v>22.446043165467625</v>
          </cell>
          <cell r="AN478">
            <v>28.431654676258994</v>
          </cell>
          <cell r="AO478">
            <v>19.446043165467625</v>
          </cell>
          <cell r="AP478">
            <v>44</v>
          </cell>
          <cell r="AQ478">
            <v>35.200000000000003</v>
          </cell>
          <cell r="AR478">
            <v>30.200000000000003</v>
          </cell>
          <cell r="AS478">
            <v>45241.754166666666</v>
          </cell>
          <cell r="AT478">
            <v>45236.754166666666</v>
          </cell>
          <cell r="AU478"/>
          <cell r="AV478"/>
          <cell r="AW478"/>
          <cell r="AX478"/>
          <cell r="AY478"/>
          <cell r="AZ478"/>
          <cell r="BA478"/>
          <cell r="BB478"/>
          <cell r="BC478" t="str">
            <v>NO COC</v>
          </cell>
          <cell r="BD478" t="str">
            <v>PARTIALLY BILLED</v>
          </cell>
          <cell r="BE478">
            <v>45209.554166666669</v>
          </cell>
          <cell r="BF478">
            <v>681.44583333333139</v>
          </cell>
          <cell r="BG478"/>
          <cell r="BH478"/>
        </row>
        <row r="479">
          <cell r="E479" t="str">
            <v>X23072536390</v>
          </cell>
          <cell r="F479" t="str">
            <v>MARCELINA MARCELINO CASTILLO</v>
          </cell>
          <cell r="G479" t="str">
            <v>ANGELES, ALABANG HILLS SUBD PH 3, MUNTINLUPA</v>
          </cell>
          <cell r="H479" t="str">
            <v>MUNTINLUPA CITY</v>
          </cell>
          <cell r="I479" t="str">
            <v>PARAÑAQUE</v>
          </cell>
          <cell r="J479" t="str">
            <v>For Sched</v>
          </cell>
          <cell r="K479" t="str">
            <v>W/O ISSUE</v>
          </cell>
          <cell r="L479" t="str">
            <v>AVECO</v>
          </cell>
          <cell r="M479" t="str">
            <v>FCOMP</v>
          </cell>
          <cell r="N479" t="str">
            <v>JSP</v>
          </cell>
          <cell r="O479">
            <v>43.14</v>
          </cell>
          <cell r="P479">
            <v>35.639499999999998</v>
          </cell>
          <cell r="Q479">
            <v>66.55</v>
          </cell>
          <cell r="R479">
            <v>87</v>
          </cell>
          <cell r="S479">
            <v>266936.53999999998</v>
          </cell>
          <cell r="T479" t="str">
            <v>MODIFICATION</v>
          </cell>
          <cell r="U479">
            <v>33639.93</v>
          </cell>
          <cell r="V479"/>
          <cell r="W479">
            <v>45167.494444444441</v>
          </cell>
          <cell r="X479">
            <v>45173</v>
          </cell>
          <cell r="Y479">
            <v>45170</v>
          </cell>
          <cell r="Z479"/>
          <cell r="AA479">
            <v>45219.35628472222</v>
          </cell>
          <cell r="AB479"/>
          <cell r="AC479">
            <v>51.861840277779265</v>
          </cell>
          <cell r="AD479">
            <v>46.356284722220153</v>
          </cell>
          <cell r="AE479">
            <v>-45219.35628472222</v>
          </cell>
          <cell r="AF479">
            <v>45186.794824672579</v>
          </cell>
          <cell r="AG479">
            <v>45195.741592733415</v>
          </cell>
          <cell r="AH479">
            <v>45217.494444444441</v>
          </cell>
          <cell r="AI479">
            <v>1.7442025566567705</v>
          </cell>
          <cell r="AJ479">
            <v>-1076.6513401124339</v>
          </cell>
          <cell r="AK479">
            <v>23</v>
          </cell>
          <cell r="AL479">
            <v>34</v>
          </cell>
          <cell r="AM479">
            <v>22.300380228136884</v>
          </cell>
          <cell r="AN479">
            <v>28.247148288973385</v>
          </cell>
          <cell r="AO479">
            <v>19.300380228136884</v>
          </cell>
          <cell r="AP479">
            <v>42</v>
          </cell>
          <cell r="AQ479">
            <v>33.6</v>
          </cell>
          <cell r="AR479">
            <v>28.6</v>
          </cell>
          <cell r="AS479">
            <v>45252.956284722219</v>
          </cell>
          <cell r="AT479">
            <v>45247.956284722219</v>
          </cell>
          <cell r="AU479"/>
          <cell r="AV479"/>
          <cell r="AW479"/>
          <cell r="AX479"/>
          <cell r="AY479"/>
          <cell r="AZ479"/>
          <cell r="BA479"/>
          <cell r="BB479"/>
          <cell r="BC479" t="str">
            <v>NO COC</v>
          </cell>
          <cell r="BD479"/>
          <cell r="BE479">
            <v>45222.35628472222</v>
          </cell>
          <cell r="BF479">
            <v>668.64371527777985</v>
          </cell>
          <cell r="BG479"/>
          <cell r="BH479"/>
        </row>
        <row r="480">
          <cell r="E480" t="str">
            <v>X23030797808</v>
          </cell>
          <cell r="F480" t="str">
            <v>PACIFIC PARAGON CORP</v>
          </cell>
          <cell r="G480" t="str">
            <v>BAYANAN, BAYANAN, BACOOR</v>
          </cell>
          <cell r="H480" t="str">
            <v>BACOOR CITY</v>
          </cell>
          <cell r="I480" t="str">
            <v>DASMA</v>
          </cell>
          <cell r="J480" t="str">
            <v>For SSP September 25, 2023; For SSP October 3-4, 2023 (11PM-2AM); ALREADY FCOMP ON SITE, ASSET MOVEMENT ERROR ALREADY EMAIL ON OCTOBER 05, 2023; COMPLETED W/ ISSUE IN ROUTING</v>
          </cell>
          <cell r="K480" t="str">
            <v>W/ ISSUE</v>
          </cell>
          <cell r="L480" t="str">
            <v>AVECO</v>
          </cell>
          <cell r="M480" t="str">
            <v>FCOMP</v>
          </cell>
          <cell r="N480" t="str">
            <v>EAO</v>
          </cell>
          <cell r="O480">
            <v>29.45</v>
          </cell>
          <cell r="P480">
            <v>21.973299999999998</v>
          </cell>
          <cell r="Q480">
            <v>40.33</v>
          </cell>
          <cell r="R480">
            <v>29</v>
          </cell>
          <cell r="S480">
            <v>295244.46000000002</v>
          </cell>
          <cell r="T480" t="str">
            <v>NEW</v>
          </cell>
          <cell r="U480">
            <v>22960.66</v>
          </cell>
          <cell r="V480"/>
          <cell r="W480">
            <v>45173.586805555555</v>
          </cell>
          <cell r="X480">
            <v>45176</v>
          </cell>
          <cell r="Y480">
            <v>45174</v>
          </cell>
          <cell r="Z480"/>
          <cell r="AA480">
            <v>45251.806944444441</v>
          </cell>
          <cell r="AB480"/>
          <cell r="AC480">
            <v>78.22013888888614</v>
          </cell>
          <cell r="AD480">
            <v>75.806944444440887</v>
          </cell>
          <cell r="AE480">
            <v>-45251.806944444441</v>
          </cell>
          <cell r="AF480">
            <v>45192.360999103941</v>
          </cell>
          <cell r="AG480">
            <v>45201.167450716843</v>
          </cell>
          <cell r="AH480">
            <v>45223.586805555555</v>
          </cell>
          <cell r="AI480">
            <v>2.6942492283949671</v>
          </cell>
          <cell r="AJ480">
            <v>-1131.2951736111111</v>
          </cell>
          <cell r="AK480">
            <v>20</v>
          </cell>
          <cell r="AL480">
            <v>36</v>
          </cell>
          <cell r="AM480">
            <v>21.774193548387096</v>
          </cell>
          <cell r="AN480">
            <v>27.58064516129032</v>
          </cell>
          <cell r="AO480">
            <v>18.774193548387096</v>
          </cell>
          <cell r="AP480">
            <v>40</v>
          </cell>
          <cell r="AQ480">
            <v>32</v>
          </cell>
          <cell r="AR480">
            <v>27</v>
          </cell>
          <cell r="AS480">
            <v>45283.806944444441</v>
          </cell>
          <cell r="AT480">
            <v>45278.806944444441</v>
          </cell>
          <cell r="AU480"/>
          <cell r="AV480"/>
          <cell r="AW480"/>
          <cell r="AX480"/>
          <cell r="AY480"/>
          <cell r="AZ480"/>
          <cell r="BA480"/>
          <cell r="BB480"/>
          <cell r="BC480" t="str">
            <v>ON GOING MAT RETURN</v>
          </cell>
          <cell r="BD480"/>
          <cell r="BE480">
            <v>45254.806944444441</v>
          </cell>
          <cell r="BF480">
            <v>285.19305555555911</v>
          </cell>
          <cell r="BG480">
            <v>45203</v>
          </cell>
          <cell r="BH480">
            <v>45540</v>
          </cell>
        </row>
        <row r="481">
          <cell r="E481" t="str">
            <v>X23062102509</v>
          </cell>
          <cell r="F481" t="str">
            <v>AMIEL G. JUBILAN</v>
          </cell>
          <cell r="G481" t="str">
            <v>MERCURY, PILAR VILL, LAS PINAS CITY</v>
          </cell>
          <cell r="H481" t="str">
            <v>LAS PIÑAS CITY</v>
          </cell>
          <cell r="I481" t="str">
            <v>PARAÑAQUE</v>
          </cell>
          <cell r="J481"/>
          <cell r="K481"/>
          <cell r="L481" t="str">
            <v>POWERHOUSE</v>
          </cell>
          <cell r="M481" t="str">
            <v>FCOMP</v>
          </cell>
          <cell r="N481" t="str">
            <v>JSP</v>
          </cell>
          <cell r="O481">
            <v>7.18</v>
          </cell>
          <cell r="P481">
            <v>4.18</v>
          </cell>
          <cell r="Q481">
            <v>9.83</v>
          </cell>
          <cell r="R481">
            <v>33.68</v>
          </cell>
          <cell r="S481">
            <v>30756.71</v>
          </cell>
          <cell r="T481" t="str">
            <v>MODIFICATION</v>
          </cell>
          <cell r="U481">
            <v>5243.44</v>
          </cell>
          <cell r="V481"/>
          <cell r="W481">
            <v>45173.588194444441</v>
          </cell>
          <cell r="X481">
            <v>45177</v>
          </cell>
          <cell r="Y481">
            <v>45174</v>
          </cell>
          <cell r="Z481"/>
          <cell r="AA481">
            <v>45182.279166666667</v>
          </cell>
          <cell r="AB481"/>
          <cell r="AC481">
            <v>8.6909722222262644</v>
          </cell>
          <cell r="AD481">
            <v>5.2791666666671517</v>
          </cell>
          <cell r="AE481">
            <v>-45182.279166666667</v>
          </cell>
          <cell r="AF481">
            <v>45192.362387992827</v>
          </cell>
          <cell r="AG481">
            <v>45201.168839605729</v>
          </cell>
          <cell r="AH481">
            <v>45223.588194444441</v>
          </cell>
          <cell r="AI481">
            <v>0.29935570987668242</v>
          </cell>
          <cell r="AJ481">
            <v>-1129.5569791666667</v>
          </cell>
          <cell r="AK481">
            <v>20</v>
          </cell>
          <cell r="AL481">
            <v>36</v>
          </cell>
          <cell r="AM481">
            <v>21.774193548387096</v>
          </cell>
          <cell r="AN481">
            <v>27.58064516129032</v>
          </cell>
          <cell r="AO481">
            <v>18.774193548387096</v>
          </cell>
          <cell r="AP481">
            <v>40</v>
          </cell>
          <cell r="AQ481">
            <v>32</v>
          </cell>
          <cell r="AR481">
            <v>27</v>
          </cell>
          <cell r="AS481">
            <v>45214.279166666667</v>
          </cell>
          <cell r="AT481">
            <v>45209.279166666667</v>
          </cell>
          <cell r="AU481"/>
          <cell r="AV481"/>
          <cell r="AW481"/>
          <cell r="AX481"/>
          <cell r="AY481"/>
          <cell r="AZ481"/>
          <cell r="BA481"/>
          <cell r="BB481"/>
          <cell r="BC481" t="str">
            <v>NO COC</v>
          </cell>
          <cell r="BD481"/>
          <cell r="BE481">
            <v>45185.279166666667</v>
          </cell>
          <cell r="BF481">
            <v>705.72083333333285</v>
          </cell>
          <cell r="BG481"/>
          <cell r="BH481"/>
        </row>
        <row r="482">
          <cell r="E482" t="str">
            <v>X22073141885</v>
          </cell>
          <cell r="F482" t="str">
            <v>MICHELLE MARTELINO YU</v>
          </cell>
          <cell r="G482" t="str">
            <v>BAGUIO, ALABANG HILLS SUBD PH 3, MUNTINLUPA</v>
          </cell>
          <cell r="H482" t="str">
            <v>MUNTINLUPA CITY</v>
          </cell>
          <cell r="I482" t="str">
            <v>PARAÑAQUE</v>
          </cell>
          <cell r="J482" t="str">
            <v>3rd week September</v>
          </cell>
          <cell r="K482" t="str">
            <v>W/O ISSUE</v>
          </cell>
          <cell r="L482" t="str">
            <v>POWERHOUSE</v>
          </cell>
          <cell r="M482" t="str">
            <v>FCOMP</v>
          </cell>
          <cell r="N482" t="str">
            <v>IJP</v>
          </cell>
          <cell r="O482">
            <v>12.47</v>
          </cell>
          <cell r="P482">
            <v>10.363300000000001</v>
          </cell>
          <cell r="Q482">
            <v>17.07</v>
          </cell>
          <cell r="R482">
            <v>40.799999999999997</v>
          </cell>
          <cell r="S482">
            <v>158051.22</v>
          </cell>
          <cell r="T482" t="str">
            <v>NEW</v>
          </cell>
          <cell r="U482">
            <v>12039.86</v>
          </cell>
          <cell r="V482"/>
          <cell r="W482">
            <v>45175.688194444447</v>
          </cell>
          <cell r="X482">
            <v>45177</v>
          </cell>
          <cell r="Y482">
            <v>45176</v>
          </cell>
          <cell r="Z482"/>
          <cell r="AA482">
            <v>45184.526388888888</v>
          </cell>
          <cell r="AB482"/>
          <cell r="AC482">
            <v>8.8381944444408873</v>
          </cell>
          <cell r="AD482">
            <v>7.5263888888875954</v>
          </cell>
          <cell r="AE482">
            <v>-45184.526388888888</v>
          </cell>
          <cell r="AF482">
            <v>45194.462387992833</v>
          </cell>
          <cell r="AG482">
            <v>45203.268839605735</v>
          </cell>
          <cell r="AH482">
            <v>45225.688194444447</v>
          </cell>
          <cell r="AI482">
            <v>0.3044266975307417</v>
          </cell>
          <cell r="AJ482">
            <v>-1129.6131597222222</v>
          </cell>
          <cell r="AK482">
            <v>20</v>
          </cell>
          <cell r="AL482">
            <v>36</v>
          </cell>
          <cell r="AM482">
            <v>21.774193548387096</v>
          </cell>
          <cell r="AN482">
            <v>27.58064516129032</v>
          </cell>
          <cell r="AO482">
            <v>18.774193548387096</v>
          </cell>
          <cell r="AP482">
            <v>40</v>
          </cell>
          <cell r="AQ482">
            <v>32</v>
          </cell>
          <cell r="AR482">
            <v>27</v>
          </cell>
          <cell r="AS482">
            <v>45216.526388888888</v>
          </cell>
          <cell r="AT482">
            <v>45211.526388888888</v>
          </cell>
          <cell r="AU482"/>
          <cell r="AV482"/>
          <cell r="AW482"/>
          <cell r="AX482"/>
          <cell r="AY482"/>
          <cell r="AZ482"/>
          <cell r="BA482"/>
          <cell r="BB482"/>
          <cell r="BC482" t="str">
            <v>NO COC</v>
          </cell>
          <cell r="BD482"/>
          <cell r="BE482">
            <v>45187.526388888888</v>
          </cell>
          <cell r="BF482">
            <v>703.4736111111124</v>
          </cell>
          <cell r="BG482"/>
          <cell r="BH482"/>
        </row>
        <row r="483">
          <cell r="E483" t="str">
            <v>X23010209993</v>
          </cell>
          <cell r="F483" t="str">
            <v>BABY SHALEE C FABIAN</v>
          </cell>
          <cell r="G483" t="str">
            <v>GEN. EMILIO AGUINALDO, PANAPAAN IV, BACOOR</v>
          </cell>
          <cell r="H483" t="str">
            <v>BACOOR CITY</v>
          </cell>
          <cell r="I483" t="str">
            <v>DASMA</v>
          </cell>
          <cell r="J483"/>
          <cell r="K483" t="str">
            <v>W/ ISSUE</v>
          </cell>
          <cell r="L483" t="str">
            <v>CHALLENGER</v>
          </cell>
          <cell r="M483" t="str">
            <v>FCOMP</v>
          </cell>
          <cell r="N483" t="str">
            <v>JCL</v>
          </cell>
          <cell r="O483">
            <v>47.58</v>
          </cell>
          <cell r="P483">
            <v>38.029499999999999</v>
          </cell>
          <cell r="Q483">
            <v>71.650000000000006</v>
          </cell>
          <cell r="R483">
            <v>56</v>
          </cell>
          <cell r="S483">
            <v>290845.19</v>
          </cell>
          <cell r="T483" t="str">
            <v>NEW</v>
          </cell>
          <cell r="U483">
            <v>37077.050000000003</v>
          </cell>
          <cell r="V483">
            <v>22178.83</v>
          </cell>
          <cell r="W483">
            <v>45175.372916666667</v>
          </cell>
          <cell r="X483">
            <v>45180.453472222223</v>
          </cell>
          <cell r="Y483">
            <v>45177</v>
          </cell>
          <cell r="Z483"/>
          <cell r="AA483">
            <v>45202.498611111114</v>
          </cell>
          <cell r="AB483"/>
          <cell r="AC483">
            <v>27.125694444446708</v>
          </cell>
          <cell r="AD483">
            <v>22.045138888890506</v>
          </cell>
          <cell r="AE483">
            <v>-45202.498611111114</v>
          </cell>
          <cell r="AF483">
            <v>45194.673296894805</v>
          </cell>
          <cell r="AG483">
            <v>45203.620064955641</v>
          </cell>
          <cell r="AH483">
            <v>45225.372916666667</v>
          </cell>
          <cell r="AI483">
            <v>0.91228358553573963</v>
          </cell>
          <cell r="AJ483">
            <v>-1076.2499669312169</v>
          </cell>
          <cell r="AK483">
            <v>23</v>
          </cell>
          <cell r="AL483">
            <v>34</v>
          </cell>
          <cell r="AM483">
            <v>22.300380228136884</v>
          </cell>
          <cell r="AN483">
            <v>28.247148288973385</v>
          </cell>
          <cell r="AO483">
            <v>19.300380228136884</v>
          </cell>
          <cell r="AP483">
            <v>42</v>
          </cell>
          <cell r="AQ483">
            <v>33.6</v>
          </cell>
          <cell r="AR483">
            <v>28.6</v>
          </cell>
          <cell r="AS483">
            <v>45236.098611111112</v>
          </cell>
          <cell r="AT483">
            <v>45231.098611111112</v>
          </cell>
          <cell r="AU483"/>
          <cell r="AV483"/>
          <cell r="AW483"/>
          <cell r="AX483"/>
          <cell r="AY483"/>
          <cell r="AZ483"/>
          <cell r="BA483"/>
          <cell r="BB483"/>
          <cell r="BC483" t="str">
            <v>MATERIAL BALANCING</v>
          </cell>
          <cell r="BD483" t="str">
            <v>PARTIALLY BILLED</v>
          </cell>
          <cell r="BE483">
            <v>45205.498611111114</v>
          </cell>
          <cell r="BF483">
            <v>43.50138888888614</v>
          </cell>
          <cell r="BG483">
            <v>45202</v>
          </cell>
          <cell r="BH483">
            <v>45249</v>
          </cell>
        </row>
        <row r="484">
          <cell r="E484" t="str">
            <v>X23083094282</v>
          </cell>
          <cell r="F484" t="str">
            <v>JUAN EMMANUELLE ENRIQUEZ PARASO</v>
          </cell>
          <cell r="G484" t="str">
            <v>BLOCK 15, VERDANA HOMES SUBDIVISION, BACOOR</v>
          </cell>
          <cell r="H484" t="str">
            <v>BACOOR CITY</v>
          </cell>
          <cell r="I484" t="str">
            <v>DASMA</v>
          </cell>
          <cell r="J484" t="str">
            <v>meter 11/14/23</v>
          </cell>
          <cell r="K484"/>
          <cell r="L484" t="str">
            <v>POWERHOUSE</v>
          </cell>
          <cell r="M484" t="str">
            <v>FCOMP</v>
          </cell>
          <cell r="N484" t="str">
            <v>JSP</v>
          </cell>
          <cell r="O484">
            <v>42.9</v>
          </cell>
          <cell r="P484">
            <v>38.339500000000001</v>
          </cell>
          <cell r="Q484">
            <v>65.73</v>
          </cell>
          <cell r="R484">
            <v>80</v>
          </cell>
          <cell r="S484">
            <v>363695.01</v>
          </cell>
          <cell r="T484" t="str">
            <v>MODIFICATION</v>
          </cell>
          <cell r="U484">
            <v>33453.29</v>
          </cell>
          <cell r="V484">
            <v>40960.019999999997</v>
          </cell>
          <cell r="W484">
            <v>45175.690972222219</v>
          </cell>
          <cell r="X484">
            <v>45180.455555555556</v>
          </cell>
          <cell r="Y484">
            <v>45176</v>
          </cell>
          <cell r="Z484"/>
          <cell r="AA484">
            <v>45244.56527777778</v>
          </cell>
          <cell r="AB484"/>
          <cell r="AC484">
            <v>68.874305555560568</v>
          </cell>
          <cell r="AD484">
            <v>64.109722222223354</v>
          </cell>
          <cell r="AE484">
            <v>-45244.56527777778</v>
          </cell>
          <cell r="AF484">
            <v>45194.991352450357</v>
          </cell>
          <cell r="AG484">
            <v>45203.938120511193</v>
          </cell>
          <cell r="AH484">
            <v>45225.690972222219</v>
          </cell>
          <cell r="AI484">
            <v>2.3163609157432772</v>
          </cell>
          <cell r="AJ484">
            <v>-1077.2515542328042</v>
          </cell>
          <cell r="AK484">
            <v>23</v>
          </cell>
          <cell r="AL484">
            <v>34</v>
          </cell>
          <cell r="AM484">
            <v>22.300380228136884</v>
          </cell>
          <cell r="AN484">
            <v>28.247148288973385</v>
          </cell>
          <cell r="AO484">
            <v>19.300380228136884</v>
          </cell>
          <cell r="AP484">
            <v>42</v>
          </cell>
          <cell r="AQ484">
            <v>33.6</v>
          </cell>
          <cell r="AR484">
            <v>28.6</v>
          </cell>
          <cell r="AS484">
            <v>45278.165277777778</v>
          </cell>
          <cell r="AT484">
            <v>45273.165277777778</v>
          </cell>
          <cell r="AU484"/>
          <cell r="AV484"/>
          <cell r="AW484"/>
          <cell r="AX484"/>
          <cell r="AY484"/>
          <cell r="AZ484"/>
          <cell r="BA484"/>
          <cell r="BB484"/>
          <cell r="BC484" t="str">
            <v>NO COC</v>
          </cell>
          <cell r="BD484" t="str">
            <v>PARTIALLY BILLED</v>
          </cell>
          <cell r="BE484">
            <v>45247.56527777778</v>
          </cell>
          <cell r="BF484">
            <v>643.43472222222044</v>
          </cell>
          <cell r="BG484"/>
          <cell r="BH484"/>
        </row>
        <row r="485">
          <cell r="E485" t="str">
            <v>X23083156195</v>
          </cell>
          <cell r="F485" t="str">
            <v>MICHAEL TAN TSAI</v>
          </cell>
          <cell r="G485" t="str">
            <v>BLK 6, PALM COAST MARINA, PARANAQUE</v>
          </cell>
          <cell r="H485" t="str">
            <v>PARAÑAQUE CITY</v>
          </cell>
          <cell r="I485" t="str">
            <v>PARAÑAQUE</v>
          </cell>
          <cell r="J485" t="str">
            <v>3rd week September</v>
          </cell>
          <cell r="K485" t="str">
            <v>lack of item 4790 - 2 pcs</v>
          </cell>
          <cell r="L485" t="str">
            <v>POWERHOUSE</v>
          </cell>
          <cell r="M485" t="str">
            <v>FCOMP</v>
          </cell>
          <cell r="N485" t="str">
            <v>JSP</v>
          </cell>
          <cell r="O485">
            <v>17.989999999999998</v>
          </cell>
          <cell r="P485">
            <v>9.0399999999999991</v>
          </cell>
          <cell r="Q485">
            <v>24.65</v>
          </cell>
          <cell r="R485">
            <v>15</v>
          </cell>
          <cell r="S485">
            <v>40967.06</v>
          </cell>
          <cell r="T485" t="str">
            <v>MODIFICATION</v>
          </cell>
          <cell r="U485">
            <v>14019.49</v>
          </cell>
          <cell r="V485"/>
          <cell r="W485">
            <v>45176.695138888892</v>
          </cell>
          <cell r="X485">
            <v>45180.456250000003</v>
          </cell>
          <cell r="Y485">
            <v>45181</v>
          </cell>
          <cell r="Z485"/>
          <cell r="AA485">
            <v>45202.322222222225</v>
          </cell>
          <cell r="AB485"/>
          <cell r="AC485">
            <v>25.627083333332848</v>
          </cell>
          <cell r="AD485">
            <v>21.865972222221899</v>
          </cell>
          <cell r="AE485">
            <v>-45202.322222222225</v>
          </cell>
          <cell r="AF485">
            <v>45195.469332437278</v>
          </cell>
          <cell r="AG485">
            <v>45204.27578405018</v>
          </cell>
          <cell r="AH485">
            <v>45226.695138888892</v>
          </cell>
          <cell r="AI485">
            <v>0.88271064814813138</v>
          </cell>
          <cell r="AJ485">
            <v>-1130.0580555555557</v>
          </cell>
          <cell r="AK485">
            <v>20</v>
          </cell>
          <cell r="AL485">
            <v>36</v>
          </cell>
          <cell r="AM485">
            <v>21.774193548387096</v>
          </cell>
          <cell r="AN485">
            <v>27.58064516129032</v>
          </cell>
          <cell r="AO485">
            <v>18.774193548387096</v>
          </cell>
          <cell r="AP485">
            <v>40</v>
          </cell>
          <cell r="AQ485">
            <v>32</v>
          </cell>
          <cell r="AR485">
            <v>27</v>
          </cell>
          <cell r="AS485">
            <v>45234.322222222225</v>
          </cell>
          <cell r="AT485">
            <v>45229.322222222225</v>
          </cell>
          <cell r="AU485"/>
          <cell r="AV485"/>
          <cell r="AW485"/>
          <cell r="AX485"/>
          <cell r="AY485"/>
          <cell r="AZ485"/>
          <cell r="BA485"/>
          <cell r="BB485"/>
          <cell r="BC485" t="str">
            <v>NO COC</v>
          </cell>
          <cell r="BD485"/>
          <cell r="BE485">
            <v>45205.322222222225</v>
          </cell>
          <cell r="BF485">
            <v>685.67777777777519</v>
          </cell>
          <cell r="BG485"/>
          <cell r="BH485"/>
        </row>
        <row r="486">
          <cell r="E486" t="str">
            <v>R22524034</v>
          </cell>
          <cell r="F486" t="str">
            <v>CAVITEX INFRASTRUCTURE CORP.,</v>
          </cell>
          <cell r="G486" t="str">
            <v>QUIRINO, SAN DIONISIO, PARANAQUE</v>
          </cell>
          <cell r="H486" t="str">
            <v>PARAÑAQUE CITY</v>
          </cell>
          <cell r="I486" t="str">
            <v>PARAÑAQUE</v>
          </cell>
          <cell r="J486"/>
          <cell r="K486"/>
          <cell r="L486" t="str">
            <v>POWERHOUSE</v>
          </cell>
          <cell r="M486" t="str">
            <v>FCOMP</v>
          </cell>
          <cell r="N486" t="str">
            <v>JSP</v>
          </cell>
          <cell r="O486">
            <v>8.9506999999999994</v>
          </cell>
          <cell r="P486">
            <v>8.9506999999999994</v>
          </cell>
          <cell r="Q486">
            <v>26.87</v>
          </cell>
          <cell r="R486">
            <v>0</v>
          </cell>
          <cell r="S486">
            <v>63343.21</v>
          </cell>
          <cell r="T486" t="str">
            <v>RELOC</v>
          </cell>
          <cell r="U486">
            <v>6975.26</v>
          </cell>
          <cell r="V486"/>
          <cell r="W486">
            <v>45180.327777777777</v>
          </cell>
          <cell r="X486">
            <v>45180.574305555558</v>
          </cell>
          <cell r="Y486">
            <v>45248</v>
          </cell>
          <cell r="Z486"/>
          <cell r="AA486">
            <v>45202.553472222222</v>
          </cell>
          <cell r="AB486"/>
          <cell r="AC486">
            <v>22.225694444445253</v>
          </cell>
          <cell r="AD486">
            <v>21.979166666664241</v>
          </cell>
          <cell r="AE486">
            <v>-45202.553472222222</v>
          </cell>
          <cell r="AF486">
            <v>45199.101971326163</v>
          </cell>
          <cell r="AG486">
            <v>45207.908422939065</v>
          </cell>
          <cell r="AH486">
            <v>45230.327777777777</v>
          </cell>
          <cell r="AI486">
            <v>0.76555169753089203</v>
          </cell>
          <cell r="AJ486">
            <v>-1130.0638368055556</v>
          </cell>
          <cell r="AK486">
            <v>20</v>
          </cell>
          <cell r="AL486">
            <v>36</v>
          </cell>
          <cell r="AM486">
            <v>21.774193548387096</v>
          </cell>
          <cell r="AN486">
            <v>27.58064516129032</v>
          </cell>
          <cell r="AO486">
            <v>18.774193548387096</v>
          </cell>
          <cell r="AP486">
            <v>40</v>
          </cell>
          <cell r="AQ486">
            <v>32</v>
          </cell>
          <cell r="AR486">
            <v>27</v>
          </cell>
          <cell r="AS486">
            <v>45234.553472222222</v>
          </cell>
          <cell r="AT486">
            <v>45229.553472222222</v>
          </cell>
          <cell r="AU486"/>
          <cell r="AV486"/>
          <cell r="AW486"/>
          <cell r="AX486"/>
          <cell r="AY486"/>
          <cell r="AZ486"/>
          <cell r="BA486"/>
          <cell r="BB486"/>
          <cell r="BC486" t="str">
            <v>NO COC</v>
          </cell>
          <cell r="BD486"/>
          <cell r="BE486">
            <v>45205.553472222222</v>
          </cell>
          <cell r="BF486">
            <v>685.4465277777781</v>
          </cell>
          <cell r="BG486"/>
          <cell r="BH486"/>
        </row>
        <row r="487">
          <cell r="E487" t="str">
            <v>X23083142769</v>
          </cell>
          <cell r="F487" t="str">
            <v>CHRISTOPHER SANTIAGO</v>
          </cell>
          <cell r="G487" t="str">
            <v>TANAUAN, AYALA-ALABANG VILL, MUNTINLUPA</v>
          </cell>
          <cell r="H487" t="str">
            <v>MUNTINLUPA CITY</v>
          </cell>
          <cell r="I487" t="str">
            <v>PARAÑAQUE</v>
          </cell>
          <cell r="J487" t="str">
            <v>sched for survey</v>
          </cell>
          <cell r="K487"/>
          <cell r="L487" t="str">
            <v>CHALLENGER</v>
          </cell>
          <cell r="M487" t="str">
            <v>COMP</v>
          </cell>
          <cell r="N487" t="str">
            <v>EAO</v>
          </cell>
          <cell r="O487">
            <v>79.03</v>
          </cell>
          <cell r="P487">
            <v>5.1589999999999998</v>
          </cell>
          <cell r="Q487">
            <v>115.77</v>
          </cell>
          <cell r="R487">
            <v>108.3</v>
          </cell>
          <cell r="S487">
            <v>69069.98</v>
          </cell>
          <cell r="T487" t="str">
            <v>MODIFICATION</v>
          </cell>
          <cell r="U487">
            <v>61609.47</v>
          </cell>
          <cell r="V487">
            <v>10504.96</v>
          </cell>
          <cell r="W487">
            <v>45174.580555555556</v>
          </cell>
          <cell r="X487">
            <v>45182</v>
          </cell>
          <cell r="Y487">
            <v>45177</v>
          </cell>
          <cell r="Z487"/>
          <cell r="AA487">
            <v>45244.697916666664</v>
          </cell>
          <cell r="AB487">
            <v>45846</v>
          </cell>
          <cell r="AC487">
            <v>70.117361111108039</v>
          </cell>
          <cell r="AD487">
            <v>62.697916666664241</v>
          </cell>
          <cell r="AE487">
            <v>601.30208333333576</v>
          </cell>
          <cell r="AF487">
            <v>45194.026598721022</v>
          </cell>
          <cell r="AG487">
            <v>45203.012210231813</v>
          </cell>
          <cell r="AH487">
            <v>45224.580555555556</v>
          </cell>
          <cell r="AI487">
            <v>2.3428637486644273</v>
          </cell>
          <cell r="AJ487">
            <v>13.665956439393995</v>
          </cell>
          <cell r="AK487">
            <v>26</v>
          </cell>
          <cell r="AL487">
            <v>32</v>
          </cell>
          <cell r="AM487">
            <v>22.446043165467625</v>
          </cell>
          <cell r="AN487">
            <v>28.431654676258994</v>
          </cell>
          <cell r="AO487">
            <v>19.446043165467625</v>
          </cell>
          <cell r="AP487">
            <v>44</v>
          </cell>
          <cell r="AQ487">
            <v>35.200000000000003</v>
          </cell>
          <cell r="AR487">
            <v>30.200000000000003</v>
          </cell>
          <cell r="AS487">
            <v>45279.897916666661</v>
          </cell>
          <cell r="AT487">
            <v>45274.897916666661</v>
          </cell>
          <cell r="AU487"/>
          <cell r="AV487"/>
          <cell r="AW487"/>
          <cell r="AX487"/>
          <cell r="AY487"/>
          <cell r="AZ487"/>
          <cell r="BA487"/>
          <cell r="BB487"/>
          <cell r="BC487" t="str">
            <v>PAID</v>
          </cell>
          <cell r="BD487"/>
          <cell r="BE487">
            <v>45247.697916666664</v>
          </cell>
          <cell r="BF487">
            <v>131.30208333333576</v>
          </cell>
          <cell r="BG487">
            <v>45244</v>
          </cell>
          <cell r="BH487">
            <v>45379</v>
          </cell>
        </row>
        <row r="488">
          <cell r="E488" t="str">
            <v>X23083205030</v>
          </cell>
          <cell r="F488" t="str">
            <v>MA. CECILIA P. PAGSISIHAN</v>
          </cell>
          <cell r="G488" t="str">
            <v>SAN ANTONIO, AIRPORT VILL AREA C, PARANAQUE</v>
          </cell>
          <cell r="H488" t="str">
            <v>PARAÑAQUE CITY</v>
          </cell>
          <cell r="I488" t="str">
            <v>PARAÑAQUE</v>
          </cell>
          <cell r="J488" t="str">
            <v>energized last Oct 18, 2023; COMPLETED NO PO</v>
          </cell>
          <cell r="K488" t="str">
            <v>W/ ISSUE</v>
          </cell>
          <cell r="L488" t="str">
            <v>VJC</v>
          </cell>
          <cell r="M488" t="str">
            <v>FCOMP</v>
          </cell>
          <cell r="N488" t="str">
            <v>IJP</v>
          </cell>
          <cell r="O488">
            <v>271.52999999999997</v>
          </cell>
          <cell r="P488">
            <v>206.76060000000001</v>
          </cell>
          <cell r="Q488">
            <v>404.62</v>
          </cell>
          <cell r="R488">
            <v>120</v>
          </cell>
          <cell r="S488">
            <v>1216491.57</v>
          </cell>
          <cell r="T488" t="str">
            <v>NEW</v>
          </cell>
          <cell r="U488">
            <v>225215.4</v>
          </cell>
          <cell r="V488">
            <v>116074.08</v>
          </cell>
          <cell r="W488">
            <v>45181.638194444444</v>
          </cell>
          <cell r="X488">
            <v>45183</v>
          </cell>
          <cell r="Y488">
            <v>45182</v>
          </cell>
          <cell r="Z488"/>
          <cell r="AA488">
            <v>45217.000694444447</v>
          </cell>
          <cell r="AB488"/>
          <cell r="AC488">
            <v>35.36250000000291</v>
          </cell>
          <cell r="AD488">
            <v>34.000694444446708</v>
          </cell>
          <cell r="AE488">
            <v>-45217.000694444447</v>
          </cell>
          <cell r="AF488">
            <v>45202.638194444444</v>
          </cell>
          <cell r="AG488">
            <v>45212.038194444445</v>
          </cell>
          <cell r="AH488">
            <v>45231.638194444444</v>
          </cell>
          <cell r="AI488">
            <v>1.1050781250000909</v>
          </cell>
          <cell r="AJ488">
            <v>-904.34001388888896</v>
          </cell>
          <cell r="AK488">
            <v>32</v>
          </cell>
          <cell r="AL488">
            <v>32</v>
          </cell>
          <cell r="AM488">
            <v>24</v>
          </cell>
          <cell r="AN488">
            <v>30.4</v>
          </cell>
          <cell r="AO488">
            <v>21</v>
          </cell>
          <cell r="AP488">
            <v>50</v>
          </cell>
          <cell r="AQ488">
            <v>40</v>
          </cell>
          <cell r="AR488">
            <v>35</v>
          </cell>
          <cell r="AS488">
            <v>45257.000694444447</v>
          </cell>
          <cell r="AT488">
            <v>45252.000694444447</v>
          </cell>
          <cell r="AU488"/>
          <cell r="AV488"/>
          <cell r="AW488"/>
          <cell r="AX488"/>
          <cell r="AY488"/>
          <cell r="AZ488"/>
          <cell r="BA488"/>
          <cell r="BB488"/>
          <cell r="BC488" t="str">
            <v>CHECKING OF SERVICE ITEMS</v>
          </cell>
          <cell r="BD488" t="str">
            <v>PARTIALLY BILLED</v>
          </cell>
          <cell r="BE488">
            <v>45220.000694444447</v>
          </cell>
          <cell r="BF488">
            <v>104.99930555555329</v>
          </cell>
          <cell r="BG488">
            <v>45198</v>
          </cell>
          <cell r="BH488">
            <v>45325</v>
          </cell>
        </row>
        <row r="489">
          <cell r="E489" t="str">
            <v>X23083147226</v>
          </cell>
          <cell r="F489" t="str">
            <v>CITY GOVERNMENT OF PARAÑAQUE</v>
          </cell>
          <cell r="G489" t="str">
            <v>STA. MONICA, DON GALO, PARANAQUE</v>
          </cell>
          <cell r="H489" t="str">
            <v>PARAÑAQUE CITY</v>
          </cell>
          <cell r="I489" t="str">
            <v>PARAÑAQUE</v>
          </cell>
          <cell r="J489" t="str">
            <v>For Survey, Tentative TCD September 25 ,2023</v>
          </cell>
          <cell r="K489" t="str">
            <v>W/ ISSUE</v>
          </cell>
          <cell r="L489" t="str">
            <v>AVECO</v>
          </cell>
          <cell r="M489" t="str">
            <v>FCOMP</v>
          </cell>
          <cell r="N489" t="str">
            <v>RRG</v>
          </cell>
          <cell r="O489">
            <v>54.11</v>
          </cell>
          <cell r="P489">
            <v>44.289000000000001</v>
          </cell>
          <cell r="Q489">
            <v>80.319999999999993</v>
          </cell>
          <cell r="R489">
            <v>95.2</v>
          </cell>
          <cell r="S489">
            <v>333554.59000000003</v>
          </cell>
          <cell r="T489" t="str">
            <v>NEW</v>
          </cell>
          <cell r="U489">
            <v>42190.99</v>
          </cell>
          <cell r="V489"/>
          <cell r="W489">
            <v>45181.636805555558</v>
          </cell>
          <cell r="X489">
            <v>45183</v>
          </cell>
          <cell r="Y489">
            <v>45183</v>
          </cell>
          <cell r="Z489"/>
          <cell r="AA489">
            <v>45211</v>
          </cell>
          <cell r="AB489"/>
          <cell r="AC489">
            <v>29.363194444442343</v>
          </cell>
          <cell r="AD489">
            <v>28</v>
          </cell>
          <cell r="AE489">
            <v>-45211</v>
          </cell>
          <cell r="AF489">
            <v>45200.937185783696</v>
          </cell>
          <cell r="AG489">
            <v>45209.883953844532</v>
          </cell>
          <cell r="AH489">
            <v>45231.636805555558</v>
          </cell>
          <cell r="AI489">
            <v>0.98753454461487666</v>
          </cell>
          <cell r="AJ489">
            <v>-1076.452380952381</v>
          </cell>
          <cell r="AK489">
            <v>23</v>
          </cell>
          <cell r="AL489">
            <v>34</v>
          </cell>
          <cell r="AM489">
            <v>22.300380228136884</v>
          </cell>
          <cell r="AN489">
            <v>28.247148288973385</v>
          </cell>
          <cell r="AO489">
            <v>19.300380228136884</v>
          </cell>
          <cell r="AP489">
            <v>42</v>
          </cell>
          <cell r="AQ489">
            <v>33.6</v>
          </cell>
          <cell r="AR489">
            <v>28.6</v>
          </cell>
          <cell r="AS489">
            <v>45244.6</v>
          </cell>
          <cell r="AT489">
            <v>45239.6</v>
          </cell>
          <cell r="AU489"/>
          <cell r="AV489"/>
          <cell r="AW489"/>
          <cell r="AX489"/>
          <cell r="AY489"/>
          <cell r="AZ489"/>
          <cell r="BA489"/>
          <cell r="BB489"/>
          <cell r="BC489" t="str">
            <v>FOR AUDIT</v>
          </cell>
          <cell r="BD489"/>
          <cell r="BE489">
            <v>45214</v>
          </cell>
          <cell r="BF489">
            <v>457</v>
          </cell>
          <cell r="BG489">
            <v>45210</v>
          </cell>
          <cell r="BH489">
            <v>45671</v>
          </cell>
        </row>
        <row r="490">
          <cell r="E490" t="str">
            <v>X23072588910</v>
          </cell>
          <cell r="F490" t="str">
            <v>PAUL ANGELO TAN TIONSON</v>
          </cell>
          <cell r="G490" t="str">
            <v>MINDANAO, MARINA SUBD, PARANAQUE</v>
          </cell>
          <cell r="H490" t="str">
            <v>PARAÑAQUE CITY</v>
          </cell>
          <cell r="I490" t="str">
            <v>PARAÑAQUE</v>
          </cell>
          <cell r="J490" t="str">
            <v>3rd week September</v>
          </cell>
          <cell r="K490" t="str">
            <v>W/O ISSUE</v>
          </cell>
          <cell r="L490" t="str">
            <v>POWERHOUSE</v>
          </cell>
          <cell r="M490" t="str">
            <v>FCOMP</v>
          </cell>
          <cell r="N490" t="str">
            <v>JSP</v>
          </cell>
          <cell r="O490">
            <v>53.52</v>
          </cell>
          <cell r="P490">
            <v>19.942799999999998</v>
          </cell>
          <cell r="Q490">
            <v>73.28</v>
          </cell>
          <cell r="R490">
            <v>80</v>
          </cell>
          <cell r="S490">
            <v>282665.43</v>
          </cell>
          <cell r="T490" t="str">
            <v>NEW</v>
          </cell>
          <cell r="U490">
            <v>41732.39</v>
          </cell>
          <cell r="V490">
            <v>37842.69</v>
          </cell>
          <cell r="W490">
            <v>45176.927777777775</v>
          </cell>
          <cell r="X490">
            <v>45183</v>
          </cell>
          <cell r="Y490">
            <v>45180</v>
          </cell>
          <cell r="Z490"/>
          <cell r="AA490">
            <v>45189.5625</v>
          </cell>
          <cell r="AB490"/>
          <cell r="AC490">
            <v>12.634722222224809</v>
          </cell>
          <cell r="AD490">
            <v>6.5625</v>
          </cell>
          <cell r="AE490">
            <v>-45189.5625</v>
          </cell>
          <cell r="AF490">
            <v>45196.228158005913</v>
          </cell>
          <cell r="AG490">
            <v>45205.174926066749</v>
          </cell>
          <cell r="AH490">
            <v>45226.927777777775</v>
          </cell>
          <cell r="AI490">
            <v>0.42492735862469622</v>
          </cell>
          <cell r="AJ490">
            <v>-1075.9419642857142</v>
          </cell>
          <cell r="AK490">
            <v>23</v>
          </cell>
          <cell r="AL490">
            <v>34</v>
          </cell>
          <cell r="AM490">
            <v>22.300380228136884</v>
          </cell>
          <cell r="AN490">
            <v>28.247148288973385</v>
          </cell>
          <cell r="AO490">
            <v>19.300380228136884</v>
          </cell>
          <cell r="AP490">
            <v>42</v>
          </cell>
          <cell r="AQ490">
            <v>33.6</v>
          </cell>
          <cell r="AR490">
            <v>28.6</v>
          </cell>
          <cell r="AS490">
            <v>45223.162499999999</v>
          </cell>
          <cell r="AT490">
            <v>45218.162499999999</v>
          </cell>
          <cell r="AU490"/>
          <cell r="AV490"/>
          <cell r="AW490"/>
          <cell r="AX490"/>
          <cell r="AY490"/>
          <cell r="AZ490"/>
          <cell r="BA490"/>
          <cell r="BB490"/>
          <cell r="BC490" t="str">
            <v>NO COC</v>
          </cell>
          <cell r="BD490" t="str">
            <v>PARTIALLY BILLED</v>
          </cell>
          <cell r="BE490">
            <v>45192.5625</v>
          </cell>
          <cell r="BF490">
            <v>698.4375</v>
          </cell>
          <cell r="BG490"/>
          <cell r="BH490"/>
        </row>
        <row r="491">
          <cell r="E491" t="str">
            <v>X23083247392</v>
          </cell>
          <cell r="F491" t="str">
            <v>EMMANUEL LUBAY ARSUA</v>
          </cell>
          <cell r="G491" t="str">
            <v>BLOCK 4, BUENSUCESO HOMES III, PARANAQUE</v>
          </cell>
          <cell r="H491" t="str">
            <v>PARAÑAQUE CITY</v>
          </cell>
          <cell r="I491" t="str">
            <v>PARAÑAQUE</v>
          </cell>
          <cell r="J491"/>
          <cell r="K491" t="str">
            <v>W/ ISSUE</v>
          </cell>
          <cell r="L491" t="str">
            <v>POWERHOUSE</v>
          </cell>
          <cell r="M491" t="str">
            <v>FCOMP</v>
          </cell>
          <cell r="N491" t="str">
            <v>JSP</v>
          </cell>
          <cell r="O491">
            <v>37.26</v>
          </cell>
          <cell r="P491">
            <v>12.519600000000001</v>
          </cell>
          <cell r="Q491">
            <v>58.9</v>
          </cell>
          <cell r="R491">
            <v>42</v>
          </cell>
          <cell r="S491">
            <v>109335.09</v>
          </cell>
          <cell r="T491" t="str">
            <v>NEW</v>
          </cell>
          <cell r="U491">
            <v>32410.35</v>
          </cell>
          <cell r="V491"/>
          <cell r="W491">
            <v>45181.694444444445</v>
          </cell>
          <cell r="X491">
            <v>45183</v>
          </cell>
          <cell r="Y491">
            <v>45182</v>
          </cell>
          <cell r="Z491"/>
          <cell r="AA491">
            <v>45206.362500000003</v>
          </cell>
          <cell r="AB491"/>
          <cell r="AC491">
            <v>24.668055555557657</v>
          </cell>
          <cell r="AD491">
            <v>23.36250000000291</v>
          </cell>
          <cell r="AE491">
            <v>-45206.362500000003</v>
          </cell>
          <cell r="AF491">
            <v>45201.779946303184</v>
          </cell>
          <cell r="AG491">
            <v>45210.936080132175</v>
          </cell>
          <cell r="AH491">
            <v>45231.694444444445</v>
          </cell>
          <cell r="AI491">
            <v>0.80141388217934884</v>
          </cell>
          <cell r="AJ491">
            <v>-1076.3419642857143</v>
          </cell>
          <cell r="AK491">
            <v>23</v>
          </cell>
          <cell r="AL491">
            <v>36</v>
          </cell>
          <cell r="AM491">
            <v>23.085501858736059</v>
          </cell>
          <cell r="AN491">
            <v>29.241635687732341</v>
          </cell>
          <cell r="AO491">
            <v>20.085501858736059</v>
          </cell>
          <cell r="AP491">
            <v>42</v>
          </cell>
          <cell r="AQ491">
            <v>33.6</v>
          </cell>
          <cell r="AR491">
            <v>28.6</v>
          </cell>
          <cell r="AS491">
            <v>45239.962500000001</v>
          </cell>
          <cell r="AT491">
            <v>45234.962500000001</v>
          </cell>
          <cell r="AU491"/>
          <cell r="AV491"/>
          <cell r="AW491"/>
          <cell r="AX491"/>
          <cell r="AY491"/>
          <cell r="AZ491"/>
          <cell r="BA491"/>
          <cell r="BB491"/>
          <cell r="BC491" t="str">
            <v>NO COC</v>
          </cell>
          <cell r="BD491"/>
          <cell r="BE491">
            <v>45209.362500000003</v>
          </cell>
          <cell r="BF491">
            <v>681.63749999999709</v>
          </cell>
          <cell r="BG491"/>
          <cell r="BH491"/>
        </row>
        <row r="492">
          <cell r="E492" t="str">
            <v>X23051846975</v>
          </cell>
          <cell r="F492" t="str">
            <v>JANICE JINKY LEYVA BARENG</v>
          </cell>
          <cell r="G492" t="str">
            <v>BLOCK 4, BUENSUCESO HOMES III, PARANAQUE</v>
          </cell>
          <cell r="H492" t="str">
            <v>PARAÑAQUE CITY</v>
          </cell>
          <cell r="I492" t="str">
            <v>PARAÑAQUE</v>
          </cell>
          <cell r="J492"/>
          <cell r="K492" t="str">
            <v>W/ ISSUE</v>
          </cell>
          <cell r="L492" t="str">
            <v>POWERHOUSE</v>
          </cell>
          <cell r="M492" t="str">
            <v>FCOMP</v>
          </cell>
          <cell r="N492" t="str">
            <v>JSP</v>
          </cell>
          <cell r="O492">
            <v>9.8699999999999992</v>
          </cell>
          <cell r="P492">
            <v>9.0427999999999997</v>
          </cell>
          <cell r="Q492">
            <v>13.37</v>
          </cell>
          <cell r="R492">
            <v>42</v>
          </cell>
          <cell r="S492">
            <v>126775.96</v>
          </cell>
          <cell r="T492" t="str">
            <v>NEW</v>
          </cell>
          <cell r="U492">
            <v>10335.18</v>
          </cell>
          <cell r="V492"/>
          <cell r="W492">
            <v>45181.692361111112</v>
          </cell>
          <cell r="X492">
            <v>45183</v>
          </cell>
          <cell r="Y492">
            <v>45182</v>
          </cell>
          <cell r="Z492"/>
          <cell r="AA492">
            <v>45206.556250000001</v>
          </cell>
          <cell r="AB492"/>
          <cell r="AC492">
            <v>24.863888888889051</v>
          </cell>
          <cell r="AD492">
            <v>23.556250000001455</v>
          </cell>
          <cell r="AE492">
            <v>-45206.556250000001</v>
          </cell>
          <cell r="AF492">
            <v>45200.466554659499</v>
          </cell>
          <cell r="AG492">
            <v>45209.2730062724</v>
          </cell>
          <cell r="AH492">
            <v>45231.692361111112</v>
          </cell>
          <cell r="AI492">
            <v>0.85642283950617837</v>
          </cell>
          <cell r="AJ492">
            <v>-1130.1639062500001</v>
          </cell>
          <cell r="AK492">
            <v>20</v>
          </cell>
          <cell r="AL492">
            <v>36</v>
          </cell>
          <cell r="AM492">
            <v>21.774193548387096</v>
          </cell>
          <cell r="AN492">
            <v>27.58064516129032</v>
          </cell>
          <cell r="AO492">
            <v>18.774193548387096</v>
          </cell>
          <cell r="AP492">
            <v>40</v>
          </cell>
          <cell r="AQ492">
            <v>32</v>
          </cell>
          <cell r="AR492">
            <v>27</v>
          </cell>
          <cell r="AS492">
            <v>45238.556250000001</v>
          </cell>
          <cell r="AT492">
            <v>45233.556250000001</v>
          </cell>
          <cell r="AU492"/>
          <cell r="AV492"/>
          <cell r="AW492"/>
          <cell r="AX492"/>
          <cell r="AY492"/>
          <cell r="AZ492"/>
          <cell r="BA492"/>
          <cell r="BB492"/>
          <cell r="BC492" t="str">
            <v>NO COC</v>
          </cell>
          <cell r="BD492"/>
          <cell r="BE492">
            <v>45209.556250000001</v>
          </cell>
          <cell r="BF492">
            <v>681.44374999999854</v>
          </cell>
          <cell r="BG492"/>
          <cell r="BH492"/>
        </row>
        <row r="493">
          <cell r="E493" t="str">
            <v>X23030848232</v>
          </cell>
          <cell r="F493" t="str">
            <v>ANNE FRANCIS MANAGEMENT &amp; BUILDERS CORP.</v>
          </cell>
          <cell r="G493" t="str">
            <v>BAYVIEW, TAMBO, PARANAQUE</v>
          </cell>
          <cell r="H493" t="str">
            <v>PARAÑAQUE CITY</v>
          </cell>
          <cell r="I493" t="str">
            <v>PARAÑAQUE</v>
          </cell>
          <cell r="J493" t="str">
            <v>energized Dec 4
Completed last Dec 4,2023</v>
          </cell>
          <cell r="K493" t="str">
            <v>W/ ISSUE</v>
          </cell>
          <cell r="L493" t="str">
            <v>AVECO</v>
          </cell>
          <cell r="M493" t="str">
            <v>FCOMP</v>
          </cell>
          <cell r="N493" t="str">
            <v>IJP</v>
          </cell>
          <cell r="O493">
            <v>443.26</v>
          </cell>
          <cell r="P493">
            <v>276.08620000000002</v>
          </cell>
          <cell r="Q493">
            <v>608.38</v>
          </cell>
          <cell r="R493">
            <v>1030</v>
          </cell>
          <cell r="S493">
            <v>2048765.86</v>
          </cell>
          <cell r="T493" t="str">
            <v>NEW</v>
          </cell>
          <cell r="U493">
            <v>345437.13</v>
          </cell>
          <cell r="V493"/>
          <cell r="W493">
            <v>45176.926388888889</v>
          </cell>
          <cell r="X493">
            <v>45183</v>
          </cell>
          <cell r="Y493">
            <v>45180</v>
          </cell>
          <cell r="Z493"/>
          <cell r="AA493">
            <v>45264</v>
          </cell>
          <cell r="AB493"/>
          <cell r="AC493">
            <v>87.073611111110949</v>
          </cell>
          <cell r="AD493">
            <v>81</v>
          </cell>
          <cell r="AE493">
            <v>-45264</v>
          </cell>
          <cell r="AF493">
            <v>45191.573447712421</v>
          </cell>
          <cell r="AG493">
            <v>45199.279330065357</v>
          </cell>
          <cell r="AH493">
            <v>45226.926388888889</v>
          </cell>
          <cell r="AI493">
            <v>3.7006284722222147</v>
          </cell>
          <cell r="AJ493">
            <v>-822.9818181818182</v>
          </cell>
          <cell r="AK493">
            <v>40</v>
          </cell>
          <cell r="AL493">
            <v>20</v>
          </cell>
          <cell r="AM493">
            <v>17.647058823529413</v>
          </cell>
          <cell r="AN493">
            <v>22.352941176470591</v>
          </cell>
          <cell r="AO493">
            <v>14.647058823529413</v>
          </cell>
          <cell r="AP493">
            <v>55</v>
          </cell>
          <cell r="AQ493">
            <v>44</v>
          </cell>
          <cell r="AR493">
            <v>39</v>
          </cell>
          <cell r="AS493">
            <v>45308</v>
          </cell>
          <cell r="AT493">
            <v>45303</v>
          </cell>
          <cell r="AU493"/>
          <cell r="AV493"/>
          <cell r="AW493"/>
          <cell r="AX493"/>
          <cell r="AY493"/>
          <cell r="AZ493"/>
          <cell r="BA493"/>
          <cell r="BB493"/>
          <cell r="BC493" t="str">
            <v>NO COC</v>
          </cell>
          <cell r="BD493"/>
          <cell r="BE493">
            <v>45267</v>
          </cell>
          <cell r="BF493">
            <v>624</v>
          </cell>
          <cell r="BG493"/>
          <cell r="BH493"/>
        </row>
        <row r="494">
          <cell r="E494" t="str">
            <v>X23093498086</v>
          </cell>
          <cell r="F494" t="str">
            <v>PAUL ANGELO TAN TIONSON</v>
          </cell>
          <cell r="G494" t="str">
            <v>MINDANAO, MARINA SUBD, PARANAQUE</v>
          </cell>
          <cell r="H494" t="str">
            <v>PARAÑAQUE CITY</v>
          </cell>
          <cell r="I494" t="str">
            <v>PARAÑAQUE</v>
          </cell>
          <cell r="J494"/>
          <cell r="K494" t="str">
            <v>W/O ISSUE</v>
          </cell>
          <cell r="L494" t="str">
            <v>POWERHOUSE</v>
          </cell>
          <cell r="M494" t="str">
            <v>FCOMP</v>
          </cell>
          <cell r="N494" t="str">
            <v>JSP</v>
          </cell>
          <cell r="O494">
            <v>12.52</v>
          </cell>
          <cell r="P494">
            <v>7.67</v>
          </cell>
          <cell r="Q494">
            <v>12.52</v>
          </cell>
          <cell r="R494">
            <v>0</v>
          </cell>
          <cell r="S494">
            <v>18423.080000000002</v>
          </cell>
          <cell r="T494" t="str">
            <v>NEW</v>
          </cell>
          <cell r="U494">
            <v>7239.73</v>
          </cell>
          <cell r="V494"/>
          <cell r="W494">
            <v>45183.417361111111</v>
          </cell>
          <cell r="X494">
            <v>45183.632638888892</v>
          </cell>
          <cell r="Y494">
            <v>45184</v>
          </cell>
          <cell r="Z494"/>
          <cell r="AA494">
            <v>45189.534722222219</v>
          </cell>
          <cell r="AB494"/>
          <cell r="AC494">
            <v>6.117361111108039</v>
          </cell>
          <cell r="AD494">
            <v>5.9020833333270275</v>
          </cell>
          <cell r="AE494">
            <v>-45189.534722222219</v>
          </cell>
          <cell r="AF494">
            <v>45202.191554659497</v>
          </cell>
          <cell r="AG494">
            <v>45210.998006272399</v>
          </cell>
          <cell r="AH494">
            <v>45233.417361111111</v>
          </cell>
          <cell r="AI494">
            <v>0.21070910493816578</v>
          </cell>
          <cell r="AJ494">
            <v>-1129.7383680555554</v>
          </cell>
          <cell r="AK494">
            <v>20</v>
          </cell>
          <cell r="AL494">
            <v>36</v>
          </cell>
          <cell r="AM494">
            <v>21.774193548387096</v>
          </cell>
          <cell r="AN494">
            <v>27.58064516129032</v>
          </cell>
          <cell r="AO494">
            <v>18.774193548387096</v>
          </cell>
          <cell r="AP494">
            <v>40</v>
          </cell>
          <cell r="AQ494">
            <v>32</v>
          </cell>
          <cell r="AR494">
            <v>27</v>
          </cell>
          <cell r="AS494">
            <v>45221.534722222219</v>
          </cell>
          <cell r="AT494">
            <v>45216.534722222219</v>
          </cell>
          <cell r="AU494"/>
          <cell r="AV494"/>
          <cell r="AW494"/>
          <cell r="AX494"/>
          <cell r="AY494"/>
          <cell r="AZ494"/>
          <cell r="BA494"/>
          <cell r="BB494"/>
          <cell r="BC494" t="str">
            <v>NO COC</v>
          </cell>
          <cell r="BD494"/>
          <cell r="BE494">
            <v>45192.534722222219</v>
          </cell>
          <cell r="BF494">
            <v>698.46527777778101</v>
          </cell>
          <cell r="BG494"/>
          <cell r="BH494"/>
        </row>
        <row r="495">
          <cell r="E495" t="str">
            <v>X23072902054</v>
          </cell>
          <cell r="F495" t="str">
            <v>ALSTOM TRANSPORT CONSTRUCTION PHILIPPINES, INC.</v>
          </cell>
          <cell r="G495" t="str">
            <v>PRES. M. ROXAS, BACLARAN, PARANAQUE</v>
          </cell>
          <cell r="H495" t="str">
            <v>PARAÑAQUE CITY</v>
          </cell>
          <cell r="I495" t="str">
            <v>PARAÑAQUE</v>
          </cell>
          <cell r="J495" t="str">
            <v>with permit issue, need supplemental project, energized last 12/9/2023; FOR FCOMP - FOR UPDATE OF CONT</v>
          </cell>
          <cell r="K495" t="str">
            <v>W/ ISSUE</v>
          </cell>
          <cell r="L495" t="str">
            <v>CHALLENGER</v>
          </cell>
          <cell r="M495" t="str">
            <v>COMP</v>
          </cell>
          <cell r="N495" t="str">
            <v>JSP</v>
          </cell>
          <cell r="O495">
            <v>52.82</v>
          </cell>
          <cell r="P495">
            <v>43.216099999999997</v>
          </cell>
          <cell r="Q495">
            <v>86.48</v>
          </cell>
          <cell r="R495">
            <v>78</v>
          </cell>
          <cell r="S495">
            <v>419045.17</v>
          </cell>
          <cell r="T495" t="str">
            <v>NEW</v>
          </cell>
          <cell r="U495">
            <v>41163.69</v>
          </cell>
          <cell r="V495">
            <v>28298.880000000001</v>
          </cell>
          <cell r="W495">
            <v>45182.354861111111</v>
          </cell>
          <cell r="X495">
            <v>45187</v>
          </cell>
          <cell r="Y495">
            <v>45182</v>
          </cell>
          <cell r="Z495"/>
          <cell r="AA495">
            <v>45270.872916666667</v>
          </cell>
          <cell r="AB495">
            <v>45876.345138888886</v>
          </cell>
          <cell r="AC495">
            <v>88.518055555556202</v>
          </cell>
          <cell r="AD495">
            <v>83.872916666667152</v>
          </cell>
          <cell r="AE495">
            <v>605.47222222221899</v>
          </cell>
          <cell r="AF495">
            <v>45201.655241339249</v>
          </cell>
          <cell r="AG495">
            <v>45210.602009400085</v>
          </cell>
          <cell r="AH495">
            <v>45232.354861111111</v>
          </cell>
          <cell r="AI495">
            <v>2.9770138888889104</v>
          </cell>
          <cell r="AJ495">
            <v>14.416005291005215</v>
          </cell>
          <cell r="AK495">
            <v>23</v>
          </cell>
          <cell r="AL495">
            <v>34</v>
          </cell>
          <cell r="AM495">
            <v>22.300380228136884</v>
          </cell>
          <cell r="AN495">
            <v>28.247148288973385</v>
          </cell>
          <cell r="AO495">
            <v>19.300380228136884</v>
          </cell>
          <cell r="AP495">
            <v>42</v>
          </cell>
          <cell r="AQ495">
            <v>33.6</v>
          </cell>
          <cell r="AR495">
            <v>28.6</v>
          </cell>
          <cell r="AS495">
            <v>45304.472916666666</v>
          </cell>
          <cell r="AT495">
            <v>45299.472916666666</v>
          </cell>
          <cell r="AU495"/>
          <cell r="AV495"/>
          <cell r="AW495"/>
          <cell r="AX495"/>
          <cell r="AY495"/>
          <cell r="AZ495"/>
          <cell r="BA495"/>
          <cell r="BB495"/>
          <cell r="BC495" t="str">
            <v>PAID</v>
          </cell>
          <cell r="BD495"/>
          <cell r="BE495">
            <v>45273.872916666667</v>
          </cell>
          <cell r="BF495">
            <v>105.12708333333285</v>
          </cell>
          <cell r="BG495">
            <v>45270</v>
          </cell>
          <cell r="BH495">
            <v>45379</v>
          </cell>
        </row>
        <row r="496">
          <cell r="E496" t="str">
            <v>X23072902617</v>
          </cell>
          <cell r="F496" t="str">
            <v>LIGHT RAIL MANILA CORPORATION (REDEMPTORIST STATION)</v>
          </cell>
          <cell r="G496" t="str">
            <v>PRES. M. ROXAS, BACLARAN, PARANAQUE</v>
          </cell>
          <cell r="H496" t="str">
            <v>PARAÑAQUE CITY</v>
          </cell>
          <cell r="I496" t="str">
            <v>PARAÑAQUE</v>
          </cell>
          <cell r="J496" t="str">
            <v>with permit issue, need supplemental project, energized last 12/9/2023; FOR FCOMP - FOR UPDATE OF CONT</v>
          </cell>
          <cell r="K496" t="str">
            <v>W/ ISSUE</v>
          </cell>
          <cell r="L496" t="str">
            <v>CHALLENGER</v>
          </cell>
          <cell r="M496" t="str">
            <v>FCOMP</v>
          </cell>
          <cell r="N496" t="str">
            <v>IJP</v>
          </cell>
          <cell r="O496">
            <v>219.44</v>
          </cell>
          <cell r="P496">
            <v>164.89500000000001</v>
          </cell>
          <cell r="Q496">
            <v>300.3</v>
          </cell>
          <cell r="R496">
            <v>78</v>
          </cell>
          <cell r="S496">
            <v>539841.81000000006</v>
          </cell>
          <cell r="T496" t="str">
            <v>NEW</v>
          </cell>
          <cell r="U496">
            <v>171006.13</v>
          </cell>
          <cell r="V496">
            <v>74193.990000000005</v>
          </cell>
          <cell r="W496">
            <v>45181.7</v>
          </cell>
          <cell r="X496">
            <v>45187</v>
          </cell>
          <cell r="Y496">
            <v>45182</v>
          </cell>
          <cell r="Z496"/>
          <cell r="AA496">
            <v>45270.875</v>
          </cell>
          <cell r="AB496"/>
          <cell r="AC496">
            <v>89.17500000000291</v>
          </cell>
          <cell r="AD496">
            <v>83.875</v>
          </cell>
          <cell r="AE496">
            <v>-45270.875</v>
          </cell>
          <cell r="AF496">
            <v>45202.659731543623</v>
          </cell>
          <cell r="AG496">
            <v>45212.04899328859</v>
          </cell>
          <cell r="AH496">
            <v>45231.7</v>
          </cell>
          <cell r="AI496">
            <v>2.7914023109244606</v>
          </cell>
          <cell r="AJ496">
            <v>-984.14945652173913</v>
          </cell>
          <cell r="AK496">
            <v>28</v>
          </cell>
          <cell r="AL496">
            <v>34</v>
          </cell>
          <cell r="AM496">
            <v>23.959731543624162</v>
          </cell>
          <cell r="AN496">
            <v>30.348993288590602</v>
          </cell>
          <cell r="AO496">
            <v>20.959731543624162</v>
          </cell>
          <cell r="AP496">
            <v>46</v>
          </cell>
          <cell r="AQ496">
            <v>36.800000000000004</v>
          </cell>
          <cell r="AR496">
            <v>31.800000000000004</v>
          </cell>
          <cell r="AS496">
            <v>45307.675000000003</v>
          </cell>
          <cell r="AT496">
            <v>45302.675000000003</v>
          </cell>
          <cell r="AU496"/>
          <cell r="AV496"/>
          <cell r="AW496"/>
          <cell r="AX496"/>
          <cell r="AY496"/>
          <cell r="AZ496"/>
          <cell r="BA496"/>
          <cell r="BB496"/>
          <cell r="BC496" t="str">
            <v>FOR AUDIT</v>
          </cell>
          <cell r="BD496" t="str">
            <v>PARTIALLY BILLED</v>
          </cell>
          <cell r="BE496">
            <v>45273.875</v>
          </cell>
          <cell r="BF496">
            <v>105.125</v>
          </cell>
          <cell r="BG496">
            <v>45270</v>
          </cell>
          <cell r="BH496">
            <v>45379</v>
          </cell>
        </row>
        <row r="497">
          <cell r="E497" t="str">
            <v>X22020770513</v>
          </cell>
          <cell r="F497" t="str">
            <v>FRANKLIN CHURCHILL DELMONTE VELARDE</v>
          </cell>
          <cell r="G497" t="str">
            <v>ANGELES, ALABANG HILLS SUBD PH 3, MUNTINLUPA</v>
          </cell>
          <cell r="H497" t="str">
            <v>MUNTINLUPA CITY</v>
          </cell>
          <cell r="I497" t="str">
            <v>PARAÑAQUE</v>
          </cell>
          <cell r="J497"/>
          <cell r="K497"/>
          <cell r="L497" t="str">
            <v>POWERHOUSE</v>
          </cell>
          <cell r="M497" t="str">
            <v>FCOMP</v>
          </cell>
          <cell r="N497" t="str">
            <v>JSP</v>
          </cell>
          <cell r="O497">
            <v>65.87</v>
          </cell>
          <cell r="P497">
            <v>52.622999999999998</v>
          </cell>
          <cell r="Q497">
            <v>105.87</v>
          </cell>
          <cell r="R497">
            <v>68</v>
          </cell>
          <cell r="S497">
            <v>318471.15999999997</v>
          </cell>
          <cell r="T497" t="str">
            <v>MODIFICATION</v>
          </cell>
          <cell r="U497">
            <v>51335.45</v>
          </cell>
          <cell r="V497">
            <v>25140.71</v>
          </cell>
          <cell r="W497">
            <v>45184.442361111112</v>
          </cell>
          <cell r="X497">
            <v>45187</v>
          </cell>
          <cell r="Y497">
            <v>45187</v>
          </cell>
          <cell r="Z497">
            <v>45254</v>
          </cell>
          <cell r="AA497">
            <v>45258.344444444447</v>
          </cell>
          <cell r="AB497"/>
          <cell r="AC497">
            <v>73.902083333334303</v>
          </cell>
          <cell r="AD497">
            <v>71.344444444446708</v>
          </cell>
          <cell r="AE497">
            <v>-45258.344444444447</v>
          </cell>
          <cell r="AF497">
            <v>45204.787431533645</v>
          </cell>
          <cell r="AG497">
            <v>45214.012783646322</v>
          </cell>
          <cell r="AH497">
            <v>45234.442361111112</v>
          </cell>
          <cell r="AI497">
            <v>2.374229826546034</v>
          </cell>
          <cell r="AJ497">
            <v>-1028.5987373737373</v>
          </cell>
          <cell r="AK497">
            <v>26</v>
          </cell>
          <cell r="AL497">
            <v>34</v>
          </cell>
          <cell r="AM497">
            <v>23.345070422535212</v>
          </cell>
          <cell r="AN497">
            <v>29.570422535211268</v>
          </cell>
          <cell r="AO497">
            <v>20.345070422535212</v>
          </cell>
          <cell r="AP497">
            <v>44</v>
          </cell>
          <cell r="AQ497">
            <v>35.200000000000003</v>
          </cell>
          <cell r="AR497">
            <v>30.200000000000003</v>
          </cell>
          <cell r="AS497">
            <v>45293.544444444444</v>
          </cell>
          <cell r="AT497">
            <v>45288.544444444444</v>
          </cell>
          <cell r="AU497"/>
          <cell r="AV497"/>
          <cell r="AW497"/>
          <cell r="AX497"/>
          <cell r="AY497"/>
          <cell r="AZ497"/>
          <cell r="BA497"/>
          <cell r="BB497"/>
          <cell r="BC497" t="str">
            <v>FOR AUDIT</v>
          </cell>
          <cell r="BD497" t="str">
            <v>PARTIALLY BILLED</v>
          </cell>
          <cell r="BE497">
            <v>45261.344444444447</v>
          </cell>
          <cell r="BF497">
            <v>612.65555555555329</v>
          </cell>
          <cell r="BG497">
            <v>45254</v>
          </cell>
          <cell r="BH497">
            <v>45874</v>
          </cell>
        </row>
        <row r="498">
          <cell r="E498" t="str">
            <v>X23093517512</v>
          </cell>
          <cell r="F498" t="str">
            <v>MIESCOR BUILDERS INC.</v>
          </cell>
          <cell r="G498" t="str">
            <v>J.P. RIZAL, TUAZON SUBD, LAS PINAS CITY</v>
          </cell>
          <cell r="H498" t="str">
            <v>LAS PIÑAS CITY</v>
          </cell>
          <cell r="I498" t="str">
            <v>PARAÑAQUE</v>
          </cell>
          <cell r="J498"/>
          <cell r="K498"/>
          <cell r="L498" t="str">
            <v>ECOM</v>
          </cell>
          <cell r="M498" t="str">
            <v>FCOMP</v>
          </cell>
          <cell r="N498" t="str">
            <v>RRG</v>
          </cell>
          <cell r="O498">
            <v>2.36</v>
          </cell>
          <cell r="P498">
            <v>1.19</v>
          </cell>
          <cell r="Q498">
            <v>3.23</v>
          </cell>
          <cell r="R498">
            <v>0</v>
          </cell>
          <cell r="S498">
            <v>15516.96</v>
          </cell>
          <cell r="T498" t="str">
            <v>TERMINATION</v>
          </cell>
          <cell r="U498">
            <v>1839.18</v>
          </cell>
          <cell r="V498">
            <v>1215.74</v>
          </cell>
          <cell r="W498">
            <v>45183.532638888886</v>
          </cell>
          <cell r="X498">
            <v>45187</v>
          </cell>
          <cell r="Y498">
            <v>45185</v>
          </cell>
          <cell r="Z498"/>
          <cell r="AA498">
            <v>45208</v>
          </cell>
          <cell r="AB498"/>
          <cell r="AC498">
            <v>24.46736111111386</v>
          </cell>
          <cell r="AD498">
            <v>21</v>
          </cell>
          <cell r="AE498">
            <v>-45208</v>
          </cell>
          <cell r="AF498">
            <v>45202.306832437273</v>
          </cell>
          <cell r="AG498">
            <v>45211.113284050174</v>
          </cell>
          <cell r="AH498">
            <v>45233.532638888886</v>
          </cell>
          <cell r="AI498">
            <v>0.84276466049392185</v>
          </cell>
          <cell r="AJ498">
            <v>-1130.2</v>
          </cell>
          <cell r="AK498">
            <v>20</v>
          </cell>
          <cell r="AL498">
            <v>36</v>
          </cell>
          <cell r="AM498">
            <v>21.774193548387096</v>
          </cell>
          <cell r="AN498">
            <v>27.58064516129032</v>
          </cell>
          <cell r="AO498">
            <v>18.774193548387096</v>
          </cell>
          <cell r="AP498">
            <v>40</v>
          </cell>
          <cell r="AQ498">
            <v>32</v>
          </cell>
          <cell r="AR498">
            <v>27</v>
          </cell>
          <cell r="AS498">
            <v>45240</v>
          </cell>
          <cell r="AT498">
            <v>45235</v>
          </cell>
          <cell r="AU498"/>
          <cell r="AV498"/>
          <cell r="AW498"/>
          <cell r="AX498"/>
          <cell r="AY498"/>
          <cell r="AZ498"/>
          <cell r="BA498"/>
          <cell r="BB498"/>
          <cell r="BC498" t="str">
            <v>ON GOING MAT RETURN</v>
          </cell>
          <cell r="BD498" t="str">
            <v>PARTIALLY BILLED</v>
          </cell>
          <cell r="BE498">
            <v>45211</v>
          </cell>
          <cell r="BF498">
            <v>52</v>
          </cell>
          <cell r="BG498">
            <v>45187</v>
          </cell>
          <cell r="BH498">
            <v>45263</v>
          </cell>
        </row>
        <row r="499">
          <cell r="E499" t="str">
            <v>X23072669434</v>
          </cell>
          <cell r="F499" t="str">
            <v>NOVIC OMEGA DELA CRUZ</v>
          </cell>
          <cell r="G499" t="str">
            <v>BF HOMES-HERNANDEZ PORTION, BF HOMES-HERNANDEZ PORTION, LAS PINAS CITY</v>
          </cell>
          <cell r="H499" t="str">
            <v>LAS PIÑAS CITY</v>
          </cell>
          <cell r="I499" t="str">
            <v>PARAÑAQUE</v>
          </cell>
          <cell r="J499" t="str">
            <v>ssp oct 2</v>
          </cell>
          <cell r="K499" t="str">
            <v>W/O ISSUE</v>
          </cell>
          <cell r="L499" t="str">
            <v>POWERHOUSE</v>
          </cell>
          <cell r="M499" t="str">
            <v>FCOMP</v>
          </cell>
          <cell r="N499" t="str">
            <v>JSP</v>
          </cell>
          <cell r="O499">
            <v>40.369999999999997</v>
          </cell>
          <cell r="P499">
            <v>19.942799999999998</v>
          </cell>
          <cell r="Q499">
            <v>55.25</v>
          </cell>
          <cell r="R499">
            <v>52</v>
          </cell>
          <cell r="S499">
            <v>257687.34</v>
          </cell>
          <cell r="T499" t="str">
            <v>NEW</v>
          </cell>
          <cell r="U499">
            <v>31483.84</v>
          </cell>
          <cell r="V499"/>
          <cell r="W499">
            <v>45187.535416666666</v>
          </cell>
          <cell r="X499">
            <v>45190</v>
          </cell>
          <cell r="Y499">
            <v>45188</v>
          </cell>
          <cell r="Z499"/>
          <cell r="AA499">
            <v>45202.280555555553</v>
          </cell>
          <cell r="AB499"/>
          <cell r="AC499">
            <v>14.745138888887595</v>
          </cell>
          <cell r="AD499">
            <v>12.280555555553292</v>
          </cell>
          <cell r="AE499">
            <v>-45202.280555555553</v>
          </cell>
          <cell r="AF499">
            <v>45206.835796894804</v>
          </cell>
          <cell r="AG499">
            <v>45215.78256495564</v>
          </cell>
          <cell r="AH499">
            <v>45237.535416666666</v>
          </cell>
          <cell r="AI499">
            <v>0.49590428743956999</v>
          </cell>
          <cell r="AJ499">
            <v>-1076.244775132275</v>
          </cell>
          <cell r="AK499">
            <v>23</v>
          </cell>
          <cell r="AL499">
            <v>34</v>
          </cell>
          <cell r="AM499">
            <v>22.300380228136884</v>
          </cell>
          <cell r="AN499">
            <v>28.247148288973385</v>
          </cell>
          <cell r="AO499">
            <v>19.300380228136884</v>
          </cell>
          <cell r="AP499">
            <v>42</v>
          </cell>
          <cell r="AQ499">
            <v>33.6</v>
          </cell>
          <cell r="AR499">
            <v>28.6</v>
          </cell>
          <cell r="AS499">
            <v>45235.880555555552</v>
          </cell>
          <cell r="AT499">
            <v>45230.880555555552</v>
          </cell>
          <cell r="AU499"/>
          <cell r="AV499"/>
          <cell r="AW499"/>
          <cell r="AX499"/>
          <cell r="AY499"/>
          <cell r="AZ499"/>
          <cell r="BA499"/>
          <cell r="BB499"/>
          <cell r="BC499" t="str">
            <v>NO COC</v>
          </cell>
          <cell r="BD499"/>
          <cell r="BE499">
            <v>45205.280555555553</v>
          </cell>
          <cell r="BF499">
            <v>685.71944444444671</v>
          </cell>
          <cell r="BG499"/>
          <cell r="BH499"/>
        </row>
        <row r="500">
          <cell r="E500" t="str">
            <v>X23083329858</v>
          </cell>
          <cell r="F500" t="str">
            <v>RICARDO MANROY VILLEGAS</v>
          </cell>
          <cell r="G500" t="str">
            <v>PEARL, LAS PIÑAS ROYALE ESTATE, LAS PINAS CITY</v>
          </cell>
          <cell r="H500" t="str">
            <v>LAS PIÑAS CITY</v>
          </cell>
          <cell r="I500" t="str">
            <v>PARAÑAQUE</v>
          </cell>
          <cell r="J500" t="str">
            <v>ssp oct 3</v>
          </cell>
          <cell r="K500"/>
          <cell r="L500" t="str">
            <v>POWERHOUSE</v>
          </cell>
          <cell r="M500" t="str">
            <v>FCOMP</v>
          </cell>
          <cell r="N500" t="str">
            <v>JSP</v>
          </cell>
          <cell r="O500">
            <v>23.17</v>
          </cell>
          <cell r="P500">
            <v>18.243300000000001</v>
          </cell>
          <cell r="Q500">
            <v>31.73</v>
          </cell>
          <cell r="R500">
            <v>30.4</v>
          </cell>
          <cell r="S500">
            <v>225660.42</v>
          </cell>
          <cell r="T500" t="str">
            <v>MODIFICATION</v>
          </cell>
          <cell r="U500">
            <v>21384.27</v>
          </cell>
          <cell r="V500"/>
          <cell r="W500">
            <v>45184.657638888886</v>
          </cell>
          <cell r="X500">
            <v>45190</v>
          </cell>
          <cell r="Y500">
            <v>45187</v>
          </cell>
          <cell r="Z500"/>
          <cell r="AA500">
            <v>45202.290972222225</v>
          </cell>
          <cell r="AB500"/>
          <cell r="AC500">
            <v>17.633333333338669</v>
          </cell>
          <cell r="AD500">
            <v>12.290972222224809</v>
          </cell>
          <cell r="AE500">
            <v>-45202.290972222225</v>
          </cell>
          <cell r="AF500">
            <v>45203.431832437273</v>
          </cell>
          <cell r="AG500">
            <v>45212.238284050174</v>
          </cell>
          <cell r="AH500">
            <v>45234.657638888886</v>
          </cell>
          <cell r="AI500">
            <v>0.60737037037055419</v>
          </cell>
          <cell r="AJ500">
            <v>-1130.0572743055557</v>
          </cell>
          <cell r="AK500">
            <v>20</v>
          </cell>
          <cell r="AL500">
            <v>36</v>
          </cell>
          <cell r="AM500">
            <v>21.774193548387096</v>
          </cell>
          <cell r="AN500">
            <v>27.58064516129032</v>
          </cell>
          <cell r="AO500">
            <v>18.774193548387096</v>
          </cell>
          <cell r="AP500">
            <v>40</v>
          </cell>
          <cell r="AQ500">
            <v>32</v>
          </cell>
          <cell r="AR500">
            <v>27</v>
          </cell>
          <cell r="AS500">
            <v>45234.290972222225</v>
          </cell>
          <cell r="AT500">
            <v>45229.290972222225</v>
          </cell>
          <cell r="AU500"/>
          <cell r="AV500"/>
          <cell r="AW500"/>
          <cell r="AX500"/>
          <cell r="AY500"/>
          <cell r="AZ500"/>
          <cell r="BA500"/>
          <cell r="BB500"/>
          <cell r="BC500" t="str">
            <v>NO COC</v>
          </cell>
          <cell r="BD500"/>
          <cell r="BE500">
            <v>45205.290972222225</v>
          </cell>
          <cell r="BF500">
            <v>685.70902777777519</v>
          </cell>
          <cell r="BG500"/>
          <cell r="BH500"/>
        </row>
        <row r="501">
          <cell r="E501" t="str">
            <v>X23062161877</v>
          </cell>
          <cell r="F501" t="str">
            <v>MARTINDALE TECHNOLOGIES INCORPORATED</v>
          </cell>
          <cell r="G501" t="str">
            <v>JASMIN, T.S. CRUZ SUBD, LAS PINAS CITY</v>
          </cell>
          <cell r="H501" t="str">
            <v>LAS PIÑAS CITY</v>
          </cell>
          <cell r="I501" t="str">
            <v>PARAÑAQUE</v>
          </cell>
          <cell r="J501"/>
          <cell r="K501" t="str">
            <v>W/O ISSUE</v>
          </cell>
          <cell r="L501" t="str">
            <v>POWERHOUSE</v>
          </cell>
          <cell r="M501" t="str">
            <v>FCOMP</v>
          </cell>
          <cell r="N501" t="str">
            <v>JSP</v>
          </cell>
          <cell r="O501">
            <v>30.68</v>
          </cell>
          <cell r="P501">
            <v>14.6328</v>
          </cell>
          <cell r="Q501">
            <v>41.97</v>
          </cell>
          <cell r="R501">
            <v>69</v>
          </cell>
          <cell r="S501">
            <v>249786.01</v>
          </cell>
          <cell r="T501" t="str">
            <v>NEW</v>
          </cell>
          <cell r="U501">
            <v>23932.45</v>
          </cell>
          <cell r="V501"/>
          <cell r="W501">
            <v>45187.703472222223</v>
          </cell>
          <cell r="X501">
            <v>45190</v>
          </cell>
          <cell r="Y501">
            <v>45188</v>
          </cell>
          <cell r="Z501"/>
          <cell r="AA501">
            <v>45206.556944444441</v>
          </cell>
          <cell r="AB501"/>
          <cell r="AC501">
            <v>18.853472222217533</v>
          </cell>
          <cell r="AD501">
            <v>16.556944444440887</v>
          </cell>
          <cell r="AE501">
            <v>-45206.556944444441</v>
          </cell>
          <cell r="AF501">
            <v>45205.777852387509</v>
          </cell>
          <cell r="AG501">
            <v>45214.397687098259</v>
          </cell>
          <cell r="AH501">
            <v>45237.703472222223</v>
          </cell>
          <cell r="AI501">
            <v>0.67096180555538865</v>
          </cell>
          <cell r="AJ501">
            <v>-1130.1639236111109</v>
          </cell>
          <cell r="AK501">
            <v>20</v>
          </cell>
          <cell r="AL501">
            <v>34</v>
          </cell>
          <cell r="AM501">
            <v>21.074380165289259</v>
          </cell>
          <cell r="AN501">
            <v>26.694214876033058</v>
          </cell>
          <cell r="AO501">
            <v>18.074380165289259</v>
          </cell>
          <cell r="AP501">
            <v>40</v>
          </cell>
          <cell r="AQ501">
            <v>32</v>
          </cell>
          <cell r="AR501">
            <v>27</v>
          </cell>
          <cell r="AS501">
            <v>45238.556944444441</v>
          </cell>
          <cell r="AT501">
            <v>45233.556944444441</v>
          </cell>
          <cell r="AU501"/>
          <cell r="AV501"/>
          <cell r="AW501"/>
          <cell r="AX501"/>
          <cell r="AY501"/>
          <cell r="AZ501"/>
          <cell r="BA501"/>
          <cell r="BB501"/>
          <cell r="BC501" t="str">
            <v>NO COC</v>
          </cell>
          <cell r="BD501"/>
          <cell r="BE501">
            <v>45209.556944444441</v>
          </cell>
          <cell r="BF501">
            <v>681.44305555555911</v>
          </cell>
          <cell r="BG501"/>
          <cell r="BH501"/>
        </row>
        <row r="502">
          <cell r="E502" t="str">
            <v>R22876956</v>
          </cell>
          <cell r="F502" t="str">
            <v xml:space="preserve">ORDIALES, FLORIDA H., </v>
          </cell>
          <cell r="G502" t="str">
            <v>BLK 6, COASTAL WOODS, BACOOR</v>
          </cell>
          <cell r="H502" t="str">
            <v>BACOOR CITY</v>
          </cell>
          <cell r="I502" t="str">
            <v>DASMA</v>
          </cell>
          <cell r="J502"/>
          <cell r="K502"/>
          <cell r="L502" t="str">
            <v>POWERHOUSE</v>
          </cell>
          <cell r="M502" t="str">
            <v>FCOMP</v>
          </cell>
          <cell r="N502" t="str">
            <v>JSP</v>
          </cell>
          <cell r="O502">
            <v>11.56</v>
          </cell>
          <cell r="P502">
            <v>10.41</v>
          </cell>
          <cell r="Q502">
            <v>15.87</v>
          </cell>
          <cell r="R502">
            <v>0</v>
          </cell>
          <cell r="S502">
            <v>29438.46</v>
          </cell>
          <cell r="T502" t="str">
            <v>RELOC</v>
          </cell>
          <cell r="U502">
            <v>11125.11</v>
          </cell>
          <cell r="V502"/>
          <cell r="W502">
            <v>45189.676388888889</v>
          </cell>
          <cell r="X502">
            <v>45191</v>
          </cell>
          <cell r="Y502">
            <v>45195</v>
          </cell>
          <cell r="Z502"/>
          <cell r="AA502">
            <v>45246.620138888888</v>
          </cell>
          <cell r="AB502"/>
          <cell r="AC502">
            <v>56.943749999998545</v>
          </cell>
          <cell r="AD502">
            <v>55.620138888887595</v>
          </cell>
          <cell r="AE502">
            <v>-45246.620138888888</v>
          </cell>
          <cell r="AF502">
            <v>45208.450582437275</v>
          </cell>
          <cell r="AG502">
            <v>45217.257034050177</v>
          </cell>
          <cell r="AH502">
            <v>45239.676388888889</v>
          </cell>
          <cell r="AI502">
            <v>1.9613958333332833</v>
          </cell>
          <cell r="AJ502">
            <v>-1131.1655034722221</v>
          </cell>
          <cell r="AK502">
            <v>20</v>
          </cell>
          <cell r="AL502">
            <v>36</v>
          </cell>
          <cell r="AM502">
            <v>21.774193548387096</v>
          </cell>
          <cell r="AN502">
            <v>27.58064516129032</v>
          </cell>
          <cell r="AO502">
            <v>18.774193548387096</v>
          </cell>
          <cell r="AP502">
            <v>40</v>
          </cell>
          <cell r="AQ502">
            <v>32</v>
          </cell>
          <cell r="AR502">
            <v>27</v>
          </cell>
          <cell r="AS502">
            <v>45278.620138888888</v>
          </cell>
          <cell r="AT502">
            <v>45273.620138888888</v>
          </cell>
          <cell r="AU502"/>
          <cell r="AV502"/>
          <cell r="AW502"/>
          <cell r="AX502"/>
          <cell r="AY502"/>
          <cell r="AZ502"/>
          <cell r="BA502"/>
          <cell r="BB502"/>
          <cell r="BC502" t="str">
            <v>NO COC</v>
          </cell>
          <cell r="BD502"/>
          <cell r="BE502">
            <v>45249.620138888888</v>
          </cell>
          <cell r="BF502">
            <v>641.3798611111124</v>
          </cell>
          <cell r="BG502"/>
          <cell r="BH502"/>
        </row>
        <row r="503">
          <cell r="E503" t="str">
            <v>X23083445010</v>
          </cell>
          <cell r="F503" t="str">
            <v>MICHAEL G. SAMSON</v>
          </cell>
          <cell r="G503" t="str">
            <v>DOÑA MARY, ALABANG HILLS SUBD PH 2, MUNTINLUPA</v>
          </cell>
          <cell r="H503" t="str">
            <v>MUNTINLUPA CITY</v>
          </cell>
          <cell r="I503" t="str">
            <v>PARAÑAQUE</v>
          </cell>
          <cell r="J503"/>
          <cell r="K503"/>
          <cell r="L503" t="str">
            <v>POWERHOUSE</v>
          </cell>
          <cell r="M503" t="str">
            <v>FCOMP</v>
          </cell>
          <cell r="N503" t="str">
            <v>JSP</v>
          </cell>
          <cell r="O503">
            <v>19.399999999999999</v>
          </cell>
          <cell r="P503">
            <v>2.6595</v>
          </cell>
          <cell r="Q503">
            <v>26.57</v>
          </cell>
          <cell r="R503">
            <v>98</v>
          </cell>
          <cell r="S503">
            <v>27866.639999999999</v>
          </cell>
          <cell r="T503" t="str">
            <v>MODIFICATION</v>
          </cell>
          <cell r="U503">
            <v>15117.99</v>
          </cell>
          <cell r="V503"/>
          <cell r="W503">
            <v>45189.649305555555</v>
          </cell>
          <cell r="X503">
            <v>45194</v>
          </cell>
          <cell r="Y503">
            <v>45195</v>
          </cell>
          <cell r="Z503"/>
          <cell r="AA503">
            <v>45214.681250000001</v>
          </cell>
          <cell r="AB503"/>
          <cell r="AC503">
            <v>25.031944444446708</v>
          </cell>
          <cell r="AD503">
            <v>20.681250000001455</v>
          </cell>
          <cell r="AE503">
            <v>-45214.681250000001</v>
          </cell>
          <cell r="AF503">
            <v>45207.723685720841</v>
          </cell>
          <cell r="AG503">
            <v>45216.34352043159</v>
          </cell>
          <cell r="AH503">
            <v>45239.649305555555</v>
          </cell>
          <cell r="AI503">
            <v>0.89084272875825055</v>
          </cell>
          <cell r="AJ503">
            <v>-1130.3670312500001</v>
          </cell>
          <cell r="AK503">
            <v>20</v>
          </cell>
          <cell r="AL503">
            <v>34</v>
          </cell>
          <cell r="AM503">
            <v>21.074380165289259</v>
          </cell>
          <cell r="AN503">
            <v>26.694214876033058</v>
          </cell>
          <cell r="AO503">
            <v>18.074380165289259</v>
          </cell>
          <cell r="AP503">
            <v>40</v>
          </cell>
          <cell r="AQ503">
            <v>32</v>
          </cell>
          <cell r="AR503">
            <v>27</v>
          </cell>
          <cell r="AS503">
            <v>45246.681250000001</v>
          </cell>
          <cell r="AT503">
            <v>45241.681250000001</v>
          </cell>
          <cell r="AU503"/>
          <cell r="AV503"/>
          <cell r="AW503"/>
          <cell r="AX503"/>
          <cell r="AY503"/>
          <cell r="AZ503"/>
          <cell r="BA503"/>
          <cell r="BB503"/>
          <cell r="BC503" t="str">
            <v>NO COC</v>
          </cell>
          <cell r="BD503"/>
          <cell r="BE503">
            <v>45217.681250000001</v>
          </cell>
          <cell r="BF503">
            <v>673.31874999999854</v>
          </cell>
          <cell r="BG503"/>
          <cell r="BH503"/>
        </row>
        <row r="504">
          <cell r="E504" t="str">
            <v>X23093700493</v>
          </cell>
          <cell r="F504" t="str">
            <v>JAN IRIS A. CORDERO</v>
          </cell>
          <cell r="G504" t="str">
            <v>RAFAEL REYES, BF HOMES, PARANAQUE</v>
          </cell>
          <cell r="H504" t="str">
            <v>PARAÑAQUE CITY</v>
          </cell>
          <cell r="I504" t="str">
            <v>PARAÑAQUE</v>
          </cell>
          <cell r="J504"/>
          <cell r="K504"/>
          <cell r="L504" t="str">
            <v>POWERHOUSE</v>
          </cell>
          <cell r="M504" t="str">
            <v>FCOMP</v>
          </cell>
          <cell r="N504" t="str">
            <v>JSP</v>
          </cell>
          <cell r="O504">
            <v>4.3099999999999996</v>
          </cell>
          <cell r="P504">
            <v>1.73</v>
          </cell>
          <cell r="Q504">
            <v>5.92</v>
          </cell>
          <cell r="R504">
            <v>30</v>
          </cell>
          <cell r="S504">
            <v>20608.599999999999</v>
          </cell>
          <cell r="T504" t="str">
            <v>MODIFICATION</v>
          </cell>
          <cell r="U504">
            <v>3358.77</v>
          </cell>
          <cell r="V504"/>
          <cell r="W504">
            <v>45195.674305555556</v>
          </cell>
          <cell r="X504">
            <v>45198</v>
          </cell>
          <cell r="Y504">
            <v>45196</v>
          </cell>
          <cell r="Z504"/>
          <cell r="AA504">
            <v>45210.261111111111</v>
          </cell>
          <cell r="AB504"/>
          <cell r="AC504">
            <v>14.586805555554747</v>
          </cell>
          <cell r="AD504">
            <v>12.261111111110949</v>
          </cell>
          <cell r="AE504">
            <v>-45210.261111111111</v>
          </cell>
          <cell r="AF504">
            <v>45214.448499103943</v>
          </cell>
          <cell r="AG504">
            <v>45223.254950716844</v>
          </cell>
          <cell r="AH504">
            <v>45245.674305555556</v>
          </cell>
          <cell r="AI504">
            <v>0.50243441358021912</v>
          </cell>
          <cell r="AJ504">
            <v>-1130.2565277777778</v>
          </cell>
          <cell r="AK504">
            <v>20</v>
          </cell>
          <cell r="AL504">
            <v>36</v>
          </cell>
          <cell r="AM504">
            <v>21.774193548387096</v>
          </cell>
          <cell r="AN504">
            <v>27.58064516129032</v>
          </cell>
          <cell r="AO504">
            <v>18.774193548387096</v>
          </cell>
          <cell r="AP504">
            <v>40</v>
          </cell>
          <cell r="AQ504">
            <v>32</v>
          </cell>
          <cell r="AR504">
            <v>27</v>
          </cell>
          <cell r="AS504">
            <v>45242.261111111111</v>
          </cell>
          <cell r="AT504">
            <v>45237.261111111111</v>
          </cell>
          <cell r="AU504"/>
          <cell r="AV504"/>
          <cell r="AW504"/>
          <cell r="AX504"/>
          <cell r="AY504"/>
          <cell r="AZ504"/>
          <cell r="BA504"/>
          <cell r="BB504"/>
          <cell r="BC504" t="str">
            <v>NO COC</v>
          </cell>
          <cell r="BD504"/>
          <cell r="BE504">
            <v>45213.261111111111</v>
          </cell>
          <cell r="BF504">
            <v>677.73888888888905</v>
          </cell>
          <cell r="BG504"/>
          <cell r="BH504"/>
        </row>
        <row r="505">
          <cell r="E505" t="str">
            <v>X23083155989</v>
          </cell>
          <cell r="F505" t="str">
            <v>TARCELO L. BABILONDO</v>
          </cell>
          <cell r="G505" t="str">
            <v>SITIO MANGGAHAN 2, SITIO MANGGAHAN 2, PARANAQUE</v>
          </cell>
          <cell r="H505" t="str">
            <v>PARAÑAQUE CITY</v>
          </cell>
          <cell r="I505" t="str">
            <v>PARAÑAQUE</v>
          </cell>
          <cell r="J505" t="str">
            <v>energized last Oct 20, 2023; COMPLETED NO PO</v>
          </cell>
          <cell r="K505" t="str">
            <v>W/ ISSUE</v>
          </cell>
          <cell r="L505" t="str">
            <v>VJC</v>
          </cell>
          <cell r="M505" t="str">
            <v>FCOMP</v>
          </cell>
          <cell r="N505" t="str">
            <v>JSP</v>
          </cell>
          <cell r="O505">
            <v>348.99</v>
          </cell>
          <cell r="P505">
            <v>153.0258</v>
          </cell>
          <cell r="Q505">
            <v>181.28</v>
          </cell>
          <cell r="R505">
            <v>180</v>
          </cell>
          <cell r="S505">
            <v>1053998.28</v>
          </cell>
          <cell r="T505" t="str">
            <v>NEW</v>
          </cell>
          <cell r="U505">
            <v>161078.97</v>
          </cell>
          <cell r="V505">
            <v>40253.4</v>
          </cell>
          <cell r="W505">
            <v>45196.709722222222</v>
          </cell>
          <cell r="X505">
            <v>45198</v>
          </cell>
          <cell r="Y505">
            <v>45201</v>
          </cell>
          <cell r="Z505">
            <v>45219</v>
          </cell>
          <cell r="AA505">
            <v>45219.000694444447</v>
          </cell>
          <cell r="AB505"/>
          <cell r="AC505">
            <v>22.290972222224809</v>
          </cell>
          <cell r="AD505">
            <v>21.000694444446708</v>
          </cell>
          <cell r="AE505">
            <v>-45219.000694444447</v>
          </cell>
          <cell r="AF505">
            <v>45216.155765387688</v>
          </cell>
          <cell r="AG505">
            <v>45225.141376898478</v>
          </cell>
          <cell r="AH505">
            <v>45246.709722222222</v>
          </cell>
          <cell r="AI505">
            <v>0.74481854300222317</v>
          </cell>
          <cell r="AJ505">
            <v>-1027.7045612373738</v>
          </cell>
          <cell r="AK505">
            <v>26</v>
          </cell>
          <cell r="AL505">
            <v>32</v>
          </cell>
          <cell r="AM505">
            <v>22.446043165467625</v>
          </cell>
          <cell r="AN505">
            <v>28.431654676258994</v>
          </cell>
          <cell r="AO505">
            <v>19.446043165467625</v>
          </cell>
          <cell r="AP505">
            <v>44</v>
          </cell>
          <cell r="AQ505">
            <v>35.200000000000003</v>
          </cell>
          <cell r="AR505">
            <v>30.200000000000003</v>
          </cell>
          <cell r="AS505">
            <v>45254.200694444444</v>
          </cell>
          <cell r="AT505">
            <v>45249.200694444444</v>
          </cell>
          <cell r="AU505"/>
          <cell r="AV505"/>
          <cell r="AW505"/>
          <cell r="AX505"/>
          <cell r="AY505"/>
          <cell r="AZ505"/>
          <cell r="BA505"/>
          <cell r="BB505"/>
          <cell r="BC505" t="str">
            <v>FOR AUDIT</v>
          </cell>
          <cell r="BD505" t="str">
            <v>PARTIALLY BILLED</v>
          </cell>
          <cell r="BE505">
            <v>45222.000694444447</v>
          </cell>
          <cell r="BF505">
            <v>643.99930555555329</v>
          </cell>
          <cell r="BG505">
            <v>45219</v>
          </cell>
          <cell r="BH505">
            <v>45866</v>
          </cell>
        </row>
        <row r="506">
          <cell r="E506" t="str">
            <v>X23072901566</v>
          </cell>
          <cell r="F506" t="str">
            <v>PHILIPPINE SEVEN CORPORATION</v>
          </cell>
          <cell r="G506" t="str">
            <v>SAN GUILLERMO, PUTATAN, MUNTINLUPA</v>
          </cell>
          <cell r="H506" t="str">
            <v>MUNTINLUPA CITY</v>
          </cell>
          <cell r="I506" t="str">
            <v>PARAÑAQUE</v>
          </cell>
          <cell r="J506"/>
          <cell r="K506" t="str">
            <v>W/ ISSUE</v>
          </cell>
          <cell r="L506" t="str">
            <v>POWERHOUSE</v>
          </cell>
          <cell r="M506" t="str">
            <v>FCOMP</v>
          </cell>
          <cell r="N506" t="str">
            <v>JSP</v>
          </cell>
          <cell r="O506">
            <v>18.97</v>
          </cell>
          <cell r="P506">
            <v>11.312799999999999</v>
          </cell>
          <cell r="Q506">
            <v>25.9</v>
          </cell>
          <cell r="R506">
            <v>38</v>
          </cell>
          <cell r="S506">
            <v>199275.18</v>
          </cell>
          <cell r="T506" t="str">
            <v>NEW</v>
          </cell>
          <cell r="U506">
            <v>14783.49</v>
          </cell>
          <cell r="V506"/>
          <cell r="W506">
            <v>45202.666666666664</v>
          </cell>
          <cell r="X506">
            <v>45204</v>
          </cell>
          <cell r="Y506">
            <v>45203</v>
          </cell>
          <cell r="Z506"/>
          <cell r="AA506">
            <v>45223.515972222223</v>
          </cell>
          <cell r="AB506"/>
          <cell r="AC506">
            <v>20.849305555559113</v>
          </cell>
          <cell r="AD506">
            <v>19.515972222223354</v>
          </cell>
          <cell r="AE506">
            <v>-45223.515972222223</v>
          </cell>
          <cell r="AF506">
            <v>45221.440860215051</v>
          </cell>
          <cell r="AG506">
            <v>45230.247311827952</v>
          </cell>
          <cell r="AH506">
            <v>45252.666666666664</v>
          </cell>
          <cell r="AI506">
            <v>0.71814274691370272</v>
          </cell>
          <cell r="AJ506">
            <v>-1130.5878993055555</v>
          </cell>
          <cell r="AK506">
            <v>20</v>
          </cell>
          <cell r="AL506">
            <v>36</v>
          </cell>
          <cell r="AM506">
            <v>21.774193548387096</v>
          </cell>
          <cell r="AN506">
            <v>27.58064516129032</v>
          </cell>
          <cell r="AO506">
            <v>18.774193548387096</v>
          </cell>
          <cell r="AP506">
            <v>40</v>
          </cell>
          <cell r="AQ506">
            <v>32</v>
          </cell>
          <cell r="AR506">
            <v>27</v>
          </cell>
          <cell r="AS506">
            <v>45255.515972222223</v>
          </cell>
          <cell r="AT506">
            <v>45250.515972222223</v>
          </cell>
          <cell r="AU506"/>
          <cell r="AV506"/>
          <cell r="AW506"/>
          <cell r="AX506"/>
          <cell r="AY506"/>
          <cell r="AZ506"/>
          <cell r="BA506"/>
          <cell r="BB506"/>
          <cell r="BC506" t="str">
            <v>NO COC</v>
          </cell>
          <cell r="BD506"/>
          <cell r="BE506">
            <v>45226.515972222223</v>
          </cell>
          <cell r="BF506">
            <v>664.48402777777665</v>
          </cell>
          <cell r="BG506"/>
          <cell r="BH506"/>
        </row>
        <row r="507">
          <cell r="E507" t="str">
            <v>X23093529035</v>
          </cell>
          <cell r="F507" t="str">
            <v>ALONA BUENAVENTURA GOMEZ</v>
          </cell>
          <cell r="G507" t="str">
            <v>BALLECER EXT, ZONE 6, TAGUIG CITY</v>
          </cell>
          <cell r="H507" t="str">
            <v>TAGUIG CITY</v>
          </cell>
          <cell r="I507" t="str">
            <v>PARAÑAQUE</v>
          </cell>
          <cell r="J507"/>
          <cell r="K507" t="str">
            <v>W/O ISSUE</v>
          </cell>
          <cell r="L507" t="str">
            <v>POWERHOUSE</v>
          </cell>
          <cell r="M507" t="str">
            <v>FCOMP</v>
          </cell>
          <cell r="N507" t="str">
            <v>JSP</v>
          </cell>
          <cell r="O507">
            <v>5.84</v>
          </cell>
          <cell r="P507">
            <v>2.38</v>
          </cell>
          <cell r="Q507">
            <v>8</v>
          </cell>
          <cell r="R507">
            <v>27</v>
          </cell>
          <cell r="S507">
            <v>24900.54</v>
          </cell>
          <cell r="T507" t="str">
            <v>NEW</v>
          </cell>
          <cell r="U507">
            <v>6734.58</v>
          </cell>
          <cell r="V507"/>
          <cell r="W507">
            <v>45203.563194444447</v>
          </cell>
          <cell r="X507">
            <v>45205</v>
          </cell>
          <cell r="Y507">
            <v>45210</v>
          </cell>
          <cell r="Z507"/>
          <cell r="AA507">
            <v>45220.526388888888</v>
          </cell>
          <cell r="AB507"/>
          <cell r="AC507">
            <v>16.963194444440887</v>
          </cell>
          <cell r="AD507">
            <v>15.526388888887595</v>
          </cell>
          <cell r="AE507">
            <v>-45220.526388888888</v>
          </cell>
          <cell r="AF507">
            <v>45222.337387992833</v>
          </cell>
          <cell r="AG507">
            <v>45231.143839605735</v>
          </cell>
          <cell r="AH507">
            <v>45253.563194444447</v>
          </cell>
          <cell r="AI507">
            <v>0.58428780864185281</v>
          </cell>
          <cell r="AJ507">
            <v>-1130.5131597222221</v>
          </cell>
          <cell r="AK507">
            <v>20</v>
          </cell>
          <cell r="AL507">
            <v>36</v>
          </cell>
          <cell r="AM507">
            <v>21.774193548387096</v>
          </cell>
          <cell r="AN507">
            <v>27.58064516129032</v>
          </cell>
          <cell r="AO507">
            <v>18.774193548387096</v>
          </cell>
          <cell r="AP507">
            <v>40</v>
          </cell>
          <cell r="AQ507">
            <v>32</v>
          </cell>
          <cell r="AR507">
            <v>27</v>
          </cell>
          <cell r="AS507">
            <v>45252.526388888888</v>
          </cell>
          <cell r="AT507">
            <v>45247.526388888888</v>
          </cell>
          <cell r="AU507"/>
          <cell r="AV507"/>
          <cell r="AW507"/>
          <cell r="AX507"/>
          <cell r="AY507"/>
          <cell r="AZ507"/>
          <cell r="BA507"/>
          <cell r="BB507"/>
          <cell r="BC507" t="str">
            <v>NO COC</v>
          </cell>
          <cell r="BD507"/>
          <cell r="BE507">
            <v>45223.526388888888</v>
          </cell>
          <cell r="BF507">
            <v>667.4736111111124</v>
          </cell>
          <cell r="BG507"/>
          <cell r="BH507"/>
        </row>
        <row r="508">
          <cell r="E508" t="str">
            <v>X23083252860</v>
          </cell>
          <cell r="F508" t="str">
            <v>RIC JACKSON LAO KHO</v>
          </cell>
          <cell r="G508" t="str">
            <v>MASBATE LOOP, MARINA SUBD, PARANAQUE</v>
          </cell>
          <cell r="H508" t="str">
            <v>PARAÑAQUE CITY</v>
          </cell>
          <cell r="I508" t="str">
            <v>PARAÑAQUE</v>
          </cell>
          <cell r="J508"/>
          <cell r="K508" t="str">
            <v>W/O ISSUE</v>
          </cell>
          <cell r="L508" t="str">
            <v>POWERHOUSE</v>
          </cell>
          <cell r="M508" t="str">
            <v>FCOMP</v>
          </cell>
          <cell r="N508" t="str">
            <v>JSP</v>
          </cell>
          <cell r="O508">
            <v>13.14</v>
          </cell>
          <cell r="P508">
            <v>10.4428</v>
          </cell>
          <cell r="Q508">
            <v>17.899999999999999</v>
          </cell>
          <cell r="R508">
            <v>13</v>
          </cell>
          <cell r="S508">
            <v>136481.21</v>
          </cell>
          <cell r="T508" t="str">
            <v>NEW</v>
          </cell>
          <cell r="U508">
            <v>10240.18</v>
          </cell>
          <cell r="V508"/>
          <cell r="W508">
            <v>45204.609027777777</v>
          </cell>
          <cell r="X508">
            <v>45205</v>
          </cell>
          <cell r="Y508">
            <v>45210</v>
          </cell>
          <cell r="Z508"/>
          <cell r="AA508">
            <v>45220.539583333331</v>
          </cell>
          <cell r="AB508"/>
          <cell r="AC508">
            <v>15.930555555554747</v>
          </cell>
          <cell r="AD508">
            <v>15.539583333331393</v>
          </cell>
          <cell r="AE508">
            <v>-45220.539583333331</v>
          </cell>
          <cell r="AF508">
            <v>45223.383221326163</v>
          </cell>
          <cell r="AG508">
            <v>45232.189672939065</v>
          </cell>
          <cell r="AH508">
            <v>45254.609027777777</v>
          </cell>
          <cell r="AI508">
            <v>0.54871913580244125</v>
          </cell>
          <cell r="AJ508">
            <v>-1130.5134895833332</v>
          </cell>
          <cell r="AK508">
            <v>20</v>
          </cell>
          <cell r="AL508">
            <v>36</v>
          </cell>
          <cell r="AM508">
            <v>21.774193548387096</v>
          </cell>
          <cell r="AN508">
            <v>27.58064516129032</v>
          </cell>
          <cell r="AO508">
            <v>18.774193548387096</v>
          </cell>
          <cell r="AP508">
            <v>40</v>
          </cell>
          <cell r="AQ508">
            <v>32</v>
          </cell>
          <cell r="AR508">
            <v>27</v>
          </cell>
          <cell r="AS508">
            <v>45252.539583333331</v>
          </cell>
          <cell r="AT508">
            <v>45247.539583333331</v>
          </cell>
          <cell r="AU508"/>
          <cell r="AV508"/>
          <cell r="AW508"/>
          <cell r="AX508"/>
          <cell r="AY508"/>
          <cell r="AZ508"/>
          <cell r="BA508"/>
          <cell r="BB508"/>
          <cell r="BC508" t="str">
            <v>NO COC</v>
          </cell>
          <cell r="BD508"/>
          <cell r="BE508">
            <v>45223.539583333331</v>
          </cell>
          <cell r="BF508">
            <v>667.46041666666861</v>
          </cell>
          <cell r="BG508"/>
          <cell r="BH508"/>
        </row>
        <row r="509">
          <cell r="E509" t="str">
            <v>X23010263068</v>
          </cell>
          <cell r="F509" t="str">
            <v>CHERIMEL GO YUZON</v>
          </cell>
          <cell r="G509" t="str">
            <v>SAN GABRIEL, AYALA-ALABANG VILL, MUNTINLUPA</v>
          </cell>
          <cell r="H509" t="str">
            <v>MUNTINLUPA CITY</v>
          </cell>
          <cell r="I509" t="str">
            <v>PARAÑAQUE</v>
          </cell>
          <cell r="J509"/>
          <cell r="K509" t="str">
            <v>W/O ISSUE</v>
          </cell>
          <cell r="L509" t="str">
            <v>POWERHOUSE</v>
          </cell>
          <cell r="M509" t="str">
            <v>FCOMP</v>
          </cell>
          <cell r="N509" t="str">
            <v>JSP</v>
          </cell>
          <cell r="O509">
            <v>13.61</v>
          </cell>
          <cell r="P509">
            <v>5.58</v>
          </cell>
          <cell r="Q509">
            <v>18.68</v>
          </cell>
          <cell r="R509">
            <v>94.1</v>
          </cell>
          <cell r="S509">
            <v>47701.1</v>
          </cell>
          <cell r="T509" t="str">
            <v>NEW</v>
          </cell>
          <cell r="U509">
            <v>10629.61</v>
          </cell>
          <cell r="V509"/>
          <cell r="W509">
            <v>45205.554861111108</v>
          </cell>
          <cell r="X509">
            <v>45208</v>
          </cell>
          <cell r="Y509">
            <v>45210</v>
          </cell>
          <cell r="Z509"/>
          <cell r="AA509">
            <v>45210.261805555558</v>
          </cell>
          <cell r="AB509"/>
          <cell r="AC509">
            <v>4.7069444444496185</v>
          </cell>
          <cell r="AD509">
            <v>2.2618055555576575</v>
          </cell>
          <cell r="AE509">
            <v>-45210.261805555558</v>
          </cell>
          <cell r="AF509">
            <v>45223.629241276394</v>
          </cell>
          <cell r="AG509">
            <v>45232.249075987143</v>
          </cell>
          <cell r="AH509">
            <v>45255.554861111108</v>
          </cell>
          <cell r="AI509">
            <v>0.16751184640541286</v>
          </cell>
          <cell r="AJ509">
            <v>-1130.2565451388889</v>
          </cell>
          <cell r="AK509">
            <v>20</v>
          </cell>
          <cell r="AL509">
            <v>34</v>
          </cell>
          <cell r="AM509">
            <v>21.074380165289259</v>
          </cell>
          <cell r="AN509">
            <v>26.694214876033058</v>
          </cell>
          <cell r="AO509">
            <v>18.074380165289259</v>
          </cell>
          <cell r="AP509">
            <v>40</v>
          </cell>
          <cell r="AQ509">
            <v>32</v>
          </cell>
          <cell r="AR509">
            <v>27</v>
          </cell>
          <cell r="AS509">
            <v>45242.261805555558</v>
          </cell>
          <cell r="AT509">
            <v>45237.261805555558</v>
          </cell>
          <cell r="AU509"/>
          <cell r="AV509"/>
          <cell r="AW509"/>
          <cell r="AX509"/>
          <cell r="AY509"/>
          <cell r="AZ509"/>
          <cell r="BA509"/>
          <cell r="BB509"/>
          <cell r="BC509" t="str">
            <v>NO COC</v>
          </cell>
          <cell r="BD509"/>
          <cell r="BE509">
            <v>45213.261805555558</v>
          </cell>
          <cell r="BF509">
            <v>677.73819444444234</v>
          </cell>
          <cell r="BG509"/>
          <cell r="BH509"/>
        </row>
        <row r="510">
          <cell r="E510" t="str">
            <v>X23072562335</v>
          </cell>
          <cell r="F510" t="str">
            <v>TANYA ANGELA PEREZ CHUA</v>
          </cell>
          <cell r="G510" t="str">
            <v>BEATA, AYALA-ALABANG VILL, MUNTINLUPA</v>
          </cell>
          <cell r="H510" t="str">
            <v>MUNTINLUPA CITY</v>
          </cell>
          <cell r="I510" t="str">
            <v>PARAÑAQUE</v>
          </cell>
          <cell r="J510" t="str">
            <v>SE Pole with crack 11/9/23</v>
          </cell>
          <cell r="K510" t="str">
            <v>W/ ISSUE</v>
          </cell>
          <cell r="L510" t="str">
            <v>CHALLENGER</v>
          </cell>
          <cell r="M510" t="str">
            <v>FCOMP</v>
          </cell>
          <cell r="N510" t="str">
            <v>JSP</v>
          </cell>
          <cell r="O510">
            <v>78.5</v>
          </cell>
          <cell r="P510">
            <v>50.350200000000001</v>
          </cell>
          <cell r="Q510">
            <v>111.62</v>
          </cell>
          <cell r="R510">
            <v>86</v>
          </cell>
          <cell r="S510">
            <v>426627.98</v>
          </cell>
          <cell r="T510" t="str">
            <v>NEW</v>
          </cell>
          <cell r="U510">
            <v>60491.13</v>
          </cell>
          <cell r="V510">
            <v>40318.47</v>
          </cell>
          <cell r="W510">
            <v>45205.625</v>
          </cell>
          <cell r="X510">
            <v>45208.402083333334</v>
          </cell>
          <cell r="Y510">
            <v>45210</v>
          </cell>
          <cell r="Z510"/>
          <cell r="AA510">
            <v>45244.7</v>
          </cell>
          <cell r="AB510"/>
          <cell r="AC510">
            <v>39.07499999999709</v>
          </cell>
          <cell r="AD510">
            <v>36.297916666662786</v>
          </cell>
          <cell r="AE510">
            <v>-45244.7</v>
          </cell>
          <cell r="AF510">
            <v>45225.970070422532</v>
          </cell>
          <cell r="AG510">
            <v>45235.195422535209</v>
          </cell>
          <cell r="AH510">
            <v>45255.625</v>
          </cell>
          <cell r="AI510">
            <v>1.255350678732938</v>
          </cell>
          <cell r="AJ510">
            <v>-1028.2886363636362</v>
          </cell>
          <cell r="AK510">
            <v>26</v>
          </cell>
          <cell r="AL510">
            <v>34</v>
          </cell>
          <cell r="AM510">
            <v>23.345070422535212</v>
          </cell>
          <cell r="AN510">
            <v>29.570422535211268</v>
          </cell>
          <cell r="AO510">
            <v>20.345070422535212</v>
          </cell>
          <cell r="AP510">
            <v>44</v>
          </cell>
          <cell r="AQ510">
            <v>35.200000000000003</v>
          </cell>
          <cell r="AR510">
            <v>30.200000000000003</v>
          </cell>
          <cell r="AS510">
            <v>45279.899999999994</v>
          </cell>
          <cell r="AT510">
            <v>45274.899999999994</v>
          </cell>
          <cell r="AU510"/>
          <cell r="AV510"/>
          <cell r="AW510"/>
          <cell r="AX510"/>
          <cell r="AY510"/>
          <cell r="AZ510"/>
          <cell r="BA510"/>
          <cell r="BB510"/>
          <cell r="BC510" t="str">
            <v>NO COC</v>
          </cell>
          <cell r="BD510" t="str">
            <v>PARTIALLY BILLED</v>
          </cell>
          <cell r="BE510">
            <v>45247.7</v>
          </cell>
          <cell r="BF510">
            <v>643.30000000000291</v>
          </cell>
          <cell r="BG510"/>
          <cell r="BH510"/>
        </row>
        <row r="511">
          <cell r="E511" t="str">
            <v>R22888169</v>
          </cell>
          <cell r="F511" t="str">
            <v>CAVITEX INFRASTRUCTURE CORP.,</v>
          </cell>
          <cell r="G511" t="str">
            <v>DR. A SANTOS, SAN DIONISIO, PARANAQUE</v>
          </cell>
          <cell r="H511" t="str">
            <v>PARAÑAQUE CITY</v>
          </cell>
          <cell r="I511" t="str">
            <v>PARAÑAQUE</v>
          </cell>
          <cell r="J511"/>
          <cell r="K511"/>
          <cell r="L511" t="str">
            <v>AVECO</v>
          </cell>
          <cell r="M511" t="str">
            <v>COMP</v>
          </cell>
          <cell r="N511" t="str">
            <v>RRG</v>
          </cell>
          <cell r="O511">
            <v>33.72</v>
          </cell>
          <cell r="P511">
            <v>54.74</v>
          </cell>
          <cell r="Q511"/>
          <cell r="R511">
            <v>0</v>
          </cell>
          <cell r="S511">
            <v>0</v>
          </cell>
          <cell r="T511" t="str">
            <v>RELOC</v>
          </cell>
          <cell r="U511">
            <v>26293.52</v>
          </cell>
          <cell r="V511"/>
          <cell r="W511">
            <v>45205.53402777778</v>
          </cell>
          <cell r="X511">
            <v>45208.40902777778</v>
          </cell>
          <cell r="Y511">
            <v>45211</v>
          </cell>
          <cell r="Z511">
            <v>45241.38958333333</v>
          </cell>
          <cell r="AA511">
            <v>45241.38958333333</v>
          </cell>
          <cell r="AB511">
            <v>45867.925000000003</v>
          </cell>
          <cell r="AC511">
            <v>35.855555555550382</v>
          </cell>
          <cell r="AD511">
            <v>32.980555555550382</v>
          </cell>
          <cell r="AE511">
            <v>626.53541666667297</v>
          </cell>
          <cell r="AF511">
            <v>45224.308221326166</v>
          </cell>
          <cell r="AG511">
            <v>45233.114672939068</v>
          </cell>
          <cell r="AH511">
            <v>45255.53402777778</v>
          </cell>
          <cell r="AI511">
            <v>1.2350246913578462</v>
          </cell>
          <cell r="AJ511">
            <v>15.663385416666824</v>
          </cell>
          <cell r="AK511">
            <v>20</v>
          </cell>
          <cell r="AL511">
            <v>36</v>
          </cell>
          <cell r="AM511">
            <v>21.774193548387096</v>
          </cell>
          <cell r="AN511">
            <v>27.58064516129032</v>
          </cell>
          <cell r="AO511">
            <v>18.774193548387096</v>
          </cell>
          <cell r="AP511">
            <v>40</v>
          </cell>
          <cell r="AQ511">
            <v>32</v>
          </cell>
          <cell r="AR511">
            <v>27</v>
          </cell>
          <cell r="AS511">
            <v>45273.38958333333</v>
          </cell>
          <cell r="AT511">
            <v>45268.38958333333</v>
          </cell>
          <cell r="AU511"/>
          <cell r="AV511"/>
          <cell r="AW511"/>
          <cell r="AX511"/>
          <cell r="AY511"/>
          <cell r="AZ511"/>
          <cell r="BA511"/>
          <cell r="BB511"/>
          <cell r="BC511" t="str">
            <v>PAID</v>
          </cell>
          <cell r="BD511"/>
          <cell r="BE511">
            <v>45244.38958333333</v>
          </cell>
          <cell r="BF511">
            <v>646.61041666667006</v>
          </cell>
          <cell r="BG511"/>
          <cell r="BH511"/>
        </row>
        <row r="512">
          <cell r="E512" t="str">
            <v>R22888169</v>
          </cell>
          <cell r="F512" t="str">
            <v>CAVITEX INFRASTRUCTURE CORP.,</v>
          </cell>
          <cell r="G512" t="str">
            <v>DR. A SANTOS, SAN DIONISIO, PARANAQUE</v>
          </cell>
          <cell r="H512" t="str">
            <v>PARAÑAQUE CITY</v>
          </cell>
          <cell r="I512" t="str">
            <v>PARAÑAQUE</v>
          </cell>
          <cell r="J512"/>
          <cell r="K512"/>
          <cell r="L512" t="str">
            <v>ECOM</v>
          </cell>
          <cell r="M512" t="str">
            <v>COMP</v>
          </cell>
          <cell r="N512" t="str">
            <v>RRG</v>
          </cell>
          <cell r="O512">
            <v>520.75</v>
          </cell>
          <cell r="P512">
            <v>518.55399999999997</v>
          </cell>
          <cell r="Q512">
            <v>888.45</v>
          </cell>
          <cell r="R512">
            <v>0</v>
          </cell>
          <cell r="S512">
            <v>1388524.93</v>
          </cell>
          <cell r="T512" t="str">
            <v>RELOC</v>
          </cell>
          <cell r="U512">
            <v>432091.84</v>
          </cell>
          <cell r="V512">
            <v>478878.64</v>
          </cell>
          <cell r="W512">
            <v>45205.53402777778</v>
          </cell>
          <cell r="X512">
            <v>45208.40902777778</v>
          </cell>
          <cell r="Y512">
            <v>45210</v>
          </cell>
          <cell r="Z512">
            <v>45241.38958333333</v>
          </cell>
          <cell r="AA512">
            <v>45241.38958333333</v>
          </cell>
          <cell r="AB512">
            <v>45867.925000000003</v>
          </cell>
          <cell r="AC512">
            <v>35.855555555550382</v>
          </cell>
          <cell r="AD512">
            <v>32.980555555550382</v>
          </cell>
          <cell r="AE512">
            <v>626.53541666667297</v>
          </cell>
          <cell r="AF512">
            <v>45230.369079324169</v>
          </cell>
          <cell r="AG512">
            <v>45240.791759736545</v>
          </cell>
          <cell r="AH512">
            <v>45255.53402777778</v>
          </cell>
          <cell r="AI512">
            <v>0.96610802469121848</v>
          </cell>
          <cell r="AJ512">
            <v>11.391553030303145</v>
          </cell>
          <cell r="AK512">
            <v>40</v>
          </cell>
          <cell r="AL512">
            <v>36</v>
          </cell>
          <cell r="AM512">
            <v>27.835051546391753</v>
          </cell>
          <cell r="AN512">
            <v>35.257731958762882</v>
          </cell>
          <cell r="AO512">
            <v>24.835051546391753</v>
          </cell>
          <cell r="AP512">
            <v>55</v>
          </cell>
          <cell r="AQ512">
            <v>44</v>
          </cell>
          <cell r="AR512">
            <v>39</v>
          </cell>
          <cell r="AS512">
            <v>45285.38958333333</v>
          </cell>
          <cell r="AT512">
            <v>45280.38958333333</v>
          </cell>
          <cell r="AU512"/>
          <cell r="AV512"/>
          <cell r="AW512"/>
          <cell r="AX512"/>
          <cell r="AY512"/>
          <cell r="AZ512"/>
          <cell r="BA512"/>
          <cell r="BB512"/>
          <cell r="BC512" t="str">
            <v>PAID</v>
          </cell>
          <cell r="BD512" t="str">
            <v>WITH BACKJOB</v>
          </cell>
          <cell r="BE512">
            <v>45244.38958333333</v>
          </cell>
          <cell r="BF512">
            <v>127.61041666667006</v>
          </cell>
          <cell r="BG512">
            <v>45241</v>
          </cell>
          <cell r="BH512">
            <v>45372</v>
          </cell>
        </row>
        <row r="513">
          <cell r="E513" t="str">
            <v>X23062141797</v>
          </cell>
          <cell r="F513" t="str">
            <v>SKYWAY O &amp; M CORPORATION</v>
          </cell>
          <cell r="G513" t="str">
            <v>EAST SERVICE, ALABANG, MUNTINLUPA</v>
          </cell>
          <cell r="H513" t="str">
            <v>MUNTINLUPA CITY</v>
          </cell>
          <cell r="I513" t="str">
            <v>PARAÑAQUE</v>
          </cell>
          <cell r="J513"/>
          <cell r="K513" t="str">
            <v>W/O ISSUE</v>
          </cell>
          <cell r="L513" t="str">
            <v>POWERHOUSE</v>
          </cell>
          <cell r="M513" t="str">
            <v>FCOMP</v>
          </cell>
          <cell r="N513" t="str">
            <v>JSP</v>
          </cell>
          <cell r="O513">
            <v>8.4499999999999993</v>
          </cell>
          <cell r="P513">
            <v>5.45</v>
          </cell>
          <cell r="Q513">
            <v>11.57</v>
          </cell>
          <cell r="R513">
            <v>23</v>
          </cell>
          <cell r="S513">
            <v>32703.55</v>
          </cell>
          <cell r="T513" t="str">
            <v>NEW</v>
          </cell>
          <cell r="U513">
            <v>6592.85</v>
          </cell>
          <cell r="V513"/>
          <cell r="W513">
            <v>45209.556944444441</v>
          </cell>
          <cell r="X513">
            <v>45211.510416666664</v>
          </cell>
          <cell r="Y513">
            <v>45210</v>
          </cell>
          <cell r="Z513"/>
          <cell r="AA513">
            <v>45220.527777777781</v>
          </cell>
          <cell r="AB513"/>
          <cell r="AC513">
            <v>10.970833333340124</v>
          </cell>
          <cell r="AD513">
            <v>9.0173611111167702</v>
          </cell>
          <cell r="AE513">
            <v>-45220.527777777781</v>
          </cell>
          <cell r="AF513">
            <v>45228.331137992827</v>
          </cell>
          <cell r="AG513">
            <v>45237.137589605729</v>
          </cell>
          <cell r="AH513">
            <v>45259.556944444441</v>
          </cell>
          <cell r="AI513">
            <v>0.37788425925949315</v>
          </cell>
          <cell r="AJ513">
            <v>-1130.5131944444445</v>
          </cell>
          <cell r="AK513">
            <v>20</v>
          </cell>
          <cell r="AL513">
            <v>36</v>
          </cell>
          <cell r="AM513">
            <v>21.774193548387096</v>
          </cell>
          <cell r="AN513">
            <v>27.58064516129032</v>
          </cell>
          <cell r="AO513">
            <v>18.774193548387096</v>
          </cell>
          <cell r="AP513">
            <v>40</v>
          </cell>
          <cell r="AQ513">
            <v>32</v>
          </cell>
          <cell r="AR513">
            <v>27</v>
          </cell>
          <cell r="AS513">
            <v>45252.527777777781</v>
          </cell>
          <cell r="AT513">
            <v>45247.527777777781</v>
          </cell>
          <cell r="AU513"/>
          <cell r="AV513"/>
          <cell r="AW513"/>
          <cell r="AX513"/>
          <cell r="AY513"/>
          <cell r="AZ513"/>
          <cell r="BA513"/>
          <cell r="BB513"/>
          <cell r="BC513" t="str">
            <v>NO COC</v>
          </cell>
          <cell r="BD513"/>
          <cell r="BE513">
            <v>45223.527777777781</v>
          </cell>
          <cell r="BF513">
            <v>667.47222222221899</v>
          </cell>
          <cell r="BG513"/>
          <cell r="BH513"/>
        </row>
        <row r="514">
          <cell r="E514" t="str">
            <v>X23062239823</v>
          </cell>
          <cell r="F514" t="str">
            <v>CITY GOVERNMENT OF BACOOR,</v>
          </cell>
          <cell r="G514" t="str">
            <v>OPEN SPACE, CIUDAD DE STRIKE PHASE 2, BACOOR</v>
          </cell>
          <cell r="H514" t="str">
            <v>BACOOR CITY</v>
          </cell>
          <cell r="I514" t="str">
            <v>DASMA</v>
          </cell>
          <cell r="J514" t="str">
            <v>Project Completed as of Dec 5,2023</v>
          </cell>
          <cell r="K514" t="str">
            <v>W/ ISSUE</v>
          </cell>
          <cell r="L514" t="str">
            <v>AVECO</v>
          </cell>
          <cell r="M514" t="str">
            <v>FCOMP</v>
          </cell>
          <cell r="N514" t="str">
            <v>IJP</v>
          </cell>
          <cell r="O514">
            <v>161.18</v>
          </cell>
          <cell r="P514">
            <v>74.092699999999994</v>
          </cell>
          <cell r="Q514">
            <v>186.57</v>
          </cell>
          <cell r="R514">
            <v>136.5</v>
          </cell>
          <cell r="S514">
            <v>803113.08</v>
          </cell>
          <cell r="T514" t="str">
            <v>NEW</v>
          </cell>
          <cell r="U514">
            <v>125264.4</v>
          </cell>
          <cell r="V514"/>
          <cell r="W514">
            <v>45209.65902777778</v>
          </cell>
          <cell r="X514">
            <v>45212.65625</v>
          </cell>
          <cell r="Y514">
            <v>45211</v>
          </cell>
          <cell r="Z514"/>
          <cell r="AA514">
            <v>45280.263888888891</v>
          </cell>
          <cell r="AB514"/>
          <cell r="AC514">
            <v>70.604861111110949</v>
          </cell>
          <cell r="AD514">
            <v>67.607638888890506</v>
          </cell>
          <cell r="AE514">
            <v>-45280.263888888891</v>
          </cell>
          <cell r="AF514">
            <v>45229.105070943246</v>
          </cell>
          <cell r="AG514">
            <v>45238.090682454036</v>
          </cell>
          <cell r="AH514">
            <v>45259.65902777778</v>
          </cell>
          <cell r="AI514">
            <v>2.3591528111645244</v>
          </cell>
          <cell r="AJ514">
            <v>-1029.0969065656566</v>
          </cell>
          <cell r="AK514">
            <v>26</v>
          </cell>
          <cell r="AL514">
            <v>32</v>
          </cell>
          <cell r="AM514">
            <v>22.446043165467625</v>
          </cell>
          <cell r="AN514">
            <v>28.431654676258994</v>
          </cell>
          <cell r="AO514">
            <v>19.446043165467625</v>
          </cell>
          <cell r="AP514">
            <v>44</v>
          </cell>
          <cell r="AQ514">
            <v>35.200000000000003</v>
          </cell>
          <cell r="AR514">
            <v>30.200000000000003</v>
          </cell>
          <cell r="AS514">
            <v>45315.463888888888</v>
          </cell>
          <cell r="AT514">
            <v>45310.463888888888</v>
          </cell>
          <cell r="AU514"/>
          <cell r="AV514"/>
          <cell r="AW514"/>
          <cell r="AX514"/>
          <cell r="AY514"/>
          <cell r="AZ514"/>
          <cell r="BA514"/>
          <cell r="BB514"/>
          <cell r="BC514" t="str">
            <v>NO COC</v>
          </cell>
          <cell r="BD514"/>
          <cell r="BE514">
            <v>45283.263888888891</v>
          </cell>
          <cell r="BF514">
            <v>607.73611111110949</v>
          </cell>
          <cell r="BG514"/>
          <cell r="BH514"/>
        </row>
        <row r="515">
          <cell r="E515" t="str">
            <v>X23072801723</v>
          </cell>
          <cell r="F515" t="str">
            <v>GROUND 18 REALTY CORPORATION</v>
          </cell>
          <cell r="G515" t="str">
            <v>MANALAC, BAGONG TANYAG, TAGUIG CITY</v>
          </cell>
          <cell r="H515" t="str">
            <v>TAGUIG CITY</v>
          </cell>
          <cell r="I515" t="str">
            <v>PARAÑAQUE</v>
          </cell>
          <cell r="J515"/>
          <cell r="K515" t="str">
            <v>W/ ISSUE</v>
          </cell>
          <cell r="L515" t="str">
            <v>AVECO</v>
          </cell>
          <cell r="M515" t="str">
            <v>FCOMP</v>
          </cell>
          <cell r="N515" t="str">
            <v>IJP</v>
          </cell>
          <cell r="O515">
            <v>177.3</v>
          </cell>
          <cell r="P515">
            <v>64.824600000000004</v>
          </cell>
          <cell r="Q515">
            <v>177.3</v>
          </cell>
          <cell r="R515">
            <v>288</v>
          </cell>
          <cell r="S515">
            <v>937271.81</v>
          </cell>
          <cell r="T515" t="str">
            <v>NEW</v>
          </cell>
          <cell r="U515">
            <v>100474.02</v>
          </cell>
          <cell r="V515"/>
          <cell r="W515">
            <v>45210.661111111112</v>
          </cell>
          <cell r="X515">
            <v>45212.656944444447</v>
          </cell>
          <cell r="Y515">
            <v>45211</v>
          </cell>
          <cell r="Z515"/>
          <cell r="AA515">
            <v>45248.424305555556</v>
          </cell>
          <cell r="AB515"/>
          <cell r="AC515">
            <v>37.763194444443798</v>
          </cell>
          <cell r="AD515">
            <v>35.767361111109494</v>
          </cell>
          <cell r="AE515">
            <v>-45248.424305555556</v>
          </cell>
          <cell r="AF515">
            <v>45229.168464052287</v>
          </cell>
          <cell r="AG515">
            <v>45237.903758169938</v>
          </cell>
          <cell r="AH515">
            <v>45260.661111111112</v>
          </cell>
          <cell r="AI515">
            <v>1.3168703703703477</v>
          </cell>
          <cell r="AJ515">
            <v>-1028.3732796717172</v>
          </cell>
          <cell r="AK515">
            <v>26</v>
          </cell>
          <cell r="AL515">
            <v>30</v>
          </cell>
          <cell r="AM515">
            <v>21.507352941176471</v>
          </cell>
          <cell r="AN515">
            <v>27.242647058823529</v>
          </cell>
          <cell r="AO515">
            <v>18.507352941176471</v>
          </cell>
          <cell r="AP515">
            <v>44</v>
          </cell>
          <cell r="AQ515">
            <v>35.200000000000003</v>
          </cell>
          <cell r="AR515">
            <v>30.200000000000003</v>
          </cell>
          <cell r="AS515">
            <v>45283.624305555553</v>
          </cell>
          <cell r="AT515">
            <v>45278.624305555553</v>
          </cell>
          <cell r="AU515"/>
          <cell r="AV515"/>
          <cell r="AW515"/>
          <cell r="AX515"/>
          <cell r="AY515"/>
          <cell r="AZ515"/>
          <cell r="BA515"/>
          <cell r="BB515"/>
          <cell r="BC515" t="str">
            <v>NO COC</v>
          </cell>
          <cell r="BD515"/>
          <cell r="BE515">
            <v>45251.424305555556</v>
          </cell>
          <cell r="BF515">
            <v>639.5756944444438</v>
          </cell>
          <cell r="BG515"/>
          <cell r="BH515"/>
        </row>
        <row r="516">
          <cell r="E516" t="str">
            <v>X23103906558</v>
          </cell>
          <cell r="F516" t="str">
            <v>THE AREA PRESIDENT OF THE CHURCH OF JESUS CHRIST O</v>
          </cell>
          <cell r="G516" t="str">
            <v>FILINVEST AVE, FILINVEST CORPORATE CITY, MUNTINLUPA</v>
          </cell>
          <cell r="H516" t="str">
            <v>MUNTINLUPA CITY</v>
          </cell>
          <cell r="I516" t="str">
            <v>PARAÑAQUE</v>
          </cell>
          <cell r="J516" t="str">
            <v>executed last Nov 10, no PO</v>
          </cell>
          <cell r="K516"/>
          <cell r="L516" t="str">
            <v>AVECO</v>
          </cell>
          <cell r="M516" t="str">
            <v>FCOMP</v>
          </cell>
          <cell r="N516" t="str">
            <v>RRG</v>
          </cell>
          <cell r="O516">
            <v>51.98</v>
          </cell>
          <cell r="P516">
            <v>36.003300000000003</v>
          </cell>
          <cell r="Q516">
            <v>161.03</v>
          </cell>
          <cell r="R516">
            <v>0</v>
          </cell>
          <cell r="S516">
            <v>150128.87</v>
          </cell>
          <cell r="T516" t="str">
            <v>TERMINATION</v>
          </cell>
          <cell r="U516">
            <v>40518.269999999997</v>
          </cell>
          <cell r="V516"/>
          <cell r="W516">
            <v>45210.664583333331</v>
          </cell>
          <cell r="X516">
            <v>45212.658333333333</v>
          </cell>
          <cell r="Y516">
            <v>45211</v>
          </cell>
          <cell r="Z516"/>
          <cell r="AA516">
            <v>45242.509027777778</v>
          </cell>
          <cell r="AB516"/>
          <cell r="AC516">
            <v>31.844444444446708</v>
          </cell>
          <cell r="AD516">
            <v>29.850694444445253</v>
          </cell>
          <cell r="AE516">
            <v>-45242.509027777778</v>
          </cell>
          <cell r="AF516">
            <v>45231.871479885056</v>
          </cell>
          <cell r="AG516">
            <v>45241.326652298849</v>
          </cell>
          <cell r="AH516">
            <v>45260.664583333331</v>
          </cell>
          <cell r="AI516">
            <v>0.98663342830016521</v>
          </cell>
          <cell r="AJ516">
            <v>-1028.2388415404041</v>
          </cell>
          <cell r="AK516">
            <v>26</v>
          </cell>
          <cell r="AL516">
            <v>36</v>
          </cell>
          <cell r="AM516">
            <v>24.206896551724139</v>
          </cell>
          <cell r="AN516">
            <v>30.662068965517239</v>
          </cell>
          <cell r="AO516">
            <v>21.206896551724139</v>
          </cell>
          <cell r="AP516">
            <v>44</v>
          </cell>
          <cell r="AQ516">
            <v>35.200000000000003</v>
          </cell>
          <cell r="AR516">
            <v>30.200000000000003</v>
          </cell>
          <cell r="AS516">
            <v>45277.709027777775</v>
          </cell>
          <cell r="AT516">
            <v>45272.709027777775</v>
          </cell>
          <cell r="AU516"/>
          <cell r="AV516"/>
          <cell r="AW516"/>
          <cell r="AX516"/>
          <cell r="AY516"/>
          <cell r="AZ516"/>
          <cell r="BA516"/>
          <cell r="BB516"/>
          <cell r="BC516" t="str">
            <v>NO COC</v>
          </cell>
          <cell r="BD516"/>
          <cell r="BE516">
            <v>45245.509027777778</v>
          </cell>
          <cell r="BF516">
            <v>645.4909722222219</v>
          </cell>
          <cell r="BG516"/>
          <cell r="BH516"/>
        </row>
        <row r="517">
          <cell r="E517" t="str">
            <v>X22094056902</v>
          </cell>
          <cell r="F517" t="str">
            <v>CITY GOVERNMENT OF BACOOR,</v>
          </cell>
          <cell r="G517" t="str">
            <v>F. MIRANDA, SINEGUELASAN, BACOOR</v>
          </cell>
          <cell r="H517" t="str">
            <v>BACOOR CITY</v>
          </cell>
          <cell r="I517" t="str">
            <v>DASMA</v>
          </cell>
          <cell r="J517"/>
          <cell r="K517" t="str">
            <v>W/ ISSUE</v>
          </cell>
          <cell r="L517" t="str">
            <v>CHALLENGER</v>
          </cell>
          <cell r="M517" t="str">
            <v>FCOMP</v>
          </cell>
          <cell r="N517" t="str">
            <v>JCL</v>
          </cell>
          <cell r="O517">
            <v>76.040000000000006</v>
          </cell>
          <cell r="P517">
            <v>87.206000000000003</v>
          </cell>
          <cell r="Q517">
            <v>105.93</v>
          </cell>
          <cell r="R517">
            <v>28.4</v>
          </cell>
          <cell r="S517">
            <v>265689.7</v>
          </cell>
          <cell r="T517" t="str">
            <v>NEW</v>
          </cell>
          <cell r="U517">
            <v>64519.46</v>
          </cell>
          <cell r="V517">
            <v>39804.120000000003</v>
          </cell>
          <cell r="W517">
            <v>45211.636805555558</v>
          </cell>
          <cell r="X517">
            <v>45215</v>
          </cell>
          <cell r="Y517">
            <v>45216</v>
          </cell>
          <cell r="Z517"/>
          <cell r="AA517">
            <v>45250.280555555553</v>
          </cell>
          <cell r="AB517"/>
          <cell r="AC517">
            <v>38.643749999995634</v>
          </cell>
          <cell r="AD517">
            <v>35.280555555553292</v>
          </cell>
          <cell r="AE517">
            <v>-45250.280555555553</v>
          </cell>
          <cell r="AF517">
            <v>45232.843702107282</v>
          </cell>
          <cell r="AG517">
            <v>45242.298874521075</v>
          </cell>
          <cell r="AH517">
            <v>45261.636805555558</v>
          </cell>
          <cell r="AI517">
            <v>1.1972956730767879</v>
          </cell>
          <cell r="AJ517">
            <v>-1028.4154671717172</v>
          </cell>
          <cell r="AK517">
            <v>26</v>
          </cell>
          <cell r="AL517">
            <v>36</v>
          </cell>
          <cell r="AM517">
            <v>24.206896551724139</v>
          </cell>
          <cell r="AN517">
            <v>30.662068965517239</v>
          </cell>
          <cell r="AO517">
            <v>21.206896551724139</v>
          </cell>
          <cell r="AP517">
            <v>44</v>
          </cell>
          <cell r="AQ517">
            <v>35.200000000000003</v>
          </cell>
          <cell r="AR517">
            <v>30.200000000000003</v>
          </cell>
          <cell r="AS517">
            <v>45285.48055555555</v>
          </cell>
          <cell r="AT517">
            <v>45280.48055555555</v>
          </cell>
          <cell r="AU517"/>
          <cell r="AV517"/>
          <cell r="AW517"/>
          <cell r="AX517"/>
          <cell r="AY517"/>
          <cell r="AZ517"/>
          <cell r="BA517"/>
          <cell r="BB517"/>
          <cell r="BC517" t="str">
            <v>MATERIAL BALANCING</v>
          </cell>
          <cell r="BD517" t="str">
            <v>PARTIALLY BILLED</v>
          </cell>
          <cell r="BE517">
            <v>45253.280555555553</v>
          </cell>
          <cell r="BF517">
            <v>16.719444444446708</v>
          </cell>
          <cell r="BG517">
            <v>45250</v>
          </cell>
          <cell r="BH517">
            <v>45270</v>
          </cell>
        </row>
        <row r="518">
          <cell r="E518" t="str">
            <v>X23072784795</v>
          </cell>
          <cell r="F518" t="str">
            <v>DISEGNO DI MILANO INC. DOING BUSINESS UNDER THE NA</v>
          </cell>
          <cell r="G518" t="str">
            <v>WEST SERVICE, CUPANG, MUNTINLUPA</v>
          </cell>
          <cell r="H518" t="str">
            <v>MUNTINLUPA CITY</v>
          </cell>
          <cell r="I518" t="str">
            <v>PARAÑAQUE</v>
          </cell>
          <cell r="J518" t="str">
            <v>energized last Nov 4, 2023; BUDGET ISSUE</v>
          </cell>
          <cell r="K518" t="str">
            <v>W/ ISSUE</v>
          </cell>
          <cell r="L518" t="str">
            <v>AVECO</v>
          </cell>
          <cell r="M518" t="str">
            <v>TECO</v>
          </cell>
          <cell r="N518" t="str">
            <v>RRG</v>
          </cell>
          <cell r="O518">
            <v>48.66</v>
          </cell>
          <cell r="P518">
            <v>76.653800000000004</v>
          </cell>
          <cell r="Q518">
            <v>70.78</v>
          </cell>
          <cell r="R518">
            <v>156</v>
          </cell>
          <cell r="S518">
            <v>178133.17</v>
          </cell>
          <cell r="T518" t="str">
            <v>NEW</v>
          </cell>
          <cell r="U518">
            <v>37919.199999999997</v>
          </cell>
          <cell r="V518"/>
          <cell r="W518">
            <v>45212.513194444444</v>
          </cell>
          <cell r="X518">
            <v>45216</v>
          </cell>
          <cell r="Y518">
            <v>45216</v>
          </cell>
          <cell r="Z518"/>
          <cell r="AA518">
            <v>45234</v>
          </cell>
          <cell r="AB518">
            <v>45788.856944444444</v>
          </cell>
          <cell r="AC518">
            <v>21.486805555556202</v>
          </cell>
          <cell r="AD518">
            <v>18</v>
          </cell>
          <cell r="AE518">
            <v>554.8569444444438</v>
          </cell>
          <cell r="AF518">
            <v>45230.991793666231</v>
          </cell>
          <cell r="AG518">
            <v>45239.719420125381</v>
          </cell>
          <cell r="AH518">
            <v>45262.513194444444</v>
          </cell>
          <cell r="AI518">
            <v>0.75028655268722066</v>
          </cell>
          <cell r="AJ518">
            <v>13.210879629629614</v>
          </cell>
          <cell r="AK518">
            <v>23</v>
          </cell>
          <cell r="AL518">
            <v>32</v>
          </cell>
          <cell r="AM518">
            <v>21.478599221789885</v>
          </cell>
          <cell r="AN518">
            <v>27.206225680933851</v>
          </cell>
          <cell r="AO518">
            <v>18.478599221789885</v>
          </cell>
          <cell r="AP518">
            <v>42</v>
          </cell>
          <cell r="AQ518">
            <v>33.6</v>
          </cell>
          <cell r="AR518">
            <v>28.6</v>
          </cell>
          <cell r="AS518">
            <v>45267.6</v>
          </cell>
          <cell r="AT518">
            <v>45262.6</v>
          </cell>
          <cell r="AU518"/>
          <cell r="AV518"/>
          <cell r="AW518"/>
          <cell r="AX518"/>
          <cell r="AY518"/>
          <cell r="AZ518"/>
          <cell r="BA518"/>
          <cell r="BB518"/>
          <cell r="BC518" t="str">
            <v>PAID</v>
          </cell>
          <cell r="BD518"/>
          <cell r="BE518">
            <v>45237</v>
          </cell>
          <cell r="BF518">
            <v>319</v>
          </cell>
          <cell r="BG518">
            <v>44940</v>
          </cell>
          <cell r="BH518">
            <v>45556</v>
          </cell>
        </row>
        <row r="519">
          <cell r="E519" t="str">
            <v>X23083248002</v>
          </cell>
          <cell r="F519" t="str">
            <v>COOGEE INTERNATIONAL DEVELOPMENT INC.</v>
          </cell>
          <cell r="G519" t="str">
            <v>ANONAS, AYALA-ALABANG VILL, MUNTINLUPA</v>
          </cell>
          <cell r="H519" t="str">
            <v>MUNTINLUPA CITY</v>
          </cell>
          <cell r="I519" t="str">
            <v>PARAÑAQUE</v>
          </cell>
          <cell r="J519" t="str">
            <v>energized last November 22, 2023</v>
          </cell>
          <cell r="K519" t="str">
            <v>W/ ISSUE</v>
          </cell>
          <cell r="L519" t="str">
            <v>AVECO</v>
          </cell>
          <cell r="M519" t="str">
            <v>FCOMP</v>
          </cell>
          <cell r="N519" t="str">
            <v>RRG</v>
          </cell>
          <cell r="O519">
            <v>116.78</v>
          </cell>
          <cell r="P519">
            <v>143.29859999999999</v>
          </cell>
          <cell r="Q519">
            <v>157</v>
          </cell>
          <cell r="R519">
            <v>116</v>
          </cell>
          <cell r="S519">
            <v>473302.86</v>
          </cell>
          <cell r="T519" t="str">
            <v>NEW</v>
          </cell>
          <cell r="U519">
            <v>91030.03</v>
          </cell>
          <cell r="V519"/>
          <cell r="W519">
            <v>45215.429166666669</v>
          </cell>
          <cell r="X519">
            <v>45218</v>
          </cell>
          <cell r="Y519">
            <v>45217</v>
          </cell>
          <cell r="Z519"/>
          <cell r="AA519">
            <v>45252.000694444447</v>
          </cell>
          <cell r="AB519"/>
          <cell r="AC519">
            <v>36.571527777778101</v>
          </cell>
          <cell r="AD519">
            <v>34.000694444446708</v>
          </cell>
          <cell r="AE519">
            <v>-45252.000694444447</v>
          </cell>
          <cell r="AF519">
            <v>45234.875209832135</v>
          </cell>
          <cell r="AG519">
            <v>45243.860821342925</v>
          </cell>
          <cell r="AH519">
            <v>45265.429166666669</v>
          </cell>
          <cell r="AI519">
            <v>1.2219813368055663</v>
          </cell>
          <cell r="AJ519">
            <v>-1028.4545612373738</v>
          </cell>
          <cell r="AK519">
            <v>26</v>
          </cell>
          <cell r="AL519">
            <v>32</v>
          </cell>
          <cell r="AM519">
            <v>22.446043165467625</v>
          </cell>
          <cell r="AN519">
            <v>28.431654676258994</v>
          </cell>
          <cell r="AO519">
            <v>19.446043165467625</v>
          </cell>
          <cell r="AP519">
            <v>44</v>
          </cell>
          <cell r="AQ519">
            <v>35.200000000000003</v>
          </cell>
          <cell r="AR519">
            <v>30.200000000000003</v>
          </cell>
          <cell r="AS519">
            <v>45287.200694444444</v>
          </cell>
          <cell r="AT519">
            <v>45282.200694444444</v>
          </cell>
          <cell r="AU519"/>
          <cell r="AV519"/>
          <cell r="AW519"/>
          <cell r="AX519"/>
          <cell r="AY519"/>
          <cell r="AZ519"/>
          <cell r="BA519"/>
          <cell r="BB519"/>
          <cell r="BC519" t="str">
            <v>FOR AUDIT</v>
          </cell>
          <cell r="BD519"/>
          <cell r="BE519">
            <v>45255.000694444447</v>
          </cell>
          <cell r="BF519">
            <v>408.99930555555329</v>
          </cell>
          <cell r="BG519">
            <v>45252</v>
          </cell>
          <cell r="BH519">
            <v>45664</v>
          </cell>
        </row>
        <row r="520">
          <cell r="E520" t="str">
            <v>X21083393032</v>
          </cell>
          <cell r="F520" t="str">
            <v>DITO TELECOMMUNITY CORPORATION</v>
          </cell>
          <cell r="G520" t="str">
            <v>MELANIE MARQUEZ, BF RESORT VILL, LAS PINAS CITY</v>
          </cell>
          <cell r="H520" t="str">
            <v>LAS PIÑAS CITY</v>
          </cell>
          <cell r="I520" t="str">
            <v>PARAÑAQUE</v>
          </cell>
          <cell r="J520"/>
          <cell r="K520" t="str">
            <v>W/O ISSUE</v>
          </cell>
          <cell r="L520" t="str">
            <v>POWERHOUSE</v>
          </cell>
          <cell r="M520" t="str">
            <v>FCOMP</v>
          </cell>
          <cell r="N520" t="str">
            <v>JSP</v>
          </cell>
          <cell r="O520">
            <v>8.24</v>
          </cell>
          <cell r="P520">
            <v>2.73</v>
          </cell>
          <cell r="Q520">
            <v>11.32</v>
          </cell>
          <cell r="R520">
            <v>31</v>
          </cell>
          <cell r="S520">
            <v>30487.3</v>
          </cell>
          <cell r="T520" t="str">
            <v>NEW</v>
          </cell>
          <cell r="U520">
            <v>6421.42</v>
          </cell>
          <cell r="V520"/>
          <cell r="W520">
            <v>45215.428472222222</v>
          </cell>
          <cell r="X520">
            <v>45218</v>
          </cell>
          <cell r="Y520">
            <v>45217</v>
          </cell>
          <cell r="Z520"/>
          <cell r="AA520">
            <v>45223.563888888886</v>
          </cell>
          <cell r="AB520"/>
          <cell r="AC520">
            <v>8.1354166666642413</v>
          </cell>
          <cell r="AD520">
            <v>5.5638888888861402</v>
          </cell>
          <cell r="AE520">
            <v>-45223.563888888886</v>
          </cell>
          <cell r="AF520">
            <v>45234.202665770608</v>
          </cell>
          <cell r="AG520">
            <v>45243.00911738351</v>
          </cell>
          <cell r="AH520">
            <v>45265.428472222222</v>
          </cell>
          <cell r="AI520">
            <v>0.28021990740732383</v>
          </cell>
          <cell r="AJ520">
            <v>-1130.5890972222221</v>
          </cell>
          <cell r="AK520">
            <v>20</v>
          </cell>
          <cell r="AL520">
            <v>36</v>
          </cell>
          <cell r="AM520">
            <v>21.774193548387096</v>
          </cell>
          <cell r="AN520">
            <v>27.58064516129032</v>
          </cell>
          <cell r="AO520">
            <v>18.774193548387096</v>
          </cell>
          <cell r="AP520">
            <v>40</v>
          </cell>
          <cell r="AQ520">
            <v>32</v>
          </cell>
          <cell r="AR520">
            <v>27</v>
          </cell>
          <cell r="AS520">
            <v>45255.563888888886</v>
          </cell>
          <cell r="AT520">
            <v>45250.563888888886</v>
          </cell>
          <cell r="AU520"/>
          <cell r="AV520"/>
          <cell r="AW520"/>
          <cell r="AX520"/>
          <cell r="AY520"/>
          <cell r="AZ520"/>
          <cell r="BA520"/>
          <cell r="BB520"/>
          <cell r="BC520" t="str">
            <v>NO COC</v>
          </cell>
          <cell r="BD520"/>
          <cell r="BE520">
            <v>45226.563888888886</v>
          </cell>
          <cell r="BF520">
            <v>664.43611111111386</v>
          </cell>
          <cell r="BG520"/>
          <cell r="BH520"/>
        </row>
        <row r="521">
          <cell r="E521" t="str">
            <v>X21083562139</v>
          </cell>
          <cell r="F521" t="str">
            <v>GLOBE TELECOM., INC.</v>
          </cell>
          <cell r="G521" t="str">
            <v>VILLA CRISTINA, VILLA CRISTINA SUBD, LAS PINAS CITY</v>
          </cell>
          <cell r="H521" t="str">
            <v>LAS PIÑAS CITY</v>
          </cell>
          <cell r="I521" t="str">
            <v>PARAÑAQUE</v>
          </cell>
          <cell r="J521"/>
          <cell r="K521" t="str">
            <v>W/O ISSUE</v>
          </cell>
          <cell r="L521" t="str">
            <v>POWERHOUSE</v>
          </cell>
          <cell r="M521" t="str">
            <v>FCOMP</v>
          </cell>
          <cell r="N521" t="str">
            <v>JSP</v>
          </cell>
          <cell r="O521">
            <v>27.87</v>
          </cell>
          <cell r="P521">
            <v>3.59</v>
          </cell>
          <cell r="Q521">
            <v>38.18</v>
          </cell>
          <cell r="R521">
            <v>23</v>
          </cell>
          <cell r="S521">
            <v>63809.01</v>
          </cell>
          <cell r="T521" t="str">
            <v>NEW</v>
          </cell>
          <cell r="U521">
            <v>21719.07</v>
          </cell>
          <cell r="V521"/>
          <cell r="W521">
            <v>45216.693055555559</v>
          </cell>
          <cell r="X521">
            <v>45218</v>
          </cell>
          <cell r="Y521">
            <v>45217</v>
          </cell>
          <cell r="Z521"/>
          <cell r="AA521">
            <v>45223.564583333333</v>
          </cell>
          <cell r="AB521"/>
          <cell r="AC521">
            <v>6.8715277777737356</v>
          </cell>
          <cell r="AD521">
            <v>5.5645833333328483</v>
          </cell>
          <cell r="AE521">
            <v>-45223.564583333333</v>
          </cell>
          <cell r="AF521">
            <v>45235.467249103946</v>
          </cell>
          <cell r="AG521">
            <v>45244.273700716847</v>
          </cell>
          <cell r="AH521">
            <v>45266.693055555559</v>
          </cell>
          <cell r="AI521">
            <v>0.23668595678998422</v>
          </cell>
          <cell r="AJ521">
            <v>-1130.5891145833334</v>
          </cell>
          <cell r="AK521">
            <v>20</v>
          </cell>
          <cell r="AL521">
            <v>36</v>
          </cell>
          <cell r="AM521">
            <v>21.774193548387096</v>
          </cell>
          <cell r="AN521">
            <v>27.58064516129032</v>
          </cell>
          <cell r="AO521">
            <v>18.774193548387096</v>
          </cell>
          <cell r="AP521">
            <v>40</v>
          </cell>
          <cell r="AQ521">
            <v>32</v>
          </cell>
          <cell r="AR521">
            <v>27</v>
          </cell>
          <cell r="AS521">
            <v>45255.564583333333</v>
          </cell>
          <cell r="AT521">
            <v>45250.564583333333</v>
          </cell>
          <cell r="AU521"/>
          <cell r="AV521"/>
          <cell r="AW521"/>
          <cell r="AX521"/>
          <cell r="AY521"/>
          <cell r="AZ521"/>
          <cell r="BA521"/>
          <cell r="BB521"/>
          <cell r="BC521" t="str">
            <v>NO COC</v>
          </cell>
          <cell r="BD521"/>
          <cell r="BE521">
            <v>45226.564583333333</v>
          </cell>
          <cell r="BF521">
            <v>664.43541666666715</v>
          </cell>
          <cell r="BG521"/>
          <cell r="BH521"/>
        </row>
        <row r="522">
          <cell r="E522" t="str">
            <v>X23072530644</v>
          </cell>
          <cell r="F522" t="str">
            <v>FERNANDO LO TIU</v>
          </cell>
          <cell r="G522" t="str">
            <v>HUMABON, BARANGAY VILL, PARANAQUE</v>
          </cell>
          <cell r="H522" t="str">
            <v>PARAÑAQUE CITY</v>
          </cell>
          <cell r="I522" t="str">
            <v>PARAÑAQUE</v>
          </cell>
          <cell r="J522"/>
          <cell r="K522" t="str">
            <v>W/ ISSUE</v>
          </cell>
          <cell r="L522" t="str">
            <v>ECOM</v>
          </cell>
          <cell r="M522" t="str">
            <v>FCOMP</v>
          </cell>
          <cell r="N522" t="str">
            <v>Erika Mae Orlina</v>
          </cell>
          <cell r="O522">
            <v>111.06</v>
          </cell>
          <cell r="P522">
            <v>139.98949999999999</v>
          </cell>
          <cell r="Q522">
            <v>164.7</v>
          </cell>
          <cell r="R522">
            <v>0</v>
          </cell>
          <cell r="S522">
            <v>508503.89</v>
          </cell>
          <cell r="T522" t="str">
            <v>NEW</v>
          </cell>
          <cell r="U522">
            <v>86544.92</v>
          </cell>
          <cell r="V522">
            <v>102808.74</v>
          </cell>
          <cell r="W522">
            <v>45217.600694444445</v>
          </cell>
          <cell r="X522">
            <v>45219</v>
          </cell>
          <cell r="Y522">
            <v>45219</v>
          </cell>
          <cell r="Z522">
            <v>45260.645833333336</v>
          </cell>
          <cell r="AA522">
            <v>45260.645833333336</v>
          </cell>
          <cell r="AB522"/>
          <cell r="AC522">
            <v>43.045138888890506</v>
          </cell>
          <cell r="AD522">
            <v>41.645833333335759</v>
          </cell>
          <cell r="AE522">
            <v>-45260.645833333336</v>
          </cell>
          <cell r="AF522">
            <v>45238.80759099617</v>
          </cell>
          <cell r="AG522">
            <v>45248.262763409963</v>
          </cell>
          <cell r="AH522">
            <v>45267.600694444445</v>
          </cell>
          <cell r="AI522">
            <v>1.3336634912156247</v>
          </cell>
          <cell r="AJ522">
            <v>-1028.6510416666667</v>
          </cell>
          <cell r="AK522">
            <v>26</v>
          </cell>
          <cell r="AL522">
            <v>36</v>
          </cell>
          <cell r="AM522">
            <v>24.206896551724139</v>
          </cell>
          <cell r="AN522">
            <v>30.662068965517239</v>
          </cell>
          <cell r="AO522">
            <v>21.206896551724139</v>
          </cell>
          <cell r="AP522">
            <v>44</v>
          </cell>
          <cell r="AQ522">
            <v>35.200000000000003</v>
          </cell>
          <cell r="AR522">
            <v>30.200000000000003</v>
          </cell>
          <cell r="AS522">
            <v>45295.845833333333</v>
          </cell>
          <cell r="AT522">
            <v>45290.845833333333</v>
          </cell>
          <cell r="AU522"/>
          <cell r="AV522"/>
          <cell r="AW522"/>
          <cell r="AX522"/>
          <cell r="AY522"/>
          <cell r="AZ522"/>
          <cell r="BA522"/>
          <cell r="BB522"/>
          <cell r="BC522" t="str">
            <v>CHECKING OF SERVICE ITEMS</v>
          </cell>
          <cell r="BD522" t="str">
            <v>PARTIALLY BILLED; WITH NOV &amp; DEBIT (c/o RRG)</v>
          </cell>
          <cell r="BE522">
            <v>45263.645833333336</v>
          </cell>
          <cell r="BF522">
            <v>108.35416666666424</v>
          </cell>
          <cell r="BG522">
            <v>45260</v>
          </cell>
          <cell r="BH522">
            <v>45372</v>
          </cell>
        </row>
        <row r="523">
          <cell r="E523" t="str">
            <v>X23072530666</v>
          </cell>
          <cell r="F523" t="str">
            <v>FERNANDO LO TIU</v>
          </cell>
          <cell r="G523" t="str">
            <v>HUMABON, BARANGAY VILL, PARANAQUE</v>
          </cell>
          <cell r="H523" t="str">
            <v>PARAÑAQUE CITY</v>
          </cell>
          <cell r="I523" t="str">
            <v>PARAÑAQUE</v>
          </cell>
          <cell r="J523"/>
          <cell r="K523" t="str">
            <v>W/ ISSUE</v>
          </cell>
          <cell r="L523" t="str">
            <v>ECOM</v>
          </cell>
          <cell r="M523" t="str">
            <v>FCOMP</v>
          </cell>
          <cell r="N523" t="str">
            <v>Erika Mae Orlina</v>
          </cell>
          <cell r="O523">
            <v>27.59</v>
          </cell>
          <cell r="P523">
            <v>11.4428</v>
          </cell>
          <cell r="Q523">
            <v>37.78</v>
          </cell>
          <cell r="R523">
            <v>29</v>
          </cell>
          <cell r="S523">
            <v>212661.61</v>
          </cell>
          <cell r="T523" t="str">
            <v>NEW</v>
          </cell>
          <cell r="U523">
            <v>21503</v>
          </cell>
          <cell r="V523">
            <v>15588.32</v>
          </cell>
          <cell r="W523">
            <v>45217.601388888892</v>
          </cell>
          <cell r="X523">
            <v>45219</v>
          </cell>
          <cell r="Y523">
            <v>45219</v>
          </cell>
          <cell r="Z523">
            <v>45260.645833333336</v>
          </cell>
          <cell r="AA523">
            <v>45260.647222222222</v>
          </cell>
          <cell r="AB523"/>
          <cell r="AC523">
            <v>43.045833333329938</v>
          </cell>
          <cell r="AD523">
            <v>41.647222222221899</v>
          </cell>
          <cell r="AE523">
            <v>-45260.647222222222</v>
          </cell>
          <cell r="AF523">
            <v>45236.375582437278</v>
          </cell>
          <cell r="AG523">
            <v>45245.18203405018</v>
          </cell>
          <cell r="AH523">
            <v>45267.601388888892</v>
          </cell>
          <cell r="AI523">
            <v>1.4826898148146979</v>
          </cell>
          <cell r="AJ523">
            <v>-1131.5161805555556</v>
          </cell>
          <cell r="AK523">
            <v>20</v>
          </cell>
          <cell r="AL523">
            <v>36</v>
          </cell>
          <cell r="AM523">
            <v>21.774193548387096</v>
          </cell>
          <cell r="AN523">
            <v>27.58064516129032</v>
          </cell>
          <cell r="AO523">
            <v>18.774193548387096</v>
          </cell>
          <cell r="AP523">
            <v>40</v>
          </cell>
          <cell r="AQ523">
            <v>32</v>
          </cell>
          <cell r="AR523">
            <v>27</v>
          </cell>
          <cell r="AS523">
            <v>45292.647222222222</v>
          </cell>
          <cell r="AT523">
            <v>45287.647222222222</v>
          </cell>
          <cell r="AU523"/>
          <cell r="AV523"/>
          <cell r="AW523"/>
          <cell r="AX523"/>
          <cell r="AY523"/>
          <cell r="AZ523"/>
          <cell r="BA523"/>
          <cell r="BB523"/>
          <cell r="BC523" t="str">
            <v>CHECKING OF SERVICE ITEMS</v>
          </cell>
          <cell r="BD523" t="str">
            <v>PARTIALLY BILLED; WITH NOV &amp; DEBIT (c/o RRG)</v>
          </cell>
          <cell r="BE523">
            <v>45263.647222222222</v>
          </cell>
          <cell r="BF523">
            <v>108.3527777777781</v>
          </cell>
          <cell r="BG523">
            <v>45015</v>
          </cell>
          <cell r="BH523">
            <v>45372</v>
          </cell>
        </row>
        <row r="524">
          <cell r="E524" t="str">
            <v>X23083399938</v>
          </cell>
          <cell r="F524" t="str">
            <v>IGLESIA EVANGELICA METODISTA EN LAS ISLAS FILIPINA</v>
          </cell>
          <cell r="G524" t="str">
            <v>SAN NICOLAS II, SAN NICOLAS II, BACOOR</v>
          </cell>
          <cell r="H524" t="str">
            <v>BACOOR CITY</v>
          </cell>
          <cell r="I524" t="str">
            <v>DASMA</v>
          </cell>
          <cell r="J524"/>
          <cell r="K524" t="str">
            <v>W/ ISSUE</v>
          </cell>
          <cell r="L524" t="str">
            <v>CHALLENGER</v>
          </cell>
          <cell r="M524" t="str">
            <v>FCOMP</v>
          </cell>
          <cell r="N524" t="str">
            <v>JSP</v>
          </cell>
          <cell r="O524">
            <v>22.09</v>
          </cell>
          <cell r="P524">
            <v>7.57</v>
          </cell>
          <cell r="Q524">
            <v>30.33</v>
          </cell>
          <cell r="R524">
            <v>18</v>
          </cell>
          <cell r="S524">
            <v>53850.19</v>
          </cell>
          <cell r="T524" t="str">
            <v>NEW</v>
          </cell>
          <cell r="U524">
            <v>17214.419999999998</v>
          </cell>
          <cell r="V524"/>
          <cell r="W524">
            <v>45219.428472222222</v>
          </cell>
          <cell r="X524">
            <v>45222</v>
          </cell>
          <cell r="Y524">
            <v>45222</v>
          </cell>
          <cell r="Z524"/>
          <cell r="AA524">
            <v>45250.272222222222</v>
          </cell>
          <cell r="AB524"/>
          <cell r="AC524">
            <v>30.84375</v>
          </cell>
          <cell r="AD524">
            <v>28.272222222221899</v>
          </cell>
          <cell r="AE524">
            <v>-45250.272222222222</v>
          </cell>
          <cell r="AF524">
            <v>45238.202665770608</v>
          </cell>
          <cell r="AG524">
            <v>45247.00911738351</v>
          </cell>
          <cell r="AH524">
            <v>45269.428472222222</v>
          </cell>
          <cell r="AI524">
            <v>1.0623958333333334</v>
          </cell>
          <cell r="AJ524">
            <v>-1131.2568055555555</v>
          </cell>
          <cell r="AK524">
            <v>20</v>
          </cell>
          <cell r="AL524">
            <v>36</v>
          </cell>
          <cell r="AM524">
            <v>21.774193548387096</v>
          </cell>
          <cell r="AN524">
            <v>27.58064516129032</v>
          </cell>
          <cell r="AO524">
            <v>18.774193548387096</v>
          </cell>
          <cell r="AP524">
            <v>40</v>
          </cell>
          <cell r="AQ524">
            <v>32</v>
          </cell>
          <cell r="AR524">
            <v>27</v>
          </cell>
          <cell r="AS524">
            <v>45282.272222222222</v>
          </cell>
          <cell r="AT524">
            <v>45277.272222222222</v>
          </cell>
          <cell r="AU524"/>
          <cell r="AV524"/>
          <cell r="AW524"/>
          <cell r="AX524"/>
          <cell r="AY524"/>
          <cell r="AZ524"/>
          <cell r="BA524"/>
          <cell r="BB524"/>
          <cell r="BC524" t="str">
            <v>FOR AUDIT</v>
          </cell>
          <cell r="BD524"/>
          <cell r="BE524">
            <v>45253.272222222222</v>
          </cell>
          <cell r="BF524">
            <v>16.727777777778101</v>
          </cell>
          <cell r="BG524">
            <v>45250</v>
          </cell>
          <cell r="BH524">
            <v>45270</v>
          </cell>
        </row>
        <row r="525">
          <cell r="E525" t="str">
            <v>X23062052795</v>
          </cell>
          <cell r="F525" t="str">
            <v>PHILIPPINE SEVEN CORPORATION</v>
          </cell>
          <cell r="G525" t="str">
            <v>DIAMOND, PILAR VILL, LAS PINAS CITY</v>
          </cell>
          <cell r="H525" t="str">
            <v>LAS PIÑAS CITY</v>
          </cell>
          <cell r="I525" t="str">
            <v>PARAÑAQUE</v>
          </cell>
          <cell r="J525"/>
          <cell r="K525" t="str">
            <v>W/O ISSUE</v>
          </cell>
          <cell r="L525" t="str">
            <v>POWERHOUSE</v>
          </cell>
          <cell r="M525" t="str">
            <v>FCOMP</v>
          </cell>
          <cell r="N525" t="str">
            <v>JSP</v>
          </cell>
          <cell r="O525">
            <v>34.880000000000003</v>
          </cell>
          <cell r="P525">
            <v>11.4428</v>
          </cell>
          <cell r="Q525">
            <v>47.6</v>
          </cell>
          <cell r="R525">
            <v>45</v>
          </cell>
          <cell r="S525">
            <v>231891.19</v>
          </cell>
          <cell r="T525" t="str">
            <v>NEW</v>
          </cell>
          <cell r="U525">
            <v>27182.12</v>
          </cell>
          <cell r="V525"/>
          <cell r="W525">
            <v>45219.456250000003</v>
          </cell>
          <cell r="X525">
            <v>45222</v>
          </cell>
          <cell r="Y525">
            <v>45223</v>
          </cell>
          <cell r="Z525"/>
          <cell r="AA525">
            <v>45224.788888888892</v>
          </cell>
          <cell r="AB525"/>
          <cell r="AC525">
            <v>5.3326388888890506</v>
          </cell>
          <cell r="AD525">
            <v>2.788888888891961</v>
          </cell>
          <cell r="AE525">
            <v>-45224.788888888892</v>
          </cell>
          <cell r="AF525">
            <v>45238.230443548389</v>
          </cell>
          <cell r="AG525">
            <v>45247.036895161291</v>
          </cell>
          <cell r="AH525">
            <v>45269.456250000003</v>
          </cell>
          <cell r="AI525">
            <v>0.18367978395062284</v>
          </cell>
          <cell r="AJ525">
            <v>-1130.6197222222222</v>
          </cell>
          <cell r="AK525">
            <v>20</v>
          </cell>
          <cell r="AL525">
            <v>36</v>
          </cell>
          <cell r="AM525">
            <v>21.774193548387096</v>
          </cell>
          <cell r="AN525">
            <v>27.58064516129032</v>
          </cell>
          <cell r="AO525">
            <v>18.774193548387096</v>
          </cell>
          <cell r="AP525">
            <v>40</v>
          </cell>
          <cell r="AQ525">
            <v>32</v>
          </cell>
          <cell r="AR525">
            <v>27</v>
          </cell>
          <cell r="AS525">
            <v>45256.788888888892</v>
          </cell>
          <cell r="AT525">
            <v>45251.788888888892</v>
          </cell>
          <cell r="AU525"/>
          <cell r="AV525"/>
          <cell r="AW525"/>
          <cell r="AX525"/>
          <cell r="AY525"/>
          <cell r="AZ525"/>
          <cell r="BA525"/>
          <cell r="BB525"/>
          <cell r="BC525" t="str">
            <v>NO COC</v>
          </cell>
          <cell r="BD525"/>
          <cell r="BE525">
            <v>45227.788888888892</v>
          </cell>
          <cell r="BF525">
            <v>663.21111111110804</v>
          </cell>
          <cell r="BG525"/>
          <cell r="BH525"/>
        </row>
        <row r="526">
          <cell r="E526" t="str">
            <v>X23103955191</v>
          </cell>
          <cell r="F526" t="str">
            <v>CITY GOVERNMENT OF TAGUIG,</v>
          </cell>
          <cell r="G526" t="str">
            <v>PROPER TANYAG, BAGONG TANYAG, TAGUIG CITY</v>
          </cell>
          <cell r="H526" t="str">
            <v>TAGUIG CITY</v>
          </cell>
          <cell r="I526" t="str">
            <v>PARAÑAQUE</v>
          </cell>
          <cell r="J526"/>
          <cell r="K526"/>
          <cell r="L526" t="str">
            <v>ECOM</v>
          </cell>
          <cell r="M526" t="str">
            <v>FCOMP</v>
          </cell>
          <cell r="N526" t="str">
            <v>RRG</v>
          </cell>
          <cell r="O526">
            <v>360.82</v>
          </cell>
          <cell r="P526">
            <v>179.1078</v>
          </cell>
          <cell r="Q526">
            <v>510.77</v>
          </cell>
          <cell r="R526">
            <v>257</v>
          </cell>
          <cell r="S526">
            <v>1657523.14</v>
          </cell>
          <cell r="T526" t="str">
            <v>MODIFICATION</v>
          </cell>
          <cell r="U526">
            <v>281205.40999999997</v>
          </cell>
          <cell r="V526">
            <v>88718.89</v>
          </cell>
          <cell r="W526">
            <v>45219.413194444445</v>
          </cell>
          <cell r="X526">
            <v>45222</v>
          </cell>
          <cell r="Y526">
            <v>45220</v>
          </cell>
          <cell r="Z526"/>
          <cell r="AA526">
            <v>45239.54583333333</v>
          </cell>
          <cell r="AB526"/>
          <cell r="AC526">
            <v>20.132638888884685</v>
          </cell>
          <cell r="AD526">
            <v>17.545833333329938</v>
          </cell>
          <cell r="AE526">
            <v>-45239.54583333333</v>
          </cell>
          <cell r="AF526">
            <v>45240.737518768772</v>
          </cell>
          <cell r="AG526">
            <v>45250.224005255259</v>
          </cell>
          <cell r="AH526">
            <v>45269.413194444445</v>
          </cell>
          <cell r="AI526">
            <v>0.6207563657406111</v>
          </cell>
          <cell r="AJ526">
            <v>-822.53719696969688</v>
          </cell>
          <cell r="AK526">
            <v>40</v>
          </cell>
          <cell r="AL526">
            <v>30</v>
          </cell>
          <cell r="AM526">
            <v>24.324324324324326</v>
          </cell>
          <cell r="AN526">
            <v>30.810810810810811</v>
          </cell>
          <cell r="AO526">
            <v>21.324324324324326</v>
          </cell>
          <cell r="AP526">
            <v>55</v>
          </cell>
          <cell r="AQ526">
            <v>44</v>
          </cell>
          <cell r="AR526">
            <v>39</v>
          </cell>
          <cell r="AS526">
            <v>45283.54583333333</v>
          </cell>
          <cell r="AT526">
            <v>45278.54583333333</v>
          </cell>
          <cell r="AU526"/>
          <cell r="AV526"/>
          <cell r="AW526"/>
          <cell r="AX526"/>
          <cell r="AY526"/>
          <cell r="AZ526"/>
          <cell r="BA526"/>
          <cell r="BB526"/>
          <cell r="BC526" t="str">
            <v>ON GOING MAT RETURN</v>
          </cell>
          <cell r="BD526" t="str">
            <v>PARTIALLY BILLED</v>
          </cell>
          <cell r="BE526">
            <v>45242.54583333333</v>
          </cell>
          <cell r="BF526">
            <v>38.454166666670062</v>
          </cell>
          <cell r="BG526">
            <v>45228</v>
          </cell>
          <cell r="BH526">
            <v>45281</v>
          </cell>
        </row>
        <row r="527">
          <cell r="E527" t="str">
            <v>X23093500518</v>
          </cell>
          <cell r="F527" t="str">
            <v>JOYCE ANN ROMAN TUMANG</v>
          </cell>
          <cell r="G527" t="str">
            <v>CAPERNAUM, MULTINATIONAL VILL, PARANAQUE</v>
          </cell>
          <cell r="H527" t="str">
            <v>PARAÑAQUE CITY</v>
          </cell>
          <cell r="I527" t="str">
            <v>PARAÑAQUE</v>
          </cell>
          <cell r="J527" t="str">
            <v>completed and energized last Dec 6, 2023</v>
          </cell>
          <cell r="K527" t="str">
            <v>No PO due to contract budget concerns</v>
          </cell>
          <cell r="L527" t="str">
            <v>VJC</v>
          </cell>
          <cell r="M527" t="str">
            <v>TECO</v>
          </cell>
          <cell r="N527" t="str">
            <v>EAO</v>
          </cell>
          <cell r="O527">
            <v>95.79</v>
          </cell>
          <cell r="P527">
            <v>146.96979999999999</v>
          </cell>
          <cell r="Q527">
            <v>135.72999999999999</v>
          </cell>
          <cell r="R527">
            <v>80</v>
          </cell>
          <cell r="S527">
            <v>473227.53</v>
          </cell>
          <cell r="T527" t="str">
            <v>MODIFICATION</v>
          </cell>
          <cell r="U527">
            <v>74648.990000000005</v>
          </cell>
          <cell r="V527">
            <v>17269.25</v>
          </cell>
          <cell r="W527">
            <v>45223.690972222219</v>
          </cell>
          <cell r="X527">
            <v>45225</v>
          </cell>
          <cell r="Y527">
            <v>45225</v>
          </cell>
          <cell r="Z527"/>
          <cell r="AA527">
            <v>45278.40347222222</v>
          </cell>
          <cell r="AB527"/>
          <cell r="AC527">
            <v>54.712500000001455</v>
          </cell>
          <cell r="AD527">
            <v>53.403472222220444</v>
          </cell>
          <cell r="AE527">
            <v>-45278.40347222222</v>
          </cell>
          <cell r="AF527">
            <v>45244.036042644751</v>
          </cell>
          <cell r="AG527">
            <v>45253.261394757428</v>
          </cell>
          <cell r="AH527">
            <v>45273.690972222219</v>
          </cell>
          <cell r="AI527">
            <v>1.7577319004525354</v>
          </cell>
          <cell r="AJ527">
            <v>-1029.0546243686867</v>
          </cell>
          <cell r="AK527">
            <v>26</v>
          </cell>
          <cell r="AL527">
            <v>34</v>
          </cell>
          <cell r="AM527">
            <v>23.345070422535212</v>
          </cell>
          <cell r="AN527">
            <v>29.570422535211268</v>
          </cell>
          <cell r="AO527">
            <v>20.345070422535212</v>
          </cell>
          <cell r="AP527">
            <v>44</v>
          </cell>
          <cell r="AQ527">
            <v>35.200000000000003</v>
          </cell>
          <cell r="AR527">
            <v>30.200000000000003</v>
          </cell>
          <cell r="AS527">
            <v>45313.603472222218</v>
          </cell>
          <cell r="AT527">
            <v>45308.603472222218</v>
          </cell>
          <cell r="AU527"/>
          <cell r="AV527"/>
          <cell r="AW527"/>
          <cell r="AX527"/>
          <cell r="AY527"/>
          <cell r="AZ527"/>
          <cell r="BA527"/>
          <cell r="BB527"/>
          <cell r="BC527" t="str">
            <v>PAID</v>
          </cell>
          <cell r="BD527"/>
          <cell r="BE527">
            <v>45281.40347222222</v>
          </cell>
          <cell r="BF527">
            <v>330.59652777777956</v>
          </cell>
          <cell r="BG527">
            <v>45278</v>
          </cell>
          <cell r="BH527">
            <v>45612</v>
          </cell>
        </row>
        <row r="528">
          <cell r="E528" t="str">
            <v>X23072577947</v>
          </cell>
          <cell r="F528" t="str">
            <v>THE DAILY MEAL FOOD CORPORATION</v>
          </cell>
          <cell r="G528" t="str">
            <v>ALABANG-ZAPOTE, ALMANZA I, LAS PINAS CITY</v>
          </cell>
          <cell r="H528" t="str">
            <v>LAS PIÑAS CITY</v>
          </cell>
          <cell r="I528" t="str">
            <v>PARAÑAQUE</v>
          </cell>
          <cell r="J528"/>
          <cell r="K528" t="str">
            <v>W/O ISSUE</v>
          </cell>
          <cell r="L528" t="str">
            <v>POWERHOUSE</v>
          </cell>
          <cell r="M528" t="str">
            <v>FCOMP</v>
          </cell>
          <cell r="N528" t="str">
            <v>JSP</v>
          </cell>
          <cell r="O528">
            <v>84.22</v>
          </cell>
          <cell r="P528">
            <v>28.5928</v>
          </cell>
          <cell r="Q528">
            <v>114.97</v>
          </cell>
          <cell r="R528">
            <v>239</v>
          </cell>
          <cell r="S528">
            <v>672132.77</v>
          </cell>
          <cell r="T528" t="str">
            <v>NEW</v>
          </cell>
          <cell r="U528">
            <v>65659.19</v>
          </cell>
          <cell r="V528">
            <v>57481.07</v>
          </cell>
          <cell r="W528">
            <v>45224.588888888888</v>
          </cell>
          <cell r="X528">
            <v>45226</v>
          </cell>
          <cell r="Y528">
            <v>45225</v>
          </cell>
          <cell r="Z528"/>
          <cell r="AA528">
            <v>45227.552777777775</v>
          </cell>
          <cell r="AB528"/>
          <cell r="AC528">
            <v>2.9638888888875954</v>
          </cell>
          <cell r="AD528">
            <v>1.5527777777751908</v>
          </cell>
          <cell r="AE528">
            <v>-45227.552777777775</v>
          </cell>
          <cell r="AF528">
            <v>45243.096241830062</v>
          </cell>
          <cell r="AG528">
            <v>45251.831535947713</v>
          </cell>
          <cell r="AH528">
            <v>45274.588888888888</v>
          </cell>
          <cell r="AI528">
            <v>0.10335612535608024</v>
          </cell>
          <cell r="AJ528">
            <v>-1027.8989267676768</v>
          </cell>
          <cell r="AK528">
            <v>26</v>
          </cell>
          <cell r="AL528">
            <v>30</v>
          </cell>
          <cell r="AM528">
            <v>21.507352941176471</v>
          </cell>
          <cell r="AN528">
            <v>27.242647058823529</v>
          </cell>
          <cell r="AO528">
            <v>18.507352941176471</v>
          </cell>
          <cell r="AP528">
            <v>44</v>
          </cell>
          <cell r="AQ528">
            <v>35.200000000000003</v>
          </cell>
          <cell r="AR528">
            <v>30.200000000000003</v>
          </cell>
          <cell r="AS528">
            <v>45262.752777777772</v>
          </cell>
          <cell r="AT528">
            <v>45257.752777777772</v>
          </cell>
          <cell r="AU528"/>
          <cell r="AV528"/>
          <cell r="AW528"/>
          <cell r="AX528"/>
          <cell r="AY528"/>
          <cell r="AZ528"/>
          <cell r="BA528"/>
          <cell r="BB528"/>
          <cell r="BC528" t="str">
            <v>AUDITED</v>
          </cell>
          <cell r="BD528" t="str">
            <v>PARTIALLY BILLED; WITH BACKJOB</v>
          </cell>
          <cell r="BE528">
            <v>45230.552777777775</v>
          </cell>
          <cell r="BF528">
            <v>531.44722222222481</v>
          </cell>
          <cell r="BG528">
            <v>45230</v>
          </cell>
          <cell r="BH528">
            <v>45762</v>
          </cell>
        </row>
        <row r="529">
          <cell r="E529" t="str">
            <v>X23104027093</v>
          </cell>
          <cell r="F529" t="str">
            <v>JERWIN MISOLA GREGORIO</v>
          </cell>
          <cell r="G529" t="str">
            <v>G. ARANETA, KATARUNGAN VILLAGE, MUNTINLUPA</v>
          </cell>
          <cell r="H529" t="str">
            <v>MUNTINLUPA CITY</v>
          </cell>
          <cell r="I529" t="str">
            <v>PARAÑAQUE</v>
          </cell>
          <cell r="J529"/>
          <cell r="K529" t="str">
            <v>W/O ISSUE</v>
          </cell>
          <cell r="L529" t="str">
            <v>POWERHOUSE</v>
          </cell>
          <cell r="M529" t="str">
            <v>FCOMP</v>
          </cell>
          <cell r="N529" t="str">
            <v>JSP</v>
          </cell>
          <cell r="O529">
            <v>26.24</v>
          </cell>
          <cell r="P529">
            <v>14.52</v>
          </cell>
          <cell r="Q529">
            <v>35.93</v>
          </cell>
          <cell r="R529">
            <v>12</v>
          </cell>
          <cell r="S529">
            <v>52066.48</v>
          </cell>
          <cell r="T529" t="str">
            <v>NEW</v>
          </cell>
          <cell r="U529">
            <v>20448.939999999999</v>
          </cell>
          <cell r="V529"/>
          <cell r="W529">
            <v>45224.387499999997</v>
          </cell>
          <cell r="X529">
            <v>45226</v>
          </cell>
          <cell r="Y529">
            <v>45225</v>
          </cell>
          <cell r="Z529"/>
          <cell r="AA529">
            <v>45237.793055555558</v>
          </cell>
          <cell r="AB529"/>
          <cell r="AC529">
            <v>13.405555555560568</v>
          </cell>
          <cell r="AD529">
            <v>11.793055555557657</v>
          </cell>
          <cell r="AE529">
            <v>-45237.793055555558</v>
          </cell>
          <cell r="AF529">
            <v>45243.161693548383</v>
          </cell>
          <cell r="AG529">
            <v>45251.968145161285</v>
          </cell>
          <cell r="AH529">
            <v>45274.387499999997</v>
          </cell>
          <cell r="AI529">
            <v>0.46174691358041953</v>
          </cell>
          <cell r="AJ529">
            <v>-1130.9448263888889</v>
          </cell>
          <cell r="AK529">
            <v>20</v>
          </cell>
          <cell r="AL529">
            <v>36</v>
          </cell>
          <cell r="AM529">
            <v>21.774193548387096</v>
          </cell>
          <cell r="AN529">
            <v>27.58064516129032</v>
          </cell>
          <cell r="AO529">
            <v>18.774193548387096</v>
          </cell>
          <cell r="AP529">
            <v>40</v>
          </cell>
          <cell r="AQ529">
            <v>32</v>
          </cell>
          <cell r="AR529">
            <v>27</v>
          </cell>
          <cell r="AS529">
            <v>45269.793055555558</v>
          </cell>
          <cell r="AT529">
            <v>45264.793055555558</v>
          </cell>
          <cell r="AU529"/>
          <cell r="AV529"/>
          <cell r="AW529"/>
          <cell r="AX529"/>
          <cell r="AY529"/>
          <cell r="AZ529"/>
          <cell r="BA529"/>
          <cell r="BB529"/>
          <cell r="BC529" t="str">
            <v>NO COC</v>
          </cell>
          <cell r="BD529"/>
          <cell r="BE529">
            <v>45240.793055555558</v>
          </cell>
          <cell r="BF529">
            <v>650.20694444444234</v>
          </cell>
          <cell r="BG529"/>
          <cell r="BH529"/>
        </row>
        <row r="530">
          <cell r="E530" t="str">
            <v>X23010141108</v>
          </cell>
          <cell r="F530" t="str">
            <v>CITY GOVERNMENT OF BACOOR,</v>
          </cell>
          <cell r="G530" t="str">
            <v>BAYANAN, BAYANAN, BACOOR</v>
          </cell>
          <cell r="H530" t="str">
            <v>BACOOR CITY</v>
          </cell>
          <cell r="I530" t="str">
            <v>DASMA</v>
          </cell>
          <cell r="J530"/>
          <cell r="K530"/>
          <cell r="L530" t="str">
            <v>POWERHOUSE</v>
          </cell>
          <cell r="M530" t="str">
            <v>FCOMP</v>
          </cell>
          <cell r="N530" t="str">
            <v>JSP</v>
          </cell>
          <cell r="O530">
            <v>58.37</v>
          </cell>
          <cell r="P530">
            <v>46.554600000000001</v>
          </cell>
          <cell r="Q530">
            <v>87.4</v>
          </cell>
          <cell r="R530">
            <v>27</v>
          </cell>
          <cell r="S530">
            <v>398637.73</v>
          </cell>
          <cell r="T530" t="str">
            <v>MODIFICATION</v>
          </cell>
          <cell r="U530">
            <v>45138.43</v>
          </cell>
          <cell r="V530">
            <v>21945.05</v>
          </cell>
          <cell r="W530">
            <v>45225.685416666667</v>
          </cell>
          <cell r="X530">
            <v>45226</v>
          </cell>
          <cell r="Y530">
            <v>45225</v>
          </cell>
          <cell r="Z530"/>
          <cell r="AA530">
            <v>45243.421527777777</v>
          </cell>
          <cell r="AB530"/>
          <cell r="AC530">
            <v>17.736111111109494</v>
          </cell>
          <cell r="AD530">
            <v>17.421527777776646</v>
          </cell>
          <cell r="AE530">
            <v>-45243.421527777777</v>
          </cell>
          <cell r="AF530">
            <v>45245.770918525406</v>
          </cell>
          <cell r="AG530">
            <v>45254.927052354396</v>
          </cell>
          <cell r="AH530">
            <v>45275.685416666667</v>
          </cell>
          <cell r="AI530">
            <v>0.57620940687058619</v>
          </cell>
          <cell r="AJ530">
            <v>-1077.224322089947</v>
          </cell>
          <cell r="AK530">
            <v>23</v>
          </cell>
          <cell r="AL530">
            <v>36</v>
          </cell>
          <cell r="AM530">
            <v>23.085501858736059</v>
          </cell>
          <cell r="AN530">
            <v>29.241635687732341</v>
          </cell>
          <cell r="AO530">
            <v>20.085501858736059</v>
          </cell>
          <cell r="AP530">
            <v>42</v>
          </cell>
          <cell r="AQ530">
            <v>33.6</v>
          </cell>
          <cell r="AR530">
            <v>28.6</v>
          </cell>
          <cell r="AS530">
            <v>45277.021527777775</v>
          </cell>
          <cell r="AT530">
            <v>45272.021527777775</v>
          </cell>
          <cell r="AU530"/>
          <cell r="AV530"/>
          <cell r="AW530"/>
          <cell r="AX530"/>
          <cell r="AY530"/>
          <cell r="AZ530"/>
          <cell r="BA530"/>
          <cell r="BB530"/>
          <cell r="BC530" t="str">
            <v>NO COC</v>
          </cell>
          <cell r="BD530" t="str">
            <v>PARTIALLY BILLED</v>
          </cell>
          <cell r="BE530">
            <v>45246.421527777777</v>
          </cell>
          <cell r="BF530">
            <v>644.57847222222335</v>
          </cell>
          <cell r="BG530"/>
          <cell r="BH530"/>
        </row>
        <row r="531">
          <cell r="E531" t="str">
            <v>X23104037169</v>
          </cell>
          <cell r="F531" t="str">
            <v>JOSE ARTURO MADDELA TUGADE</v>
          </cell>
          <cell r="G531" t="str">
            <v>CUENCA, AYALA-ALABANG VILL, MUNTINLUPA</v>
          </cell>
          <cell r="H531" t="str">
            <v>MUNTINLUPA CITY</v>
          </cell>
          <cell r="I531" t="str">
            <v>PARAÑAQUE</v>
          </cell>
          <cell r="J531"/>
          <cell r="K531" t="str">
            <v>W/O ISSUE</v>
          </cell>
          <cell r="L531" t="str">
            <v>POWERHOUSE</v>
          </cell>
          <cell r="M531" t="str">
            <v>FCOMP</v>
          </cell>
          <cell r="N531" t="str">
            <v>JSP</v>
          </cell>
          <cell r="O531">
            <v>33.61</v>
          </cell>
          <cell r="P531">
            <v>17.9528</v>
          </cell>
          <cell r="Q531">
            <v>45.92</v>
          </cell>
          <cell r="R531">
            <v>106.8</v>
          </cell>
          <cell r="S531">
            <v>416480.64</v>
          </cell>
          <cell r="T531" t="str">
            <v>NEW</v>
          </cell>
          <cell r="U531">
            <v>28975.72</v>
          </cell>
          <cell r="V531"/>
          <cell r="W531">
            <v>45226.395138888889</v>
          </cell>
          <cell r="X531">
            <v>45230</v>
          </cell>
          <cell r="Y531">
            <v>45227</v>
          </cell>
          <cell r="Z531"/>
          <cell r="AA531">
            <v>45237.604166666664</v>
          </cell>
          <cell r="AB531"/>
          <cell r="AC531">
            <v>11.209027777775191</v>
          </cell>
          <cell r="AD531">
            <v>7.6041666666642413</v>
          </cell>
          <cell r="AE531">
            <v>-45237.604166666664</v>
          </cell>
          <cell r="AF531">
            <v>45243.734121939735</v>
          </cell>
          <cell r="AG531">
            <v>45252.157850753298</v>
          </cell>
          <cell r="AH531">
            <v>45276.395138888889</v>
          </cell>
          <cell r="AI531">
            <v>0.41333289930546013</v>
          </cell>
          <cell r="AJ531">
            <v>-1130.9401041666665</v>
          </cell>
          <cell r="AK531">
            <v>20</v>
          </cell>
          <cell r="AL531">
            <v>32</v>
          </cell>
          <cell r="AM531">
            <v>20.33898305084746</v>
          </cell>
          <cell r="AN531">
            <v>25.762711864406779</v>
          </cell>
          <cell r="AO531">
            <v>17.33898305084746</v>
          </cell>
          <cell r="AP531">
            <v>40</v>
          </cell>
          <cell r="AQ531">
            <v>32</v>
          </cell>
          <cell r="AR531">
            <v>27</v>
          </cell>
          <cell r="AS531">
            <v>45269.604166666664</v>
          </cell>
          <cell r="AT531">
            <v>45264.604166666664</v>
          </cell>
          <cell r="AU531"/>
          <cell r="AV531"/>
          <cell r="AW531"/>
          <cell r="AX531"/>
          <cell r="AY531"/>
          <cell r="AZ531"/>
          <cell r="BA531"/>
          <cell r="BB531"/>
          <cell r="BC531" t="str">
            <v>NO COC</v>
          </cell>
          <cell r="BD531"/>
          <cell r="BE531">
            <v>45240.604166666664</v>
          </cell>
          <cell r="BF531">
            <v>650.39583333333576</v>
          </cell>
          <cell r="BG531"/>
          <cell r="BH531"/>
        </row>
        <row r="532">
          <cell r="E532" t="str">
            <v>X23062303925</v>
          </cell>
          <cell r="F532" t="str">
            <v>RENZ STEWART WONG SY</v>
          </cell>
          <cell r="G532" t="str">
            <v>POSADAS, SAN DIONISIO, PARANAQUE</v>
          </cell>
          <cell r="H532" t="str">
            <v>PARAÑAQUE CITY</v>
          </cell>
          <cell r="I532" t="str">
            <v>PARAÑAQUE</v>
          </cell>
          <cell r="J532"/>
          <cell r="K532" t="str">
            <v>W/ ISSUE</v>
          </cell>
          <cell r="L532" t="str">
            <v>VJC</v>
          </cell>
          <cell r="M532" t="str">
            <v>FCOMP</v>
          </cell>
          <cell r="N532" t="str">
            <v>JSP</v>
          </cell>
          <cell r="O532">
            <v>117.27</v>
          </cell>
          <cell r="P532">
            <v>176.07990000000001</v>
          </cell>
          <cell r="Q532">
            <v>171.37</v>
          </cell>
          <cell r="R532">
            <v>15</v>
          </cell>
          <cell r="S532">
            <v>512338.99</v>
          </cell>
          <cell r="T532" t="str">
            <v>NEW</v>
          </cell>
          <cell r="U532">
            <v>91386.880000000005</v>
          </cell>
          <cell r="V532">
            <v>39216.93</v>
          </cell>
          <cell r="W532">
            <v>45225.685416666667</v>
          </cell>
          <cell r="X532">
            <v>45230</v>
          </cell>
          <cell r="Y532">
            <v>45226</v>
          </cell>
          <cell r="Z532"/>
          <cell r="AA532">
            <v>45259.331944444442</v>
          </cell>
          <cell r="AB532"/>
          <cell r="AC532">
            <v>33.646527777775191</v>
          </cell>
          <cell r="AD532">
            <v>29.331944444442343</v>
          </cell>
          <cell r="AE532">
            <v>-45259.331944444442</v>
          </cell>
          <cell r="AF532">
            <v>45246.892313218392</v>
          </cell>
          <cell r="AG532">
            <v>45256.347485632185</v>
          </cell>
          <cell r="AH532">
            <v>45275.685416666667</v>
          </cell>
          <cell r="AI532">
            <v>1.0424672067900433</v>
          </cell>
          <cell r="AJ532">
            <v>-1028.6211805555556</v>
          </cell>
          <cell r="AK532">
            <v>26</v>
          </cell>
          <cell r="AL532">
            <v>36</v>
          </cell>
          <cell r="AM532">
            <v>24.206896551724139</v>
          </cell>
          <cell r="AN532">
            <v>30.662068965517239</v>
          </cell>
          <cell r="AO532">
            <v>21.206896551724139</v>
          </cell>
          <cell r="AP532">
            <v>44</v>
          </cell>
          <cell r="AQ532">
            <v>35.200000000000003</v>
          </cell>
          <cell r="AR532">
            <v>30.200000000000003</v>
          </cell>
          <cell r="AS532">
            <v>45294.531944444439</v>
          </cell>
          <cell r="AT532">
            <v>45289.531944444439</v>
          </cell>
          <cell r="AU532"/>
          <cell r="AV532"/>
          <cell r="AW532"/>
          <cell r="AX532"/>
          <cell r="AY532"/>
          <cell r="AZ532"/>
          <cell r="BA532"/>
          <cell r="BB532"/>
          <cell r="BC532" t="str">
            <v>ON GOING MAT RETURN</v>
          </cell>
          <cell r="BD532" t="str">
            <v>WITH BACKJOB , PARTIALLY BILLED</v>
          </cell>
          <cell r="BE532">
            <v>45262.331944444442</v>
          </cell>
          <cell r="BF532">
            <v>62.668055555557657</v>
          </cell>
          <cell r="BG532">
            <v>45262</v>
          </cell>
          <cell r="BH532">
            <v>45325</v>
          </cell>
        </row>
        <row r="533">
          <cell r="E533" t="str">
            <v>X23103995791</v>
          </cell>
          <cell r="F533" t="str">
            <v>CATHOLIC ORGANIZATION OF ROYAL ESTATES, INC.</v>
          </cell>
          <cell r="G533" t="str">
            <v>PEARL, LAS PINAS RYL EST1, LAS PINAS CITY</v>
          </cell>
          <cell r="H533" t="str">
            <v>LAS PIÑAS CITY</v>
          </cell>
          <cell r="I533" t="str">
            <v>PARAÑAQUE</v>
          </cell>
          <cell r="J533"/>
          <cell r="K533"/>
          <cell r="L533" t="str">
            <v>POWERHOUSE</v>
          </cell>
          <cell r="M533" t="str">
            <v>FCOMP</v>
          </cell>
          <cell r="N533" t="str">
            <v>JSP</v>
          </cell>
          <cell r="O533">
            <v>55.03</v>
          </cell>
          <cell r="P533">
            <v>4.3899999999999997</v>
          </cell>
          <cell r="Q533">
            <v>75.400000000000006</v>
          </cell>
          <cell r="R533">
            <v>43</v>
          </cell>
          <cell r="S533">
            <v>103499.52</v>
          </cell>
          <cell r="T533" t="str">
            <v>MODIFICATION</v>
          </cell>
          <cell r="U533">
            <v>42884.93</v>
          </cell>
          <cell r="V533">
            <v>40718.47</v>
          </cell>
          <cell r="W533">
            <v>45236.464583333334</v>
          </cell>
          <cell r="X533">
            <v>45237</v>
          </cell>
          <cell r="Y533">
            <v>45237</v>
          </cell>
          <cell r="Z533"/>
          <cell r="AA533">
            <v>45243.410416666666</v>
          </cell>
          <cell r="AB533"/>
          <cell r="AC533">
            <v>6.9458333333313931</v>
          </cell>
          <cell r="AD533">
            <v>6.4104166666656965</v>
          </cell>
          <cell r="AE533">
            <v>-45243.410416666666</v>
          </cell>
          <cell r="AF533">
            <v>45256.550085192073</v>
          </cell>
          <cell r="AG533">
            <v>45265.706219021064</v>
          </cell>
          <cell r="AH533">
            <v>45286.464583333334</v>
          </cell>
          <cell r="AI533">
            <v>0.22565569645726385</v>
          </cell>
          <cell r="AJ533">
            <v>-1077.2240575396825</v>
          </cell>
          <cell r="AK533">
            <v>23</v>
          </cell>
          <cell r="AL533">
            <v>36</v>
          </cell>
          <cell r="AM533">
            <v>23.085501858736059</v>
          </cell>
          <cell r="AN533">
            <v>29.241635687732341</v>
          </cell>
          <cell r="AO533">
            <v>20.085501858736059</v>
          </cell>
          <cell r="AP533">
            <v>42</v>
          </cell>
          <cell r="AQ533">
            <v>33.6</v>
          </cell>
          <cell r="AR533">
            <v>28.6</v>
          </cell>
          <cell r="AS533">
            <v>45277.010416666664</v>
          </cell>
          <cell r="AT533">
            <v>45272.010416666664</v>
          </cell>
          <cell r="AU533"/>
          <cell r="AV533"/>
          <cell r="AW533"/>
          <cell r="AX533"/>
          <cell r="AY533"/>
          <cell r="AZ533"/>
          <cell r="BA533"/>
          <cell r="BB533"/>
          <cell r="BC533" t="str">
            <v>NO COC</v>
          </cell>
          <cell r="BD533" t="str">
            <v>PARTIALLY BILLED</v>
          </cell>
          <cell r="BE533">
            <v>45246.410416666666</v>
          </cell>
          <cell r="BF533">
            <v>644.5895833333343</v>
          </cell>
          <cell r="BG533"/>
          <cell r="BH533"/>
        </row>
        <row r="534">
          <cell r="E534" t="str">
            <v>X23051767299</v>
          </cell>
          <cell r="F534" t="str">
            <v>GOLDEN BAY FRESH LANDHOLDINGS INC.</v>
          </cell>
          <cell r="G534" t="str">
            <v>LAS PIÑAS-TALABA, LONGOS, BACOOR</v>
          </cell>
          <cell r="H534" t="str">
            <v>BACOOR CITY</v>
          </cell>
          <cell r="I534" t="str">
            <v>DASMA</v>
          </cell>
          <cell r="J534"/>
          <cell r="K534" t="str">
            <v>W/O ISSUE</v>
          </cell>
          <cell r="L534" t="str">
            <v>ECOM</v>
          </cell>
          <cell r="M534" t="str">
            <v>FCOMP</v>
          </cell>
          <cell r="N534" t="str">
            <v>RRG</v>
          </cell>
          <cell r="O534">
            <v>95.82</v>
          </cell>
          <cell r="P534">
            <v>44.785200000000003</v>
          </cell>
          <cell r="Q534">
            <v>132.16999999999999</v>
          </cell>
          <cell r="R534">
            <v>57</v>
          </cell>
          <cell r="S534">
            <v>517692.58</v>
          </cell>
          <cell r="T534" t="str">
            <v>NEW</v>
          </cell>
          <cell r="U534">
            <v>74671.839999999997</v>
          </cell>
          <cell r="V534">
            <v>45428.119999999995</v>
          </cell>
          <cell r="W534">
            <v>45236.688194444447</v>
          </cell>
          <cell r="X534">
            <v>45238</v>
          </cell>
          <cell r="Y534">
            <v>45238</v>
          </cell>
          <cell r="Z534"/>
          <cell r="AA534">
            <v>45248.603472222225</v>
          </cell>
          <cell r="AB534"/>
          <cell r="AC534">
            <v>11.915277777778101</v>
          </cell>
          <cell r="AD534">
            <v>10.603472222224809</v>
          </cell>
          <cell r="AE534">
            <v>-45248.603472222225</v>
          </cell>
          <cell r="AF534">
            <v>45257.033264866979</v>
          </cell>
          <cell r="AG534">
            <v>45266.258616979656</v>
          </cell>
          <cell r="AH534">
            <v>45286.688194444447</v>
          </cell>
          <cell r="AI534">
            <v>0.38279851684264488</v>
          </cell>
          <cell r="AJ534">
            <v>-1028.3773516414142</v>
          </cell>
          <cell r="AK534">
            <v>26</v>
          </cell>
          <cell r="AL534">
            <v>34</v>
          </cell>
          <cell r="AM534">
            <v>23.345070422535212</v>
          </cell>
          <cell r="AN534">
            <v>29.570422535211268</v>
          </cell>
          <cell r="AO534">
            <v>20.345070422535212</v>
          </cell>
          <cell r="AP534">
            <v>44</v>
          </cell>
          <cell r="AQ534">
            <v>35.200000000000003</v>
          </cell>
          <cell r="AR534">
            <v>30.200000000000003</v>
          </cell>
          <cell r="AS534">
            <v>45283.803472222222</v>
          </cell>
          <cell r="AT534">
            <v>45278.803472222222</v>
          </cell>
          <cell r="AU534"/>
          <cell r="AV534"/>
          <cell r="AW534"/>
          <cell r="AX534"/>
          <cell r="AY534"/>
          <cell r="AZ534"/>
          <cell r="BA534"/>
          <cell r="BB534"/>
          <cell r="BC534" t="str">
            <v>FOR AUDIT</v>
          </cell>
          <cell r="BD534" t="str">
            <v>PARTIALLY BILLED</v>
          </cell>
          <cell r="BE534">
            <v>45251.603472222225</v>
          </cell>
          <cell r="BF534">
            <v>18.396527777775191</v>
          </cell>
          <cell r="BG534">
            <v>45248</v>
          </cell>
          <cell r="BH534">
            <v>45270</v>
          </cell>
        </row>
        <row r="535">
          <cell r="E535" t="str">
            <v>X23104003707</v>
          </cell>
          <cell r="F535" t="str">
            <v>WELL SPRING COLOR LAUNDRY LTD. INC.</v>
          </cell>
          <cell r="G535" t="str">
            <v>WEST SERVICE, PHILCREST CPD, MUNTINLUPA</v>
          </cell>
          <cell r="H535" t="str">
            <v>MUNTINLUPA CITY</v>
          </cell>
          <cell r="I535" t="str">
            <v>PARAÑAQUE</v>
          </cell>
          <cell r="J535"/>
          <cell r="K535"/>
          <cell r="L535" t="str">
            <v>POWERHOUSE</v>
          </cell>
          <cell r="M535" t="str">
            <v>FCOMP</v>
          </cell>
          <cell r="N535" t="str">
            <v>JSP</v>
          </cell>
          <cell r="O535">
            <v>158.08000000000001</v>
          </cell>
          <cell r="P535">
            <v>96.14</v>
          </cell>
          <cell r="Q535">
            <v>216.35</v>
          </cell>
          <cell r="R535">
            <v>0</v>
          </cell>
          <cell r="S535">
            <v>123061.65</v>
          </cell>
          <cell r="T535" t="str">
            <v>TERMINATION</v>
          </cell>
          <cell r="U535">
            <v>123199.21</v>
          </cell>
          <cell r="V535">
            <v>81335.360000000001</v>
          </cell>
          <cell r="W535">
            <v>45236.69027777778</v>
          </cell>
          <cell r="X535">
            <v>45238</v>
          </cell>
          <cell r="Y535">
            <v>45237</v>
          </cell>
          <cell r="Z535"/>
          <cell r="AA535">
            <v>45243.525000000001</v>
          </cell>
          <cell r="AB535"/>
          <cell r="AC535">
            <v>6.8347222222218988</v>
          </cell>
          <cell r="AD535">
            <v>5.5250000000014552</v>
          </cell>
          <cell r="AE535">
            <v>-45243.525000000001</v>
          </cell>
          <cell r="AF535">
            <v>45258.558698830413</v>
          </cell>
          <cell r="AG535">
            <v>45268.19027777778</v>
          </cell>
          <cell r="AH535">
            <v>45286.69027777778</v>
          </cell>
          <cell r="AI535">
            <v>0.20612654320986679</v>
          </cell>
          <cell r="AJ535">
            <v>-983.55489130434785</v>
          </cell>
          <cell r="AK535">
            <v>28</v>
          </cell>
          <cell r="AL535">
            <v>36</v>
          </cell>
          <cell r="AM535">
            <v>24.868421052631579</v>
          </cell>
          <cell r="AN535">
            <v>31.499999999999996</v>
          </cell>
          <cell r="AO535">
            <v>21.868421052631579</v>
          </cell>
          <cell r="AP535">
            <v>46</v>
          </cell>
          <cell r="AQ535">
            <v>36.800000000000004</v>
          </cell>
          <cell r="AR535">
            <v>31.800000000000004</v>
          </cell>
          <cell r="AS535">
            <v>45280.325000000004</v>
          </cell>
          <cell r="AT535">
            <v>45275.325000000004</v>
          </cell>
          <cell r="AU535"/>
          <cell r="AV535"/>
          <cell r="AW535"/>
          <cell r="AX535"/>
          <cell r="AY535"/>
          <cell r="AZ535"/>
          <cell r="BA535"/>
          <cell r="BB535"/>
          <cell r="BC535" t="str">
            <v>NO COC</v>
          </cell>
          <cell r="BD535" t="str">
            <v>PARTIALLY BILLED</v>
          </cell>
          <cell r="BE535">
            <v>45246.525000000001</v>
          </cell>
          <cell r="BF535">
            <v>644.47499999999854</v>
          </cell>
          <cell r="BG535"/>
          <cell r="BH535"/>
        </row>
        <row r="536">
          <cell r="E536" t="str">
            <v>X23103969791</v>
          </cell>
          <cell r="F536" t="str">
            <v>SOUTH SUPREME FOODS INC.</v>
          </cell>
          <cell r="G536" t="str">
            <v>DAANG HARI, ALABANG WEST, LAS PINAS CITY</v>
          </cell>
          <cell r="H536" t="str">
            <v>LAS PIÑAS CITY</v>
          </cell>
          <cell r="I536" t="str">
            <v>PARAÑAQUE</v>
          </cell>
          <cell r="J536" t="str">
            <v>energized last Nov 15, 2023</v>
          </cell>
          <cell r="K536" t="str">
            <v>W/O ISSUE</v>
          </cell>
          <cell r="L536" t="str">
            <v>AVECO</v>
          </cell>
          <cell r="M536" t="str">
            <v>FCOMP</v>
          </cell>
          <cell r="N536" t="str">
            <v>IJP</v>
          </cell>
          <cell r="O536">
            <v>223.34</v>
          </cell>
          <cell r="P536">
            <v>296.56420000000003</v>
          </cell>
          <cell r="Q536">
            <v>311.2</v>
          </cell>
          <cell r="R536">
            <v>252</v>
          </cell>
          <cell r="S536">
            <v>1076698.1599999999</v>
          </cell>
          <cell r="T536" t="str">
            <v>NEW</v>
          </cell>
          <cell r="U536">
            <v>174072.53</v>
          </cell>
          <cell r="V536"/>
          <cell r="W536">
            <v>45236.688888888886</v>
          </cell>
          <cell r="X536">
            <v>45238</v>
          </cell>
          <cell r="Y536">
            <v>45237</v>
          </cell>
          <cell r="Z536"/>
          <cell r="AA536">
            <v>45245</v>
          </cell>
          <cell r="AB536"/>
          <cell r="AC536">
            <v>8.3111111111138598</v>
          </cell>
          <cell r="AD536">
            <v>7</v>
          </cell>
          <cell r="AE536">
            <v>-45245</v>
          </cell>
          <cell r="AF536">
            <v>45256.188888888886</v>
          </cell>
          <cell r="AG536">
            <v>45265.188888888886</v>
          </cell>
          <cell r="AH536">
            <v>45286.688888888886</v>
          </cell>
          <cell r="AI536">
            <v>0.27703703703712868</v>
          </cell>
          <cell r="AJ536">
            <v>-942.60416666666663</v>
          </cell>
          <cell r="AK536">
            <v>30</v>
          </cell>
          <cell r="AL536">
            <v>30</v>
          </cell>
          <cell r="AM536">
            <v>22.5</v>
          </cell>
          <cell r="AN536">
            <v>28.5</v>
          </cell>
          <cell r="AO536">
            <v>19.5</v>
          </cell>
          <cell r="AP536">
            <v>48</v>
          </cell>
          <cell r="AQ536">
            <v>38.400000000000006</v>
          </cell>
          <cell r="AR536">
            <v>33.400000000000006</v>
          </cell>
          <cell r="AS536">
            <v>45283.4</v>
          </cell>
          <cell r="AT536">
            <v>45278.400000000001</v>
          </cell>
          <cell r="AU536"/>
          <cell r="AV536"/>
          <cell r="AW536"/>
          <cell r="AX536"/>
          <cell r="AY536"/>
          <cell r="AZ536"/>
          <cell r="BA536"/>
          <cell r="BB536"/>
          <cell r="BC536" t="str">
            <v>NO COC</v>
          </cell>
          <cell r="BD536"/>
          <cell r="BE536">
            <v>45248</v>
          </cell>
          <cell r="BF536">
            <v>643</v>
          </cell>
          <cell r="BG536"/>
          <cell r="BH536"/>
        </row>
        <row r="537">
          <cell r="E537" t="str">
            <v>X23093790775</v>
          </cell>
          <cell r="F537" t="str">
            <v>LIGHT RAIL MANILA CORPORATION</v>
          </cell>
          <cell r="G537" t="str">
            <v>DR. A SANTOS, SAN DIONISIO, PARANAQUE</v>
          </cell>
          <cell r="H537" t="str">
            <v>PARAÑAQUE CITY</v>
          </cell>
          <cell r="I537" t="str">
            <v>PARAÑAQUE</v>
          </cell>
          <cell r="J537"/>
          <cell r="K537" t="str">
            <v>W/O ISSUE</v>
          </cell>
          <cell r="L537" t="str">
            <v>POWERHOUSE</v>
          </cell>
          <cell r="M537" t="str">
            <v>FCOMP</v>
          </cell>
          <cell r="N537" t="str">
            <v>JSP</v>
          </cell>
          <cell r="O537">
            <v>152.76</v>
          </cell>
          <cell r="P537">
            <v>33.4238</v>
          </cell>
          <cell r="Q537">
            <v>209.9</v>
          </cell>
          <cell r="R537">
            <v>3769</v>
          </cell>
          <cell r="S537">
            <v>745688.06</v>
          </cell>
          <cell r="T537" t="str">
            <v>NEW</v>
          </cell>
          <cell r="U537">
            <v>96810.28</v>
          </cell>
          <cell r="V537">
            <v>21268.53</v>
          </cell>
          <cell r="W537">
            <v>45238.679861111108</v>
          </cell>
          <cell r="X537">
            <v>45240.825694444444</v>
          </cell>
          <cell r="Y537">
            <v>45239</v>
          </cell>
          <cell r="Z537"/>
          <cell r="AA537">
            <v>45246.258333333331</v>
          </cell>
          <cell r="AB537"/>
          <cell r="AC537">
            <v>7.578472222223354</v>
          </cell>
          <cell r="AD537">
            <v>5.4326388888875954</v>
          </cell>
          <cell r="AE537">
            <v>-45246.258333333331</v>
          </cell>
          <cell r="AF537">
            <v>45252.086111111108</v>
          </cell>
          <cell r="AG537">
            <v>45259.461111111108</v>
          </cell>
          <cell r="AH537">
            <v>45288.679861111108</v>
          </cell>
          <cell r="AI537">
            <v>0.34644444444449618</v>
          </cell>
          <cell r="AJ537">
            <v>-983.61431159420283</v>
          </cell>
          <cell r="AK537">
            <v>28</v>
          </cell>
          <cell r="AL537">
            <v>20</v>
          </cell>
          <cell r="AM537">
            <v>16.406250000000004</v>
          </cell>
          <cell r="AN537">
            <v>20.781250000000004</v>
          </cell>
          <cell r="AO537">
            <v>13.406250000000004</v>
          </cell>
          <cell r="AP537">
            <v>46</v>
          </cell>
          <cell r="AQ537">
            <v>36.800000000000004</v>
          </cell>
          <cell r="AR537">
            <v>31.800000000000004</v>
          </cell>
          <cell r="AS537">
            <v>45283.058333333334</v>
          </cell>
          <cell r="AT537">
            <v>45278.058333333334</v>
          </cell>
          <cell r="AU537"/>
          <cell r="AV537"/>
          <cell r="AW537"/>
          <cell r="AX537"/>
          <cell r="AY537"/>
          <cell r="AZ537"/>
          <cell r="BA537"/>
          <cell r="BB537"/>
          <cell r="BC537" t="str">
            <v>NO COC</v>
          </cell>
          <cell r="BD537" t="str">
            <v>PARTIALLY BILLED</v>
          </cell>
          <cell r="BE537">
            <v>45249.258333333331</v>
          </cell>
          <cell r="BF537">
            <v>641.74166666666861</v>
          </cell>
          <cell r="BG537"/>
          <cell r="BH537"/>
        </row>
        <row r="538">
          <cell r="E538" t="str">
            <v>X23103935743</v>
          </cell>
          <cell r="F538" t="str">
            <v>CAMILA CANTILLAS MANAGBANAG</v>
          </cell>
          <cell r="G538" t="str">
            <v>BLK 13, COASTAL WOODS, BACOOR</v>
          </cell>
          <cell r="H538" t="str">
            <v>BACOOR CITY</v>
          </cell>
          <cell r="I538" t="str">
            <v>DASMA</v>
          </cell>
          <cell r="J538"/>
          <cell r="K538" t="str">
            <v>W/O ISSUE</v>
          </cell>
          <cell r="L538" t="str">
            <v>POWERHOUSE</v>
          </cell>
          <cell r="M538" t="str">
            <v>FCOMP</v>
          </cell>
          <cell r="N538" t="str">
            <v>JSP</v>
          </cell>
          <cell r="O538">
            <v>3.33</v>
          </cell>
          <cell r="P538">
            <v>1.73</v>
          </cell>
          <cell r="Q538">
            <v>4.57</v>
          </cell>
          <cell r="R538">
            <v>21</v>
          </cell>
          <cell r="S538">
            <v>17880.93</v>
          </cell>
          <cell r="T538" t="str">
            <v>NEW</v>
          </cell>
          <cell r="U538">
            <v>4218.92</v>
          </cell>
          <cell r="V538"/>
          <cell r="W538">
            <v>45238.681250000001</v>
          </cell>
          <cell r="X538">
            <v>45240.826388888891</v>
          </cell>
          <cell r="Y538">
            <v>45239</v>
          </cell>
          <cell r="Z538"/>
          <cell r="AA538">
            <v>45246.301388888889</v>
          </cell>
          <cell r="AB538"/>
          <cell r="AC538">
            <v>7.6201388888875954</v>
          </cell>
          <cell r="AD538">
            <v>5.4749999999985448</v>
          </cell>
          <cell r="AE538">
            <v>-45246.301388888889</v>
          </cell>
          <cell r="AF538">
            <v>45257.455443548388</v>
          </cell>
          <cell r="AG538">
            <v>45266.261895161289</v>
          </cell>
          <cell r="AH538">
            <v>45288.681250000001</v>
          </cell>
          <cell r="AI538">
            <v>0.26247145061723937</v>
          </cell>
          <cell r="AJ538">
            <v>-1131.1575347222222</v>
          </cell>
          <cell r="AK538">
            <v>20</v>
          </cell>
          <cell r="AL538">
            <v>36</v>
          </cell>
          <cell r="AM538">
            <v>21.774193548387096</v>
          </cell>
          <cell r="AN538">
            <v>27.58064516129032</v>
          </cell>
          <cell r="AO538">
            <v>18.774193548387096</v>
          </cell>
          <cell r="AP538">
            <v>40</v>
          </cell>
          <cell r="AQ538">
            <v>32</v>
          </cell>
          <cell r="AR538">
            <v>27</v>
          </cell>
          <cell r="AS538">
            <v>45278.301388888889</v>
          </cell>
          <cell r="AT538">
            <v>45273.301388888889</v>
          </cell>
          <cell r="AU538"/>
          <cell r="AV538"/>
          <cell r="AW538"/>
          <cell r="AX538"/>
          <cell r="AY538"/>
          <cell r="AZ538"/>
          <cell r="BA538"/>
          <cell r="BB538"/>
          <cell r="BC538" t="str">
            <v>NO COC</v>
          </cell>
          <cell r="BD538"/>
          <cell r="BE538">
            <v>45249.301388888889</v>
          </cell>
          <cell r="BF538">
            <v>641.69861111111095</v>
          </cell>
          <cell r="BG538"/>
          <cell r="BH538"/>
        </row>
        <row r="539">
          <cell r="E539" t="str">
            <v>X23114345805</v>
          </cell>
          <cell r="F539" t="str">
            <v>ARMYNAVY BURGER INC.</v>
          </cell>
          <cell r="G539" t="str">
            <v>DAANG HARI, ALABANG WEST, LAS PINAS CITY</v>
          </cell>
          <cell r="H539" t="str">
            <v>LAS PIÑAS CITY</v>
          </cell>
          <cell r="I539" t="str">
            <v>PARAÑAQUE</v>
          </cell>
          <cell r="J539" t="str">
            <v>energized last Nov 15, 2023</v>
          </cell>
          <cell r="K539" t="str">
            <v>W/O ISSUE</v>
          </cell>
          <cell r="L539" t="str">
            <v>AVECO</v>
          </cell>
          <cell r="M539" t="str">
            <v>FCOMP</v>
          </cell>
          <cell r="N539" t="str">
            <v>EAO</v>
          </cell>
          <cell r="O539">
            <v>40.08</v>
          </cell>
          <cell r="P539">
            <v>34.128900000000002</v>
          </cell>
          <cell r="Q539">
            <v>54.7</v>
          </cell>
          <cell r="R539">
            <v>100</v>
          </cell>
          <cell r="S539">
            <v>362126.29</v>
          </cell>
          <cell r="T539" t="str">
            <v>NEW</v>
          </cell>
          <cell r="U539">
            <v>31255.56</v>
          </cell>
          <cell r="V539"/>
          <cell r="W539">
            <v>45239.645833333336</v>
          </cell>
          <cell r="X539">
            <v>45243.38958333333</v>
          </cell>
          <cell r="Y539">
            <v>45243</v>
          </cell>
          <cell r="Z539"/>
          <cell r="AA539">
            <v>45245</v>
          </cell>
          <cell r="AB539"/>
          <cell r="AC539">
            <v>5.3541666666642413</v>
          </cell>
          <cell r="AD539">
            <v>1.6104166666700621</v>
          </cell>
          <cell r="AE539">
            <v>-45245</v>
          </cell>
          <cell r="AF539">
            <v>45258.946213561474</v>
          </cell>
          <cell r="AG539">
            <v>45267.89298162231</v>
          </cell>
          <cell r="AH539">
            <v>45289.645833333336</v>
          </cell>
          <cell r="AI539">
            <v>0.18006979965891245</v>
          </cell>
          <cell r="AJ539">
            <v>-1077.2619047619048</v>
          </cell>
          <cell r="AK539">
            <v>23</v>
          </cell>
          <cell r="AL539">
            <v>34</v>
          </cell>
          <cell r="AM539">
            <v>22.300380228136884</v>
          </cell>
          <cell r="AN539">
            <v>28.247148288973385</v>
          </cell>
          <cell r="AO539">
            <v>19.300380228136884</v>
          </cell>
          <cell r="AP539">
            <v>42</v>
          </cell>
          <cell r="AQ539">
            <v>33.6</v>
          </cell>
          <cell r="AR539">
            <v>28.6</v>
          </cell>
          <cell r="AS539">
            <v>45278.6</v>
          </cell>
          <cell r="AT539">
            <v>45273.599999999999</v>
          </cell>
          <cell r="AU539"/>
          <cell r="AV539"/>
          <cell r="AW539"/>
          <cell r="AX539"/>
          <cell r="AY539"/>
          <cell r="AZ539"/>
          <cell r="BA539"/>
          <cell r="BB539"/>
          <cell r="BC539" t="str">
            <v>ON GOING MAT RETURN</v>
          </cell>
          <cell r="BD539"/>
          <cell r="BE539">
            <v>45248</v>
          </cell>
          <cell r="BF539">
            <v>423</v>
          </cell>
          <cell r="BG539">
            <v>45245</v>
          </cell>
          <cell r="BH539">
            <v>45671</v>
          </cell>
        </row>
        <row r="540">
          <cell r="E540" t="str">
            <v>X22125233938</v>
          </cell>
          <cell r="F540" t="str">
            <v>ODINAH OBRYAN CALINISAN YU</v>
          </cell>
          <cell r="G540" t="str">
            <v>MOSCOW, BF HOMES, LAS PINAS CITY</v>
          </cell>
          <cell r="H540" t="str">
            <v>LAS PIÑAS CITY</v>
          </cell>
          <cell r="I540" t="str">
            <v>PARAÑAQUE</v>
          </cell>
          <cell r="J540" t="str">
            <v>oval eyebolt bumigay 11/29/23</v>
          </cell>
          <cell r="K540" t="str">
            <v>W/ ISSUE</v>
          </cell>
          <cell r="L540" t="str">
            <v>POWERHOUSE</v>
          </cell>
          <cell r="M540" t="str">
            <v>FCOMP</v>
          </cell>
          <cell r="N540" t="str">
            <v>JSP</v>
          </cell>
          <cell r="O540">
            <v>38.01</v>
          </cell>
          <cell r="P540">
            <v>11.492800000000001</v>
          </cell>
          <cell r="Q540">
            <v>51.9</v>
          </cell>
          <cell r="R540">
            <v>35</v>
          </cell>
          <cell r="S540">
            <v>212903.76</v>
          </cell>
          <cell r="T540" t="str">
            <v>NEW</v>
          </cell>
          <cell r="U540">
            <v>32322.07</v>
          </cell>
          <cell r="V540">
            <v>22178.86</v>
          </cell>
          <cell r="W540">
            <v>45239.551388888889</v>
          </cell>
          <cell r="X540">
            <v>45244.530555555553</v>
          </cell>
          <cell r="Y540">
            <v>45239</v>
          </cell>
          <cell r="Z540"/>
          <cell r="AA540">
            <v>45280.26666666667</v>
          </cell>
          <cell r="AB540"/>
          <cell r="AC540">
            <v>40.715277777781012</v>
          </cell>
          <cell r="AD540">
            <v>35.73611111111677</v>
          </cell>
          <cell r="AE540">
            <v>-45280.26666666667</v>
          </cell>
          <cell r="AF540">
            <v>45259.636890747628</v>
          </cell>
          <cell r="AG540">
            <v>45268.793024576618</v>
          </cell>
          <cell r="AH540">
            <v>45289.551388888889</v>
          </cell>
          <cell r="AI540">
            <v>1.3227547973699387</v>
          </cell>
          <cell r="AJ540">
            <v>-1078.1015873015874</v>
          </cell>
          <cell r="AK540">
            <v>23</v>
          </cell>
          <cell r="AL540">
            <v>36</v>
          </cell>
          <cell r="AM540">
            <v>23.085501858736059</v>
          </cell>
          <cell r="AN540">
            <v>29.241635687732341</v>
          </cell>
          <cell r="AO540">
            <v>20.085501858736059</v>
          </cell>
          <cell r="AP540">
            <v>42</v>
          </cell>
          <cell r="AQ540">
            <v>33.6</v>
          </cell>
          <cell r="AR540">
            <v>28.6</v>
          </cell>
          <cell r="AS540">
            <v>45313.866666666669</v>
          </cell>
          <cell r="AT540">
            <v>45308.866666666669</v>
          </cell>
          <cell r="AU540"/>
          <cell r="AV540"/>
          <cell r="AW540"/>
          <cell r="AX540"/>
          <cell r="AY540"/>
          <cell r="AZ540"/>
          <cell r="BA540"/>
          <cell r="BB540"/>
          <cell r="BC540" t="str">
            <v>NO COC</v>
          </cell>
          <cell r="BD540" t="str">
            <v>PARTIALLY BILLED</v>
          </cell>
          <cell r="BE540">
            <v>45283.26666666667</v>
          </cell>
          <cell r="BF540">
            <v>607.73333333332994</v>
          </cell>
          <cell r="BG540"/>
          <cell r="BH540"/>
        </row>
        <row r="541">
          <cell r="E541" t="str">
            <v>X22125213254</v>
          </cell>
          <cell r="F541" t="str">
            <v>FILKOR FRANCHISING CORPORATION</v>
          </cell>
          <cell r="G541" t="str">
            <v>EL GRANDE, BF HOMES, PARANAQUE</v>
          </cell>
          <cell r="H541" t="str">
            <v>PARAÑAQUE CITY</v>
          </cell>
          <cell r="I541" t="str">
            <v>PARAÑAQUE</v>
          </cell>
          <cell r="J541"/>
          <cell r="K541" t="str">
            <v>W/O ISSUE</v>
          </cell>
          <cell r="L541" t="str">
            <v>POWERHOUSE</v>
          </cell>
          <cell r="M541" t="str">
            <v>FCOMP</v>
          </cell>
          <cell r="N541" t="str">
            <v>JSP</v>
          </cell>
          <cell r="O541">
            <v>7.73</v>
          </cell>
          <cell r="P541">
            <v>2.91</v>
          </cell>
          <cell r="Q541">
            <v>10.48</v>
          </cell>
          <cell r="R541">
            <v>24</v>
          </cell>
          <cell r="S541">
            <v>25789.599999999999</v>
          </cell>
          <cell r="T541" t="str">
            <v>NEW</v>
          </cell>
          <cell r="U541">
            <v>6023.98</v>
          </cell>
          <cell r="V541"/>
          <cell r="W541">
            <v>45243.70416666667</v>
          </cell>
          <cell r="X541">
            <v>45244.55</v>
          </cell>
          <cell r="Y541">
            <v>45244</v>
          </cell>
          <cell r="Z541"/>
          <cell r="AA541">
            <v>45246.618750000001</v>
          </cell>
          <cell r="AB541"/>
          <cell r="AC541">
            <v>2.9145833333313931</v>
          </cell>
          <cell r="AD541">
            <v>2.0687499999985448</v>
          </cell>
          <cell r="AE541">
            <v>-45246.618750000001</v>
          </cell>
          <cell r="AF541">
            <v>45262.478360215056</v>
          </cell>
          <cell r="AG541">
            <v>45271.284811827958</v>
          </cell>
          <cell r="AH541">
            <v>45293.70416666667</v>
          </cell>
          <cell r="AI541">
            <v>0.10039120370363687</v>
          </cell>
          <cell r="AJ541">
            <v>-1131.1654687499999</v>
          </cell>
          <cell r="AK541">
            <v>20</v>
          </cell>
          <cell r="AL541">
            <v>36</v>
          </cell>
          <cell r="AM541">
            <v>21.774193548387096</v>
          </cell>
          <cell r="AN541">
            <v>27.58064516129032</v>
          </cell>
          <cell r="AO541">
            <v>18.774193548387096</v>
          </cell>
          <cell r="AP541">
            <v>40</v>
          </cell>
          <cell r="AQ541">
            <v>32</v>
          </cell>
          <cell r="AR541">
            <v>27</v>
          </cell>
          <cell r="AS541">
            <v>45278.618750000001</v>
          </cell>
          <cell r="AT541">
            <v>45273.618750000001</v>
          </cell>
          <cell r="AU541"/>
          <cell r="AV541"/>
          <cell r="AW541"/>
          <cell r="AX541"/>
          <cell r="AY541"/>
          <cell r="AZ541"/>
          <cell r="BA541"/>
          <cell r="BB541"/>
          <cell r="BC541" t="str">
            <v>NO COC</v>
          </cell>
          <cell r="BD541"/>
          <cell r="BE541">
            <v>45249.618750000001</v>
          </cell>
          <cell r="BF541">
            <v>641.38124999999854</v>
          </cell>
          <cell r="BG541"/>
          <cell r="BH541"/>
        </row>
        <row r="542">
          <cell r="E542" t="str">
            <v>X23104020385</v>
          </cell>
          <cell r="F542" t="str">
            <v>PATRICIA ANNE ADUANA TAN</v>
          </cell>
          <cell r="G542" t="str">
            <v>SUNLIGHT, BETTER LIVING ANX31 SUBD, PARANAQUE</v>
          </cell>
          <cell r="H542" t="str">
            <v>PARAÑAQUE CITY</v>
          </cell>
          <cell r="I542" t="str">
            <v>PARAÑAQUE</v>
          </cell>
          <cell r="J542"/>
          <cell r="K542" t="str">
            <v>W/O ISSUE</v>
          </cell>
          <cell r="L542" t="str">
            <v>POWERHOUSE</v>
          </cell>
          <cell r="M542" t="str">
            <v>FCOMP</v>
          </cell>
          <cell r="N542" t="str">
            <v>JSP</v>
          </cell>
          <cell r="O542">
            <v>3.68</v>
          </cell>
          <cell r="P542">
            <v>1.73</v>
          </cell>
          <cell r="Q542">
            <v>5.0199999999999996</v>
          </cell>
          <cell r="R542">
            <v>31</v>
          </cell>
          <cell r="S542">
            <v>17702.91</v>
          </cell>
          <cell r="T542" t="str">
            <v>NEW</v>
          </cell>
          <cell r="U542">
            <v>4995.3999999999996</v>
          </cell>
          <cell r="V542"/>
          <cell r="W542">
            <v>45243.704861111109</v>
          </cell>
          <cell r="X542">
            <v>45244.550694444442</v>
          </cell>
          <cell r="Y542">
            <v>45244</v>
          </cell>
          <cell r="Z542"/>
          <cell r="AA542">
            <v>45246.617361111108</v>
          </cell>
          <cell r="AB542"/>
          <cell r="AC542">
            <v>2.9124999999985448</v>
          </cell>
          <cell r="AD542">
            <v>2.0666666666656965</v>
          </cell>
          <cell r="AE542">
            <v>-45246.617361111108</v>
          </cell>
          <cell r="AF542">
            <v>45262.479054659496</v>
          </cell>
          <cell r="AG542">
            <v>45271.285506272397</v>
          </cell>
          <cell r="AH542">
            <v>45293.704861111109</v>
          </cell>
          <cell r="AI542">
            <v>0.10031944444439431</v>
          </cell>
          <cell r="AJ542">
            <v>-1131.1654340277778</v>
          </cell>
          <cell r="AK542">
            <v>20</v>
          </cell>
          <cell r="AL542">
            <v>36</v>
          </cell>
          <cell r="AM542">
            <v>21.774193548387096</v>
          </cell>
          <cell r="AN542">
            <v>27.58064516129032</v>
          </cell>
          <cell r="AO542">
            <v>18.774193548387096</v>
          </cell>
          <cell r="AP542">
            <v>40</v>
          </cell>
          <cell r="AQ542">
            <v>32</v>
          </cell>
          <cell r="AR542">
            <v>27</v>
          </cell>
          <cell r="AS542">
            <v>45278.617361111108</v>
          </cell>
          <cell r="AT542">
            <v>45273.617361111108</v>
          </cell>
          <cell r="AU542"/>
          <cell r="AV542"/>
          <cell r="AW542"/>
          <cell r="AX542"/>
          <cell r="AY542"/>
          <cell r="AZ542"/>
          <cell r="BA542"/>
          <cell r="BB542"/>
          <cell r="BC542" t="str">
            <v>NO COC</v>
          </cell>
          <cell r="BD542"/>
          <cell r="BE542">
            <v>45249.617361111108</v>
          </cell>
          <cell r="BF542">
            <v>641.38263888889196</v>
          </cell>
          <cell r="BG542"/>
          <cell r="BH542"/>
        </row>
        <row r="543">
          <cell r="E543" t="str">
            <v>X23030692521</v>
          </cell>
          <cell r="F543" t="str">
            <v>JOSE FILART SINGSON</v>
          </cell>
          <cell r="G543" t="str">
            <v>BLOCK 16, VERDANA HOMES SUBDIVISION, BACOOR</v>
          </cell>
          <cell r="H543" t="str">
            <v>BACOOR CITY</v>
          </cell>
          <cell r="I543" t="str">
            <v>DASMA</v>
          </cell>
          <cell r="J543"/>
          <cell r="K543" t="str">
            <v>W/O ISSUE</v>
          </cell>
          <cell r="L543" t="str">
            <v>AVECO</v>
          </cell>
          <cell r="M543" t="str">
            <v>CLOSE</v>
          </cell>
          <cell r="N543" t="str">
            <v>IJP</v>
          </cell>
          <cell r="O543">
            <v>159.43</v>
          </cell>
          <cell r="P543">
            <v>126.8034</v>
          </cell>
          <cell r="Q543">
            <v>227.43</v>
          </cell>
          <cell r="R543">
            <v>60</v>
          </cell>
          <cell r="S543">
            <v>525021.69999999995</v>
          </cell>
          <cell r="T543" t="str">
            <v>MODIFICATION</v>
          </cell>
          <cell r="U543">
            <v>124242.86</v>
          </cell>
          <cell r="V543">
            <v>30138.09</v>
          </cell>
          <cell r="W543">
            <v>45138.563194444447</v>
          </cell>
          <cell r="X543">
            <v>45145</v>
          </cell>
          <cell r="Y543">
            <v>45139</v>
          </cell>
          <cell r="Z543"/>
          <cell r="AA543">
            <v>45178.37777777778</v>
          </cell>
          <cell r="AB543">
            <v>45750.669444444444</v>
          </cell>
          <cell r="AC543">
            <v>39.814583333332848</v>
          </cell>
          <cell r="AD543">
            <v>33.377777777779556</v>
          </cell>
          <cell r="AE543">
            <v>572.29166666666424</v>
          </cell>
          <cell r="AF543">
            <v>45159.522925988073</v>
          </cell>
          <cell r="AG543">
            <v>45168.91218773304</v>
          </cell>
          <cell r="AH543">
            <v>45188.563194444447</v>
          </cell>
          <cell r="AI543">
            <v>1.2462968312324776</v>
          </cell>
          <cell r="AJ543">
            <v>12.441123188405744</v>
          </cell>
          <cell r="AK543">
            <v>28</v>
          </cell>
          <cell r="AL543">
            <v>34</v>
          </cell>
          <cell r="AM543">
            <v>23.959731543624162</v>
          </cell>
          <cell r="AN543">
            <v>30.348993288590602</v>
          </cell>
          <cell r="AO543">
            <v>20.959731543624162</v>
          </cell>
          <cell r="AP543">
            <v>46</v>
          </cell>
          <cell r="AQ543">
            <v>36.800000000000004</v>
          </cell>
          <cell r="AR543">
            <v>31.800000000000004</v>
          </cell>
          <cell r="AS543">
            <v>45215.177777777782</v>
          </cell>
          <cell r="AT543">
            <v>45210.177777777782</v>
          </cell>
          <cell r="AU543"/>
          <cell r="AV543"/>
          <cell r="AW543"/>
          <cell r="AX543"/>
          <cell r="AY543"/>
          <cell r="AZ543"/>
          <cell r="BA543"/>
          <cell r="BB543"/>
          <cell r="BC543" t="str">
            <v>PAID</v>
          </cell>
          <cell r="BD543" t="str">
            <v>WITH BACKJOB</v>
          </cell>
          <cell r="BE543">
            <v>45181.37777777778</v>
          </cell>
          <cell r="BF543">
            <v>63.622222222220444</v>
          </cell>
          <cell r="BG543">
            <v>45178</v>
          </cell>
          <cell r="BH543">
            <v>45245</v>
          </cell>
        </row>
        <row r="544">
          <cell r="E544" t="str">
            <v>X23104022135</v>
          </cell>
          <cell r="F544" t="str">
            <v>GLENN BALITAAN GUY</v>
          </cell>
          <cell r="G544" t="str">
            <v>LESOTHO, BETTERLIVING SUBD ANNEX 37, PARANAQUE</v>
          </cell>
          <cell r="H544" t="str">
            <v>PARAÑAQUE CITY</v>
          </cell>
          <cell r="I544" t="str">
            <v>PARAÑAQUE</v>
          </cell>
          <cell r="J544"/>
          <cell r="K544"/>
          <cell r="L544" t="str">
            <v>POWERHOUSE</v>
          </cell>
          <cell r="M544" t="str">
            <v>FCOMP</v>
          </cell>
          <cell r="N544" t="str">
            <v>JSP</v>
          </cell>
          <cell r="O544">
            <v>17.13</v>
          </cell>
          <cell r="P544">
            <v>2.73</v>
          </cell>
          <cell r="Q544">
            <v>23.48</v>
          </cell>
          <cell r="R544">
            <v>46</v>
          </cell>
          <cell r="S544">
            <v>52626.43</v>
          </cell>
          <cell r="T544" t="str">
            <v>MODIFICATION</v>
          </cell>
          <cell r="U544">
            <v>13349.37</v>
          </cell>
          <cell r="V544"/>
          <cell r="W544">
            <v>45243.707638888889</v>
          </cell>
          <cell r="X544">
            <v>45244.551388888889</v>
          </cell>
          <cell r="Y544">
            <v>45244</v>
          </cell>
          <cell r="Z544"/>
          <cell r="AA544">
            <v>45246.615277777775</v>
          </cell>
          <cell r="AB544"/>
          <cell r="AC544">
            <v>2.9076388888861402</v>
          </cell>
          <cell r="AD544">
            <v>2.0638888888861402</v>
          </cell>
          <cell r="AE544">
            <v>-45246.615277777775</v>
          </cell>
          <cell r="AF544">
            <v>45262.481832437275</v>
          </cell>
          <cell r="AG544">
            <v>45271.288284050177</v>
          </cell>
          <cell r="AH544">
            <v>45293.707638888889</v>
          </cell>
          <cell r="AI544">
            <v>0.10015200617274483</v>
          </cell>
          <cell r="AJ544">
            <v>-1131.1653819444443</v>
          </cell>
          <cell r="AK544">
            <v>20</v>
          </cell>
          <cell r="AL544">
            <v>36</v>
          </cell>
          <cell r="AM544">
            <v>21.774193548387096</v>
          </cell>
          <cell r="AN544">
            <v>27.58064516129032</v>
          </cell>
          <cell r="AO544">
            <v>18.774193548387096</v>
          </cell>
          <cell r="AP544">
            <v>40</v>
          </cell>
          <cell r="AQ544">
            <v>32</v>
          </cell>
          <cell r="AR544">
            <v>27</v>
          </cell>
          <cell r="AS544">
            <v>45278.615277777775</v>
          </cell>
          <cell r="AT544">
            <v>45273.615277777775</v>
          </cell>
          <cell r="AU544"/>
          <cell r="AV544"/>
          <cell r="AW544"/>
          <cell r="AX544"/>
          <cell r="AY544"/>
          <cell r="AZ544"/>
          <cell r="BA544"/>
          <cell r="BB544"/>
          <cell r="BC544" t="str">
            <v>NO COC</v>
          </cell>
          <cell r="BD544"/>
          <cell r="BE544">
            <v>45249.615277777775</v>
          </cell>
          <cell r="BF544">
            <v>641.38472222222481</v>
          </cell>
          <cell r="BG544"/>
          <cell r="BH544"/>
        </row>
        <row r="545">
          <cell r="E545" t="str">
            <v>X23072691655</v>
          </cell>
          <cell r="F545" t="str">
            <v>JOSE EDUARDO ONG ANG</v>
          </cell>
          <cell r="G545" t="str">
            <v>BATANGAS WEST, AYALA-ALABANG VILL, MUNTINLUPA</v>
          </cell>
          <cell r="H545" t="str">
            <v>MUNTINLUPA CITY</v>
          </cell>
          <cell r="I545" t="str">
            <v>PARAÑAQUE</v>
          </cell>
          <cell r="J545" t="str">
            <v>for meter 12/8</v>
          </cell>
          <cell r="K545"/>
          <cell r="L545" t="str">
            <v>POWERHOUSE</v>
          </cell>
          <cell r="M545" t="str">
            <v>FCOMP</v>
          </cell>
          <cell r="N545" t="str">
            <v>JSP</v>
          </cell>
          <cell r="O545">
            <v>237.84</v>
          </cell>
          <cell r="P545">
            <v>344.69099999999997</v>
          </cell>
          <cell r="Q545">
            <v>337.62</v>
          </cell>
          <cell r="R545">
            <v>60</v>
          </cell>
          <cell r="S545">
            <v>920854.65</v>
          </cell>
          <cell r="T545" t="str">
            <v>MODIFICATION</v>
          </cell>
          <cell r="U545">
            <v>195656.69</v>
          </cell>
          <cell r="V545">
            <v>57940.91</v>
          </cell>
          <cell r="W545">
            <v>45244.34097222222</v>
          </cell>
          <cell r="X545">
            <v>45247.659722222219</v>
          </cell>
          <cell r="Y545">
            <v>45246</v>
          </cell>
          <cell r="Z545"/>
          <cell r="AA545">
            <v>45267.660416666666</v>
          </cell>
          <cell r="AB545"/>
          <cell r="AC545">
            <v>23.319444444445253</v>
          </cell>
          <cell r="AD545">
            <v>20.000694444446708</v>
          </cell>
          <cell r="AE545">
            <v>-45267.660416666666</v>
          </cell>
          <cell r="AF545">
            <v>45265.860202991455</v>
          </cell>
          <cell r="AG545">
            <v>45275.398664529916</v>
          </cell>
          <cell r="AH545">
            <v>45294.34097222222</v>
          </cell>
          <cell r="AI545">
            <v>0.71330065359479589</v>
          </cell>
          <cell r="AJ545">
            <v>-943.0762586805555</v>
          </cell>
          <cell r="AK545">
            <v>30</v>
          </cell>
          <cell r="AL545">
            <v>34</v>
          </cell>
          <cell r="AM545">
            <v>24.51923076923077</v>
          </cell>
          <cell r="AN545">
            <v>31.057692307692307</v>
          </cell>
          <cell r="AO545">
            <v>21.51923076923077</v>
          </cell>
          <cell r="AP545">
            <v>48</v>
          </cell>
          <cell r="AQ545">
            <v>38.400000000000006</v>
          </cell>
          <cell r="AR545">
            <v>33.400000000000006</v>
          </cell>
          <cell r="AS545">
            <v>45306.060416666667</v>
          </cell>
          <cell r="AT545">
            <v>45301.060416666667</v>
          </cell>
          <cell r="AU545"/>
          <cell r="AV545"/>
          <cell r="AW545"/>
          <cell r="AX545"/>
          <cell r="AY545"/>
          <cell r="AZ545"/>
          <cell r="BA545"/>
          <cell r="BB545"/>
          <cell r="BC545" t="str">
            <v>NO COC</v>
          </cell>
          <cell r="BD545" t="str">
            <v>PARTIALLY BILLED</v>
          </cell>
          <cell r="BE545">
            <v>45270.660416666666</v>
          </cell>
          <cell r="BF545">
            <v>620.3395833333343</v>
          </cell>
          <cell r="BG545"/>
          <cell r="BH545"/>
        </row>
        <row r="546">
          <cell r="E546" t="str">
            <v>X23072638292</v>
          </cell>
          <cell r="F546" t="str">
            <v>ICONIC DEALERSHIP, INC.</v>
          </cell>
          <cell r="G546" t="str">
            <v>MOLINO BLVD., BAYANAN, BACOOR</v>
          </cell>
          <cell r="H546" t="str">
            <v>BACOOR CITY</v>
          </cell>
          <cell r="I546" t="str">
            <v>DASMA</v>
          </cell>
          <cell r="J546"/>
          <cell r="K546" t="str">
            <v>W/O ISSUE</v>
          </cell>
          <cell r="L546" t="str">
            <v>POWERHOUSE</v>
          </cell>
          <cell r="M546" t="str">
            <v>FCOMP</v>
          </cell>
          <cell r="N546" t="str">
            <v>JSP</v>
          </cell>
          <cell r="O546">
            <v>48.01</v>
          </cell>
          <cell r="P546">
            <v>23.552800000000001</v>
          </cell>
          <cell r="Q546">
            <v>65.38</v>
          </cell>
          <cell r="R546">
            <v>101</v>
          </cell>
          <cell r="S546">
            <v>505664.5</v>
          </cell>
          <cell r="T546" t="str">
            <v>NEW</v>
          </cell>
          <cell r="U546">
            <v>37438.449999999997</v>
          </cell>
          <cell r="V546">
            <v>31304.45</v>
          </cell>
          <cell r="W546">
            <v>45250.527777777781</v>
          </cell>
          <cell r="X546">
            <v>45250</v>
          </cell>
          <cell r="Y546">
            <v>45251</v>
          </cell>
          <cell r="Z546"/>
          <cell r="AA546">
            <v>45251.543749999997</v>
          </cell>
          <cell r="AB546"/>
          <cell r="AC546">
            <v>1.0159722222160781</v>
          </cell>
          <cell r="AD546">
            <v>1.5437499999970896</v>
          </cell>
          <cell r="AE546">
            <v>-45251.543749999997</v>
          </cell>
          <cell r="AF546">
            <v>45269.006376999569</v>
          </cell>
          <cell r="AG546">
            <v>45277.734003458718</v>
          </cell>
          <cell r="AH546">
            <v>45300.527777777781</v>
          </cell>
          <cell r="AI546">
            <v>3.5476203955099463E-2</v>
          </cell>
          <cell r="AJ546">
            <v>-1077.4177083333332</v>
          </cell>
          <cell r="AK546">
            <v>23</v>
          </cell>
          <cell r="AL546">
            <v>32</v>
          </cell>
          <cell r="AM546">
            <v>21.478599221789885</v>
          </cell>
          <cell r="AN546">
            <v>27.206225680933851</v>
          </cell>
          <cell r="AO546">
            <v>18.478599221789885</v>
          </cell>
          <cell r="AP546">
            <v>42</v>
          </cell>
          <cell r="AQ546">
            <v>33.6</v>
          </cell>
          <cell r="AR546">
            <v>28.6</v>
          </cell>
          <cell r="AS546">
            <v>45285.143749999996</v>
          </cell>
          <cell r="AT546">
            <v>45280.143749999996</v>
          </cell>
          <cell r="AU546"/>
          <cell r="AV546"/>
          <cell r="AW546"/>
          <cell r="AX546"/>
          <cell r="AY546"/>
          <cell r="AZ546"/>
          <cell r="BA546"/>
          <cell r="BB546"/>
          <cell r="BC546" t="str">
            <v>NO COC</v>
          </cell>
          <cell r="BD546" t="str">
            <v>PARTIALLY BILLED</v>
          </cell>
          <cell r="BE546">
            <v>45254.543749999997</v>
          </cell>
          <cell r="BF546">
            <v>636.45625000000291</v>
          </cell>
          <cell r="BG546"/>
          <cell r="BH546"/>
        </row>
        <row r="547">
          <cell r="E547" t="str">
            <v>X23010166628</v>
          </cell>
          <cell r="F547" t="str">
            <v>ROBERT VILLATURA BANTUGAN</v>
          </cell>
          <cell r="G547" t="str">
            <v>BLOCK 2, SOLUNA SUBD., BACOOR</v>
          </cell>
          <cell r="H547" t="str">
            <v>BACOOR</v>
          </cell>
          <cell r="I547" t="str">
            <v>DASMA</v>
          </cell>
          <cell r="J547" t="str">
            <v>for energization, bumigay eyebolt last 12/22</v>
          </cell>
          <cell r="K547" t="str">
            <v>W/ ISSUE</v>
          </cell>
          <cell r="L547" t="str">
            <v>POWERHOUSE</v>
          </cell>
          <cell r="M547" t="str">
            <v>FCOMP</v>
          </cell>
          <cell r="N547" t="str">
            <v>JSP</v>
          </cell>
          <cell r="O547">
            <v>69.23</v>
          </cell>
          <cell r="P547">
            <v>44.889499999999998</v>
          </cell>
          <cell r="Q547">
            <v>96.33</v>
          </cell>
          <cell r="R547">
            <v>43</v>
          </cell>
          <cell r="S547">
            <v>337224.48</v>
          </cell>
          <cell r="T547" t="str">
            <v>NEW</v>
          </cell>
          <cell r="U547">
            <v>53952.62</v>
          </cell>
          <cell r="V547">
            <v>41341.870000000003</v>
          </cell>
          <cell r="W547">
            <v>45246.602083333331</v>
          </cell>
          <cell r="X547">
            <v>45250.680555555555</v>
          </cell>
          <cell r="Y547">
            <v>45248</v>
          </cell>
          <cell r="Z547"/>
          <cell r="AA547">
            <v>45288</v>
          </cell>
          <cell r="AB547"/>
          <cell r="AC547">
            <v>41.397916666668607</v>
          </cell>
          <cell r="AD547">
            <v>37.319444444445253</v>
          </cell>
          <cell r="AE547">
            <v>-45288</v>
          </cell>
          <cell r="AF547">
            <v>45266.68758519207</v>
          </cell>
          <cell r="AG547">
            <v>45275.843719021061</v>
          </cell>
          <cell r="AH547">
            <v>45296.602083333331</v>
          </cell>
          <cell r="AI547">
            <v>1.34493231682776</v>
          </cell>
          <cell r="AJ547">
            <v>-1078.2857142857142</v>
          </cell>
          <cell r="AK547">
            <v>23</v>
          </cell>
          <cell r="AL547">
            <v>36</v>
          </cell>
          <cell r="AM547">
            <v>23.085501858736059</v>
          </cell>
          <cell r="AN547">
            <v>29.241635687732341</v>
          </cell>
          <cell r="AO547">
            <v>20.085501858736059</v>
          </cell>
          <cell r="AP547">
            <v>42</v>
          </cell>
          <cell r="AQ547">
            <v>33.6</v>
          </cell>
          <cell r="AR547">
            <v>28.6</v>
          </cell>
          <cell r="AS547">
            <v>45321.599999999999</v>
          </cell>
          <cell r="AT547">
            <v>45316.6</v>
          </cell>
          <cell r="AU547"/>
          <cell r="AV547"/>
          <cell r="AW547"/>
          <cell r="AX547"/>
          <cell r="AY547"/>
          <cell r="AZ547"/>
          <cell r="BA547"/>
          <cell r="BB547"/>
          <cell r="BC547" t="str">
            <v>NO COC</v>
          </cell>
          <cell r="BD547" t="str">
            <v>PARTIALLY BILLED</v>
          </cell>
          <cell r="BE547">
            <v>45291</v>
          </cell>
          <cell r="BF547">
            <v>600</v>
          </cell>
          <cell r="BG547"/>
          <cell r="BH547"/>
        </row>
        <row r="548">
          <cell r="E548" t="str">
            <v>X23083399830</v>
          </cell>
          <cell r="F548" t="str">
            <v>ROVIE LAYNES MALDOS</v>
          </cell>
          <cell r="G548" t="str">
            <v>BLDG. 2, CIUDAD KAUNLARAN, BACOOR</v>
          </cell>
          <cell r="H548" t="str">
            <v>BACOOR CITY</v>
          </cell>
          <cell r="I548" t="str">
            <v>DASMA</v>
          </cell>
          <cell r="J548"/>
          <cell r="K548" t="str">
            <v>W/O ISSUE</v>
          </cell>
          <cell r="L548" t="str">
            <v>POWERHOUSE</v>
          </cell>
          <cell r="M548" t="str">
            <v>FCOMP</v>
          </cell>
          <cell r="N548" t="str">
            <v>JSP</v>
          </cell>
          <cell r="O548">
            <v>932.44</v>
          </cell>
          <cell r="P548">
            <v>642.16750000000002</v>
          </cell>
          <cell r="Q548">
            <v>1378.82</v>
          </cell>
          <cell r="R548">
            <v>160</v>
          </cell>
          <cell r="S548">
            <v>3718812.6</v>
          </cell>
          <cell r="T548" t="str">
            <v>NEW</v>
          </cell>
          <cell r="U548">
            <v>726654.5</v>
          </cell>
          <cell r="V548">
            <v>320064.03999999998</v>
          </cell>
          <cell r="W548">
            <v>45250.724305555559</v>
          </cell>
          <cell r="X548">
            <v>45251.650694444441</v>
          </cell>
          <cell r="Y548">
            <v>45252</v>
          </cell>
          <cell r="Z548"/>
          <cell r="AA548">
            <v>45264.679166666669</v>
          </cell>
          <cell r="AB548"/>
          <cell r="AC548">
            <v>13.954861111109494</v>
          </cell>
          <cell r="AD548">
            <v>13.02847222222772</v>
          </cell>
          <cell r="AE548">
            <v>-45264.679166666669</v>
          </cell>
          <cell r="AF548">
            <v>45274.630135151972</v>
          </cell>
          <cell r="AG548">
            <v>45284.805023044348</v>
          </cell>
          <cell r="AH548">
            <v>45300.724305555559</v>
          </cell>
          <cell r="AI548">
            <v>0.38899175347217713</v>
          </cell>
          <cell r="AJ548">
            <v>-754.41131944444453</v>
          </cell>
          <cell r="AK548">
            <v>50</v>
          </cell>
          <cell r="AL548">
            <v>32</v>
          </cell>
          <cell r="AM548">
            <v>26.905829596412559</v>
          </cell>
          <cell r="AN548">
            <v>34.08071748878924</v>
          </cell>
          <cell r="AO548">
            <v>23.905829596412559</v>
          </cell>
          <cell r="AP548">
            <v>60</v>
          </cell>
          <cell r="AQ548">
            <v>48</v>
          </cell>
          <cell r="AR548">
            <v>43</v>
          </cell>
          <cell r="AS548">
            <v>45312.679166666669</v>
          </cell>
          <cell r="AT548">
            <v>45307.679166666669</v>
          </cell>
          <cell r="AU548"/>
          <cell r="AV548"/>
          <cell r="AW548"/>
          <cell r="AX548"/>
          <cell r="AY548"/>
          <cell r="AZ548"/>
          <cell r="BA548"/>
          <cell r="BB548"/>
          <cell r="BC548" t="str">
            <v>AUDITED</v>
          </cell>
          <cell r="BD548" t="str">
            <v>PARTIALLY BILLED</v>
          </cell>
          <cell r="BE548">
            <v>45267.679166666669</v>
          </cell>
          <cell r="BF548">
            <v>580.32083333333139</v>
          </cell>
          <cell r="BG548">
            <v>45262</v>
          </cell>
          <cell r="BH548">
            <v>45848</v>
          </cell>
        </row>
        <row r="549">
          <cell r="E549" t="str">
            <v>X23083029378</v>
          </cell>
          <cell r="F549" t="str">
            <v>EDWIN BELTRAN RAMIREZ</v>
          </cell>
          <cell r="G549" t="str">
            <v>ARIES, VILLA ISABELITA SUBD, LAS PINAS CITY</v>
          </cell>
          <cell r="H549" t="str">
            <v>LAS PIÑAS CITY</v>
          </cell>
          <cell r="I549" t="str">
            <v>PARAÑAQUE</v>
          </cell>
          <cell r="J549" t="str">
            <v>for digging</v>
          </cell>
          <cell r="K549" t="str">
            <v>W/O ISSUE</v>
          </cell>
          <cell r="L549" t="str">
            <v>ECOM</v>
          </cell>
          <cell r="M549" t="str">
            <v>COMP</v>
          </cell>
          <cell r="N549" t="str">
            <v>RRG</v>
          </cell>
          <cell r="O549">
            <v>112.9</v>
          </cell>
          <cell r="P549">
            <v>97.200100000000006</v>
          </cell>
          <cell r="Q549">
            <v>162.1</v>
          </cell>
          <cell r="R549">
            <v>19.399999999999999</v>
          </cell>
          <cell r="S549">
            <v>510693.09</v>
          </cell>
          <cell r="T549" t="str">
            <v>MODIFICATION</v>
          </cell>
          <cell r="U549">
            <v>94399.25</v>
          </cell>
          <cell r="V549">
            <v>70865.799999999988</v>
          </cell>
          <cell r="W549">
            <v>45247.601388888892</v>
          </cell>
          <cell r="X549">
            <v>45252.552777777775</v>
          </cell>
          <cell r="Y549">
            <v>45248</v>
          </cell>
          <cell r="Z549">
            <v>45275.554166666669</v>
          </cell>
          <cell r="AA549">
            <v>45275.554166666669</v>
          </cell>
          <cell r="AB549">
            <v>45858.572222222225</v>
          </cell>
          <cell r="AC549">
            <v>27.952777777776646</v>
          </cell>
          <cell r="AD549">
            <v>23.001388888893416</v>
          </cell>
          <cell r="AE549">
            <v>583.0180555555562</v>
          </cell>
          <cell r="AF549">
            <v>45268.808285440617</v>
          </cell>
          <cell r="AG549">
            <v>45278.263457854409</v>
          </cell>
          <cell r="AH549">
            <v>45297.601388888892</v>
          </cell>
          <cell r="AI549">
            <v>0.8660582858499174</v>
          </cell>
          <cell r="AJ549">
            <v>13.250410353535369</v>
          </cell>
          <cell r="AK549">
            <v>26</v>
          </cell>
          <cell r="AL549">
            <v>36</v>
          </cell>
          <cell r="AM549">
            <v>24.206896551724139</v>
          </cell>
          <cell r="AN549">
            <v>30.662068965517239</v>
          </cell>
          <cell r="AO549">
            <v>21.206896551724139</v>
          </cell>
          <cell r="AP549">
            <v>44</v>
          </cell>
          <cell r="AQ549">
            <v>35.200000000000003</v>
          </cell>
          <cell r="AR549">
            <v>30.200000000000003</v>
          </cell>
          <cell r="AS549">
            <v>45310.754166666666</v>
          </cell>
          <cell r="AT549">
            <v>45305.754166666666</v>
          </cell>
          <cell r="AU549"/>
          <cell r="AV549"/>
          <cell r="AW549"/>
          <cell r="AX549"/>
          <cell r="AY549"/>
          <cell r="AZ549"/>
          <cell r="BA549"/>
          <cell r="BB549"/>
          <cell r="BC549" t="str">
            <v>PAID</v>
          </cell>
          <cell r="BD549" t="str">
            <v>PARTIALLY BILLED; WITH NOV &amp; DEBIT (c/o RRG)</v>
          </cell>
          <cell r="BE549">
            <v>45278.554166666669</v>
          </cell>
          <cell r="BF549">
            <v>20.445833333331393</v>
          </cell>
          <cell r="BG549">
            <v>45274</v>
          </cell>
          <cell r="BH549">
            <v>45299</v>
          </cell>
        </row>
        <row r="550">
          <cell r="E550" t="str">
            <v>X23104264845</v>
          </cell>
          <cell r="F550" t="str">
            <v>CHEN-I CHUA PENG</v>
          </cell>
          <cell r="G550" t="str">
            <v>CAMAROTIS, PACIFIC VILL, MUNTINLUPA</v>
          </cell>
          <cell r="H550" t="str">
            <v>MUNTINLUPA CITY</v>
          </cell>
          <cell r="I550" t="str">
            <v>PARAÑAQUE</v>
          </cell>
          <cell r="J550" t="str">
            <v>energized dec 22, meter dec 27</v>
          </cell>
          <cell r="K550" t="str">
            <v>W/ ISSUE</v>
          </cell>
          <cell r="L550" t="str">
            <v>POWERHOUSE</v>
          </cell>
          <cell r="M550" t="str">
            <v>FCOMP</v>
          </cell>
          <cell r="N550" t="str">
            <v>JSP</v>
          </cell>
          <cell r="O550">
            <v>65.58</v>
          </cell>
          <cell r="P550">
            <v>50.2926</v>
          </cell>
          <cell r="Q550">
            <v>96.45</v>
          </cell>
          <cell r="R550">
            <v>54.7</v>
          </cell>
          <cell r="S550">
            <v>382845.65</v>
          </cell>
          <cell r="T550" t="str">
            <v>NEW</v>
          </cell>
          <cell r="U550">
            <v>56342.91</v>
          </cell>
          <cell r="V550">
            <v>22316.53</v>
          </cell>
          <cell r="W550">
            <v>45250.431250000001</v>
          </cell>
          <cell r="X550">
            <v>45252.554166666669</v>
          </cell>
          <cell r="Y550">
            <v>45251</v>
          </cell>
          <cell r="Z550"/>
          <cell r="AA550">
            <v>45283.576388888891</v>
          </cell>
          <cell r="AB550"/>
          <cell r="AC550">
            <v>33.145138888889051</v>
          </cell>
          <cell r="AD550">
            <v>31.022222222221899</v>
          </cell>
          <cell r="AE550">
            <v>-45283.576388888891</v>
          </cell>
          <cell r="AF550">
            <v>45269.73163022814</v>
          </cell>
          <cell r="AG550">
            <v>45278.678398288976</v>
          </cell>
          <cell r="AH550">
            <v>45300.431250000001</v>
          </cell>
          <cell r="AI550">
            <v>1.1147278168513837</v>
          </cell>
          <cell r="AJ550">
            <v>-1078.1803902116403</v>
          </cell>
          <cell r="AK550">
            <v>23</v>
          </cell>
          <cell r="AL550">
            <v>34</v>
          </cell>
          <cell r="AM550">
            <v>22.300380228136884</v>
          </cell>
          <cell r="AN550">
            <v>28.247148288973385</v>
          </cell>
          <cell r="AO550">
            <v>19.300380228136884</v>
          </cell>
          <cell r="AP550">
            <v>42</v>
          </cell>
          <cell r="AQ550">
            <v>33.6</v>
          </cell>
          <cell r="AR550">
            <v>28.6</v>
          </cell>
          <cell r="AS550">
            <v>45317.176388888889</v>
          </cell>
          <cell r="AT550">
            <v>45312.176388888889</v>
          </cell>
          <cell r="AU550"/>
          <cell r="AV550"/>
          <cell r="AW550"/>
          <cell r="AX550"/>
          <cell r="AY550"/>
          <cell r="AZ550"/>
          <cell r="BA550"/>
          <cell r="BB550"/>
          <cell r="BC550" t="str">
            <v>NO COC</v>
          </cell>
          <cell r="BD550" t="str">
            <v>PARTIALLY BILLED</v>
          </cell>
          <cell r="BE550">
            <v>45286.576388888891</v>
          </cell>
          <cell r="BF550">
            <v>604.42361111110949</v>
          </cell>
          <cell r="BG550"/>
          <cell r="BH550"/>
        </row>
        <row r="551">
          <cell r="E551" t="str">
            <v>X23104264942</v>
          </cell>
          <cell r="F551" t="str">
            <v>CHEN-I CHUA PENG</v>
          </cell>
          <cell r="G551" t="str">
            <v>CALANTHE, PACIFIC VILL, MUNTINLUPA</v>
          </cell>
          <cell r="H551" t="str">
            <v>MUNTINLUPA CITY</v>
          </cell>
          <cell r="I551" t="str">
            <v>PARAÑAQUE</v>
          </cell>
          <cell r="J551" t="str">
            <v>energized dec 22, meter dec 27</v>
          </cell>
          <cell r="K551" t="str">
            <v>W/ ISSUE</v>
          </cell>
          <cell r="L551" t="str">
            <v>POWERHOUSE</v>
          </cell>
          <cell r="M551" t="str">
            <v>FCOMP</v>
          </cell>
          <cell r="N551" t="str">
            <v>JSP</v>
          </cell>
          <cell r="O551">
            <v>38.74</v>
          </cell>
          <cell r="P551">
            <v>33.279499999999999</v>
          </cell>
          <cell r="Q551">
            <v>60.53</v>
          </cell>
          <cell r="R551">
            <v>60.2</v>
          </cell>
          <cell r="S551">
            <v>321894.71999999997</v>
          </cell>
          <cell r="T551" t="str">
            <v>NEW</v>
          </cell>
          <cell r="U551">
            <v>33669.699999999997</v>
          </cell>
          <cell r="V551">
            <v>30681.05</v>
          </cell>
          <cell r="W551">
            <v>45250.336805555555</v>
          </cell>
          <cell r="X551">
            <v>45252.555555555555</v>
          </cell>
          <cell r="Y551">
            <v>45251</v>
          </cell>
          <cell r="Z551"/>
          <cell r="AA551">
            <v>45283.574999999997</v>
          </cell>
          <cell r="AB551"/>
          <cell r="AC551">
            <v>33.238194444442343</v>
          </cell>
          <cell r="AD551">
            <v>31.019444444442343</v>
          </cell>
          <cell r="AE551">
            <v>-45283.574999999997</v>
          </cell>
          <cell r="AF551">
            <v>45269.637185783693</v>
          </cell>
          <cell r="AG551">
            <v>45278.583953844529</v>
          </cell>
          <cell r="AH551">
            <v>45300.336805555555</v>
          </cell>
          <cell r="AI551">
            <v>1.1178574346404522</v>
          </cell>
          <cell r="AJ551">
            <v>-1078.180357142857</v>
          </cell>
          <cell r="AK551">
            <v>23</v>
          </cell>
          <cell r="AL551">
            <v>34</v>
          </cell>
          <cell r="AM551">
            <v>22.300380228136884</v>
          </cell>
          <cell r="AN551">
            <v>28.247148288973385</v>
          </cell>
          <cell r="AO551">
            <v>19.300380228136884</v>
          </cell>
          <cell r="AP551">
            <v>42</v>
          </cell>
          <cell r="AQ551">
            <v>33.6</v>
          </cell>
          <cell r="AR551">
            <v>28.6</v>
          </cell>
          <cell r="AS551">
            <v>45317.174999999996</v>
          </cell>
          <cell r="AT551">
            <v>45312.174999999996</v>
          </cell>
          <cell r="AU551"/>
          <cell r="AV551"/>
          <cell r="AW551"/>
          <cell r="AX551"/>
          <cell r="AY551"/>
          <cell r="AZ551"/>
          <cell r="BA551"/>
          <cell r="BB551"/>
          <cell r="BC551" t="str">
            <v>NO COC</v>
          </cell>
          <cell r="BD551" t="str">
            <v>PARTIALLY BILLED</v>
          </cell>
          <cell r="BE551">
            <v>45286.574999999997</v>
          </cell>
          <cell r="BF551">
            <v>604.42500000000291</v>
          </cell>
          <cell r="BG551"/>
          <cell r="BH551"/>
        </row>
        <row r="552">
          <cell r="E552" t="str">
            <v>X23103951083</v>
          </cell>
          <cell r="F552" t="str">
            <v>ERVIN GURAY CARBONELL</v>
          </cell>
          <cell r="G552" t="str">
            <v>DONA SOLEDAD EXTN, BETTER LIVING SUBD, PARANAQUE</v>
          </cell>
          <cell r="H552" t="str">
            <v>PARAÑAQUE CITY</v>
          </cell>
          <cell r="I552" t="str">
            <v>PARAÑAQUE</v>
          </cell>
          <cell r="J552" t="str">
            <v>sabit dt</v>
          </cell>
          <cell r="K552" t="str">
            <v>W/O ISSUE</v>
          </cell>
          <cell r="L552" t="str">
            <v>POWERHOUSE</v>
          </cell>
          <cell r="M552" t="str">
            <v>FCOMP</v>
          </cell>
          <cell r="N552" t="str">
            <v>JSP</v>
          </cell>
          <cell r="O552">
            <v>23.15</v>
          </cell>
          <cell r="P552">
            <v>11.4428</v>
          </cell>
          <cell r="Q552">
            <v>31.52</v>
          </cell>
          <cell r="R552">
            <v>44</v>
          </cell>
          <cell r="S552">
            <v>204205.04</v>
          </cell>
          <cell r="T552" t="str">
            <v>NEW</v>
          </cell>
          <cell r="U552">
            <v>18040.169999999998</v>
          </cell>
          <cell r="V552"/>
          <cell r="W552">
            <v>45252.642361111109</v>
          </cell>
          <cell r="X552">
            <v>45254</v>
          </cell>
          <cell r="Y552">
            <v>45253</v>
          </cell>
          <cell r="Z552"/>
          <cell r="AA552">
            <v>45260.506944444445</v>
          </cell>
          <cell r="AB552"/>
          <cell r="AC552">
            <v>7.8645833333357587</v>
          </cell>
          <cell r="AD552">
            <v>6.5069444444452529</v>
          </cell>
          <cell r="AE552">
            <v>-45260.506944444445</v>
          </cell>
          <cell r="AF552">
            <v>45271.416554659496</v>
          </cell>
          <cell r="AG552">
            <v>45280.223006272397</v>
          </cell>
          <cell r="AH552">
            <v>45302.642361111109</v>
          </cell>
          <cell r="AI552">
            <v>0.27089120370378722</v>
          </cell>
          <cell r="AJ552">
            <v>-1131.512673611111</v>
          </cell>
          <cell r="AK552">
            <v>20</v>
          </cell>
          <cell r="AL552">
            <v>36</v>
          </cell>
          <cell r="AM552">
            <v>21.774193548387096</v>
          </cell>
          <cell r="AN552">
            <v>27.58064516129032</v>
          </cell>
          <cell r="AO552">
            <v>18.774193548387096</v>
          </cell>
          <cell r="AP552">
            <v>40</v>
          </cell>
          <cell r="AQ552">
            <v>32</v>
          </cell>
          <cell r="AR552">
            <v>27</v>
          </cell>
          <cell r="AS552">
            <v>45292.506944444445</v>
          </cell>
          <cell r="AT552">
            <v>45287.506944444445</v>
          </cell>
          <cell r="AU552"/>
          <cell r="AV552"/>
          <cell r="AW552"/>
          <cell r="AX552"/>
          <cell r="AY552"/>
          <cell r="AZ552"/>
          <cell r="BA552"/>
          <cell r="BB552"/>
          <cell r="BC552" t="str">
            <v>NO COC</v>
          </cell>
          <cell r="BD552"/>
          <cell r="BE552">
            <v>45263.506944444445</v>
          </cell>
          <cell r="BF552">
            <v>627.49305555555475</v>
          </cell>
          <cell r="BG552"/>
          <cell r="BH552"/>
        </row>
        <row r="553">
          <cell r="E553" t="str">
            <v>X23072646406</v>
          </cell>
          <cell r="F553" t="str">
            <v>THE ROMAN CATHOLIC BISHOP OF PARAÑAQUE, INC.</v>
          </cell>
          <cell r="G553" t="str">
            <v>J. LLANES ESCODA, BF HOMES, PARANAQUE</v>
          </cell>
          <cell r="H553" t="str">
            <v>PARAÑAQUE CITY</v>
          </cell>
          <cell r="I553" t="str">
            <v>PARAÑAQUE</v>
          </cell>
          <cell r="J553" t="str">
            <v>service drop only</v>
          </cell>
          <cell r="K553" t="str">
            <v>W/O ISSUE</v>
          </cell>
          <cell r="L553" t="str">
            <v>POWERHOUSE</v>
          </cell>
          <cell r="M553" t="str">
            <v>FCOMP</v>
          </cell>
          <cell r="N553" t="str">
            <v>JSP</v>
          </cell>
          <cell r="O553">
            <v>24.52</v>
          </cell>
          <cell r="P553">
            <v>5.99</v>
          </cell>
          <cell r="Q553">
            <v>33.619999999999997</v>
          </cell>
          <cell r="R553">
            <v>130</v>
          </cell>
          <cell r="S553">
            <v>63863.35</v>
          </cell>
          <cell r="T553" t="str">
            <v>NEW</v>
          </cell>
          <cell r="U553">
            <v>19131.830000000002</v>
          </cell>
          <cell r="V553"/>
          <cell r="W553">
            <v>45252.347222222219</v>
          </cell>
          <cell r="X553">
            <v>45254</v>
          </cell>
          <cell r="Y553">
            <v>45253</v>
          </cell>
          <cell r="Z553"/>
          <cell r="AA553">
            <v>45260.697222222225</v>
          </cell>
          <cell r="AB553"/>
          <cell r="AC553">
            <v>8.3500000000058208</v>
          </cell>
          <cell r="AD553">
            <v>6.6972222222248092</v>
          </cell>
          <cell r="AE553">
            <v>-45260.697222222225</v>
          </cell>
          <cell r="AF553">
            <v>45269.686205273065</v>
          </cell>
          <cell r="AG553">
            <v>45278.109934086628</v>
          </cell>
          <cell r="AH553">
            <v>45302.347222222219</v>
          </cell>
          <cell r="AI553">
            <v>0.3079062500002146</v>
          </cell>
          <cell r="AJ553">
            <v>-1131.5174305555556</v>
          </cell>
          <cell r="AK553">
            <v>20</v>
          </cell>
          <cell r="AL553">
            <v>32</v>
          </cell>
          <cell r="AM553">
            <v>20.33898305084746</v>
          </cell>
          <cell r="AN553">
            <v>25.762711864406779</v>
          </cell>
          <cell r="AO553">
            <v>17.33898305084746</v>
          </cell>
          <cell r="AP553">
            <v>40</v>
          </cell>
          <cell r="AQ553">
            <v>32</v>
          </cell>
          <cell r="AR553">
            <v>27</v>
          </cell>
          <cell r="AS553">
            <v>45292.697222222225</v>
          </cell>
          <cell r="AT553">
            <v>45287.697222222225</v>
          </cell>
          <cell r="AU553"/>
          <cell r="AV553"/>
          <cell r="AW553"/>
          <cell r="AX553"/>
          <cell r="AY553"/>
          <cell r="AZ553"/>
          <cell r="BA553"/>
          <cell r="BB553"/>
          <cell r="BC553" t="str">
            <v>NO COC</v>
          </cell>
          <cell r="BD553"/>
          <cell r="BE553">
            <v>45263.697222222225</v>
          </cell>
          <cell r="BF553">
            <v>627.30277777777519</v>
          </cell>
          <cell r="BG553"/>
          <cell r="BH553"/>
        </row>
        <row r="554">
          <cell r="E554" t="str">
            <v>X23072793912</v>
          </cell>
          <cell r="F554" t="str">
            <v>GLOBE TELECOM, INC.</v>
          </cell>
          <cell r="G554" t="str">
            <v>YOSEMITE, SOUTH GREEN PARK SUBD, PARANAQUE</v>
          </cell>
          <cell r="H554" t="str">
            <v>PARAÑAQUE CITY</v>
          </cell>
          <cell r="I554" t="str">
            <v>PARAÑAQUE</v>
          </cell>
          <cell r="J554" t="str">
            <v>replacement dt, with ssp, sched dec 11, 2023</v>
          </cell>
          <cell r="K554" t="str">
            <v>W/O ISSUE</v>
          </cell>
          <cell r="L554" t="str">
            <v>POWERHOUSE</v>
          </cell>
          <cell r="M554" t="str">
            <v>FCOMP</v>
          </cell>
          <cell r="N554" t="str">
            <v>JSP</v>
          </cell>
          <cell r="O554">
            <v>18.73</v>
          </cell>
          <cell r="P554">
            <v>16.152799999999999</v>
          </cell>
          <cell r="Q554">
            <v>25.52</v>
          </cell>
          <cell r="R554">
            <v>23</v>
          </cell>
          <cell r="S554">
            <v>186688.68</v>
          </cell>
          <cell r="T554" t="str">
            <v>NEW</v>
          </cell>
          <cell r="U554">
            <v>14595.68</v>
          </cell>
          <cell r="V554"/>
          <cell r="W554">
            <v>45252.388888888891</v>
          </cell>
          <cell r="X554">
            <v>45254</v>
          </cell>
          <cell r="Y554">
            <v>45253</v>
          </cell>
          <cell r="Z554"/>
          <cell r="AA554">
            <v>45271.539583333331</v>
          </cell>
          <cell r="AB554"/>
          <cell r="AC554">
            <v>19.150694444440887</v>
          </cell>
          <cell r="AD554">
            <v>17.539583333331393</v>
          </cell>
          <cell r="AE554">
            <v>-45271.539583333331</v>
          </cell>
          <cell r="AF554">
            <v>45271.163082437277</v>
          </cell>
          <cell r="AG554">
            <v>45279.969534050178</v>
          </cell>
          <cell r="AH554">
            <v>45302.388888888891</v>
          </cell>
          <cell r="AI554">
            <v>0.65963503086407504</v>
          </cell>
          <cell r="AJ554">
            <v>-1131.7884895833333</v>
          </cell>
          <cell r="AK554">
            <v>20</v>
          </cell>
          <cell r="AL554">
            <v>36</v>
          </cell>
          <cell r="AM554">
            <v>21.774193548387096</v>
          </cell>
          <cell r="AN554">
            <v>27.58064516129032</v>
          </cell>
          <cell r="AO554">
            <v>18.774193548387096</v>
          </cell>
          <cell r="AP554">
            <v>40</v>
          </cell>
          <cell r="AQ554">
            <v>32</v>
          </cell>
          <cell r="AR554">
            <v>27</v>
          </cell>
          <cell r="AS554">
            <v>45303.539583333331</v>
          </cell>
          <cell r="AT554">
            <v>45298.539583333331</v>
          </cell>
          <cell r="AU554"/>
          <cell r="AV554"/>
          <cell r="AW554"/>
          <cell r="AX554"/>
          <cell r="AY554"/>
          <cell r="AZ554"/>
          <cell r="BA554"/>
          <cell r="BB554"/>
          <cell r="BC554" t="str">
            <v>NO COC</v>
          </cell>
          <cell r="BD554"/>
          <cell r="BE554">
            <v>45274.539583333331</v>
          </cell>
          <cell r="BF554">
            <v>616.46041666666861</v>
          </cell>
          <cell r="BG554"/>
          <cell r="BH554"/>
        </row>
        <row r="555">
          <cell r="E555" t="str">
            <v>X23104093739</v>
          </cell>
          <cell r="F555" t="str">
            <v>DITO TELECOMMUNITY CORPORATION</v>
          </cell>
          <cell r="G555" t="str">
            <v>MANALAC, BAGONG TANYAG, TAGUIG CITY</v>
          </cell>
          <cell r="H555" t="str">
            <v>TAGUIG CITY</v>
          </cell>
          <cell r="I555" t="str">
            <v>PARAÑAQUE</v>
          </cell>
          <cell r="J555" t="str">
            <v>energized last 12/7/23</v>
          </cell>
          <cell r="K555" t="str">
            <v>W/O ISSUE</v>
          </cell>
          <cell r="L555" t="str">
            <v>VJC</v>
          </cell>
          <cell r="M555" t="str">
            <v>FCOMP</v>
          </cell>
          <cell r="N555" t="str">
            <v>JSP</v>
          </cell>
          <cell r="O555">
            <v>23.48</v>
          </cell>
          <cell r="P555">
            <v>11.189</v>
          </cell>
          <cell r="Q555">
            <v>31.97</v>
          </cell>
          <cell r="R555">
            <v>31</v>
          </cell>
          <cell r="S555">
            <v>207781.92</v>
          </cell>
          <cell r="T555" t="str">
            <v>NEW</v>
          </cell>
          <cell r="U555">
            <v>18299.03</v>
          </cell>
          <cell r="V555"/>
          <cell r="W555">
            <v>45253.402777777781</v>
          </cell>
          <cell r="X555">
            <v>45258</v>
          </cell>
          <cell r="Y555">
            <v>45254</v>
          </cell>
          <cell r="Z555"/>
          <cell r="AA555">
            <v>45267</v>
          </cell>
          <cell r="AB555"/>
          <cell r="AC555">
            <v>13.597222222218988</v>
          </cell>
          <cell r="AD555">
            <v>9</v>
          </cell>
          <cell r="AE555">
            <v>-45267</v>
          </cell>
          <cell r="AF555">
            <v>45272.176971326167</v>
          </cell>
          <cell r="AG555">
            <v>45280.983422939069</v>
          </cell>
          <cell r="AH555">
            <v>45303.402777777781</v>
          </cell>
          <cell r="AI555">
            <v>0.46834876543198734</v>
          </cell>
          <cell r="AJ555">
            <v>-1131.675</v>
          </cell>
          <cell r="AK555">
            <v>20</v>
          </cell>
          <cell r="AL555">
            <v>36</v>
          </cell>
          <cell r="AM555">
            <v>21.774193548387096</v>
          </cell>
          <cell r="AN555">
            <v>27.58064516129032</v>
          </cell>
          <cell r="AO555">
            <v>18.774193548387096</v>
          </cell>
          <cell r="AP555">
            <v>40</v>
          </cell>
          <cell r="AQ555">
            <v>32</v>
          </cell>
          <cell r="AR555">
            <v>27</v>
          </cell>
          <cell r="AS555">
            <v>45299</v>
          </cell>
          <cell r="AT555">
            <v>45294</v>
          </cell>
          <cell r="AU555"/>
          <cell r="AV555"/>
          <cell r="AW555"/>
          <cell r="AX555"/>
          <cell r="AY555"/>
          <cell r="AZ555"/>
          <cell r="BA555"/>
          <cell r="BB555"/>
          <cell r="BC555" t="str">
            <v>FOR AUDIT</v>
          </cell>
          <cell r="BD555"/>
          <cell r="BE555">
            <v>45270</v>
          </cell>
          <cell r="BF555">
            <v>286</v>
          </cell>
          <cell r="BG555">
            <v>45267</v>
          </cell>
          <cell r="BH555">
            <v>45556</v>
          </cell>
        </row>
        <row r="556">
          <cell r="E556" t="str">
            <v>X23072846298</v>
          </cell>
          <cell r="F556" t="str">
            <v>RHODORA L TORIO</v>
          </cell>
          <cell r="G556" t="str">
            <v>CABASAAN, ZONE 4, TAGUIG CITY</v>
          </cell>
          <cell r="H556" t="str">
            <v>TAGUIG CITY</v>
          </cell>
          <cell r="I556" t="str">
            <v>PARAÑAQUE</v>
          </cell>
          <cell r="J556" t="str">
            <v>energized last December 12, 2023</v>
          </cell>
          <cell r="K556" t="str">
            <v>W/O ISSUE</v>
          </cell>
          <cell r="L556" t="str">
            <v>VJC</v>
          </cell>
          <cell r="M556" t="str">
            <v>FCOMP</v>
          </cell>
          <cell r="N556" t="str">
            <v>JSP</v>
          </cell>
          <cell r="O556">
            <v>93.42</v>
          </cell>
          <cell r="P556">
            <v>61.5747</v>
          </cell>
          <cell r="Q556">
            <v>134.44999999999999</v>
          </cell>
          <cell r="R556">
            <v>40</v>
          </cell>
          <cell r="S556">
            <v>448667.86</v>
          </cell>
          <cell r="T556" t="str">
            <v>NEW</v>
          </cell>
          <cell r="U556">
            <v>79893.850000000006</v>
          </cell>
          <cell r="V556">
            <v>30951.17</v>
          </cell>
          <cell r="W556">
            <v>45252.663888888892</v>
          </cell>
          <cell r="X556">
            <v>45258</v>
          </cell>
          <cell r="Y556">
            <v>45254</v>
          </cell>
          <cell r="Z556"/>
          <cell r="AA556">
            <v>45272</v>
          </cell>
          <cell r="AB556"/>
          <cell r="AC556">
            <v>19.336111111108039</v>
          </cell>
          <cell r="AD556">
            <v>14</v>
          </cell>
          <cell r="AE556">
            <v>-45272</v>
          </cell>
          <cell r="AF556">
            <v>45273.870785440617</v>
          </cell>
          <cell r="AG556">
            <v>45283.325957854409</v>
          </cell>
          <cell r="AH556">
            <v>45302.663888888892</v>
          </cell>
          <cell r="AI556">
            <v>0.59908891263048403</v>
          </cell>
          <cell r="AJ556">
            <v>-1028.909090909091</v>
          </cell>
          <cell r="AK556">
            <v>26</v>
          </cell>
          <cell r="AL556">
            <v>36</v>
          </cell>
          <cell r="AM556">
            <v>24.206896551724139</v>
          </cell>
          <cell r="AN556">
            <v>30.662068965517239</v>
          </cell>
          <cell r="AO556">
            <v>21.206896551724139</v>
          </cell>
          <cell r="AP556">
            <v>44</v>
          </cell>
          <cell r="AQ556">
            <v>35.200000000000003</v>
          </cell>
          <cell r="AR556">
            <v>30.200000000000003</v>
          </cell>
          <cell r="AS556">
            <v>45307.199999999997</v>
          </cell>
          <cell r="AT556">
            <v>45302.2</v>
          </cell>
          <cell r="AU556"/>
          <cell r="AV556"/>
          <cell r="AW556"/>
          <cell r="AX556"/>
          <cell r="AY556"/>
          <cell r="AZ556"/>
          <cell r="BA556"/>
          <cell r="BB556"/>
          <cell r="BC556" t="str">
            <v>FOR AUDIT</v>
          </cell>
          <cell r="BD556" t="str">
            <v>PARTIALLY BILLED</v>
          </cell>
          <cell r="BE556">
            <v>45275</v>
          </cell>
          <cell r="BF556">
            <v>372</v>
          </cell>
          <cell r="BG556">
            <v>45272</v>
          </cell>
          <cell r="BH556">
            <v>45647</v>
          </cell>
        </row>
        <row r="557">
          <cell r="E557" t="str">
            <v>X23051837382</v>
          </cell>
          <cell r="F557" t="str">
            <v>PHIL-TOWER CONSORTIUM INC.</v>
          </cell>
          <cell r="G557" t="str">
            <v>ST. JAMES, PERPETUAL VILLAGE, TAGUIG CITY</v>
          </cell>
          <cell r="H557" t="str">
            <v>TAGUIG CITY</v>
          </cell>
          <cell r="I557" t="str">
            <v>PARAÑAQUE</v>
          </cell>
          <cell r="J557" t="str">
            <v>energized last 12/9/23</v>
          </cell>
          <cell r="K557" t="str">
            <v>W/O ISSUE</v>
          </cell>
          <cell r="L557" t="str">
            <v>POWERHOUSE</v>
          </cell>
          <cell r="M557" t="str">
            <v>FCOMP</v>
          </cell>
          <cell r="N557" t="str">
            <v>JSP</v>
          </cell>
          <cell r="O557">
            <v>163.1</v>
          </cell>
          <cell r="P557">
            <v>147.13399999999999</v>
          </cell>
          <cell r="Q557">
            <v>275.18</v>
          </cell>
          <cell r="R557">
            <v>51</v>
          </cell>
          <cell r="S557">
            <v>844139.35</v>
          </cell>
          <cell r="T557" t="str">
            <v>NEW</v>
          </cell>
          <cell r="U557">
            <v>126750.24</v>
          </cell>
          <cell r="V557">
            <v>61052.87</v>
          </cell>
          <cell r="W557">
            <v>45255.424305555556</v>
          </cell>
          <cell r="X557">
            <v>45258</v>
          </cell>
          <cell r="Y557">
            <v>45259</v>
          </cell>
          <cell r="Z557"/>
          <cell r="AA557">
            <v>45271.543055555558</v>
          </cell>
          <cell r="AB557"/>
          <cell r="AC557">
            <v>16.118750000001455</v>
          </cell>
          <cell r="AD557">
            <v>13.543055555557657</v>
          </cell>
          <cell r="AE557">
            <v>-45271.543055555558</v>
          </cell>
          <cell r="AF557">
            <v>45276.384037099182</v>
          </cell>
          <cell r="AG557">
            <v>45285.773298844149</v>
          </cell>
          <cell r="AH557">
            <v>45305.424305555556</v>
          </cell>
          <cell r="AI557">
            <v>0.50455751050424713</v>
          </cell>
          <cell r="AJ557">
            <v>-984.16397946859911</v>
          </cell>
          <cell r="AK557">
            <v>28</v>
          </cell>
          <cell r="AL557">
            <v>34</v>
          </cell>
          <cell r="AM557">
            <v>23.959731543624162</v>
          </cell>
          <cell r="AN557">
            <v>30.348993288590602</v>
          </cell>
          <cell r="AO557">
            <v>20.959731543624162</v>
          </cell>
          <cell r="AP557">
            <v>46</v>
          </cell>
          <cell r="AQ557">
            <v>36.800000000000004</v>
          </cell>
          <cell r="AR557">
            <v>31.800000000000004</v>
          </cell>
          <cell r="AS557">
            <v>45308.343055555561</v>
          </cell>
          <cell r="AT557">
            <v>45303.343055555561</v>
          </cell>
          <cell r="AU557"/>
          <cell r="AV557"/>
          <cell r="AW557"/>
          <cell r="AX557"/>
          <cell r="AY557"/>
          <cell r="AZ557"/>
          <cell r="BA557"/>
          <cell r="BB557"/>
          <cell r="BC557" t="str">
            <v>NO COC</v>
          </cell>
          <cell r="BD557" t="str">
            <v>PARTIALLY BILLED</v>
          </cell>
          <cell r="BE557">
            <v>45274.543055555558</v>
          </cell>
          <cell r="BF557">
            <v>616.45694444444234</v>
          </cell>
          <cell r="BG557"/>
          <cell r="BH557"/>
        </row>
        <row r="558">
          <cell r="E558" t="str">
            <v>X23062217947</v>
          </cell>
          <cell r="F558" t="str">
            <v>SOUTH STAR DRUG, INC.</v>
          </cell>
          <cell r="G558" t="str">
            <v>SAN GREGORIO, GOLDEN ACRES SUBD, LAS PINAS CITY</v>
          </cell>
          <cell r="H558" t="str">
            <v>LAS PIÑAS CITY</v>
          </cell>
          <cell r="I558" t="str">
            <v>PARAÑAQUE</v>
          </cell>
          <cell r="J558" t="str">
            <v>energize dec 27</v>
          </cell>
          <cell r="K558" t="str">
            <v>W/ ISSUE</v>
          </cell>
          <cell r="L558" t="str">
            <v>POWERHOUSE</v>
          </cell>
          <cell r="M558" t="str">
            <v>FCOMP</v>
          </cell>
          <cell r="N558" t="str">
            <v>JSP</v>
          </cell>
          <cell r="O558">
            <v>58.45</v>
          </cell>
          <cell r="P558">
            <v>43.167999999999999</v>
          </cell>
          <cell r="Q558">
            <v>84.58</v>
          </cell>
          <cell r="R558">
            <v>26</v>
          </cell>
          <cell r="S558">
            <v>336179.05</v>
          </cell>
          <cell r="T558" t="str">
            <v>NEW</v>
          </cell>
          <cell r="U558">
            <v>45194.61</v>
          </cell>
          <cell r="V558">
            <v>23875.13</v>
          </cell>
          <cell r="W558">
            <v>45253.435416666667</v>
          </cell>
          <cell r="X558">
            <v>45258</v>
          </cell>
          <cell r="Y558">
            <v>45254</v>
          </cell>
          <cell r="Z558"/>
          <cell r="AA558">
            <v>45288</v>
          </cell>
          <cell r="AB558"/>
          <cell r="AC558">
            <v>34.564583333332848</v>
          </cell>
          <cell r="AD558">
            <v>30</v>
          </cell>
          <cell r="AE558">
            <v>-45288</v>
          </cell>
          <cell r="AF558">
            <v>45273.520918525406</v>
          </cell>
          <cell r="AG558">
            <v>45282.677052354396</v>
          </cell>
          <cell r="AH558">
            <v>45303.435416666667</v>
          </cell>
          <cell r="AI558">
            <v>1.1229315116747023</v>
          </cell>
          <cell r="AJ558">
            <v>-1078.2857142857142</v>
          </cell>
          <cell r="AK558">
            <v>23</v>
          </cell>
          <cell r="AL558">
            <v>36</v>
          </cell>
          <cell r="AM558">
            <v>23.085501858736059</v>
          </cell>
          <cell r="AN558">
            <v>29.241635687732341</v>
          </cell>
          <cell r="AO558">
            <v>20.085501858736059</v>
          </cell>
          <cell r="AP558">
            <v>42</v>
          </cell>
          <cell r="AQ558">
            <v>33.6</v>
          </cell>
          <cell r="AR558">
            <v>28.6</v>
          </cell>
          <cell r="AS558">
            <v>45321.599999999999</v>
          </cell>
          <cell r="AT558">
            <v>45316.6</v>
          </cell>
          <cell r="AU558"/>
          <cell r="AV558"/>
          <cell r="AW558"/>
          <cell r="AX558"/>
          <cell r="AY558"/>
          <cell r="AZ558"/>
          <cell r="BA558"/>
          <cell r="BB558"/>
          <cell r="BC558" t="str">
            <v>NO COC</v>
          </cell>
          <cell r="BD558" t="str">
            <v>PARTIALLY BILLED</v>
          </cell>
          <cell r="BE558">
            <v>45291</v>
          </cell>
          <cell r="BF558">
            <v>600</v>
          </cell>
          <cell r="BG558"/>
          <cell r="BH558"/>
        </row>
        <row r="559">
          <cell r="E559" t="str">
            <v>X22083390258</v>
          </cell>
          <cell r="F559" t="str">
            <v>GLOBE TELECOM, INC.</v>
          </cell>
          <cell r="G559" t="str">
            <v>SAN GUILLERMO, BAYANAN, MUNTINLUPA</v>
          </cell>
          <cell r="H559" t="str">
            <v>MUNTINLUPA CITY</v>
          </cell>
          <cell r="I559" t="str">
            <v>PARAÑAQUE</v>
          </cell>
          <cell r="J559" t="str">
            <v>sabayan Dec 23 energize with meter naka umetering</v>
          </cell>
          <cell r="K559" t="str">
            <v>W/ ISSUE</v>
          </cell>
          <cell r="L559" t="str">
            <v>POWERHOUSE</v>
          </cell>
          <cell r="M559" t="str">
            <v>FCOMP</v>
          </cell>
          <cell r="N559" t="str">
            <v>JSP</v>
          </cell>
          <cell r="O559">
            <v>3.92</v>
          </cell>
          <cell r="P559">
            <v>2.1333000000000002</v>
          </cell>
          <cell r="Q559">
            <v>5.35</v>
          </cell>
          <cell r="R559">
            <v>23</v>
          </cell>
          <cell r="S559">
            <v>29546.07</v>
          </cell>
          <cell r="T559" t="str">
            <v>NEW</v>
          </cell>
          <cell r="U559">
            <v>3057.43</v>
          </cell>
          <cell r="V559"/>
          <cell r="W559">
            <v>45252.335416666669</v>
          </cell>
          <cell r="X559">
            <v>45258.302777777775</v>
          </cell>
          <cell r="Y559">
            <v>45253</v>
          </cell>
          <cell r="Z559"/>
          <cell r="AA559">
            <v>45283.553472222222</v>
          </cell>
          <cell r="AB559"/>
          <cell r="AC559">
            <v>31.218055555553292</v>
          </cell>
          <cell r="AD559">
            <v>25.250694444446708</v>
          </cell>
          <cell r="AE559">
            <v>-45283.553472222222</v>
          </cell>
          <cell r="AF559">
            <v>45271.109610215055</v>
          </cell>
          <cell r="AG559">
            <v>45279.916061827957</v>
          </cell>
          <cell r="AH559">
            <v>45302.335416666669</v>
          </cell>
          <cell r="AI559">
            <v>1.0752885802468355</v>
          </cell>
          <cell r="AJ559">
            <v>-1132.0888368055555</v>
          </cell>
          <cell r="AK559">
            <v>20</v>
          </cell>
          <cell r="AL559">
            <v>36</v>
          </cell>
          <cell r="AM559">
            <v>21.774193548387096</v>
          </cell>
          <cell r="AN559">
            <v>27.58064516129032</v>
          </cell>
          <cell r="AO559">
            <v>18.774193548387096</v>
          </cell>
          <cell r="AP559">
            <v>40</v>
          </cell>
          <cell r="AQ559">
            <v>32</v>
          </cell>
          <cell r="AR559">
            <v>27</v>
          </cell>
          <cell r="AS559">
            <v>45315.553472222222</v>
          </cell>
          <cell r="AT559">
            <v>45310.553472222222</v>
          </cell>
          <cell r="AU559"/>
          <cell r="AV559"/>
          <cell r="AW559"/>
          <cell r="AX559"/>
          <cell r="AY559"/>
          <cell r="AZ559"/>
          <cell r="BA559"/>
          <cell r="BB559"/>
          <cell r="BC559" t="str">
            <v>NO COC</v>
          </cell>
          <cell r="BD559"/>
          <cell r="BE559">
            <v>45286.553472222222</v>
          </cell>
          <cell r="BF559">
            <v>604.4465277777781</v>
          </cell>
          <cell r="BG559"/>
          <cell r="BH559"/>
        </row>
        <row r="560">
          <cell r="E560" t="str">
            <v>X22041547686</v>
          </cell>
          <cell r="F560" t="str">
            <v>STARCROSS CONSTRUCTION INC.</v>
          </cell>
          <cell r="G560" t="str">
            <v>NATIONAL, PUTATAN, MUNTINLUPA</v>
          </cell>
          <cell r="H560" t="str">
            <v>MUNTINLUPA CITY</v>
          </cell>
          <cell r="I560" t="str">
            <v>PARAÑAQUE</v>
          </cell>
          <cell r="J560" t="str">
            <v>service drop only</v>
          </cell>
          <cell r="K560" t="str">
            <v>W/O ISSUE</v>
          </cell>
          <cell r="L560" t="str">
            <v>POWERHOUSE</v>
          </cell>
          <cell r="M560" t="str">
            <v>FCOMP</v>
          </cell>
          <cell r="N560" t="str">
            <v>JSP</v>
          </cell>
          <cell r="O560">
            <v>4.17</v>
          </cell>
          <cell r="P560">
            <v>1.73</v>
          </cell>
          <cell r="Q560">
            <v>5.7</v>
          </cell>
          <cell r="R560">
            <v>25</v>
          </cell>
          <cell r="S560">
            <v>22901.84</v>
          </cell>
          <cell r="T560" t="str">
            <v>NEW</v>
          </cell>
          <cell r="U560">
            <v>3249.67</v>
          </cell>
          <cell r="V560"/>
          <cell r="W560">
            <v>45252.684027777781</v>
          </cell>
          <cell r="X560">
            <v>45258.3125</v>
          </cell>
          <cell r="Y560">
            <v>45253</v>
          </cell>
          <cell r="Z560"/>
          <cell r="AA560">
            <v>45259.661805555559</v>
          </cell>
          <cell r="AB560"/>
          <cell r="AC560">
            <v>6.9777777777781012</v>
          </cell>
          <cell r="AD560">
            <v>1.3493055555591127</v>
          </cell>
          <cell r="AE560">
            <v>-45259.661805555559</v>
          </cell>
          <cell r="AF560">
            <v>45271.458221326167</v>
          </cell>
          <cell r="AG560">
            <v>45280.264672939069</v>
          </cell>
          <cell r="AH560">
            <v>45302.684027777781</v>
          </cell>
          <cell r="AI560">
            <v>0.24034567901235679</v>
          </cell>
          <cell r="AJ560">
            <v>-1131.491545138889</v>
          </cell>
          <cell r="AK560">
            <v>20</v>
          </cell>
          <cell r="AL560">
            <v>36</v>
          </cell>
          <cell r="AM560">
            <v>21.774193548387096</v>
          </cell>
          <cell r="AN560">
            <v>27.58064516129032</v>
          </cell>
          <cell r="AO560">
            <v>18.774193548387096</v>
          </cell>
          <cell r="AP560">
            <v>40</v>
          </cell>
          <cell r="AQ560">
            <v>32</v>
          </cell>
          <cell r="AR560">
            <v>27</v>
          </cell>
          <cell r="AS560">
            <v>45291.661805555559</v>
          </cell>
          <cell r="AT560">
            <v>45286.661805555559</v>
          </cell>
          <cell r="AU560"/>
          <cell r="AV560"/>
          <cell r="AW560"/>
          <cell r="AX560"/>
          <cell r="AY560"/>
          <cell r="AZ560"/>
          <cell r="BA560"/>
          <cell r="BB560"/>
          <cell r="BC560" t="str">
            <v>NO COC</v>
          </cell>
          <cell r="BD560"/>
          <cell r="BE560">
            <v>45262.661805555559</v>
          </cell>
          <cell r="BF560">
            <v>628.33819444444089</v>
          </cell>
          <cell r="BG560"/>
          <cell r="BH560"/>
        </row>
        <row r="561">
          <cell r="E561" t="str">
            <v>X22114642301</v>
          </cell>
          <cell r="F561" t="str">
            <v>AYALA LAND, INC.</v>
          </cell>
          <cell r="G561" t="str">
            <v>BLOCK 02, ARDIA VERMOSA, IMUS</v>
          </cell>
          <cell r="H561" t="str">
            <v>IMUS CITY</v>
          </cell>
          <cell r="I561" t="str">
            <v>DASMA</v>
          </cell>
          <cell r="J561" t="str">
            <v>energize on June 15, with metering</v>
          </cell>
          <cell r="K561" t="str">
            <v>W/ ISSUE</v>
          </cell>
          <cell r="L561" t="str">
            <v>CHALLENGER</v>
          </cell>
          <cell r="M561" t="str">
            <v>TECO</v>
          </cell>
          <cell r="N561" t="str">
            <v>RHM</v>
          </cell>
          <cell r="O561">
            <v>309.36</v>
          </cell>
          <cell r="P561">
            <v>229.97229999999999</v>
          </cell>
          <cell r="Q561">
            <v>432.58</v>
          </cell>
          <cell r="R561">
            <v>30</v>
          </cell>
          <cell r="S561">
            <v>849221.28</v>
          </cell>
          <cell r="T561" t="str">
            <v>NEW</v>
          </cell>
          <cell r="U561">
            <v>241080.88</v>
          </cell>
          <cell r="V561">
            <v>141886.17000000001</v>
          </cell>
          <cell r="W561">
            <v>45008.406944444447</v>
          </cell>
          <cell r="X561">
            <v>45012</v>
          </cell>
          <cell r="Y561">
            <v>45009</v>
          </cell>
          <cell r="Z561"/>
          <cell r="AA561">
            <v>45107.679166666669</v>
          </cell>
          <cell r="AB561">
            <v>45781.79583333333</v>
          </cell>
          <cell r="AC561">
            <v>99.272222222221899</v>
          </cell>
          <cell r="AD561">
            <v>95.679166666668607</v>
          </cell>
          <cell r="AE561">
            <v>674.11666666666133</v>
          </cell>
          <cell r="AF561">
            <v>45031.431040829986</v>
          </cell>
          <cell r="AG561">
            <v>45041.370799866134</v>
          </cell>
          <cell r="AH561">
            <v>45058.406944444447</v>
          </cell>
          <cell r="AI561">
            <v>2.8609702932098671</v>
          </cell>
          <cell r="AJ561">
            <v>13.482333333333226</v>
          </cell>
          <cell r="AK561">
            <v>32</v>
          </cell>
          <cell r="AL561">
            <v>36</v>
          </cell>
          <cell r="AM561">
            <v>26.024096385542165</v>
          </cell>
          <cell r="AN561">
            <v>32.963855421686745</v>
          </cell>
          <cell r="AO561">
            <v>23.024096385542165</v>
          </cell>
          <cell r="AP561">
            <v>50</v>
          </cell>
          <cell r="AQ561">
            <v>40</v>
          </cell>
          <cell r="AR561">
            <v>35</v>
          </cell>
          <cell r="AS561">
            <v>45147.679166666669</v>
          </cell>
          <cell r="AT561">
            <v>45142.679166666669</v>
          </cell>
          <cell r="AU561"/>
          <cell r="AV561"/>
          <cell r="AW561"/>
          <cell r="AX561"/>
          <cell r="AY561"/>
          <cell r="AZ561"/>
          <cell r="BA561"/>
          <cell r="BB561"/>
          <cell r="BC561" t="str">
            <v>PAID</v>
          </cell>
          <cell r="BD561"/>
          <cell r="BE561">
            <v>45110.679166666669</v>
          </cell>
          <cell r="BF561">
            <v>230.32083333333139</v>
          </cell>
          <cell r="BG561">
            <v>45099</v>
          </cell>
          <cell r="BH561">
            <v>45341</v>
          </cell>
        </row>
        <row r="562">
          <cell r="E562" t="str">
            <v>X23103917419</v>
          </cell>
          <cell r="F562" t="str">
            <v>ALFAMETRO MARKETING INC.</v>
          </cell>
          <cell r="G562" t="str">
            <v>AMARIS HOMES PH 4, AMARIS HOMES PH 4, BACOOR</v>
          </cell>
          <cell r="H562" t="str">
            <v>BACOOR CITY</v>
          </cell>
          <cell r="I562" t="str">
            <v>DASMA</v>
          </cell>
          <cell r="J562"/>
          <cell r="K562" t="str">
            <v>W/O ISSUE</v>
          </cell>
          <cell r="L562" t="str">
            <v>POWERHOUSE</v>
          </cell>
          <cell r="M562" t="str">
            <v>FCOMP</v>
          </cell>
          <cell r="N562" t="str">
            <v>JSP</v>
          </cell>
          <cell r="O562">
            <v>24.6</v>
          </cell>
          <cell r="P562">
            <v>2.73</v>
          </cell>
          <cell r="Q562">
            <v>33.700000000000003</v>
          </cell>
          <cell r="R562">
            <v>28</v>
          </cell>
          <cell r="S562">
            <v>73016</v>
          </cell>
          <cell r="T562" t="str">
            <v>NEW</v>
          </cell>
          <cell r="U562">
            <v>19170.72</v>
          </cell>
          <cell r="V562"/>
          <cell r="W562">
            <v>45258.40902777778</v>
          </cell>
          <cell r="X562">
            <v>45260</v>
          </cell>
          <cell r="Y562">
            <v>45259</v>
          </cell>
          <cell r="Z562"/>
          <cell r="AA562">
            <v>45261.779166666667</v>
          </cell>
          <cell r="AB562"/>
          <cell r="AC562">
            <v>3.3701388888875954</v>
          </cell>
          <cell r="AD562">
            <v>1.7791666666671517</v>
          </cell>
          <cell r="AE562">
            <v>-45261.779166666667</v>
          </cell>
          <cell r="AF562">
            <v>45277.183221326166</v>
          </cell>
          <cell r="AG562">
            <v>45285.989672939068</v>
          </cell>
          <cell r="AH562">
            <v>45308.40902777778</v>
          </cell>
          <cell r="AI562">
            <v>0.11608256172835051</v>
          </cell>
          <cell r="AJ562">
            <v>-1131.5444791666666</v>
          </cell>
          <cell r="AK562">
            <v>20</v>
          </cell>
          <cell r="AL562">
            <v>36</v>
          </cell>
          <cell r="AM562">
            <v>21.774193548387096</v>
          </cell>
          <cell r="AN562">
            <v>27.58064516129032</v>
          </cell>
          <cell r="AO562">
            <v>18.774193548387096</v>
          </cell>
          <cell r="AP562">
            <v>40</v>
          </cell>
          <cell r="AQ562">
            <v>32</v>
          </cell>
          <cell r="AR562">
            <v>27</v>
          </cell>
          <cell r="AS562">
            <v>45293.779166666667</v>
          </cell>
          <cell r="AT562">
            <v>45288.779166666667</v>
          </cell>
          <cell r="AU562"/>
          <cell r="AV562"/>
          <cell r="AW562"/>
          <cell r="AX562"/>
          <cell r="AY562"/>
          <cell r="AZ562"/>
          <cell r="BA562"/>
          <cell r="BB562"/>
          <cell r="BC562" t="str">
            <v>NO COC</v>
          </cell>
          <cell r="BD562"/>
          <cell r="BE562">
            <v>45264.779166666667</v>
          </cell>
          <cell r="BF562">
            <v>626.22083333333285</v>
          </cell>
          <cell r="BG562"/>
          <cell r="BH562"/>
        </row>
        <row r="563">
          <cell r="E563" t="str">
            <v>X22114795065</v>
          </cell>
          <cell r="F563" t="str">
            <v>JOSEPH SARREAL CAAMPUED</v>
          </cell>
          <cell r="G563" t="str">
            <v>AGUIRRE, BF HOMES, PARANAQUE</v>
          </cell>
          <cell r="H563" t="str">
            <v>PARAÑAQUE CITY</v>
          </cell>
          <cell r="I563" t="str">
            <v>PARAÑAQUE</v>
          </cell>
          <cell r="J563"/>
          <cell r="K563" t="str">
            <v>W/O ISSUE</v>
          </cell>
          <cell r="L563" t="str">
            <v>POWERHOUSE</v>
          </cell>
          <cell r="M563" t="str">
            <v>FCOMP</v>
          </cell>
          <cell r="N563" t="str">
            <v>JSP</v>
          </cell>
          <cell r="O563">
            <v>10.83</v>
          </cell>
          <cell r="P563">
            <v>3.38</v>
          </cell>
          <cell r="Q563">
            <v>14.85</v>
          </cell>
          <cell r="R563">
            <v>30</v>
          </cell>
          <cell r="S563">
            <v>39345.64</v>
          </cell>
          <cell r="T563" t="str">
            <v>NEW</v>
          </cell>
          <cell r="U563">
            <v>8439.7800000000007</v>
          </cell>
          <cell r="V563"/>
          <cell r="W563">
            <v>45258.688888888886</v>
          </cell>
          <cell r="X563">
            <v>45260</v>
          </cell>
          <cell r="Y563">
            <v>45259</v>
          </cell>
          <cell r="Z563"/>
          <cell r="AA563">
            <v>45261.779166666667</v>
          </cell>
          <cell r="AB563"/>
          <cell r="AC563">
            <v>3.0902777777810115</v>
          </cell>
          <cell r="AD563">
            <v>1.7791666666671517</v>
          </cell>
          <cell r="AE563">
            <v>-45261.779166666667</v>
          </cell>
          <cell r="AF563">
            <v>45277.463082437273</v>
          </cell>
          <cell r="AG563">
            <v>45286.269534050174</v>
          </cell>
          <cell r="AH563">
            <v>45308.688888888886</v>
          </cell>
          <cell r="AI563">
            <v>0.10644290123467928</v>
          </cell>
          <cell r="AJ563">
            <v>-1131.5444791666666</v>
          </cell>
          <cell r="AK563">
            <v>20</v>
          </cell>
          <cell r="AL563">
            <v>36</v>
          </cell>
          <cell r="AM563">
            <v>21.774193548387096</v>
          </cell>
          <cell r="AN563">
            <v>27.58064516129032</v>
          </cell>
          <cell r="AO563">
            <v>18.774193548387096</v>
          </cell>
          <cell r="AP563">
            <v>40</v>
          </cell>
          <cell r="AQ563">
            <v>32</v>
          </cell>
          <cell r="AR563">
            <v>27</v>
          </cell>
          <cell r="AS563">
            <v>45293.779166666667</v>
          </cell>
          <cell r="AT563">
            <v>45288.779166666667</v>
          </cell>
          <cell r="AU563"/>
          <cell r="AV563"/>
          <cell r="AW563"/>
          <cell r="AX563"/>
          <cell r="AY563"/>
          <cell r="AZ563"/>
          <cell r="BA563"/>
          <cell r="BB563"/>
          <cell r="BC563" t="str">
            <v>NO COC</v>
          </cell>
          <cell r="BD563"/>
          <cell r="BE563">
            <v>45264.779166666667</v>
          </cell>
          <cell r="BF563">
            <v>626.22083333333285</v>
          </cell>
          <cell r="BG563"/>
          <cell r="BH563"/>
        </row>
        <row r="564">
          <cell r="E564" t="str">
            <v>X23103917061</v>
          </cell>
          <cell r="F564" t="str">
            <v>GLORIOSO RAMOS MARTINEZ</v>
          </cell>
          <cell r="G564" t="str">
            <v>LIWANAG, GAT MENDOZA SUBD, PARANAQUE</v>
          </cell>
          <cell r="H564" t="str">
            <v>PARAÑAQUE CITY</v>
          </cell>
          <cell r="I564" t="str">
            <v>PARAÑAQUE</v>
          </cell>
          <cell r="J564"/>
          <cell r="K564" t="str">
            <v>W/O ISSUE</v>
          </cell>
          <cell r="L564" t="str">
            <v>CHALLENGER</v>
          </cell>
          <cell r="M564" t="str">
            <v>CLOSE</v>
          </cell>
          <cell r="N564" t="str">
            <v>JSP</v>
          </cell>
          <cell r="O564">
            <v>401.94</v>
          </cell>
          <cell r="P564">
            <v>257.57490000000001</v>
          </cell>
          <cell r="Q564">
            <v>576.38</v>
          </cell>
          <cell r="R564">
            <v>41</v>
          </cell>
          <cell r="S564">
            <v>1606907.33</v>
          </cell>
          <cell r="T564" t="str">
            <v>NEW</v>
          </cell>
          <cell r="U564">
            <v>312522.83</v>
          </cell>
          <cell r="V564">
            <v>215564.2</v>
          </cell>
          <cell r="W564">
            <v>45258.688888888886</v>
          </cell>
          <cell r="X564">
            <v>45260</v>
          </cell>
          <cell r="Y564">
            <v>45259</v>
          </cell>
          <cell r="Z564"/>
          <cell r="AA564">
            <v>45273</v>
          </cell>
          <cell r="AB564">
            <v>45746.439583333333</v>
          </cell>
          <cell r="AC564">
            <v>14.31111111111386</v>
          </cell>
          <cell r="AD564">
            <v>13</v>
          </cell>
          <cell r="AE564">
            <v>473.43958333333285</v>
          </cell>
          <cell r="AF564">
            <v>45283.523940435276</v>
          </cell>
          <cell r="AG564">
            <v>45293.946620847652</v>
          </cell>
          <cell r="AH564">
            <v>45308.688888888886</v>
          </cell>
          <cell r="AI564">
            <v>0.38560493827167897</v>
          </cell>
          <cell r="AJ564">
            <v>8.6079924242424148</v>
          </cell>
          <cell r="AK564">
            <v>40</v>
          </cell>
          <cell r="AL564">
            <v>36</v>
          </cell>
          <cell r="AM564">
            <v>27.835051546391753</v>
          </cell>
          <cell r="AN564">
            <v>35.257731958762882</v>
          </cell>
          <cell r="AO564">
            <v>24.835051546391753</v>
          </cell>
          <cell r="AP564">
            <v>55</v>
          </cell>
          <cell r="AQ564">
            <v>44</v>
          </cell>
          <cell r="AR564">
            <v>39</v>
          </cell>
          <cell r="AS564">
            <v>45317</v>
          </cell>
          <cell r="AT564">
            <v>45312</v>
          </cell>
          <cell r="AU564"/>
          <cell r="AV564"/>
          <cell r="AW564"/>
          <cell r="AX564"/>
          <cell r="AY564"/>
          <cell r="AZ564"/>
          <cell r="BA564"/>
          <cell r="BB564"/>
          <cell r="BC564" t="str">
            <v>PAID</v>
          </cell>
          <cell r="BD564" t="str">
            <v>WITH BACKJOB; WITH NTC</v>
          </cell>
          <cell r="BE564">
            <v>45276</v>
          </cell>
          <cell r="BF564">
            <v>95</v>
          </cell>
          <cell r="BG564">
            <v>45195</v>
          </cell>
          <cell r="BH564">
            <v>45371</v>
          </cell>
        </row>
        <row r="565">
          <cell r="E565" t="str">
            <v>X22083405557</v>
          </cell>
          <cell r="F565" t="str">
            <v>AYALA LAND, INC.</v>
          </cell>
          <cell r="G565" t="str">
            <v>BLOCK 02, ARDIA VERMOSA, IMUS</v>
          </cell>
          <cell r="H565" t="str">
            <v>IMUS CITY</v>
          </cell>
          <cell r="I565" t="str">
            <v>DASMA</v>
          </cell>
          <cell r="J565" t="str">
            <v>energize on June 15, issue on guying tasks 2 and 3; FOR FCOMP ; Asset Location Error</v>
          </cell>
          <cell r="K565" t="str">
            <v>W/ ISSUE</v>
          </cell>
          <cell r="L565" t="str">
            <v>CHALLENGER</v>
          </cell>
          <cell r="M565" t="str">
            <v>TECO</v>
          </cell>
          <cell r="N565" t="str">
            <v>RHM</v>
          </cell>
          <cell r="O565">
            <v>159.19</v>
          </cell>
          <cell r="P565">
            <v>103.0762</v>
          </cell>
          <cell r="Q565">
            <v>223.7</v>
          </cell>
          <cell r="R565">
            <v>70</v>
          </cell>
          <cell r="S565">
            <v>511010.96</v>
          </cell>
          <cell r="T565" t="str">
            <v>NEW</v>
          </cell>
          <cell r="U565">
            <v>124057.15</v>
          </cell>
          <cell r="V565">
            <v>50653.19</v>
          </cell>
          <cell r="W565">
            <v>45008.451388888891</v>
          </cell>
          <cell r="X565">
            <v>45015</v>
          </cell>
          <cell r="Y565">
            <v>45009</v>
          </cell>
          <cell r="Z565"/>
          <cell r="AA565">
            <v>45168.326388888891</v>
          </cell>
          <cell r="AB565">
            <v>45781.786805555559</v>
          </cell>
          <cell r="AC565">
            <v>159.875</v>
          </cell>
          <cell r="AD565">
            <v>153.32638888889051</v>
          </cell>
          <cell r="AE565">
            <v>613.46041666666861</v>
          </cell>
          <cell r="AF565">
            <v>45029.411120432516</v>
          </cell>
          <cell r="AG565">
            <v>45038.800382177484</v>
          </cell>
          <cell r="AH565">
            <v>45058.451388888891</v>
          </cell>
          <cell r="AI565">
            <v>5.0044905462184879</v>
          </cell>
          <cell r="AJ565">
            <v>13.336096014492796</v>
          </cell>
          <cell r="AK565">
            <v>28</v>
          </cell>
          <cell r="AL565">
            <v>34</v>
          </cell>
          <cell r="AM565">
            <v>23.959731543624162</v>
          </cell>
          <cell r="AN565">
            <v>30.348993288590602</v>
          </cell>
          <cell r="AO565">
            <v>20.959731543624162</v>
          </cell>
          <cell r="AP565">
            <v>46</v>
          </cell>
          <cell r="AQ565">
            <v>36.800000000000004</v>
          </cell>
          <cell r="AR565">
            <v>31.800000000000004</v>
          </cell>
          <cell r="AS565">
            <v>45205.126388888893</v>
          </cell>
          <cell r="AT565">
            <v>45200.126388888893</v>
          </cell>
          <cell r="AU565"/>
          <cell r="AV565"/>
          <cell r="AW565"/>
          <cell r="AX565"/>
          <cell r="AY565"/>
          <cell r="AZ565"/>
          <cell r="BA565"/>
          <cell r="BB565"/>
          <cell r="BC565" t="str">
            <v>PAID</v>
          </cell>
          <cell r="BD565"/>
          <cell r="BE565">
            <v>45171.326388888891</v>
          </cell>
          <cell r="BF565">
            <v>184.67361111110949</v>
          </cell>
          <cell r="BG565">
            <v>45156</v>
          </cell>
          <cell r="BH565">
            <v>45356</v>
          </cell>
        </row>
        <row r="566">
          <cell r="E566" t="str">
            <v>X23114408727</v>
          </cell>
          <cell r="F566" t="str">
            <v>CITY GOVERNMENT OF TAGUIG</v>
          </cell>
          <cell r="G566" t="str">
            <v>BERNARDO, ZONE 3, TAGUIG CITY</v>
          </cell>
          <cell r="H566" t="str">
            <v>TAGUIG CITY</v>
          </cell>
          <cell r="I566" t="str">
            <v>PARAÑAQUE</v>
          </cell>
          <cell r="J566" t="str">
            <v>energized last 12/7/2023</v>
          </cell>
          <cell r="K566" t="str">
            <v>W/O ISSUE</v>
          </cell>
          <cell r="L566" t="str">
            <v>VJC</v>
          </cell>
          <cell r="M566" t="str">
            <v>FCOMP</v>
          </cell>
          <cell r="N566" t="str">
            <v>JSP</v>
          </cell>
          <cell r="O566">
            <v>3.4</v>
          </cell>
          <cell r="P566">
            <v>1.72</v>
          </cell>
          <cell r="Q566">
            <v>4.67</v>
          </cell>
          <cell r="R566">
            <v>5</v>
          </cell>
          <cell r="S566">
            <v>18962.21</v>
          </cell>
          <cell r="T566" t="str">
            <v>NEW</v>
          </cell>
          <cell r="U566">
            <v>2649.64</v>
          </cell>
          <cell r="V566"/>
          <cell r="W566">
            <v>45259.479166666664</v>
          </cell>
          <cell r="X566">
            <v>45261</v>
          </cell>
          <cell r="Y566">
            <v>45260</v>
          </cell>
          <cell r="Z566"/>
          <cell r="AA566">
            <v>45267</v>
          </cell>
          <cell r="AB566"/>
          <cell r="AC566">
            <v>7.5208333333357587</v>
          </cell>
          <cell r="AD566">
            <v>6</v>
          </cell>
          <cell r="AE566">
            <v>-45267</v>
          </cell>
          <cell r="AF566">
            <v>45278.253360215051</v>
          </cell>
          <cell r="AG566">
            <v>45287.059811827952</v>
          </cell>
          <cell r="AH566">
            <v>45309.479166666664</v>
          </cell>
          <cell r="AI566">
            <v>0.25905092592600948</v>
          </cell>
          <cell r="AJ566">
            <v>-1131.675</v>
          </cell>
          <cell r="AK566">
            <v>20</v>
          </cell>
          <cell r="AL566">
            <v>36</v>
          </cell>
          <cell r="AM566">
            <v>21.774193548387096</v>
          </cell>
          <cell r="AN566">
            <v>27.58064516129032</v>
          </cell>
          <cell r="AO566">
            <v>18.774193548387096</v>
          </cell>
          <cell r="AP566">
            <v>40</v>
          </cell>
          <cell r="AQ566">
            <v>32</v>
          </cell>
          <cell r="AR566">
            <v>27</v>
          </cell>
          <cell r="AS566">
            <v>45299</v>
          </cell>
          <cell r="AT566">
            <v>45294</v>
          </cell>
          <cell r="AU566"/>
          <cell r="AV566"/>
          <cell r="AW566"/>
          <cell r="AX566"/>
          <cell r="AY566"/>
          <cell r="AZ566"/>
          <cell r="BA566"/>
          <cell r="BB566"/>
          <cell r="BC566" t="str">
            <v>FOR AUDIT</v>
          </cell>
          <cell r="BD566"/>
          <cell r="BE566">
            <v>45270</v>
          </cell>
          <cell r="BF566">
            <v>272</v>
          </cell>
          <cell r="BG566">
            <v>45267</v>
          </cell>
          <cell r="BH566">
            <v>45542</v>
          </cell>
        </row>
        <row r="567">
          <cell r="E567" t="str">
            <v>X23104133155</v>
          </cell>
          <cell r="F567" t="str">
            <v>MARCO SANTIAGO D. SYJUCO</v>
          </cell>
          <cell r="G567" t="str">
            <v>KANLAON, AYALA-ALABANG VILL, MUNTINLUPA</v>
          </cell>
          <cell r="H567" t="str">
            <v>MUNTINLUPA CITY</v>
          </cell>
          <cell r="I567" t="str">
            <v>PARAÑAQUE</v>
          </cell>
          <cell r="J567" t="str">
            <v>energize Dec 23</v>
          </cell>
          <cell r="K567" t="str">
            <v>W/ ISSUE</v>
          </cell>
          <cell r="L567" t="str">
            <v>AVECO</v>
          </cell>
          <cell r="M567" t="str">
            <v>FCOMP</v>
          </cell>
          <cell r="N567" t="str">
            <v>IJP</v>
          </cell>
          <cell r="O567">
            <v>176.12</v>
          </cell>
          <cell r="P567">
            <v>109.898</v>
          </cell>
          <cell r="Q567">
            <v>246.5</v>
          </cell>
          <cell r="R567">
            <v>230</v>
          </cell>
          <cell r="S567">
            <v>1088214.6499999999</v>
          </cell>
          <cell r="T567" t="str">
            <v>NEW</v>
          </cell>
          <cell r="U567">
            <v>144729.60000000001</v>
          </cell>
          <cell r="V567"/>
          <cell r="W567">
            <v>45260.727083333331</v>
          </cell>
          <cell r="X567">
            <v>45264.603472222225</v>
          </cell>
          <cell r="Y567">
            <v>45264</v>
          </cell>
          <cell r="Z567"/>
          <cell r="AA567">
            <v>45283.581944444442</v>
          </cell>
          <cell r="AB567"/>
          <cell r="AC567">
            <v>22.854861111110949</v>
          </cell>
          <cell r="AD567">
            <v>18.978472222217533</v>
          </cell>
          <cell r="AE567">
            <v>-45283.581944444442</v>
          </cell>
          <cell r="AF567">
            <v>45279.755055361304</v>
          </cell>
          <cell r="AG567">
            <v>45288.629181235432</v>
          </cell>
          <cell r="AH567">
            <v>45310.727083333331</v>
          </cell>
          <cell r="AI567">
            <v>0.77815360449734894</v>
          </cell>
          <cell r="AJ567">
            <v>-984.42569444444439</v>
          </cell>
          <cell r="AK567">
            <v>28</v>
          </cell>
          <cell r="AL567">
            <v>30</v>
          </cell>
          <cell r="AM567">
            <v>22.027972027972027</v>
          </cell>
          <cell r="AN567">
            <v>27.9020979020979</v>
          </cell>
          <cell r="AO567">
            <v>19.027972027972027</v>
          </cell>
          <cell r="AP567">
            <v>46</v>
          </cell>
          <cell r="AQ567">
            <v>36.800000000000004</v>
          </cell>
          <cell r="AR567">
            <v>31.800000000000004</v>
          </cell>
          <cell r="AS567">
            <v>45320.381944444445</v>
          </cell>
          <cell r="AT567">
            <v>45315.381944444445</v>
          </cell>
          <cell r="AU567"/>
          <cell r="AV567"/>
          <cell r="AW567"/>
          <cell r="AX567"/>
          <cell r="AY567"/>
          <cell r="AZ567"/>
          <cell r="BA567"/>
          <cell r="BB567"/>
          <cell r="BC567" t="str">
            <v>NO COC</v>
          </cell>
          <cell r="BD567"/>
          <cell r="BE567">
            <v>45286.581944444442</v>
          </cell>
          <cell r="BF567">
            <v>604.41805555555766</v>
          </cell>
          <cell r="BG567"/>
          <cell r="BH567"/>
        </row>
        <row r="568">
          <cell r="E568" t="str">
            <v>X23083305911</v>
          </cell>
          <cell r="F568" t="str">
            <v>EDOTCO TOWERS, INC.</v>
          </cell>
          <cell r="G568" t="str">
            <v>KAINGIN, KAINGIN, BACOOR</v>
          </cell>
          <cell r="H568" t="str">
            <v>BACOOR CITY</v>
          </cell>
          <cell r="I568" t="str">
            <v>DASMA</v>
          </cell>
          <cell r="J568" t="str">
            <v>sabayan Dec 22 energize with meter naka umetering</v>
          </cell>
          <cell r="K568" t="str">
            <v>W/O ISSUE</v>
          </cell>
          <cell r="L568" t="str">
            <v>POWERHOUSE</v>
          </cell>
          <cell r="M568" t="str">
            <v>FCOMP</v>
          </cell>
          <cell r="N568" t="str">
            <v>JSP</v>
          </cell>
          <cell r="O568">
            <v>12.71</v>
          </cell>
          <cell r="P568">
            <v>9.4328000000000003</v>
          </cell>
          <cell r="Q568">
            <v>17.22</v>
          </cell>
          <cell r="R568">
            <v>18</v>
          </cell>
          <cell r="S568">
            <v>143993.12</v>
          </cell>
          <cell r="T568" t="str">
            <v>NEW</v>
          </cell>
          <cell r="U568">
            <v>9904.33</v>
          </cell>
          <cell r="V568"/>
          <cell r="W568">
            <v>45264.349305555559</v>
          </cell>
          <cell r="X568">
            <v>45266.658333333333</v>
          </cell>
          <cell r="Y568">
            <v>45267</v>
          </cell>
          <cell r="Z568"/>
          <cell r="AA568">
            <v>45282.401388888888</v>
          </cell>
          <cell r="AB568"/>
          <cell r="AC568">
            <v>18.052083333328483</v>
          </cell>
          <cell r="AD568">
            <v>15.743055555554747</v>
          </cell>
          <cell r="AE568">
            <v>-45282.401388888888</v>
          </cell>
          <cell r="AF568">
            <v>45283.123499103946</v>
          </cell>
          <cell r="AG568">
            <v>45291.929950716847</v>
          </cell>
          <cell r="AH568">
            <v>45314.349305555559</v>
          </cell>
          <cell r="AI568">
            <v>0.62179398148131437</v>
          </cell>
          <cell r="AJ568">
            <v>-1132.0600347222221</v>
          </cell>
          <cell r="AK568">
            <v>20</v>
          </cell>
          <cell r="AL568">
            <v>36</v>
          </cell>
          <cell r="AM568">
            <v>21.774193548387096</v>
          </cell>
          <cell r="AN568">
            <v>27.58064516129032</v>
          </cell>
          <cell r="AO568">
            <v>18.774193548387096</v>
          </cell>
          <cell r="AP568">
            <v>40</v>
          </cell>
          <cell r="AQ568">
            <v>32</v>
          </cell>
          <cell r="AR568">
            <v>27</v>
          </cell>
          <cell r="AS568">
            <v>45314.401388888888</v>
          </cell>
          <cell r="AT568">
            <v>45309.401388888888</v>
          </cell>
          <cell r="AU568"/>
          <cell r="AV568"/>
          <cell r="AW568"/>
          <cell r="AX568"/>
          <cell r="AY568"/>
          <cell r="AZ568"/>
          <cell r="BA568"/>
          <cell r="BB568"/>
          <cell r="BC568" t="str">
            <v>NO COC</v>
          </cell>
          <cell r="BD568"/>
          <cell r="BE568">
            <v>45285.401388888888</v>
          </cell>
          <cell r="BF568">
            <v>605.5986111111124</v>
          </cell>
          <cell r="BG568"/>
          <cell r="BH568"/>
        </row>
        <row r="569">
          <cell r="E569" t="str">
            <v>X23103901545</v>
          </cell>
          <cell r="F569" t="str">
            <v>HOUSEHOLD DEVELOPMENT CORPORATION</v>
          </cell>
          <cell r="G569" t="str">
            <v>LUARCA, THE HERMOSA PHASE 2, LAS PINAS CITY</v>
          </cell>
          <cell r="H569" t="str">
            <v>LAS PIÑAS CITY</v>
          </cell>
          <cell r="I569" t="str">
            <v>PARAÑAQUE</v>
          </cell>
          <cell r="J569" t="str">
            <v>energizedlast 12/8/23</v>
          </cell>
          <cell r="K569" t="str">
            <v>W/O ISSUE</v>
          </cell>
          <cell r="L569" t="str">
            <v>AVECO</v>
          </cell>
          <cell r="M569" t="str">
            <v>TECO</v>
          </cell>
          <cell r="N569" t="str">
            <v>EAO</v>
          </cell>
          <cell r="O569">
            <v>20.72</v>
          </cell>
          <cell r="P569">
            <v>5.92</v>
          </cell>
          <cell r="Q569">
            <v>28.43</v>
          </cell>
          <cell r="R569">
            <v>82</v>
          </cell>
          <cell r="S569">
            <v>54247.02</v>
          </cell>
          <cell r="T569" t="str">
            <v>NEW</v>
          </cell>
          <cell r="U569">
            <v>16170.49</v>
          </cell>
          <cell r="V569">
            <v>13728.23</v>
          </cell>
          <cell r="W569">
            <v>45266.666666666664</v>
          </cell>
          <cell r="X569">
            <v>45267.290972222225</v>
          </cell>
          <cell r="Y569">
            <v>45267</v>
          </cell>
          <cell r="Z569">
            <v>45269</v>
          </cell>
          <cell r="AA569">
            <v>45269</v>
          </cell>
          <cell r="AB569">
            <v>45853.62777777778</v>
          </cell>
          <cell r="AC569">
            <v>2.3333333333357587</v>
          </cell>
          <cell r="AD569">
            <v>1.7090277777751908</v>
          </cell>
          <cell r="AE569">
            <v>584.62777777777956</v>
          </cell>
          <cell r="AF569">
            <v>45284.74104683195</v>
          </cell>
          <cell r="AG569">
            <v>45293.3608815427</v>
          </cell>
          <cell r="AH569">
            <v>45316.666666666664</v>
          </cell>
          <cell r="AI569">
            <v>8.3039215686360829E-2</v>
          </cell>
          <cell r="AJ569">
            <v>14.61569444444449</v>
          </cell>
          <cell r="AK569">
            <v>20</v>
          </cell>
          <cell r="AL569">
            <v>34</v>
          </cell>
          <cell r="AM569">
            <v>21.074380165289259</v>
          </cell>
          <cell r="AN569">
            <v>26.694214876033058</v>
          </cell>
          <cell r="AO569">
            <v>18.074380165289259</v>
          </cell>
          <cell r="AP569">
            <v>40</v>
          </cell>
          <cell r="AQ569">
            <v>32</v>
          </cell>
          <cell r="AR569">
            <v>27</v>
          </cell>
          <cell r="AS569">
            <v>45301</v>
          </cell>
          <cell r="AT569">
            <v>45296</v>
          </cell>
          <cell r="AU569"/>
          <cell r="AV569"/>
          <cell r="AW569"/>
          <cell r="AX569"/>
          <cell r="AY569"/>
          <cell r="AZ569"/>
          <cell r="BA569"/>
          <cell r="BB569"/>
          <cell r="BC569" t="str">
            <v>PAID</v>
          </cell>
          <cell r="BD569"/>
          <cell r="BE569">
            <v>45272</v>
          </cell>
          <cell r="BF569">
            <v>392</v>
          </cell>
          <cell r="BG569">
            <v>45654</v>
          </cell>
          <cell r="BH569">
            <v>45664</v>
          </cell>
        </row>
        <row r="570">
          <cell r="E570" t="str">
            <v>X23072655685</v>
          </cell>
          <cell r="F570" t="str">
            <v>THE ROMAN CATHOLIC BISHOP OF PARANAQUE, INC.</v>
          </cell>
          <cell r="G570" t="str">
            <v>DON JESUS, ALABANG HILLS SUBD PH 3, MUNTINLUPA</v>
          </cell>
          <cell r="H570" t="str">
            <v>MUNTINLUPA CITY</v>
          </cell>
          <cell r="I570" t="str">
            <v>PARAÑAQUE</v>
          </cell>
          <cell r="J570" t="str">
            <v>sched dig 12/7, RTPI 12/13 ng gabi 10 pm - 2 pm</v>
          </cell>
          <cell r="K570" t="str">
            <v>W/O ISSUE</v>
          </cell>
          <cell r="L570" t="str">
            <v>POWERHOUSE</v>
          </cell>
          <cell r="M570" t="str">
            <v>FCOMP</v>
          </cell>
          <cell r="N570" t="str">
            <v>EAO</v>
          </cell>
          <cell r="O570">
            <v>328.66</v>
          </cell>
          <cell r="P570">
            <v>165.0429</v>
          </cell>
          <cell r="Q570">
            <v>485.18</v>
          </cell>
          <cell r="R570">
            <v>432</v>
          </cell>
          <cell r="S570">
            <v>1448696.17</v>
          </cell>
          <cell r="T570" t="str">
            <v>MODIFICATION</v>
          </cell>
          <cell r="U570">
            <v>256163.93</v>
          </cell>
          <cell r="V570">
            <v>213605.61</v>
          </cell>
          <cell r="W570">
            <v>45264.690972222219</v>
          </cell>
          <cell r="X570">
            <v>45267.518055555556</v>
          </cell>
          <cell r="Y570">
            <v>45267</v>
          </cell>
          <cell r="Z570"/>
          <cell r="AA570">
            <v>45275.322222222225</v>
          </cell>
          <cell r="AB570"/>
          <cell r="AC570">
            <v>10.631250000005821</v>
          </cell>
          <cell r="AD570">
            <v>7.8041666666686069</v>
          </cell>
          <cell r="AE570">
            <v>-45275.322222222225</v>
          </cell>
          <cell r="AF570">
            <v>45282.35322387785</v>
          </cell>
          <cell r="AG570">
            <v>45290.863157652682</v>
          </cell>
          <cell r="AH570">
            <v>45314.690972222219</v>
          </cell>
          <cell r="AI570">
            <v>0.3858939302886728</v>
          </cell>
          <cell r="AJ570">
            <v>-905.50644444444447</v>
          </cell>
          <cell r="AK570">
            <v>32</v>
          </cell>
          <cell r="AL570">
            <v>26</v>
          </cell>
          <cell r="AM570">
            <v>20.662251655629142</v>
          </cell>
          <cell r="AN570">
            <v>26.172185430463578</v>
          </cell>
          <cell r="AO570">
            <v>17.662251655629142</v>
          </cell>
          <cell r="AP570">
            <v>50</v>
          </cell>
          <cell r="AQ570">
            <v>40</v>
          </cell>
          <cell r="AR570">
            <v>35</v>
          </cell>
          <cell r="AS570">
            <v>45315.322222222225</v>
          </cell>
          <cell r="AT570">
            <v>45310.322222222225</v>
          </cell>
          <cell r="AU570"/>
          <cell r="AV570"/>
          <cell r="AW570"/>
          <cell r="AX570"/>
          <cell r="AY570"/>
          <cell r="AZ570"/>
          <cell r="BA570"/>
          <cell r="BB570"/>
          <cell r="BC570" t="str">
            <v>ON GOING MAT RETURN</v>
          </cell>
          <cell r="BD570" t="str">
            <v>PARTIALLY BILLED</v>
          </cell>
          <cell r="BE570">
            <v>45278.322222222225</v>
          </cell>
          <cell r="BF570">
            <v>612.67777777777519</v>
          </cell>
          <cell r="BG570"/>
          <cell r="BH570"/>
        </row>
        <row r="571">
          <cell r="E571" t="str">
            <v>X23083309588</v>
          </cell>
          <cell r="F571" t="str">
            <v>BARANGAY DANIEL FAJARDO</v>
          </cell>
          <cell r="G571" t="str">
            <v>QUIRINO, DANIEL FAJARDO, LAS PINAS CITY</v>
          </cell>
          <cell r="H571" t="str">
            <v>LAS PIÑAS CITY</v>
          </cell>
          <cell r="I571" t="str">
            <v>PARAÑAQUE</v>
          </cell>
          <cell r="J571" t="str">
            <v>energize 12/11/23</v>
          </cell>
          <cell r="K571" t="str">
            <v>W/O ISSUE</v>
          </cell>
          <cell r="L571" t="str">
            <v>POWERHOUSE</v>
          </cell>
          <cell r="M571" t="str">
            <v>FCOMP</v>
          </cell>
          <cell r="N571" t="str">
            <v>JSP</v>
          </cell>
          <cell r="O571">
            <v>4.37</v>
          </cell>
          <cell r="P571">
            <v>1.93</v>
          </cell>
          <cell r="Q571">
            <v>5.98</v>
          </cell>
          <cell r="R571">
            <v>21.3</v>
          </cell>
          <cell r="S571">
            <v>22878.85</v>
          </cell>
          <cell r="T571" t="str">
            <v>NEW</v>
          </cell>
          <cell r="U571">
            <v>5477.14</v>
          </cell>
          <cell r="V571"/>
          <cell r="W571">
            <v>45266.663888888892</v>
          </cell>
          <cell r="X571">
            <v>45267.518055555556</v>
          </cell>
          <cell r="Y571">
            <v>45267</v>
          </cell>
          <cell r="Z571"/>
          <cell r="AA571">
            <v>45279.257638888892</v>
          </cell>
          <cell r="AB571"/>
          <cell r="AC571">
            <v>12.59375</v>
          </cell>
          <cell r="AD571">
            <v>11.739583333335759</v>
          </cell>
          <cell r="AE571">
            <v>-45279.257638888892</v>
          </cell>
          <cell r="AF571">
            <v>45285.438082437278</v>
          </cell>
          <cell r="AG571">
            <v>45294.24453405018</v>
          </cell>
          <cell r="AH571">
            <v>45316.663888888892</v>
          </cell>
          <cell r="AI571">
            <v>0.4337847222222222</v>
          </cell>
          <cell r="AJ571">
            <v>-1131.9814409722223</v>
          </cell>
          <cell r="AK571">
            <v>20</v>
          </cell>
          <cell r="AL571">
            <v>36</v>
          </cell>
          <cell r="AM571">
            <v>21.774193548387096</v>
          </cell>
          <cell r="AN571">
            <v>27.58064516129032</v>
          </cell>
          <cell r="AO571">
            <v>18.774193548387096</v>
          </cell>
          <cell r="AP571">
            <v>40</v>
          </cell>
          <cell r="AQ571">
            <v>32</v>
          </cell>
          <cell r="AR571">
            <v>27</v>
          </cell>
          <cell r="AS571">
            <v>45311.257638888892</v>
          </cell>
          <cell r="AT571">
            <v>45306.257638888892</v>
          </cell>
          <cell r="AU571"/>
          <cell r="AV571"/>
          <cell r="AW571"/>
          <cell r="AX571"/>
          <cell r="AY571"/>
          <cell r="AZ571"/>
          <cell r="BA571"/>
          <cell r="BB571"/>
          <cell r="BC571" t="str">
            <v>NO COC</v>
          </cell>
          <cell r="BD571"/>
          <cell r="BE571">
            <v>45282.257638888892</v>
          </cell>
          <cell r="BF571">
            <v>608.74236111110804</v>
          </cell>
          <cell r="BG571"/>
          <cell r="BH571"/>
        </row>
        <row r="572">
          <cell r="E572" t="str">
            <v>X23114619231</v>
          </cell>
          <cell r="F572" t="str">
            <v>NATIONAL HOUSING AUTHORITY</v>
          </cell>
          <cell r="G572" t="str">
            <v>BLDG. 1, CIUDAD KAUNLARAN, BACOOR</v>
          </cell>
          <cell r="H572" t="str">
            <v>BACOOR CITY</v>
          </cell>
          <cell r="I572" t="str">
            <v>DASMA</v>
          </cell>
          <cell r="J572" t="str">
            <v>for FCOMP Dec 21</v>
          </cell>
          <cell r="K572" t="str">
            <v>W/O ISSUE</v>
          </cell>
          <cell r="L572" t="str">
            <v>POWERHOUSE</v>
          </cell>
          <cell r="M572" t="str">
            <v>FCOMP</v>
          </cell>
          <cell r="N572" t="str">
            <v>JSP</v>
          </cell>
          <cell r="O572">
            <v>28.07</v>
          </cell>
          <cell r="P572">
            <v>21.4528</v>
          </cell>
          <cell r="Q572">
            <v>38.28</v>
          </cell>
          <cell r="R572">
            <v>56</v>
          </cell>
          <cell r="S572">
            <v>336703.13</v>
          </cell>
          <cell r="T572" t="str">
            <v>NEW</v>
          </cell>
          <cell r="U572">
            <v>25137.68</v>
          </cell>
          <cell r="V572"/>
          <cell r="W572">
            <v>45266.668055555558</v>
          </cell>
          <cell r="X572">
            <v>45267.518750000003</v>
          </cell>
          <cell r="Y572">
            <v>45267</v>
          </cell>
          <cell r="Z572"/>
          <cell r="AA572">
            <v>45280.570138888892</v>
          </cell>
          <cell r="AB572"/>
          <cell r="AC572">
            <v>13.902083333334303</v>
          </cell>
          <cell r="AD572">
            <v>13.051388888889051</v>
          </cell>
          <cell r="AE572">
            <v>-45280.570138888892</v>
          </cell>
          <cell r="AF572">
            <v>45284.742435720844</v>
          </cell>
          <cell r="AG572">
            <v>45293.362270431593</v>
          </cell>
          <cell r="AH572">
            <v>45316.668055555558</v>
          </cell>
          <cell r="AI572">
            <v>0.49475061274513255</v>
          </cell>
          <cell r="AJ572">
            <v>-1132.0142534722222</v>
          </cell>
          <cell r="AK572">
            <v>20</v>
          </cell>
          <cell r="AL572">
            <v>34</v>
          </cell>
          <cell r="AM572">
            <v>21.074380165289259</v>
          </cell>
          <cell r="AN572">
            <v>26.694214876033058</v>
          </cell>
          <cell r="AO572">
            <v>18.074380165289259</v>
          </cell>
          <cell r="AP572">
            <v>40</v>
          </cell>
          <cell r="AQ572">
            <v>32</v>
          </cell>
          <cell r="AR572">
            <v>27</v>
          </cell>
          <cell r="AS572">
            <v>45312.570138888892</v>
          </cell>
          <cell r="AT572">
            <v>45307.570138888892</v>
          </cell>
          <cell r="AU572"/>
          <cell r="AV572"/>
          <cell r="AW572"/>
          <cell r="AX572"/>
          <cell r="AY572"/>
          <cell r="AZ572"/>
          <cell r="BA572"/>
          <cell r="BB572"/>
          <cell r="BC572" t="str">
            <v>NO COC</v>
          </cell>
          <cell r="BD572"/>
          <cell r="BE572">
            <v>45283.570138888892</v>
          </cell>
          <cell r="BF572">
            <v>607.42986111110804</v>
          </cell>
          <cell r="BG572"/>
          <cell r="BH572"/>
        </row>
        <row r="573">
          <cell r="E573" t="str">
            <v>X23114618680</v>
          </cell>
          <cell r="F573" t="str">
            <v>NATIONAL HOUSING AUTHORITY</v>
          </cell>
          <cell r="G573" t="str">
            <v>BLDG. 1, CIUDAD KAUNLARAN, BACOOR</v>
          </cell>
          <cell r="H573" t="str">
            <v>BACOOR CITY</v>
          </cell>
          <cell r="I573" t="str">
            <v>DASMA</v>
          </cell>
          <cell r="J573" t="str">
            <v>waitijng for energization clearance from LGU</v>
          </cell>
          <cell r="K573" t="str">
            <v>W/ ISSUE</v>
          </cell>
          <cell r="L573" t="str">
            <v>POWERHOUSE</v>
          </cell>
          <cell r="M573" t="str">
            <v>FCOMP</v>
          </cell>
          <cell r="N573" t="str">
            <v>JSP</v>
          </cell>
          <cell r="O573">
            <v>135.69999999999999</v>
          </cell>
          <cell r="P573">
            <v>42.867579999999997</v>
          </cell>
          <cell r="Q573">
            <v>33</v>
          </cell>
          <cell r="R573">
            <v>120</v>
          </cell>
          <cell r="S573">
            <v>360807.03</v>
          </cell>
          <cell r="T573" t="str">
            <v>NEW</v>
          </cell>
          <cell r="U573">
            <v>52936.81</v>
          </cell>
          <cell r="V573"/>
          <cell r="W573">
            <v>45266.665277777778</v>
          </cell>
          <cell r="X573">
            <v>45267.520138888889</v>
          </cell>
          <cell r="Y573">
            <v>45267</v>
          </cell>
          <cell r="Z573"/>
          <cell r="AA573">
            <v>45289.599305555559</v>
          </cell>
          <cell r="AB573"/>
          <cell r="AC573">
            <v>22.934027777781012</v>
          </cell>
          <cell r="AD573">
            <v>22.079166666670062</v>
          </cell>
          <cell r="AE573">
            <v>-45289.599305555559</v>
          </cell>
          <cell r="AF573">
            <v>45284.004260828624</v>
          </cell>
          <cell r="AG573">
            <v>45292.427989642187</v>
          </cell>
          <cell r="AH573">
            <v>45316.665277777778</v>
          </cell>
          <cell r="AI573">
            <v>0.84569227430567473</v>
          </cell>
          <cell r="AJ573">
            <v>-1132.2399826388889</v>
          </cell>
          <cell r="AK573">
            <v>20</v>
          </cell>
          <cell r="AL573">
            <v>32</v>
          </cell>
          <cell r="AM573">
            <v>20.33898305084746</v>
          </cell>
          <cell r="AN573">
            <v>25.762711864406779</v>
          </cell>
          <cell r="AO573">
            <v>17.33898305084746</v>
          </cell>
          <cell r="AP573">
            <v>40</v>
          </cell>
          <cell r="AQ573">
            <v>32</v>
          </cell>
          <cell r="AR573">
            <v>27</v>
          </cell>
          <cell r="AS573">
            <v>45321.599305555559</v>
          </cell>
          <cell r="AT573">
            <v>45316.599305555559</v>
          </cell>
          <cell r="AU573"/>
          <cell r="AV573"/>
          <cell r="AW573"/>
          <cell r="AX573"/>
          <cell r="AY573"/>
          <cell r="AZ573"/>
          <cell r="BA573"/>
          <cell r="BB573"/>
          <cell r="BC573" t="str">
            <v>NO COC</v>
          </cell>
          <cell r="BD573"/>
          <cell r="BE573">
            <v>45292.599305555559</v>
          </cell>
          <cell r="BF573">
            <v>598.40069444444089</v>
          </cell>
          <cell r="BG573"/>
          <cell r="BH573"/>
        </row>
        <row r="574">
          <cell r="E574" t="str">
            <v>X23114618726</v>
          </cell>
          <cell r="F574" t="str">
            <v>NATIONAL HOUSING AUTHORITY</v>
          </cell>
          <cell r="G574" t="str">
            <v>BLDG. 1, CIUDAD KAUNLARAN, BACOOR</v>
          </cell>
          <cell r="H574" t="str">
            <v>BACOOR CITY</v>
          </cell>
          <cell r="I574" t="str">
            <v>DASMA</v>
          </cell>
          <cell r="J574" t="str">
            <v>waitijng for energization clearance from LGU</v>
          </cell>
          <cell r="K574" t="str">
            <v>W/ ISSUE</v>
          </cell>
          <cell r="L574" t="str">
            <v>POWERHOUSE</v>
          </cell>
          <cell r="M574" t="str">
            <v>FCOMP</v>
          </cell>
          <cell r="N574" t="str">
            <v>JSP</v>
          </cell>
          <cell r="O574">
            <v>135.44</v>
          </cell>
          <cell r="P574">
            <v>42.737580000000001</v>
          </cell>
          <cell r="Q574">
            <v>32.630000000000003</v>
          </cell>
          <cell r="R574">
            <v>120</v>
          </cell>
          <cell r="S574">
            <v>360300.48</v>
          </cell>
          <cell r="T574" t="str">
            <v>NEW</v>
          </cell>
          <cell r="U574">
            <v>52622.25</v>
          </cell>
          <cell r="V574"/>
          <cell r="W574">
            <v>45266.663888888892</v>
          </cell>
          <cell r="X574">
            <v>45267.520833333336</v>
          </cell>
          <cell r="Y574">
            <v>45267</v>
          </cell>
          <cell r="Z574"/>
          <cell r="AA574">
            <v>45288</v>
          </cell>
          <cell r="AB574"/>
          <cell r="AC574">
            <v>21.336111111108039</v>
          </cell>
          <cell r="AD574">
            <v>20.479166666664241</v>
          </cell>
          <cell r="AE574">
            <v>-45288</v>
          </cell>
          <cell r="AF574">
            <v>45284.002871939738</v>
          </cell>
          <cell r="AG574">
            <v>45292.426600753301</v>
          </cell>
          <cell r="AH574">
            <v>45316.663888888892</v>
          </cell>
          <cell r="AI574">
            <v>0.78676909722210886</v>
          </cell>
          <cell r="AJ574">
            <v>-1132.2</v>
          </cell>
          <cell r="AK574">
            <v>20</v>
          </cell>
          <cell r="AL574">
            <v>32</v>
          </cell>
          <cell r="AM574">
            <v>20.33898305084746</v>
          </cell>
          <cell r="AN574">
            <v>25.762711864406779</v>
          </cell>
          <cell r="AO574">
            <v>17.33898305084746</v>
          </cell>
          <cell r="AP574">
            <v>40</v>
          </cell>
          <cell r="AQ574">
            <v>32</v>
          </cell>
          <cell r="AR574">
            <v>27</v>
          </cell>
          <cell r="AS574">
            <v>45320</v>
          </cell>
          <cell r="AT574">
            <v>45315</v>
          </cell>
          <cell r="AU574"/>
          <cell r="AV574"/>
          <cell r="AW574"/>
          <cell r="AX574"/>
          <cell r="AY574"/>
          <cell r="AZ574"/>
          <cell r="BA574"/>
          <cell r="BB574"/>
          <cell r="BC574" t="str">
            <v>NO COC</v>
          </cell>
          <cell r="BD574"/>
          <cell r="BE574">
            <v>45291</v>
          </cell>
          <cell r="BF574">
            <v>600</v>
          </cell>
          <cell r="BG574"/>
          <cell r="BH574"/>
        </row>
        <row r="575">
          <cell r="E575" t="str">
            <v>X23072589262</v>
          </cell>
          <cell r="F575" t="str">
            <v>STEWART FENIX</v>
          </cell>
          <cell r="G575" t="str">
            <v>LANAO, MARINA SUBD, PARANAQUE</v>
          </cell>
          <cell r="H575" t="str">
            <v>PARAÑAQUE CITY</v>
          </cell>
          <cell r="I575" t="str">
            <v>PARAÑAQUE</v>
          </cell>
          <cell r="J575"/>
          <cell r="K575" t="str">
            <v>W/O ISSUE</v>
          </cell>
          <cell r="L575" t="str">
            <v>POWERHOUSE</v>
          </cell>
          <cell r="M575" t="str">
            <v>FCOMP</v>
          </cell>
          <cell r="N575" t="str">
            <v>JSP</v>
          </cell>
          <cell r="O575">
            <v>16.71</v>
          </cell>
          <cell r="P575">
            <v>12.502800000000001</v>
          </cell>
          <cell r="Q575">
            <v>22.87</v>
          </cell>
          <cell r="R575">
            <v>106</v>
          </cell>
          <cell r="S575">
            <v>225470.83</v>
          </cell>
          <cell r="T575" t="str">
            <v>NEW</v>
          </cell>
          <cell r="U575">
            <v>13022.66</v>
          </cell>
          <cell r="V575"/>
          <cell r="W575">
            <v>45266.669444444444</v>
          </cell>
          <cell r="X575">
            <v>45267.524305555555</v>
          </cell>
          <cell r="Y575">
            <v>45267</v>
          </cell>
          <cell r="Z575"/>
          <cell r="AA575">
            <v>45278.603472222225</v>
          </cell>
          <cell r="AB575"/>
          <cell r="AC575">
            <v>11.934027777781012</v>
          </cell>
          <cell r="AD575">
            <v>11.079166666670062</v>
          </cell>
          <cell r="AE575">
            <v>-45278.603472222225</v>
          </cell>
          <cell r="AF575">
            <v>45284.00842749529</v>
          </cell>
          <cell r="AG575">
            <v>45292.432156308852</v>
          </cell>
          <cell r="AH575">
            <v>45316.669444444444</v>
          </cell>
          <cell r="AI575">
            <v>0.44006727430567483</v>
          </cell>
          <cell r="AJ575">
            <v>-1131.9650868055555</v>
          </cell>
          <cell r="AK575">
            <v>20</v>
          </cell>
          <cell r="AL575">
            <v>32</v>
          </cell>
          <cell r="AM575">
            <v>20.33898305084746</v>
          </cell>
          <cell r="AN575">
            <v>25.762711864406779</v>
          </cell>
          <cell r="AO575">
            <v>17.33898305084746</v>
          </cell>
          <cell r="AP575">
            <v>40</v>
          </cell>
          <cell r="AQ575">
            <v>32</v>
          </cell>
          <cell r="AR575">
            <v>27</v>
          </cell>
          <cell r="AS575">
            <v>45310.603472222225</v>
          </cell>
          <cell r="AT575">
            <v>45305.603472222225</v>
          </cell>
          <cell r="AU575"/>
          <cell r="AV575"/>
          <cell r="AW575"/>
          <cell r="AX575"/>
          <cell r="AY575"/>
          <cell r="AZ575"/>
          <cell r="BA575"/>
          <cell r="BB575"/>
          <cell r="BC575" t="str">
            <v>NO COC</v>
          </cell>
          <cell r="BD575"/>
          <cell r="BE575">
            <v>45281.603472222225</v>
          </cell>
          <cell r="BF575">
            <v>609.39652777777519</v>
          </cell>
          <cell r="BG575"/>
          <cell r="BH575"/>
        </row>
        <row r="576">
          <cell r="E576" t="str">
            <v>X23114554245</v>
          </cell>
          <cell r="F576" t="str">
            <v>PAMBALOT ATBP. INC.,</v>
          </cell>
          <cell r="G576" t="str">
            <v>1ST, TAGUIG BAGUMBAYAN INDL ASS INC, TAGUIG CITY</v>
          </cell>
          <cell r="H576" t="str">
            <v>TAGUIG CITY</v>
          </cell>
          <cell r="I576" t="str">
            <v>PARAÑAQUE</v>
          </cell>
          <cell r="J576"/>
          <cell r="K576"/>
          <cell r="L576" t="str">
            <v>AVECO</v>
          </cell>
          <cell r="M576" t="str">
            <v>FCOMP</v>
          </cell>
          <cell r="N576" t="str">
            <v>RRG</v>
          </cell>
          <cell r="O576">
            <v>34.200000000000003</v>
          </cell>
          <cell r="P576">
            <v>22.806699999999999</v>
          </cell>
          <cell r="Q576">
            <v>46.85</v>
          </cell>
          <cell r="R576">
            <v>0</v>
          </cell>
          <cell r="S576">
            <v>51043.06</v>
          </cell>
          <cell r="T576" t="str">
            <v>TERMINATION</v>
          </cell>
          <cell r="U576">
            <v>26659.87</v>
          </cell>
          <cell r="V576"/>
          <cell r="W576">
            <v>45266.660416666666</v>
          </cell>
          <cell r="X576">
            <v>45267.564583333333</v>
          </cell>
          <cell r="Y576">
            <v>45267</v>
          </cell>
          <cell r="Z576"/>
          <cell r="AA576">
            <v>45281.363888888889</v>
          </cell>
          <cell r="AB576"/>
          <cell r="AC576">
            <v>14.703472222223354</v>
          </cell>
          <cell r="AD576">
            <v>13.799305555556202</v>
          </cell>
          <cell r="AE576">
            <v>-45281.363888888889</v>
          </cell>
          <cell r="AF576">
            <v>45285.434610215052</v>
          </cell>
          <cell r="AG576">
            <v>45294.241061827954</v>
          </cell>
          <cell r="AH576">
            <v>45316.660416666666</v>
          </cell>
          <cell r="AI576">
            <v>0.50645293209880438</v>
          </cell>
          <cell r="AJ576">
            <v>-1132.0340972222223</v>
          </cell>
          <cell r="AK576">
            <v>20</v>
          </cell>
          <cell r="AL576">
            <v>36</v>
          </cell>
          <cell r="AM576">
            <v>21.774193548387096</v>
          </cell>
          <cell r="AN576">
            <v>27.58064516129032</v>
          </cell>
          <cell r="AO576">
            <v>18.774193548387096</v>
          </cell>
          <cell r="AP576">
            <v>40</v>
          </cell>
          <cell r="AQ576">
            <v>32</v>
          </cell>
          <cell r="AR576">
            <v>27</v>
          </cell>
          <cell r="AS576">
            <v>45313.363888888889</v>
          </cell>
          <cell r="AT576">
            <v>45308.363888888889</v>
          </cell>
          <cell r="AU576"/>
          <cell r="AV576"/>
          <cell r="AW576"/>
          <cell r="AX576"/>
          <cell r="AY576"/>
          <cell r="AZ576"/>
          <cell r="BA576"/>
          <cell r="BB576"/>
          <cell r="BC576" t="str">
            <v>NO COC</v>
          </cell>
          <cell r="BD576"/>
          <cell r="BE576">
            <v>45284.363888888889</v>
          </cell>
          <cell r="BF576">
            <v>606.63611111111095</v>
          </cell>
          <cell r="BG576"/>
          <cell r="BH576"/>
        </row>
        <row r="577">
          <cell r="E577" t="str">
            <v>X23072552877</v>
          </cell>
          <cell r="F577" t="str">
            <v>PERPET PILIPINAS CORP.</v>
          </cell>
          <cell r="G577" t="str">
            <v>DOÑA SOLEDAD, BETTER LIVING SUBD, PARANAQUE</v>
          </cell>
          <cell r="H577" t="str">
            <v>PARAÑAQUE CITY</v>
          </cell>
          <cell r="I577" t="str">
            <v>PARAÑAQUE</v>
          </cell>
          <cell r="J577"/>
          <cell r="K577" t="str">
            <v>W/O ISSUE</v>
          </cell>
          <cell r="L577" t="str">
            <v>POWERHOUSE</v>
          </cell>
          <cell r="M577" t="str">
            <v>FCOMP</v>
          </cell>
          <cell r="N577" t="str">
            <v>JSP</v>
          </cell>
          <cell r="O577">
            <v>13.51</v>
          </cell>
          <cell r="P577">
            <v>10.4428</v>
          </cell>
          <cell r="Q577">
            <v>18.43</v>
          </cell>
          <cell r="R577">
            <v>17</v>
          </cell>
          <cell r="S577">
            <v>131300.23000000001</v>
          </cell>
          <cell r="T577" t="str">
            <v>NEW</v>
          </cell>
          <cell r="U577">
            <v>10528.92</v>
          </cell>
          <cell r="V577"/>
          <cell r="W577">
            <v>45271.661805555559</v>
          </cell>
          <cell r="X577">
            <v>45272</v>
          </cell>
          <cell r="Y577">
            <v>45272</v>
          </cell>
          <cell r="Z577"/>
          <cell r="AA577">
            <v>45275.322916666664</v>
          </cell>
          <cell r="AB577"/>
          <cell r="AC577">
            <v>3.6611111111051287</v>
          </cell>
          <cell r="AD577">
            <v>3.3229166666642413</v>
          </cell>
          <cell r="AE577">
            <v>-45275.322916666664</v>
          </cell>
          <cell r="AF577">
            <v>45290.435999103946</v>
          </cell>
          <cell r="AG577">
            <v>45299.242450716847</v>
          </cell>
          <cell r="AH577">
            <v>45321.661805555559</v>
          </cell>
          <cell r="AI577">
            <v>0.12610493827139888</v>
          </cell>
          <cell r="AJ577">
            <v>-1131.8830729166666</v>
          </cell>
          <cell r="AK577">
            <v>20</v>
          </cell>
          <cell r="AL577">
            <v>36</v>
          </cell>
          <cell r="AM577">
            <v>21.774193548387096</v>
          </cell>
          <cell r="AN577">
            <v>27.58064516129032</v>
          </cell>
          <cell r="AO577">
            <v>18.774193548387096</v>
          </cell>
          <cell r="AP577">
            <v>40</v>
          </cell>
          <cell r="AQ577">
            <v>32</v>
          </cell>
          <cell r="AR577">
            <v>27</v>
          </cell>
          <cell r="AS577">
            <v>45307.322916666664</v>
          </cell>
          <cell r="AT577">
            <v>45302.322916666664</v>
          </cell>
          <cell r="AU577"/>
          <cell r="AV577"/>
          <cell r="AW577"/>
          <cell r="AX577"/>
          <cell r="AY577"/>
          <cell r="AZ577"/>
          <cell r="BA577"/>
          <cell r="BB577"/>
          <cell r="BC577" t="str">
            <v>NO COC</v>
          </cell>
          <cell r="BD577" t="str">
            <v xml:space="preserve"> </v>
          </cell>
          <cell r="BE577">
            <v>45278.322916666664</v>
          </cell>
          <cell r="BF577">
            <v>612.67708333333576</v>
          </cell>
          <cell r="BG577"/>
          <cell r="BH577"/>
        </row>
        <row r="578">
          <cell r="E578" t="str">
            <v>X23083049269</v>
          </cell>
          <cell r="F578" t="str">
            <v>DOMINIC CONSTRUCTION, INC.</v>
          </cell>
          <cell r="G578" t="str">
            <v>DR. A. SANTOS, SAN ANTONIO, PARANAQUE</v>
          </cell>
          <cell r="H578" t="str">
            <v>PARAÑAQUE CITY</v>
          </cell>
          <cell r="I578" t="str">
            <v>PARAÑAQUE</v>
          </cell>
          <cell r="J578"/>
          <cell r="K578" t="str">
            <v>W/O ISSUE</v>
          </cell>
          <cell r="L578" t="str">
            <v>POWERHOUSE</v>
          </cell>
          <cell r="M578" t="str">
            <v>FCOMP</v>
          </cell>
          <cell r="N578" t="str">
            <v>JSP</v>
          </cell>
          <cell r="O578">
            <v>13.88</v>
          </cell>
          <cell r="P578">
            <v>10.5128</v>
          </cell>
          <cell r="Q578">
            <v>18.87</v>
          </cell>
          <cell r="R578">
            <v>21</v>
          </cell>
          <cell r="S578">
            <v>137359.06</v>
          </cell>
          <cell r="T578" t="str">
            <v>NEW</v>
          </cell>
          <cell r="U578">
            <v>10816.06</v>
          </cell>
          <cell r="V578"/>
          <cell r="W578">
            <v>45271.662499999999</v>
          </cell>
          <cell r="X578">
            <v>45273</v>
          </cell>
          <cell r="Y578">
            <v>45272</v>
          </cell>
          <cell r="Z578"/>
          <cell r="AA578">
            <v>45274.579861111109</v>
          </cell>
          <cell r="AB578"/>
          <cell r="AC578">
            <v>2.9173611111109494</v>
          </cell>
          <cell r="AD578">
            <v>1.5798611111094942</v>
          </cell>
          <cell r="AE578">
            <v>-45274.579861111109</v>
          </cell>
          <cell r="AF578">
            <v>45290.436693548385</v>
          </cell>
          <cell r="AG578">
            <v>45299.243145161287</v>
          </cell>
          <cell r="AH578">
            <v>45321.662499999999</v>
          </cell>
          <cell r="AI578">
            <v>0.10048688271604381</v>
          </cell>
          <cell r="AJ578">
            <v>-1131.8644965277776</v>
          </cell>
          <cell r="AK578">
            <v>20</v>
          </cell>
          <cell r="AL578">
            <v>36</v>
          </cell>
          <cell r="AM578">
            <v>21.774193548387096</v>
          </cell>
          <cell r="AN578">
            <v>27.58064516129032</v>
          </cell>
          <cell r="AO578">
            <v>18.774193548387096</v>
          </cell>
          <cell r="AP578">
            <v>40</v>
          </cell>
          <cell r="AQ578">
            <v>32</v>
          </cell>
          <cell r="AR578">
            <v>27</v>
          </cell>
          <cell r="AS578">
            <v>45306.579861111109</v>
          </cell>
          <cell r="AT578">
            <v>45301.579861111109</v>
          </cell>
          <cell r="AU578"/>
          <cell r="AV578"/>
          <cell r="AW578"/>
          <cell r="AX578"/>
          <cell r="AY578"/>
          <cell r="AZ578"/>
          <cell r="BA578"/>
          <cell r="BB578"/>
          <cell r="BC578" t="str">
            <v>NO COC</v>
          </cell>
          <cell r="BD578"/>
          <cell r="BE578">
            <v>45277.579861111109</v>
          </cell>
          <cell r="BF578">
            <v>613.42013888889051</v>
          </cell>
          <cell r="BG578"/>
          <cell r="BH578"/>
        </row>
        <row r="579">
          <cell r="E579" t="str">
            <v>X23114414222</v>
          </cell>
          <cell r="F579" t="str">
            <v>STEWART FENIX</v>
          </cell>
          <cell r="G579" t="str">
            <v>LANAO, MARINA SUBD, PARANAQUE</v>
          </cell>
          <cell r="H579" t="str">
            <v>PARAÑAQUE CITY</v>
          </cell>
          <cell r="I579" t="str">
            <v>PARAÑAQUE</v>
          </cell>
          <cell r="J579"/>
          <cell r="K579"/>
          <cell r="L579" t="str">
            <v>POWERHOUSE</v>
          </cell>
          <cell r="M579" t="str">
            <v>FCOMP</v>
          </cell>
          <cell r="N579" t="str">
            <v>JSP</v>
          </cell>
          <cell r="O579">
            <v>7.85</v>
          </cell>
          <cell r="P579">
            <v>7.67</v>
          </cell>
          <cell r="Q579">
            <v>10.55</v>
          </cell>
          <cell r="R579">
            <v>0</v>
          </cell>
          <cell r="S579">
            <v>17790.439999999999</v>
          </cell>
          <cell r="T579" t="str">
            <v>TERMINATION</v>
          </cell>
          <cell r="U579">
            <v>6117.49</v>
          </cell>
          <cell r="V579"/>
          <cell r="W579">
            <v>45272.680555555555</v>
          </cell>
          <cell r="X579">
            <v>45274</v>
          </cell>
          <cell r="Y579">
            <v>45273</v>
          </cell>
          <cell r="Z579"/>
          <cell r="AA579">
            <v>45278.578472222223</v>
          </cell>
          <cell r="AB579"/>
          <cell r="AC579">
            <v>5.8979166666686069</v>
          </cell>
          <cell r="AD579">
            <v>4.578472222223354</v>
          </cell>
          <cell r="AE579">
            <v>-45278.578472222223</v>
          </cell>
          <cell r="AF579">
            <v>45291.454749103941</v>
          </cell>
          <cell r="AG579">
            <v>45300.261200716843</v>
          </cell>
          <cell r="AH579">
            <v>45322.680555555555</v>
          </cell>
          <cell r="AI579">
            <v>0.20315046296302977</v>
          </cell>
          <cell r="AJ579">
            <v>-1131.9644618055556</v>
          </cell>
          <cell r="AK579">
            <v>20</v>
          </cell>
          <cell r="AL579">
            <v>36</v>
          </cell>
          <cell r="AM579">
            <v>21.774193548387096</v>
          </cell>
          <cell r="AN579">
            <v>27.58064516129032</v>
          </cell>
          <cell r="AO579">
            <v>18.774193548387096</v>
          </cell>
          <cell r="AP579">
            <v>40</v>
          </cell>
          <cell r="AQ579">
            <v>32</v>
          </cell>
          <cell r="AR579">
            <v>27</v>
          </cell>
          <cell r="AS579">
            <v>45310.578472222223</v>
          </cell>
          <cell r="AT579">
            <v>45305.578472222223</v>
          </cell>
          <cell r="AU579"/>
          <cell r="AV579"/>
          <cell r="AW579"/>
          <cell r="AX579"/>
          <cell r="AY579"/>
          <cell r="AZ579"/>
          <cell r="BA579"/>
          <cell r="BB579"/>
          <cell r="BC579" t="str">
            <v>NO COC</v>
          </cell>
          <cell r="BD579"/>
          <cell r="BE579">
            <v>45281.578472222223</v>
          </cell>
          <cell r="BF579">
            <v>609.42152777777665</v>
          </cell>
          <cell r="BG579"/>
          <cell r="BH579"/>
        </row>
        <row r="580">
          <cell r="E580" t="str">
            <v>X23124769140</v>
          </cell>
          <cell r="F580" t="str">
            <v>FUMIKO LIM YU</v>
          </cell>
          <cell r="G580" t="str">
            <v>CAMAROTIS, PACIFIC VILL, MUNTINLUPA</v>
          </cell>
          <cell r="H580" t="str">
            <v>MUNTINLUPA CITY</v>
          </cell>
          <cell r="I580" t="str">
            <v>PARAÑAQUE</v>
          </cell>
          <cell r="J580"/>
          <cell r="K580" t="str">
            <v>W/O ISSUE</v>
          </cell>
          <cell r="L580" t="str">
            <v>POWERHOUSE</v>
          </cell>
          <cell r="M580" t="str">
            <v>FCOMP</v>
          </cell>
          <cell r="N580" t="str">
            <v>JSP</v>
          </cell>
          <cell r="O580">
            <v>46.34</v>
          </cell>
          <cell r="P580">
            <v>38.149500000000003</v>
          </cell>
          <cell r="Q580">
            <v>71.58</v>
          </cell>
          <cell r="R580">
            <v>92</v>
          </cell>
          <cell r="S580">
            <v>375741.41</v>
          </cell>
          <cell r="T580" t="str">
            <v>NEW</v>
          </cell>
          <cell r="U580">
            <v>36132.11</v>
          </cell>
          <cell r="V580">
            <v>42898.89</v>
          </cell>
          <cell r="W580">
            <v>45273.8125</v>
          </cell>
          <cell r="X580">
            <v>45274.287499999999</v>
          </cell>
          <cell r="Y580">
            <v>45274</v>
          </cell>
          <cell r="Z580"/>
          <cell r="AA580">
            <v>45278.263194444444</v>
          </cell>
          <cell r="AB580"/>
          <cell r="AC580">
            <v>4.4506944444437977</v>
          </cell>
          <cell r="AD580">
            <v>3.9756944444452529</v>
          </cell>
          <cell r="AE580">
            <v>-45278.263194444444</v>
          </cell>
          <cell r="AF580">
            <v>45293.112880228138</v>
          </cell>
          <cell r="AG580">
            <v>45302.059648288974</v>
          </cell>
          <cell r="AH580">
            <v>45323.8125</v>
          </cell>
          <cell r="AI580">
            <v>0.14968448067630674</v>
          </cell>
          <cell r="AJ580">
            <v>-1078.0538855820105</v>
          </cell>
          <cell r="AK580">
            <v>23</v>
          </cell>
          <cell r="AL580">
            <v>34</v>
          </cell>
          <cell r="AM580">
            <v>22.300380228136884</v>
          </cell>
          <cell r="AN580">
            <v>28.247148288973385</v>
          </cell>
          <cell r="AO580">
            <v>19.300380228136884</v>
          </cell>
          <cell r="AP580">
            <v>42</v>
          </cell>
          <cell r="AQ580">
            <v>33.6</v>
          </cell>
          <cell r="AR580">
            <v>28.6</v>
          </cell>
          <cell r="AS580">
            <v>45311.863194444442</v>
          </cell>
          <cell r="AT580">
            <v>45306.863194444442</v>
          </cell>
          <cell r="AU580"/>
          <cell r="AV580"/>
          <cell r="AW580"/>
          <cell r="AX580"/>
          <cell r="AY580"/>
          <cell r="AZ580"/>
          <cell r="BA580"/>
          <cell r="BB580"/>
          <cell r="BC580" t="str">
            <v>NO COC</v>
          </cell>
          <cell r="BD580" t="str">
            <v>PARTIALLY BILLED</v>
          </cell>
          <cell r="BE580">
            <v>45281.263194444444</v>
          </cell>
          <cell r="BF580">
            <v>609.7368055555562</v>
          </cell>
          <cell r="BG580"/>
          <cell r="BH580"/>
        </row>
        <row r="581">
          <cell r="E581" t="str">
            <v>X23072742473</v>
          </cell>
          <cell r="F581" t="str">
            <v>PRECIOSA DIAZ CASTILLO</v>
          </cell>
          <cell r="G581" t="str">
            <v>COUNTRY CLUB, AYALA-ALABANG VILL, MUNTINLUPA</v>
          </cell>
          <cell r="H581" t="str">
            <v>TAGUIG CITY</v>
          </cell>
          <cell r="I581" t="str">
            <v>PARAÑAQUE</v>
          </cell>
          <cell r="J581"/>
          <cell r="K581" t="str">
            <v>W/O ISSUE</v>
          </cell>
          <cell r="L581" t="str">
            <v>POWERHOUSE</v>
          </cell>
          <cell r="M581" t="str">
            <v>FCOMP</v>
          </cell>
          <cell r="N581" t="str">
            <v>JSP</v>
          </cell>
          <cell r="O581">
            <v>8.09</v>
          </cell>
          <cell r="P581">
            <v>7.67</v>
          </cell>
          <cell r="Q581">
            <v>10.87</v>
          </cell>
          <cell r="R581">
            <v>0</v>
          </cell>
          <cell r="S581">
            <v>20785.34</v>
          </cell>
          <cell r="T581" t="str">
            <v>TERMINATION</v>
          </cell>
          <cell r="U581">
            <v>6304.53</v>
          </cell>
          <cell r="V581"/>
          <cell r="W581">
            <v>45273.672222222223</v>
          </cell>
          <cell r="X581">
            <v>45280</v>
          </cell>
          <cell r="Y581">
            <v>45274</v>
          </cell>
          <cell r="Z581"/>
          <cell r="AA581">
            <v>45283.54583333333</v>
          </cell>
          <cell r="AB581"/>
          <cell r="AC581">
            <v>9.8736111111065838</v>
          </cell>
          <cell r="AD581">
            <v>3.5458333333299379</v>
          </cell>
          <cell r="AE581">
            <v>-45283.54583333333</v>
          </cell>
          <cell r="AF581">
            <v>45292.44641577061</v>
          </cell>
          <cell r="AG581">
            <v>45301.252867383511</v>
          </cell>
          <cell r="AH581">
            <v>45323.672222222223</v>
          </cell>
          <cell r="AI581">
            <v>0.34009104938256007</v>
          </cell>
          <cell r="AJ581">
            <v>-1132.0886458333332</v>
          </cell>
          <cell r="AK581">
            <v>20</v>
          </cell>
          <cell r="AL581">
            <v>36</v>
          </cell>
          <cell r="AM581">
            <v>21.774193548387096</v>
          </cell>
          <cell r="AN581">
            <v>27.58064516129032</v>
          </cell>
          <cell r="AO581">
            <v>18.774193548387096</v>
          </cell>
          <cell r="AP581">
            <v>40</v>
          </cell>
          <cell r="AQ581">
            <v>32</v>
          </cell>
          <cell r="AR581">
            <v>27</v>
          </cell>
          <cell r="AS581">
            <v>45315.54583333333</v>
          </cell>
          <cell r="AT581">
            <v>45310.54583333333</v>
          </cell>
          <cell r="AU581"/>
          <cell r="AV581"/>
          <cell r="AW581"/>
          <cell r="AX581"/>
          <cell r="AY581"/>
          <cell r="AZ581"/>
          <cell r="BA581"/>
          <cell r="BB581"/>
          <cell r="BC581" t="str">
            <v>NO COC</v>
          </cell>
          <cell r="BD581"/>
          <cell r="BE581">
            <v>45286.54583333333</v>
          </cell>
          <cell r="BF581">
            <v>604.45416666667006</v>
          </cell>
          <cell r="BG581"/>
          <cell r="BH581"/>
        </row>
        <row r="582">
          <cell r="E582" t="str">
            <v>P2101102722</v>
          </cell>
          <cell r="F582" t="str">
            <v>MAINT 46WG Loadsplit  [034403|WA174271|DZ1-0102|]</v>
          </cell>
          <cell r="G582" t="str">
            <v>SUN VALLEY SUN VALLEY SUBD SUN VALLEY PARANAQUE</v>
          </cell>
          <cell r="H582" t="str">
            <v>PARAÑAQUE CITY</v>
          </cell>
          <cell r="I582" t="str">
            <v>PARAÑAQUE</v>
          </cell>
          <cell r="J582"/>
          <cell r="K582"/>
          <cell r="L582" t="str">
            <v>ECOM</v>
          </cell>
          <cell r="M582" t="str">
            <v>CLOSE</v>
          </cell>
          <cell r="N582" t="str">
            <v>AED</v>
          </cell>
          <cell r="O582">
            <v>84.91</v>
          </cell>
          <cell r="P582"/>
          <cell r="Q582">
            <v>3.6</v>
          </cell>
          <cell r="R582">
            <v>0</v>
          </cell>
          <cell r="S582">
            <v>325860.01</v>
          </cell>
          <cell r="T582" t="str">
            <v>P-SERIES</v>
          </cell>
          <cell r="U582">
            <v>53183.63</v>
          </cell>
          <cell r="V582">
            <v>55738.030000000006</v>
          </cell>
          <cell r="W582">
            <v>44302</v>
          </cell>
          <cell r="X582">
            <v>44305</v>
          </cell>
          <cell r="Y582">
            <v>44228</v>
          </cell>
          <cell r="Z582"/>
          <cell r="AA582">
            <v>44322</v>
          </cell>
          <cell r="AB582">
            <v>45404.690972222219</v>
          </cell>
          <cell r="AC582">
            <v>20</v>
          </cell>
          <cell r="AD582">
            <v>17</v>
          </cell>
          <cell r="AE582">
            <v>1082.690972222219</v>
          </cell>
          <cell r="AF582">
            <v>44320.774193548386</v>
          </cell>
          <cell r="AG582">
            <v>44329.580645161288</v>
          </cell>
          <cell r="AH582">
            <v>44352</v>
          </cell>
          <cell r="AI582">
            <v>0.68888888888888888</v>
          </cell>
          <cell r="AJ582">
            <v>27.067274305555475</v>
          </cell>
          <cell r="AK582">
            <v>20</v>
          </cell>
          <cell r="AL582">
            <v>36</v>
          </cell>
          <cell r="AM582">
            <v>21.774193548387096</v>
          </cell>
          <cell r="AN582">
            <v>27.58064516129032</v>
          </cell>
          <cell r="AO582">
            <v>18.774193548387096</v>
          </cell>
          <cell r="AP582">
            <v>40</v>
          </cell>
          <cell r="AQ582">
            <v>32</v>
          </cell>
          <cell r="AR582">
            <v>27</v>
          </cell>
          <cell r="AS582">
            <v>44354</v>
          </cell>
          <cell r="AT582">
            <v>44349</v>
          </cell>
          <cell r="AU582"/>
          <cell r="AV582"/>
          <cell r="AW582"/>
          <cell r="AX582"/>
          <cell r="AY582"/>
          <cell r="AZ582"/>
          <cell r="BA582"/>
          <cell r="BB582"/>
          <cell r="BC582" t="str">
            <v>PAID</v>
          </cell>
          <cell r="BD582"/>
          <cell r="BE582">
            <v>44325</v>
          </cell>
          <cell r="BF582">
            <v>-55</v>
          </cell>
          <cell r="BG582">
            <v>44251</v>
          </cell>
          <cell r="BH582">
            <v>44270</v>
          </cell>
        </row>
        <row r="583">
          <cell r="E583" t="str">
            <v>X21031078575</v>
          </cell>
          <cell r="F583" t="str">
            <v>ALFREDO SARCO POLO</v>
          </cell>
          <cell r="G583" t="str">
            <v>LUPENA, ROCKYSIDE VILLAGE, TAGUIG CITY</v>
          </cell>
          <cell r="H583" t="str">
            <v>TAGUIG CITY</v>
          </cell>
          <cell r="I583" t="str">
            <v>PARAÑAQUE</v>
          </cell>
          <cell r="J583"/>
          <cell r="K583"/>
          <cell r="L583" t="str">
            <v>VJC</v>
          </cell>
          <cell r="M583" t="str">
            <v>CLOSE</v>
          </cell>
          <cell r="N583" t="str">
            <v>MBF</v>
          </cell>
          <cell r="O583">
            <v>122.81</v>
          </cell>
          <cell r="P583"/>
          <cell r="Q583">
            <v>245.88</v>
          </cell>
          <cell r="R583">
            <v>30</v>
          </cell>
          <cell r="S583">
            <v>640473.43999999994</v>
          </cell>
          <cell r="T583" t="str">
            <v>NEW</v>
          </cell>
          <cell r="U583">
            <v>91903.14</v>
          </cell>
          <cell r="V583">
            <v>81435.529999999984</v>
          </cell>
          <cell r="W583">
            <v>44392.402777777781</v>
          </cell>
          <cell r="X583">
            <v>44396.515277777777</v>
          </cell>
          <cell r="Y583">
            <v>44396</v>
          </cell>
          <cell r="Z583"/>
          <cell r="AA583">
            <v>44414.546527777777</v>
          </cell>
          <cell r="AB583">
            <v>45209.396527777775</v>
          </cell>
          <cell r="AC583">
            <v>22.143749999995634</v>
          </cell>
          <cell r="AD583">
            <v>18.03125</v>
          </cell>
          <cell r="AE583">
            <v>794.84999999999854</v>
          </cell>
          <cell r="AF583">
            <v>44414.271198830415</v>
          </cell>
          <cell r="AG583">
            <v>44423.902777777781</v>
          </cell>
          <cell r="AH583">
            <v>44442.402777777781</v>
          </cell>
          <cell r="AI583">
            <v>0.66782738095224925</v>
          </cell>
          <cell r="AJ583">
            <v>17.279347826086926</v>
          </cell>
          <cell r="AK583">
            <v>28</v>
          </cell>
          <cell r="AL583">
            <v>36</v>
          </cell>
          <cell r="AM583">
            <v>24.868421052631579</v>
          </cell>
          <cell r="AN583">
            <v>31.499999999999996</v>
          </cell>
          <cell r="AO583">
            <v>21.868421052631579</v>
          </cell>
          <cell r="AP583">
            <v>46</v>
          </cell>
          <cell r="AQ583">
            <v>36.800000000000004</v>
          </cell>
          <cell r="AR583">
            <v>31.800000000000004</v>
          </cell>
          <cell r="AS583">
            <v>44451.34652777778</v>
          </cell>
          <cell r="AT583">
            <v>44446.34652777778</v>
          </cell>
          <cell r="AU583"/>
          <cell r="AV583"/>
          <cell r="AW583"/>
          <cell r="AX583"/>
          <cell r="AY583"/>
          <cell r="AZ583"/>
          <cell r="BA583"/>
          <cell r="BB583"/>
          <cell r="BC583" t="str">
            <v>PAID</v>
          </cell>
          <cell r="BD583" t="str">
            <v>WITH BACKJOB</v>
          </cell>
          <cell r="BE583">
            <v>44417.546527777777</v>
          </cell>
          <cell r="BF583">
            <v>91.453472222223354</v>
          </cell>
          <cell r="BG583">
            <v>44415</v>
          </cell>
          <cell r="BH583">
            <v>44509</v>
          </cell>
        </row>
        <row r="584">
          <cell r="E584" t="str">
            <v>X21062294586</v>
          </cell>
          <cell r="F584" t="str">
            <v>CITY GOVT OF LAS PIÑAS,</v>
          </cell>
          <cell r="G584" t="str">
            <v>VENUS, MOONWALK VILL, LAS PINAS CITY</v>
          </cell>
          <cell r="H584" t="str">
            <v>LAS PIÑAS CITY</v>
          </cell>
          <cell r="I584" t="str">
            <v>PARAÑAQUE</v>
          </cell>
          <cell r="J584"/>
          <cell r="K584"/>
          <cell r="L584" t="str">
            <v>CHALLENGER</v>
          </cell>
          <cell r="M584" t="str">
            <v>CLOSE</v>
          </cell>
          <cell r="N584" t="str">
            <v>AED</v>
          </cell>
          <cell r="O584">
            <v>1435.28</v>
          </cell>
          <cell r="P584"/>
          <cell r="Q584">
            <v>2422.4299999999998</v>
          </cell>
          <cell r="R584">
            <v>181.4</v>
          </cell>
          <cell r="S584">
            <v>4862720.47</v>
          </cell>
          <cell r="T584" t="str">
            <v>NEW</v>
          </cell>
          <cell r="U584">
            <v>956979.12</v>
          </cell>
          <cell r="V584">
            <v>953449.84</v>
          </cell>
          <cell r="W584">
            <v>44384.463194444441</v>
          </cell>
          <cell r="X584">
            <v>44392.400694444441</v>
          </cell>
          <cell r="Y584">
            <v>44385</v>
          </cell>
          <cell r="Z584"/>
          <cell r="AA584">
            <v>44515.377083333333</v>
          </cell>
          <cell r="AB584">
            <v>45081.54791666667</v>
          </cell>
          <cell r="AC584">
            <v>130.91388888889196</v>
          </cell>
          <cell r="AD584">
            <v>122.97638888889196</v>
          </cell>
          <cell r="AE584">
            <v>566.17083333333721</v>
          </cell>
          <cell r="AF584">
            <v>44408.369024040854</v>
          </cell>
          <cell r="AG584">
            <v>44418.54391193323</v>
          </cell>
          <cell r="AH584">
            <v>44434.463194444441</v>
          </cell>
          <cell r="AI584">
            <v>3.6492246527778631</v>
          </cell>
          <cell r="AJ584">
            <v>9.4361805555556195</v>
          </cell>
          <cell r="AK584">
            <v>50</v>
          </cell>
          <cell r="AL584">
            <v>32</v>
          </cell>
          <cell r="AM584">
            <v>26.905829596412559</v>
          </cell>
          <cell r="AN584">
            <v>34.08071748878924</v>
          </cell>
          <cell r="AO584">
            <v>23.905829596412559</v>
          </cell>
          <cell r="AP584">
            <v>60</v>
          </cell>
          <cell r="AQ584">
            <v>48</v>
          </cell>
          <cell r="AR584">
            <v>43</v>
          </cell>
          <cell r="AS584">
            <v>44563.377083333333</v>
          </cell>
          <cell r="AT584">
            <v>44558.377083333333</v>
          </cell>
          <cell r="AU584"/>
          <cell r="AV584"/>
          <cell r="AW584"/>
          <cell r="AX584"/>
          <cell r="AY584"/>
          <cell r="AZ584"/>
          <cell r="BA584"/>
          <cell r="BB584"/>
          <cell r="BC584" t="str">
            <v>PAID</v>
          </cell>
          <cell r="BD584" t="str">
            <v>WITH BACKJOB</v>
          </cell>
          <cell r="BE584">
            <v>44518.377083333333</v>
          </cell>
          <cell r="BF584">
            <v>18.622916666667152</v>
          </cell>
          <cell r="BG584">
            <v>44513</v>
          </cell>
          <cell r="BH584">
            <v>44537</v>
          </cell>
        </row>
        <row r="585">
          <cell r="E585" t="str">
            <v>X21073118877</v>
          </cell>
          <cell r="F585" t="str">
            <v>GLOBE TELECOM., INC.</v>
          </cell>
          <cell r="G585" t="str">
            <v>M. TRINIDAD, GATCHALIAN SUBD, LAS PINAS CITY</v>
          </cell>
          <cell r="H585" t="str">
            <v>LAS PIÑAS CITY</v>
          </cell>
          <cell r="I585" t="str">
            <v>PARAÑAQUE</v>
          </cell>
          <cell r="J585"/>
          <cell r="K585"/>
          <cell r="L585" t="str">
            <v>VJC</v>
          </cell>
          <cell r="M585" t="str">
            <v>CLOSE</v>
          </cell>
          <cell r="N585" t="str">
            <v>MBF</v>
          </cell>
          <cell r="O585">
            <v>246.05</v>
          </cell>
          <cell r="P585"/>
          <cell r="Q585">
            <v>366.82</v>
          </cell>
          <cell r="R585">
            <v>23</v>
          </cell>
          <cell r="S585">
            <v>579997.76</v>
          </cell>
          <cell r="T585" t="str">
            <v>NEW</v>
          </cell>
          <cell r="U585">
            <v>179497.4</v>
          </cell>
          <cell r="V585">
            <v>158563.31000000003</v>
          </cell>
          <cell r="W585">
            <v>44445.604861111111</v>
          </cell>
          <cell r="X585">
            <v>44446.530555555553</v>
          </cell>
          <cell r="Y585">
            <v>44448</v>
          </cell>
          <cell r="Z585"/>
          <cell r="AA585">
            <v>44469.818749999999</v>
          </cell>
          <cell r="AB585">
            <v>45203.645833333336</v>
          </cell>
          <cell r="AC585">
            <v>24.213888888887595</v>
          </cell>
          <cell r="AD585">
            <v>23.288194444445253</v>
          </cell>
          <cell r="AE585">
            <v>733.82708333333721</v>
          </cell>
          <cell r="AF585">
            <v>44468.076559224319</v>
          </cell>
          <cell r="AG585">
            <v>44477.869012054507</v>
          </cell>
          <cell r="AH585">
            <v>44495.604861111111</v>
          </cell>
          <cell r="AI585">
            <v>0.71296450617280138</v>
          </cell>
          <cell r="AJ585">
            <v>15.288064236111191</v>
          </cell>
          <cell r="AK585">
            <v>30</v>
          </cell>
          <cell r="AL585">
            <v>36</v>
          </cell>
          <cell r="AM585">
            <v>25.471698113207545</v>
          </cell>
          <cell r="AN585">
            <v>32.264150943396224</v>
          </cell>
          <cell r="AO585">
            <v>22.471698113207545</v>
          </cell>
          <cell r="AP585">
            <v>48</v>
          </cell>
          <cell r="AQ585">
            <v>38.400000000000006</v>
          </cell>
          <cell r="AR585">
            <v>33.400000000000006</v>
          </cell>
          <cell r="AS585">
            <v>44508.21875</v>
          </cell>
          <cell r="AT585">
            <v>44503.21875</v>
          </cell>
          <cell r="AU585"/>
          <cell r="AV585"/>
          <cell r="AW585"/>
          <cell r="AX585"/>
          <cell r="AY585"/>
          <cell r="AZ585"/>
          <cell r="BA585"/>
          <cell r="BB585"/>
          <cell r="BC585" t="str">
            <v>PAID</v>
          </cell>
          <cell r="BD585" t="str">
            <v>WITH BACKJOB</v>
          </cell>
          <cell r="BE585">
            <v>44472.818749999999</v>
          </cell>
          <cell r="BF585">
            <v>64.181250000001455</v>
          </cell>
          <cell r="BG585">
            <v>44440</v>
          </cell>
          <cell r="BH585">
            <v>44537</v>
          </cell>
        </row>
        <row r="586">
          <cell r="E586" t="str">
            <v>R20506434</v>
          </cell>
          <cell r="F586" t="str">
            <v>LIBUNAO RHEA CORAZON TUAZON</v>
          </cell>
          <cell r="G586" t="str">
            <v>DAGOHOY, BAHAYANG PAG-ASA PH I, BACOOR</v>
          </cell>
          <cell r="H586" t="str">
            <v>BACOOR CITY</v>
          </cell>
          <cell r="I586" t="str">
            <v>DASMA</v>
          </cell>
          <cell r="J586"/>
          <cell r="K586"/>
          <cell r="L586" t="str">
            <v>ECOM</v>
          </cell>
          <cell r="M586" t="str">
            <v>CLOSE</v>
          </cell>
          <cell r="N586" t="str">
            <v>AED</v>
          </cell>
          <cell r="O586">
            <v>100.21</v>
          </cell>
          <cell r="P586"/>
          <cell r="Q586">
            <v>140.58000000000001</v>
          </cell>
          <cell r="R586">
            <v>0</v>
          </cell>
          <cell r="S586">
            <v>131350.31</v>
          </cell>
          <cell r="T586" t="str">
            <v>RELOC</v>
          </cell>
          <cell r="U586">
            <v>66683.070000000007</v>
          </cell>
          <cell r="V586">
            <v>66683.069999999992</v>
          </cell>
          <cell r="W586">
            <v>44476.400694444441</v>
          </cell>
          <cell r="X586">
            <v>44481</v>
          </cell>
          <cell r="Y586">
            <v>44480</v>
          </cell>
          <cell r="Z586"/>
          <cell r="AA586">
            <v>44564.388888888891</v>
          </cell>
          <cell r="AB586">
            <v>44817.554166666669</v>
          </cell>
          <cell r="AC586">
            <v>87.988194444449618</v>
          </cell>
          <cell r="AD586">
            <v>83.388888888890506</v>
          </cell>
          <cell r="AE586">
            <v>253.1652777777781</v>
          </cell>
          <cell r="AF586">
            <v>44497.607590996166</v>
          </cell>
          <cell r="AG586">
            <v>44507.062763409958</v>
          </cell>
          <cell r="AH586">
            <v>44526.400694444441</v>
          </cell>
          <cell r="AI586">
            <v>2.726129956078033</v>
          </cell>
          <cell r="AJ586">
            <v>5.7537563131313201</v>
          </cell>
          <cell r="AK586">
            <v>26</v>
          </cell>
          <cell r="AL586">
            <v>36</v>
          </cell>
          <cell r="AM586">
            <v>24.206896551724139</v>
          </cell>
          <cell r="AN586">
            <v>30.662068965517239</v>
          </cell>
          <cell r="AO586">
            <v>21.206896551724139</v>
          </cell>
          <cell r="AP586">
            <v>44</v>
          </cell>
          <cell r="AQ586">
            <v>35.200000000000003</v>
          </cell>
          <cell r="AR586">
            <v>30.200000000000003</v>
          </cell>
          <cell r="AS586">
            <v>44599.588888888888</v>
          </cell>
          <cell r="AT586">
            <v>44594.588888888888</v>
          </cell>
          <cell r="AU586"/>
          <cell r="AV586"/>
          <cell r="AW586"/>
          <cell r="AX586"/>
          <cell r="AY586"/>
          <cell r="AZ586"/>
          <cell r="BA586"/>
          <cell r="BB586"/>
          <cell r="BC586" t="str">
            <v>PAID</v>
          </cell>
          <cell r="BD586"/>
          <cell r="BE586">
            <v>44567.388888888891</v>
          </cell>
          <cell r="BF586">
            <v>-3.3888888888905058</v>
          </cell>
          <cell r="BG586">
            <v>44545</v>
          </cell>
          <cell r="BH586">
            <v>44564</v>
          </cell>
        </row>
        <row r="587">
          <cell r="E587" t="str">
            <v>X21020737806</v>
          </cell>
          <cell r="F587" t="str">
            <v>DIGITEL MOBILE PHILIPPINES, INC.</v>
          </cell>
          <cell r="G587" t="str">
            <v>BLOCK 1, GREEN VALLEY SUBD SECT A, BACOOR</v>
          </cell>
          <cell r="H587" t="str">
            <v>BACOOR CITY</v>
          </cell>
          <cell r="I587" t="str">
            <v>DASMA</v>
          </cell>
          <cell r="J587"/>
          <cell r="K587"/>
          <cell r="L587" t="str">
            <v>CHALLENGER</v>
          </cell>
          <cell r="M587" t="str">
            <v>CLOSE</v>
          </cell>
          <cell r="N587" t="str">
            <v>AED</v>
          </cell>
          <cell r="O587">
            <v>0.99</v>
          </cell>
          <cell r="P587"/>
          <cell r="Q587">
            <v>3.62</v>
          </cell>
          <cell r="R587">
            <v>24</v>
          </cell>
          <cell r="S587">
            <v>10874.69</v>
          </cell>
          <cell r="T587" t="str">
            <v>MODIFICATION</v>
          </cell>
          <cell r="U587">
            <v>661.74</v>
          </cell>
          <cell r="V587">
            <v>661.74</v>
          </cell>
          <cell r="W587">
            <v>44518.700694444444</v>
          </cell>
          <cell r="X587">
            <v>44524</v>
          </cell>
          <cell r="Y587">
            <v>44524</v>
          </cell>
          <cell r="Z587"/>
          <cell r="AA587">
            <v>44566.622916666667</v>
          </cell>
          <cell r="AB587">
            <v>44789.634027777778</v>
          </cell>
          <cell r="AC587">
            <v>47.922222222223354</v>
          </cell>
          <cell r="AD587">
            <v>42.622916666667152</v>
          </cell>
          <cell r="AE587">
            <v>223.01111111111095</v>
          </cell>
          <cell r="AF587">
            <v>44537.47488799283</v>
          </cell>
          <cell r="AG587">
            <v>44546.281339605732</v>
          </cell>
          <cell r="AH587">
            <v>44568.700694444444</v>
          </cell>
          <cell r="AI587">
            <v>1.6506543209876932</v>
          </cell>
          <cell r="AJ587">
            <v>5.5752777777777736</v>
          </cell>
          <cell r="AK587">
            <v>20</v>
          </cell>
          <cell r="AL587">
            <v>36</v>
          </cell>
          <cell r="AM587">
            <v>21.774193548387096</v>
          </cell>
          <cell r="AN587">
            <v>27.58064516129032</v>
          </cell>
          <cell r="AO587">
            <v>18.774193548387096</v>
          </cell>
          <cell r="AP587">
            <v>40</v>
          </cell>
          <cell r="AQ587">
            <v>32</v>
          </cell>
          <cell r="AR587">
            <v>27</v>
          </cell>
          <cell r="AS587">
            <v>44598.622916666667</v>
          </cell>
          <cell r="AT587">
            <v>44593.622916666667</v>
          </cell>
          <cell r="AU587"/>
          <cell r="AV587"/>
          <cell r="AW587"/>
          <cell r="AX587"/>
          <cell r="AY587"/>
          <cell r="AZ587"/>
          <cell r="BA587"/>
          <cell r="BB587"/>
          <cell r="BC587" t="str">
            <v>PAID</v>
          </cell>
          <cell r="BD587"/>
          <cell r="BE587">
            <v>44569.622916666667</v>
          </cell>
          <cell r="BF587">
            <v>-2.6229166666671517</v>
          </cell>
          <cell r="BG587">
            <v>44548</v>
          </cell>
          <cell r="BH587">
            <v>44567</v>
          </cell>
        </row>
        <row r="588">
          <cell r="E588" t="str">
            <v>X21020593348</v>
          </cell>
          <cell r="F588" t="str">
            <v>DITO TELECOMMUNITY CORPORATION</v>
          </cell>
          <cell r="G588" t="str">
            <v>BLOCK 3, SOUTH GAWARAN II, BACOOR</v>
          </cell>
          <cell r="H588" t="str">
            <v>BACOOR CITY</v>
          </cell>
          <cell r="I588" t="str">
            <v>DASMA</v>
          </cell>
          <cell r="J588"/>
          <cell r="K588"/>
          <cell r="L588" t="str">
            <v>ECOM</v>
          </cell>
          <cell r="M588" t="str">
            <v>CLOSE</v>
          </cell>
          <cell r="N588" t="str">
            <v>AED</v>
          </cell>
          <cell r="O588">
            <v>43.3</v>
          </cell>
          <cell r="P588"/>
          <cell r="Q588">
            <v>59.28</v>
          </cell>
          <cell r="R588">
            <v>34</v>
          </cell>
          <cell r="S588">
            <v>183231.11</v>
          </cell>
          <cell r="T588" t="str">
            <v>MODIFICATION</v>
          </cell>
          <cell r="U588">
            <v>28640.99</v>
          </cell>
          <cell r="V588">
            <v>28998.240000000002</v>
          </cell>
          <cell r="W588">
            <v>44543.758333333331</v>
          </cell>
          <cell r="X588">
            <v>44546</v>
          </cell>
          <cell r="Y588">
            <v>44545</v>
          </cell>
          <cell r="Z588"/>
          <cell r="AA588">
            <v>44569.637499999997</v>
          </cell>
          <cell r="AB588">
            <v>44789.381249999999</v>
          </cell>
          <cell r="AC588">
            <v>25.879166666665697</v>
          </cell>
          <cell r="AD588">
            <v>23.63749999999709</v>
          </cell>
          <cell r="AE588">
            <v>219.74375000000146</v>
          </cell>
          <cell r="AF588">
            <v>44563.84383519207</v>
          </cell>
          <cell r="AG588">
            <v>44572.999969021061</v>
          </cell>
          <cell r="AH588">
            <v>44593.758333333331</v>
          </cell>
          <cell r="AI588">
            <v>0.84076036634457385</v>
          </cell>
          <cell r="AJ588">
            <v>5.2319940476190823</v>
          </cell>
          <cell r="AK588">
            <v>23</v>
          </cell>
          <cell r="AL588">
            <v>36</v>
          </cell>
          <cell r="AM588">
            <v>23.085501858736059</v>
          </cell>
          <cell r="AN588">
            <v>29.241635687732341</v>
          </cell>
          <cell r="AO588">
            <v>20.085501858736059</v>
          </cell>
          <cell r="AP588">
            <v>42</v>
          </cell>
          <cell r="AQ588">
            <v>33.6</v>
          </cell>
          <cell r="AR588">
            <v>28.6</v>
          </cell>
          <cell r="AS588">
            <v>44603.237499999996</v>
          </cell>
          <cell r="AT588">
            <v>44598.237499999996</v>
          </cell>
          <cell r="AU588"/>
          <cell r="AV588"/>
          <cell r="AW588"/>
          <cell r="AX588"/>
          <cell r="AY588"/>
          <cell r="AZ588"/>
          <cell r="BA588"/>
          <cell r="BB588"/>
          <cell r="BC588" t="str">
            <v>PAID</v>
          </cell>
          <cell r="BD588"/>
          <cell r="BE588">
            <v>44572.637499999997</v>
          </cell>
          <cell r="BF588">
            <v>-0.63749999999708962</v>
          </cell>
          <cell r="BG588">
            <v>44553</v>
          </cell>
          <cell r="BH588">
            <v>44572</v>
          </cell>
        </row>
        <row r="589">
          <cell r="E589" t="str">
            <v>X21094079550</v>
          </cell>
          <cell r="F589" t="str">
            <v>PHILIPPINE SEVEN CORPORATION</v>
          </cell>
          <cell r="G589" t="str">
            <v>SEVERINA DIAMOND, SEVERINA DIAMOND SUBD, PARANAQUE</v>
          </cell>
          <cell r="H589" t="str">
            <v>PARAÑAQUE CITY</v>
          </cell>
          <cell r="I589" t="str">
            <v>PARAÑAQUE</v>
          </cell>
          <cell r="J589"/>
          <cell r="K589"/>
          <cell r="L589" t="str">
            <v>ECOM</v>
          </cell>
          <cell r="M589" t="str">
            <v>CLOSE</v>
          </cell>
          <cell r="N589" t="str">
            <v>AED</v>
          </cell>
          <cell r="O589">
            <v>28.8</v>
          </cell>
          <cell r="P589"/>
          <cell r="Q589">
            <v>35.67</v>
          </cell>
          <cell r="R589">
            <v>36</v>
          </cell>
          <cell r="S589">
            <v>155952.39000000001</v>
          </cell>
          <cell r="T589" t="str">
            <v>NEW</v>
          </cell>
          <cell r="U589">
            <v>17432.59</v>
          </cell>
          <cell r="V589">
            <v>19301.72</v>
          </cell>
          <cell r="W589">
            <v>44552.313194444447</v>
          </cell>
          <cell r="X589">
            <v>44557.393055555556</v>
          </cell>
          <cell r="Y589">
            <v>44552</v>
          </cell>
          <cell r="Z589"/>
          <cell r="AA589">
            <v>44565.763194444444</v>
          </cell>
          <cell r="AB589">
            <v>44686.76458333333</v>
          </cell>
          <cell r="AC589">
            <v>13.44999999999709</v>
          </cell>
          <cell r="AD589">
            <v>8.3701388888875954</v>
          </cell>
          <cell r="AE589">
            <v>121.00138888888614</v>
          </cell>
          <cell r="AF589">
            <v>44571.087387992833</v>
          </cell>
          <cell r="AG589">
            <v>44579.893839605735</v>
          </cell>
          <cell r="AH589">
            <v>44602.313194444447</v>
          </cell>
          <cell r="AI589">
            <v>0.46327777777767754</v>
          </cell>
          <cell r="AJ589">
            <v>3.0250347222221534</v>
          </cell>
          <cell r="AK589">
            <v>20</v>
          </cell>
          <cell r="AL589">
            <v>36</v>
          </cell>
          <cell r="AM589">
            <v>21.774193548387096</v>
          </cell>
          <cell r="AN589">
            <v>27.58064516129032</v>
          </cell>
          <cell r="AO589">
            <v>18.774193548387096</v>
          </cell>
          <cell r="AP589">
            <v>40</v>
          </cell>
          <cell r="AQ589">
            <v>32</v>
          </cell>
          <cell r="AR589">
            <v>27</v>
          </cell>
          <cell r="AS589">
            <v>44597.763194444444</v>
          </cell>
          <cell r="AT589">
            <v>44592.763194444444</v>
          </cell>
          <cell r="AU589"/>
          <cell r="AV589"/>
          <cell r="AW589"/>
          <cell r="AX589"/>
          <cell r="AY589"/>
          <cell r="AZ589"/>
          <cell r="BA589"/>
          <cell r="BB589"/>
          <cell r="BC589" t="str">
            <v>PAID</v>
          </cell>
          <cell r="BD589"/>
          <cell r="BE589">
            <v>44568.763194444444</v>
          </cell>
          <cell r="BF589">
            <v>6.2368055555562023</v>
          </cell>
          <cell r="BG589">
            <v>44564</v>
          </cell>
          <cell r="BH589">
            <v>44575</v>
          </cell>
        </row>
        <row r="590">
          <cell r="E590" t="str">
            <v>X21094092450</v>
          </cell>
          <cell r="F590" t="str">
            <v>MULTICHANNEL CORPORATION</v>
          </cell>
          <cell r="G590" t="str">
            <v>KATIHAN, POBLACION, MUNTINLUPA</v>
          </cell>
          <cell r="H590" t="str">
            <v>MUNTINLUPA CITY</v>
          </cell>
          <cell r="I590" t="str">
            <v>PARAÑAQUE</v>
          </cell>
          <cell r="J590"/>
          <cell r="K590"/>
          <cell r="L590" t="str">
            <v>CHALLENGER</v>
          </cell>
          <cell r="M590" t="str">
            <v>CLOSE</v>
          </cell>
          <cell r="N590" t="str">
            <v>AED</v>
          </cell>
          <cell r="O590">
            <v>77.56</v>
          </cell>
          <cell r="P590"/>
          <cell r="Q590">
            <v>101.78</v>
          </cell>
          <cell r="R590">
            <v>32</v>
          </cell>
          <cell r="S590">
            <v>150157.92000000001</v>
          </cell>
          <cell r="T590" t="str">
            <v>NEW</v>
          </cell>
          <cell r="U590">
            <v>47142.85</v>
          </cell>
          <cell r="V590">
            <v>51074.850000000006</v>
          </cell>
          <cell r="W590">
            <v>44544.620138888888</v>
          </cell>
          <cell r="X590">
            <v>44546</v>
          </cell>
          <cell r="Y590">
            <v>44545</v>
          </cell>
          <cell r="Z590"/>
          <cell r="AA590">
            <v>44569</v>
          </cell>
          <cell r="AB590">
            <v>44686.698611111111</v>
          </cell>
          <cell r="AC590">
            <v>24.379861111112405</v>
          </cell>
          <cell r="AD590">
            <v>23</v>
          </cell>
          <cell r="AE590">
            <v>117.69861111111095</v>
          </cell>
          <cell r="AF590">
            <v>44565.827035440612</v>
          </cell>
          <cell r="AG590">
            <v>44575.282207854405</v>
          </cell>
          <cell r="AH590">
            <v>44594.620138888888</v>
          </cell>
          <cell r="AI590">
            <v>0.75535894468190135</v>
          </cell>
          <cell r="AJ590">
            <v>2.6749684343434308</v>
          </cell>
          <cell r="AK590">
            <v>26</v>
          </cell>
          <cell r="AL590">
            <v>36</v>
          </cell>
          <cell r="AM590">
            <v>24.206896551724139</v>
          </cell>
          <cell r="AN590">
            <v>30.662068965517239</v>
          </cell>
          <cell r="AO590">
            <v>21.206896551724139</v>
          </cell>
          <cell r="AP590">
            <v>44</v>
          </cell>
          <cell r="AQ590">
            <v>35.200000000000003</v>
          </cell>
          <cell r="AR590">
            <v>30.200000000000003</v>
          </cell>
          <cell r="AS590">
            <v>44604.2</v>
          </cell>
          <cell r="AT590">
            <v>44599.199999999997</v>
          </cell>
          <cell r="AU590"/>
          <cell r="AV590"/>
          <cell r="AW590"/>
          <cell r="AX590"/>
          <cell r="AY590"/>
          <cell r="AZ590"/>
          <cell r="BA590"/>
          <cell r="BB590"/>
          <cell r="BC590" t="str">
            <v>PAID</v>
          </cell>
          <cell r="BD590"/>
          <cell r="BE590">
            <v>44572</v>
          </cell>
          <cell r="BF590">
            <v>7</v>
          </cell>
          <cell r="BG590">
            <v>44568</v>
          </cell>
          <cell r="BH590">
            <v>44579</v>
          </cell>
        </row>
        <row r="591">
          <cell r="E591" t="str">
            <v>X21094092413</v>
          </cell>
          <cell r="F591" t="str">
            <v>MULTICHANNEL CORPORATION</v>
          </cell>
          <cell r="G591" t="str">
            <v>KATIHAN, POBLACION, MUNTINLUPA</v>
          </cell>
          <cell r="H591" t="str">
            <v>MUNTINLUPA CITY</v>
          </cell>
          <cell r="I591" t="str">
            <v>PARAÑAQUE</v>
          </cell>
          <cell r="J591"/>
          <cell r="K591"/>
          <cell r="L591" t="str">
            <v>CHALLENGER</v>
          </cell>
          <cell r="M591" t="str">
            <v>CLOSE</v>
          </cell>
          <cell r="N591" t="str">
            <v>AED</v>
          </cell>
          <cell r="O591">
            <v>20.85</v>
          </cell>
          <cell r="P591"/>
          <cell r="Q591">
            <v>28.48</v>
          </cell>
          <cell r="R591">
            <v>32</v>
          </cell>
          <cell r="S591">
            <v>152496.31</v>
          </cell>
          <cell r="T591" t="str">
            <v>NEW</v>
          </cell>
          <cell r="U591">
            <v>13934.55</v>
          </cell>
          <cell r="V591">
            <v>14125.970000000001</v>
          </cell>
          <cell r="W591">
            <v>44544.622916666667</v>
          </cell>
          <cell r="X591">
            <v>44546</v>
          </cell>
          <cell r="Y591">
            <v>44545</v>
          </cell>
          <cell r="Z591"/>
          <cell r="AA591">
            <v>44569</v>
          </cell>
          <cell r="AB591">
            <v>44686.727777777778</v>
          </cell>
          <cell r="AC591">
            <v>24.377083333332848</v>
          </cell>
          <cell r="AD591">
            <v>23</v>
          </cell>
          <cell r="AE591">
            <v>117.7277777777781</v>
          </cell>
          <cell r="AF591">
            <v>44563.397110215054</v>
          </cell>
          <cell r="AG591">
            <v>44572.203561827955</v>
          </cell>
          <cell r="AH591">
            <v>44594.622916666667</v>
          </cell>
          <cell r="AI591">
            <v>0.83965509259257587</v>
          </cell>
          <cell r="AJ591">
            <v>2.9431944444444524</v>
          </cell>
          <cell r="AK591">
            <v>20</v>
          </cell>
          <cell r="AL591">
            <v>36</v>
          </cell>
          <cell r="AM591">
            <v>21.774193548387096</v>
          </cell>
          <cell r="AN591">
            <v>27.58064516129032</v>
          </cell>
          <cell r="AO591">
            <v>18.774193548387096</v>
          </cell>
          <cell r="AP591">
            <v>40</v>
          </cell>
          <cell r="AQ591">
            <v>32</v>
          </cell>
          <cell r="AR591">
            <v>27</v>
          </cell>
          <cell r="AS591">
            <v>44601</v>
          </cell>
          <cell r="AT591">
            <v>44596</v>
          </cell>
          <cell r="AU591"/>
          <cell r="AV591"/>
          <cell r="AW591"/>
          <cell r="AX591"/>
          <cell r="AY591"/>
          <cell r="AZ591"/>
          <cell r="BA591"/>
          <cell r="BB591"/>
          <cell r="BC591" t="str">
            <v>PAID</v>
          </cell>
          <cell r="BD591"/>
          <cell r="BE591">
            <v>44572</v>
          </cell>
          <cell r="BF591">
            <v>7</v>
          </cell>
          <cell r="BG591">
            <v>44570</v>
          </cell>
          <cell r="BH591">
            <v>44579</v>
          </cell>
        </row>
        <row r="592">
          <cell r="E592" t="str">
            <v>X21104720322</v>
          </cell>
          <cell r="F592" t="str">
            <v>ST. PETER CHAPELS LUZON, INC.</v>
          </cell>
          <cell r="G592" t="str">
            <v>DR. A SANTOS, SAN DIONISIO, PARANAQUE</v>
          </cell>
          <cell r="H592" t="str">
            <v>PARAÑAQUE CITY</v>
          </cell>
          <cell r="I592" t="str">
            <v>PARAÑAQUE</v>
          </cell>
          <cell r="J592"/>
          <cell r="K592"/>
          <cell r="L592" t="str">
            <v>CHALLENGER</v>
          </cell>
          <cell r="M592" t="str">
            <v>CLOSE</v>
          </cell>
          <cell r="N592" t="str">
            <v>AED</v>
          </cell>
          <cell r="O592">
            <v>159.59</v>
          </cell>
          <cell r="P592"/>
          <cell r="Q592">
            <v>185.13</v>
          </cell>
          <cell r="R592">
            <v>262</v>
          </cell>
          <cell r="S592">
            <v>804220.3</v>
          </cell>
          <cell r="T592" t="str">
            <v>NEW</v>
          </cell>
          <cell r="U592">
            <v>77054.259999999995</v>
          </cell>
          <cell r="V592">
            <v>108195.90999999999</v>
          </cell>
          <cell r="W592">
            <v>44547.411805555559</v>
          </cell>
          <cell r="X592">
            <v>44553</v>
          </cell>
          <cell r="Y592">
            <v>44557</v>
          </cell>
          <cell r="Z592"/>
          <cell r="AA592">
            <v>44569</v>
          </cell>
          <cell r="AB592">
            <v>44707.670138888891</v>
          </cell>
          <cell r="AC592">
            <v>21.588194444440887</v>
          </cell>
          <cell r="AD592">
            <v>16</v>
          </cell>
          <cell r="AE592">
            <v>138.67013888889051</v>
          </cell>
          <cell r="AF592">
            <v>44565.919158496734</v>
          </cell>
          <cell r="AG592">
            <v>44574.654452614384</v>
          </cell>
          <cell r="AH592">
            <v>44597.411805555559</v>
          </cell>
          <cell r="AI592">
            <v>0.75281908831896427</v>
          </cell>
          <cell r="AJ592">
            <v>3.1515940656566026</v>
          </cell>
          <cell r="AK592">
            <v>26</v>
          </cell>
          <cell r="AL592">
            <v>30</v>
          </cell>
          <cell r="AM592">
            <v>21.507352941176471</v>
          </cell>
          <cell r="AN592">
            <v>27.242647058823529</v>
          </cell>
          <cell r="AO592">
            <v>18.507352941176471</v>
          </cell>
          <cell r="AP592">
            <v>44</v>
          </cell>
          <cell r="AQ592">
            <v>35.200000000000003</v>
          </cell>
          <cell r="AR592">
            <v>30.200000000000003</v>
          </cell>
          <cell r="AS592">
            <v>44604.2</v>
          </cell>
          <cell r="AT592">
            <v>44599.199999999997</v>
          </cell>
          <cell r="AU592"/>
          <cell r="AV592"/>
          <cell r="AW592"/>
          <cell r="AX592"/>
          <cell r="AY592"/>
          <cell r="AZ592"/>
          <cell r="BA592"/>
          <cell r="BB592"/>
          <cell r="BC592" t="str">
            <v>PAID</v>
          </cell>
          <cell r="BD592"/>
          <cell r="BE592">
            <v>44572</v>
          </cell>
          <cell r="BF592">
            <v>7</v>
          </cell>
          <cell r="BG592">
            <v>44570</v>
          </cell>
          <cell r="BH592">
            <v>44579</v>
          </cell>
        </row>
        <row r="593">
          <cell r="E593" t="str">
            <v>X21062493274</v>
          </cell>
          <cell r="F593" t="str">
            <v>LENNY BOCAYES LENZ</v>
          </cell>
          <cell r="G593" t="str">
            <v>HYACINTH, LAS PIÑAS ROYALE ESTATE, LAS PINAS CITY</v>
          </cell>
          <cell r="H593" t="str">
            <v>LAS PIÑAS CITY</v>
          </cell>
          <cell r="I593" t="str">
            <v>PARAÑAQUE</v>
          </cell>
          <cell r="J593"/>
          <cell r="K593"/>
          <cell r="L593" t="str">
            <v>CHALLENGER</v>
          </cell>
          <cell r="M593" t="str">
            <v>CLOSE</v>
          </cell>
          <cell r="N593" t="str">
            <v>MBF</v>
          </cell>
          <cell r="O593">
            <v>24.86</v>
          </cell>
          <cell r="P593"/>
          <cell r="Q593">
            <v>33.75</v>
          </cell>
          <cell r="R593">
            <v>67.7</v>
          </cell>
          <cell r="S593">
            <v>159475.43</v>
          </cell>
          <cell r="T593" t="str">
            <v>MODIFICATION</v>
          </cell>
          <cell r="U593">
            <v>16744.61</v>
          </cell>
          <cell r="V593">
            <v>16744.609999999997</v>
          </cell>
          <cell r="W593">
            <v>44553.549305555556</v>
          </cell>
          <cell r="X593">
            <v>44564.511805555558</v>
          </cell>
          <cell r="Y593">
            <v>44566</v>
          </cell>
          <cell r="Z593"/>
          <cell r="AA593">
            <v>44569</v>
          </cell>
          <cell r="AB593">
            <v>44784.620833333334</v>
          </cell>
          <cell r="AC593">
            <v>15.450694444443798</v>
          </cell>
          <cell r="AD593">
            <v>4.4881944444423425</v>
          </cell>
          <cell r="AE593">
            <v>215.6208333333343</v>
          </cell>
          <cell r="AF593">
            <v>44571.623685720842</v>
          </cell>
          <cell r="AG593">
            <v>44580.243520431592</v>
          </cell>
          <cell r="AH593">
            <v>44603.549305555556</v>
          </cell>
          <cell r="AI593">
            <v>0.54986294934638213</v>
          </cell>
          <cell r="AJ593">
            <v>5.3905208333333574</v>
          </cell>
          <cell r="AK593">
            <v>20</v>
          </cell>
          <cell r="AL593">
            <v>34</v>
          </cell>
          <cell r="AM593">
            <v>21.074380165289259</v>
          </cell>
          <cell r="AN593">
            <v>26.694214876033058</v>
          </cell>
          <cell r="AO593">
            <v>18.074380165289259</v>
          </cell>
          <cell r="AP593">
            <v>40</v>
          </cell>
          <cell r="AQ593">
            <v>32</v>
          </cell>
          <cell r="AR593">
            <v>27</v>
          </cell>
          <cell r="AS593">
            <v>44601</v>
          </cell>
          <cell r="AT593">
            <v>44596</v>
          </cell>
          <cell r="AU593"/>
          <cell r="AV593"/>
          <cell r="AW593"/>
          <cell r="AX593"/>
          <cell r="AY593"/>
          <cell r="AZ593"/>
          <cell r="BA593"/>
          <cell r="BB593"/>
          <cell r="BC593" t="str">
            <v>PAID</v>
          </cell>
          <cell r="BD593"/>
          <cell r="BE593">
            <v>44572</v>
          </cell>
          <cell r="BF593">
            <v>7</v>
          </cell>
          <cell r="BG593">
            <v>44568</v>
          </cell>
          <cell r="BH593">
            <v>44579</v>
          </cell>
        </row>
        <row r="594">
          <cell r="E594" t="str">
            <v>X21104839876</v>
          </cell>
          <cell r="F594" t="str">
            <v>LIVE LIFE FOODS INCORPORATED</v>
          </cell>
          <cell r="G594" t="str">
            <v>AGUIRRE, BF HOMES, PARANAQUE</v>
          </cell>
          <cell r="H594" t="str">
            <v>PARAÑAQUE CITY</v>
          </cell>
          <cell r="I594" t="str">
            <v>PARAÑAQUE</v>
          </cell>
          <cell r="J594"/>
          <cell r="K594"/>
          <cell r="L594" t="str">
            <v>CHALLENGER</v>
          </cell>
          <cell r="M594" t="str">
            <v>CLOSE</v>
          </cell>
          <cell r="N594" t="str">
            <v>MBF</v>
          </cell>
          <cell r="O594">
            <v>5.08</v>
          </cell>
          <cell r="P594"/>
          <cell r="Q594">
            <v>6.93</v>
          </cell>
          <cell r="R594">
            <v>25</v>
          </cell>
          <cell r="S594">
            <v>18827.87</v>
          </cell>
          <cell r="T594" t="str">
            <v>NEW</v>
          </cell>
          <cell r="U594">
            <v>3445</v>
          </cell>
          <cell r="V594">
            <v>3445</v>
          </cell>
          <cell r="W594">
            <v>44558.35833333333</v>
          </cell>
          <cell r="X594">
            <v>44564.536111111112</v>
          </cell>
          <cell r="Y594">
            <v>44566</v>
          </cell>
          <cell r="Z594"/>
          <cell r="AA594">
            <v>44569</v>
          </cell>
          <cell r="AB594">
            <v>44905.585416666669</v>
          </cell>
          <cell r="AC594">
            <v>10.641666666670062</v>
          </cell>
          <cell r="AD594">
            <v>4.4638888888875954</v>
          </cell>
          <cell r="AE594">
            <v>336.58541666666861</v>
          </cell>
          <cell r="AF594">
            <v>44577.132526881716</v>
          </cell>
          <cell r="AG594">
            <v>44585.938978494618</v>
          </cell>
          <cell r="AH594">
            <v>44608.35833333333</v>
          </cell>
          <cell r="AI594">
            <v>0.36654629629641322</v>
          </cell>
          <cell r="AJ594">
            <v>8.4146354166667159</v>
          </cell>
          <cell r="AK594">
            <v>20</v>
          </cell>
          <cell r="AL594">
            <v>36</v>
          </cell>
          <cell r="AM594">
            <v>21.774193548387096</v>
          </cell>
          <cell r="AN594">
            <v>27.58064516129032</v>
          </cell>
          <cell r="AO594">
            <v>18.774193548387096</v>
          </cell>
          <cell r="AP594">
            <v>40</v>
          </cell>
          <cell r="AQ594">
            <v>32</v>
          </cell>
          <cell r="AR594">
            <v>27</v>
          </cell>
          <cell r="AS594">
            <v>44601</v>
          </cell>
          <cell r="AT594">
            <v>44596</v>
          </cell>
          <cell r="AU594"/>
          <cell r="AV594"/>
          <cell r="AW594"/>
          <cell r="AX594"/>
          <cell r="AY594"/>
          <cell r="AZ594"/>
          <cell r="BA594"/>
          <cell r="BB594"/>
          <cell r="BC594" t="str">
            <v>PAID</v>
          </cell>
          <cell r="BD594"/>
          <cell r="BE594">
            <v>44572</v>
          </cell>
          <cell r="BF594">
            <v>7</v>
          </cell>
          <cell r="BG594">
            <v>44568</v>
          </cell>
          <cell r="BH594">
            <v>44579</v>
          </cell>
        </row>
        <row r="595">
          <cell r="E595" t="str">
            <v>X21083729202</v>
          </cell>
          <cell r="F595" t="str">
            <v>GOLDEN MAVEN FOOD SERVICES INC.</v>
          </cell>
          <cell r="G595" t="str">
            <v>BRISBANE, BF HOMES, PARANAQUE</v>
          </cell>
          <cell r="H595" t="str">
            <v>PARAÑAQUE CITY</v>
          </cell>
          <cell r="I595" t="str">
            <v>PARAÑAQUE</v>
          </cell>
          <cell r="J595"/>
          <cell r="K595"/>
          <cell r="L595" t="str">
            <v>POWERHOUSE</v>
          </cell>
          <cell r="M595" t="str">
            <v>CLOSE</v>
          </cell>
          <cell r="N595" t="str">
            <v>MBF</v>
          </cell>
          <cell r="O595">
            <v>56.5</v>
          </cell>
          <cell r="P595"/>
          <cell r="Q595">
            <v>101.33</v>
          </cell>
          <cell r="R595">
            <v>14</v>
          </cell>
          <cell r="S595">
            <v>197408.17</v>
          </cell>
          <cell r="T595" t="str">
            <v>NEW</v>
          </cell>
          <cell r="U595">
            <v>47135.47</v>
          </cell>
          <cell r="V595">
            <v>38311.660000000003</v>
          </cell>
          <cell r="W595">
            <v>44508.794444444444</v>
          </cell>
          <cell r="X595">
            <v>44512</v>
          </cell>
          <cell r="Y595">
            <v>44513</v>
          </cell>
          <cell r="Z595"/>
          <cell r="AA595">
            <v>44546</v>
          </cell>
          <cell r="AB595">
            <v>45427.364583333336</v>
          </cell>
          <cell r="AC595">
            <v>37.205555555556202</v>
          </cell>
          <cell r="AD595">
            <v>34</v>
          </cell>
          <cell r="AE595">
            <v>881.36458333333576</v>
          </cell>
          <cell r="AF595">
            <v>44530.001340996168</v>
          </cell>
          <cell r="AG595">
            <v>44539.456513409961</v>
          </cell>
          <cell r="AH595">
            <v>44558.794444444444</v>
          </cell>
          <cell r="AI595">
            <v>1.1527362298195831</v>
          </cell>
          <cell r="AJ595">
            <v>20.031013257575811</v>
          </cell>
          <cell r="AK595">
            <v>26</v>
          </cell>
          <cell r="AL595">
            <v>36</v>
          </cell>
          <cell r="AM595">
            <v>24.206896551724139</v>
          </cell>
          <cell r="AN595">
            <v>30.662068965517239</v>
          </cell>
          <cell r="AO595">
            <v>21.206896551724139</v>
          </cell>
          <cell r="AP595">
            <v>44</v>
          </cell>
          <cell r="AQ595">
            <v>35.200000000000003</v>
          </cell>
          <cell r="AR595">
            <v>30.200000000000003</v>
          </cell>
          <cell r="AS595">
            <v>44581.2</v>
          </cell>
          <cell r="AT595">
            <v>44576.2</v>
          </cell>
          <cell r="AU595"/>
          <cell r="AV595"/>
          <cell r="AW595"/>
          <cell r="AX595"/>
          <cell r="AY595"/>
          <cell r="AZ595"/>
          <cell r="BA595"/>
          <cell r="BB595"/>
          <cell r="BC595" t="str">
            <v>PAID</v>
          </cell>
          <cell r="BD595" t="str">
            <v>WITH BACKJOB</v>
          </cell>
          <cell r="BE595">
            <v>44549</v>
          </cell>
          <cell r="BF595">
            <v>30</v>
          </cell>
          <cell r="BG595">
            <v>44544</v>
          </cell>
          <cell r="BH595">
            <v>44579</v>
          </cell>
        </row>
        <row r="596">
          <cell r="E596" t="str">
            <v>X21115292529</v>
          </cell>
          <cell r="F596" t="str">
            <v>MADRAS CROWNPHIL INC.</v>
          </cell>
          <cell r="G596" t="str">
            <v>RHODESIA, BETTER LIVING SUBD, PARANAQUE</v>
          </cell>
          <cell r="H596" t="str">
            <v>PARAÑAQUE CITY</v>
          </cell>
          <cell r="I596" t="str">
            <v>PARAÑAQUE</v>
          </cell>
          <cell r="J596"/>
          <cell r="K596"/>
          <cell r="L596" t="str">
            <v>ECOM</v>
          </cell>
          <cell r="M596" t="str">
            <v>CLOSE</v>
          </cell>
          <cell r="N596" t="str">
            <v>AED</v>
          </cell>
          <cell r="O596">
            <v>252.05</v>
          </cell>
          <cell r="P596"/>
          <cell r="Q596">
            <v>335.52</v>
          </cell>
          <cell r="R596">
            <v>215</v>
          </cell>
          <cell r="S596">
            <v>833498.6</v>
          </cell>
          <cell r="T596" t="str">
            <v>NEW</v>
          </cell>
          <cell r="U596">
            <v>144495.85999999999</v>
          </cell>
          <cell r="V596">
            <v>170938.18000000002</v>
          </cell>
          <cell r="W596">
            <v>44540.70416666667</v>
          </cell>
          <cell r="X596">
            <v>44546</v>
          </cell>
          <cell r="Y596">
            <v>44545</v>
          </cell>
          <cell r="Z596"/>
          <cell r="AA596">
            <v>44569.638194444444</v>
          </cell>
          <cell r="AB596">
            <v>44707.600694444445</v>
          </cell>
          <cell r="AC596">
            <v>28.934027777773736</v>
          </cell>
          <cell r="AD596">
            <v>23.638194444443798</v>
          </cell>
          <cell r="AE596">
            <v>137.96250000000146</v>
          </cell>
          <cell r="AF596">
            <v>44560.20416666667</v>
          </cell>
          <cell r="AG596">
            <v>44569.20416666667</v>
          </cell>
          <cell r="AH596">
            <v>44590.70416666667</v>
          </cell>
          <cell r="AI596">
            <v>0.96446759259245773</v>
          </cell>
          <cell r="AJ596">
            <v>2.8742187500000305</v>
          </cell>
          <cell r="AK596">
            <v>30</v>
          </cell>
          <cell r="AL596">
            <v>30</v>
          </cell>
          <cell r="AM596">
            <v>22.5</v>
          </cell>
          <cell r="AN596">
            <v>28.5</v>
          </cell>
          <cell r="AO596">
            <v>19.5</v>
          </cell>
          <cell r="AP596">
            <v>48</v>
          </cell>
          <cell r="AQ596">
            <v>38.400000000000006</v>
          </cell>
          <cell r="AR596">
            <v>33.400000000000006</v>
          </cell>
          <cell r="AS596">
            <v>44608.038194444445</v>
          </cell>
          <cell r="AT596">
            <v>44603.038194444445</v>
          </cell>
          <cell r="AU596"/>
          <cell r="AV596"/>
          <cell r="AW596"/>
          <cell r="AX596"/>
          <cell r="AY596"/>
          <cell r="AZ596"/>
          <cell r="BA596"/>
          <cell r="BB596"/>
          <cell r="BC596" t="str">
            <v>PAID</v>
          </cell>
          <cell r="BD596"/>
          <cell r="BE596">
            <v>44572.638194444444</v>
          </cell>
          <cell r="BF596">
            <v>12.361805555556202</v>
          </cell>
          <cell r="BG596">
            <v>44572</v>
          </cell>
          <cell r="BH596">
            <v>44585</v>
          </cell>
        </row>
        <row r="597">
          <cell r="E597" t="str">
            <v>X21083837249</v>
          </cell>
          <cell r="F597" t="str">
            <v>DITO TELECOMMUNITY CORPORATION</v>
          </cell>
          <cell r="G597" t="str">
            <v>DR. A SANTOS, SAN DIONISIO, PARANAQUE</v>
          </cell>
          <cell r="H597" t="str">
            <v>PARAÑAQUE CITY</v>
          </cell>
          <cell r="I597" t="str">
            <v>PARAÑAQUE</v>
          </cell>
          <cell r="J597"/>
          <cell r="K597"/>
          <cell r="L597" t="str">
            <v>ECOM</v>
          </cell>
          <cell r="M597" t="str">
            <v>CLOSE</v>
          </cell>
          <cell r="N597" t="str">
            <v>AED</v>
          </cell>
          <cell r="O597">
            <v>91.09</v>
          </cell>
          <cell r="P597"/>
          <cell r="Q597">
            <v>76.849999999999994</v>
          </cell>
          <cell r="R597">
            <v>31</v>
          </cell>
          <cell r="S597">
            <v>265719.38</v>
          </cell>
          <cell r="T597" t="str">
            <v>NEW</v>
          </cell>
          <cell r="U597">
            <v>37627.56</v>
          </cell>
          <cell r="V597">
            <v>61540.030000000006</v>
          </cell>
          <cell r="W597">
            <v>44533.70208333333</v>
          </cell>
          <cell r="X597">
            <v>44539</v>
          </cell>
          <cell r="Y597">
            <v>44539</v>
          </cell>
          <cell r="Z597"/>
          <cell r="AA597">
            <v>44569.636805555558</v>
          </cell>
          <cell r="AB597">
            <v>44707.635416666664</v>
          </cell>
          <cell r="AC597">
            <v>35.93472222222772</v>
          </cell>
          <cell r="AD597">
            <v>30.636805555557657</v>
          </cell>
          <cell r="AE597">
            <v>137.99861111110658</v>
          </cell>
          <cell r="AF597">
            <v>44553.787585192069</v>
          </cell>
          <cell r="AG597">
            <v>44562.943719021059</v>
          </cell>
          <cell r="AH597">
            <v>44583.70208333333</v>
          </cell>
          <cell r="AI597">
            <v>1.1674444779926638</v>
          </cell>
          <cell r="AJ597">
            <v>3.2856812169311089</v>
          </cell>
          <cell r="AK597">
            <v>23</v>
          </cell>
          <cell r="AL597">
            <v>36</v>
          </cell>
          <cell r="AM597">
            <v>23.085501858736059</v>
          </cell>
          <cell r="AN597">
            <v>29.241635687732341</v>
          </cell>
          <cell r="AO597">
            <v>20.085501858736059</v>
          </cell>
          <cell r="AP597">
            <v>42</v>
          </cell>
          <cell r="AQ597">
            <v>33.6</v>
          </cell>
          <cell r="AR597">
            <v>28.6</v>
          </cell>
          <cell r="AS597">
            <v>44603.236805555556</v>
          </cell>
          <cell r="AT597">
            <v>44598.236805555556</v>
          </cell>
          <cell r="AU597"/>
          <cell r="AV597"/>
          <cell r="AW597"/>
          <cell r="AX597"/>
          <cell r="AY597"/>
          <cell r="AZ597"/>
          <cell r="BA597"/>
          <cell r="BB597"/>
          <cell r="BC597" t="str">
            <v>PAID</v>
          </cell>
          <cell r="BD597"/>
          <cell r="BE597">
            <v>44572.636805555558</v>
          </cell>
          <cell r="BF597">
            <v>12.363194444442343</v>
          </cell>
          <cell r="BG597">
            <v>44569</v>
          </cell>
          <cell r="BH597">
            <v>44585</v>
          </cell>
        </row>
        <row r="598">
          <cell r="E598" t="str">
            <v>X21062555825</v>
          </cell>
          <cell r="F598" t="str">
            <v>STA. LUCIA REALTY &amp; DEVELOPMENT, INC.</v>
          </cell>
          <cell r="G598" t="str">
            <v>BLOCK 20, VISTA VERDE PH 1B, BACOOR</v>
          </cell>
          <cell r="H598" t="str">
            <v>BACOOR CITY</v>
          </cell>
          <cell r="I598" t="str">
            <v>DASMA</v>
          </cell>
          <cell r="J598"/>
          <cell r="K598"/>
          <cell r="L598" t="str">
            <v>CHALLENGER</v>
          </cell>
          <cell r="M598" t="str">
            <v>CLOSE</v>
          </cell>
          <cell r="N598" t="str">
            <v>AED</v>
          </cell>
          <cell r="O598">
            <v>47</v>
          </cell>
          <cell r="P598"/>
          <cell r="Q598">
            <v>64.349999999999994</v>
          </cell>
          <cell r="R598">
            <v>10</v>
          </cell>
          <cell r="S598">
            <v>67178.740000000005</v>
          </cell>
          <cell r="T598" t="str">
            <v>NEW</v>
          </cell>
          <cell r="U598">
            <v>31235.96</v>
          </cell>
          <cell r="V598">
            <v>31440.889999999996</v>
          </cell>
          <cell r="W598">
            <v>44502.411111111112</v>
          </cell>
          <cell r="X598">
            <v>44504</v>
          </cell>
          <cell r="Y598">
            <v>44503</v>
          </cell>
          <cell r="Z598"/>
          <cell r="AA598">
            <v>44569</v>
          </cell>
          <cell r="AB598">
            <v>44789.640972222223</v>
          </cell>
          <cell r="AC598">
            <v>66.588888888887595</v>
          </cell>
          <cell r="AD598">
            <v>65</v>
          </cell>
          <cell r="AE598">
            <v>220.64097222222335</v>
          </cell>
          <cell r="AF598">
            <v>44522.496612969851</v>
          </cell>
          <cell r="AG598">
            <v>44531.652746798842</v>
          </cell>
          <cell r="AH598">
            <v>44552.411111111112</v>
          </cell>
          <cell r="AI598">
            <v>2.163334675254923</v>
          </cell>
          <cell r="AJ598">
            <v>5.2533564814815081</v>
          </cell>
          <cell r="AK598">
            <v>23</v>
          </cell>
          <cell r="AL598">
            <v>36</v>
          </cell>
          <cell r="AM598">
            <v>23.085501858736059</v>
          </cell>
          <cell r="AN598">
            <v>29.241635687732341</v>
          </cell>
          <cell r="AO598">
            <v>20.085501858736059</v>
          </cell>
          <cell r="AP598">
            <v>42</v>
          </cell>
          <cell r="AQ598">
            <v>33.6</v>
          </cell>
          <cell r="AR598">
            <v>28.6</v>
          </cell>
          <cell r="AS598">
            <v>44602.6</v>
          </cell>
          <cell r="AT598">
            <v>44597.599999999999</v>
          </cell>
          <cell r="AU598"/>
          <cell r="AV598"/>
          <cell r="AW598"/>
          <cell r="AX598"/>
          <cell r="AY598"/>
          <cell r="AZ598"/>
          <cell r="BA598"/>
          <cell r="BB598"/>
          <cell r="BC598" t="str">
            <v>PAID</v>
          </cell>
          <cell r="BD598"/>
          <cell r="BE598">
            <v>44572</v>
          </cell>
          <cell r="BF598">
            <v>13</v>
          </cell>
          <cell r="BG598">
            <v>44568</v>
          </cell>
          <cell r="BH598">
            <v>44585</v>
          </cell>
        </row>
        <row r="599">
          <cell r="E599" t="str">
            <v>X21104858722</v>
          </cell>
          <cell r="F599" t="str">
            <v>TOWER 6789 CORPORATION</v>
          </cell>
          <cell r="G599" t="str">
            <v>LIGAS III, LIGAS III, BACOOR</v>
          </cell>
          <cell r="H599" t="str">
            <v>BACOOR CITY</v>
          </cell>
          <cell r="I599" t="str">
            <v>DASMA</v>
          </cell>
          <cell r="J599"/>
          <cell r="K599"/>
          <cell r="L599" t="str">
            <v>ECOM</v>
          </cell>
          <cell r="M599" t="str">
            <v>CLOSE</v>
          </cell>
          <cell r="N599" t="str">
            <v>MBF</v>
          </cell>
          <cell r="O599">
            <v>20.89</v>
          </cell>
          <cell r="P599"/>
          <cell r="Q599">
            <v>28.7</v>
          </cell>
          <cell r="R599">
            <v>18</v>
          </cell>
          <cell r="S599">
            <v>152654.32999999999</v>
          </cell>
          <cell r="T599" t="str">
            <v>NEW</v>
          </cell>
          <cell r="U599">
            <v>12961.81</v>
          </cell>
          <cell r="V599">
            <v>12961.809999999998</v>
          </cell>
          <cell r="W599">
            <v>44553.331944444442</v>
          </cell>
          <cell r="X599">
            <v>44564.527083333334</v>
          </cell>
          <cell r="Y599">
            <v>44565</v>
          </cell>
          <cell r="Z599"/>
          <cell r="AA599">
            <v>44574</v>
          </cell>
          <cell r="AB599">
            <v>44792.597222222219</v>
          </cell>
          <cell r="AC599">
            <v>20.668055555557657</v>
          </cell>
          <cell r="AD599">
            <v>9.4729166666656965</v>
          </cell>
          <cell r="AE599">
            <v>218.59722222221899</v>
          </cell>
          <cell r="AF599">
            <v>44572.106137992829</v>
          </cell>
          <cell r="AG599">
            <v>44580.91258960573</v>
          </cell>
          <cell r="AH599">
            <v>44603.331944444442</v>
          </cell>
          <cell r="AI599">
            <v>0.71189969135809705</v>
          </cell>
          <cell r="AJ599">
            <v>5.4649305555554744</v>
          </cell>
          <cell r="AK599">
            <v>20</v>
          </cell>
          <cell r="AL599">
            <v>36</v>
          </cell>
          <cell r="AM599">
            <v>21.774193548387096</v>
          </cell>
          <cell r="AN599">
            <v>27.58064516129032</v>
          </cell>
          <cell r="AO599">
            <v>18.774193548387096</v>
          </cell>
          <cell r="AP599">
            <v>40</v>
          </cell>
          <cell r="AQ599">
            <v>32</v>
          </cell>
          <cell r="AR599">
            <v>27</v>
          </cell>
          <cell r="AS599">
            <v>44606</v>
          </cell>
          <cell r="AT599">
            <v>44601</v>
          </cell>
          <cell r="AU599"/>
          <cell r="AV599"/>
          <cell r="AW599"/>
          <cell r="AX599"/>
          <cell r="AY599"/>
          <cell r="AZ599"/>
          <cell r="BA599"/>
          <cell r="BB599"/>
          <cell r="BC599" t="str">
            <v>PAID</v>
          </cell>
          <cell r="BD599"/>
          <cell r="BE599">
            <v>44577</v>
          </cell>
          <cell r="BF599">
            <v>8</v>
          </cell>
          <cell r="BG599">
            <v>44573</v>
          </cell>
          <cell r="BH599">
            <v>44585</v>
          </cell>
        </row>
        <row r="600">
          <cell r="E600" t="str">
            <v>X20114805622</v>
          </cell>
          <cell r="F600" t="str">
            <v>PILAR DEVELOPMENT CORPORATION,</v>
          </cell>
          <cell r="G600" t="str">
            <v>BLUEJAY CIRCLE, BF-PILAR SOUTHVILLE, LAS PINAS CITY</v>
          </cell>
          <cell r="H600" t="str">
            <v>LAS PIÑAS CITY</v>
          </cell>
          <cell r="I600" t="str">
            <v>PARAÑAQUE</v>
          </cell>
          <cell r="J600"/>
          <cell r="K600"/>
          <cell r="L600" t="str">
            <v>POWERHOUSE</v>
          </cell>
          <cell r="M600" t="str">
            <v>CLOSE</v>
          </cell>
          <cell r="N600" t="str">
            <v>MBF</v>
          </cell>
          <cell r="O600">
            <v>266.83999999999997</v>
          </cell>
          <cell r="P600"/>
          <cell r="Q600">
            <v>412.07</v>
          </cell>
          <cell r="R600">
            <v>99</v>
          </cell>
          <cell r="S600">
            <v>847669.85</v>
          </cell>
          <cell r="T600" t="str">
            <v>NEW</v>
          </cell>
          <cell r="U600">
            <v>181054.65</v>
          </cell>
          <cell r="V600">
            <v>180957.75999999992</v>
          </cell>
          <cell r="W600">
            <v>44525.663888888892</v>
          </cell>
          <cell r="X600">
            <v>44529.570833333331</v>
          </cell>
          <cell r="Y600">
            <v>44530</v>
          </cell>
          <cell r="Z600"/>
          <cell r="AA600">
            <v>44552.545138888891</v>
          </cell>
          <cell r="AB600">
            <v>45203.625</v>
          </cell>
          <cell r="AC600">
            <v>26.881249999998545</v>
          </cell>
          <cell r="AD600">
            <v>22.974305555559113</v>
          </cell>
          <cell r="AE600">
            <v>651.07986111110949</v>
          </cell>
          <cell r="AF600">
            <v>44547.694563735517</v>
          </cell>
          <cell r="AG600">
            <v>44557.369410361287</v>
          </cell>
          <cell r="AH600">
            <v>44575.663888888892</v>
          </cell>
          <cell r="AI600">
            <v>0.80544921874995623</v>
          </cell>
          <cell r="AJ600">
            <v>13.021597222222191</v>
          </cell>
          <cell r="AK600">
            <v>32</v>
          </cell>
          <cell r="AL600">
            <v>34</v>
          </cell>
          <cell r="AM600">
            <v>25.030674846625768</v>
          </cell>
          <cell r="AN600">
            <v>31.70552147239264</v>
          </cell>
          <cell r="AO600">
            <v>22.030674846625768</v>
          </cell>
          <cell r="AP600">
            <v>50</v>
          </cell>
          <cell r="AQ600">
            <v>40</v>
          </cell>
          <cell r="AR600">
            <v>35</v>
          </cell>
          <cell r="AS600">
            <v>44592.545138888891</v>
          </cell>
          <cell r="AT600">
            <v>44587.545138888891</v>
          </cell>
          <cell r="AU600"/>
          <cell r="AV600"/>
          <cell r="AW600"/>
          <cell r="AX600"/>
          <cell r="AY600"/>
          <cell r="AZ600"/>
          <cell r="BA600"/>
          <cell r="BB600"/>
          <cell r="BC600" t="str">
            <v>PAID</v>
          </cell>
          <cell r="BD600" t="str">
            <v>WITH BACKJOB</v>
          </cell>
          <cell r="BE600">
            <v>44555.545138888891</v>
          </cell>
          <cell r="BF600">
            <v>29.454861111109494</v>
          </cell>
          <cell r="BG600">
            <v>44547</v>
          </cell>
          <cell r="BH600">
            <v>44585</v>
          </cell>
        </row>
        <row r="601">
          <cell r="E601" t="str">
            <v>X20125393515</v>
          </cell>
          <cell r="F601" t="str">
            <v>DITO TELECOMMUNITY CORPORATION</v>
          </cell>
          <cell r="G601" t="str">
            <v>OPEN SPACE, CERRITOS HEIGHTS, BACOOR</v>
          </cell>
          <cell r="H601" t="str">
            <v>BACOOR CITY</v>
          </cell>
          <cell r="I601" t="str">
            <v>DASMA</v>
          </cell>
          <cell r="J601"/>
          <cell r="K601"/>
          <cell r="L601" t="str">
            <v>ECOM</v>
          </cell>
          <cell r="M601" t="str">
            <v>CLOSE</v>
          </cell>
          <cell r="N601" t="str">
            <v>MBF</v>
          </cell>
          <cell r="O601">
            <v>108.82</v>
          </cell>
          <cell r="P601"/>
          <cell r="Q601">
            <v>151.6</v>
          </cell>
          <cell r="R601">
            <v>34</v>
          </cell>
          <cell r="S601">
            <v>320483.93</v>
          </cell>
          <cell r="T601" t="str">
            <v>NEW</v>
          </cell>
          <cell r="U601">
            <v>70031.58</v>
          </cell>
          <cell r="V601">
            <v>72812.36</v>
          </cell>
          <cell r="W601">
            <v>44526.613888888889</v>
          </cell>
          <cell r="X601">
            <v>44532.54583333333</v>
          </cell>
          <cell r="Y601">
            <v>44532</v>
          </cell>
          <cell r="Z601"/>
          <cell r="AA601">
            <v>44566.602777777778</v>
          </cell>
          <cell r="AB601">
            <v>44770.570833333331</v>
          </cell>
          <cell r="AC601">
            <v>39.988888888889051</v>
          </cell>
          <cell r="AD601">
            <v>34.056944444448163</v>
          </cell>
          <cell r="AE601">
            <v>203.96805555555329</v>
          </cell>
          <cell r="AF601">
            <v>44547.820785440614</v>
          </cell>
          <cell r="AG601">
            <v>44557.275957854406</v>
          </cell>
          <cell r="AH601">
            <v>44576.613888888889</v>
          </cell>
          <cell r="AI601">
            <v>1.2389719848053231</v>
          </cell>
          <cell r="AJ601">
            <v>4.6356376262625751</v>
          </cell>
          <cell r="AK601">
            <v>26</v>
          </cell>
          <cell r="AL601">
            <v>36</v>
          </cell>
          <cell r="AM601">
            <v>24.206896551724139</v>
          </cell>
          <cell r="AN601">
            <v>30.662068965517239</v>
          </cell>
          <cell r="AO601">
            <v>21.206896551724139</v>
          </cell>
          <cell r="AP601">
            <v>44</v>
          </cell>
          <cell r="AQ601">
            <v>35.200000000000003</v>
          </cell>
          <cell r="AR601">
            <v>30.200000000000003</v>
          </cell>
          <cell r="AS601">
            <v>44601.802777777775</v>
          </cell>
          <cell r="AT601">
            <v>44596.802777777775</v>
          </cell>
          <cell r="AU601"/>
          <cell r="AV601"/>
          <cell r="AW601"/>
          <cell r="AX601"/>
          <cell r="AY601"/>
          <cell r="AZ601"/>
          <cell r="BA601"/>
          <cell r="BB601"/>
          <cell r="BC601" t="str">
            <v>PAID</v>
          </cell>
          <cell r="BD601"/>
          <cell r="BE601">
            <v>44569.602777777778</v>
          </cell>
          <cell r="BF601">
            <v>18.397222222221899</v>
          </cell>
          <cell r="BG601">
            <v>44566</v>
          </cell>
          <cell r="BH601">
            <v>44588</v>
          </cell>
        </row>
        <row r="602">
          <cell r="E602" t="str">
            <v>X21125972085</v>
          </cell>
          <cell r="F602" t="str">
            <v>4A'S MAX-U REALTY SERVICES</v>
          </cell>
          <cell r="G602" t="str">
            <v>PRIME ROSE, TALON VILL, LAS PINAS CITY</v>
          </cell>
          <cell r="H602" t="str">
            <v>LAS PIÑAS CITY</v>
          </cell>
          <cell r="I602" t="str">
            <v>PARAÑAQUE</v>
          </cell>
          <cell r="J602"/>
          <cell r="K602"/>
          <cell r="L602" t="str">
            <v>ECOM</v>
          </cell>
          <cell r="M602" t="str">
            <v>CLOSE</v>
          </cell>
          <cell r="N602" t="str">
            <v>MBF</v>
          </cell>
          <cell r="O602">
            <v>64.58</v>
          </cell>
          <cell r="P602"/>
          <cell r="Q602">
            <v>72.87</v>
          </cell>
          <cell r="R602">
            <v>65.98</v>
          </cell>
          <cell r="S602">
            <v>232021.07</v>
          </cell>
          <cell r="T602" t="str">
            <v>NEW</v>
          </cell>
          <cell r="U602">
            <v>33625.21</v>
          </cell>
          <cell r="V602">
            <v>42475.57</v>
          </cell>
          <cell r="W602">
            <v>44559.518055555556</v>
          </cell>
          <cell r="X602">
            <v>44564.4</v>
          </cell>
          <cell r="Y602">
            <v>44564</v>
          </cell>
          <cell r="Z602"/>
          <cell r="AA602">
            <v>44569.638888888891</v>
          </cell>
          <cell r="AB602">
            <v>44784.593055555553</v>
          </cell>
          <cell r="AC602">
            <v>10.120833333334303</v>
          </cell>
          <cell r="AD602">
            <v>5.2388888888890506</v>
          </cell>
          <cell r="AE602">
            <v>214.95416666666279</v>
          </cell>
          <cell r="AF602">
            <v>44578.818435783694</v>
          </cell>
          <cell r="AG602">
            <v>44587.76520384453</v>
          </cell>
          <cell r="AH602">
            <v>44609.518055555556</v>
          </cell>
          <cell r="AI602">
            <v>0.34038096760446568</v>
          </cell>
          <cell r="AJ602">
            <v>5.1179563492062572</v>
          </cell>
          <cell r="AK602">
            <v>23</v>
          </cell>
          <cell r="AL602">
            <v>34</v>
          </cell>
          <cell r="AM602">
            <v>22.300380228136884</v>
          </cell>
          <cell r="AN602">
            <v>28.247148288973385</v>
          </cell>
          <cell r="AO602">
            <v>19.300380228136884</v>
          </cell>
          <cell r="AP602">
            <v>42</v>
          </cell>
          <cell r="AQ602">
            <v>33.6</v>
          </cell>
          <cell r="AR602">
            <v>28.6</v>
          </cell>
          <cell r="AS602">
            <v>44603.238888888889</v>
          </cell>
          <cell r="AT602">
            <v>44598.238888888889</v>
          </cell>
          <cell r="AU602"/>
          <cell r="AV602"/>
          <cell r="AW602"/>
          <cell r="AX602"/>
          <cell r="AY602"/>
          <cell r="AZ602"/>
          <cell r="BA602"/>
          <cell r="BB602"/>
          <cell r="BC602" t="str">
            <v>PAID</v>
          </cell>
          <cell r="BD602" t="str">
            <v>WITH BACKJOB</v>
          </cell>
          <cell r="BE602">
            <v>44572.638888888891</v>
          </cell>
          <cell r="BF602">
            <v>15.361111111109494</v>
          </cell>
          <cell r="BG602">
            <v>44567</v>
          </cell>
          <cell r="BH602">
            <v>44588</v>
          </cell>
        </row>
        <row r="603">
          <cell r="E603" t="str">
            <v>X21115496587</v>
          </cell>
          <cell r="F603" t="str">
            <v>TRICIA KAREN REGALA AGUILAR</v>
          </cell>
          <cell r="G603" t="str">
            <v>DON JESUS, ALABANG HILLS SUBD PH 3, MUNTINLUPA</v>
          </cell>
          <cell r="H603" t="str">
            <v>MUNTINLUPA CITY</v>
          </cell>
          <cell r="I603" t="str">
            <v>PARAÑAQUE</v>
          </cell>
          <cell r="J603"/>
          <cell r="K603"/>
          <cell r="L603" t="str">
            <v>ECOM</v>
          </cell>
          <cell r="M603" t="str">
            <v>CLOSE</v>
          </cell>
          <cell r="N603" t="str">
            <v>AED</v>
          </cell>
          <cell r="O603">
            <v>0.52</v>
          </cell>
          <cell r="P603"/>
          <cell r="Q603">
            <v>13.57</v>
          </cell>
          <cell r="R603">
            <v>114.3</v>
          </cell>
          <cell r="S603">
            <v>24050.34</v>
          </cell>
          <cell r="T603" t="str">
            <v>MODIFICATION</v>
          </cell>
          <cell r="U603">
            <v>6622.64</v>
          </cell>
          <cell r="V603">
            <v>352.64</v>
          </cell>
          <cell r="W603">
            <v>44536.543055555558</v>
          </cell>
          <cell r="X603">
            <v>44540</v>
          </cell>
          <cell r="Y603">
            <v>44539</v>
          </cell>
          <cell r="Z603"/>
          <cell r="AA603">
            <v>44585.3125</v>
          </cell>
          <cell r="AB603">
            <v>44707.64166666667</v>
          </cell>
          <cell r="AC603">
            <v>48.769444444442343</v>
          </cell>
          <cell r="AD603">
            <v>45.3125</v>
          </cell>
          <cell r="AE603">
            <v>122.32916666667006</v>
          </cell>
          <cell r="AF603">
            <v>44553.882038606404</v>
          </cell>
          <cell r="AG603">
            <v>44562.305767419966</v>
          </cell>
          <cell r="AH603">
            <v>44586.543055555558</v>
          </cell>
          <cell r="AI603">
            <v>1.7983732638888115</v>
          </cell>
          <cell r="AJ603">
            <v>3.0582291666667514</v>
          </cell>
          <cell r="AK603">
            <v>20</v>
          </cell>
          <cell r="AL603">
            <v>32</v>
          </cell>
          <cell r="AM603">
            <v>20.33898305084746</v>
          </cell>
          <cell r="AN603">
            <v>25.762711864406779</v>
          </cell>
          <cell r="AO603">
            <v>17.33898305084746</v>
          </cell>
          <cell r="AP603">
            <v>40</v>
          </cell>
          <cell r="AQ603">
            <v>32</v>
          </cell>
          <cell r="AR603">
            <v>27</v>
          </cell>
          <cell r="AS603">
            <v>44617.3125</v>
          </cell>
          <cell r="AT603">
            <v>44612.3125</v>
          </cell>
          <cell r="AU603"/>
          <cell r="AV603"/>
          <cell r="AW603"/>
          <cell r="AX603"/>
          <cell r="AY603"/>
          <cell r="AZ603"/>
          <cell r="BA603"/>
          <cell r="BB603"/>
          <cell r="BC603" t="str">
            <v>PAID</v>
          </cell>
          <cell r="BD603"/>
          <cell r="BE603">
            <v>44588.3125</v>
          </cell>
          <cell r="BF603">
            <v>5.6875</v>
          </cell>
          <cell r="BG603">
            <v>44580</v>
          </cell>
          <cell r="BH603">
            <v>44594</v>
          </cell>
        </row>
        <row r="604">
          <cell r="E604" t="str">
            <v>X21115539254</v>
          </cell>
          <cell r="F604" t="str">
            <v>RONALD CORTES MACAPAGAL</v>
          </cell>
          <cell r="G604" t="str">
            <v>BOUGAINVILLA, T.S. CRUZ SUBD, LAS PINAS CITY</v>
          </cell>
          <cell r="H604" t="str">
            <v>LAS PIÑAS CITY</v>
          </cell>
          <cell r="I604" t="str">
            <v>PARAÑAQUE</v>
          </cell>
          <cell r="J604"/>
          <cell r="K604"/>
          <cell r="L604" t="str">
            <v>ECOM</v>
          </cell>
          <cell r="M604" t="str">
            <v>CLOSE</v>
          </cell>
          <cell r="N604" t="str">
            <v>MBF</v>
          </cell>
          <cell r="O604">
            <v>124.02</v>
          </cell>
          <cell r="P604"/>
          <cell r="Q604">
            <v>73.52</v>
          </cell>
          <cell r="R604">
            <v>17.7</v>
          </cell>
          <cell r="S604">
            <v>246363.29</v>
          </cell>
          <cell r="T604" t="str">
            <v>NEW</v>
          </cell>
          <cell r="U604">
            <v>57855.32</v>
          </cell>
          <cell r="V604">
            <v>57855.320000000007</v>
          </cell>
          <cell r="W604">
            <v>44567.943749999999</v>
          </cell>
          <cell r="X604">
            <v>44571</v>
          </cell>
          <cell r="Y604">
            <v>44572</v>
          </cell>
          <cell r="Z604"/>
          <cell r="AA604">
            <v>44589.623611111114</v>
          </cell>
          <cell r="AB604">
            <v>44764.676388888889</v>
          </cell>
          <cell r="AC604">
            <v>21.679861111115315</v>
          </cell>
          <cell r="AD604">
            <v>18.62361111111386</v>
          </cell>
          <cell r="AE604">
            <v>175.05277777777519</v>
          </cell>
          <cell r="AF604">
            <v>44588.029251858738</v>
          </cell>
          <cell r="AG604">
            <v>44597.185385687728</v>
          </cell>
          <cell r="AH604">
            <v>44617.943749999999</v>
          </cell>
          <cell r="AI604">
            <v>0.70433365203985743</v>
          </cell>
          <cell r="AJ604">
            <v>4.1679232804232189</v>
          </cell>
          <cell r="AK604">
            <v>23</v>
          </cell>
          <cell r="AL604">
            <v>36</v>
          </cell>
          <cell r="AM604">
            <v>23.085501858736059</v>
          </cell>
          <cell r="AN604">
            <v>29.241635687732341</v>
          </cell>
          <cell r="AO604">
            <v>20.085501858736059</v>
          </cell>
          <cell r="AP604">
            <v>42</v>
          </cell>
          <cell r="AQ604">
            <v>33.6</v>
          </cell>
          <cell r="AR604">
            <v>28.6</v>
          </cell>
          <cell r="AS604">
            <v>44623.223611111112</v>
          </cell>
          <cell r="AT604">
            <v>44618.223611111112</v>
          </cell>
          <cell r="AU604"/>
          <cell r="AV604"/>
          <cell r="AW604"/>
          <cell r="AX604"/>
          <cell r="AY604"/>
          <cell r="AZ604"/>
          <cell r="BA604"/>
          <cell r="BB604"/>
          <cell r="BC604" t="str">
            <v>PAID</v>
          </cell>
          <cell r="BD604"/>
          <cell r="BE604">
            <v>44592.623611111114</v>
          </cell>
          <cell r="BF604">
            <v>1.3763888888861402</v>
          </cell>
          <cell r="BG604">
            <v>44582</v>
          </cell>
          <cell r="BH604">
            <v>44594</v>
          </cell>
        </row>
        <row r="605">
          <cell r="E605" t="str">
            <v>X21125772307</v>
          </cell>
          <cell r="F605" t="str">
            <v>R K M I PILIPINAS INC.</v>
          </cell>
          <cell r="G605" t="str">
            <v>WEST SERVICE, PHILCREST CPD, MUNTINLUPA</v>
          </cell>
          <cell r="H605" t="str">
            <v>MUNTINLUPA CITY</v>
          </cell>
          <cell r="I605" t="str">
            <v>PARAÑAQUE</v>
          </cell>
          <cell r="J605"/>
          <cell r="K605"/>
          <cell r="L605" t="str">
            <v>ECOM</v>
          </cell>
          <cell r="M605" t="str">
            <v>CLOSE</v>
          </cell>
          <cell r="N605" t="str">
            <v>MBF</v>
          </cell>
          <cell r="O605">
            <v>69.52</v>
          </cell>
          <cell r="P605"/>
          <cell r="Q605">
            <v>98.4</v>
          </cell>
          <cell r="R605">
            <v>93</v>
          </cell>
          <cell r="S605">
            <v>216158.36</v>
          </cell>
          <cell r="T605" t="str">
            <v>NEW</v>
          </cell>
          <cell r="U605">
            <v>48787.25</v>
          </cell>
          <cell r="V605">
            <v>47166.400000000001</v>
          </cell>
          <cell r="W605">
            <v>44579.515972222223</v>
          </cell>
          <cell r="X605">
            <v>44581.522916666669</v>
          </cell>
          <cell r="Y605">
            <v>44581.522916666669</v>
          </cell>
          <cell r="Z605"/>
          <cell r="AA605">
            <v>44594.350694444445</v>
          </cell>
          <cell r="AB605">
            <v>45295.580555555556</v>
          </cell>
          <cell r="AC605">
            <v>14.834722222221899</v>
          </cell>
          <cell r="AD605">
            <v>12.827777777776646</v>
          </cell>
          <cell r="AE605">
            <v>701.22986111111095</v>
          </cell>
          <cell r="AF605">
            <v>44598.816352450362</v>
          </cell>
          <cell r="AG605">
            <v>44607.763120511197</v>
          </cell>
          <cell r="AH605">
            <v>44629.515972222223</v>
          </cell>
          <cell r="AI605">
            <v>0.49891712844557023</v>
          </cell>
          <cell r="AJ605">
            <v>16.695949074074072</v>
          </cell>
          <cell r="AK605">
            <v>23</v>
          </cell>
          <cell r="AL605">
            <v>34</v>
          </cell>
          <cell r="AM605">
            <v>22.300380228136884</v>
          </cell>
          <cell r="AN605">
            <v>28.247148288973385</v>
          </cell>
          <cell r="AO605">
            <v>19.300380228136884</v>
          </cell>
          <cell r="AP605">
            <v>42</v>
          </cell>
          <cell r="AQ605">
            <v>33.6</v>
          </cell>
          <cell r="AR605">
            <v>28.6</v>
          </cell>
          <cell r="AS605">
            <v>44627.950694444444</v>
          </cell>
          <cell r="AT605">
            <v>44622.950694444444</v>
          </cell>
          <cell r="AU605"/>
          <cell r="AV605"/>
          <cell r="AW605"/>
          <cell r="AX605"/>
          <cell r="AY605"/>
          <cell r="AZ605"/>
          <cell r="BA605"/>
          <cell r="BB605"/>
          <cell r="BC605" t="str">
            <v>PAID</v>
          </cell>
          <cell r="BD605"/>
          <cell r="BE605">
            <v>44597.350694444445</v>
          </cell>
          <cell r="BF605">
            <v>-3.3506944444452529</v>
          </cell>
          <cell r="BG605">
            <v>44590</v>
          </cell>
          <cell r="BH605">
            <v>44594</v>
          </cell>
        </row>
        <row r="606">
          <cell r="E606" t="str">
            <v>R20453165</v>
          </cell>
          <cell r="F606" t="str">
            <v>LLAGAS, BENJAMIN F</v>
          </cell>
          <cell r="G606" t="str">
            <v>CAMACHILI, GOLDEN ACRES SUBD, LAS PINAS CITY</v>
          </cell>
          <cell r="H606" t="str">
            <v>LAS PIÑAS CITY</v>
          </cell>
          <cell r="I606" t="str">
            <v>PARAÑAQUE</v>
          </cell>
          <cell r="J606"/>
          <cell r="K606"/>
          <cell r="L606" t="str">
            <v>CHALLENGER</v>
          </cell>
          <cell r="M606" t="str">
            <v>CLOSE</v>
          </cell>
          <cell r="N606" t="str">
            <v>AED</v>
          </cell>
          <cell r="O606">
            <v>116.13</v>
          </cell>
          <cell r="P606"/>
          <cell r="Q606">
            <v>181.07</v>
          </cell>
          <cell r="R606">
            <v>0</v>
          </cell>
          <cell r="S606">
            <v>256642.81</v>
          </cell>
          <cell r="T606" t="str">
            <v>RELOC</v>
          </cell>
          <cell r="U606">
            <v>77620.77</v>
          </cell>
          <cell r="V606">
            <v>78743.270000000019</v>
          </cell>
          <cell r="W606">
            <v>44540.565972222219</v>
          </cell>
          <cell r="X606">
            <v>44546</v>
          </cell>
          <cell r="Y606">
            <v>44545</v>
          </cell>
          <cell r="Z606"/>
          <cell r="AA606">
            <v>44580</v>
          </cell>
          <cell r="AB606">
            <v>44707.686805555553</v>
          </cell>
          <cell r="AC606">
            <v>39.434027777781012</v>
          </cell>
          <cell r="AD606">
            <v>34</v>
          </cell>
          <cell r="AE606">
            <v>127.68680555555329</v>
          </cell>
          <cell r="AF606">
            <v>44561.772868773944</v>
          </cell>
          <cell r="AG606">
            <v>44571.228041187736</v>
          </cell>
          <cell r="AH606">
            <v>44590.565972222219</v>
          </cell>
          <cell r="AI606">
            <v>1.2217807751662919</v>
          </cell>
          <cell r="AJ606">
            <v>2.9019728535353022</v>
          </cell>
          <cell r="AK606">
            <v>26</v>
          </cell>
          <cell r="AL606">
            <v>36</v>
          </cell>
          <cell r="AM606">
            <v>24.206896551724139</v>
          </cell>
          <cell r="AN606">
            <v>30.662068965517239</v>
          </cell>
          <cell r="AO606">
            <v>21.206896551724139</v>
          </cell>
          <cell r="AP606">
            <v>44</v>
          </cell>
          <cell r="AQ606">
            <v>35.200000000000003</v>
          </cell>
          <cell r="AR606">
            <v>30.200000000000003</v>
          </cell>
          <cell r="AS606">
            <v>44615.199999999997</v>
          </cell>
          <cell r="AT606">
            <v>44610.2</v>
          </cell>
          <cell r="AU606"/>
          <cell r="AV606"/>
          <cell r="AW606"/>
          <cell r="AX606"/>
          <cell r="AY606"/>
          <cell r="AZ606"/>
          <cell r="BA606"/>
          <cell r="BB606"/>
          <cell r="BC606" t="str">
            <v>PAID</v>
          </cell>
          <cell r="BD606"/>
          <cell r="BE606">
            <v>44583</v>
          </cell>
          <cell r="BF606">
            <v>18</v>
          </cell>
          <cell r="BG606">
            <v>44579</v>
          </cell>
          <cell r="BH606">
            <v>44601</v>
          </cell>
        </row>
        <row r="607">
          <cell r="E607" t="str">
            <v>X22010188939</v>
          </cell>
          <cell r="F607" t="str">
            <v>JANETH M. WEIL</v>
          </cell>
          <cell r="G607" t="str">
            <v>PRES. GARCIA, SOUTH ADMIRAL VILL, PARANAQUE</v>
          </cell>
          <cell r="H607" t="str">
            <v>PARAÑAQUE CITY</v>
          </cell>
          <cell r="I607" t="str">
            <v>PARAÑAQUE</v>
          </cell>
          <cell r="J607"/>
          <cell r="K607"/>
          <cell r="L607" t="str">
            <v>ECOM</v>
          </cell>
          <cell r="M607" t="str">
            <v>CLOSE</v>
          </cell>
          <cell r="N607" t="str">
            <v>MBF</v>
          </cell>
          <cell r="O607">
            <v>23.91</v>
          </cell>
          <cell r="P607"/>
          <cell r="Q607">
            <v>23.5</v>
          </cell>
          <cell r="R607">
            <v>58.6</v>
          </cell>
          <cell r="S607">
            <v>153706.65</v>
          </cell>
          <cell r="T607" t="str">
            <v>MODIFICATION</v>
          </cell>
          <cell r="U607">
            <v>11678.07</v>
          </cell>
          <cell r="V607">
            <v>16215.05</v>
          </cell>
          <cell r="W607">
            <v>44586.722916666666</v>
          </cell>
          <cell r="X607">
            <v>44588.384027777778</v>
          </cell>
          <cell r="Y607">
            <v>44588</v>
          </cell>
          <cell r="Z607"/>
          <cell r="AA607">
            <v>44600.652777777781</v>
          </cell>
          <cell r="AB607">
            <v>44764.678472222222</v>
          </cell>
          <cell r="AC607">
            <v>13.929861111115315</v>
          </cell>
          <cell r="AD607">
            <v>12.26875000000291</v>
          </cell>
          <cell r="AE607">
            <v>164.02569444444089</v>
          </cell>
          <cell r="AF607">
            <v>44604.797296831952</v>
          </cell>
          <cell r="AG607">
            <v>44613.417131542701</v>
          </cell>
          <cell r="AH607">
            <v>44636.722916666666</v>
          </cell>
          <cell r="AI607">
            <v>0.49573917483675095</v>
          </cell>
          <cell r="AJ607">
            <v>4.1006423611110225</v>
          </cell>
          <cell r="AK607">
            <v>20</v>
          </cell>
          <cell r="AL607">
            <v>34</v>
          </cell>
          <cell r="AM607">
            <v>21.074380165289259</v>
          </cell>
          <cell r="AN607">
            <v>26.694214876033058</v>
          </cell>
          <cell r="AO607">
            <v>18.074380165289259</v>
          </cell>
          <cell r="AP607">
            <v>40</v>
          </cell>
          <cell r="AQ607">
            <v>32</v>
          </cell>
          <cell r="AR607">
            <v>27</v>
          </cell>
          <cell r="AS607">
            <v>44632.652777777781</v>
          </cell>
          <cell r="AT607">
            <v>44627.652777777781</v>
          </cell>
          <cell r="AU607"/>
          <cell r="AV607"/>
          <cell r="AW607"/>
          <cell r="AX607"/>
          <cell r="AY607"/>
          <cell r="AZ607"/>
          <cell r="BA607"/>
          <cell r="BB607"/>
          <cell r="BC607" t="str">
            <v>PAID</v>
          </cell>
          <cell r="BD607"/>
          <cell r="BE607">
            <v>44603.652777777781</v>
          </cell>
          <cell r="BF607">
            <v>-2.6527777777810115</v>
          </cell>
          <cell r="BG607">
            <v>44597</v>
          </cell>
          <cell r="BH607">
            <v>44601</v>
          </cell>
        </row>
        <row r="608">
          <cell r="E608" t="str">
            <v>X21020567762</v>
          </cell>
          <cell r="F608" t="str">
            <v>MA. LOURDES VICTORIA MEER DE LEON</v>
          </cell>
          <cell r="G608" t="str">
            <v>MEER, PACIFIC MALAYAN VILL, MUNTINLUPA</v>
          </cell>
          <cell r="H608" t="str">
            <v>MUNTINLUPA CITY</v>
          </cell>
          <cell r="I608" t="str">
            <v>PARAÑAQUE</v>
          </cell>
          <cell r="J608"/>
          <cell r="K608"/>
          <cell r="L608" t="str">
            <v>CHALLENGER</v>
          </cell>
          <cell r="M608" t="str">
            <v>CLOSE</v>
          </cell>
          <cell r="N608" t="str">
            <v>AED</v>
          </cell>
          <cell r="O608">
            <v>235.61</v>
          </cell>
          <cell r="P608"/>
          <cell r="Q608">
            <v>331.27</v>
          </cell>
          <cell r="R608">
            <v>82.5</v>
          </cell>
          <cell r="S608">
            <v>596821.9</v>
          </cell>
          <cell r="T608" t="str">
            <v>NEW</v>
          </cell>
          <cell r="U608">
            <v>158635.07999999999</v>
          </cell>
          <cell r="V608">
            <v>159845.06000000003</v>
          </cell>
          <cell r="W608">
            <v>44516.695833333331</v>
          </cell>
          <cell r="X608">
            <v>44518</v>
          </cell>
          <cell r="Y608">
            <v>44518</v>
          </cell>
          <cell r="Z608"/>
          <cell r="AA608">
            <v>44584.67291666667</v>
          </cell>
          <cell r="AB608">
            <v>44824.590277777781</v>
          </cell>
          <cell r="AC608">
            <v>67.977083333338669</v>
          </cell>
          <cell r="AD608">
            <v>66.672916666670062</v>
          </cell>
          <cell r="AE608">
            <v>239.91736111111095</v>
          </cell>
          <cell r="AF608">
            <v>44538.215064102566</v>
          </cell>
          <cell r="AG608">
            <v>44547.753525641026</v>
          </cell>
          <cell r="AH608">
            <v>44566.695833333331</v>
          </cell>
          <cell r="AI608">
            <v>2.0792990196080061</v>
          </cell>
          <cell r="AJ608">
            <v>4.9982783564814781</v>
          </cell>
          <cell r="AK608">
            <v>30</v>
          </cell>
          <cell r="AL608">
            <v>34</v>
          </cell>
          <cell r="AM608">
            <v>24.51923076923077</v>
          </cell>
          <cell r="AN608">
            <v>31.057692307692307</v>
          </cell>
          <cell r="AO608">
            <v>21.51923076923077</v>
          </cell>
          <cell r="AP608">
            <v>48</v>
          </cell>
          <cell r="AQ608">
            <v>38.400000000000006</v>
          </cell>
          <cell r="AR608">
            <v>33.400000000000006</v>
          </cell>
          <cell r="AS608">
            <v>44623.072916666672</v>
          </cell>
          <cell r="AT608">
            <v>44618.072916666672</v>
          </cell>
          <cell r="AU608"/>
          <cell r="AV608"/>
          <cell r="AW608"/>
          <cell r="AX608"/>
          <cell r="AY608"/>
          <cell r="AZ608"/>
          <cell r="BA608"/>
          <cell r="BB608"/>
          <cell r="BC608" t="str">
            <v>PAID</v>
          </cell>
          <cell r="BD608"/>
          <cell r="BE608">
            <v>44587.67291666667</v>
          </cell>
          <cell r="BF608">
            <v>13.327083333329938</v>
          </cell>
          <cell r="BG608">
            <v>44581</v>
          </cell>
          <cell r="BH608">
            <v>44601</v>
          </cell>
        </row>
        <row r="609">
          <cell r="E609" t="str">
            <v>X19102230999</v>
          </cell>
          <cell r="F609" t="str">
            <v xml:space="preserve"> AMAIA LAND CORP.,</v>
          </cell>
          <cell r="G609" t="str">
            <v>BLANCA, AMAIA STEPS ALABANG, LAS PINAS CITY</v>
          </cell>
          <cell r="H609" t="str">
            <v>LAS PIÑAS CITY</v>
          </cell>
          <cell r="I609" t="str">
            <v>PARAÑAQUE</v>
          </cell>
          <cell r="J609"/>
          <cell r="K609"/>
          <cell r="L609" t="str">
            <v>ECOM</v>
          </cell>
          <cell r="M609" t="str">
            <v>CLOSE</v>
          </cell>
          <cell r="N609" t="str">
            <v>MBF</v>
          </cell>
          <cell r="O609">
            <v>94.09</v>
          </cell>
          <cell r="P609"/>
          <cell r="Q609">
            <v>138.53</v>
          </cell>
          <cell r="R609">
            <v>91</v>
          </cell>
          <cell r="S609">
            <v>565879.09</v>
          </cell>
          <cell r="T609" t="str">
            <v>NEW</v>
          </cell>
          <cell r="U609">
            <v>65128.639999999999</v>
          </cell>
          <cell r="V609">
            <v>70450.47</v>
          </cell>
          <cell r="W609">
            <v>44567.651388888888</v>
          </cell>
          <cell r="X609">
            <v>44571</v>
          </cell>
          <cell r="Y609">
            <v>44572</v>
          </cell>
          <cell r="Z609"/>
          <cell r="AA609">
            <v>44586.749305555553</v>
          </cell>
          <cell r="AB609">
            <v>45049.443749999999</v>
          </cell>
          <cell r="AC609">
            <v>19.097916666665697</v>
          </cell>
          <cell r="AD609">
            <v>15.749305555553292</v>
          </cell>
          <cell r="AE609">
            <v>462.69444444444525</v>
          </cell>
          <cell r="AF609">
            <v>44587.99645931142</v>
          </cell>
          <cell r="AG609">
            <v>44597.221811424097</v>
          </cell>
          <cell r="AH609">
            <v>44617.651388888888</v>
          </cell>
          <cell r="AI609">
            <v>0.61355297888382998</v>
          </cell>
          <cell r="AJ609">
            <v>10.515782828282846</v>
          </cell>
          <cell r="AK609">
            <v>26</v>
          </cell>
          <cell r="AL609">
            <v>34</v>
          </cell>
          <cell r="AM609">
            <v>23.345070422535212</v>
          </cell>
          <cell r="AN609">
            <v>29.570422535211268</v>
          </cell>
          <cell r="AO609">
            <v>20.345070422535212</v>
          </cell>
          <cell r="AP609">
            <v>44</v>
          </cell>
          <cell r="AQ609">
            <v>35.200000000000003</v>
          </cell>
          <cell r="AR609">
            <v>30.200000000000003</v>
          </cell>
          <cell r="AS609">
            <v>44621.94930555555</v>
          </cell>
          <cell r="AT609">
            <v>44616.94930555555</v>
          </cell>
          <cell r="AU609"/>
          <cell r="AV609"/>
          <cell r="AW609"/>
          <cell r="AX609"/>
          <cell r="AY609"/>
          <cell r="AZ609"/>
          <cell r="BA609"/>
          <cell r="BB609"/>
          <cell r="BC609" t="str">
            <v>PAID</v>
          </cell>
          <cell r="BD609"/>
          <cell r="BE609">
            <v>44589.749305555553</v>
          </cell>
          <cell r="BF609">
            <v>11.250694444446708</v>
          </cell>
          <cell r="BG609">
            <v>44596</v>
          </cell>
          <cell r="BH609">
            <v>44601</v>
          </cell>
        </row>
        <row r="610">
          <cell r="E610" t="str">
            <v>X21115200197</v>
          </cell>
          <cell r="F610" t="str">
            <v>PILIPINAS SHELL PETROLEUM CORPORATION</v>
          </cell>
          <cell r="G610" t="str">
            <v>C5 EXTENSION, PULANGLUPA I, LAS PINAS CITY</v>
          </cell>
          <cell r="H610" t="str">
            <v>LAS PIÑAS CITY</v>
          </cell>
          <cell r="I610" t="str">
            <v>PARAÑAQUE</v>
          </cell>
          <cell r="J610"/>
          <cell r="K610"/>
          <cell r="L610" t="str">
            <v>CHALLENGER</v>
          </cell>
          <cell r="M610" t="str">
            <v>CLOSE</v>
          </cell>
          <cell r="N610" t="str">
            <v>MBF</v>
          </cell>
          <cell r="O610">
            <v>142.04</v>
          </cell>
          <cell r="P610"/>
          <cell r="Q610">
            <v>200.88</v>
          </cell>
          <cell r="R610">
            <v>148</v>
          </cell>
          <cell r="S610">
            <v>515881.5</v>
          </cell>
          <cell r="T610" t="str">
            <v>NEW</v>
          </cell>
          <cell r="U610">
            <v>96048.07</v>
          </cell>
          <cell r="V610">
            <v>98731.97</v>
          </cell>
          <cell r="W610">
            <v>44571.759722222225</v>
          </cell>
          <cell r="X610">
            <v>44573</v>
          </cell>
          <cell r="Y610">
            <v>44574</v>
          </cell>
          <cell r="Z610"/>
          <cell r="AA610">
            <v>44587.436805555553</v>
          </cell>
          <cell r="AB610">
            <v>45049.563194444447</v>
          </cell>
          <cell r="AC610">
            <v>15.677083333328483</v>
          </cell>
          <cell r="AD610">
            <v>14.436805555553292</v>
          </cell>
          <cell r="AE610">
            <v>462.12638888889342</v>
          </cell>
          <cell r="AF610">
            <v>44591.205765387691</v>
          </cell>
          <cell r="AG610">
            <v>44600.191376898481</v>
          </cell>
          <cell r="AH610">
            <v>44621.759722222225</v>
          </cell>
          <cell r="AI610">
            <v>0.52382562099342767</v>
          </cell>
          <cell r="AJ610">
            <v>10.502872474747578</v>
          </cell>
          <cell r="AK610">
            <v>26</v>
          </cell>
          <cell r="AL610">
            <v>32</v>
          </cell>
          <cell r="AM610">
            <v>22.446043165467625</v>
          </cell>
          <cell r="AN610">
            <v>28.431654676258994</v>
          </cell>
          <cell r="AO610">
            <v>19.446043165467625</v>
          </cell>
          <cell r="AP610">
            <v>44</v>
          </cell>
          <cell r="AQ610">
            <v>35.200000000000003</v>
          </cell>
          <cell r="AR610">
            <v>30.200000000000003</v>
          </cell>
          <cell r="AS610">
            <v>44622.63680555555</v>
          </cell>
          <cell r="AT610">
            <v>44617.63680555555</v>
          </cell>
          <cell r="AU610"/>
          <cell r="AV610"/>
          <cell r="AW610"/>
          <cell r="AX610"/>
          <cell r="AY610"/>
          <cell r="AZ610"/>
          <cell r="BA610"/>
          <cell r="BB610"/>
          <cell r="BC610" t="str">
            <v>PAID</v>
          </cell>
          <cell r="BD610"/>
          <cell r="BE610">
            <v>44590.436805555553</v>
          </cell>
          <cell r="BF610">
            <v>10.563194444446708</v>
          </cell>
          <cell r="BG610">
            <v>44587</v>
          </cell>
          <cell r="BH610">
            <v>44601</v>
          </cell>
        </row>
        <row r="611">
          <cell r="E611" t="str">
            <v>X21104490605</v>
          </cell>
          <cell r="F611" t="str">
            <v>DITO TELECOMMUNITY CORPORATION</v>
          </cell>
          <cell r="G611" t="str">
            <v>BIRDS OF PARADISE, HANSUYIN VILL, LAS PINAS CITY</v>
          </cell>
          <cell r="H611" t="str">
            <v>LAS PIÑAS CITY</v>
          </cell>
          <cell r="I611" t="str">
            <v>PARAÑAQUE</v>
          </cell>
          <cell r="J611"/>
          <cell r="K611"/>
          <cell r="L611" t="str">
            <v>CHALLENGER</v>
          </cell>
          <cell r="M611" t="str">
            <v>CLOSE</v>
          </cell>
          <cell r="N611" t="str">
            <v>MBF</v>
          </cell>
          <cell r="O611">
            <v>101.87</v>
          </cell>
          <cell r="P611"/>
          <cell r="Q611">
            <v>144.15</v>
          </cell>
          <cell r="R611">
            <v>31</v>
          </cell>
          <cell r="S611">
            <v>306424.89</v>
          </cell>
          <cell r="T611" t="str">
            <v>NEW</v>
          </cell>
          <cell r="U611">
            <v>68960.740000000005</v>
          </cell>
          <cell r="V611">
            <v>69084.149999999994</v>
          </cell>
          <cell r="W611">
            <v>44568.32916666667</v>
          </cell>
          <cell r="X611">
            <v>44571</v>
          </cell>
          <cell r="Y611">
            <v>44572</v>
          </cell>
          <cell r="Z611"/>
          <cell r="AA611">
            <v>44588.623611111114</v>
          </cell>
          <cell r="AB611">
            <v>45209.631249999999</v>
          </cell>
          <cell r="AC611">
            <v>20.294444444443798</v>
          </cell>
          <cell r="AD611">
            <v>17.62361111111386</v>
          </cell>
          <cell r="AE611">
            <v>621.00763888888469</v>
          </cell>
          <cell r="AF611">
            <v>44589.536063218395</v>
          </cell>
          <cell r="AG611">
            <v>44598.991235632187</v>
          </cell>
          <cell r="AH611">
            <v>44618.32916666667</v>
          </cell>
          <cell r="AI611">
            <v>0.62878086419751078</v>
          </cell>
          <cell r="AJ611">
            <v>14.11380997474738</v>
          </cell>
          <cell r="AK611">
            <v>26</v>
          </cell>
          <cell r="AL611">
            <v>36</v>
          </cell>
          <cell r="AM611">
            <v>24.206896551724139</v>
          </cell>
          <cell r="AN611">
            <v>30.662068965517239</v>
          </cell>
          <cell r="AO611">
            <v>21.206896551724139</v>
          </cell>
          <cell r="AP611">
            <v>44</v>
          </cell>
          <cell r="AQ611">
            <v>35.200000000000003</v>
          </cell>
          <cell r="AR611">
            <v>30.200000000000003</v>
          </cell>
          <cell r="AS611">
            <v>44623.823611111111</v>
          </cell>
          <cell r="AT611">
            <v>44618.823611111111</v>
          </cell>
          <cell r="AU611"/>
          <cell r="AV611"/>
          <cell r="AW611"/>
          <cell r="AX611"/>
          <cell r="AY611"/>
          <cell r="AZ611"/>
          <cell r="BA611"/>
          <cell r="BB611"/>
          <cell r="BC611" t="str">
            <v>PAID</v>
          </cell>
          <cell r="BD611"/>
          <cell r="BE611">
            <v>44591.623611111114</v>
          </cell>
          <cell r="BF611">
            <v>9.3763888888861402</v>
          </cell>
          <cell r="BG611">
            <v>44589</v>
          </cell>
          <cell r="BH611">
            <v>44601</v>
          </cell>
        </row>
        <row r="612">
          <cell r="E612" t="str">
            <v>X21031199548</v>
          </cell>
          <cell r="F612" t="str">
            <v>D.M. CONSUNJI, INC.,</v>
          </cell>
          <cell r="G612" t="str">
            <v>STO. NI?O, POBLACION, MUNTINLUPA</v>
          </cell>
          <cell r="H612" t="str">
            <v>MUNTINLUPA CITY</v>
          </cell>
          <cell r="I612" t="str">
            <v>PARAÑAQUE</v>
          </cell>
          <cell r="J612"/>
          <cell r="K612"/>
          <cell r="L612" t="str">
            <v>CHALLENGER</v>
          </cell>
          <cell r="M612" t="str">
            <v>CLOSE</v>
          </cell>
          <cell r="N612" t="str">
            <v>AED</v>
          </cell>
          <cell r="O612">
            <v>52.83</v>
          </cell>
          <cell r="P612"/>
          <cell r="Q612">
            <v>67.680000000000007</v>
          </cell>
          <cell r="R612">
            <v>109</v>
          </cell>
          <cell r="S612">
            <v>325402.81</v>
          </cell>
          <cell r="T612" t="str">
            <v>NEW</v>
          </cell>
          <cell r="U612">
            <v>33158.47</v>
          </cell>
          <cell r="V612">
            <v>35855.33</v>
          </cell>
          <cell r="W612">
            <v>44455.660416666666</v>
          </cell>
          <cell r="X612">
            <v>44456</v>
          </cell>
          <cell r="Y612">
            <v>44460</v>
          </cell>
          <cell r="Z612"/>
          <cell r="AA612">
            <v>44601.445833333331</v>
          </cell>
          <cell r="AB612">
            <v>44657.718055555553</v>
          </cell>
          <cell r="AC612">
            <v>145.7854166666657</v>
          </cell>
          <cell r="AD612">
            <v>145.44583333333139</v>
          </cell>
          <cell r="AE612">
            <v>56.272222222221899</v>
          </cell>
          <cell r="AF612">
            <v>44474.139015888453</v>
          </cell>
          <cell r="AG612">
            <v>44482.866642347602</v>
          </cell>
          <cell r="AH612">
            <v>44505.660416666666</v>
          </cell>
          <cell r="AI612">
            <v>5.0906049026267777</v>
          </cell>
          <cell r="AJ612">
            <v>1.339814814814807</v>
          </cell>
          <cell r="AK612">
            <v>23</v>
          </cell>
          <cell r="AL612">
            <v>32</v>
          </cell>
          <cell r="AM612">
            <v>21.478599221789885</v>
          </cell>
          <cell r="AN612">
            <v>27.206225680933851</v>
          </cell>
          <cell r="AO612">
            <v>18.478599221789885</v>
          </cell>
          <cell r="AP612">
            <v>42</v>
          </cell>
          <cell r="AQ612">
            <v>33.6</v>
          </cell>
          <cell r="AR612">
            <v>28.6</v>
          </cell>
          <cell r="AS612">
            <v>44635.04583333333</v>
          </cell>
          <cell r="AT612">
            <v>44630.04583333333</v>
          </cell>
          <cell r="AU612"/>
          <cell r="AV612"/>
          <cell r="AW612"/>
          <cell r="AX612"/>
          <cell r="AY612"/>
          <cell r="AZ612"/>
          <cell r="BA612"/>
          <cell r="BB612"/>
          <cell r="BC612" t="str">
            <v>PAID</v>
          </cell>
          <cell r="BD612"/>
          <cell r="BE612">
            <v>44604.445833333331</v>
          </cell>
          <cell r="BF612">
            <v>3.5541666666686069</v>
          </cell>
          <cell r="BG612">
            <v>44601</v>
          </cell>
          <cell r="BH612">
            <v>44608</v>
          </cell>
        </row>
        <row r="613">
          <cell r="E613" t="str">
            <v>X21104648251</v>
          </cell>
          <cell r="F613" t="str">
            <v>MAYNILAD WATER SERVICES, INC.</v>
          </cell>
          <cell r="G613" t="str">
            <v>STO. NI?O, POBLACION, MUNTINLUPA</v>
          </cell>
          <cell r="H613" t="str">
            <v>MUNTINLUPA CITY</v>
          </cell>
          <cell r="I613" t="str">
            <v>PARAÑAQUE</v>
          </cell>
          <cell r="J613"/>
          <cell r="K613"/>
          <cell r="L613" t="str">
            <v>CHALLENGER</v>
          </cell>
          <cell r="M613" t="str">
            <v>CLOSE</v>
          </cell>
          <cell r="N613" t="str">
            <v>AED</v>
          </cell>
          <cell r="O613">
            <v>382.2</v>
          </cell>
          <cell r="P613"/>
          <cell r="Q613">
            <v>589.87</v>
          </cell>
          <cell r="R613">
            <v>0</v>
          </cell>
          <cell r="S613">
            <v>1222627.8</v>
          </cell>
          <cell r="T613" t="str">
            <v>NEW</v>
          </cell>
          <cell r="U613">
            <v>234710.91</v>
          </cell>
          <cell r="V613">
            <v>252208.8</v>
          </cell>
          <cell r="W613">
            <v>44546.611805555556</v>
          </cell>
          <cell r="X613">
            <v>44551</v>
          </cell>
          <cell r="Y613">
            <v>44557</v>
          </cell>
          <cell r="Z613"/>
          <cell r="AA613">
            <v>44601.640972222223</v>
          </cell>
          <cell r="AB613">
            <v>44686.686805555553</v>
          </cell>
          <cell r="AC613">
            <v>55.029166666667152</v>
          </cell>
          <cell r="AD613">
            <v>50.640972222223354</v>
          </cell>
          <cell r="AE613">
            <v>85.045833333329938</v>
          </cell>
          <cell r="AF613">
            <v>44571.446857101946</v>
          </cell>
          <cell r="AG613">
            <v>44581.869537514322</v>
          </cell>
          <cell r="AH613">
            <v>44596.611805555556</v>
          </cell>
          <cell r="AI613">
            <v>1.482730324074087</v>
          </cell>
          <cell r="AJ613">
            <v>1.5462878787878171</v>
          </cell>
          <cell r="AK613">
            <v>40</v>
          </cell>
          <cell r="AL613">
            <v>36</v>
          </cell>
          <cell r="AM613">
            <v>27.835051546391753</v>
          </cell>
          <cell r="AN613">
            <v>35.257731958762882</v>
          </cell>
          <cell r="AO613">
            <v>24.835051546391753</v>
          </cell>
          <cell r="AP613">
            <v>55</v>
          </cell>
          <cell r="AQ613">
            <v>44</v>
          </cell>
          <cell r="AR613">
            <v>39</v>
          </cell>
          <cell r="AS613">
            <v>44645.640972222223</v>
          </cell>
          <cell r="AT613">
            <v>44640.640972222223</v>
          </cell>
          <cell r="AU613"/>
          <cell r="AV613"/>
          <cell r="AW613"/>
          <cell r="AX613"/>
          <cell r="AY613"/>
          <cell r="AZ613"/>
          <cell r="BA613"/>
          <cell r="BB613"/>
          <cell r="BC613" t="str">
            <v>PAID</v>
          </cell>
          <cell r="BD613"/>
          <cell r="BE613">
            <v>44604.640972222223</v>
          </cell>
          <cell r="BF613">
            <v>3.359027777776646</v>
          </cell>
          <cell r="BG613">
            <v>44601</v>
          </cell>
          <cell r="BH613">
            <v>44608</v>
          </cell>
        </row>
        <row r="614">
          <cell r="E614" t="str">
            <v>X21020590258</v>
          </cell>
          <cell r="F614" t="str">
            <v>DITO TELECOMMUNITY CORPORATION</v>
          </cell>
          <cell r="G614" t="str">
            <v>TULIP, MEADOWOOD EXEC VILL PH IV-B, BACOOR</v>
          </cell>
          <cell r="H614" t="str">
            <v>BACOOR CITY</v>
          </cell>
          <cell r="I614" t="str">
            <v>DASMA</v>
          </cell>
          <cell r="J614"/>
          <cell r="K614"/>
          <cell r="L614" t="str">
            <v>CHALLENGER</v>
          </cell>
          <cell r="M614" t="str">
            <v>CLOSE</v>
          </cell>
          <cell r="N614" t="str">
            <v>FMS</v>
          </cell>
          <cell r="O614">
            <v>15.48</v>
          </cell>
          <cell r="P614"/>
          <cell r="Q614">
            <v>21.18</v>
          </cell>
          <cell r="R614">
            <v>19</v>
          </cell>
          <cell r="S614">
            <v>107116.07</v>
          </cell>
          <cell r="T614" t="str">
            <v>NEW</v>
          </cell>
          <cell r="U614">
            <v>10349.33</v>
          </cell>
          <cell r="V614">
            <v>10500.14</v>
          </cell>
          <cell r="W614">
            <v>44539.622916666667</v>
          </cell>
          <cell r="X614">
            <v>44543</v>
          </cell>
          <cell r="Y614">
            <v>44542</v>
          </cell>
          <cell r="Z614"/>
          <cell r="AA614">
            <v>44592.704861111109</v>
          </cell>
          <cell r="AB614">
            <v>44819.686111111114</v>
          </cell>
          <cell r="AC614">
            <v>53.081944444442343</v>
          </cell>
          <cell r="AD614">
            <v>49.704861111109494</v>
          </cell>
          <cell r="AE614">
            <v>226.98125000000437</v>
          </cell>
          <cell r="AF614">
            <v>44558.397110215054</v>
          </cell>
          <cell r="AG614">
            <v>44567.203561827955</v>
          </cell>
          <cell r="AH614">
            <v>44589.622916666667</v>
          </cell>
          <cell r="AI614">
            <v>1.8283780864196806</v>
          </cell>
          <cell r="AJ614">
            <v>5.6745312500001095</v>
          </cell>
          <cell r="AK614">
            <v>20</v>
          </cell>
          <cell r="AL614">
            <v>36</v>
          </cell>
          <cell r="AM614">
            <v>21.774193548387096</v>
          </cell>
          <cell r="AN614">
            <v>27.58064516129032</v>
          </cell>
          <cell r="AO614">
            <v>18.774193548387096</v>
          </cell>
          <cell r="AP614">
            <v>40</v>
          </cell>
          <cell r="AQ614">
            <v>32</v>
          </cell>
          <cell r="AR614">
            <v>27</v>
          </cell>
          <cell r="AS614">
            <v>44624.704861111109</v>
          </cell>
          <cell r="AT614">
            <v>44619.704861111109</v>
          </cell>
          <cell r="AU614"/>
          <cell r="AV614"/>
          <cell r="AW614"/>
          <cell r="AX614"/>
          <cell r="AY614"/>
          <cell r="AZ614"/>
          <cell r="BA614"/>
          <cell r="BB614"/>
          <cell r="BC614" t="str">
            <v>PAID</v>
          </cell>
          <cell r="BD614"/>
          <cell r="BE614">
            <v>44595.704861111109</v>
          </cell>
          <cell r="BF614">
            <v>12.295138888890506</v>
          </cell>
          <cell r="BG614">
            <v>44590</v>
          </cell>
          <cell r="BH614">
            <v>44608</v>
          </cell>
        </row>
        <row r="615">
          <cell r="E615" t="str">
            <v>X21072906504</v>
          </cell>
          <cell r="F615" t="str">
            <v xml:space="preserve">TRI-PHIL INTERNATIONAL </v>
          </cell>
          <cell r="G615" t="str">
            <v>R.M.T. INDUSTRIAL COMPLEX, R.M.T. INDUSTRIAL COMPLEX, MUNTINLUPA</v>
          </cell>
          <cell r="H615" t="str">
            <v>MUNTINLUPA CITY</v>
          </cell>
          <cell r="I615" t="str">
            <v>PARAÑAQUE</v>
          </cell>
          <cell r="J615"/>
          <cell r="K615"/>
          <cell r="L615" t="str">
            <v>POWERHOUSE</v>
          </cell>
          <cell r="M615" t="str">
            <v>CLOSE</v>
          </cell>
          <cell r="N615" t="str">
            <v>MBF</v>
          </cell>
          <cell r="O615">
            <v>197.39</v>
          </cell>
          <cell r="P615"/>
          <cell r="Q615">
            <v>256.85000000000002</v>
          </cell>
          <cell r="R615">
            <v>274</v>
          </cell>
          <cell r="S615">
            <v>960851.44</v>
          </cell>
          <cell r="T615" t="str">
            <v>NEW</v>
          </cell>
          <cell r="U615">
            <v>124745.68</v>
          </cell>
          <cell r="V615">
            <v>133896.80000000002</v>
          </cell>
          <cell r="W615">
            <v>44540.597916666666</v>
          </cell>
          <cell r="X615">
            <v>44546</v>
          </cell>
          <cell r="Y615">
            <v>44545</v>
          </cell>
          <cell r="Z615"/>
          <cell r="AA615">
            <v>44602.587500000001</v>
          </cell>
          <cell r="AB615">
            <v>44784.385416666664</v>
          </cell>
          <cell r="AC615">
            <v>61.989583333335759</v>
          </cell>
          <cell r="AD615">
            <v>56.587500000001455</v>
          </cell>
          <cell r="AE615">
            <v>181.79791666666279</v>
          </cell>
          <cell r="AF615">
            <v>44559.625888694638</v>
          </cell>
          <cell r="AG615">
            <v>44568.500014568766</v>
          </cell>
          <cell r="AH615">
            <v>44590.597916666666</v>
          </cell>
          <cell r="AI615">
            <v>2.1105977182540507</v>
          </cell>
          <cell r="AJ615">
            <v>3.9521286231883215</v>
          </cell>
          <cell r="AK615">
            <v>28</v>
          </cell>
          <cell r="AL615">
            <v>30</v>
          </cell>
          <cell r="AM615">
            <v>22.027972027972027</v>
          </cell>
          <cell r="AN615">
            <v>27.9020979020979</v>
          </cell>
          <cell r="AO615">
            <v>19.027972027972027</v>
          </cell>
          <cell r="AP615">
            <v>46</v>
          </cell>
          <cell r="AQ615">
            <v>36.800000000000004</v>
          </cell>
          <cell r="AR615">
            <v>31.800000000000004</v>
          </cell>
          <cell r="AS615">
            <v>44639.387500000004</v>
          </cell>
          <cell r="AT615">
            <v>44634.387500000004</v>
          </cell>
          <cell r="AU615"/>
          <cell r="AV615"/>
          <cell r="AW615"/>
          <cell r="AX615"/>
          <cell r="AY615"/>
          <cell r="AZ615"/>
          <cell r="BA615"/>
          <cell r="BB615"/>
          <cell r="BC615" t="str">
            <v>PAID</v>
          </cell>
          <cell r="BD615" t="str">
            <v>WITH BACKJOB</v>
          </cell>
          <cell r="BE615">
            <v>44605.587500000001</v>
          </cell>
          <cell r="BF615">
            <v>7.4124999999985448</v>
          </cell>
          <cell r="BG615">
            <v>44598</v>
          </cell>
          <cell r="BH615">
            <v>44613</v>
          </cell>
        </row>
        <row r="616">
          <cell r="E616" t="str">
            <v>X21093899085</v>
          </cell>
          <cell r="F616" t="str">
            <v>DITO TELECOMMUNITY CORPORATION</v>
          </cell>
          <cell r="G616" t="str">
            <v>SAGING, CAA CPD PH 1-A, LAS PINAS CITY</v>
          </cell>
          <cell r="H616" t="str">
            <v>LAS PIÑAS CITY</v>
          </cell>
          <cell r="I616" t="str">
            <v>PARAÑAQUE</v>
          </cell>
          <cell r="J616"/>
          <cell r="K616"/>
          <cell r="L616" t="str">
            <v>POWERHOUSE</v>
          </cell>
          <cell r="M616" t="str">
            <v>CLOSE</v>
          </cell>
          <cell r="N616" t="str">
            <v>MBF</v>
          </cell>
          <cell r="O616">
            <v>78.75</v>
          </cell>
          <cell r="P616"/>
          <cell r="Q616">
            <v>124.37</v>
          </cell>
          <cell r="R616">
            <v>31</v>
          </cell>
          <cell r="S616">
            <v>329925.03000000003</v>
          </cell>
          <cell r="T616" t="str">
            <v>NEW</v>
          </cell>
          <cell r="U616">
            <v>53573.16</v>
          </cell>
          <cell r="V616">
            <v>53110.600000000006</v>
          </cell>
          <cell r="W616">
            <v>44529.700694444444</v>
          </cell>
          <cell r="X616">
            <v>44532</v>
          </cell>
          <cell r="Y616">
            <v>44532</v>
          </cell>
          <cell r="Z616"/>
          <cell r="AA616">
            <v>44566.603472222225</v>
          </cell>
          <cell r="AB616">
            <v>44802.340277777781</v>
          </cell>
          <cell r="AC616">
            <v>36.902777777781012</v>
          </cell>
          <cell r="AD616">
            <v>34.603472222224809</v>
          </cell>
          <cell r="AE616">
            <v>235.7368055555562</v>
          </cell>
          <cell r="AF616">
            <v>44550.907590996168</v>
          </cell>
          <cell r="AG616">
            <v>44560.362763409961</v>
          </cell>
          <cell r="AH616">
            <v>44579.700694444444</v>
          </cell>
          <cell r="AI616">
            <v>1.1433552943970613</v>
          </cell>
          <cell r="AJ616">
            <v>5.357654671717186</v>
          </cell>
          <cell r="AK616">
            <v>26</v>
          </cell>
          <cell r="AL616">
            <v>36</v>
          </cell>
          <cell r="AM616">
            <v>24.206896551724139</v>
          </cell>
          <cell r="AN616">
            <v>30.662068965517239</v>
          </cell>
          <cell r="AO616">
            <v>21.206896551724139</v>
          </cell>
          <cell r="AP616">
            <v>44</v>
          </cell>
          <cell r="AQ616">
            <v>35.200000000000003</v>
          </cell>
          <cell r="AR616">
            <v>30.200000000000003</v>
          </cell>
          <cell r="AS616">
            <v>44601.803472222222</v>
          </cell>
          <cell r="AT616">
            <v>44596.803472222222</v>
          </cell>
          <cell r="AU616"/>
          <cell r="AV616"/>
          <cell r="AW616"/>
          <cell r="AX616"/>
          <cell r="AY616"/>
          <cell r="AZ616"/>
          <cell r="BA616"/>
          <cell r="BB616"/>
          <cell r="BC616" t="str">
            <v>PAID</v>
          </cell>
          <cell r="BD616" t="str">
            <v>WITH BACKJOB</v>
          </cell>
          <cell r="BE616">
            <v>44569.603472222225</v>
          </cell>
          <cell r="BF616">
            <v>43.396527777775191</v>
          </cell>
          <cell r="BG616">
            <v>44572</v>
          </cell>
          <cell r="BH616">
            <v>44613</v>
          </cell>
        </row>
        <row r="617">
          <cell r="E617" t="str">
            <v>X21115372333</v>
          </cell>
          <cell r="F617" t="str">
            <v>CLTJ REALTY &amp; DEVELOPMENT CORPORATION</v>
          </cell>
          <cell r="G617" t="str">
            <v>BATANGAS EAST, AYALA-ALABANG VILL, MUNTINLUPA</v>
          </cell>
          <cell r="H617" t="str">
            <v>MUNTINLUPA CITY</v>
          </cell>
          <cell r="I617" t="str">
            <v>PARAÑAQUE</v>
          </cell>
          <cell r="J617"/>
          <cell r="K617"/>
          <cell r="L617" t="str">
            <v>POWERHOUSE</v>
          </cell>
          <cell r="M617" t="str">
            <v>CLOSE</v>
          </cell>
          <cell r="N617" t="str">
            <v>MBF</v>
          </cell>
          <cell r="O617">
            <v>162.71</v>
          </cell>
          <cell r="P617"/>
          <cell r="Q617">
            <v>235.57</v>
          </cell>
          <cell r="R617">
            <v>81</v>
          </cell>
          <cell r="S617">
            <v>556748.31000000006</v>
          </cell>
          <cell r="T617" t="str">
            <v>NEW</v>
          </cell>
          <cell r="U617">
            <v>102848.64</v>
          </cell>
          <cell r="V617">
            <v>110340.41</v>
          </cell>
          <cell r="W617">
            <v>44553.443749999999</v>
          </cell>
          <cell r="X617">
            <v>44564.529166666667</v>
          </cell>
          <cell r="Y617">
            <v>44567</v>
          </cell>
          <cell r="Z617"/>
          <cell r="AA617">
            <v>44582.676388888889</v>
          </cell>
          <cell r="AB617">
            <v>44908.55972222222</v>
          </cell>
          <cell r="AC617">
            <v>29.232638888890506</v>
          </cell>
          <cell r="AD617">
            <v>18.147222222221899</v>
          </cell>
          <cell r="AE617">
            <v>325.88333333333139</v>
          </cell>
          <cell r="AF617">
            <v>44574.403481543624</v>
          </cell>
          <cell r="AG617">
            <v>44583.792743288592</v>
          </cell>
          <cell r="AH617">
            <v>44603.443749999999</v>
          </cell>
          <cell r="AI617">
            <v>0.91505529295056398</v>
          </cell>
          <cell r="AJ617">
            <v>7.0844202898550304</v>
          </cell>
          <cell r="AK617">
            <v>28</v>
          </cell>
          <cell r="AL617">
            <v>34</v>
          </cell>
          <cell r="AM617">
            <v>23.959731543624162</v>
          </cell>
          <cell r="AN617">
            <v>30.348993288590602</v>
          </cell>
          <cell r="AO617">
            <v>20.959731543624162</v>
          </cell>
          <cell r="AP617">
            <v>46</v>
          </cell>
          <cell r="AQ617">
            <v>36.800000000000004</v>
          </cell>
          <cell r="AR617">
            <v>31.800000000000004</v>
          </cell>
          <cell r="AS617">
            <v>44619.476388888892</v>
          </cell>
          <cell r="AT617">
            <v>44614.476388888892</v>
          </cell>
          <cell r="AU617"/>
          <cell r="AV617"/>
          <cell r="AW617"/>
          <cell r="AX617"/>
          <cell r="AY617"/>
          <cell r="AZ617"/>
          <cell r="BA617"/>
          <cell r="BB617"/>
          <cell r="BC617" t="str">
            <v>PAID</v>
          </cell>
          <cell r="BD617"/>
          <cell r="BE617">
            <v>44585.676388888889</v>
          </cell>
          <cell r="BF617">
            <v>27.323611111110949</v>
          </cell>
          <cell r="BG617">
            <v>44581</v>
          </cell>
          <cell r="BH617">
            <v>44613</v>
          </cell>
        </row>
        <row r="618">
          <cell r="E618" t="str">
            <v>X21094077663</v>
          </cell>
          <cell r="F618" t="str">
            <v>DITO TELECOMMUNITY CORPORATION</v>
          </cell>
          <cell r="G618" t="str">
            <v>J. ELIZALDE, BF HOMES, PARANAQUE</v>
          </cell>
          <cell r="H618" t="str">
            <v>PARAÑAQUE CITY</v>
          </cell>
          <cell r="I618" t="str">
            <v>PARAÑAQUE</v>
          </cell>
          <cell r="J618"/>
          <cell r="K618"/>
          <cell r="L618" t="str">
            <v>POWERHOUSE</v>
          </cell>
          <cell r="M618" t="str">
            <v>CLOSE</v>
          </cell>
          <cell r="N618" t="str">
            <v>FMS</v>
          </cell>
          <cell r="O618">
            <v>28.56</v>
          </cell>
          <cell r="P618"/>
          <cell r="Q618">
            <v>39.130000000000003</v>
          </cell>
          <cell r="R618">
            <v>31</v>
          </cell>
          <cell r="S618">
            <v>63049.95</v>
          </cell>
          <cell r="T618" t="str">
            <v>NEW</v>
          </cell>
          <cell r="U618">
            <v>19368.150000000001</v>
          </cell>
          <cell r="V618">
            <v>19368.149999999998</v>
          </cell>
          <cell r="W618">
            <v>44565.292361111111</v>
          </cell>
          <cell r="X618">
            <v>44571</v>
          </cell>
          <cell r="Y618">
            <v>44572</v>
          </cell>
          <cell r="Z618"/>
          <cell r="AA618">
            <v>44593.40902777778</v>
          </cell>
          <cell r="AB618">
            <v>45236.414583333331</v>
          </cell>
          <cell r="AC618">
            <v>28.116666666668607</v>
          </cell>
          <cell r="AD618">
            <v>22.409027777779556</v>
          </cell>
          <cell r="AE618">
            <v>643.00555555555184</v>
          </cell>
          <cell r="AF618">
            <v>44584.066554659497</v>
          </cell>
          <cell r="AG618">
            <v>44592.873006272399</v>
          </cell>
          <cell r="AH618">
            <v>44615.292361111111</v>
          </cell>
          <cell r="AI618">
            <v>0.96846296296302969</v>
          </cell>
          <cell r="AJ618">
            <v>16.075138888888794</v>
          </cell>
          <cell r="AK618">
            <v>20</v>
          </cell>
          <cell r="AL618">
            <v>36</v>
          </cell>
          <cell r="AM618">
            <v>21.774193548387096</v>
          </cell>
          <cell r="AN618">
            <v>27.58064516129032</v>
          </cell>
          <cell r="AO618">
            <v>18.774193548387096</v>
          </cell>
          <cell r="AP618">
            <v>40</v>
          </cell>
          <cell r="AQ618">
            <v>32</v>
          </cell>
          <cell r="AR618">
            <v>27</v>
          </cell>
          <cell r="AS618">
            <v>44625.40902777778</v>
          </cell>
          <cell r="AT618">
            <v>44620.40902777778</v>
          </cell>
          <cell r="AU618"/>
          <cell r="AV618"/>
          <cell r="AW618"/>
          <cell r="AX618"/>
          <cell r="AY618"/>
          <cell r="AZ618"/>
          <cell r="BA618"/>
          <cell r="BB618"/>
          <cell r="BC618" t="str">
            <v>PAID</v>
          </cell>
          <cell r="BD618" t="str">
            <v>WITH BACKJOB</v>
          </cell>
          <cell r="BE618">
            <v>44596.40902777778</v>
          </cell>
          <cell r="BF618">
            <v>16.590972222220444</v>
          </cell>
          <cell r="BG618">
            <v>44585</v>
          </cell>
          <cell r="BH618">
            <v>44613</v>
          </cell>
        </row>
        <row r="619">
          <cell r="E619" t="str">
            <v>P2106112390</v>
          </cell>
          <cell r="F619" t="str">
            <v>46WH Loadsplit from 75kVA:[379537|WA173957| DS2-2050] Install 1-75kVA DT on pole DS2-0005 W/POLE R</v>
          </cell>
          <cell r="G619" t="str">
            <v>SAN GUILLERMO PUTATAN PUTATAN MUNTINLUPA</v>
          </cell>
          <cell r="H619" t="str">
            <v>MUNTINLUPA CITY</v>
          </cell>
          <cell r="I619" t="str">
            <v>PARAÑAQUE</v>
          </cell>
          <cell r="J619"/>
          <cell r="K619"/>
          <cell r="L619" t="str">
            <v>POWERHOUSE</v>
          </cell>
          <cell r="M619" t="str">
            <v>CLOSE</v>
          </cell>
          <cell r="N619" t="str">
            <v>FMS</v>
          </cell>
          <cell r="O619">
            <v>45.51</v>
          </cell>
          <cell r="P619"/>
          <cell r="Q619">
            <v>2.8</v>
          </cell>
          <cell r="R619">
            <v>0</v>
          </cell>
          <cell r="S619">
            <v>244902.88</v>
          </cell>
          <cell r="T619" t="str">
            <v>OLDT</v>
          </cell>
          <cell r="U619">
            <v>53035.38</v>
          </cell>
          <cell r="V619">
            <v>29613.98</v>
          </cell>
          <cell r="W619">
            <v>44579.023611111108</v>
          </cell>
          <cell r="X619">
            <v>44579.649305555555</v>
          </cell>
          <cell r="Y619">
            <v>44582</v>
          </cell>
          <cell r="Z619"/>
          <cell r="AA619">
            <v>44602.338888888888</v>
          </cell>
          <cell r="AB619">
            <v>45278.72152777778</v>
          </cell>
          <cell r="AC619">
            <v>23.315277777779556</v>
          </cell>
          <cell r="AD619">
            <v>22.689583333332848</v>
          </cell>
          <cell r="AE619">
            <v>676.38263888889196</v>
          </cell>
          <cell r="AF619">
            <v>44597.797804659494</v>
          </cell>
          <cell r="AG619">
            <v>44606.604256272396</v>
          </cell>
          <cell r="AH619">
            <v>44629.023611111108</v>
          </cell>
          <cell r="AI619">
            <v>0.8030817901235181</v>
          </cell>
          <cell r="AJ619">
            <v>16.9095659722223</v>
          </cell>
          <cell r="AK619">
            <v>20</v>
          </cell>
          <cell r="AL619">
            <v>36</v>
          </cell>
          <cell r="AM619">
            <v>21.774193548387096</v>
          </cell>
          <cell r="AN619">
            <v>27.58064516129032</v>
          </cell>
          <cell r="AO619">
            <v>18.774193548387096</v>
          </cell>
          <cell r="AP619">
            <v>40</v>
          </cell>
          <cell r="AQ619">
            <v>32</v>
          </cell>
          <cell r="AR619">
            <v>27</v>
          </cell>
          <cell r="AS619">
            <v>44634.338888888888</v>
          </cell>
          <cell r="AT619">
            <v>44629.338888888888</v>
          </cell>
          <cell r="AU619"/>
          <cell r="AV619"/>
          <cell r="AW619"/>
          <cell r="AX619"/>
          <cell r="AY619"/>
          <cell r="AZ619"/>
          <cell r="BA619"/>
          <cell r="BB619"/>
          <cell r="BC619" t="str">
            <v>PAID</v>
          </cell>
          <cell r="BD619"/>
          <cell r="BE619">
            <v>44605.338888888888</v>
          </cell>
          <cell r="BF619">
            <v>7.6611111111124046</v>
          </cell>
          <cell r="BG619">
            <v>44601</v>
          </cell>
          <cell r="BH619">
            <v>44613</v>
          </cell>
        </row>
        <row r="620">
          <cell r="E620" t="str">
            <v>X21115231413</v>
          </cell>
          <cell r="F620" t="str">
            <v>DITO TELECOMMUNITY CORPORATION</v>
          </cell>
          <cell r="G620" t="str">
            <v>BF HOMES-HERNANDEZ PORTION, BF HOMES-HERNANDEZ PORTION, LAS PINAS CITY</v>
          </cell>
          <cell r="H620" t="str">
            <v>LAS PIÑAS CITY</v>
          </cell>
          <cell r="I620" t="str">
            <v>PARAÑAQUE</v>
          </cell>
          <cell r="J620"/>
          <cell r="K620"/>
          <cell r="L620" t="str">
            <v>POWERHOUSE</v>
          </cell>
          <cell r="M620" t="str">
            <v>CLOSE</v>
          </cell>
          <cell r="N620" t="str">
            <v>FMS</v>
          </cell>
          <cell r="O620">
            <v>82.1</v>
          </cell>
          <cell r="P620"/>
          <cell r="Q620">
            <v>117.22</v>
          </cell>
          <cell r="R620">
            <v>31</v>
          </cell>
          <cell r="S620">
            <v>276647.95</v>
          </cell>
          <cell r="T620" t="str">
            <v>NEW</v>
          </cell>
          <cell r="U620">
            <v>54758.55</v>
          </cell>
          <cell r="V620">
            <v>54622.92</v>
          </cell>
          <cell r="W620">
            <v>44571.761111111111</v>
          </cell>
          <cell r="X620">
            <v>44573</v>
          </cell>
          <cell r="Y620">
            <v>44574</v>
          </cell>
          <cell r="Z620"/>
          <cell r="AA620">
            <v>44582.675000000003</v>
          </cell>
          <cell r="AB620">
            <v>45413.529166666667</v>
          </cell>
          <cell r="AC620">
            <v>10.913888888891961</v>
          </cell>
          <cell r="AD620">
            <v>9.6750000000029104</v>
          </cell>
          <cell r="AE620">
            <v>830.85416666666424</v>
          </cell>
          <cell r="AF620">
            <v>44592.968007662836</v>
          </cell>
          <cell r="AG620">
            <v>44602.423180076628</v>
          </cell>
          <cell r="AH620">
            <v>44621.761111111111</v>
          </cell>
          <cell r="AI620">
            <v>0.33814399335242185</v>
          </cell>
          <cell r="AJ620">
            <v>18.883049242424189</v>
          </cell>
          <cell r="AK620">
            <v>26</v>
          </cell>
          <cell r="AL620">
            <v>36</v>
          </cell>
          <cell r="AM620">
            <v>24.206896551724139</v>
          </cell>
          <cell r="AN620">
            <v>30.662068965517239</v>
          </cell>
          <cell r="AO620">
            <v>21.206896551724139</v>
          </cell>
          <cell r="AP620">
            <v>44</v>
          </cell>
          <cell r="AQ620">
            <v>35.200000000000003</v>
          </cell>
          <cell r="AR620">
            <v>30.200000000000003</v>
          </cell>
          <cell r="AS620">
            <v>44617.875</v>
          </cell>
          <cell r="AT620">
            <v>44612.875</v>
          </cell>
          <cell r="AU620"/>
          <cell r="AV620"/>
          <cell r="AW620"/>
          <cell r="AX620"/>
          <cell r="AY620"/>
          <cell r="AZ620"/>
          <cell r="BA620"/>
          <cell r="BB620"/>
          <cell r="BC620" t="str">
            <v>PAID</v>
          </cell>
          <cell r="BD620" t="str">
            <v>WITH BACKJOB</v>
          </cell>
          <cell r="BE620">
            <v>44585.675000000003</v>
          </cell>
          <cell r="BF620">
            <v>29.32499999999709</v>
          </cell>
          <cell r="BG620">
            <v>44581</v>
          </cell>
          <cell r="BH620">
            <v>44615</v>
          </cell>
        </row>
        <row r="621">
          <cell r="E621" t="str">
            <v>X21020749087</v>
          </cell>
          <cell r="F621" t="str">
            <v>DITO TELECOMMUNITY CORPORATION</v>
          </cell>
          <cell r="G621" t="str">
            <v>STREET, ROSAL, LUZVILLE SUBD, BACOOR</v>
          </cell>
          <cell r="H621" t="str">
            <v>BACOOR CITY</v>
          </cell>
          <cell r="I621" t="str">
            <v>DASMA</v>
          </cell>
          <cell r="J621"/>
          <cell r="K621"/>
          <cell r="L621" t="str">
            <v>POWERHOUSE</v>
          </cell>
          <cell r="M621" t="str">
            <v>CLOSE</v>
          </cell>
          <cell r="N621" t="str">
            <v>FMS</v>
          </cell>
          <cell r="O621">
            <v>24.22</v>
          </cell>
          <cell r="P621"/>
          <cell r="Q621">
            <v>19</v>
          </cell>
          <cell r="R621">
            <v>33.200000000000003</v>
          </cell>
          <cell r="S621">
            <v>119436.13</v>
          </cell>
          <cell r="T621" t="str">
            <v>NEW</v>
          </cell>
          <cell r="U621">
            <v>16424.04</v>
          </cell>
          <cell r="V621">
            <v>16335.88</v>
          </cell>
          <cell r="W621">
            <v>44585.61041666667</v>
          </cell>
          <cell r="X621">
            <v>44588.379166666666</v>
          </cell>
          <cell r="Y621">
            <v>44588</v>
          </cell>
          <cell r="Z621"/>
          <cell r="AA621">
            <v>44599.349305555559</v>
          </cell>
          <cell r="AB621">
            <v>45413.554166666669</v>
          </cell>
          <cell r="AC621">
            <v>13.738888888889051</v>
          </cell>
          <cell r="AD621">
            <v>10.970138888893416</v>
          </cell>
          <cell r="AE621">
            <v>814.20486111110949</v>
          </cell>
          <cell r="AF621">
            <v>44604.384610215056</v>
          </cell>
          <cell r="AG621">
            <v>44613.191061827958</v>
          </cell>
          <cell r="AH621">
            <v>44635.61041666667</v>
          </cell>
          <cell r="AI621">
            <v>0.47322839506173398</v>
          </cell>
          <cell r="AJ621">
            <v>20.355121527777737</v>
          </cell>
          <cell r="AK621">
            <v>20</v>
          </cell>
          <cell r="AL621">
            <v>36</v>
          </cell>
          <cell r="AM621">
            <v>21.774193548387096</v>
          </cell>
          <cell r="AN621">
            <v>27.58064516129032</v>
          </cell>
          <cell r="AO621">
            <v>18.774193548387096</v>
          </cell>
          <cell r="AP621">
            <v>40</v>
          </cell>
          <cell r="AQ621">
            <v>32</v>
          </cell>
          <cell r="AR621">
            <v>27</v>
          </cell>
          <cell r="AS621">
            <v>44631.349305555559</v>
          </cell>
          <cell r="AT621">
            <v>44626.349305555559</v>
          </cell>
          <cell r="AU621"/>
          <cell r="AV621"/>
          <cell r="AW621"/>
          <cell r="AX621"/>
          <cell r="AY621"/>
          <cell r="AZ621"/>
          <cell r="BA621"/>
          <cell r="BB621"/>
          <cell r="BC621" t="str">
            <v>PAID</v>
          </cell>
          <cell r="BD621" t="str">
            <v>WITH BACKJOB</v>
          </cell>
          <cell r="BE621">
            <v>44602.349305555559</v>
          </cell>
          <cell r="BF621">
            <v>12.650694444440887</v>
          </cell>
          <cell r="BG621">
            <v>44594</v>
          </cell>
          <cell r="BH621">
            <v>44615</v>
          </cell>
        </row>
        <row r="622">
          <cell r="E622" t="str">
            <v>X21083499792</v>
          </cell>
          <cell r="F622" t="str">
            <v>DITO TELECOMMUNITY CORPORATION</v>
          </cell>
          <cell r="G622" t="str">
            <v>DO?A SOLEDAD, BETTER LIVING SUBD, PARANAQUE</v>
          </cell>
          <cell r="H622" t="str">
            <v>PARAÑAQUE CITY</v>
          </cell>
          <cell r="I622" t="str">
            <v>PARAÑAQUE</v>
          </cell>
          <cell r="J622"/>
          <cell r="K622"/>
          <cell r="L622" t="str">
            <v>VJC</v>
          </cell>
          <cell r="M622" t="str">
            <v>CLOSE</v>
          </cell>
          <cell r="N622" t="str">
            <v>MBF</v>
          </cell>
          <cell r="O622">
            <v>73.05</v>
          </cell>
          <cell r="P622"/>
          <cell r="Q622">
            <v>116.32</v>
          </cell>
          <cell r="R622">
            <v>31</v>
          </cell>
          <cell r="S622">
            <v>326976.81</v>
          </cell>
          <cell r="T622" t="str">
            <v>NEW</v>
          </cell>
          <cell r="U622">
            <v>75015.25</v>
          </cell>
          <cell r="V622">
            <v>48829.19</v>
          </cell>
          <cell r="W622">
            <v>44460.995833333334</v>
          </cell>
          <cell r="X622">
            <v>44468</v>
          </cell>
          <cell r="Y622">
            <v>44467</v>
          </cell>
          <cell r="Z622"/>
          <cell r="AA622">
            <v>44512.614583333336</v>
          </cell>
          <cell r="AB622">
            <v>45371.602777777778</v>
          </cell>
          <cell r="AC622">
            <v>51.618750000001455</v>
          </cell>
          <cell r="AD622">
            <v>44.614583333335759</v>
          </cell>
          <cell r="AE622">
            <v>858.98819444444234</v>
          </cell>
          <cell r="AF622">
            <v>44482.202729885059</v>
          </cell>
          <cell r="AG622">
            <v>44491.657902298852</v>
          </cell>
          <cell r="AH622">
            <v>44510.995833333334</v>
          </cell>
          <cell r="AI622">
            <v>1.5992988782051731</v>
          </cell>
          <cell r="AJ622">
            <v>19.522458964646418</v>
          </cell>
          <cell r="AK622">
            <v>26</v>
          </cell>
          <cell r="AL622">
            <v>36</v>
          </cell>
          <cell r="AM622">
            <v>24.206896551724139</v>
          </cell>
          <cell r="AN622">
            <v>30.662068965517239</v>
          </cell>
          <cell r="AO622">
            <v>21.206896551724139</v>
          </cell>
          <cell r="AP622">
            <v>44</v>
          </cell>
          <cell r="AQ622">
            <v>35.200000000000003</v>
          </cell>
          <cell r="AR622">
            <v>30.200000000000003</v>
          </cell>
          <cell r="AS622">
            <v>44547.814583333333</v>
          </cell>
          <cell r="AT622">
            <v>44542.814583333333</v>
          </cell>
          <cell r="AU622"/>
          <cell r="AV622"/>
          <cell r="AW622"/>
          <cell r="AX622"/>
          <cell r="AY622"/>
          <cell r="AZ622"/>
          <cell r="BA622"/>
          <cell r="BB622"/>
          <cell r="BC622" t="str">
            <v>PAID</v>
          </cell>
          <cell r="BD622" t="str">
            <v>WITH BACKJOB</v>
          </cell>
          <cell r="BE622">
            <v>44515.614583333336</v>
          </cell>
          <cell r="BF622">
            <v>104.38541666666424</v>
          </cell>
          <cell r="BG622">
            <v>44512</v>
          </cell>
          <cell r="BH622">
            <v>44620</v>
          </cell>
        </row>
        <row r="623">
          <cell r="E623" t="str">
            <v>X20104391665</v>
          </cell>
          <cell r="F623" t="str">
            <v>BARANGAY KATUPARAN</v>
          </cell>
          <cell r="G623" t="str">
            <v>7TH, GHQ VILL, TAGUIG CITY</v>
          </cell>
          <cell r="H623" t="str">
            <v>TAGUIG CITY</v>
          </cell>
          <cell r="I623" t="str">
            <v>PARAÑAQUE</v>
          </cell>
          <cell r="J623"/>
          <cell r="K623"/>
          <cell r="L623" t="str">
            <v>VJC</v>
          </cell>
          <cell r="M623" t="str">
            <v>CLOSE</v>
          </cell>
          <cell r="N623" t="str">
            <v>MBF</v>
          </cell>
          <cell r="O623">
            <v>190.08</v>
          </cell>
          <cell r="P623"/>
          <cell r="Q623">
            <v>327.58</v>
          </cell>
          <cell r="R623">
            <v>75</v>
          </cell>
          <cell r="S623">
            <v>569267.59</v>
          </cell>
          <cell r="T623" t="str">
            <v>NEW</v>
          </cell>
          <cell r="U623">
            <v>127497.3</v>
          </cell>
          <cell r="V623">
            <v>127056.13999999998</v>
          </cell>
          <cell r="W623">
            <v>44424.418749999997</v>
          </cell>
          <cell r="X623">
            <v>44426.595138888886</v>
          </cell>
          <cell r="Y623">
            <v>0</v>
          </cell>
          <cell r="Z623"/>
          <cell r="AA623">
            <v>44463.370138888888</v>
          </cell>
          <cell r="AB623">
            <v>45576.36041666667</v>
          </cell>
          <cell r="AC623">
            <v>38.951388888890506</v>
          </cell>
          <cell r="AD623">
            <v>36.775000000001455</v>
          </cell>
          <cell r="AE623">
            <v>1112.9902777777825</v>
          </cell>
          <cell r="AF623">
            <v>44445.937980769231</v>
          </cell>
          <cell r="AG623">
            <v>44455.476442307692</v>
          </cell>
          <cell r="AH623">
            <v>44474.418749999997</v>
          </cell>
          <cell r="AI623">
            <v>1.1914542483660626</v>
          </cell>
          <cell r="AJ623">
            <v>23.187297453703803</v>
          </cell>
          <cell r="AK623">
            <v>30</v>
          </cell>
          <cell r="AL623">
            <v>34</v>
          </cell>
          <cell r="AM623">
            <v>24.51923076923077</v>
          </cell>
          <cell r="AN623">
            <v>31.057692307692307</v>
          </cell>
          <cell r="AO623">
            <v>21.51923076923077</v>
          </cell>
          <cell r="AP623">
            <v>48</v>
          </cell>
          <cell r="AQ623">
            <v>38.400000000000006</v>
          </cell>
          <cell r="AR623">
            <v>33.400000000000006</v>
          </cell>
          <cell r="AS623">
            <v>44501.770138888889</v>
          </cell>
          <cell r="AT623">
            <v>44496.770138888889</v>
          </cell>
          <cell r="AU623"/>
          <cell r="AV623"/>
          <cell r="AW623"/>
          <cell r="AX623"/>
          <cell r="AY623"/>
          <cell r="AZ623"/>
          <cell r="BA623"/>
          <cell r="BB623"/>
          <cell r="BC623" t="str">
            <v>PAID</v>
          </cell>
          <cell r="BD623" t="str">
            <v>WITH BACKJOB</v>
          </cell>
          <cell r="BE623">
            <v>44466.370138888888</v>
          </cell>
          <cell r="BF623">
            <v>153.6298611111124</v>
          </cell>
          <cell r="BG623">
            <v>44463</v>
          </cell>
          <cell r="BH623">
            <v>44620</v>
          </cell>
        </row>
        <row r="624">
          <cell r="E624" t="str">
            <v>X21062161151</v>
          </cell>
          <cell r="F624" t="str">
            <v>FOOD TERMINAL, INC.</v>
          </cell>
          <cell r="G624" t="str">
            <v>CUCUMBER, FTI CPD, TAGUIG CITY</v>
          </cell>
          <cell r="H624" t="str">
            <v>TAGUIG CITY</v>
          </cell>
          <cell r="I624" t="str">
            <v>PARAÑAQUE</v>
          </cell>
          <cell r="J624"/>
          <cell r="K624"/>
          <cell r="L624" t="str">
            <v>ECOM</v>
          </cell>
          <cell r="M624" t="str">
            <v>CLOSE</v>
          </cell>
          <cell r="N624" t="str">
            <v>MBF</v>
          </cell>
          <cell r="O624">
            <v>100.59</v>
          </cell>
          <cell r="P624"/>
          <cell r="Q624">
            <v>127.22</v>
          </cell>
          <cell r="R624">
            <v>266</v>
          </cell>
          <cell r="S624">
            <v>539921.85</v>
          </cell>
          <cell r="T624" t="str">
            <v>NEW</v>
          </cell>
          <cell r="U624">
            <v>63168.92</v>
          </cell>
          <cell r="V624">
            <v>68238.899999999994</v>
          </cell>
          <cell r="W624">
            <v>44606.70416666667</v>
          </cell>
          <cell r="X624">
            <v>44609.541666666664</v>
          </cell>
          <cell r="Y624">
            <v>44608</v>
          </cell>
          <cell r="Z624"/>
          <cell r="AA624">
            <v>44609.813194444447</v>
          </cell>
          <cell r="AB624">
            <v>44722.611111111109</v>
          </cell>
          <cell r="AC624">
            <v>3.109027777776646</v>
          </cell>
          <cell r="AD624">
            <v>0.27152777778246673</v>
          </cell>
          <cell r="AE624">
            <v>112.79791666666279</v>
          </cell>
          <cell r="AF624">
            <v>44625.211519607845</v>
          </cell>
          <cell r="AG624">
            <v>44633.946813725495</v>
          </cell>
          <cell r="AH624">
            <v>44656.70416666667</v>
          </cell>
          <cell r="AI624">
            <v>0.10841737891733944</v>
          </cell>
          <cell r="AJ624">
            <v>2.5635890151514271</v>
          </cell>
          <cell r="AK624">
            <v>26</v>
          </cell>
          <cell r="AL624">
            <v>30</v>
          </cell>
          <cell r="AM624">
            <v>21.507352941176471</v>
          </cell>
          <cell r="AN624">
            <v>27.242647058823529</v>
          </cell>
          <cell r="AO624">
            <v>18.507352941176471</v>
          </cell>
          <cell r="AP624">
            <v>44</v>
          </cell>
          <cell r="AQ624">
            <v>35.200000000000003</v>
          </cell>
          <cell r="AR624">
            <v>30.200000000000003</v>
          </cell>
          <cell r="AS624">
            <v>44645.013194444444</v>
          </cell>
          <cell r="AT624">
            <v>44640.013194444444</v>
          </cell>
          <cell r="AU624"/>
          <cell r="AV624"/>
          <cell r="AW624"/>
          <cell r="AX624"/>
          <cell r="AY624"/>
          <cell r="AZ624"/>
          <cell r="BA624"/>
          <cell r="BB624"/>
          <cell r="BC624" t="str">
            <v>PAID</v>
          </cell>
          <cell r="BD624"/>
          <cell r="BE624">
            <v>44612.813194444447</v>
          </cell>
          <cell r="BF624">
            <v>8.1868055555532919</v>
          </cell>
          <cell r="BG624">
            <v>44610</v>
          </cell>
          <cell r="BH624">
            <v>44621</v>
          </cell>
        </row>
        <row r="625">
          <cell r="E625" t="str">
            <v>X21126055684</v>
          </cell>
          <cell r="F625" t="str">
            <v>NIGHT SHANGHAI EMPIRE INC.</v>
          </cell>
          <cell r="G625" t="str">
            <v>ALABANG-ZAPOTE, ALMANZA I, LAS PINAS CITY</v>
          </cell>
          <cell r="H625" t="str">
            <v>LAS PIÑAS CITY</v>
          </cell>
          <cell r="I625" t="str">
            <v>PARAÑAQUE</v>
          </cell>
          <cell r="J625"/>
          <cell r="K625"/>
          <cell r="L625" t="str">
            <v>ECOM</v>
          </cell>
          <cell r="M625" t="str">
            <v>CLOSE</v>
          </cell>
          <cell r="N625" t="str">
            <v>MBF</v>
          </cell>
          <cell r="O625">
            <v>90.29</v>
          </cell>
          <cell r="P625"/>
          <cell r="Q625">
            <v>104.12</v>
          </cell>
          <cell r="R625">
            <v>317</v>
          </cell>
          <cell r="S625">
            <v>634604.30000000005</v>
          </cell>
          <cell r="T625" t="str">
            <v>NEW</v>
          </cell>
          <cell r="U625">
            <v>51848.36</v>
          </cell>
          <cell r="V625">
            <v>61255.880000000005</v>
          </cell>
          <cell r="W625">
            <v>44594.614583333336</v>
          </cell>
          <cell r="X625">
            <v>44596.513194444444</v>
          </cell>
          <cell r="Y625">
            <v>44595</v>
          </cell>
          <cell r="Z625"/>
          <cell r="AA625">
            <v>44600.654166666667</v>
          </cell>
          <cell r="AB625">
            <v>44727.68472222222</v>
          </cell>
          <cell r="AC625">
            <v>6.0395833333313931</v>
          </cell>
          <cell r="AD625">
            <v>4.140972222223354</v>
          </cell>
          <cell r="AE625">
            <v>127.03055555555329</v>
          </cell>
          <cell r="AF625">
            <v>44612.140899122809</v>
          </cell>
          <cell r="AG625">
            <v>44620.614583333336</v>
          </cell>
          <cell r="AH625">
            <v>44644.614583333336</v>
          </cell>
          <cell r="AI625">
            <v>0.22067708333326244</v>
          </cell>
          <cell r="AJ625">
            <v>2.8870580808080293</v>
          </cell>
          <cell r="AK625">
            <v>26</v>
          </cell>
          <cell r="AL625">
            <v>28</v>
          </cell>
          <cell r="AM625">
            <v>20.526315789473689</v>
          </cell>
          <cell r="AN625">
            <v>26.000000000000004</v>
          </cell>
          <cell r="AO625">
            <v>17.526315789473689</v>
          </cell>
          <cell r="AP625">
            <v>44</v>
          </cell>
          <cell r="AQ625">
            <v>35.200000000000003</v>
          </cell>
          <cell r="AR625">
            <v>30.200000000000003</v>
          </cell>
          <cell r="AS625">
            <v>44635.854166666664</v>
          </cell>
          <cell r="AT625">
            <v>44630.854166666664</v>
          </cell>
          <cell r="AU625"/>
          <cell r="AV625"/>
          <cell r="AW625"/>
          <cell r="AX625"/>
          <cell r="AY625"/>
          <cell r="AZ625"/>
          <cell r="BA625"/>
          <cell r="BB625"/>
          <cell r="BC625" t="str">
            <v>PAID</v>
          </cell>
          <cell r="BD625"/>
          <cell r="BE625">
            <v>44603.654166666667</v>
          </cell>
          <cell r="BF625">
            <v>17.345833333332848</v>
          </cell>
          <cell r="BG625">
            <v>44600</v>
          </cell>
          <cell r="BH625">
            <v>44621</v>
          </cell>
        </row>
        <row r="626">
          <cell r="E626" t="str">
            <v>R20532985</v>
          </cell>
          <cell r="F626" t="str">
            <v>LIGHT RAIL TRANSIT AUTHORITY,</v>
          </cell>
          <cell r="G626" t="str">
            <v>QUIRINO, LA HUERTA, PARANAQUE</v>
          </cell>
          <cell r="H626" t="str">
            <v>PARAÑAQUE CITY</v>
          </cell>
          <cell r="I626" t="str">
            <v>PARAÑAQUE</v>
          </cell>
          <cell r="J626"/>
          <cell r="K626"/>
          <cell r="L626" t="str">
            <v>ECOM</v>
          </cell>
          <cell r="M626" t="str">
            <v>CLOSE</v>
          </cell>
          <cell r="N626" t="str">
            <v>UG</v>
          </cell>
          <cell r="O626">
            <v>155.74</v>
          </cell>
          <cell r="P626"/>
          <cell r="Q626">
            <v>14458.63</v>
          </cell>
          <cell r="R626">
            <v>0</v>
          </cell>
          <cell r="S626">
            <v>4825365.8499999996</v>
          </cell>
          <cell r="T626" t="str">
            <v>RELOC</v>
          </cell>
          <cell r="U626">
            <v>95857.82</v>
          </cell>
          <cell r="V626">
            <v>104985.57999999999</v>
          </cell>
          <cell r="W626">
            <v>44519.470833333333</v>
          </cell>
          <cell r="X626">
            <v>44524</v>
          </cell>
          <cell r="Y626">
            <v>44524</v>
          </cell>
          <cell r="Z626"/>
          <cell r="AA626">
            <v>44600.651388888888</v>
          </cell>
          <cell r="AB626">
            <v>44771.67291666667</v>
          </cell>
          <cell r="AC626">
            <v>81.180555555554747</v>
          </cell>
          <cell r="AD626">
            <v>76.651388888887595</v>
          </cell>
          <cell r="AE626">
            <v>171.02152777778247</v>
          </cell>
          <cell r="AF626">
            <v>44545.946815866082</v>
          </cell>
          <cell r="AG626">
            <v>44556.807077874815</v>
          </cell>
          <cell r="AH626">
            <v>44569.470833333333</v>
          </cell>
          <cell r="AI626">
            <v>2.0655941358024483</v>
          </cell>
          <cell r="AJ626">
            <v>2.8503587962963746</v>
          </cell>
          <cell r="AK626">
            <v>50</v>
          </cell>
          <cell r="AL626">
            <v>36</v>
          </cell>
          <cell r="AM626">
            <v>29.475982532751093</v>
          </cell>
          <cell r="AN626">
            <v>37.336244541484717</v>
          </cell>
          <cell r="AO626">
            <v>26.475982532751093</v>
          </cell>
          <cell r="AP626">
            <v>60</v>
          </cell>
          <cell r="AQ626">
            <v>48</v>
          </cell>
          <cell r="AR626">
            <v>43</v>
          </cell>
          <cell r="AS626">
            <v>44648.651388888888</v>
          </cell>
          <cell r="AT626">
            <v>44643.651388888888</v>
          </cell>
          <cell r="AU626"/>
          <cell r="AV626"/>
          <cell r="AW626"/>
          <cell r="AX626"/>
          <cell r="AY626"/>
          <cell r="AZ626"/>
          <cell r="BA626"/>
          <cell r="BB626"/>
          <cell r="BC626" t="str">
            <v>PAID</v>
          </cell>
          <cell r="BD626" t="str">
            <v>WITH BACKJOB</v>
          </cell>
          <cell r="BE626">
            <v>44603.651388888888</v>
          </cell>
          <cell r="BF626">
            <v>17.348611111112405</v>
          </cell>
          <cell r="BG626">
            <v>44600</v>
          </cell>
          <cell r="BH626">
            <v>44621</v>
          </cell>
        </row>
        <row r="627">
          <cell r="E627" t="str">
            <v>X21104939762</v>
          </cell>
          <cell r="F627" t="str">
            <v>GLOBAL-ESTATE RESORTS, INC.,</v>
          </cell>
          <cell r="G627" t="str">
            <v>DAANG HARI, ALMANZA II, LAS PINAS CITY</v>
          </cell>
          <cell r="H627" t="str">
            <v>LAS PIÑAS CITY</v>
          </cell>
          <cell r="I627" t="str">
            <v>PARAÑAQUE</v>
          </cell>
          <cell r="J627"/>
          <cell r="K627"/>
          <cell r="L627" t="str">
            <v>CHALLENGER</v>
          </cell>
          <cell r="M627" t="str">
            <v>CLOSE</v>
          </cell>
          <cell r="N627" t="str">
            <v>MBF</v>
          </cell>
          <cell r="O627">
            <v>16.12</v>
          </cell>
          <cell r="P627"/>
          <cell r="Q627">
            <v>18.97</v>
          </cell>
          <cell r="R627">
            <v>5</v>
          </cell>
          <cell r="S627">
            <v>110757.85</v>
          </cell>
          <cell r="T627" t="str">
            <v>NEW</v>
          </cell>
          <cell r="U627">
            <v>9480.86</v>
          </cell>
          <cell r="V627">
            <v>10973.94</v>
          </cell>
          <cell r="W627">
            <v>44608.556250000001</v>
          </cell>
          <cell r="X627">
            <v>44613.388888888891</v>
          </cell>
          <cell r="Y627">
            <v>44610</v>
          </cell>
          <cell r="Z627"/>
          <cell r="AA627">
            <v>44616.419444444444</v>
          </cell>
          <cell r="AB627">
            <v>44862.288194444445</v>
          </cell>
          <cell r="AC627">
            <v>7.8631944444423425</v>
          </cell>
          <cell r="AD627">
            <v>3.0305555555532919</v>
          </cell>
          <cell r="AE627">
            <v>245.86875000000146</v>
          </cell>
          <cell r="AF627">
            <v>44627.330443548388</v>
          </cell>
          <cell r="AG627">
            <v>44636.136895161289</v>
          </cell>
          <cell r="AH627">
            <v>44658.556250000001</v>
          </cell>
          <cell r="AI627">
            <v>0.27084336419745847</v>
          </cell>
          <cell r="AJ627">
            <v>6.1467187500000362</v>
          </cell>
          <cell r="AK627">
            <v>20</v>
          </cell>
          <cell r="AL627">
            <v>36</v>
          </cell>
          <cell r="AM627">
            <v>21.774193548387096</v>
          </cell>
          <cell r="AN627">
            <v>27.58064516129032</v>
          </cell>
          <cell r="AO627">
            <v>18.774193548387096</v>
          </cell>
          <cell r="AP627">
            <v>40</v>
          </cell>
          <cell r="AQ627">
            <v>32</v>
          </cell>
          <cell r="AR627">
            <v>27</v>
          </cell>
          <cell r="AS627">
            <v>44648.419444444444</v>
          </cell>
          <cell r="AT627">
            <v>44643.419444444444</v>
          </cell>
          <cell r="AU627"/>
          <cell r="AV627"/>
          <cell r="AW627"/>
          <cell r="AX627"/>
          <cell r="AY627"/>
          <cell r="AZ627"/>
          <cell r="BA627"/>
          <cell r="BB627"/>
          <cell r="BC627" t="str">
            <v>PAID</v>
          </cell>
          <cell r="BD627"/>
          <cell r="BE627">
            <v>44619.419444444444</v>
          </cell>
          <cell r="BF627">
            <v>1.5805555555562023</v>
          </cell>
          <cell r="BG627">
            <v>44616</v>
          </cell>
          <cell r="BH627">
            <v>44621</v>
          </cell>
        </row>
        <row r="628">
          <cell r="E628" t="str">
            <v>R21585861</v>
          </cell>
          <cell r="F628" t="str">
            <v>CONSTANTINO ANA DE VERA</v>
          </cell>
          <cell r="G628" t="str">
            <v>SAN AGUSTIN, SAN DIONISIO VILL- UP 5, PARANAQUE</v>
          </cell>
          <cell r="H628" t="str">
            <v>PARAÑAQUE CITY</v>
          </cell>
          <cell r="I628" t="str">
            <v>PARAÑAQUE</v>
          </cell>
          <cell r="J628"/>
          <cell r="K628"/>
          <cell r="L628" t="str">
            <v>ECOM</v>
          </cell>
          <cell r="M628" t="str">
            <v>CLOSE</v>
          </cell>
          <cell r="N628" t="str">
            <v>MBF</v>
          </cell>
          <cell r="O628">
            <v>16.38</v>
          </cell>
          <cell r="P628"/>
          <cell r="Q628">
            <v>22.55</v>
          </cell>
          <cell r="R628">
            <v>0</v>
          </cell>
          <cell r="S628">
            <v>29071.52</v>
          </cell>
          <cell r="T628" t="str">
            <v>RELOC</v>
          </cell>
          <cell r="U628">
            <v>11090.62</v>
          </cell>
          <cell r="V628">
            <v>11110.960000000001</v>
          </cell>
          <cell r="W628">
            <v>44592.727777777778</v>
          </cell>
          <cell r="X628">
            <v>44595.541666666664</v>
          </cell>
          <cell r="Y628">
            <v>44595</v>
          </cell>
          <cell r="Z628"/>
          <cell r="AA628">
            <v>44617.619444444441</v>
          </cell>
          <cell r="AB628">
            <v>44868.434027777781</v>
          </cell>
          <cell r="AC628">
            <v>24.891666666662786</v>
          </cell>
          <cell r="AD628">
            <v>22.077777777776646</v>
          </cell>
          <cell r="AE628">
            <v>250.81458333334012</v>
          </cell>
          <cell r="AF628">
            <v>44611.501971326164</v>
          </cell>
          <cell r="AG628">
            <v>44620.308422939066</v>
          </cell>
          <cell r="AH628">
            <v>44642.727777777778</v>
          </cell>
          <cell r="AI628">
            <v>0.85737962962949599</v>
          </cell>
          <cell r="AJ628">
            <v>6.2703645833335031</v>
          </cell>
          <cell r="AK628">
            <v>20</v>
          </cell>
          <cell r="AL628">
            <v>36</v>
          </cell>
          <cell r="AM628">
            <v>21.774193548387096</v>
          </cell>
          <cell r="AN628">
            <v>27.58064516129032</v>
          </cell>
          <cell r="AO628">
            <v>18.774193548387096</v>
          </cell>
          <cell r="AP628">
            <v>40</v>
          </cell>
          <cell r="AQ628">
            <v>32</v>
          </cell>
          <cell r="AR628">
            <v>27</v>
          </cell>
          <cell r="AS628">
            <v>44649.619444444441</v>
          </cell>
          <cell r="AT628">
            <v>44644.619444444441</v>
          </cell>
          <cell r="AU628"/>
          <cell r="AV628"/>
          <cell r="AW628"/>
          <cell r="AX628"/>
          <cell r="AY628"/>
          <cell r="AZ628"/>
          <cell r="BA628"/>
          <cell r="BB628"/>
          <cell r="BC628" t="str">
            <v>PAID</v>
          </cell>
          <cell r="BD628"/>
          <cell r="BE628">
            <v>44620.619444444441</v>
          </cell>
          <cell r="BF628">
            <v>0.38055555555911269</v>
          </cell>
          <cell r="BG628">
            <v>44614</v>
          </cell>
          <cell r="BH628">
            <v>44621</v>
          </cell>
        </row>
        <row r="629">
          <cell r="E629" t="str">
            <v>X21104920558</v>
          </cell>
          <cell r="F629" t="str">
            <v>ACTIVE REALTY AND DEVELOPMENT CORPORATION</v>
          </cell>
          <cell r="G629" t="str">
            <v>PALMA, TOWN AND COUNTRY WEST SUBD, BACOOR</v>
          </cell>
          <cell r="H629" t="str">
            <v>BACOOR CITY</v>
          </cell>
          <cell r="I629" t="str">
            <v>DASMA</v>
          </cell>
          <cell r="J629"/>
          <cell r="K629"/>
          <cell r="L629" t="str">
            <v>CHALLENGER</v>
          </cell>
          <cell r="M629" t="str">
            <v>CLOSE</v>
          </cell>
          <cell r="N629" t="str">
            <v>MBF</v>
          </cell>
          <cell r="O629">
            <v>55.72</v>
          </cell>
          <cell r="P629"/>
          <cell r="Q629">
            <v>90.25</v>
          </cell>
          <cell r="R629">
            <v>8</v>
          </cell>
          <cell r="S629">
            <v>243468.79999999999</v>
          </cell>
          <cell r="T629" t="str">
            <v>NEW</v>
          </cell>
          <cell r="U629">
            <v>37785.26</v>
          </cell>
          <cell r="V629">
            <v>37785.26</v>
          </cell>
          <cell r="W629">
            <v>44587.729166666664</v>
          </cell>
          <cell r="X629">
            <v>44589</v>
          </cell>
          <cell r="Y629">
            <v>44588</v>
          </cell>
          <cell r="Z629"/>
          <cell r="AA629">
            <v>44603.624305555553</v>
          </cell>
          <cell r="AB629">
            <v>44868.548611111109</v>
          </cell>
          <cell r="AC629">
            <v>15.895138888889051</v>
          </cell>
          <cell r="AD629">
            <v>14.624305555553292</v>
          </cell>
          <cell r="AE629">
            <v>264.9243055555562</v>
          </cell>
          <cell r="AF629">
            <v>44607.814668525403</v>
          </cell>
          <cell r="AG629">
            <v>44616.970802354394</v>
          </cell>
          <cell r="AH629">
            <v>44637.729166666664</v>
          </cell>
          <cell r="AI629">
            <v>0.51640004361245828</v>
          </cell>
          <cell r="AJ629">
            <v>6.3077215608465762</v>
          </cell>
          <cell r="AK629">
            <v>23</v>
          </cell>
          <cell r="AL629">
            <v>36</v>
          </cell>
          <cell r="AM629">
            <v>23.085501858736059</v>
          </cell>
          <cell r="AN629">
            <v>29.241635687732341</v>
          </cell>
          <cell r="AO629">
            <v>20.085501858736059</v>
          </cell>
          <cell r="AP629">
            <v>42</v>
          </cell>
          <cell r="AQ629">
            <v>33.6</v>
          </cell>
          <cell r="AR629">
            <v>28.6</v>
          </cell>
          <cell r="AS629">
            <v>44637.224305555552</v>
          </cell>
          <cell r="AT629">
            <v>44632.224305555552</v>
          </cell>
          <cell r="AU629"/>
          <cell r="AV629"/>
          <cell r="AW629"/>
          <cell r="AX629"/>
          <cell r="AY629"/>
          <cell r="AZ629"/>
          <cell r="BA629"/>
          <cell r="BB629"/>
          <cell r="BC629" t="str">
            <v>PAID</v>
          </cell>
          <cell r="BD629"/>
          <cell r="BE629">
            <v>44606.624305555553</v>
          </cell>
          <cell r="BF629">
            <v>14.375694444446708</v>
          </cell>
          <cell r="BG629">
            <v>44602</v>
          </cell>
          <cell r="BH629">
            <v>44621</v>
          </cell>
        </row>
        <row r="630">
          <cell r="E630" t="str">
            <v>X21062469937</v>
          </cell>
          <cell r="F630" t="str">
            <v>DITO TELECOMMUNITY CORPORATION</v>
          </cell>
          <cell r="G630" t="str">
            <v>BOUGAINVILLA, T.S. CRUZ SUBD, LAS PINAS CITY</v>
          </cell>
          <cell r="H630" t="str">
            <v>LAS PIÑAS CITY</v>
          </cell>
          <cell r="I630" t="str">
            <v>PARAÑAQUE</v>
          </cell>
          <cell r="J630"/>
          <cell r="K630"/>
          <cell r="L630" t="str">
            <v>POWERHOUSE</v>
          </cell>
          <cell r="M630" t="str">
            <v>CLOSE</v>
          </cell>
          <cell r="N630" t="str">
            <v>MBF</v>
          </cell>
          <cell r="O630">
            <v>126.71</v>
          </cell>
          <cell r="P630"/>
          <cell r="Q630">
            <v>160.72999999999999</v>
          </cell>
          <cell r="R630">
            <v>31</v>
          </cell>
          <cell r="S630">
            <v>289115.96999999997</v>
          </cell>
          <cell r="T630" t="str">
            <v>NEW</v>
          </cell>
          <cell r="U630">
            <v>70192.460000000006</v>
          </cell>
          <cell r="V630">
            <v>85842.859999999986</v>
          </cell>
          <cell r="W630">
            <v>44516.701388888891</v>
          </cell>
          <cell r="X630">
            <v>44518</v>
          </cell>
          <cell r="Y630">
            <v>44520</v>
          </cell>
          <cell r="Z630"/>
          <cell r="AA630">
            <v>44566.604166666664</v>
          </cell>
          <cell r="AB630">
            <v>44905.545138888891</v>
          </cell>
          <cell r="AC630">
            <v>49.902777777773736</v>
          </cell>
          <cell r="AD630">
            <v>48.604166666664241</v>
          </cell>
          <cell r="AE630">
            <v>338.94097222222626</v>
          </cell>
          <cell r="AF630">
            <v>44537.908285440615</v>
          </cell>
          <cell r="AG630">
            <v>44547.363457854408</v>
          </cell>
          <cell r="AH630">
            <v>44566.701388888891</v>
          </cell>
          <cell r="AI630">
            <v>1.5461330721746136</v>
          </cell>
          <cell r="AJ630">
            <v>7.7032039141415058</v>
          </cell>
          <cell r="AK630">
            <v>26</v>
          </cell>
          <cell r="AL630">
            <v>36</v>
          </cell>
          <cell r="AM630">
            <v>24.206896551724139</v>
          </cell>
          <cell r="AN630">
            <v>30.662068965517239</v>
          </cell>
          <cell r="AO630">
            <v>21.206896551724139</v>
          </cell>
          <cell r="AP630">
            <v>44</v>
          </cell>
          <cell r="AQ630">
            <v>35.200000000000003</v>
          </cell>
          <cell r="AR630">
            <v>30.200000000000003</v>
          </cell>
          <cell r="AS630">
            <v>44601.804166666661</v>
          </cell>
          <cell r="AT630">
            <v>44596.804166666661</v>
          </cell>
          <cell r="AU630"/>
          <cell r="AV630"/>
          <cell r="AW630"/>
          <cell r="AX630"/>
          <cell r="AY630"/>
          <cell r="AZ630"/>
          <cell r="BA630"/>
          <cell r="BB630"/>
          <cell r="BC630" t="str">
            <v>PAID</v>
          </cell>
          <cell r="BD630"/>
          <cell r="BE630">
            <v>44569.604166666664</v>
          </cell>
          <cell r="BF630">
            <v>51.395833333335759</v>
          </cell>
          <cell r="BG630">
            <v>44567</v>
          </cell>
          <cell r="BH630">
            <v>44621</v>
          </cell>
        </row>
        <row r="631">
          <cell r="E631" t="str">
            <v>X21104678477</v>
          </cell>
          <cell r="F631" t="str">
            <v>COMMUNIX INC.</v>
          </cell>
          <cell r="G631" t="str">
            <v>REYVILLE I SUBD, REYVILLE I SUBD, BACOOR</v>
          </cell>
          <cell r="H631" t="str">
            <v>BACOOR CITY</v>
          </cell>
          <cell r="I631" t="str">
            <v>DASMA</v>
          </cell>
          <cell r="J631"/>
          <cell r="K631"/>
          <cell r="L631" t="str">
            <v>POWERHOUSE</v>
          </cell>
          <cell r="M631" t="str">
            <v>CLOSE</v>
          </cell>
          <cell r="N631" t="str">
            <v>MBF</v>
          </cell>
          <cell r="O631">
            <v>86.34</v>
          </cell>
          <cell r="P631"/>
          <cell r="Q631">
            <v>123.05</v>
          </cell>
          <cell r="R631">
            <v>46</v>
          </cell>
          <cell r="S631">
            <v>267727.53999999998</v>
          </cell>
          <cell r="T631" t="str">
            <v>NEW</v>
          </cell>
          <cell r="U631">
            <v>57709.81</v>
          </cell>
          <cell r="V631">
            <v>58550.239999999998</v>
          </cell>
          <cell r="W631">
            <v>44531.443055555559</v>
          </cell>
          <cell r="X631">
            <v>44533</v>
          </cell>
          <cell r="Y631">
            <v>44532</v>
          </cell>
          <cell r="Z631"/>
          <cell r="AA631">
            <v>44572</v>
          </cell>
          <cell r="AB631">
            <v>44905.550694444442</v>
          </cell>
          <cell r="AC631">
            <v>40.556944444440887</v>
          </cell>
          <cell r="AD631">
            <v>39</v>
          </cell>
          <cell r="AE631">
            <v>333.55069444444234</v>
          </cell>
          <cell r="AF631">
            <v>44552.649952107284</v>
          </cell>
          <cell r="AG631">
            <v>44562.105124521077</v>
          </cell>
          <cell r="AH631">
            <v>44581.443055555559</v>
          </cell>
          <cell r="AI631">
            <v>1.2565719966760529</v>
          </cell>
          <cell r="AJ631">
            <v>7.5806976010100531</v>
          </cell>
          <cell r="AK631">
            <v>26</v>
          </cell>
          <cell r="AL631">
            <v>36</v>
          </cell>
          <cell r="AM631">
            <v>24.206896551724139</v>
          </cell>
          <cell r="AN631">
            <v>30.662068965517239</v>
          </cell>
          <cell r="AO631">
            <v>21.206896551724139</v>
          </cell>
          <cell r="AP631">
            <v>44</v>
          </cell>
          <cell r="AQ631">
            <v>35.200000000000003</v>
          </cell>
          <cell r="AR631">
            <v>30.200000000000003</v>
          </cell>
          <cell r="AS631">
            <v>44607.199999999997</v>
          </cell>
          <cell r="AT631">
            <v>44602.2</v>
          </cell>
          <cell r="AU631"/>
          <cell r="AV631"/>
          <cell r="AW631"/>
          <cell r="AX631"/>
          <cell r="AY631"/>
          <cell r="AZ631"/>
          <cell r="BA631"/>
          <cell r="BB631"/>
          <cell r="BC631" t="str">
            <v>PAID</v>
          </cell>
          <cell r="BD631"/>
          <cell r="BE631">
            <v>44575</v>
          </cell>
          <cell r="BF631">
            <v>46</v>
          </cell>
          <cell r="BG631">
            <v>44569</v>
          </cell>
          <cell r="BH631">
            <v>44621</v>
          </cell>
        </row>
        <row r="632">
          <cell r="E632" t="str">
            <v>X21093983058</v>
          </cell>
          <cell r="F632" t="str">
            <v>CRYSTAL TUBE ICE CORP.</v>
          </cell>
          <cell r="G632" t="str">
            <v>PULIDO CPD, PULIDO CPD, BACOOR</v>
          </cell>
          <cell r="H632" t="str">
            <v>BACOOR CITY</v>
          </cell>
          <cell r="I632" t="str">
            <v>DASMA</v>
          </cell>
          <cell r="J632"/>
          <cell r="K632"/>
          <cell r="L632" t="str">
            <v>POWERHOUSE</v>
          </cell>
          <cell r="M632" t="str">
            <v>CLOSE</v>
          </cell>
          <cell r="N632" t="str">
            <v>MBF</v>
          </cell>
          <cell r="O632">
            <v>333.93</v>
          </cell>
          <cell r="P632"/>
          <cell r="Q632">
            <v>460.77</v>
          </cell>
          <cell r="R632">
            <v>273</v>
          </cell>
          <cell r="S632">
            <v>1294596.31</v>
          </cell>
          <cell r="T632" t="str">
            <v>NEW</v>
          </cell>
          <cell r="U632">
            <v>213300.55</v>
          </cell>
          <cell r="V632">
            <v>216407.27</v>
          </cell>
          <cell r="W632">
            <v>44532.580555555556</v>
          </cell>
          <cell r="X632">
            <v>44540</v>
          </cell>
          <cell r="Y632">
            <v>44538</v>
          </cell>
          <cell r="Z632"/>
          <cell r="AA632">
            <v>44569.635416666664</v>
          </cell>
          <cell r="AB632">
            <v>44938.611805555556</v>
          </cell>
          <cell r="AC632">
            <v>37.054861111108039</v>
          </cell>
          <cell r="AD632">
            <v>29.635416666664241</v>
          </cell>
          <cell r="AE632">
            <v>368.97638888889196</v>
          </cell>
          <cell r="AF632">
            <v>44552.510491861285</v>
          </cell>
          <cell r="AG632">
            <v>44561.62514154282</v>
          </cell>
          <cell r="AH632">
            <v>44582.580555555556</v>
          </cell>
          <cell r="AI632">
            <v>1.212002748842492</v>
          </cell>
          <cell r="AJ632">
            <v>7.379527777777839</v>
          </cell>
          <cell r="AK632">
            <v>32</v>
          </cell>
          <cell r="AL632">
            <v>30</v>
          </cell>
          <cell r="AM632">
            <v>22.929936305732486</v>
          </cell>
          <cell r="AN632">
            <v>29.044585987261147</v>
          </cell>
          <cell r="AO632">
            <v>19.929936305732486</v>
          </cell>
          <cell r="AP632">
            <v>50</v>
          </cell>
          <cell r="AQ632">
            <v>40</v>
          </cell>
          <cell r="AR632">
            <v>35</v>
          </cell>
          <cell r="AS632">
            <v>44609.635416666664</v>
          </cell>
          <cell r="AT632">
            <v>44604.635416666664</v>
          </cell>
          <cell r="AU632"/>
          <cell r="AV632"/>
          <cell r="AW632"/>
          <cell r="AX632"/>
          <cell r="AY632"/>
          <cell r="AZ632"/>
          <cell r="BA632"/>
          <cell r="BB632"/>
          <cell r="BC632" t="str">
            <v>PAID</v>
          </cell>
          <cell r="BD632" t="str">
            <v>WITH BACKJOB</v>
          </cell>
          <cell r="BE632">
            <v>44572.635416666664</v>
          </cell>
          <cell r="BF632">
            <v>48.364583333335759</v>
          </cell>
          <cell r="BG632">
            <v>44616</v>
          </cell>
          <cell r="BH632">
            <v>44621</v>
          </cell>
        </row>
        <row r="633">
          <cell r="E633" t="str">
            <v>X21115509456</v>
          </cell>
          <cell r="F633" t="str">
            <v>RUSTIC HOUSE HOLDING CO., INC.</v>
          </cell>
          <cell r="G633" t="str">
            <v>LOTUS, T.S. CRUZ SUBD, LAS PINAS CITY</v>
          </cell>
          <cell r="H633" t="str">
            <v>LAS PIÑAS CITY</v>
          </cell>
          <cell r="I633" t="str">
            <v>PARAÑAQUE</v>
          </cell>
          <cell r="J633"/>
          <cell r="K633"/>
          <cell r="L633" t="str">
            <v>CHALLENGER</v>
          </cell>
          <cell r="M633" t="str">
            <v>CLOSE</v>
          </cell>
          <cell r="N633" t="str">
            <v>MBF</v>
          </cell>
          <cell r="O633">
            <v>104.94</v>
          </cell>
          <cell r="P633"/>
          <cell r="Q633">
            <v>171.43</v>
          </cell>
          <cell r="R633">
            <v>142.96</v>
          </cell>
          <cell r="S633">
            <v>601069.84</v>
          </cell>
          <cell r="T633" t="str">
            <v>NEW</v>
          </cell>
          <cell r="U633">
            <v>71969.039999999994</v>
          </cell>
          <cell r="V633">
            <v>73859.49000000002</v>
          </cell>
          <cell r="W633">
            <v>44594.618055555555</v>
          </cell>
          <cell r="X633">
            <v>44596.513888888891</v>
          </cell>
          <cell r="Y633">
            <v>44595</v>
          </cell>
          <cell r="Z633"/>
          <cell r="AA633">
            <v>44603.625694444447</v>
          </cell>
          <cell r="AB633">
            <v>45049.678472222222</v>
          </cell>
          <cell r="AC633">
            <v>9.007638888891961</v>
          </cell>
          <cell r="AD633">
            <v>7.1118055555562023</v>
          </cell>
          <cell r="AE633">
            <v>446.05277777777519</v>
          </cell>
          <cell r="AF633">
            <v>44614.064098721021</v>
          </cell>
          <cell r="AG633">
            <v>44623.049710231811</v>
          </cell>
          <cell r="AH633">
            <v>44644.618055555555</v>
          </cell>
          <cell r="AI633">
            <v>0.30097639556634198</v>
          </cell>
          <cell r="AJ633">
            <v>10.137563131313073</v>
          </cell>
          <cell r="AK633">
            <v>26</v>
          </cell>
          <cell r="AL633">
            <v>32</v>
          </cell>
          <cell r="AM633">
            <v>22.446043165467625</v>
          </cell>
          <cell r="AN633">
            <v>28.431654676258994</v>
          </cell>
          <cell r="AO633">
            <v>19.446043165467625</v>
          </cell>
          <cell r="AP633">
            <v>44</v>
          </cell>
          <cell r="AQ633">
            <v>35.200000000000003</v>
          </cell>
          <cell r="AR633">
            <v>30.200000000000003</v>
          </cell>
          <cell r="AS633">
            <v>44638.825694444444</v>
          </cell>
          <cell r="AT633">
            <v>44633.825694444444</v>
          </cell>
          <cell r="AU633"/>
          <cell r="AV633"/>
          <cell r="AW633"/>
          <cell r="AX633"/>
          <cell r="AY633"/>
          <cell r="AZ633"/>
          <cell r="BA633"/>
          <cell r="BB633"/>
          <cell r="BC633" t="str">
            <v>PAID</v>
          </cell>
          <cell r="BD633"/>
          <cell r="BE633">
            <v>44606.625694444447</v>
          </cell>
          <cell r="BF633">
            <v>14.374305555553292</v>
          </cell>
          <cell r="BG633">
            <v>44603</v>
          </cell>
          <cell r="BH633">
            <v>44621</v>
          </cell>
        </row>
        <row r="634">
          <cell r="E634" t="str">
            <v>X21115189355</v>
          </cell>
          <cell r="F634" t="str">
            <v>CIUDAD DE STRIKE HOMEOWNERS ASSOCIATION, INC. -2</v>
          </cell>
          <cell r="G634" t="str">
            <v>BUILDING 7, CIUDAD DE STRIKE PHASE 1, BACOOR</v>
          </cell>
          <cell r="H634" t="str">
            <v>BACOOR CITY</v>
          </cell>
          <cell r="I634" t="str">
            <v>PARAÑAQUE</v>
          </cell>
          <cell r="J634"/>
          <cell r="K634"/>
          <cell r="L634" t="str">
            <v>POWERHOUSE</v>
          </cell>
          <cell r="M634" t="str">
            <v>CLOSE</v>
          </cell>
          <cell r="N634" t="str">
            <v>MBF</v>
          </cell>
          <cell r="O634">
            <v>363.66</v>
          </cell>
          <cell r="P634"/>
          <cell r="Q634">
            <v>756.25</v>
          </cell>
          <cell r="R634">
            <v>788.6</v>
          </cell>
          <cell r="S634">
            <v>1733963.08</v>
          </cell>
          <cell r="T634" t="str">
            <v>NEW</v>
          </cell>
          <cell r="U634">
            <v>357896.88</v>
          </cell>
          <cell r="V634">
            <v>239022.62000000005</v>
          </cell>
          <cell r="W634">
            <v>44526.544444444444</v>
          </cell>
          <cell r="X634">
            <v>44532.541666666664</v>
          </cell>
          <cell r="Y634">
            <v>44532</v>
          </cell>
          <cell r="Z634"/>
          <cell r="AA634">
            <v>44559.618750000001</v>
          </cell>
          <cell r="AB634">
            <v>45228.452777777777</v>
          </cell>
          <cell r="AC634">
            <v>33.074305555557657</v>
          </cell>
          <cell r="AD634">
            <v>27.077083333337214</v>
          </cell>
          <cell r="AE634">
            <v>668.83402777777519</v>
          </cell>
          <cell r="AF634">
            <v>44543.315218083415</v>
          </cell>
          <cell r="AG634">
            <v>44551.587424387137</v>
          </cell>
          <cell r="AH634">
            <v>44576.544444444444</v>
          </cell>
          <cell r="AI634">
            <v>1.2546665911836548</v>
          </cell>
          <cell r="AJ634">
            <v>12.16061868686864</v>
          </cell>
          <cell r="AK634">
            <v>40</v>
          </cell>
          <cell r="AL634">
            <v>23</v>
          </cell>
          <cell r="AM634">
            <v>19.770773638968482</v>
          </cell>
          <cell r="AN634">
            <v>25.04297994269341</v>
          </cell>
          <cell r="AO634">
            <v>16.770773638968482</v>
          </cell>
          <cell r="AP634">
            <v>55</v>
          </cell>
          <cell r="AQ634">
            <v>44</v>
          </cell>
          <cell r="AR634">
            <v>39</v>
          </cell>
          <cell r="AS634">
            <v>44603.618750000001</v>
          </cell>
          <cell r="AT634">
            <v>44598.618750000001</v>
          </cell>
          <cell r="AU634"/>
          <cell r="AV634"/>
          <cell r="AW634"/>
          <cell r="AX634"/>
          <cell r="AY634"/>
          <cell r="AZ634"/>
          <cell r="BA634"/>
          <cell r="BB634"/>
          <cell r="BC634" t="str">
            <v>PAID</v>
          </cell>
          <cell r="BD634" t="str">
            <v>WITH BACKJOB</v>
          </cell>
          <cell r="BE634">
            <v>44562.618750000001</v>
          </cell>
          <cell r="BF634">
            <v>58.381249999998545</v>
          </cell>
          <cell r="BG634">
            <v>44575</v>
          </cell>
          <cell r="BH634">
            <v>44621</v>
          </cell>
        </row>
        <row r="635">
          <cell r="E635" t="str">
            <v>X21125884062</v>
          </cell>
          <cell r="F635" t="str">
            <v>NONPAREIL INTERNATIONAL FREIGHT &amp; CARGO SERVICES I</v>
          </cell>
          <cell r="G635" t="str">
            <v>STA. ANA, SUN VALLEY SUBD, PARANAQUE</v>
          </cell>
          <cell r="H635" t="str">
            <v>PARAÑAQUE CITY</v>
          </cell>
          <cell r="I635" t="str">
            <v>PARAÑAQUE</v>
          </cell>
          <cell r="J635"/>
          <cell r="K635"/>
          <cell r="L635" t="str">
            <v>ECOM</v>
          </cell>
          <cell r="M635" t="str">
            <v>CLOSE</v>
          </cell>
          <cell r="N635" t="str">
            <v>MBF</v>
          </cell>
          <cell r="O635">
            <v>75.77</v>
          </cell>
          <cell r="P635"/>
          <cell r="Q635">
            <v>284.48</v>
          </cell>
          <cell r="R635">
            <v>682</v>
          </cell>
          <cell r="S635">
            <v>806334.2</v>
          </cell>
          <cell r="T635" t="str">
            <v>NEW</v>
          </cell>
          <cell r="U635">
            <v>51031.64</v>
          </cell>
          <cell r="V635">
            <v>49654.97</v>
          </cell>
          <cell r="W635">
            <v>44564.715277777781</v>
          </cell>
          <cell r="X635">
            <v>44565.603472222225</v>
          </cell>
          <cell r="Y635">
            <v>44565</v>
          </cell>
          <cell r="Z635"/>
          <cell r="AA635">
            <v>44569.63958333333</v>
          </cell>
          <cell r="AB635">
            <v>45295.521527777775</v>
          </cell>
          <cell r="AC635">
            <v>4.9243055555489263</v>
          </cell>
          <cell r="AD635">
            <v>4.0361111111051287</v>
          </cell>
          <cell r="AE635">
            <v>725.88194444444525</v>
          </cell>
          <cell r="AF635">
            <v>44579.941692872118</v>
          </cell>
          <cell r="AG635">
            <v>44587.802070230609</v>
          </cell>
          <cell r="AH635">
            <v>44614.715277777781</v>
          </cell>
          <cell r="AI635">
            <v>0.2026305857485195</v>
          </cell>
          <cell r="AJ635">
            <v>15.780042270531419</v>
          </cell>
          <cell r="AK635">
            <v>28</v>
          </cell>
          <cell r="AL635">
            <v>23</v>
          </cell>
          <cell r="AM635">
            <v>18.226415094339625</v>
          </cell>
          <cell r="AN635">
            <v>23.086792452830192</v>
          </cell>
          <cell r="AO635">
            <v>15.226415094339625</v>
          </cell>
          <cell r="AP635">
            <v>46</v>
          </cell>
          <cell r="AQ635">
            <v>36.800000000000004</v>
          </cell>
          <cell r="AR635">
            <v>31.800000000000004</v>
          </cell>
          <cell r="AS635">
            <v>44606.439583333333</v>
          </cell>
          <cell r="AT635">
            <v>44601.439583333333</v>
          </cell>
          <cell r="AU635"/>
          <cell r="AV635"/>
          <cell r="AW635"/>
          <cell r="AX635"/>
          <cell r="AY635"/>
          <cell r="AZ635"/>
          <cell r="BA635"/>
          <cell r="BB635"/>
          <cell r="BC635" t="str">
            <v>PAID</v>
          </cell>
          <cell r="BD635"/>
          <cell r="BE635">
            <v>44572.63958333333</v>
          </cell>
          <cell r="BF635">
            <v>48.360416666670062</v>
          </cell>
          <cell r="BG635">
            <v>44568</v>
          </cell>
          <cell r="BH635">
            <v>44621</v>
          </cell>
        </row>
        <row r="636">
          <cell r="E636" t="str">
            <v>X21115493900</v>
          </cell>
          <cell r="F636" t="str">
            <v>DITO TELECOMMUNITY CORPORATION</v>
          </cell>
          <cell r="G636" t="str">
            <v>EDWARD GO, BF RESORT VILL, LAS PINAS CITY</v>
          </cell>
          <cell r="H636" t="str">
            <v>LAS PIÑAS CITY</v>
          </cell>
          <cell r="I636" t="str">
            <v>PARAÑAQUE</v>
          </cell>
          <cell r="J636"/>
          <cell r="K636"/>
          <cell r="L636" t="str">
            <v>CHALLENGER</v>
          </cell>
          <cell r="M636" t="str">
            <v>CLOSE</v>
          </cell>
          <cell r="N636" t="str">
            <v>MBF</v>
          </cell>
          <cell r="O636">
            <v>51.05</v>
          </cell>
          <cell r="P636"/>
          <cell r="Q636">
            <v>76.25</v>
          </cell>
          <cell r="R636">
            <v>31</v>
          </cell>
          <cell r="S636">
            <v>217407.13</v>
          </cell>
          <cell r="T636" t="str">
            <v>NEW</v>
          </cell>
          <cell r="U636">
            <v>34364.44</v>
          </cell>
          <cell r="V636">
            <v>34310.53</v>
          </cell>
          <cell r="W636">
            <v>44595.654166666667</v>
          </cell>
          <cell r="X636">
            <v>44596</v>
          </cell>
          <cell r="Y636">
            <v>44600</v>
          </cell>
          <cell r="Z636"/>
          <cell r="AA636">
            <v>44608.361805555556</v>
          </cell>
          <cell r="AB636">
            <v>45299.412499999999</v>
          </cell>
          <cell r="AC636">
            <v>12.707638888889051</v>
          </cell>
          <cell r="AD636">
            <v>12.361805555556202</v>
          </cell>
          <cell r="AE636">
            <v>691.05069444444234</v>
          </cell>
          <cell r="AF636">
            <v>44615.739668525406</v>
          </cell>
          <cell r="AG636">
            <v>44624.895802354396</v>
          </cell>
          <cell r="AH636">
            <v>44645.654166666667</v>
          </cell>
          <cell r="AI636">
            <v>0.41284478998926988</v>
          </cell>
          <cell r="AJ636">
            <v>16.453587962962914</v>
          </cell>
          <cell r="AK636">
            <v>23</v>
          </cell>
          <cell r="AL636">
            <v>36</v>
          </cell>
          <cell r="AM636">
            <v>23.085501858736059</v>
          </cell>
          <cell r="AN636">
            <v>29.241635687732341</v>
          </cell>
          <cell r="AO636">
            <v>20.085501858736059</v>
          </cell>
          <cell r="AP636">
            <v>42</v>
          </cell>
          <cell r="AQ636">
            <v>33.6</v>
          </cell>
          <cell r="AR636">
            <v>28.6</v>
          </cell>
          <cell r="AS636">
            <v>44641.961805555555</v>
          </cell>
          <cell r="AT636">
            <v>44636.961805555555</v>
          </cell>
          <cell r="AU636"/>
          <cell r="AV636"/>
          <cell r="AW636"/>
          <cell r="AX636"/>
          <cell r="AY636"/>
          <cell r="AZ636"/>
          <cell r="BA636"/>
          <cell r="BB636"/>
          <cell r="BC636" t="str">
            <v>PAID</v>
          </cell>
          <cell r="BD636"/>
          <cell r="BE636">
            <v>44611.361805555556</v>
          </cell>
          <cell r="BF636">
            <v>9.6381944444437977</v>
          </cell>
          <cell r="BG636">
            <v>44604</v>
          </cell>
          <cell r="BH636">
            <v>44621</v>
          </cell>
        </row>
        <row r="637">
          <cell r="E637" t="str">
            <v>X21115541697</v>
          </cell>
          <cell r="F637" t="str">
            <v>DIEGO SABIO REPATACODO JR</v>
          </cell>
          <cell r="G637" t="str">
            <v>ANTONIO OZAETA, C MIROPOSA-VISTA GRANDE (BFRV), LAS PINAS CITY</v>
          </cell>
          <cell r="H637" t="str">
            <v>LAS PIÑAS CITY</v>
          </cell>
          <cell r="I637" t="str">
            <v>PARAÑAQUE</v>
          </cell>
          <cell r="J637"/>
          <cell r="K637"/>
          <cell r="L637" t="str">
            <v>ECOM</v>
          </cell>
          <cell r="M637" t="str">
            <v>CLOSE</v>
          </cell>
          <cell r="N637" t="str">
            <v>MBF</v>
          </cell>
          <cell r="O637">
            <v>43.35</v>
          </cell>
          <cell r="P637"/>
          <cell r="Q637">
            <v>71.03</v>
          </cell>
          <cell r="R637">
            <v>60.2</v>
          </cell>
          <cell r="S637">
            <v>268897.21999999997</v>
          </cell>
          <cell r="T637" t="str">
            <v>MODIFICATION</v>
          </cell>
          <cell r="U637">
            <v>29111.47</v>
          </cell>
          <cell r="V637">
            <v>29111.47</v>
          </cell>
          <cell r="W637">
            <v>44595.47152777778</v>
          </cell>
          <cell r="X637">
            <v>44596</v>
          </cell>
          <cell r="Y637">
            <v>44600</v>
          </cell>
          <cell r="Z637"/>
          <cell r="AA637">
            <v>44616.37777777778</v>
          </cell>
          <cell r="AB637">
            <v>45299.591666666667</v>
          </cell>
          <cell r="AC637">
            <v>20.90625</v>
          </cell>
          <cell r="AD637">
            <v>20.377777777779556</v>
          </cell>
          <cell r="AE637">
            <v>683.2138888888876</v>
          </cell>
          <cell r="AF637">
            <v>44614.771908005918</v>
          </cell>
          <cell r="AG637">
            <v>44623.718676066754</v>
          </cell>
          <cell r="AH637">
            <v>44645.47152777778</v>
          </cell>
          <cell r="AI637">
            <v>0.70311301150895134</v>
          </cell>
          <cell r="AJ637">
            <v>16.266997354497324</v>
          </cell>
          <cell r="AK637">
            <v>23</v>
          </cell>
          <cell r="AL637">
            <v>34</v>
          </cell>
          <cell r="AM637">
            <v>22.300380228136884</v>
          </cell>
          <cell r="AN637">
            <v>28.247148288973385</v>
          </cell>
          <cell r="AO637">
            <v>19.300380228136884</v>
          </cell>
          <cell r="AP637">
            <v>42</v>
          </cell>
          <cell r="AQ637">
            <v>33.6</v>
          </cell>
          <cell r="AR637">
            <v>28.6</v>
          </cell>
          <cell r="AS637">
            <v>44649.977777777778</v>
          </cell>
          <cell r="AT637">
            <v>44644.977777777778</v>
          </cell>
          <cell r="AU637"/>
          <cell r="AV637"/>
          <cell r="AW637"/>
          <cell r="AX637"/>
          <cell r="AY637"/>
          <cell r="AZ637"/>
          <cell r="BA637"/>
          <cell r="BB637"/>
          <cell r="BC637" t="str">
            <v>PAID</v>
          </cell>
          <cell r="BD637"/>
          <cell r="BE637">
            <v>44619.37777777778</v>
          </cell>
          <cell r="BF637">
            <v>1.6222222222204437</v>
          </cell>
          <cell r="BG637">
            <v>44611</v>
          </cell>
          <cell r="BH637">
            <v>44621</v>
          </cell>
        </row>
        <row r="638">
          <cell r="E638" t="str">
            <v>X21094091486</v>
          </cell>
          <cell r="F638" t="str">
            <v>DITO TELECOMMUNITY CORPORATION</v>
          </cell>
          <cell r="G638" t="str">
            <v>PIO PEDROSA, ITALIA 500-BF HOMES, LAS PINAS CITY</v>
          </cell>
          <cell r="H638" t="str">
            <v>LAS PIÑAS CITY</v>
          </cell>
          <cell r="I638" t="str">
            <v>PARAÑAQUE</v>
          </cell>
          <cell r="J638"/>
          <cell r="K638"/>
          <cell r="L638" t="str">
            <v>CHALLENGER</v>
          </cell>
          <cell r="M638" t="str">
            <v>CLOSE</v>
          </cell>
          <cell r="N638" t="str">
            <v>MBF</v>
          </cell>
          <cell r="O638">
            <v>30.98</v>
          </cell>
          <cell r="P638"/>
          <cell r="Q638">
            <v>42.38</v>
          </cell>
          <cell r="R638">
            <v>31</v>
          </cell>
          <cell r="S638">
            <v>163753.89000000001</v>
          </cell>
          <cell r="T638" t="str">
            <v>NEW</v>
          </cell>
          <cell r="U638">
            <v>21017.040000000001</v>
          </cell>
          <cell r="V638">
            <v>21017.039999999994</v>
          </cell>
          <cell r="W638">
            <v>44595.649305555555</v>
          </cell>
          <cell r="X638">
            <v>44596</v>
          </cell>
          <cell r="Y638">
            <v>44600</v>
          </cell>
          <cell r="Z638"/>
          <cell r="AA638">
            <v>44608.359027777777</v>
          </cell>
          <cell r="AB638">
            <v>45316.52847222222</v>
          </cell>
          <cell r="AC638">
            <v>12.709722222221899</v>
          </cell>
          <cell r="AD638">
            <v>12.359027777776646</v>
          </cell>
          <cell r="AE638">
            <v>708.1694444444438</v>
          </cell>
          <cell r="AF638">
            <v>44614.423499103941</v>
          </cell>
          <cell r="AG638">
            <v>44623.229950716843</v>
          </cell>
          <cell r="AH638">
            <v>44645.649305555555</v>
          </cell>
          <cell r="AI638">
            <v>0.43777932098764316</v>
          </cell>
          <cell r="AJ638">
            <v>17.704236111111094</v>
          </cell>
          <cell r="AK638">
            <v>20</v>
          </cell>
          <cell r="AL638">
            <v>36</v>
          </cell>
          <cell r="AM638">
            <v>21.774193548387096</v>
          </cell>
          <cell r="AN638">
            <v>27.58064516129032</v>
          </cell>
          <cell r="AO638">
            <v>18.774193548387096</v>
          </cell>
          <cell r="AP638">
            <v>40</v>
          </cell>
          <cell r="AQ638">
            <v>32</v>
          </cell>
          <cell r="AR638">
            <v>27</v>
          </cell>
          <cell r="AS638">
            <v>44640.359027777777</v>
          </cell>
          <cell r="AT638">
            <v>44635.359027777777</v>
          </cell>
          <cell r="AU638"/>
          <cell r="AV638"/>
          <cell r="AW638"/>
          <cell r="AX638"/>
          <cell r="AY638"/>
          <cell r="AZ638"/>
          <cell r="BA638"/>
          <cell r="BB638"/>
          <cell r="BC638" t="str">
            <v>PAID</v>
          </cell>
          <cell r="BD638"/>
          <cell r="BE638">
            <v>44611.359027777777</v>
          </cell>
          <cell r="BF638">
            <v>9.640972222223354</v>
          </cell>
          <cell r="BG638">
            <v>44605</v>
          </cell>
          <cell r="BH638">
            <v>44621</v>
          </cell>
        </row>
        <row r="639">
          <cell r="E639" t="str">
            <v>X21072934367</v>
          </cell>
          <cell r="F639" t="str">
            <v>DITO TELECOMMUNITY CORPORATION</v>
          </cell>
          <cell r="G639" t="str">
            <v>SEVERINA DIAMOND, SEVERINA DIAMOND SUBD, PARANAQUE</v>
          </cell>
          <cell r="H639" t="str">
            <v>PARAÑAQUE CITY</v>
          </cell>
          <cell r="I639" t="str">
            <v>PARAÑAQUE</v>
          </cell>
          <cell r="J639"/>
          <cell r="K639"/>
          <cell r="L639" t="str">
            <v>ECOM</v>
          </cell>
          <cell r="M639" t="str">
            <v>CLOSE</v>
          </cell>
          <cell r="N639" t="str">
            <v>MBF</v>
          </cell>
          <cell r="O639">
            <v>45</v>
          </cell>
          <cell r="P639"/>
          <cell r="Q639">
            <v>43.63</v>
          </cell>
          <cell r="R639">
            <v>31</v>
          </cell>
          <cell r="S639">
            <v>164198.48000000001</v>
          </cell>
          <cell r="T639" t="str">
            <v>NEW</v>
          </cell>
          <cell r="U639">
            <v>21340.78</v>
          </cell>
          <cell r="V639">
            <v>30211.3</v>
          </cell>
          <cell r="W639">
            <v>44587.727777777778</v>
          </cell>
          <cell r="X639">
            <v>44589</v>
          </cell>
          <cell r="Y639">
            <v>44588</v>
          </cell>
          <cell r="Z639"/>
          <cell r="AA639">
            <v>44603.622916666667</v>
          </cell>
          <cell r="AB639">
            <v>45400.557638888888</v>
          </cell>
          <cell r="AC639">
            <v>15.895138888889051</v>
          </cell>
          <cell r="AD639">
            <v>14.622916666667152</v>
          </cell>
          <cell r="AE639">
            <v>796.93472222222044</v>
          </cell>
          <cell r="AF639">
            <v>44606.501971326164</v>
          </cell>
          <cell r="AG639">
            <v>44615.308422939066</v>
          </cell>
          <cell r="AH639">
            <v>44637.727777777778</v>
          </cell>
          <cell r="AI639">
            <v>0.54749922839506726</v>
          </cell>
          <cell r="AJ639">
            <v>19.92336805555551</v>
          </cell>
          <cell r="AK639">
            <v>20</v>
          </cell>
          <cell r="AL639">
            <v>36</v>
          </cell>
          <cell r="AM639">
            <v>21.774193548387096</v>
          </cell>
          <cell r="AN639">
            <v>27.58064516129032</v>
          </cell>
          <cell r="AO639">
            <v>18.774193548387096</v>
          </cell>
          <cell r="AP639">
            <v>40</v>
          </cell>
          <cell r="AQ639">
            <v>32</v>
          </cell>
          <cell r="AR639">
            <v>27</v>
          </cell>
          <cell r="AS639">
            <v>44635.622916666667</v>
          </cell>
          <cell r="AT639">
            <v>44630.622916666667</v>
          </cell>
          <cell r="AU639"/>
          <cell r="AV639"/>
          <cell r="AW639"/>
          <cell r="AX639"/>
          <cell r="AY639"/>
          <cell r="AZ639"/>
          <cell r="BA639"/>
          <cell r="BB639"/>
          <cell r="BC639" t="str">
            <v>PAID</v>
          </cell>
          <cell r="BD639"/>
          <cell r="BE639">
            <v>44606.622916666667</v>
          </cell>
          <cell r="BF639">
            <v>14.377083333332848</v>
          </cell>
          <cell r="BG639">
            <v>44603</v>
          </cell>
          <cell r="BH639">
            <v>44621</v>
          </cell>
        </row>
        <row r="640">
          <cell r="E640" t="str">
            <v>X21126043853</v>
          </cell>
          <cell r="F640" t="str">
            <v>MELANIE DACUDAO CHAN</v>
          </cell>
          <cell r="G640" t="str">
            <v>COUNTRY CLUB, AYALA-ALABANG VILL, MUNTINLUPA</v>
          </cell>
          <cell r="H640" t="str">
            <v>MUNTINLUPA CITY</v>
          </cell>
          <cell r="I640" t="str">
            <v>PARAÑAQUE</v>
          </cell>
          <cell r="J640"/>
          <cell r="K640"/>
          <cell r="L640" t="str">
            <v>POWERHOUSE</v>
          </cell>
          <cell r="M640" t="str">
            <v>CLOSE</v>
          </cell>
          <cell r="N640" t="str">
            <v>FMS</v>
          </cell>
          <cell r="O640">
            <v>70.03</v>
          </cell>
          <cell r="P640"/>
          <cell r="Q640">
            <v>114</v>
          </cell>
          <cell r="R640">
            <v>110.23</v>
          </cell>
          <cell r="S640">
            <v>351250.97</v>
          </cell>
          <cell r="T640" t="str">
            <v>NEW</v>
          </cell>
          <cell r="U640">
            <v>47204.9</v>
          </cell>
          <cell r="V640">
            <v>47204.900000000009</v>
          </cell>
          <cell r="W640">
            <v>44585.568749999999</v>
          </cell>
          <cell r="X640">
            <v>44588.374305555553</v>
          </cell>
          <cell r="Y640">
            <v>44588</v>
          </cell>
          <cell r="Z640"/>
          <cell r="AA640">
            <v>44593.425694444442</v>
          </cell>
          <cell r="AB640">
            <v>45413.576388888891</v>
          </cell>
          <cell r="AC640">
            <v>7.8569444444437977</v>
          </cell>
          <cell r="AD640">
            <v>5.0513888888890506</v>
          </cell>
          <cell r="AE640">
            <v>820.15069444444816</v>
          </cell>
          <cell r="AF640">
            <v>44605.014793165465</v>
          </cell>
          <cell r="AG640">
            <v>44614.000404676255</v>
          </cell>
          <cell r="AH640">
            <v>44635.568749999999</v>
          </cell>
          <cell r="AI640">
            <v>0.26252771100425187</v>
          </cell>
          <cell r="AJ640">
            <v>18.639788510101095</v>
          </cell>
          <cell r="AK640">
            <v>26</v>
          </cell>
          <cell r="AL640">
            <v>32</v>
          </cell>
          <cell r="AM640">
            <v>22.446043165467625</v>
          </cell>
          <cell r="AN640">
            <v>28.431654676258994</v>
          </cell>
          <cell r="AO640">
            <v>19.446043165467625</v>
          </cell>
          <cell r="AP640">
            <v>44</v>
          </cell>
          <cell r="AQ640">
            <v>35.200000000000003</v>
          </cell>
          <cell r="AR640">
            <v>30.200000000000003</v>
          </cell>
          <cell r="AS640">
            <v>44628.625694444439</v>
          </cell>
          <cell r="AT640">
            <v>44623.625694444439</v>
          </cell>
          <cell r="AU640"/>
          <cell r="AV640"/>
          <cell r="AW640"/>
          <cell r="AX640"/>
          <cell r="AY640"/>
          <cell r="AZ640"/>
          <cell r="BA640"/>
          <cell r="BB640"/>
          <cell r="BC640" t="str">
            <v>PAID</v>
          </cell>
          <cell r="BD640" t="str">
            <v>WITH BACKJOB</v>
          </cell>
          <cell r="BE640">
            <v>44596.425694444442</v>
          </cell>
          <cell r="BF640">
            <v>24.574305555557657</v>
          </cell>
          <cell r="BG640">
            <v>44592</v>
          </cell>
          <cell r="BH640">
            <v>44621</v>
          </cell>
        </row>
        <row r="641">
          <cell r="E641" t="str">
            <v>X21094293159</v>
          </cell>
          <cell r="F641" t="str">
            <v>HARD DISCOUNT PHILIPPINES, INC.</v>
          </cell>
          <cell r="G641" t="str">
            <v>BLOCK 2, GREEN VALLEY SUBD SECT C, BACOOR</v>
          </cell>
          <cell r="H641" t="str">
            <v>BACOOR CITY</v>
          </cell>
          <cell r="I641" t="str">
            <v>DASMA</v>
          </cell>
          <cell r="J641"/>
          <cell r="K641"/>
          <cell r="L641" t="str">
            <v>POWERHOUSE</v>
          </cell>
          <cell r="M641" t="str">
            <v>CLOSE</v>
          </cell>
          <cell r="N641" t="str">
            <v>IJP</v>
          </cell>
          <cell r="O641">
            <v>5.28</v>
          </cell>
          <cell r="P641"/>
          <cell r="Q641">
            <v>7.2</v>
          </cell>
          <cell r="R641">
            <v>18</v>
          </cell>
          <cell r="S641">
            <v>17931.810000000001</v>
          </cell>
          <cell r="T641" t="str">
            <v>NEW</v>
          </cell>
          <cell r="U641">
            <v>3227.46</v>
          </cell>
          <cell r="V641">
            <v>3274.45</v>
          </cell>
          <cell r="W641">
            <v>44543.667361111111</v>
          </cell>
          <cell r="X641">
            <v>44546</v>
          </cell>
          <cell r="Y641">
            <v>44545</v>
          </cell>
          <cell r="Z641"/>
          <cell r="AA641">
            <v>44613.605555555558</v>
          </cell>
          <cell r="AB641">
            <v>45425.393750000003</v>
          </cell>
          <cell r="AC641">
            <v>69.938194444446708</v>
          </cell>
          <cell r="AD641">
            <v>67.605555555557657</v>
          </cell>
          <cell r="AE641">
            <v>811.78819444444525</v>
          </cell>
          <cell r="AF641">
            <v>44562.441554659497</v>
          </cell>
          <cell r="AG641">
            <v>44571.248006272399</v>
          </cell>
          <cell r="AH641">
            <v>44593.667361111111</v>
          </cell>
          <cell r="AI641">
            <v>2.4089822530864975</v>
          </cell>
          <cell r="AJ641">
            <v>20.294704861111132</v>
          </cell>
          <cell r="AK641">
            <v>20</v>
          </cell>
          <cell r="AL641">
            <v>36</v>
          </cell>
          <cell r="AM641">
            <v>21.774193548387096</v>
          </cell>
          <cell r="AN641">
            <v>27.58064516129032</v>
          </cell>
          <cell r="AO641">
            <v>18.774193548387096</v>
          </cell>
          <cell r="AP641">
            <v>40</v>
          </cell>
          <cell r="AQ641">
            <v>32</v>
          </cell>
          <cell r="AR641">
            <v>27</v>
          </cell>
          <cell r="AS641">
            <v>44645.605555555558</v>
          </cell>
          <cell r="AT641">
            <v>44640.605555555558</v>
          </cell>
          <cell r="AU641"/>
          <cell r="AV641"/>
          <cell r="AW641"/>
          <cell r="AX641"/>
          <cell r="AY641"/>
          <cell r="AZ641"/>
          <cell r="BA641"/>
          <cell r="BB641"/>
          <cell r="BC641" t="str">
            <v>PAID</v>
          </cell>
          <cell r="BD641"/>
          <cell r="BE641">
            <v>44616.605555555558</v>
          </cell>
          <cell r="BF641">
            <v>4.3944444444423425</v>
          </cell>
          <cell r="BG641">
            <v>44602</v>
          </cell>
          <cell r="BH641">
            <v>44621</v>
          </cell>
        </row>
        <row r="642">
          <cell r="E642" t="str">
            <v>X21073007387</v>
          </cell>
          <cell r="F642" t="str">
            <v>WEST GREENLAND PROPERTIES INC.</v>
          </cell>
          <cell r="G642" t="str">
            <v>STREET, DEUTERONOMY, BF HOMES MARTINVILLE SUBD, LAS PINAS CITY</v>
          </cell>
          <cell r="H642" t="str">
            <v>LAS PIÑAS CITY</v>
          </cell>
          <cell r="I642" t="str">
            <v>PARAÑAQUE</v>
          </cell>
          <cell r="J642"/>
          <cell r="K642"/>
          <cell r="L642" t="str">
            <v>POWERHOUSE</v>
          </cell>
          <cell r="M642" t="str">
            <v>CLOSE</v>
          </cell>
          <cell r="N642" t="str">
            <v>FMS</v>
          </cell>
          <cell r="O642">
            <v>33.56</v>
          </cell>
          <cell r="P642"/>
          <cell r="Q642">
            <v>45.72</v>
          </cell>
          <cell r="R642">
            <v>60</v>
          </cell>
          <cell r="S642">
            <v>261339.61</v>
          </cell>
          <cell r="T642" t="str">
            <v>NEW</v>
          </cell>
          <cell r="U642">
            <v>22757.27</v>
          </cell>
          <cell r="V642">
            <v>22757.27</v>
          </cell>
          <cell r="W642">
            <v>44578.673611111109</v>
          </cell>
          <cell r="X642">
            <v>44581.525000000001</v>
          </cell>
          <cell r="Y642">
            <v>44580</v>
          </cell>
          <cell r="Z642"/>
          <cell r="AA642">
            <v>44599.371527777781</v>
          </cell>
          <cell r="AB642">
            <v>45148.341666666667</v>
          </cell>
          <cell r="AC642">
            <v>20.697916666671517</v>
          </cell>
          <cell r="AD642">
            <v>17.846527777779556</v>
          </cell>
          <cell r="AE642">
            <v>548.97013888888614</v>
          </cell>
          <cell r="AF642">
            <v>44596.747991276396</v>
          </cell>
          <cell r="AG642">
            <v>44605.367825987145</v>
          </cell>
          <cell r="AH642">
            <v>44628.673611111109</v>
          </cell>
          <cell r="AI642">
            <v>0.73660232843154505</v>
          </cell>
          <cell r="AJ642">
            <v>13.724253472222154</v>
          </cell>
          <cell r="AK642">
            <v>20</v>
          </cell>
          <cell r="AL642">
            <v>34</v>
          </cell>
          <cell r="AM642">
            <v>21.074380165289259</v>
          </cell>
          <cell r="AN642">
            <v>26.694214876033058</v>
          </cell>
          <cell r="AO642">
            <v>18.074380165289259</v>
          </cell>
          <cell r="AP642">
            <v>40</v>
          </cell>
          <cell r="AQ642">
            <v>32</v>
          </cell>
          <cell r="AR642">
            <v>27</v>
          </cell>
          <cell r="AS642">
            <v>44631.371527777781</v>
          </cell>
          <cell r="AT642">
            <v>44626.371527777781</v>
          </cell>
          <cell r="AU642"/>
          <cell r="AV642"/>
          <cell r="AW642"/>
          <cell r="AX642"/>
          <cell r="AY642"/>
          <cell r="AZ642"/>
          <cell r="BA642"/>
          <cell r="BB642"/>
          <cell r="BC642" t="str">
            <v>PAID</v>
          </cell>
          <cell r="BD642"/>
          <cell r="BE642">
            <v>44602.371527777781</v>
          </cell>
          <cell r="BF642">
            <v>23.628472222218988</v>
          </cell>
          <cell r="BG642">
            <v>44622</v>
          </cell>
          <cell r="BH642">
            <v>44626</v>
          </cell>
        </row>
        <row r="643">
          <cell r="E643" t="str">
            <v>X21072746856</v>
          </cell>
          <cell r="F643" t="str">
            <v>CARPEL ENVIRONMENT CORPORATION</v>
          </cell>
          <cell r="G643" t="str">
            <v>BF HOMES-HERNANDEZ PORTION, BF HOMES-HERNANDEZ PORTION, LAS PINAS CITY</v>
          </cell>
          <cell r="H643" t="str">
            <v>LAS PIÑAS CITY</v>
          </cell>
          <cell r="I643" t="str">
            <v>PARAÑAQUE</v>
          </cell>
          <cell r="J643"/>
          <cell r="K643"/>
          <cell r="L643" t="str">
            <v>POWERHOUSE</v>
          </cell>
          <cell r="M643" t="str">
            <v>CLOSE</v>
          </cell>
          <cell r="N643" t="str">
            <v>FMS</v>
          </cell>
          <cell r="O643">
            <v>153.87</v>
          </cell>
          <cell r="P643"/>
          <cell r="Q643">
            <v>227.65</v>
          </cell>
          <cell r="R643">
            <v>49</v>
          </cell>
          <cell r="S643">
            <v>467972.31</v>
          </cell>
          <cell r="T643" t="str">
            <v>NEW</v>
          </cell>
          <cell r="U643">
            <v>104348.9</v>
          </cell>
          <cell r="V643">
            <v>104348.90000000004</v>
          </cell>
          <cell r="W643">
            <v>44571.756249999999</v>
          </cell>
          <cell r="X643">
            <v>44573</v>
          </cell>
          <cell r="Y643">
            <v>44574</v>
          </cell>
          <cell r="Z643"/>
          <cell r="AA643">
            <v>44580.588194444441</v>
          </cell>
          <cell r="AB643">
            <v>45413.521527777775</v>
          </cell>
          <cell r="AC643">
            <v>8.8319444444423425</v>
          </cell>
          <cell r="AD643">
            <v>7.5881944444408873</v>
          </cell>
          <cell r="AE643">
            <v>832.9333333333343</v>
          </cell>
          <cell r="AF643">
            <v>44593.624671052632</v>
          </cell>
          <cell r="AG643">
            <v>44603.256249999999</v>
          </cell>
          <cell r="AH643">
            <v>44621.756249999999</v>
          </cell>
          <cell r="AI643">
            <v>0.26636022927683256</v>
          </cell>
          <cell r="AJ643">
            <v>18.107246376811617</v>
          </cell>
          <cell r="AK643">
            <v>28</v>
          </cell>
          <cell r="AL643">
            <v>36</v>
          </cell>
          <cell r="AM643">
            <v>24.868421052631579</v>
          </cell>
          <cell r="AN643">
            <v>31.499999999999996</v>
          </cell>
          <cell r="AO643">
            <v>21.868421052631579</v>
          </cell>
          <cell r="AP643">
            <v>46</v>
          </cell>
          <cell r="AQ643">
            <v>36.800000000000004</v>
          </cell>
          <cell r="AR643">
            <v>31.800000000000004</v>
          </cell>
          <cell r="AS643">
            <v>44617.388194444444</v>
          </cell>
          <cell r="AT643">
            <v>44612.388194444444</v>
          </cell>
          <cell r="AU643"/>
          <cell r="AV643"/>
          <cell r="AW643"/>
          <cell r="AX643"/>
          <cell r="AY643"/>
          <cell r="AZ643"/>
          <cell r="BA643"/>
          <cell r="BB643"/>
          <cell r="BC643" t="str">
            <v>PAID</v>
          </cell>
          <cell r="BD643"/>
          <cell r="BE643">
            <v>44583.588194444441</v>
          </cell>
          <cell r="BF643">
            <v>42.411805555559113</v>
          </cell>
          <cell r="BG643">
            <v>44580</v>
          </cell>
          <cell r="BH643">
            <v>44626</v>
          </cell>
        </row>
        <row r="644">
          <cell r="E644" t="str">
            <v>X21115518834</v>
          </cell>
          <cell r="F644" t="str">
            <v>SPRINGTOWN DEVELOPMENT CORPORATION</v>
          </cell>
          <cell r="G644" t="str">
            <v>SUSANA, TUNASAN, MUNTINLUPA</v>
          </cell>
          <cell r="H644" t="str">
            <v>MUNTINLUPA CITY</v>
          </cell>
          <cell r="I644" t="str">
            <v>PARAÑAQUE</v>
          </cell>
          <cell r="J644"/>
          <cell r="K644"/>
          <cell r="L644" t="str">
            <v>ECOM</v>
          </cell>
          <cell r="M644" t="str">
            <v>CLOSE</v>
          </cell>
          <cell r="N644" t="str">
            <v>MBF</v>
          </cell>
          <cell r="O644">
            <v>276.42</v>
          </cell>
          <cell r="P644"/>
          <cell r="Q644">
            <v>472.13</v>
          </cell>
          <cell r="R644">
            <v>2353</v>
          </cell>
          <cell r="S644">
            <v>2089357.75</v>
          </cell>
          <cell r="T644" t="str">
            <v>NEW</v>
          </cell>
          <cell r="U644">
            <v>212937.85</v>
          </cell>
          <cell r="V644">
            <v>187478.18</v>
          </cell>
          <cell r="W644">
            <v>44550.696527777778</v>
          </cell>
          <cell r="X644">
            <v>44553</v>
          </cell>
          <cell r="Y644">
            <v>44552</v>
          </cell>
          <cell r="Z644"/>
          <cell r="AA644">
            <v>44617.62222222222</v>
          </cell>
          <cell r="AB644">
            <v>44770.556250000001</v>
          </cell>
          <cell r="AC644">
            <v>66.925694444442343</v>
          </cell>
          <cell r="AD644">
            <v>64.622222222220444</v>
          </cell>
          <cell r="AE644">
            <v>152.93402777778101</v>
          </cell>
          <cell r="AF644">
            <v>44564.597936228485</v>
          </cell>
          <cell r="AG644">
            <v>44572.104978482006</v>
          </cell>
          <cell r="AH644">
            <v>44600.696527777778</v>
          </cell>
          <cell r="AI644">
            <v>2.9698276909721288</v>
          </cell>
          <cell r="AJ644">
            <v>3.05868055555562</v>
          </cell>
          <cell r="AK644">
            <v>32</v>
          </cell>
          <cell r="AL644">
            <v>20</v>
          </cell>
          <cell r="AM644">
            <v>16.901408450704228</v>
          </cell>
          <cell r="AN644">
            <v>21.408450704225352</v>
          </cell>
          <cell r="AO644">
            <v>13.901408450704228</v>
          </cell>
          <cell r="AP644">
            <v>50</v>
          </cell>
          <cell r="AQ644">
            <v>40</v>
          </cell>
          <cell r="AR644">
            <v>35</v>
          </cell>
          <cell r="AS644">
            <v>44657.62222222222</v>
          </cell>
          <cell r="AT644">
            <v>44652.62222222222</v>
          </cell>
          <cell r="AU644"/>
          <cell r="AV644"/>
          <cell r="AW644"/>
          <cell r="AX644"/>
          <cell r="AY644"/>
          <cell r="AZ644"/>
          <cell r="BA644"/>
          <cell r="BB644"/>
          <cell r="BC644" t="str">
            <v>PAID</v>
          </cell>
          <cell r="BD644"/>
          <cell r="BE644">
            <v>44620.62222222222</v>
          </cell>
          <cell r="BF644">
            <v>7.3777777777795563</v>
          </cell>
          <cell r="BG644">
            <v>44623</v>
          </cell>
          <cell r="BH644">
            <v>44628</v>
          </cell>
        </row>
        <row r="645">
          <cell r="E645" t="str">
            <v>X21031030262</v>
          </cell>
          <cell r="F645" t="str">
            <v>KENNETH KHOE KEH</v>
          </cell>
          <cell r="G645" t="str">
            <v>PHASE 2 ACCESS ROAD, AMVEL COMMERCIAL COMPLEX, PARANAQUE</v>
          </cell>
          <cell r="H645" t="str">
            <v>PARAÑAQUE CITY</v>
          </cell>
          <cell r="I645" t="str">
            <v>PARAÑAQUE</v>
          </cell>
          <cell r="J645"/>
          <cell r="K645"/>
          <cell r="L645" t="str">
            <v>AVECO</v>
          </cell>
          <cell r="M645" t="str">
            <v>CLOSE</v>
          </cell>
          <cell r="N645" t="str">
            <v>MBF</v>
          </cell>
          <cell r="O645">
            <v>31.8</v>
          </cell>
          <cell r="P645"/>
          <cell r="Q645">
            <v>43.2</v>
          </cell>
          <cell r="R645">
            <v>35.700000000000003</v>
          </cell>
          <cell r="S645">
            <v>167584.89000000001</v>
          </cell>
          <cell r="T645" t="str">
            <v>NEW</v>
          </cell>
          <cell r="U645">
            <v>21138.799999999999</v>
          </cell>
          <cell r="V645">
            <v>21138.799999999999</v>
          </cell>
          <cell r="W645">
            <v>44320.572222222225</v>
          </cell>
          <cell r="X645">
            <v>44321.587500000001</v>
          </cell>
          <cell r="Y645">
            <v>44321</v>
          </cell>
          <cell r="Z645"/>
          <cell r="AA645">
            <v>44578</v>
          </cell>
          <cell r="AB645">
            <v>44784.605555555558</v>
          </cell>
          <cell r="AC645">
            <v>257.42777777777519</v>
          </cell>
          <cell r="AD645">
            <v>256.41249999999854</v>
          </cell>
          <cell r="AE645">
            <v>206.60555555555766</v>
          </cell>
          <cell r="AF645">
            <v>44339.346415770611</v>
          </cell>
          <cell r="AG645">
            <v>44348.152867383513</v>
          </cell>
          <cell r="AH645">
            <v>44370.572222222225</v>
          </cell>
          <cell r="AI645">
            <v>8.8669567901233677</v>
          </cell>
          <cell r="AJ645">
            <v>5.1651388888889418</v>
          </cell>
          <cell r="AK645">
            <v>20</v>
          </cell>
          <cell r="AL645">
            <v>36</v>
          </cell>
          <cell r="AM645">
            <v>21.774193548387096</v>
          </cell>
          <cell r="AN645">
            <v>27.58064516129032</v>
          </cell>
          <cell r="AO645">
            <v>18.774193548387096</v>
          </cell>
          <cell r="AP645">
            <v>40</v>
          </cell>
          <cell r="AQ645">
            <v>32</v>
          </cell>
          <cell r="AR645">
            <v>27</v>
          </cell>
          <cell r="AS645">
            <v>44610</v>
          </cell>
          <cell r="AT645">
            <v>44605</v>
          </cell>
          <cell r="AU645"/>
          <cell r="AV645"/>
          <cell r="AW645"/>
          <cell r="AX645"/>
          <cell r="AY645"/>
          <cell r="AZ645"/>
          <cell r="BA645"/>
          <cell r="BB645" t="str">
            <v>ROW ISSUES</v>
          </cell>
          <cell r="BC645" t="str">
            <v>PAID</v>
          </cell>
          <cell r="BD645"/>
          <cell r="BE645">
            <v>44581</v>
          </cell>
          <cell r="BF645">
            <v>47</v>
          </cell>
          <cell r="BG645">
            <v>44595</v>
          </cell>
          <cell r="BH645">
            <v>44628</v>
          </cell>
        </row>
        <row r="646">
          <cell r="E646" t="str">
            <v>X21073274108</v>
          </cell>
          <cell r="F646" t="str">
            <v>FOOD TERMINAL, INC.</v>
          </cell>
          <cell r="G646" t="str">
            <v>ELECTRONICS, FTI CPD, TAGUIG CITY</v>
          </cell>
          <cell r="H646" t="str">
            <v>TAGUIG CITY</v>
          </cell>
          <cell r="I646" t="str">
            <v>PARAÑAQUE</v>
          </cell>
          <cell r="J646"/>
          <cell r="K646"/>
          <cell r="L646" t="str">
            <v>ECOM</v>
          </cell>
          <cell r="M646" t="str">
            <v>CLOSE</v>
          </cell>
          <cell r="N646" t="str">
            <v>MBF</v>
          </cell>
          <cell r="O646">
            <v>496.98</v>
          </cell>
          <cell r="P646"/>
          <cell r="Q646">
            <v>707.43</v>
          </cell>
          <cell r="R646">
            <v>274</v>
          </cell>
          <cell r="S646">
            <v>1681342.09</v>
          </cell>
          <cell r="T646" t="str">
            <v>NEW</v>
          </cell>
          <cell r="U646">
            <v>330756.31</v>
          </cell>
          <cell r="V646">
            <v>334162.83000000007</v>
          </cell>
          <cell r="W646">
            <v>44606.705555555556</v>
          </cell>
          <cell r="X646">
            <v>44609.54583333333</v>
          </cell>
          <cell r="Y646">
            <v>44608</v>
          </cell>
          <cell r="Z646"/>
          <cell r="AA646">
            <v>44617.623611111114</v>
          </cell>
          <cell r="AB646">
            <v>44825.440972222219</v>
          </cell>
          <cell r="AC646">
            <v>10.918055555557657</v>
          </cell>
          <cell r="AD646">
            <v>8.0777777777839219</v>
          </cell>
          <cell r="AE646">
            <v>207.81736111110513</v>
          </cell>
          <cell r="AF646">
            <v>44628.029879879883</v>
          </cell>
          <cell r="AG646">
            <v>44637.51636636637</v>
          </cell>
          <cell r="AH646">
            <v>44656.705555555556</v>
          </cell>
          <cell r="AI646">
            <v>0.33664004629636107</v>
          </cell>
          <cell r="AJ646">
            <v>3.7784974747473661</v>
          </cell>
          <cell r="AK646">
            <v>40</v>
          </cell>
          <cell r="AL646">
            <v>30</v>
          </cell>
          <cell r="AM646">
            <v>24.324324324324326</v>
          </cell>
          <cell r="AN646">
            <v>30.810810810810811</v>
          </cell>
          <cell r="AO646">
            <v>21.324324324324326</v>
          </cell>
          <cell r="AP646">
            <v>55</v>
          </cell>
          <cell r="AQ646">
            <v>44</v>
          </cell>
          <cell r="AR646">
            <v>39</v>
          </cell>
          <cell r="AS646">
            <v>44661.623611111114</v>
          </cell>
          <cell r="AT646">
            <v>44656.623611111114</v>
          </cell>
          <cell r="AU646"/>
          <cell r="AV646"/>
          <cell r="AW646"/>
          <cell r="AX646"/>
          <cell r="AY646"/>
          <cell r="AZ646"/>
          <cell r="BA646"/>
          <cell r="BB646"/>
          <cell r="BC646" t="str">
            <v>PAID</v>
          </cell>
          <cell r="BD646"/>
          <cell r="BE646">
            <v>44620.623611111114</v>
          </cell>
          <cell r="BF646">
            <v>7.3763888888861402</v>
          </cell>
          <cell r="BG646">
            <v>44621</v>
          </cell>
          <cell r="BH646">
            <v>44628</v>
          </cell>
        </row>
        <row r="647">
          <cell r="E647" t="str">
            <v>P2106111888</v>
          </cell>
          <cell r="F647" t="str">
            <v>MAINT 41XD Loadsplit [034837|WA183632|CW6-0387||]
Install additional 1-50kVA DT on pole CW6-0510</v>
          </cell>
          <cell r="G647" t="str">
            <v>J.J. JINGCO PHILAMLIFE VILL PAMPLONA II LAS PINAS CITY</v>
          </cell>
          <cell r="H647" t="str">
            <v>LAS PIÑAS CITY</v>
          </cell>
          <cell r="I647" t="str">
            <v>PARAÑAQUE</v>
          </cell>
          <cell r="J647"/>
          <cell r="K647"/>
          <cell r="L647" t="str">
            <v>ECOM</v>
          </cell>
          <cell r="M647" t="str">
            <v>CLOSE</v>
          </cell>
          <cell r="N647" t="str">
            <v>AED</v>
          </cell>
          <cell r="O647">
            <v>124.04</v>
          </cell>
          <cell r="P647"/>
          <cell r="Q647">
            <v>2.1</v>
          </cell>
          <cell r="R647">
            <v>0</v>
          </cell>
          <cell r="S647">
            <v>249837.48</v>
          </cell>
          <cell r="T647" t="str">
            <v>OLDT</v>
          </cell>
          <cell r="U647">
            <v>82913.16</v>
          </cell>
          <cell r="V647">
            <v>82913.16</v>
          </cell>
          <cell r="W647">
            <v>44421.59652777778</v>
          </cell>
          <cell r="X647">
            <v>44426.591666666667</v>
          </cell>
          <cell r="Y647">
            <v>44434</v>
          </cell>
          <cell r="Z647"/>
          <cell r="AA647">
            <v>44624.613194444442</v>
          </cell>
          <cell r="AB647">
            <v>44831.334027777775</v>
          </cell>
          <cell r="AC647">
            <v>203.01666666666279</v>
          </cell>
          <cell r="AD647">
            <v>198.02152777777519</v>
          </cell>
          <cell r="AE647">
            <v>206.72083333333285</v>
          </cell>
          <cell r="AF647">
            <v>44440.370721326166</v>
          </cell>
          <cell r="AG647">
            <v>44449.177172939068</v>
          </cell>
          <cell r="AH647">
            <v>44471.59652777778</v>
          </cell>
          <cell r="AI647">
            <v>6.992796296296163</v>
          </cell>
          <cell r="AJ647">
            <v>5.1680208333333209</v>
          </cell>
          <cell r="AK647">
            <v>20</v>
          </cell>
          <cell r="AL647">
            <v>36</v>
          </cell>
          <cell r="AM647">
            <v>21.774193548387096</v>
          </cell>
          <cell r="AN647">
            <v>27.58064516129032</v>
          </cell>
          <cell r="AO647">
            <v>18.774193548387096</v>
          </cell>
          <cell r="AP647">
            <v>40</v>
          </cell>
          <cell r="AQ647">
            <v>32</v>
          </cell>
          <cell r="AR647">
            <v>27</v>
          </cell>
          <cell r="AS647">
            <v>44656.613194444442</v>
          </cell>
          <cell r="AT647">
            <v>44651.613194444442</v>
          </cell>
          <cell r="AU647"/>
          <cell r="AV647"/>
          <cell r="AW647"/>
          <cell r="AX647"/>
          <cell r="AY647"/>
          <cell r="AZ647"/>
          <cell r="BA647"/>
          <cell r="BB647"/>
          <cell r="BC647" t="str">
            <v>PAID</v>
          </cell>
          <cell r="BD647"/>
          <cell r="BE647">
            <v>44627.613194444442</v>
          </cell>
          <cell r="BF647">
            <v>0.3868055555576575</v>
          </cell>
          <cell r="BG647">
            <v>44610</v>
          </cell>
          <cell r="BH647">
            <v>44628</v>
          </cell>
        </row>
        <row r="648">
          <cell r="E648" t="str">
            <v>X21062155961</v>
          </cell>
          <cell r="F648" t="str">
            <v>FOOD TERMINAL, INC.</v>
          </cell>
          <cell r="G648" t="str">
            <v>DUHAT, FTI CPD, TAGUIG CITY</v>
          </cell>
          <cell r="H648" t="str">
            <v>TAGUIG CITY</v>
          </cell>
          <cell r="I648" t="str">
            <v>PARAÑAQUE</v>
          </cell>
          <cell r="J648"/>
          <cell r="K648"/>
          <cell r="L648" t="str">
            <v>CHALLENGER</v>
          </cell>
          <cell r="M648" t="str">
            <v>CLOSE</v>
          </cell>
          <cell r="N648" t="str">
            <v>MBF</v>
          </cell>
          <cell r="O648">
            <v>393.62</v>
          </cell>
          <cell r="P648"/>
          <cell r="Q648">
            <v>590.45000000000005</v>
          </cell>
          <cell r="R648">
            <v>493</v>
          </cell>
          <cell r="S648">
            <v>1500274.04</v>
          </cell>
          <cell r="T648" t="str">
            <v>NEW</v>
          </cell>
          <cell r="U648">
            <v>275810.11</v>
          </cell>
          <cell r="V648">
            <v>266351.15999999997</v>
          </cell>
          <cell r="W648">
            <v>44606.703472222223</v>
          </cell>
          <cell r="X648">
            <v>44609.538194444445</v>
          </cell>
          <cell r="Y648">
            <v>44608</v>
          </cell>
          <cell r="Z648"/>
          <cell r="AA648">
            <v>44622.40902777778</v>
          </cell>
          <cell r="AB648">
            <v>44771.40347222222</v>
          </cell>
          <cell r="AC648">
            <v>15.705555555556202</v>
          </cell>
          <cell r="AD648">
            <v>12.870833333334303</v>
          </cell>
          <cell r="AE648">
            <v>148.99444444444089</v>
          </cell>
          <cell r="AF648">
            <v>44625.49118171943</v>
          </cell>
          <cell r="AG648">
            <v>44634.30123758535</v>
          </cell>
          <cell r="AH648">
            <v>44656.703472222223</v>
          </cell>
          <cell r="AI648">
            <v>0.54063354700856925</v>
          </cell>
          <cell r="AJ648">
            <v>2.7089898989898344</v>
          </cell>
          <cell r="AK648">
            <v>40</v>
          </cell>
          <cell r="AL648">
            <v>26</v>
          </cell>
          <cell r="AM648">
            <v>21.787709497206709</v>
          </cell>
          <cell r="AN648">
            <v>27.597765363128495</v>
          </cell>
          <cell r="AO648">
            <v>18.787709497206709</v>
          </cell>
          <cell r="AP648">
            <v>55</v>
          </cell>
          <cell r="AQ648">
            <v>44</v>
          </cell>
          <cell r="AR648">
            <v>39</v>
          </cell>
          <cell r="AS648">
            <v>44666.40902777778</v>
          </cell>
          <cell r="AT648">
            <v>44661.40902777778</v>
          </cell>
          <cell r="AU648"/>
          <cell r="AV648"/>
          <cell r="AW648"/>
          <cell r="AX648"/>
          <cell r="AY648"/>
          <cell r="AZ648"/>
          <cell r="BA648"/>
          <cell r="BB648"/>
          <cell r="BC648" t="str">
            <v>PAID</v>
          </cell>
          <cell r="BD648"/>
          <cell r="BE648">
            <v>44625.40902777778</v>
          </cell>
          <cell r="BF648">
            <v>3.5909722222204437</v>
          </cell>
          <cell r="BG648">
            <v>44621</v>
          </cell>
          <cell r="BH648">
            <v>44629</v>
          </cell>
        </row>
        <row r="649">
          <cell r="E649" t="str">
            <v>X21104684740</v>
          </cell>
          <cell r="F649" t="str">
            <v>MAYNILAD WATER SERVICES, INC.</v>
          </cell>
          <cell r="G649" t="str">
            <v>SANTIAGO LOOP, AYALA-ALABANG VILL, MUNTINLUPA</v>
          </cell>
          <cell r="H649" t="str">
            <v>MUNTINLUPA CITY</v>
          </cell>
          <cell r="I649" t="str">
            <v>PARAÑAQUE</v>
          </cell>
          <cell r="J649"/>
          <cell r="K649"/>
          <cell r="L649" t="str">
            <v>CHALLENGER</v>
          </cell>
          <cell r="M649" t="str">
            <v>CLOSE</v>
          </cell>
          <cell r="N649" t="str">
            <v>MBF</v>
          </cell>
          <cell r="O649">
            <v>112.96</v>
          </cell>
          <cell r="P649"/>
          <cell r="Q649">
            <v>154.77000000000001</v>
          </cell>
          <cell r="R649">
            <v>97</v>
          </cell>
          <cell r="S649">
            <v>141302.37</v>
          </cell>
          <cell r="T649" t="str">
            <v>MODIFICATION</v>
          </cell>
          <cell r="U649">
            <v>76605.27</v>
          </cell>
          <cell r="V649">
            <v>76605.27</v>
          </cell>
          <cell r="W649">
            <v>44616.554166666669</v>
          </cell>
          <cell r="X649">
            <v>44621</v>
          </cell>
          <cell r="Y649">
            <v>44621</v>
          </cell>
          <cell r="Z649"/>
          <cell r="AA649">
            <v>44623.609722222223</v>
          </cell>
          <cell r="AB649">
            <v>44870.273611111108</v>
          </cell>
          <cell r="AC649">
            <v>7.0555555555547471</v>
          </cell>
          <cell r="AD649">
            <v>2.609722222223354</v>
          </cell>
          <cell r="AE649">
            <v>246.66388888888469</v>
          </cell>
          <cell r="AF649">
            <v>44636.899237089201</v>
          </cell>
          <cell r="AG649">
            <v>44646.124589201878</v>
          </cell>
          <cell r="AH649">
            <v>44666.554166666669</v>
          </cell>
          <cell r="AI649">
            <v>0.22667169431872716</v>
          </cell>
          <cell r="AJ649">
            <v>5.6059974747473795</v>
          </cell>
          <cell r="AK649">
            <v>26</v>
          </cell>
          <cell r="AL649">
            <v>34</v>
          </cell>
          <cell r="AM649">
            <v>23.345070422535212</v>
          </cell>
          <cell r="AN649">
            <v>29.570422535211268</v>
          </cell>
          <cell r="AO649">
            <v>20.345070422535212</v>
          </cell>
          <cell r="AP649">
            <v>44</v>
          </cell>
          <cell r="AQ649">
            <v>35.200000000000003</v>
          </cell>
          <cell r="AR649">
            <v>30.200000000000003</v>
          </cell>
          <cell r="AS649">
            <v>44658.80972222222</v>
          </cell>
          <cell r="AT649">
            <v>44653.80972222222</v>
          </cell>
          <cell r="AU649"/>
          <cell r="AV649"/>
          <cell r="AW649"/>
          <cell r="AX649"/>
          <cell r="AY649"/>
          <cell r="AZ649"/>
          <cell r="BA649"/>
          <cell r="BB649"/>
          <cell r="BC649" t="str">
            <v>PAID</v>
          </cell>
          <cell r="BD649"/>
          <cell r="BE649">
            <v>44626.609722222223</v>
          </cell>
          <cell r="BF649">
            <v>2.390277777776646</v>
          </cell>
          <cell r="BG649">
            <v>44623</v>
          </cell>
          <cell r="BH649">
            <v>44629</v>
          </cell>
        </row>
        <row r="650">
          <cell r="E650" t="str">
            <v>X21072944897</v>
          </cell>
          <cell r="F650" t="str">
            <v>CITY GOVERNMENT OF BACOOR,</v>
          </cell>
          <cell r="G650" t="str">
            <v>BLOCK 1, CIUDAD MALASAKIT, BACOOR</v>
          </cell>
          <cell r="H650" t="str">
            <v>BACOOR CITY</v>
          </cell>
          <cell r="I650" t="str">
            <v>DASMA</v>
          </cell>
          <cell r="J650"/>
          <cell r="K650"/>
          <cell r="L650" t="str">
            <v>CHALLENGER</v>
          </cell>
          <cell r="M650" t="str">
            <v>CLOSE</v>
          </cell>
          <cell r="N650" t="str">
            <v>AED</v>
          </cell>
          <cell r="O650">
            <v>867.49</v>
          </cell>
          <cell r="P650"/>
          <cell r="Q650">
            <v>1341.75</v>
          </cell>
          <cell r="R650">
            <v>620</v>
          </cell>
          <cell r="S650">
            <v>2672888.85</v>
          </cell>
          <cell r="T650" t="str">
            <v>NEW</v>
          </cell>
          <cell r="U650">
            <v>598968.5</v>
          </cell>
          <cell r="V650">
            <v>586503.56999999972</v>
          </cell>
          <cell r="W650">
            <v>44531.665277777778</v>
          </cell>
          <cell r="X650">
            <v>44533</v>
          </cell>
          <cell r="Y650">
            <v>44532</v>
          </cell>
          <cell r="Z650"/>
          <cell r="AA650">
            <v>44580.605555555558</v>
          </cell>
          <cell r="AB650">
            <v>44952.408333333333</v>
          </cell>
          <cell r="AC650">
            <v>48.940277777779556</v>
          </cell>
          <cell r="AD650">
            <v>47.605555555557657</v>
          </cell>
          <cell r="AE650">
            <v>371.80277777777519</v>
          </cell>
          <cell r="AF650">
            <v>44549.250003314773</v>
          </cell>
          <cell r="AG650">
            <v>44557.739263457966</v>
          </cell>
          <cell r="AH650">
            <v>44581.665277777778</v>
          </cell>
          <cell r="AI650">
            <v>1.7831283816425767</v>
          </cell>
          <cell r="AJ650">
            <v>6.1967129629629198</v>
          </cell>
          <cell r="AK650">
            <v>50</v>
          </cell>
          <cell r="AL650">
            <v>23</v>
          </cell>
          <cell r="AM650">
            <v>20.584725536992842</v>
          </cell>
          <cell r="AN650">
            <v>26.073985680190933</v>
          </cell>
          <cell r="AO650">
            <v>17.584725536992842</v>
          </cell>
          <cell r="AP650">
            <v>60</v>
          </cell>
          <cell r="AQ650">
            <v>48</v>
          </cell>
          <cell r="AR650">
            <v>43</v>
          </cell>
          <cell r="AS650">
            <v>44628.605555555558</v>
          </cell>
          <cell r="AT650">
            <v>44623.605555555558</v>
          </cell>
          <cell r="AU650"/>
          <cell r="AV650"/>
          <cell r="AW650"/>
          <cell r="AX650"/>
          <cell r="AY650"/>
          <cell r="AZ650"/>
          <cell r="BA650"/>
          <cell r="BB650"/>
          <cell r="BC650" t="str">
            <v>PAID</v>
          </cell>
          <cell r="BD650"/>
          <cell r="BE650">
            <v>44583.605555555558</v>
          </cell>
          <cell r="BF650">
            <v>45.394444444442343</v>
          </cell>
          <cell r="BG650">
            <v>44582</v>
          </cell>
          <cell r="BH650">
            <v>44629</v>
          </cell>
        </row>
        <row r="651">
          <cell r="E651" t="str">
            <v>X22010052730</v>
          </cell>
          <cell r="F651" t="str">
            <v>STA. LUCIA REALTY &amp; DEVELOPMENT, INC.</v>
          </cell>
          <cell r="G651" t="str">
            <v>BLOCK 5, VISTA VERDE SOUTH PH 1A1, BACOOR</v>
          </cell>
          <cell r="H651" t="str">
            <v>BACOOR CITY</v>
          </cell>
          <cell r="I651" t="str">
            <v>DASMA</v>
          </cell>
          <cell r="J651"/>
          <cell r="K651"/>
          <cell r="L651" t="str">
            <v>CHALLENGER</v>
          </cell>
          <cell r="M651" t="str">
            <v>CLOSE</v>
          </cell>
          <cell r="N651" t="str">
            <v>MBF</v>
          </cell>
          <cell r="O651">
            <v>323.61</v>
          </cell>
          <cell r="P651"/>
          <cell r="Q651">
            <v>473.48</v>
          </cell>
          <cell r="R651">
            <v>12</v>
          </cell>
          <cell r="S651">
            <v>740316.59</v>
          </cell>
          <cell r="T651" t="str">
            <v>NEW</v>
          </cell>
          <cell r="U651">
            <v>229813.65</v>
          </cell>
          <cell r="V651">
            <v>219455.42</v>
          </cell>
          <cell r="W651">
            <v>44601.652083333334</v>
          </cell>
          <cell r="X651">
            <v>44606.614583333336</v>
          </cell>
          <cell r="Y651">
            <v>44603</v>
          </cell>
          <cell r="Z651"/>
          <cell r="AA651">
            <v>44616.415972222225</v>
          </cell>
          <cell r="AB651">
            <v>44993.551388888889</v>
          </cell>
          <cell r="AC651">
            <v>14.763888888890506</v>
          </cell>
          <cell r="AD651">
            <v>9.8013888888890506</v>
          </cell>
          <cell r="AE651">
            <v>377.13541666666424</v>
          </cell>
          <cell r="AF651">
            <v>44624.676179718874</v>
          </cell>
          <cell r="AG651">
            <v>44634.615938755021</v>
          </cell>
          <cell r="AH651">
            <v>44651.652083333334</v>
          </cell>
          <cell r="AI651">
            <v>0.42548707561733057</v>
          </cell>
          <cell r="AJ651">
            <v>7.5427083333332847</v>
          </cell>
          <cell r="AK651">
            <v>32</v>
          </cell>
          <cell r="AL651">
            <v>36</v>
          </cell>
          <cell r="AM651">
            <v>26.024096385542165</v>
          </cell>
          <cell r="AN651">
            <v>32.963855421686745</v>
          </cell>
          <cell r="AO651">
            <v>23.024096385542165</v>
          </cell>
          <cell r="AP651">
            <v>50</v>
          </cell>
          <cell r="AQ651">
            <v>40</v>
          </cell>
          <cell r="AR651">
            <v>35</v>
          </cell>
          <cell r="AS651">
            <v>44656.415972222225</v>
          </cell>
          <cell r="AT651">
            <v>44651.415972222225</v>
          </cell>
          <cell r="AU651"/>
          <cell r="AV651"/>
          <cell r="AW651"/>
          <cell r="AX651"/>
          <cell r="AY651"/>
          <cell r="AZ651"/>
          <cell r="BA651"/>
          <cell r="BB651"/>
          <cell r="BC651" t="str">
            <v>PAID</v>
          </cell>
          <cell r="BD651"/>
          <cell r="BE651">
            <v>44619.415972222225</v>
          </cell>
          <cell r="BF651">
            <v>9.5840277777751908</v>
          </cell>
          <cell r="BG651">
            <v>44616</v>
          </cell>
          <cell r="BH651">
            <v>44629</v>
          </cell>
        </row>
        <row r="652">
          <cell r="E652" t="str">
            <v>X21031093290</v>
          </cell>
          <cell r="F652" t="str">
            <v>RYAN GABRIEL DEL ROSARIO CAMUS</v>
          </cell>
          <cell r="G652" t="str">
            <v>JASMIN, T.S. CRUZ SUBD, LAS PINAS CITY</v>
          </cell>
          <cell r="H652" t="str">
            <v>LAS PIÑAS CITY</v>
          </cell>
          <cell r="I652" t="str">
            <v>PARAÑAQUE</v>
          </cell>
          <cell r="J652"/>
          <cell r="K652"/>
          <cell r="L652" t="str">
            <v>CHALLENGER</v>
          </cell>
          <cell r="M652" t="str">
            <v>CLOSE</v>
          </cell>
          <cell r="N652" t="str">
            <v>MBF</v>
          </cell>
          <cell r="O652">
            <v>42.92</v>
          </cell>
          <cell r="P652"/>
          <cell r="Q652">
            <v>75.3</v>
          </cell>
          <cell r="R652">
            <v>64.900000000000006</v>
          </cell>
          <cell r="S652">
            <v>277019.53999999998</v>
          </cell>
          <cell r="T652" t="str">
            <v>NEW</v>
          </cell>
          <cell r="U652">
            <v>29104.639999999999</v>
          </cell>
          <cell r="V652">
            <v>29104.640000000007</v>
          </cell>
          <cell r="W652">
            <v>44620.633333333331</v>
          </cell>
          <cell r="X652">
            <v>44622</v>
          </cell>
          <cell r="Y652">
            <v>44621</v>
          </cell>
          <cell r="Z652"/>
          <cell r="AA652">
            <v>44625.413194444445</v>
          </cell>
          <cell r="AB652">
            <v>45210.649305555555</v>
          </cell>
          <cell r="AC652">
            <v>4.7798611111138598</v>
          </cell>
          <cell r="AD652">
            <v>3.4131944444452529</v>
          </cell>
          <cell r="AE652">
            <v>585.23611111110949</v>
          </cell>
          <cell r="AF652">
            <v>44639.93371356147</v>
          </cell>
          <cell r="AG652">
            <v>44648.880481622306</v>
          </cell>
          <cell r="AH652">
            <v>44670.633333333331</v>
          </cell>
          <cell r="AI652">
            <v>0.16075491972160424</v>
          </cell>
          <cell r="AJ652">
            <v>13.934193121693083</v>
          </cell>
          <cell r="AK652">
            <v>23</v>
          </cell>
          <cell r="AL652">
            <v>34</v>
          </cell>
          <cell r="AM652">
            <v>22.300380228136884</v>
          </cell>
          <cell r="AN652">
            <v>28.247148288973385</v>
          </cell>
          <cell r="AO652">
            <v>19.300380228136884</v>
          </cell>
          <cell r="AP652">
            <v>42</v>
          </cell>
          <cell r="AQ652">
            <v>33.6</v>
          </cell>
          <cell r="AR652">
            <v>28.6</v>
          </cell>
          <cell r="AS652">
            <v>44659.013194444444</v>
          </cell>
          <cell r="AT652">
            <v>44654.013194444444</v>
          </cell>
          <cell r="AU652"/>
          <cell r="AV652"/>
          <cell r="AW652"/>
          <cell r="AX652"/>
          <cell r="AY652"/>
          <cell r="AZ652"/>
          <cell r="BA652"/>
          <cell r="BB652"/>
          <cell r="BC652" t="str">
            <v>PAID</v>
          </cell>
          <cell r="BD652"/>
          <cell r="BE652">
            <v>44628.413194444445</v>
          </cell>
          <cell r="BF652">
            <v>0.58680555555474712</v>
          </cell>
          <cell r="BG652">
            <v>44624</v>
          </cell>
          <cell r="BH652">
            <v>44629</v>
          </cell>
        </row>
        <row r="653">
          <cell r="E653" t="str">
            <v>X21020587768</v>
          </cell>
          <cell r="F653" t="str">
            <v>DITO TELECOMMUNITY CORPORATION</v>
          </cell>
          <cell r="G653" t="str">
            <v>MOLINO BLVD., BAYANAN, BACOOR</v>
          </cell>
          <cell r="H653" t="str">
            <v>BACOOR CITY</v>
          </cell>
          <cell r="I653" t="str">
            <v>DASMA</v>
          </cell>
          <cell r="J653"/>
          <cell r="K653"/>
          <cell r="L653" t="str">
            <v>CHALLENGER</v>
          </cell>
          <cell r="M653" t="str">
            <v>CLOSE</v>
          </cell>
          <cell r="N653" t="str">
            <v>MBF</v>
          </cell>
          <cell r="O653">
            <v>35.659999999999997</v>
          </cell>
          <cell r="P653"/>
          <cell r="Q653">
            <v>50.18</v>
          </cell>
          <cell r="R653">
            <v>19</v>
          </cell>
          <cell r="S653">
            <v>220152.53</v>
          </cell>
          <cell r="T653" t="str">
            <v>NEW</v>
          </cell>
          <cell r="U653">
            <v>24852.46</v>
          </cell>
          <cell r="V653">
            <v>24181.09</v>
          </cell>
          <cell r="W653">
            <v>44593.40625</v>
          </cell>
          <cell r="X653">
            <v>44595.541666666664</v>
          </cell>
          <cell r="Y653">
            <v>44595</v>
          </cell>
          <cell r="Z653"/>
          <cell r="AA653">
            <v>44610.712500000001</v>
          </cell>
          <cell r="AB653">
            <v>45299.593055555553</v>
          </cell>
          <cell r="AC653">
            <v>17.306250000001455</v>
          </cell>
          <cell r="AD653">
            <v>15.170833333337214</v>
          </cell>
          <cell r="AE653">
            <v>688.88055555555184</v>
          </cell>
          <cell r="AF653">
            <v>44612.180443548386</v>
          </cell>
          <cell r="AG653">
            <v>44620.986895161288</v>
          </cell>
          <cell r="AH653">
            <v>44643.40625</v>
          </cell>
          <cell r="AI653">
            <v>0.59610416666671673</v>
          </cell>
          <cell r="AJ653">
            <v>17.222013888888796</v>
          </cell>
          <cell r="AK653">
            <v>20</v>
          </cell>
          <cell r="AL653">
            <v>36</v>
          </cell>
          <cell r="AM653">
            <v>21.774193548387096</v>
          </cell>
          <cell r="AN653">
            <v>27.58064516129032</v>
          </cell>
          <cell r="AO653">
            <v>18.774193548387096</v>
          </cell>
          <cell r="AP653">
            <v>40</v>
          </cell>
          <cell r="AQ653">
            <v>32</v>
          </cell>
          <cell r="AR653">
            <v>27</v>
          </cell>
          <cell r="AS653">
            <v>44642.712500000001</v>
          </cell>
          <cell r="AT653">
            <v>44637.712500000001</v>
          </cell>
          <cell r="AU653"/>
          <cell r="AV653"/>
          <cell r="AW653"/>
          <cell r="AX653"/>
          <cell r="AY653"/>
          <cell r="AZ653"/>
          <cell r="BA653"/>
          <cell r="BB653"/>
          <cell r="BC653" t="str">
            <v>PAID</v>
          </cell>
          <cell r="BD653"/>
          <cell r="BE653">
            <v>44613.712500000001</v>
          </cell>
          <cell r="BF653">
            <v>15.287499999998545</v>
          </cell>
          <cell r="BG653">
            <v>44611</v>
          </cell>
          <cell r="BH653">
            <v>44629</v>
          </cell>
        </row>
        <row r="654">
          <cell r="E654" t="str">
            <v>X21020671032</v>
          </cell>
          <cell r="F654" t="str">
            <v>PLACER 8 LOGISTICS EXPRESS INC.</v>
          </cell>
          <cell r="G654" t="str">
            <v>KATURAY, PUROK 4, TAGUIG CITY</v>
          </cell>
          <cell r="H654" t="str">
            <v>TAGUIG CITY</v>
          </cell>
          <cell r="I654" t="str">
            <v>PARAÑAQUE</v>
          </cell>
          <cell r="J654"/>
          <cell r="K654"/>
          <cell r="L654" t="str">
            <v>CHALLENGER</v>
          </cell>
          <cell r="M654" t="str">
            <v>CLOSE</v>
          </cell>
          <cell r="N654" t="str">
            <v>MBF</v>
          </cell>
          <cell r="O654">
            <v>54.35</v>
          </cell>
          <cell r="P654"/>
          <cell r="Q654">
            <v>76.78</v>
          </cell>
          <cell r="R654">
            <v>55</v>
          </cell>
          <cell r="S654">
            <v>225347.11</v>
          </cell>
          <cell r="T654" t="str">
            <v>NEW</v>
          </cell>
          <cell r="U654">
            <v>35164.29</v>
          </cell>
          <cell r="V654">
            <v>36876.580000000009</v>
          </cell>
          <cell r="W654">
            <v>44613.679166666669</v>
          </cell>
          <cell r="X654">
            <v>44615</v>
          </cell>
          <cell r="Y654">
            <v>44614</v>
          </cell>
          <cell r="Z654"/>
          <cell r="AA654">
            <v>44621.77847222222</v>
          </cell>
          <cell r="AB654">
            <v>45385.340277777781</v>
          </cell>
          <cell r="AC654">
            <v>8.0993055555518367</v>
          </cell>
          <cell r="AD654">
            <v>6.7784722222204437</v>
          </cell>
          <cell r="AE654">
            <v>763.56180555556057</v>
          </cell>
          <cell r="AF654">
            <v>44632.979546894807</v>
          </cell>
          <cell r="AG654">
            <v>44641.926314955643</v>
          </cell>
          <cell r="AH654">
            <v>44663.679166666669</v>
          </cell>
          <cell r="AI654">
            <v>0.27239352443863596</v>
          </cell>
          <cell r="AJ654">
            <v>18.180042989418109</v>
          </cell>
          <cell r="AK654">
            <v>23</v>
          </cell>
          <cell r="AL654">
            <v>34</v>
          </cell>
          <cell r="AM654">
            <v>22.300380228136884</v>
          </cell>
          <cell r="AN654">
            <v>28.247148288973385</v>
          </cell>
          <cell r="AO654">
            <v>19.300380228136884</v>
          </cell>
          <cell r="AP654">
            <v>42</v>
          </cell>
          <cell r="AQ654">
            <v>33.6</v>
          </cell>
          <cell r="AR654">
            <v>28.6</v>
          </cell>
          <cell r="AS654">
            <v>44655.378472222219</v>
          </cell>
          <cell r="AT654">
            <v>44650.378472222219</v>
          </cell>
          <cell r="AU654"/>
          <cell r="AV654"/>
          <cell r="AW654"/>
          <cell r="AX654"/>
          <cell r="AY654"/>
          <cell r="AZ654"/>
          <cell r="BA654"/>
          <cell r="BB654"/>
          <cell r="BC654" t="str">
            <v>PAID</v>
          </cell>
          <cell r="BD654" t="str">
            <v>WITH BACKJOB</v>
          </cell>
          <cell r="BE654">
            <v>44624.77847222222</v>
          </cell>
          <cell r="BF654">
            <v>4.2215277777795563</v>
          </cell>
          <cell r="BG654">
            <v>44621</v>
          </cell>
          <cell r="BH654">
            <v>44629</v>
          </cell>
        </row>
        <row r="655">
          <cell r="E655" t="str">
            <v>X21094232681</v>
          </cell>
          <cell r="F655" t="str">
            <v>GLOBE TELECOM, INC.</v>
          </cell>
          <cell r="G655" t="str">
            <v>CONCERTO, STA. CECILIA VILL, LAS PINAS CITY</v>
          </cell>
          <cell r="H655" t="str">
            <v>LAS PIÑAS CITY</v>
          </cell>
          <cell r="I655" t="str">
            <v>PARAÑAQUE</v>
          </cell>
          <cell r="J655"/>
          <cell r="K655"/>
          <cell r="L655" t="str">
            <v>CHALLENGER</v>
          </cell>
          <cell r="M655" t="str">
            <v>CLOSE</v>
          </cell>
          <cell r="N655" t="str">
            <v>IJP</v>
          </cell>
          <cell r="O655">
            <v>5.33</v>
          </cell>
          <cell r="P655"/>
          <cell r="Q655">
            <v>7.3</v>
          </cell>
          <cell r="R655">
            <v>23</v>
          </cell>
          <cell r="S655">
            <v>19504.72</v>
          </cell>
          <cell r="T655" t="str">
            <v>MODIFICATION</v>
          </cell>
          <cell r="U655">
            <v>3614.58</v>
          </cell>
          <cell r="V655">
            <v>3614.58</v>
          </cell>
          <cell r="W655">
            <v>44607.461805555555</v>
          </cell>
          <cell r="X655">
            <v>44613.387499999997</v>
          </cell>
          <cell r="Y655">
            <v>44610</v>
          </cell>
          <cell r="Z655"/>
          <cell r="AA655">
            <v>44616.418055555558</v>
          </cell>
          <cell r="AB655">
            <v>45426.277083333334</v>
          </cell>
          <cell r="AC655">
            <v>8.9562500000029104</v>
          </cell>
          <cell r="AD655">
            <v>3.0305555555605679</v>
          </cell>
          <cell r="AE655">
            <v>809.85902777777665</v>
          </cell>
          <cell r="AF655">
            <v>44626.235999103941</v>
          </cell>
          <cell r="AG655">
            <v>44635.042450716843</v>
          </cell>
          <cell r="AH655">
            <v>44657.461805555555</v>
          </cell>
          <cell r="AI655">
            <v>0.30849305555565576</v>
          </cell>
          <cell r="AJ655">
            <v>20.246475694444417</v>
          </cell>
          <cell r="AK655">
            <v>20</v>
          </cell>
          <cell r="AL655">
            <v>36</v>
          </cell>
          <cell r="AM655">
            <v>21.774193548387096</v>
          </cell>
          <cell r="AN655">
            <v>27.58064516129032</v>
          </cell>
          <cell r="AO655">
            <v>18.774193548387096</v>
          </cell>
          <cell r="AP655">
            <v>40</v>
          </cell>
          <cell r="AQ655">
            <v>32</v>
          </cell>
          <cell r="AR655">
            <v>27</v>
          </cell>
          <cell r="AS655">
            <v>44648.418055555558</v>
          </cell>
          <cell r="AT655">
            <v>44643.418055555558</v>
          </cell>
          <cell r="AU655"/>
          <cell r="AV655"/>
          <cell r="AW655"/>
          <cell r="AX655"/>
          <cell r="AY655"/>
          <cell r="AZ655"/>
          <cell r="BA655"/>
          <cell r="BB655"/>
          <cell r="BC655" t="str">
            <v>PAID</v>
          </cell>
          <cell r="BD655"/>
          <cell r="BE655">
            <v>44619.418055555558</v>
          </cell>
          <cell r="BF655">
            <v>9.5819444444423425</v>
          </cell>
          <cell r="BG655">
            <v>44615</v>
          </cell>
          <cell r="BH655">
            <v>44629</v>
          </cell>
        </row>
        <row r="656">
          <cell r="E656" t="str">
            <v>X21104600697</v>
          </cell>
          <cell r="F656" t="str">
            <v>GLOBE TELECOM., INC.</v>
          </cell>
          <cell r="G656" t="str">
            <v>ALABANG-ZAPOTE, ALMANZA I, LAS PINAS CITY</v>
          </cell>
          <cell r="H656" t="str">
            <v>LAS PIÑAS CITY</v>
          </cell>
          <cell r="I656" t="str">
            <v>PARAÑAQUE</v>
          </cell>
          <cell r="J656"/>
          <cell r="K656"/>
          <cell r="L656" t="str">
            <v>CHALLENGER</v>
          </cell>
          <cell r="M656" t="str">
            <v>CLOSE</v>
          </cell>
          <cell r="N656" t="str">
            <v>IJP</v>
          </cell>
          <cell r="O656">
            <v>3.54</v>
          </cell>
          <cell r="P656"/>
          <cell r="Q656">
            <v>4.8499999999999996</v>
          </cell>
          <cell r="R656">
            <v>23</v>
          </cell>
          <cell r="S656">
            <v>20695.5</v>
          </cell>
          <cell r="T656" t="str">
            <v>NEW</v>
          </cell>
          <cell r="U656">
            <v>2400.66</v>
          </cell>
          <cell r="V656">
            <v>2400.66</v>
          </cell>
          <cell r="W656">
            <v>44613.517361111109</v>
          </cell>
          <cell r="X656">
            <v>44615</v>
          </cell>
          <cell r="Y656">
            <v>44614</v>
          </cell>
          <cell r="Z656"/>
          <cell r="AA656">
            <v>44616.422222222223</v>
          </cell>
          <cell r="AB656">
            <v>45422.619444444441</v>
          </cell>
          <cell r="AC656">
            <v>2.9048611111138598</v>
          </cell>
          <cell r="AD656">
            <v>1.422222222223354</v>
          </cell>
          <cell r="AE656">
            <v>806.19722222221753</v>
          </cell>
          <cell r="AF656">
            <v>44632.291554659496</v>
          </cell>
          <cell r="AG656">
            <v>44641.098006272397</v>
          </cell>
          <cell r="AH656">
            <v>44663.517361111109</v>
          </cell>
          <cell r="AI656">
            <v>0.10005632716058852</v>
          </cell>
          <cell r="AJ656">
            <v>20.154930555555438</v>
          </cell>
          <cell r="AK656">
            <v>20</v>
          </cell>
          <cell r="AL656">
            <v>36</v>
          </cell>
          <cell r="AM656">
            <v>21.774193548387096</v>
          </cell>
          <cell r="AN656">
            <v>27.58064516129032</v>
          </cell>
          <cell r="AO656">
            <v>18.774193548387096</v>
          </cell>
          <cell r="AP656">
            <v>40</v>
          </cell>
          <cell r="AQ656">
            <v>32</v>
          </cell>
          <cell r="AR656">
            <v>27</v>
          </cell>
          <cell r="AS656">
            <v>44648.422222222223</v>
          </cell>
          <cell r="AT656">
            <v>44643.422222222223</v>
          </cell>
          <cell r="AU656"/>
          <cell r="AV656"/>
          <cell r="AW656"/>
          <cell r="AX656"/>
          <cell r="AY656"/>
          <cell r="AZ656"/>
          <cell r="BA656"/>
          <cell r="BB656"/>
          <cell r="BC656" t="str">
            <v>PAID</v>
          </cell>
          <cell r="BD656"/>
          <cell r="BE656">
            <v>44619.422222222223</v>
          </cell>
          <cell r="BF656">
            <v>9.577777777776646</v>
          </cell>
          <cell r="BG656">
            <v>44615</v>
          </cell>
          <cell r="BH656">
            <v>44629</v>
          </cell>
        </row>
        <row r="657">
          <cell r="E657" t="str">
            <v>X22010027399</v>
          </cell>
          <cell r="F657" t="str">
            <v>POWERCITY CORPORATION</v>
          </cell>
          <cell r="G657" t="str">
            <v>MA. CRISTINA, AYALA-ALABANG VILL, MUNTINLUPA</v>
          </cell>
          <cell r="H657" t="str">
            <v>MUNTINLUPA CITY</v>
          </cell>
          <cell r="I657" t="str">
            <v>PARAÑAQUE</v>
          </cell>
          <cell r="J657"/>
          <cell r="K657"/>
          <cell r="L657" t="str">
            <v>CHALLENGER</v>
          </cell>
          <cell r="M657" t="str">
            <v>CLOSE</v>
          </cell>
          <cell r="N657" t="str">
            <v>MBF</v>
          </cell>
          <cell r="O657">
            <v>121.1</v>
          </cell>
          <cell r="P657"/>
          <cell r="Q657">
            <v>190.48</v>
          </cell>
          <cell r="R657">
            <v>174.5</v>
          </cell>
          <cell r="S657">
            <v>659697.4</v>
          </cell>
          <cell r="T657" t="str">
            <v>MODIFICATION</v>
          </cell>
          <cell r="U657">
            <v>83889.7</v>
          </cell>
          <cell r="V657">
            <v>82151.640000000014</v>
          </cell>
          <cell r="W657">
            <v>44613.673611111109</v>
          </cell>
          <cell r="X657">
            <v>44615</v>
          </cell>
          <cell r="Y657">
            <v>44614</v>
          </cell>
          <cell r="Z657"/>
          <cell r="AA657">
            <v>44622.412499999999</v>
          </cell>
          <cell r="AB657">
            <v>45633.363194444442</v>
          </cell>
          <cell r="AC657">
            <v>8.7388888888890506</v>
          </cell>
          <cell r="AD657">
            <v>7.4124999999985448</v>
          </cell>
          <cell r="AE657">
            <v>1010.9506944444438</v>
          </cell>
          <cell r="AF657">
            <v>44633.119654276576</v>
          </cell>
          <cell r="AG657">
            <v>44642.105265787366</v>
          </cell>
          <cell r="AH657">
            <v>44663.673611111109</v>
          </cell>
          <cell r="AI657">
            <v>0.29199652777778318</v>
          </cell>
          <cell r="AJ657">
            <v>22.976152146464631</v>
          </cell>
          <cell r="AK657">
            <v>26</v>
          </cell>
          <cell r="AL657">
            <v>32</v>
          </cell>
          <cell r="AM657">
            <v>22.446043165467625</v>
          </cell>
          <cell r="AN657">
            <v>28.431654676258994</v>
          </cell>
          <cell r="AO657">
            <v>19.446043165467625</v>
          </cell>
          <cell r="AP657">
            <v>44</v>
          </cell>
          <cell r="AQ657">
            <v>35.200000000000003</v>
          </cell>
          <cell r="AR657">
            <v>30.200000000000003</v>
          </cell>
          <cell r="AS657">
            <v>44657.612499999996</v>
          </cell>
          <cell r="AT657">
            <v>44652.612499999996</v>
          </cell>
          <cell r="AU657"/>
          <cell r="AV657"/>
          <cell r="AW657"/>
          <cell r="AX657"/>
          <cell r="AY657"/>
          <cell r="AZ657"/>
          <cell r="BA657"/>
          <cell r="BB657"/>
          <cell r="BC657" t="str">
            <v>PAID</v>
          </cell>
          <cell r="BD657"/>
          <cell r="BE657">
            <v>44625.412499999999</v>
          </cell>
          <cell r="BF657">
            <v>3.5875000000014552</v>
          </cell>
          <cell r="BG657">
            <v>44622</v>
          </cell>
          <cell r="BH657">
            <v>44629</v>
          </cell>
        </row>
        <row r="658">
          <cell r="E658" t="str">
            <v>X21083561813</v>
          </cell>
          <cell r="F658" t="str">
            <v>GLOBE TELECOM., INC.</v>
          </cell>
          <cell r="G658" t="str">
            <v>QUIRINO, PULANGLUPA I, LAS PINAS CITY</v>
          </cell>
          <cell r="H658" t="str">
            <v>LAS PIÑAS CITY</v>
          </cell>
          <cell r="I658" t="str">
            <v>PARAÑAQUE</v>
          </cell>
          <cell r="J658"/>
          <cell r="K658"/>
          <cell r="L658" t="str">
            <v>VJC</v>
          </cell>
          <cell r="M658" t="str">
            <v>CLOSE</v>
          </cell>
          <cell r="N658" t="str">
            <v>MBF</v>
          </cell>
          <cell r="O658">
            <v>60.59</v>
          </cell>
          <cell r="P658"/>
          <cell r="Q658">
            <v>109.28</v>
          </cell>
          <cell r="R658">
            <v>23</v>
          </cell>
          <cell r="S658">
            <v>236315.23</v>
          </cell>
          <cell r="T658" t="str">
            <v>NEW</v>
          </cell>
          <cell r="U658">
            <v>51091.88</v>
          </cell>
          <cell r="V658">
            <v>41087.540000000008</v>
          </cell>
          <cell r="W658">
            <v>44539.520138888889</v>
          </cell>
          <cell r="X658">
            <v>44543</v>
          </cell>
          <cell r="Y658">
            <v>44543</v>
          </cell>
          <cell r="Z658"/>
          <cell r="AA658">
            <v>44564</v>
          </cell>
          <cell r="AB658">
            <v>44789.657638888886</v>
          </cell>
          <cell r="AC658">
            <v>24.479861111110949</v>
          </cell>
          <cell r="AD658">
            <v>21</v>
          </cell>
          <cell r="AE658">
            <v>225.65763888888614</v>
          </cell>
          <cell r="AF658">
            <v>44560.727035440614</v>
          </cell>
          <cell r="AG658">
            <v>44570.182207854406</v>
          </cell>
          <cell r="AH658">
            <v>44589.520138888889</v>
          </cell>
          <cell r="AI658">
            <v>0.75845723528014686</v>
          </cell>
          <cell r="AJ658">
            <v>5.1285827020201395</v>
          </cell>
          <cell r="AK658">
            <v>26</v>
          </cell>
          <cell r="AL658">
            <v>36</v>
          </cell>
          <cell r="AM658">
            <v>24.206896551724139</v>
          </cell>
          <cell r="AN658">
            <v>30.662068965517239</v>
          </cell>
          <cell r="AO658">
            <v>21.206896551724139</v>
          </cell>
          <cell r="AP658">
            <v>44</v>
          </cell>
          <cell r="AQ658">
            <v>35.200000000000003</v>
          </cell>
          <cell r="AR658">
            <v>30.200000000000003</v>
          </cell>
          <cell r="AS658">
            <v>44599.199999999997</v>
          </cell>
          <cell r="AT658">
            <v>44594.2</v>
          </cell>
          <cell r="AU658"/>
          <cell r="AV658"/>
          <cell r="AW658"/>
          <cell r="AX658"/>
          <cell r="AY658"/>
          <cell r="AZ658"/>
          <cell r="BA658"/>
          <cell r="BB658"/>
          <cell r="BC658" t="str">
            <v>PAID</v>
          </cell>
          <cell r="BD658"/>
          <cell r="BE658">
            <v>44567</v>
          </cell>
          <cell r="BF658">
            <v>63</v>
          </cell>
          <cell r="BG658">
            <v>44564</v>
          </cell>
          <cell r="BH658">
            <v>44630</v>
          </cell>
        </row>
        <row r="659">
          <cell r="E659" t="str">
            <v>X21104447249</v>
          </cell>
          <cell r="F659" t="str">
            <v>LALAINE JOYCE MALUNAO ESTA</v>
          </cell>
          <cell r="G659" t="str">
            <v>FLORANTE, PHILIPS PARK SUBD, LAS PINAS CITY</v>
          </cell>
          <cell r="H659" t="str">
            <v>LAS PIÑAS CITY</v>
          </cell>
          <cell r="I659" t="str">
            <v>PARAÑAQUE</v>
          </cell>
          <cell r="J659"/>
          <cell r="K659"/>
          <cell r="L659" t="str">
            <v>POWERHOUSE</v>
          </cell>
          <cell r="M659" t="str">
            <v>CLOSE</v>
          </cell>
          <cell r="N659" t="str">
            <v>MBF</v>
          </cell>
          <cell r="O659">
            <v>67.83</v>
          </cell>
          <cell r="P659"/>
          <cell r="Q659">
            <v>115.27</v>
          </cell>
          <cell r="R659">
            <v>68</v>
          </cell>
          <cell r="S659">
            <v>269019.09999999998</v>
          </cell>
          <cell r="T659" t="str">
            <v>NEW</v>
          </cell>
          <cell r="U659">
            <v>54002.86</v>
          </cell>
          <cell r="V659">
            <v>45319.640000000007</v>
          </cell>
          <cell r="W659">
            <v>44533.38958333333</v>
          </cell>
          <cell r="X659">
            <v>44539</v>
          </cell>
          <cell r="Y659">
            <v>44538</v>
          </cell>
          <cell r="Z659"/>
          <cell r="AA659">
            <v>44613.604166666664</v>
          </cell>
          <cell r="AB659">
            <v>44784.566666666666</v>
          </cell>
          <cell r="AC659">
            <v>80.214583333334303</v>
          </cell>
          <cell r="AD659">
            <v>74.604166666664241</v>
          </cell>
          <cell r="AE659">
            <v>170.96250000000146</v>
          </cell>
          <cell r="AF659">
            <v>44553.734653755862</v>
          </cell>
          <cell r="AG659">
            <v>44562.960005868539</v>
          </cell>
          <cell r="AH659">
            <v>44583.38958333333</v>
          </cell>
          <cell r="AI659">
            <v>2.5770296003016901</v>
          </cell>
          <cell r="AJ659">
            <v>3.8855113636363967</v>
          </cell>
          <cell r="AK659">
            <v>26</v>
          </cell>
          <cell r="AL659">
            <v>34</v>
          </cell>
          <cell r="AM659">
            <v>23.345070422535212</v>
          </cell>
          <cell r="AN659">
            <v>29.570422535211268</v>
          </cell>
          <cell r="AO659">
            <v>20.345070422535212</v>
          </cell>
          <cell r="AP659">
            <v>44</v>
          </cell>
          <cell r="AQ659">
            <v>35.200000000000003</v>
          </cell>
          <cell r="AR659">
            <v>30.200000000000003</v>
          </cell>
          <cell r="AS659">
            <v>44648.804166666661</v>
          </cell>
          <cell r="AT659">
            <v>44643.804166666661</v>
          </cell>
          <cell r="AU659"/>
          <cell r="AV659"/>
          <cell r="AW659"/>
          <cell r="AX659"/>
          <cell r="AY659"/>
          <cell r="AZ659"/>
          <cell r="BA659"/>
          <cell r="BB659"/>
          <cell r="BC659" t="str">
            <v>PAID</v>
          </cell>
          <cell r="BD659" t="str">
            <v>WITH BACKJOB</v>
          </cell>
          <cell r="BE659">
            <v>44616.604166666664</v>
          </cell>
          <cell r="BF659">
            <v>14.395833333335759</v>
          </cell>
          <cell r="BG659">
            <v>44604</v>
          </cell>
          <cell r="BH659">
            <v>44631</v>
          </cell>
        </row>
        <row r="660">
          <cell r="E660" t="str">
            <v>X21052069844</v>
          </cell>
          <cell r="F660" t="str">
            <v>DITO TELECOMMUNITY CORPORATION</v>
          </cell>
          <cell r="G660" t="str">
            <v>DO?A PILAR AGUIRRE, PILAR VILL, LAS PINAS CITY</v>
          </cell>
          <cell r="H660" t="str">
            <v>LAS PIÑAS CITY</v>
          </cell>
          <cell r="I660" t="str">
            <v>PARAÑAQUE</v>
          </cell>
          <cell r="J660"/>
          <cell r="K660"/>
          <cell r="L660" t="str">
            <v>POWERHOUSE</v>
          </cell>
          <cell r="M660" t="str">
            <v>CLOSE</v>
          </cell>
          <cell r="N660" t="str">
            <v>FMS</v>
          </cell>
          <cell r="O660">
            <v>34.72</v>
          </cell>
          <cell r="P660"/>
          <cell r="Q660">
            <v>47.47</v>
          </cell>
          <cell r="R660">
            <v>31</v>
          </cell>
          <cell r="S660">
            <v>179502.65</v>
          </cell>
          <cell r="T660" t="str">
            <v>NEW</v>
          </cell>
          <cell r="U660">
            <v>23547.89</v>
          </cell>
          <cell r="V660">
            <v>23547.89</v>
          </cell>
          <cell r="W660">
            <v>44607.458333333336</v>
          </cell>
          <cell r="X660">
            <v>44613.397222222222</v>
          </cell>
          <cell r="Y660">
            <v>44610</v>
          </cell>
          <cell r="Z660"/>
          <cell r="AA660">
            <v>44622.409722222219</v>
          </cell>
          <cell r="AB660">
            <v>44819.724999999999</v>
          </cell>
          <cell r="AC660">
            <v>14.95138888888323</v>
          </cell>
          <cell r="AD660">
            <v>9.0124999999970896</v>
          </cell>
          <cell r="AE660">
            <v>197.31527777777956</v>
          </cell>
          <cell r="AF660">
            <v>44626.232526881722</v>
          </cell>
          <cell r="AG660">
            <v>44635.038978494624</v>
          </cell>
          <cell r="AH660">
            <v>44657.458333333336</v>
          </cell>
          <cell r="AI660">
            <v>0.51499228395042229</v>
          </cell>
          <cell r="AJ660">
            <v>4.9328819444444889</v>
          </cell>
          <cell r="AK660">
            <v>20</v>
          </cell>
          <cell r="AL660">
            <v>36</v>
          </cell>
          <cell r="AM660">
            <v>21.774193548387096</v>
          </cell>
          <cell r="AN660">
            <v>27.58064516129032</v>
          </cell>
          <cell r="AO660">
            <v>18.774193548387096</v>
          </cell>
          <cell r="AP660">
            <v>40</v>
          </cell>
          <cell r="AQ660">
            <v>32</v>
          </cell>
          <cell r="AR660">
            <v>27</v>
          </cell>
          <cell r="AS660">
            <v>44654.409722222219</v>
          </cell>
          <cell r="AT660">
            <v>44649.409722222219</v>
          </cell>
          <cell r="AU660"/>
          <cell r="AV660"/>
          <cell r="AW660"/>
          <cell r="AX660"/>
          <cell r="AY660"/>
          <cell r="AZ660"/>
          <cell r="BA660"/>
          <cell r="BB660"/>
          <cell r="BC660" t="str">
            <v>PAID</v>
          </cell>
          <cell r="BD660"/>
          <cell r="BE660">
            <v>44625.409722222219</v>
          </cell>
          <cell r="BF660">
            <v>5.5902777777810115</v>
          </cell>
          <cell r="BG660">
            <v>44623</v>
          </cell>
          <cell r="BH660">
            <v>44631</v>
          </cell>
        </row>
        <row r="661">
          <cell r="E661" t="str">
            <v>X21125996119</v>
          </cell>
          <cell r="F661" t="str">
            <v>MARIA CAMILLE MAGBANUA JALANDONI</v>
          </cell>
          <cell r="G661" t="str">
            <v>BALAYAN, AYALA-ALABANG VILL, MUNTINLUPA</v>
          </cell>
          <cell r="H661" t="str">
            <v>MUNTINLUPA CITY</v>
          </cell>
          <cell r="I661" t="str">
            <v>PARAÑAQUE</v>
          </cell>
          <cell r="J661"/>
          <cell r="K661"/>
          <cell r="L661" t="str">
            <v>POWERHOUSE</v>
          </cell>
          <cell r="M661" t="str">
            <v>CLOSE</v>
          </cell>
          <cell r="N661" t="str">
            <v>FMS</v>
          </cell>
          <cell r="O661">
            <v>42.81</v>
          </cell>
          <cell r="P661"/>
          <cell r="Q661">
            <v>70.25</v>
          </cell>
          <cell r="R661">
            <v>80</v>
          </cell>
          <cell r="S661">
            <v>268656.67</v>
          </cell>
          <cell r="T661" t="str">
            <v>NEW</v>
          </cell>
          <cell r="U661">
            <v>29050.39</v>
          </cell>
          <cell r="V661">
            <v>29050.390000000003</v>
          </cell>
          <cell r="W661">
            <v>44587.374305555553</v>
          </cell>
          <cell r="X661">
            <v>44589</v>
          </cell>
          <cell r="Y661">
            <v>44588</v>
          </cell>
          <cell r="Z661"/>
          <cell r="AA661">
            <v>44600.431250000001</v>
          </cell>
          <cell r="AB661">
            <v>44819.734722222223</v>
          </cell>
          <cell r="AC661">
            <v>13.056944444448163</v>
          </cell>
          <cell r="AD661">
            <v>11.431250000001455</v>
          </cell>
          <cell r="AE661">
            <v>219.3034722222219</v>
          </cell>
          <cell r="AF661">
            <v>44606.674685783692</v>
          </cell>
          <cell r="AG661">
            <v>44615.621453844527</v>
          </cell>
          <cell r="AH661">
            <v>44637.374305555553</v>
          </cell>
          <cell r="AI661">
            <v>0.4391274154590622</v>
          </cell>
          <cell r="AJ661">
            <v>5.2215112433862361</v>
          </cell>
          <cell r="AK661">
            <v>23</v>
          </cell>
          <cell r="AL661">
            <v>34</v>
          </cell>
          <cell r="AM661">
            <v>22.300380228136884</v>
          </cell>
          <cell r="AN661">
            <v>28.247148288973385</v>
          </cell>
          <cell r="AO661">
            <v>19.300380228136884</v>
          </cell>
          <cell r="AP661">
            <v>42</v>
          </cell>
          <cell r="AQ661">
            <v>33.6</v>
          </cell>
          <cell r="AR661">
            <v>28.6</v>
          </cell>
          <cell r="AS661">
            <v>44634.03125</v>
          </cell>
          <cell r="AT661">
            <v>44629.03125</v>
          </cell>
          <cell r="AU661"/>
          <cell r="AV661"/>
          <cell r="AW661"/>
          <cell r="AX661"/>
          <cell r="AY661"/>
          <cell r="AZ661"/>
          <cell r="BA661"/>
          <cell r="BB661"/>
          <cell r="BC661" t="str">
            <v>PAID</v>
          </cell>
          <cell r="BD661" t="str">
            <v>WITH BACKJOB</v>
          </cell>
          <cell r="BE661">
            <v>44603.431250000001</v>
          </cell>
          <cell r="BF661">
            <v>27.568749999998545</v>
          </cell>
          <cell r="BG661">
            <v>44597</v>
          </cell>
          <cell r="BH661">
            <v>44631</v>
          </cell>
        </row>
        <row r="662">
          <cell r="E662" t="str">
            <v>X21072816480</v>
          </cell>
          <cell r="F662" t="str">
            <v>MICAEL CORNELIO L. PACIA</v>
          </cell>
          <cell r="G662" t="str">
            <v>ADELITA CHIOCO, BF HOMES, PARANAQUE</v>
          </cell>
          <cell r="H662" t="str">
            <v>PARAÑAQUE CITY</v>
          </cell>
          <cell r="I662" t="str">
            <v>PARAÑAQUE</v>
          </cell>
          <cell r="J662"/>
          <cell r="K662"/>
          <cell r="L662" t="str">
            <v>VJC</v>
          </cell>
          <cell r="M662" t="str">
            <v>CLOSE</v>
          </cell>
          <cell r="N662" t="str">
            <v>MBF</v>
          </cell>
          <cell r="O662">
            <v>46.55</v>
          </cell>
          <cell r="P662"/>
          <cell r="Q662">
            <v>79.55</v>
          </cell>
          <cell r="R662">
            <v>51.2</v>
          </cell>
          <cell r="S662">
            <v>268474.03999999998</v>
          </cell>
          <cell r="T662" t="str">
            <v>MODIFICATION</v>
          </cell>
          <cell r="U662">
            <v>33436.97</v>
          </cell>
          <cell r="V662">
            <v>30505.129999999997</v>
          </cell>
          <cell r="W662">
            <v>44426.461111111108</v>
          </cell>
          <cell r="X662">
            <v>44428</v>
          </cell>
          <cell r="Y662">
            <v>44428</v>
          </cell>
          <cell r="Z662"/>
          <cell r="AA662">
            <v>44599.329861111109</v>
          </cell>
          <cell r="AB662">
            <v>44789.601388888892</v>
          </cell>
          <cell r="AC662">
            <v>172.86875000000146</v>
          </cell>
          <cell r="AD662">
            <v>171.32986111110949</v>
          </cell>
          <cell r="AE662">
            <v>190.27152777778247</v>
          </cell>
          <cell r="AF662">
            <v>44445.761491339246</v>
          </cell>
          <cell r="AG662">
            <v>44454.708259400082</v>
          </cell>
          <cell r="AH662">
            <v>44476.461111111108</v>
          </cell>
          <cell r="AI662">
            <v>5.8138722826087443</v>
          </cell>
          <cell r="AJ662">
            <v>4.5302744708995828</v>
          </cell>
          <cell r="AK662">
            <v>23</v>
          </cell>
          <cell r="AL662">
            <v>34</v>
          </cell>
          <cell r="AM662">
            <v>22.300380228136884</v>
          </cell>
          <cell r="AN662">
            <v>28.247148288973385</v>
          </cell>
          <cell r="AO662">
            <v>19.300380228136884</v>
          </cell>
          <cell r="AP662">
            <v>42</v>
          </cell>
          <cell r="AQ662">
            <v>33.6</v>
          </cell>
          <cell r="AR662">
            <v>28.6</v>
          </cell>
          <cell r="AS662">
            <v>44632.929861111108</v>
          </cell>
          <cell r="AT662">
            <v>44627.929861111108</v>
          </cell>
          <cell r="AU662"/>
          <cell r="AV662"/>
          <cell r="AW662"/>
          <cell r="AX662"/>
          <cell r="AY662"/>
          <cell r="AZ662"/>
          <cell r="BA662"/>
          <cell r="BB662"/>
          <cell r="BC662" t="str">
            <v>PAID</v>
          </cell>
          <cell r="BD662"/>
          <cell r="BE662">
            <v>44602.329861111109</v>
          </cell>
          <cell r="BF662">
            <v>29.670138888890506</v>
          </cell>
          <cell r="BG662">
            <v>44599</v>
          </cell>
          <cell r="BH662">
            <v>44632</v>
          </cell>
        </row>
        <row r="663">
          <cell r="E663" t="str">
            <v>X22010218755</v>
          </cell>
          <cell r="F663" t="str">
            <v>SMART COMMUNICATIONS, INC.</v>
          </cell>
          <cell r="G663" t="str">
            <v>PANAY, MARINA SUBD, PARANAQUE</v>
          </cell>
          <cell r="H663" t="str">
            <v>PARAÑAQUE CITY</v>
          </cell>
          <cell r="I663" t="str">
            <v>PARAÑAQUE</v>
          </cell>
          <cell r="J663"/>
          <cell r="K663"/>
          <cell r="L663" t="str">
            <v>VJC</v>
          </cell>
          <cell r="M663" t="str">
            <v>CLOSE</v>
          </cell>
          <cell r="N663" t="str">
            <v>MBF</v>
          </cell>
          <cell r="O663">
            <v>14.62</v>
          </cell>
          <cell r="P663"/>
          <cell r="Q663">
            <v>17.079999999999998</v>
          </cell>
          <cell r="R663">
            <v>5</v>
          </cell>
          <cell r="S663">
            <v>106746.38</v>
          </cell>
          <cell r="T663" t="str">
            <v>NEW</v>
          </cell>
          <cell r="U663">
            <v>8570.76</v>
          </cell>
          <cell r="V663">
            <v>8462.9399999999987</v>
          </cell>
          <cell r="W663">
            <v>44596.672222222223</v>
          </cell>
          <cell r="X663">
            <v>44601.366666666669</v>
          </cell>
          <cell r="Y663">
            <v>44601</v>
          </cell>
          <cell r="Z663"/>
          <cell r="AA663">
            <v>44601.411111111112</v>
          </cell>
          <cell r="AB663">
            <v>44862.534722222219</v>
          </cell>
          <cell r="AC663">
            <v>4.7388888888890506</v>
          </cell>
          <cell r="AD663">
            <v>4.4444444443797693E-2</v>
          </cell>
          <cell r="AE663">
            <v>261.12361111110658</v>
          </cell>
          <cell r="AF663">
            <v>44615.44641577061</v>
          </cell>
          <cell r="AG663">
            <v>44624.252867383511</v>
          </cell>
          <cell r="AH663">
            <v>44646.672222222223</v>
          </cell>
          <cell r="AI663">
            <v>0.16322839506173398</v>
          </cell>
          <cell r="AJ663">
            <v>6.5280902777776646</v>
          </cell>
          <cell r="AK663">
            <v>20</v>
          </cell>
          <cell r="AL663">
            <v>36</v>
          </cell>
          <cell r="AM663">
            <v>21.774193548387096</v>
          </cell>
          <cell r="AN663">
            <v>27.58064516129032</v>
          </cell>
          <cell r="AO663">
            <v>18.774193548387096</v>
          </cell>
          <cell r="AP663">
            <v>40</v>
          </cell>
          <cell r="AQ663">
            <v>32</v>
          </cell>
          <cell r="AR663">
            <v>27</v>
          </cell>
          <cell r="AS663">
            <v>44633.411111111112</v>
          </cell>
          <cell r="AT663">
            <v>44628.411111111112</v>
          </cell>
          <cell r="AU663"/>
          <cell r="AV663"/>
          <cell r="AW663"/>
          <cell r="AX663"/>
          <cell r="AY663"/>
          <cell r="AZ663"/>
          <cell r="BA663"/>
          <cell r="BB663"/>
          <cell r="BC663" t="str">
            <v>PAID</v>
          </cell>
          <cell r="BD663"/>
          <cell r="BE663">
            <v>44604.411111111112</v>
          </cell>
          <cell r="BF663">
            <v>27.588888888887595</v>
          </cell>
          <cell r="BG663">
            <v>44601</v>
          </cell>
          <cell r="BH663">
            <v>44632</v>
          </cell>
        </row>
        <row r="664">
          <cell r="E664" t="str">
            <v>X21083830184</v>
          </cell>
          <cell r="F664" t="str">
            <v>DITO TELECOMMUNITY CORPORATION</v>
          </cell>
          <cell r="G664" t="str">
            <v>MALUGAY, UNITED HILLSSUB-UPS1, PARANAQUE</v>
          </cell>
          <cell r="H664" t="str">
            <v>PARAÑAQUE CITY</v>
          </cell>
          <cell r="I664" t="str">
            <v>PARAÑAQUE</v>
          </cell>
          <cell r="J664"/>
          <cell r="K664"/>
          <cell r="L664" t="str">
            <v>VJC</v>
          </cell>
          <cell r="M664" t="str">
            <v>CLOSE</v>
          </cell>
          <cell r="N664" t="str">
            <v>MBF</v>
          </cell>
          <cell r="O664">
            <v>41.57</v>
          </cell>
          <cell r="P664"/>
          <cell r="Q664">
            <v>31</v>
          </cell>
          <cell r="R664">
            <v>68.08</v>
          </cell>
          <cell r="S664">
            <v>252692.73</v>
          </cell>
          <cell r="T664" t="str">
            <v>NEW</v>
          </cell>
          <cell r="U664">
            <v>54756.25</v>
          </cell>
          <cell r="V664">
            <v>28188.25</v>
          </cell>
          <cell r="W664">
            <v>44587.727777777778</v>
          </cell>
          <cell r="X664">
            <v>44589</v>
          </cell>
          <cell r="Y664">
            <v>44594</v>
          </cell>
          <cell r="Z664"/>
          <cell r="AA664">
            <v>44601.409722222219</v>
          </cell>
          <cell r="AB664">
            <v>45299.577777777777</v>
          </cell>
          <cell r="AC664">
            <v>13.681944444440887</v>
          </cell>
          <cell r="AD664">
            <v>12.409722222218988</v>
          </cell>
          <cell r="AE664">
            <v>698.16805555555766</v>
          </cell>
          <cell r="AF664">
            <v>44605.802157943064</v>
          </cell>
          <cell r="AG664">
            <v>44614.421992653814</v>
          </cell>
          <cell r="AH664">
            <v>44637.727777777778</v>
          </cell>
          <cell r="AI664">
            <v>0.48691625816980799</v>
          </cell>
          <cell r="AJ664">
            <v>17.45420138888894</v>
          </cell>
          <cell r="AK664">
            <v>20</v>
          </cell>
          <cell r="AL664">
            <v>34</v>
          </cell>
          <cell r="AM664">
            <v>21.074380165289259</v>
          </cell>
          <cell r="AN664">
            <v>26.694214876033058</v>
          </cell>
          <cell r="AO664">
            <v>18.074380165289259</v>
          </cell>
          <cell r="AP664">
            <v>40</v>
          </cell>
          <cell r="AQ664">
            <v>32</v>
          </cell>
          <cell r="AR664">
            <v>27</v>
          </cell>
          <cell r="AS664">
            <v>44633.409722222219</v>
          </cell>
          <cell r="AT664">
            <v>44628.409722222219</v>
          </cell>
          <cell r="AU664"/>
          <cell r="AV664"/>
          <cell r="AW664"/>
          <cell r="AX664"/>
          <cell r="AY664"/>
          <cell r="AZ664"/>
          <cell r="BA664"/>
          <cell r="BB664"/>
          <cell r="BC664" t="str">
            <v>PAID</v>
          </cell>
          <cell r="BD664"/>
          <cell r="BE664">
            <v>44604.409722222219</v>
          </cell>
          <cell r="BF664">
            <v>27.590277777781012</v>
          </cell>
          <cell r="BG664">
            <v>44601</v>
          </cell>
          <cell r="BH664">
            <v>44632</v>
          </cell>
        </row>
        <row r="665">
          <cell r="E665" t="str">
            <v>R20610013</v>
          </cell>
          <cell r="F665" t="str">
            <v>GELLCROP MARKETING &amp; DEVELOPMENT CORPORATION,.</v>
          </cell>
          <cell r="G665" t="str">
            <v>HERNANDEZ, SAN ANTONIO VALLEY 10, PARANAQUE</v>
          </cell>
          <cell r="H665" t="str">
            <v>PARAÑAQUE CITY</v>
          </cell>
          <cell r="I665" t="str">
            <v>PARAÑAQUE</v>
          </cell>
          <cell r="J665"/>
          <cell r="K665"/>
          <cell r="L665" t="str">
            <v>VJC</v>
          </cell>
          <cell r="M665" t="str">
            <v>CLOSE</v>
          </cell>
          <cell r="N665" t="str">
            <v>MBF</v>
          </cell>
          <cell r="O665">
            <v>19.37</v>
          </cell>
          <cell r="P665"/>
          <cell r="Q665">
            <v>65.900000000000006</v>
          </cell>
          <cell r="R665">
            <v>0</v>
          </cell>
          <cell r="S665">
            <v>137567.76999999999</v>
          </cell>
          <cell r="T665" t="str">
            <v>RELOC</v>
          </cell>
          <cell r="U665">
            <v>28660.95</v>
          </cell>
          <cell r="V665">
            <v>13057.060000000001</v>
          </cell>
          <cell r="W665">
            <v>44529.672222222223</v>
          </cell>
          <cell r="X665">
            <v>44532.547222222223</v>
          </cell>
          <cell r="Y665">
            <v>44533</v>
          </cell>
          <cell r="Z665"/>
          <cell r="AA665">
            <v>44610.45416666667</v>
          </cell>
          <cell r="AB665">
            <v>44820.586111111108</v>
          </cell>
          <cell r="AC665">
            <v>80.781944444446708</v>
          </cell>
          <cell r="AD665">
            <v>77.906944444446708</v>
          </cell>
          <cell r="AE665">
            <v>210.13194444443798</v>
          </cell>
          <cell r="AF665">
            <v>44549.757724080962</v>
          </cell>
          <cell r="AG665">
            <v>44558.913857909953</v>
          </cell>
          <cell r="AH665">
            <v>44579.672222222223</v>
          </cell>
          <cell r="AI665">
            <v>2.6244375670961548</v>
          </cell>
          <cell r="AJ665">
            <v>5.0031415343913803</v>
          </cell>
          <cell r="AK665">
            <v>23</v>
          </cell>
          <cell r="AL665">
            <v>36</v>
          </cell>
          <cell r="AM665">
            <v>23.085501858736059</v>
          </cell>
          <cell r="AN665">
            <v>29.241635687732341</v>
          </cell>
          <cell r="AO665">
            <v>20.085501858736059</v>
          </cell>
          <cell r="AP665">
            <v>42</v>
          </cell>
          <cell r="AQ665">
            <v>33.6</v>
          </cell>
          <cell r="AR665">
            <v>28.6</v>
          </cell>
          <cell r="AS665">
            <v>44644.054166666669</v>
          </cell>
          <cell r="AT665">
            <v>44639.054166666669</v>
          </cell>
          <cell r="AU665"/>
          <cell r="AV665"/>
          <cell r="AW665"/>
          <cell r="AX665"/>
          <cell r="AY665"/>
          <cell r="AZ665"/>
          <cell r="BA665"/>
          <cell r="BB665"/>
          <cell r="BC665" t="str">
            <v>PAID</v>
          </cell>
          <cell r="BD665" t="str">
            <v>WITH BACKJOB</v>
          </cell>
          <cell r="BE665">
            <v>44613.45416666667</v>
          </cell>
          <cell r="BF665">
            <v>21.545833333329938</v>
          </cell>
          <cell r="BG665">
            <v>44610</v>
          </cell>
          <cell r="BH665">
            <v>44635</v>
          </cell>
        </row>
        <row r="666">
          <cell r="E666" t="str">
            <v>X21062295719</v>
          </cell>
          <cell r="F666" t="str">
            <v>ACHIEVERS FUEL &amp; SERVICE CENTER CORP.</v>
          </cell>
          <cell r="G666" t="str">
            <v>C-5, KALAYAAN VILL/BALAGBAG</v>
          </cell>
          <cell r="H666" t="str">
            <v>PASAY CITY</v>
          </cell>
          <cell r="I666" t="str">
            <v>PARAÑAQUE</v>
          </cell>
          <cell r="J666"/>
          <cell r="K666"/>
          <cell r="L666" t="str">
            <v>VJC</v>
          </cell>
          <cell r="M666" t="str">
            <v>CLOSE</v>
          </cell>
          <cell r="N666" t="str">
            <v>MBF</v>
          </cell>
          <cell r="O666">
            <v>148.47</v>
          </cell>
          <cell r="P666"/>
          <cell r="Q666">
            <v>203.2</v>
          </cell>
          <cell r="R666">
            <v>242</v>
          </cell>
          <cell r="S666">
            <v>766002.79</v>
          </cell>
          <cell r="T666" t="str">
            <v>NEW</v>
          </cell>
          <cell r="U666">
            <v>100709.42</v>
          </cell>
          <cell r="V666">
            <v>100709.42</v>
          </cell>
          <cell r="W666">
            <v>44594.755555555559</v>
          </cell>
          <cell r="X666">
            <v>44596.515277777777</v>
          </cell>
          <cell r="Y666">
            <v>44596</v>
          </cell>
          <cell r="Z666"/>
          <cell r="AA666">
            <v>44601.393750000003</v>
          </cell>
          <cell r="AB666">
            <v>44845.645138888889</v>
          </cell>
          <cell r="AC666">
            <v>6.6381944444437977</v>
          </cell>
          <cell r="AD666">
            <v>4.8784722222262644</v>
          </cell>
          <cell r="AE666">
            <v>244.25138888888614</v>
          </cell>
          <cell r="AF666">
            <v>44613.783527583531</v>
          </cell>
          <cell r="AG666">
            <v>44622.65765345766</v>
          </cell>
          <cell r="AH666">
            <v>44644.755555555559</v>
          </cell>
          <cell r="AI666">
            <v>0.22601471560844358</v>
          </cell>
          <cell r="AJ666">
            <v>5.3098128019323072</v>
          </cell>
          <cell r="AK666">
            <v>28</v>
          </cell>
          <cell r="AL666">
            <v>30</v>
          </cell>
          <cell r="AM666">
            <v>22.027972027972027</v>
          </cell>
          <cell r="AN666">
            <v>27.9020979020979</v>
          </cell>
          <cell r="AO666">
            <v>19.027972027972027</v>
          </cell>
          <cell r="AP666">
            <v>46</v>
          </cell>
          <cell r="AQ666">
            <v>36.800000000000004</v>
          </cell>
          <cell r="AR666">
            <v>31.800000000000004</v>
          </cell>
          <cell r="AS666">
            <v>44638.193750000006</v>
          </cell>
          <cell r="AT666">
            <v>44633.193750000006</v>
          </cell>
          <cell r="AU666"/>
          <cell r="AV666"/>
          <cell r="AW666"/>
          <cell r="AX666"/>
          <cell r="AY666"/>
          <cell r="AZ666"/>
          <cell r="BA666"/>
          <cell r="BB666"/>
          <cell r="BC666" t="str">
            <v>PAID</v>
          </cell>
          <cell r="BD666"/>
          <cell r="BE666">
            <v>44604.393750000003</v>
          </cell>
          <cell r="BF666">
            <v>30.60624999999709</v>
          </cell>
          <cell r="BG666">
            <v>44601</v>
          </cell>
          <cell r="BH666">
            <v>44635</v>
          </cell>
        </row>
        <row r="667">
          <cell r="E667" t="str">
            <v>X21125847571</v>
          </cell>
          <cell r="F667" t="str">
            <v>MERCURY DRUG CORPORATION</v>
          </cell>
          <cell r="G667" t="str">
            <v>FINLAND, BETTER LIVING SUBD, PARANAQUE</v>
          </cell>
          <cell r="H667" t="str">
            <v>PARAÑAQUE CITY</v>
          </cell>
          <cell r="I667" t="str">
            <v>PARAÑAQUE</v>
          </cell>
          <cell r="J667"/>
          <cell r="K667"/>
          <cell r="L667" t="str">
            <v>VJC</v>
          </cell>
          <cell r="M667" t="str">
            <v>CLOSE</v>
          </cell>
          <cell r="N667" t="str">
            <v>MBF</v>
          </cell>
          <cell r="O667">
            <v>48.8</v>
          </cell>
          <cell r="P667"/>
          <cell r="Q667">
            <v>70.3</v>
          </cell>
          <cell r="R667">
            <v>114</v>
          </cell>
          <cell r="S667">
            <v>333142.39</v>
          </cell>
          <cell r="T667" t="str">
            <v>NEW</v>
          </cell>
          <cell r="U667">
            <v>34772.230000000003</v>
          </cell>
          <cell r="V667">
            <v>36450.279999999992</v>
          </cell>
          <cell r="W667">
            <v>44595.668749999997</v>
          </cell>
          <cell r="X667">
            <v>44596</v>
          </cell>
          <cell r="Y667">
            <v>44599</v>
          </cell>
          <cell r="Z667"/>
          <cell r="AA667">
            <v>44607.271527777775</v>
          </cell>
          <cell r="AB667">
            <v>45058.631249999999</v>
          </cell>
          <cell r="AC667">
            <v>11.602777777778101</v>
          </cell>
          <cell r="AD667">
            <v>11.271527777775191</v>
          </cell>
          <cell r="AE667">
            <v>451.35972222222335</v>
          </cell>
          <cell r="AF667">
            <v>44614.147349221785</v>
          </cell>
          <cell r="AG667">
            <v>44622.874975680934</v>
          </cell>
          <cell r="AH667">
            <v>44645.668749999997</v>
          </cell>
          <cell r="AI667">
            <v>0.40515134359904509</v>
          </cell>
          <cell r="AJ667">
            <v>10.74666005291008</v>
          </cell>
          <cell r="AK667">
            <v>23</v>
          </cell>
          <cell r="AL667">
            <v>32</v>
          </cell>
          <cell r="AM667">
            <v>21.478599221789885</v>
          </cell>
          <cell r="AN667">
            <v>27.206225680933851</v>
          </cell>
          <cell r="AO667">
            <v>18.478599221789885</v>
          </cell>
          <cell r="AP667">
            <v>42</v>
          </cell>
          <cell r="AQ667">
            <v>33.6</v>
          </cell>
          <cell r="AR667">
            <v>28.6</v>
          </cell>
          <cell r="AS667">
            <v>44640.871527777774</v>
          </cell>
          <cell r="AT667">
            <v>44635.871527777774</v>
          </cell>
          <cell r="AU667"/>
          <cell r="AV667"/>
          <cell r="AW667"/>
          <cell r="AX667"/>
          <cell r="AY667"/>
          <cell r="AZ667"/>
          <cell r="BA667"/>
          <cell r="BB667"/>
          <cell r="BC667" t="str">
            <v>PAID</v>
          </cell>
          <cell r="BD667"/>
          <cell r="BE667">
            <v>44610.271527777775</v>
          </cell>
          <cell r="BF667">
            <v>24.728472222224809</v>
          </cell>
          <cell r="BG667">
            <v>44607</v>
          </cell>
          <cell r="BH667">
            <v>44635</v>
          </cell>
        </row>
        <row r="668">
          <cell r="E668" t="str">
            <v>X21072973845</v>
          </cell>
          <cell r="F668" t="str">
            <v>INDUSTRIAL TECHNOLOGY DEVELOPMENT INSTITUTE</v>
          </cell>
          <cell r="G668" t="str">
            <v>LIKHA, DOST CPD, TAGUIG CITY</v>
          </cell>
          <cell r="H668" t="str">
            <v>TAGUIG CITY</v>
          </cell>
          <cell r="I668" t="str">
            <v>PARAÑAQUE</v>
          </cell>
          <cell r="J668"/>
          <cell r="K668"/>
          <cell r="L668" t="str">
            <v>ECOM</v>
          </cell>
          <cell r="M668" t="str">
            <v>CLOSE</v>
          </cell>
          <cell r="N668" t="str">
            <v>MBF</v>
          </cell>
          <cell r="O668">
            <v>313.69</v>
          </cell>
          <cell r="P668"/>
          <cell r="Q668">
            <v>442.73</v>
          </cell>
          <cell r="R668">
            <v>703</v>
          </cell>
          <cell r="S668">
            <v>1745150.94</v>
          </cell>
          <cell r="T668" t="str">
            <v>NEW</v>
          </cell>
          <cell r="U668">
            <v>213674.87</v>
          </cell>
          <cell r="V668">
            <v>212531.77000000002</v>
          </cell>
          <cell r="W668">
            <v>44629.536805555559</v>
          </cell>
          <cell r="X668">
            <v>44631.615277777775</v>
          </cell>
          <cell r="Y668">
            <v>44629</v>
          </cell>
          <cell r="Z668"/>
          <cell r="AA668">
            <v>44634.393055555556</v>
          </cell>
          <cell r="AB668">
            <v>44722.624305555553</v>
          </cell>
          <cell r="AC668">
            <v>4.8562499999970896</v>
          </cell>
          <cell r="AD668">
            <v>2.7777777777810115</v>
          </cell>
          <cell r="AE668">
            <v>88.23124999999709</v>
          </cell>
          <cell r="AF668">
            <v>44645.376395999243</v>
          </cell>
          <cell r="AG668">
            <v>44653.400286784228</v>
          </cell>
          <cell r="AH668">
            <v>44679.536805555559</v>
          </cell>
          <cell r="AI668">
            <v>0.19332625679336238</v>
          </cell>
          <cell r="AJ668">
            <v>1.7646249999999417</v>
          </cell>
          <cell r="AK668">
            <v>32</v>
          </cell>
          <cell r="AL668">
            <v>23</v>
          </cell>
          <cell r="AM668">
            <v>18.839590443686006</v>
          </cell>
          <cell r="AN668">
            <v>23.863481228668942</v>
          </cell>
          <cell r="AO668">
            <v>15.839590443686006</v>
          </cell>
          <cell r="AP668">
            <v>50</v>
          </cell>
          <cell r="AQ668">
            <v>40</v>
          </cell>
          <cell r="AR668">
            <v>35</v>
          </cell>
          <cell r="AS668">
            <v>44674.393055555556</v>
          </cell>
          <cell r="AT668">
            <v>44669.393055555556</v>
          </cell>
          <cell r="AU668"/>
          <cell r="AV668"/>
          <cell r="AW668"/>
          <cell r="AX668"/>
          <cell r="AY668"/>
          <cell r="AZ668"/>
          <cell r="BA668"/>
          <cell r="BB668"/>
          <cell r="BC668" t="str">
            <v>PAID</v>
          </cell>
          <cell r="BD668"/>
          <cell r="BE668">
            <v>44637.393055555556</v>
          </cell>
          <cell r="BF668">
            <v>-1.3930555555562023</v>
          </cell>
          <cell r="BG668">
            <v>44634</v>
          </cell>
          <cell r="BH668">
            <v>44636</v>
          </cell>
        </row>
        <row r="669">
          <cell r="E669" t="str">
            <v>R19369660</v>
          </cell>
          <cell r="F669" t="str">
            <v>ORDINES, REGOLITO A.</v>
          </cell>
          <cell r="G669" t="str">
            <v>HYACINTH, SOUTH GREENHEIGHTS VILL, MUNTINLUPA</v>
          </cell>
          <cell r="H669" t="str">
            <v>MUNTINLUPA CITY</v>
          </cell>
          <cell r="I669" t="str">
            <v>PARAÑAQUE</v>
          </cell>
          <cell r="J669"/>
          <cell r="K669"/>
          <cell r="L669" t="str">
            <v>ECOM</v>
          </cell>
          <cell r="M669" t="str">
            <v>CLOSE</v>
          </cell>
          <cell r="N669" t="str">
            <v>MBF</v>
          </cell>
          <cell r="O669">
            <v>56.11</v>
          </cell>
          <cell r="P669"/>
          <cell r="Q669">
            <v>85.73</v>
          </cell>
          <cell r="R669">
            <v>0</v>
          </cell>
          <cell r="S669">
            <v>95654.81</v>
          </cell>
          <cell r="T669" t="str">
            <v>RELOC</v>
          </cell>
          <cell r="U669">
            <v>34662.589999999997</v>
          </cell>
          <cell r="V669">
            <v>34662.589999999997</v>
          </cell>
          <cell r="W669">
            <v>44403.736111111109</v>
          </cell>
          <cell r="X669">
            <v>44406</v>
          </cell>
          <cell r="Y669">
            <v>44405</v>
          </cell>
          <cell r="Z669"/>
          <cell r="AA669">
            <v>44635.374305555553</v>
          </cell>
          <cell r="AB669">
            <v>44810.59097222222</v>
          </cell>
          <cell r="AC669">
            <v>231.6381944444438</v>
          </cell>
          <cell r="AD669">
            <v>229.37430555555329</v>
          </cell>
          <cell r="AE669">
            <v>175.21666666666715</v>
          </cell>
          <cell r="AF669">
            <v>44423.821612969849</v>
          </cell>
          <cell r="AG669">
            <v>44432.977746798839</v>
          </cell>
          <cell r="AH669">
            <v>44453.736111111109</v>
          </cell>
          <cell r="AI669">
            <v>7.5254437567095867</v>
          </cell>
          <cell r="AJ669">
            <v>4.1718253968254082</v>
          </cell>
          <cell r="AK669">
            <v>23</v>
          </cell>
          <cell r="AL669">
            <v>36</v>
          </cell>
          <cell r="AM669">
            <v>23.085501858736059</v>
          </cell>
          <cell r="AN669">
            <v>29.241635687732341</v>
          </cell>
          <cell r="AO669">
            <v>20.085501858736059</v>
          </cell>
          <cell r="AP669">
            <v>42</v>
          </cell>
          <cell r="AQ669">
            <v>33.6</v>
          </cell>
          <cell r="AR669">
            <v>28.6</v>
          </cell>
          <cell r="AS669">
            <v>44668.974305555552</v>
          </cell>
          <cell r="AT669">
            <v>44663.974305555552</v>
          </cell>
          <cell r="AU669"/>
          <cell r="AV669"/>
          <cell r="AW669"/>
          <cell r="AX669"/>
          <cell r="AY669"/>
          <cell r="AZ669"/>
          <cell r="BA669"/>
          <cell r="BB669"/>
          <cell r="BC669" t="str">
            <v>PAID</v>
          </cell>
          <cell r="BD669"/>
          <cell r="BE669">
            <v>44638.374305555553</v>
          </cell>
          <cell r="BF669">
            <v>-2.3743055555532919</v>
          </cell>
          <cell r="BG669">
            <v>44623</v>
          </cell>
          <cell r="BH669">
            <v>44636</v>
          </cell>
        </row>
        <row r="670">
          <cell r="E670" t="str">
            <v>X21115217136</v>
          </cell>
          <cell r="F670" t="str">
            <v>PAMPLONA HOSPITAL AND MEDICAL CENTER INC.</v>
          </cell>
          <cell r="G670" t="str">
            <v>ALABANG-ZAPOTE, PAMPLONA I, LAS PINAS CITY</v>
          </cell>
          <cell r="H670" t="str">
            <v>LAS PIÑAS CITY</v>
          </cell>
          <cell r="I670" t="str">
            <v>PARAÑAQUE</v>
          </cell>
          <cell r="J670"/>
          <cell r="K670"/>
          <cell r="L670" t="str">
            <v>POWERHOUSE</v>
          </cell>
          <cell r="M670" t="str">
            <v>CLOSE</v>
          </cell>
          <cell r="N670" t="str">
            <v>FMS</v>
          </cell>
          <cell r="O670">
            <v>242.83</v>
          </cell>
          <cell r="P670"/>
          <cell r="Q670">
            <v>360.27</v>
          </cell>
          <cell r="R670">
            <v>722</v>
          </cell>
          <cell r="S670">
            <v>1607099.73</v>
          </cell>
          <cell r="T670" t="str">
            <v>NEW</v>
          </cell>
          <cell r="U670">
            <v>164701.48000000001</v>
          </cell>
          <cell r="V670">
            <v>164701.48000000004</v>
          </cell>
          <cell r="W670">
            <v>44578.457638888889</v>
          </cell>
          <cell r="X670">
            <v>44581.335416666669</v>
          </cell>
          <cell r="Y670">
            <v>44579</v>
          </cell>
          <cell r="Z670"/>
          <cell r="AA670">
            <v>44585.654166666667</v>
          </cell>
          <cell r="AB670">
            <v>44819.707638888889</v>
          </cell>
          <cell r="AC670">
            <v>7.1965277777781012</v>
          </cell>
          <cell r="AD670">
            <v>4.3187499999985448</v>
          </cell>
          <cell r="AE670">
            <v>234.0534722222219</v>
          </cell>
          <cell r="AF670">
            <v>44594.006025985662</v>
          </cell>
          <cell r="AG670">
            <v>44601.952262544801</v>
          </cell>
          <cell r="AH670">
            <v>44628.457638888889</v>
          </cell>
          <cell r="AI670">
            <v>0.29099003623189712</v>
          </cell>
          <cell r="AJ670">
            <v>4.8761140046296232</v>
          </cell>
          <cell r="AK670">
            <v>30</v>
          </cell>
          <cell r="AL670">
            <v>23</v>
          </cell>
          <cell r="AM670">
            <v>18.548387096774192</v>
          </cell>
          <cell r="AN670">
            <v>23.494623655913976</v>
          </cell>
          <cell r="AO670">
            <v>15.548387096774192</v>
          </cell>
          <cell r="AP670">
            <v>48</v>
          </cell>
          <cell r="AQ670">
            <v>38.400000000000006</v>
          </cell>
          <cell r="AR670">
            <v>33.400000000000006</v>
          </cell>
          <cell r="AS670">
            <v>44624.054166666669</v>
          </cell>
          <cell r="AT670">
            <v>44619.054166666669</v>
          </cell>
          <cell r="AU670"/>
          <cell r="AV670"/>
          <cell r="AW670"/>
          <cell r="AX670"/>
          <cell r="AY670"/>
          <cell r="AZ670"/>
          <cell r="BA670"/>
          <cell r="BB670"/>
          <cell r="BC670" t="str">
            <v>PAID</v>
          </cell>
          <cell r="BD670"/>
          <cell r="BE670">
            <v>44588.654166666667</v>
          </cell>
          <cell r="BF670">
            <v>47.345833333332848</v>
          </cell>
          <cell r="BG670">
            <v>44586</v>
          </cell>
          <cell r="BH670">
            <v>44636</v>
          </cell>
        </row>
        <row r="671">
          <cell r="E671" t="str">
            <v>X21020748505</v>
          </cell>
          <cell r="F671" t="str">
            <v>DITO TELECOMMUNITY CORPORATION</v>
          </cell>
          <cell r="G671" t="str">
            <v>BAGONG SILANG INTERIOR, QUEEN'S ROW EAST, BACOOR</v>
          </cell>
          <cell r="H671" t="str">
            <v>BACOOR CITY</v>
          </cell>
          <cell r="I671" t="str">
            <v>DASMA</v>
          </cell>
          <cell r="J671"/>
          <cell r="K671"/>
          <cell r="L671" t="str">
            <v>POWERHOUSE</v>
          </cell>
          <cell r="M671" t="str">
            <v>CLOSE</v>
          </cell>
          <cell r="N671" t="str">
            <v>FMS</v>
          </cell>
          <cell r="O671">
            <v>48.56</v>
          </cell>
          <cell r="P671"/>
          <cell r="Q671">
            <v>60.4</v>
          </cell>
          <cell r="R671">
            <v>34</v>
          </cell>
          <cell r="S671">
            <v>193333.03</v>
          </cell>
          <cell r="T671" t="str">
            <v>NEW</v>
          </cell>
          <cell r="U671">
            <v>32930.04</v>
          </cell>
          <cell r="V671">
            <v>32930.040000000008</v>
          </cell>
          <cell r="W671">
            <v>44585.768750000003</v>
          </cell>
          <cell r="X671">
            <v>44588.377083333333</v>
          </cell>
          <cell r="Y671">
            <v>44588</v>
          </cell>
          <cell r="Z671"/>
          <cell r="AA671">
            <v>44599.34652777778</v>
          </cell>
          <cell r="AB671">
            <v>44819.724999999999</v>
          </cell>
          <cell r="AC671">
            <v>13.577777777776646</v>
          </cell>
          <cell r="AD671">
            <v>10.969444444446708</v>
          </cell>
          <cell r="AE671">
            <v>220.37847222221899</v>
          </cell>
          <cell r="AF671">
            <v>44605.854251858742</v>
          </cell>
          <cell r="AG671">
            <v>44615.010385687732</v>
          </cell>
          <cell r="AH671">
            <v>44635.768750000003</v>
          </cell>
          <cell r="AI671">
            <v>0.44111379495433789</v>
          </cell>
          <cell r="AJ671">
            <v>5.2471064814814046</v>
          </cell>
          <cell r="AK671">
            <v>23</v>
          </cell>
          <cell r="AL671">
            <v>36</v>
          </cell>
          <cell r="AM671">
            <v>23.085501858736059</v>
          </cell>
          <cell r="AN671">
            <v>29.241635687732341</v>
          </cell>
          <cell r="AO671">
            <v>20.085501858736059</v>
          </cell>
          <cell r="AP671">
            <v>42</v>
          </cell>
          <cell r="AQ671">
            <v>33.6</v>
          </cell>
          <cell r="AR671">
            <v>28.6</v>
          </cell>
          <cell r="AS671">
            <v>44632.946527777778</v>
          </cell>
          <cell r="AT671">
            <v>44627.946527777778</v>
          </cell>
          <cell r="AU671"/>
          <cell r="AV671"/>
          <cell r="AW671"/>
          <cell r="AX671"/>
          <cell r="AY671"/>
          <cell r="AZ671"/>
          <cell r="BA671"/>
          <cell r="BB671"/>
          <cell r="BC671" t="str">
            <v>PAID</v>
          </cell>
          <cell r="BD671" t="str">
            <v>WITH BACKJOB</v>
          </cell>
          <cell r="BE671">
            <v>44602.34652777778</v>
          </cell>
          <cell r="BF671">
            <v>33.653472222220444</v>
          </cell>
          <cell r="BG671">
            <v>44593</v>
          </cell>
          <cell r="BH671">
            <v>44636</v>
          </cell>
        </row>
        <row r="672">
          <cell r="E672" t="str">
            <v>R21135350</v>
          </cell>
          <cell r="F672" t="str">
            <v>TOP COASTAL BAY REALTY CORPORATION,</v>
          </cell>
          <cell r="G672" t="str">
            <v>ASIAWORLD CITY, ASIAWORLD CITY, PARANAQUE</v>
          </cell>
          <cell r="H672" t="str">
            <v>PARAÑAQUE CITY</v>
          </cell>
          <cell r="I672" t="str">
            <v>PARAÑAQUE</v>
          </cell>
          <cell r="J672"/>
          <cell r="K672"/>
          <cell r="L672" t="str">
            <v>VJC</v>
          </cell>
          <cell r="M672" t="str">
            <v>CLOSE</v>
          </cell>
          <cell r="N672" t="str">
            <v>MBF</v>
          </cell>
          <cell r="O672">
            <v>51.09</v>
          </cell>
          <cell r="P672"/>
          <cell r="Q672">
            <v>84.02</v>
          </cell>
          <cell r="R672">
            <v>0</v>
          </cell>
          <cell r="S672">
            <v>109808.53</v>
          </cell>
          <cell r="T672" t="str">
            <v>RELOC</v>
          </cell>
          <cell r="U672">
            <v>31511.98</v>
          </cell>
          <cell r="V672">
            <v>31511.980000000003</v>
          </cell>
          <cell r="W672">
            <v>44579.627083333333</v>
          </cell>
          <cell r="X672">
            <v>44581.520833333336</v>
          </cell>
          <cell r="Y672">
            <v>44587</v>
          </cell>
          <cell r="Z672"/>
          <cell r="AA672">
            <v>44610.454861111109</v>
          </cell>
          <cell r="AB672">
            <v>44880.417361111111</v>
          </cell>
          <cell r="AC672">
            <v>30.827777777776646</v>
          </cell>
          <cell r="AD672">
            <v>28.934027777773736</v>
          </cell>
          <cell r="AE672">
            <v>269.96250000000146</v>
          </cell>
          <cell r="AF672">
            <v>44599.712585192072</v>
          </cell>
          <cell r="AG672">
            <v>44608.868719021062</v>
          </cell>
          <cell r="AH672">
            <v>44629.627083333333</v>
          </cell>
          <cell r="AI672">
            <v>1.0015304616210046</v>
          </cell>
          <cell r="AJ672">
            <v>6.427678571428606</v>
          </cell>
          <cell r="AK672">
            <v>23</v>
          </cell>
          <cell r="AL672">
            <v>36</v>
          </cell>
          <cell r="AM672">
            <v>23.085501858736059</v>
          </cell>
          <cell r="AN672">
            <v>29.241635687732341</v>
          </cell>
          <cell r="AO672">
            <v>20.085501858736059</v>
          </cell>
          <cell r="AP672">
            <v>42</v>
          </cell>
          <cell r="AQ672">
            <v>33.6</v>
          </cell>
          <cell r="AR672">
            <v>28.6</v>
          </cell>
          <cell r="AS672">
            <v>44644.054861111108</v>
          </cell>
          <cell r="AT672">
            <v>44639.054861111108</v>
          </cell>
          <cell r="AU672"/>
          <cell r="AV672"/>
          <cell r="AW672"/>
          <cell r="AX672"/>
          <cell r="AY672"/>
          <cell r="AZ672"/>
          <cell r="BA672"/>
          <cell r="BB672"/>
          <cell r="BC672" t="str">
            <v>PAID</v>
          </cell>
          <cell r="BD672"/>
          <cell r="BE672">
            <v>44613.454861111109</v>
          </cell>
          <cell r="BF672">
            <v>22.545138888890506</v>
          </cell>
          <cell r="BG672">
            <v>44610</v>
          </cell>
          <cell r="BH672">
            <v>44636</v>
          </cell>
        </row>
        <row r="673">
          <cell r="E673" t="str">
            <v>R20017430</v>
          </cell>
          <cell r="F673" t="str">
            <v>LIGHT RAIL TRANSIT AUTHORITY,</v>
          </cell>
          <cell r="G673" t="str">
            <v>CASIMIRO, ZAPOTE, LAS PINAS CITY</v>
          </cell>
          <cell r="H673" t="str">
            <v>LAS PIÑAS CITY</v>
          </cell>
          <cell r="I673" t="str">
            <v>PARAÑAQUE</v>
          </cell>
          <cell r="J673"/>
          <cell r="K673"/>
          <cell r="L673" t="str">
            <v>ECOM</v>
          </cell>
          <cell r="M673" t="str">
            <v>CLOSE</v>
          </cell>
          <cell r="N673" t="str">
            <v>AED</v>
          </cell>
          <cell r="O673">
            <v>1383.34</v>
          </cell>
          <cell r="P673"/>
          <cell r="Q673">
            <v>1283.7</v>
          </cell>
          <cell r="R673">
            <v>0</v>
          </cell>
          <cell r="S673">
            <v>1632547.54</v>
          </cell>
          <cell r="T673" t="str">
            <v>RELOC</v>
          </cell>
          <cell r="U673">
            <v>658568.69999999995</v>
          </cell>
          <cell r="V673">
            <v>950893.51000000013</v>
          </cell>
          <cell r="W673">
            <v>44536.668749999997</v>
          </cell>
          <cell r="X673">
            <v>44539</v>
          </cell>
          <cell r="Y673">
            <v>44539</v>
          </cell>
          <cell r="Z673"/>
          <cell r="AA673">
            <v>44603.621527777781</v>
          </cell>
          <cell r="AB673">
            <v>44961.593055555553</v>
          </cell>
          <cell r="AC673">
            <v>66.952777777783922</v>
          </cell>
          <cell r="AD673">
            <v>64.621527777781012</v>
          </cell>
          <cell r="AE673">
            <v>357.97152777777228</v>
          </cell>
          <cell r="AF673">
            <v>44563.144732532746</v>
          </cell>
          <cell r="AG673">
            <v>44574.004994541479</v>
          </cell>
          <cell r="AH673">
            <v>44586.668749999997</v>
          </cell>
          <cell r="AI673">
            <v>1.7035762345680576</v>
          </cell>
          <cell r="AJ673">
            <v>5.9661921296295377</v>
          </cell>
          <cell r="AK673">
            <v>50</v>
          </cell>
          <cell r="AL673">
            <v>36</v>
          </cell>
          <cell r="AM673">
            <v>29.475982532751093</v>
          </cell>
          <cell r="AN673">
            <v>37.336244541484717</v>
          </cell>
          <cell r="AO673">
            <v>26.475982532751093</v>
          </cell>
          <cell r="AP673">
            <v>60</v>
          </cell>
          <cell r="AQ673">
            <v>48</v>
          </cell>
          <cell r="AR673">
            <v>43</v>
          </cell>
          <cell r="AS673">
            <v>44651.621527777781</v>
          </cell>
          <cell r="AT673">
            <v>44646.621527777781</v>
          </cell>
          <cell r="AU673"/>
          <cell r="AV673"/>
          <cell r="AW673"/>
          <cell r="AX673"/>
          <cell r="AY673"/>
          <cell r="AZ673"/>
          <cell r="BA673"/>
          <cell r="BB673"/>
          <cell r="BC673" t="str">
            <v>PAID</v>
          </cell>
          <cell r="BD673"/>
          <cell r="BE673">
            <v>44606.621527777781</v>
          </cell>
          <cell r="BF673">
            <v>29.378472222218988</v>
          </cell>
          <cell r="BG673">
            <v>44605</v>
          </cell>
          <cell r="BH673">
            <v>44636</v>
          </cell>
        </row>
        <row r="674">
          <cell r="E674" t="str">
            <v>X21125898822</v>
          </cell>
          <cell r="F674" t="str">
            <v>VISTA RESIDENCES INC.,</v>
          </cell>
          <cell r="G674" t="str">
            <v>C5 EXTENSION, MANUYO I, LAS PINAS CITY</v>
          </cell>
          <cell r="H674" t="str">
            <v>LAS PIÑAS CITY</v>
          </cell>
          <cell r="I674" t="str">
            <v>PARAÑAQUE</v>
          </cell>
          <cell r="J674"/>
          <cell r="K674"/>
          <cell r="L674" t="str">
            <v>VJC</v>
          </cell>
          <cell r="M674" t="str">
            <v>CLOSE</v>
          </cell>
          <cell r="N674" t="str">
            <v>MBF</v>
          </cell>
          <cell r="O674">
            <v>94.65</v>
          </cell>
          <cell r="P674"/>
          <cell r="Q674">
            <v>141.6</v>
          </cell>
          <cell r="R674">
            <v>159</v>
          </cell>
          <cell r="S674">
            <v>509157.92</v>
          </cell>
          <cell r="T674" t="str">
            <v>NEW</v>
          </cell>
          <cell r="U674">
            <v>63778.44</v>
          </cell>
          <cell r="V674">
            <v>64205.690000000017</v>
          </cell>
          <cell r="W674">
            <v>44578.492361111108</v>
          </cell>
          <cell r="X674">
            <v>44578.638888888891</v>
          </cell>
          <cell r="Y674">
            <v>44587</v>
          </cell>
          <cell r="Z674"/>
          <cell r="AA674">
            <v>44581.383333333331</v>
          </cell>
          <cell r="AB674">
            <v>45008.374305555553</v>
          </cell>
          <cell r="AC674">
            <v>2.890972222223354</v>
          </cell>
          <cell r="AD674">
            <v>2.7444444444408873</v>
          </cell>
          <cell r="AE674">
            <v>426.9909722222219</v>
          </cell>
          <cell r="AF674">
            <v>44597.938404276574</v>
          </cell>
          <cell r="AG674">
            <v>44606.924015787365</v>
          </cell>
          <cell r="AH674">
            <v>44628.492361111108</v>
          </cell>
          <cell r="AI674">
            <v>9.6597389156020716E-2</v>
          </cell>
          <cell r="AJ674">
            <v>9.7043402777777708</v>
          </cell>
          <cell r="AK674">
            <v>26</v>
          </cell>
          <cell r="AL674">
            <v>32</v>
          </cell>
          <cell r="AM674">
            <v>22.446043165467625</v>
          </cell>
          <cell r="AN674">
            <v>28.431654676258994</v>
          </cell>
          <cell r="AO674">
            <v>19.446043165467625</v>
          </cell>
          <cell r="AP674">
            <v>44</v>
          </cell>
          <cell r="AQ674">
            <v>35.200000000000003</v>
          </cell>
          <cell r="AR674">
            <v>30.200000000000003</v>
          </cell>
          <cell r="AS674">
            <v>44616.583333333328</v>
          </cell>
          <cell r="AT674">
            <v>44611.583333333328</v>
          </cell>
          <cell r="AU674"/>
          <cell r="AV674"/>
          <cell r="AW674"/>
          <cell r="AX674"/>
          <cell r="AY674"/>
          <cell r="AZ674"/>
          <cell r="BA674"/>
          <cell r="BB674"/>
          <cell r="BC674" t="str">
            <v>PAID</v>
          </cell>
          <cell r="BD674"/>
          <cell r="BE674">
            <v>44584.383333333331</v>
          </cell>
          <cell r="BF674">
            <v>51.616666666668607</v>
          </cell>
          <cell r="BG674">
            <v>44581</v>
          </cell>
          <cell r="BH674">
            <v>44636</v>
          </cell>
        </row>
        <row r="675">
          <cell r="E675" t="str">
            <v>X21093895887</v>
          </cell>
          <cell r="F675" t="str">
            <v>ARDENT WORLD, INC.</v>
          </cell>
          <cell r="G675" t="str">
            <v>R.M.T. INDUSTRIAL COMPLEX, R.M.T. INDUSTRIAL COMPLEX, MUNTINLUPA</v>
          </cell>
          <cell r="H675" t="str">
            <v>MUNTINLUPA CITY</v>
          </cell>
          <cell r="I675" t="str">
            <v>PARAÑAQUE</v>
          </cell>
          <cell r="J675"/>
          <cell r="K675"/>
          <cell r="L675" t="str">
            <v>ECOM</v>
          </cell>
          <cell r="M675" t="str">
            <v>CLOSE</v>
          </cell>
          <cell r="N675" t="str">
            <v>MBF</v>
          </cell>
          <cell r="O675">
            <v>59.52</v>
          </cell>
          <cell r="P675"/>
          <cell r="Q675">
            <v>90.8</v>
          </cell>
          <cell r="R675">
            <v>120</v>
          </cell>
          <cell r="S675">
            <v>344058.73</v>
          </cell>
          <cell r="T675" t="str">
            <v>NEW</v>
          </cell>
          <cell r="U675">
            <v>45089.23</v>
          </cell>
          <cell r="V675">
            <v>40389.53</v>
          </cell>
          <cell r="W675">
            <v>44621.670138888891</v>
          </cell>
          <cell r="X675">
            <v>44623.525694444441</v>
          </cell>
          <cell r="Y675">
            <v>44623</v>
          </cell>
          <cell r="Z675"/>
          <cell r="AA675">
            <v>44634.390972222223</v>
          </cell>
          <cell r="AB675">
            <v>45050.620833333334</v>
          </cell>
          <cell r="AC675">
            <v>12.720833333332848</v>
          </cell>
          <cell r="AD675">
            <v>10.865277777782467</v>
          </cell>
          <cell r="AE675">
            <v>416.22986111111095</v>
          </cell>
          <cell r="AF675">
            <v>44640.148738110678</v>
          </cell>
          <cell r="AG675">
            <v>44648.876364569827</v>
          </cell>
          <cell r="AH675">
            <v>44671.670138888891</v>
          </cell>
          <cell r="AI675">
            <v>0.44419214221012798</v>
          </cell>
          <cell r="AJ675">
            <v>9.9102347883597837</v>
          </cell>
          <cell r="AK675">
            <v>23</v>
          </cell>
          <cell r="AL675">
            <v>32</v>
          </cell>
          <cell r="AM675">
            <v>21.478599221789885</v>
          </cell>
          <cell r="AN675">
            <v>27.206225680933851</v>
          </cell>
          <cell r="AO675">
            <v>18.478599221789885</v>
          </cell>
          <cell r="AP675">
            <v>42</v>
          </cell>
          <cell r="AQ675">
            <v>33.6</v>
          </cell>
          <cell r="AR675">
            <v>28.6</v>
          </cell>
          <cell r="AS675">
            <v>44667.990972222222</v>
          </cell>
          <cell r="AT675">
            <v>44662.990972222222</v>
          </cell>
          <cell r="AU675"/>
          <cell r="AV675"/>
          <cell r="AW675"/>
          <cell r="AX675"/>
          <cell r="AY675"/>
          <cell r="AZ675"/>
          <cell r="BA675"/>
          <cell r="BB675"/>
          <cell r="BC675" t="str">
            <v>PAID</v>
          </cell>
          <cell r="BD675"/>
          <cell r="BE675">
            <v>44637.390972222223</v>
          </cell>
          <cell r="BF675">
            <v>-1.390972222223354</v>
          </cell>
          <cell r="BG675">
            <v>44634</v>
          </cell>
          <cell r="BH675">
            <v>44636</v>
          </cell>
        </row>
        <row r="676">
          <cell r="E676" t="str">
            <v>X20073157478</v>
          </cell>
          <cell r="F676" t="str">
            <v>AUGUSTO THOMAS SANTOS BARRERA</v>
          </cell>
          <cell r="G676" t="str">
            <v>TACLOBAN, ALABANG HILLS SUBD PH 1, MUNTINLUPA</v>
          </cell>
          <cell r="H676" t="str">
            <v>MUNTINLUPA CITY</v>
          </cell>
          <cell r="I676" t="str">
            <v>PARAÑAQUE</v>
          </cell>
          <cell r="J676"/>
          <cell r="K676"/>
          <cell r="L676" t="str">
            <v>ECOM</v>
          </cell>
          <cell r="M676" t="str">
            <v>CLOSE</v>
          </cell>
          <cell r="N676" t="str">
            <v>MBF</v>
          </cell>
          <cell r="O676">
            <v>136.66999999999999</v>
          </cell>
          <cell r="P676"/>
          <cell r="Q676">
            <v>202.38</v>
          </cell>
          <cell r="R676">
            <v>66.8</v>
          </cell>
          <cell r="S676">
            <v>427262.92</v>
          </cell>
          <cell r="T676" t="str">
            <v>NEW</v>
          </cell>
          <cell r="U676">
            <v>97963.41</v>
          </cell>
          <cell r="V676">
            <v>92379.45</v>
          </cell>
          <cell r="W676">
            <v>44614.669444444444</v>
          </cell>
          <cell r="X676">
            <v>44616</v>
          </cell>
          <cell r="Y676">
            <v>44616</v>
          </cell>
          <cell r="Z676"/>
          <cell r="AA676">
            <v>44629.50277777778</v>
          </cell>
          <cell r="AB676">
            <v>45062.577777777777</v>
          </cell>
          <cell r="AC676">
            <v>14.833333333335759</v>
          </cell>
          <cell r="AD676">
            <v>13.502777777779556</v>
          </cell>
          <cell r="AE676">
            <v>433.07499999999709</v>
          </cell>
          <cell r="AF676">
            <v>44635.62917598807</v>
          </cell>
          <cell r="AG676">
            <v>44645.018437733037</v>
          </cell>
          <cell r="AH676">
            <v>44664.669444444444</v>
          </cell>
          <cell r="AI676">
            <v>0.46432072829139243</v>
          </cell>
          <cell r="AJ676">
            <v>9.4146739130434156</v>
          </cell>
          <cell r="AK676">
            <v>28</v>
          </cell>
          <cell r="AL676">
            <v>34</v>
          </cell>
          <cell r="AM676">
            <v>23.959731543624162</v>
          </cell>
          <cell r="AN676">
            <v>30.348993288590602</v>
          </cell>
          <cell r="AO676">
            <v>20.959731543624162</v>
          </cell>
          <cell r="AP676">
            <v>46</v>
          </cell>
          <cell r="AQ676">
            <v>36.800000000000004</v>
          </cell>
          <cell r="AR676">
            <v>31.800000000000004</v>
          </cell>
          <cell r="AS676">
            <v>44666.302777777782</v>
          </cell>
          <cell r="AT676">
            <v>44661.302777777782</v>
          </cell>
          <cell r="AU676"/>
          <cell r="AV676"/>
          <cell r="AW676"/>
          <cell r="AX676"/>
          <cell r="AY676"/>
          <cell r="AZ676"/>
          <cell r="BA676"/>
          <cell r="BB676"/>
          <cell r="BC676" t="str">
            <v>PAID</v>
          </cell>
          <cell r="BD676"/>
          <cell r="BE676">
            <v>44632.50277777778</v>
          </cell>
          <cell r="BF676">
            <v>3.4972222222204437</v>
          </cell>
          <cell r="BG676">
            <v>44629</v>
          </cell>
          <cell r="BH676">
            <v>44636</v>
          </cell>
        </row>
        <row r="677">
          <cell r="E677" t="str">
            <v>X21041592884</v>
          </cell>
          <cell r="F677" t="str">
            <v>JESUS_FAMILY SALVATION MINISTRIES INC.</v>
          </cell>
          <cell r="G677" t="str">
            <v>BLOCK  1, VILLA MARIA, BACOOR</v>
          </cell>
          <cell r="H677" t="str">
            <v>BACOOR CITY</v>
          </cell>
          <cell r="I677" t="str">
            <v>DASMA</v>
          </cell>
          <cell r="J677"/>
          <cell r="K677"/>
          <cell r="L677" t="str">
            <v>ECOM</v>
          </cell>
          <cell r="M677" t="str">
            <v>CLOSE</v>
          </cell>
          <cell r="N677" t="str">
            <v>MBF</v>
          </cell>
          <cell r="O677">
            <v>72.08</v>
          </cell>
          <cell r="P677"/>
          <cell r="Q677">
            <v>93.37</v>
          </cell>
          <cell r="R677">
            <v>20</v>
          </cell>
          <cell r="S677">
            <v>209978.13</v>
          </cell>
          <cell r="T677" t="str">
            <v>NEW</v>
          </cell>
          <cell r="U677">
            <v>49067.41</v>
          </cell>
          <cell r="V677">
            <v>48884.31</v>
          </cell>
          <cell r="W677">
            <v>44607.470833333333</v>
          </cell>
          <cell r="X677">
            <v>44613.399305555555</v>
          </cell>
          <cell r="Y677">
            <v>44610</v>
          </cell>
          <cell r="Z677"/>
          <cell r="AA677">
            <v>44624.618055555555</v>
          </cell>
          <cell r="AB677">
            <v>45299.35833333333</v>
          </cell>
          <cell r="AC677">
            <v>17.147222222221899</v>
          </cell>
          <cell r="AD677">
            <v>11.21875</v>
          </cell>
          <cell r="AE677">
            <v>674.74027777777519</v>
          </cell>
          <cell r="AF677">
            <v>44627.556335192072</v>
          </cell>
          <cell r="AG677">
            <v>44636.712469021062</v>
          </cell>
          <cell r="AH677">
            <v>44657.470833333333</v>
          </cell>
          <cell r="AI677">
            <v>0.55707763016638778</v>
          </cell>
          <cell r="AJ677">
            <v>16.065244708994648</v>
          </cell>
          <cell r="AK677">
            <v>23</v>
          </cell>
          <cell r="AL677">
            <v>36</v>
          </cell>
          <cell r="AM677">
            <v>23.085501858736059</v>
          </cell>
          <cell r="AN677">
            <v>29.241635687732341</v>
          </cell>
          <cell r="AO677">
            <v>20.085501858736059</v>
          </cell>
          <cell r="AP677">
            <v>42</v>
          </cell>
          <cell r="AQ677">
            <v>33.6</v>
          </cell>
          <cell r="AR677">
            <v>28.6</v>
          </cell>
          <cell r="AS677">
            <v>44658.218055555553</v>
          </cell>
          <cell r="AT677">
            <v>44653.218055555553</v>
          </cell>
          <cell r="AU677"/>
          <cell r="AV677"/>
          <cell r="AW677"/>
          <cell r="AX677"/>
          <cell r="AY677"/>
          <cell r="AZ677"/>
          <cell r="BA677"/>
          <cell r="BB677"/>
          <cell r="BC677" t="str">
            <v>PAID</v>
          </cell>
          <cell r="BD677"/>
          <cell r="BE677">
            <v>44627.618055555555</v>
          </cell>
          <cell r="BF677">
            <v>8.3819444444452529</v>
          </cell>
          <cell r="BG677">
            <v>44624</v>
          </cell>
          <cell r="BH677">
            <v>44636</v>
          </cell>
        </row>
        <row r="678">
          <cell r="E678" t="str">
            <v>X22010057864</v>
          </cell>
          <cell r="F678" t="str">
            <v>CHRISTOPHER PLATON MAGSINO</v>
          </cell>
          <cell r="G678" t="str">
            <v>N. ARMSTRONG, MOONWALK, PARANAQUE</v>
          </cell>
          <cell r="H678" t="str">
            <v>PARAÑAQUE CITY</v>
          </cell>
          <cell r="I678" t="str">
            <v>PARAÑAQUE</v>
          </cell>
          <cell r="J678"/>
          <cell r="K678"/>
          <cell r="L678" t="str">
            <v>POWERHOUSE</v>
          </cell>
          <cell r="M678" t="str">
            <v>CLOSE</v>
          </cell>
          <cell r="N678" t="str">
            <v>FMS</v>
          </cell>
          <cell r="O678">
            <v>39.42</v>
          </cell>
          <cell r="P678"/>
          <cell r="Q678">
            <v>61.43</v>
          </cell>
          <cell r="R678">
            <v>21</v>
          </cell>
          <cell r="S678">
            <v>245014.92</v>
          </cell>
          <cell r="T678" t="str">
            <v>NEW</v>
          </cell>
          <cell r="U678">
            <v>26730.83</v>
          </cell>
          <cell r="V678">
            <v>26730.83</v>
          </cell>
          <cell r="W678">
            <v>44599.722916666666</v>
          </cell>
          <cell r="X678">
            <v>44606.40625</v>
          </cell>
          <cell r="Y678">
            <v>44603</v>
          </cell>
          <cell r="Z678"/>
          <cell r="AA678">
            <v>44620.320833333331</v>
          </cell>
          <cell r="AB678">
            <v>45413.570138888892</v>
          </cell>
          <cell r="AC678">
            <v>20.597916666665697</v>
          </cell>
          <cell r="AD678">
            <v>13.914583333331393</v>
          </cell>
          <cell r="AE678">
            <v>793.24930555556057</v>
          </cell>
          <cell r="AF678">
            <v>44619.808418525405</v>
          </cell>
          <cell r="AG678">
            <v>44628.964552354395</v>
          </cell>
          <cell r="AH678">
            <v>44649.722916666666</v>
          </cell>
          <cell r="AI678">
            <v>0.66918352455713437</v>
          </cell>
          <cell r="AJ678">
            <v>18.886888227513346</v>
          </cell>
          <cell r="AK678">
            <v>23</v>
          </cell>
          <cell r="AL678">
            <v>36</v>
          </cell>
          <cell r="AM678">
            <v>23.085501858736059</v>
          </cell>
          <cell r="AN678">
            <v>29.241635687732341</v>
          </cell>
          <cell r="AO678">
            <v>20.085501858736059</v>
          </cell>
          <cell r="AP678">
            <v>42</v>
          </cell>
          <cell r="AQ678">
            <v>33.6</v>
          </cell>
          <cell r="AR678">
            <v>28.6</v>
          </cell>
          <cell r="AS678">
            <v>44653.92083333333</v>
          </cell>
          <cell r="AT678">
            <v>44648.92083333333</v>
          </cell>
          <cell r="AU678"/>
          <cell r="AV678"/>
          <cell r="AW678"/>
          <cell r="AX678"/>
          <cell r="AY678"/>
          <cell r="AZ678"/>
          <cell r="BA678"/>
          <cell r="BB678"/>
          <cell r="BC678" t="str">
            <v>PAID</v>
          </cell>
          <cell r="BD678" t="str">
            <v>WITH BACKJOB</v>
          </cell>
          <cell r="BE678">
            <v>44623.320833333331</v>
          </cell>
          <cell r="BF678">
            <v>12.679166666668607</v>
          </cell>
          <cell r="BG678">
            <v>44618</v>
          </cell>
          <cell r="BH678">
            <v>44636</v>
          </cell>
        </row>
        <row r="679">
          <cell r="E679" t="str">
            <v>X21083787592</v>
          </cell>
          <cell r="F679" t="str">
            <v>MERALCO INDUSTRIAL ENGINEERING SERVICES CORPORATIO</v>
          </cell>
          <cell r="G679" t="str">
            <v>CUCUMBER, FTI CPD, TAGUIG CITY</v>
          </cell>
          <cell r="H679" t="str">
            <v>TAGUIG CITY</v>
          </cell>
          <cell r="I679" t="str">
            <v>PARAÑAQUE</v>
          </cell>
          <cell r="J679"/>
          <cell r="K679"/>
          <cell r="L679" t="str">
            <v>VJC</v>
          </cell>
          <cell r="M679" t="str">
            <v>CLOSE</v>
          </cell>
          <cell r="N679" t="str">
            <v>MBF</v>
          </cell>
          <cell r="O679">
            <v>39.229999999999997</v>
          </cell>
          <cell r="P679"/>
          <cell r="Q679">
            <v>58.15</v>
          </cell>
          <cell r="R679">
            <v>17</v>
          </cell>
          <cell r="S679">
            <v>172224.61</v>
          </cell>
          <cell r="T679" t="str">
            <v>NEW</v>
          </cell>
          <cell r="U679">
            <v>26606.7</v>
          </cell>
          <cell r="V679">
            <v>26606.700000000004</v>
          </cell>
          <cell r="W679">
            <v>44573.671527777777</v>
          </cell>
          <cell r="X679">
            <v>44578</v>
          </cell>
          <cell r="Y679">
            <v>44580</v>
          </cell>
          <cell r="Z679"/>
          <cell r="AA679">
            <v>44588.607638888891</v>
          </cell>
          <cell r="AB679">
            <v>45427.40347222222</v>
          </cell>
          <cell r="AC679">
            <v>14.93611111111386</v>
          </cell>
          <cell r="AD679">
            <v>10.607638888890506</v>
          </cell>
          <cell r="AE679">
            <v>838.79583333332994</v>
          </cell>
          <cell r="AF679">
            <v>44593.757029636516</v>
          </cell>
          <cell r="AG679">
            <v>44602.913163465506</v>
          </cell>
          <cell r="AH679">
            <v>44623.671527777777</v>
          </cell>
          <cell r="AI679">
            <v>0.48524322329584879</v>
          </cell>
          <cell r="AJ679">
            <v>19.971329365079285</v>
          </cell>
          <cell r="AK679">
            <v>23</v>
          </cell>
          <cell r="AL679">
            <v>36</v>
          </cell>
          <cell r="AM679">
            <v>23.085501858736059</v>
          </cell>
          <cell r="AN679">
            <v>29.241635687732341</v>
          </cell>
          <cell r="AO679">
            <v>20.085501858736059</v>
          </cell>
          <cell r="AP679">
            <v>42</v>
          </cell>
          <cell r="AQ679">
            <v>33.6</v>
          </cell>
          <cell r="AR679">
            <v>28.6</v>
          </cell>
          <cell r="AS679">
            <v>44622.207638888889</v>
          </cell>
          <cell r="AT679">
            <v>44617.207638888889</v>
          </cell>
          <cell r="AU679"/>
          <cell r="AV679"/>
          <cell r="AW679"/>
          <cell r="AX679"/>
          <cell r="AY679"/>
          <cell r="AZ679"/>
          <cell r="BA679"/>
          <cell r="BB679"/>
          <cell r="BC679" t="str">
            <v>PAID</v>
          </cell>
          <cell r="BD679"/>
          <cell r="BE679">
            <v>44591.607638888891</v>
          </cell>
          <cell r="BF679">
            <v>44.392361111109494</v>
          </cell>
          <cell r="BG679">
            <v>44588</v>
          </cell>
          <cell r="BH679">
            <v>44636</v>
          </cell>
        </row>
        <row r="680">
          <cell r="E680" t="str">
            <v>X21104686415</v>
          </cell>
          <cell r="F680" t="str">
            <v>BETONBAU PHIL., INC.</v>
          </cell>
          <cell r="G680" t="str">
            <v>DR. A. SANTOS, BF HOMES, PARANAQUE</v>
          </cell>
          <cell r="H680" t="str">
            <v>PARAÑAQUE CITY</v>
          </cell>
          <cell r="I680" t="str">
            <v>PARAÑAQUE</v>
          </cell>
          <cell r="J680"/>
          <cell r="K680"/>
          <cell r="L680" t="str">
            <v>CHALLENGER</v>
          </cell>
          <cell r="M680" t="str">
            <v>CLOSE</v>
          </cell>
          <cell r="N680" t="str">
            <v>MBF</v>
          </cell>
          <cell r="O680">
            <v>123.24</v>
          </cell>
          <cell r="P680"/>
          <cell r="Q680">
            <v>163.98</v>
          </cell>
          <cell r="R680">
            <v>265</v>
          </cell>
          <cell r="S680">
            <v>712434.93</v>
          </cell>
          <cell r="T680" t="str">
            <v>NEW</v>
          </cell>
          <cell r="U680">
            <v>74734.17</v>
          </cell>
          <cell r="V680">
            <v>83004.66</v>
          </cell>
          <cell r="W680">
            <v>44615.718055555553</v>
          </cell>
          <cell r="X680">
            <v>44620.567361111112</v>
          </cell>
          <cell r="Y680">
            <v>44616</v>
          </cell>
          <cell r="Z680"/>
          <cell r="AA680">
            <v>44625.415972222225</v>
          </cell>
          <cell r="AB680">
            <v>44859.67291666667</v>
          </cell>
          <cell r="AC680">
            <v>9.6979166666715173</v>
          </cell>
          <cell r="AD680">
            <v>4.8486111111124046</v>
          </cell>
          <cell r="AE680">
            <v>234.25694444444525</v>
          </cell>
          <cell r="AF680">
            <v>44634.225408496728</v>
          </cell>
          <cell r="AG680">
            <v>44642.960702614379</v>
          </cell>
          <cell r="AH680">
            <v>44665.718055555553</v>
          </cell>
          <cell r="AI680">
            <v>0.3381837606839298</v>
          </cell>
          <cell r="AJ680">
            <v>5.3240214646464832</v>
          </cell>
          <cell r="AK680">
            <v>26</v>
          </cell>
          <cell r="AL680">
            <v>30</v>
          </cell>
          <cell r="AM680">
            <v>21.507352941176471</v>
          </cell>
          <cell r="AN680">
            <v>27.242647058823529</v>
          </cell>
          <cell r="AO680">
            <v>18.507352941176471</v>
          </cell>
          <cell r="AP680">
            <v>44</v>
          </cell>
          <cell r="AQ680">
            <v>35.200000000000003</v>
          </cell>
          <cell r="AR680">
            <v>30.200000000000003</v>
          </cell>
          <cell r="AS680">
            <v>44660.615972222222</v>
          </cell>
          <cell r="AT680">
            <v>44655.615972222222</v>
          </cell>
          <cell r="AU680"/>
          <cell r="AV680"/>
          <cell r="AW680"/>
          <cell r="AX680"/>
          <cell r="AY680"/>
          <cell r="AZ680"/>
          <cell r="BA680"/>
          <cell r="BB680"/>
          <cell r="BC680" t="str">
            <v>PAID</v>
          </cell>
          <cell r="BD680"/>
          <cell r="BE680">
            <v>44628.415972222225</v>
          </cell>
          <cell r="BF680">
            <v>8.5840277777751908</v>
          </cell>
          <cell r="BG680">
            <v>44624</v>
          </cell>
          <cell r="BH680">
            <v>44637</v>
          </cell>
        </row>
        <row r="681">
          <cell r="E681" t="str">
            <v>R20014160</v>
          </cell>
          <cell r="F681" t="str">
            <v>CITY GOV'T OF LAS PIÑAS</v>
          </cell>
          <cell r="G681" t="str">
            <v>DAANG HARI, T.S. CRUZ SUBD, LAS PINAS CITY</v>
          </cell>
          <cell r="H681" t="str">
            <v>LAS PIÑAS CITY</v>
          </cell>
          <cell r="I681" t="str">
            <v>PARAÑAQUE</v>
          </cell>
          <cell r="J681"/>
          <cell r="K681"/>
          <cell r="L681" t="str">
            <v>CHALLENGER</v>
          </cell>
          <cell r="M681" t="str">
            <v>CLOSE</v>
          </cell>
          <cell r="N681" t="str">
            <v>MBF</v>
          </cell>
          <cell r="O681">
            <v>196.3</v>
          </cell>
          <cell r="P681"/>
          <cell r="Q681">
            <v>286.02</v>
          </cell>
          <cell r="R681">
            <v>0</v>
          </cell>
          <cell r="S681">
            <v>336509.33</v>
          </cell>
          <cell r="T681" t="str">
            <v>RELOC</v>
          </cell>
          <cell r="U681">
            <v>121349.87</v>
          </cell>
          <cell r="V681">
            <v>132110.91999999998</v>
          </cell>
          <cell r="W681">
            <v>44418.445833333331</v>
          </cell>
          <cell r="X681">
            <v>44424</v>
          </cell>
          <cell r="Y681">
            <v>44420</v>
          </cell>
          <cell r="Z681"/>
          <cell r="AA681">
            <v>44636.670138888891</v>
          </cell>
          <cell r="AB681">
            <v>44868.637499999997</v>
          </cell>
          <cell r="AC681">
            <v>218.22430555555911</v>
          </cell>
          <cell r="AD681">
            <v>212.67013888889051</v>
          </cell>
          <cell r="AE681">
            <v>231.96736111110658</v>
          </cell>
          <cell r="AF681">
            <v>44440.314254385965</v>
          </cell>
          <cell r="AG681">
            <v>44449.945833333331</v>
          </cell>
          <cell r="AH681">
            <v>44468.445833333331</v>
          </cell>
          <cell r="AI681">
            <v>6.5813679453263854</v>
          </cell>
          <cell r="AJ681">
            <v>5.0427687198066646</v>
          </cell>
          <cell r="AK681">
            <v>28</v>
          </cell>
          <cell r="AL681">
            <v>36</v>
          </cell>
          <cell r="AM681">
            <v>24.868421052631579</v>
          </cell>
          <cell r="AN681">
            <v>31.499999999999996</v>
          </cell>
          <cell r="AO681">
            <v>21.868421052631579</v>
          </cell>
          <cell r="AP681">
            <v>46</v>
          </cell>
          <cell r="AQ681">
            <v>36.800000000000004</v>
          </cell>
          <cell r="AR681">
            <v>31.800000000000004</v>
          </cell>
          <cell r="AS681">
            <v>44673.470138888893</v>
          </cell>
          <cell r="AT681">
            <v>44668.470138888893</v>
          </cell>
          <cell r="AU681"/>
          <cell r="AV681"/>
          <cell r="AW681"/>
          <cell r="AX681"/>
          <cell r="AY681"/>
          <cell r="AZ681"/>
          <cell r="BA681"/>
          <cell r="BB681"/>
          <cell r="BC681" t="str">
            <v>PAID</v>
          </cell>
          <cell r="BD681" t="str">
            <v>WITH BACKJOB</v>
          </cell>
          <cell r="BE681">
            <v>44639.670138888891</v>
          </cell>
          <cell r="BF681">
            <v>-2.6701388888905058</v>
          </cell>
          <cell r="BG681">
            <v>44624</v>
          </cell>
          <cell r="BH681">
            <v>44637</v>
          </cell>
        </row>
        <row r="682">
          <cell r="E682" t="str">
            <v>X21104605468</v>
          </cell>
          <cell r="F682" t="str">
            <v>DITO TELECOMMUNITY CORPORATION</v>
          </cell>
          <cell r="G682" t="str">
            <v>SAN JUANICO, AYALA-ALABANG VILL, MUNTINLUPA</v>
          </cell>
          <cell r="H682" t="str">
            <v>MUNTINLUPA CITY</v>
          </cell>
          <cell r="I682" t="str">
            <v>PARAÑAQUE</v>
          </cell>
          <cell r="J682"/>
          <cell r="K682"/>
          <cell r="L682" t="str">
            <v>CHALLENGER</v>
          </cell>
          <cell r="M682" t="str">
            <v>CLOSE</v>
          </cell>
          <cell r="N682" t="str">
            <v>MBF</v>
          </cell>
          <cell r="O682">
            <v>216.05</v>
          </cell>
          <cell r="P682"/>
          <cell r="Q682">
            <v>369.45</v>
          </cell>
          <cell r="R682">
            <v>23</v>
          </cell>
          <cell r="S682">
            <v>882587.65</v>
          </cell>
          <cell r="T682" t="str">
            <v>NEW</v>
          </cell>
          <cell r="U682">
            <v>155379.66</v>
          </cell>
          <cell r="V682">
            <v>146939.82000000004</v>
          </cell>
          <cell r="W682">
            <v>44614.640972222223</v>
          </cell>
          <cell r="X682">
            <v>44616</v>
          </cell>
          <cell r="Y682">
            <v>44616</v>
          </cell>
          <cell r="Z682"/>
          <cell r="AA682">
            <v>44626.474999999999</v>
          </cell>
          <cell r="AB682">
            <v>45049.581944444442</v>
          </cell>
          <cell r="AC682">
            <v>11.834027777775191</v>
          </cell>
          <cell r="AD682">
            <v>10.474999999998545</v>
          </cell>
          <cell r="AE682">
            <v>423.1069444444438</v>
          </cell>
          <cell r="AF682">
            <v>44637.112670335431</v>
          </cell>
          <cell r="AG682">
            <v>44646.905123165619</v>
          </cell>
          <cell r="AH682">
            <v>44664.640972222223</v>
          </cell>
          <cell r="AI682">
            <v>0.34844637345671392</v>
          </cell>
          <cell r="AJ682">
            <v>8.8147280092592464</v>
          </cell>
          <cell r="AK682">
            <v>30</v>
          </cell>
          <cell r="AL682">
            <v>36</v>
          </cell>
          <cell r="AM682">
            <v>25.471698113207545</v>
          </cell>
          <cell r="AN682">
            <v>32.264150943396224</v>
          </cell>
          <cell r="AO682">
            <v>22.471698113207545</v>
          </cell>
          <cell r="AP682">
            <v>48</v>
          </cell>
          <cell r="AQ682">
            <v>38.400000000000006</v>
          </cell>
          <cell r="AR682">
            <v>33.400000000000006</v>
          </cell>
          <cell r="AS682">
            <v>44664.875</v>
          </cell>
          <cell r="AT682">
            <v>44659.875</v>
          </cell>
          <cell r="AU682"/>
          <cell r="AV682"/>
          <cell r="AW682"/>
          <cell r="AX682"/>
          <cell r="AY682"/>
          <cell r="AZ682"/>
          <cell r="BA682"/>
          <cell r="BB682"/>
          <cell r="BC682" t="str">
            <v>PAID</v>
          </cell>
          <cell r="BD682"/>
          <cell r="BE682">
            <v>44629.474999999999</v>
          </cell>
          <cell r="BF682">
            <v>7.5250000000014552</v>
          </cell>
          <cell r="BG682">
            <v>44628</v>
          </cell>
          <cell r="BH682">
            <v>44637</v>
          </cell>
        </row>
        <row r="683">
          <cell r="E683" t="str">
            <v>X22010395290</v>
          </cell>
          <cell r="F683" t="str">
            <v>ADDAS DEVELOPMENT CORPORATION</v>
          </cell>
          <cell r="G683" t="str">
            <v>SAN NICOLAS II, SAN NICOLAS II, BACOOR</v>
          </cell>
          <cell r="H683" t="str">
            <v>BACOOR CITY</v>
          </cell>
          <cell r="I683" t="str">
            <v>DASMA</v>
          </cell>
          <cell r="J683"/>
          <cell r="K683"/>
          <cell r="L683" t="str">
            <v>CHALLENGER</v>
          </cell>
          <cell r="M683" t="str">
            <v>CLOSE</v>
          </cell>
          <cell r="N683" t="str">
            <v>MBF</v>
          </cell>
          <cell r="O683">
            <v>49.57</v>
          </cell>
          <cell r="P683"/>
          <cell r="Q683">
            <v>73.17</v>
          </cell>
          <cell r="R683">
            <v>48</v>
          </cell>
          <cell r="S683">
            <v>229442.76</v>
          </cell>
          <cell r="T683" t="str">
            <v>NEW</v>
          </cell>
          <cell r="U683">
            <v>36286.160000000003</v>
          </cell>
          <cell r="V683">
            <v>33614.19</v>
          </cell>
          <cell r="W683">
            <v>44600.473611111112</v>
          </cell>
          <cell r="X683">
            <v>44606.604861111111</v>
          </cell>
          <cell r="Y683">
            <v>44603</v>
          </cell>
          <cell r="Z683"/>
          <cell r="AA683">
            <v>44625.417361111111</v>
          </cell>
          <cell r="AB683">
            <v>45299.394444444442</v>
          </cell>
          <cell r="AC683">
            <v>24.943749999998545</v>
          </cell>
          <cell r="AD683">
            <v>18.8125</v>
          </cell>
          <cell r="AE683">
            <v>673.97708333333139</v>
          </cell>
          <cell r="AF683">
            <v>44620.559112969851</v>
          </cell>
          <cell r="AG683">
            <v>44629.715246798842</v>
          </cell>
          <cell r="AH683">
            <v>44650.473611111112</v>
          </cell>
          <cell r="AI683">
            <v>0.81037062198062904</v>
          </cell>
          <cell r="AJ683">
            <v>16.047073412698367</v>
          </cell>
          <cell r="AK683">
            <v>23</v>
          </cell>
          <cell r="AL683">
            <v>36</v>
          </cell>
          <cell r="AM683">
            <v>23.085501858736059</v>
          </cell>
          <cell r="AN683">
            <v>29.241635687732341</v>
          </cell>
          <cell r="AO683">
            <v>20.085501858736059</v>
          </cell>
          <cell r="AP683">
            <v>42</v>
          </cell>
          <cell r="AQ683">
            <v>33.6</v>
          </cell>
          <cell r="AR683">
            <v>28.6</v>
          </cell>
          <cell r="AS683">
            <v>44659.017361111109</v>
          </cell>
          <cell r="AT683">
            <v>44654.017361111109</v>
          </cell>
          <cell r="AU683"/>
          <cell r="AV683"/>
          <cell r="AW683"/>
          <cell r="AX683"/>
          <cell r="AY683"/>
          <cell r="AZ683"/>
          <cell r="BA683"/>
          <cell r="BB683"/>
          <cell r="BC683" t="str">
            <v>PAID</v>
          </cell>
          <cell r="BD683"/>
          <cell r="BE683">
            <v>44628.417361111111</v>
          </cell>
          <cell r="BF683">
            <v>8.5826388888890506</v>
          </cell>
          <cell r="BG683">
            <v>44624</v>
          </cell>
          <cell r="BH683">
            <v>44637</v>
          </cell>
        </row>
        <row r="684">
          <cell r="E684" t="str">
            <v>X21115052476</v>
          </cell>
          <cell r="F684" t="str">
            <v>JR HALILI TOLENTINO AGUSTIN</v>
          </cell>
          <cell r="G684" t="str">
            <v>BAYVIEW, TAMBO, PARANAQUE</v>
          </cell>
          <cell r="H684" t="str">
            <v>PARAÑAQUE CITY</v>
          </cell>
          <cell r="I684" t="str">
            <v>PARAÑAQUE</v>
          </cell>
          <cell r="J684"/>
          <cell r="K684"/>
          <cell r="L684" t="str">
            <v>VJC</v>
          </cell>
          <cell r="M684" t="str">
            <v>CLOSE</v>
          </cell>
          <cell r="N684" t="str">
            <v>MBF</v>
          </cell>
          <cell r="O684">
            <v>49.84</v>
          </cell>
          <cell r="P684"/>
          <cell r="Q684">
            <v>82</v>
          </cell>
          <cell r="R684">
            <v>37</v>
          </cell>
          <cell r="S684">
            <v>264972.46999999997</v>
          </cell>
          <cell r="T684" t="str">
            <v>NEW</v>
          </cell>
          <cell r="U684">
            <v>32353.38</v>
          </cell>
          <cell r="V684">
            <v>33797.69000000001</v>
          </cell>
          <cell r="W684">
            <v>44558.352777777778</v>
          </cell>
          <cell r="X684">
            <v>44564.537499999999</v>
          </cell>
          <cell r="Y684">
            <v>44568</v>
          </cell>
          <cell r="Z684"/>
          <cell r="AA684">
            <v>44607.270138888889</v>
          </cell>
          <cell r="AB684">
            <v>44792.546527777777</v>
          </cell>
          <cell r="AC684">
            <v>48.917361111110949</v>
          </cell>
          <cell r="AD684">
            <v>42.732638888890506</v>
          </cell>
          <cell r="AE684">
            <v>185.2763888888876</v>
          </cell>
          <cell r="AF684">
            <v>44578.438279636517</v>
          </cell>
          <cell r="AG684">
            <v>44587.594413465507</v>
          </cell>
          <cell r="AH684">
            <v>44608.352777777778</v>
          </cell>
          <cell r="AI684">
            <v>1.5892234467257058</v>
          </cell>
          <cell r="AJ684">
            <v>4.411342592592562</v>
          </cell>
          <cell r="AK684">
            <v>23</v>
          </cell>
          <cell r="AL684">
            <v>36</v>
          </cell>
          <cell r="AM684">
            <v>23.085501858736059</v>
          </cell>
          <cell r="AN684">
            <v>29.241635687732341</v>
          </cell>
          <cell r="AO684">
            <v>20.085501858736059</v>
          </cell>
          <cell r="AP684">
            <v>42</v>
          </cell>
          <cell r="AQ684">
            <v>33.6</v>
          </cell>
          <cell r="AR684">
            <v>28.6</v>
          </cell>
          <cell r="AS684">
            <v>44640.870138888888</v>
          </cell>
          <cell r="AT684">
            <v>44635.870138888888</v>
          </cell>
          <cell r="AU684"/>
          <cell r="AV684"/>
          <cell r="AW684"/>
          <cell r="AX684"/>
          <cell r="AY684"/>
          <cell r="AZ684"/>
          <cell r="BA684"/>
          <cell r="BB684"/>
          <cell r="BC684" t="str">
            <v>PAID</v>
          </cell>
          <cell r="BD684" t="str">
            <v>WITH BACKJOB</v>
          </cell>
          <cell r="BE684">
            <v>44610.270138888889</v>
          </cell>
          <cell r="BF684">
            <v>27.729861111110949</v>
          </cell>
          <cell r="BG684">
            <v>44607</v>
          </cell>
          <cell r="BH684">
            <v>44638</v>
          </cell>
        </row>
        <row r="685">
          <cell r="E685" t="str">
            <v>X20051462266</v>
          </cell>
          <cell r="F685" t="str">
            <v>SMART COMMUNICATIONS, INC.</v>
          </cell>
          <cell r="G685" t="str">
            <v>MILTONIA, SANTOS VILL, LAS PINAS CITY</v>
          </cell>
          <cell r="H685" t="str">
            <v>LAS PIÑAS CITY</v>
          </cell>
          <cell r="I685" t="str">
            <v>PARAÑAQUE</v>
          </cell>
          <cell r="J685"/>
          <cell r="K685"/>
          <cell r="L685" t="str">
            <v>AVECO</v>
          </cell>
          <cell r="M685" t="str">
            <v>CLOSE</v>
          </cell>
          <cell r="N685" t="str">
            <v>MBF</v>
          </cell>
          <cell r="O685">
            <v>184.53</v>
          </cell>
          <cell r="P685"/>
          <cell r="Q685">
            <v>276.64999999999998</v>
          </cell>
          <cell r="R685">
            <v>22</v>
          </cell>
          <cell r="S685">
            <v>439331.52</v>
          </cell>
          <cell r="T685" t="str">
            <v>NEW</v>
          </cell>
          <cell r="U685">
            <v>130688.56000000003</v>
          </cell>
          <cell r="V685">
            <v>120716.48000000005</v>
          </cell>
          <cell r="W685">
            <v>44282.761805555558</v>
          </cell>
          <cell r="X685">
            <v>44242.520833333336</v>
          </cell>
          <cell r="Y685">
            <v>44243</v>
          </cell>
          <cell r="Z685"/>
          <cell r="AA685">
            <v>44326.373611111114</v>
          </cell>
          <cell r="AB685">
            <v>45203.657638888886</v>
          </cell>
          <cell r="AC685">
            <v>43.611805555556202</v>
          </cell>
          <cell r="AD685">
            <v>83.852777777778101</v>
          </cell>
          <cell r="AE685">
            <v>877.28402777777228</v>
          </cell>
          <cell r="AF685">
            <v>44304.630226608191</v>
          </cell>
          <cell r="AG685">
            <v>44314.261805555558</v>
          </cell>
          <cell r="AH685">
            <v>44332.761805555558</v>
          </cell>
          <cell r="AI685">
            <v>1.3152766754850282</v>
          </cell>
          <cell r="AJ685">
            <v>19.071391908212441</v>
          </cell>
          <cell r="AK685">
            <v>28</v>
          </cell>
          <cell r="AL685">
            <v>36</v>
          </cell>
          <cell r="AM685">
            <v>24.868421052631579</v>
          </cell>
          <cell r="AN685">
            <v>31.499999999999996</v>
          </cell>
          <cell r="AO685">
            <v>21.868421052631579</v>
          </cell>
          <cell r="AP685">
            <v>46</v>
          </cell>
          <cell r="AQ685">
            <v>36.800000000000004</v>
          </cell>
          <cell r="AR685">
            <v>31.800000000000004</v>
          </cell>
          <cell r="AS685">
            <v>44363.173611111117</v>
          </cell>
          <cell r="AT685">
            <v>44358.173611111117</v>
          </cell>
          <cell r="AU685"/>
          <cell r="AV685"/>
          <cell r="AW685"/>
          <cell r="AX685"/>
          <cell r="AY685"/>
          <cell r="AZ685"/>
          <cell r="BA685"/>
          <cell r="BB685"/>
          <cell r="BC685" t="str">
            <v>PAID</v>
          </cell>
          <cell r="BD685" t="str">
            <v>WITH BACKJOB</v>
          </cell>
          <cell r="BE685">
            <v>44329.373611111114</v>
          </cell>
          <cell r="BF685">
            <v>308.62638888888614</v>
          </cell>
          <cell r="BG685">
            <v>44326</v>
          </cell>
          <cell r="BH685">
            <v>44638</v>
          </cell>
        </row>
        <row r="686">
          <cell r="E686" t="str">
            <v>P2009000596</v>
          </cell>
          <cell r="F686" t="str">
            <v>MAINT 55GG Loadsplit [139398||B8-0162||QS]
Install 1-75 kVA  on pole B8-0402</v>
          </cell>
          <cell r="G686" t="str">
            <v>BALLECER ZONE 2 SIGNAL VILLAGE TAGUIG CITY</v>
          </cell>
          <cell r="H686" t="str">
            <v>TAGUIG CITY</v>
          </cell>
          <cell r="I686" t="str">
            <v>PARAÑAQUE</v>
          </cell>
          <cell r="J686"/>
          <cell r="K686"/>
          <cell r="L686" t="str">
            <v>VJC</v>
          </cell>
          <cell r="M686" t="str">
            <v>CLOSE</v>
          </cell>
          <cell r="N686" t="str">
            <v>MBF</v>
          </cell>
          <cell r="O686">
            <v>10.68</v>
          </cell>
          <cell r="P686"/>
          <cell r="Q686">
            <v>1.67</v>
          </cell>
          <cell r="R686">
            <v>0</v>
          </cell>
          <cell r="S686">
            <v>140250.14000000001</v>
          </cell>
          <cell r="T686" t="str">
            <v>OLDT</v>
          </cell>
          <cell r="U686">
            <v>7140.03</v>
          </cell>
          <cell r="V686">
            <v>7140.0300000000007</v>
          </cell>
          <cell r="W686">
            <v>44251.329861111109</v>
          </cell>
          <cell r="X686">
            <v>44253.584027777775</v>
          </cell>
          <cell r="Y686">
            <v>44257</v>
          </cell>
          <cell r="Z686"/>
          <cell r="AA686">
            <v>44622.660416666666</v>
          </cell>
          <cell r="AB686">
            <v>44905.527777777781</v>
          </cell>
          <cell r="AC686">
            <v>371.3305555555562</v>
          </cell>
          <cell r="AD686">
            <v>369.07638888889051</v>
          </cell>
          <cell r="AE686">
            <v>282.86736111111531</v>
          </cell>
          <cell r="AF686">
            <v>44270.104054659496</v>
          </cell>
          <cell r="AG686">
            <v>44278.910506272397</v>
          </cell>
          <cell r="AH686">
            <v>44301.329861111109</v>
          </cell>
          <cell r="AI686">
            <v>12.790274691358047</v>
          </cell>
          <cell r="AJ686">
            <v>7.0716840277778825</v>
          </cell>
          <cell r="AK686">
            <v>20</v>
          </cell>
          <cell r="AL686">
            <v>36</v>
          </cell>
          <cell r="AM686">
            <v>21.774193548387096</v>
          </cell>
          <cell r="AN686">
            <v>27.58064516129032</v>
          </cell>
          <cell r="AO686">
            <v>18.774193548387096</v>
          </cell>
          <cell r="AP686">
            <v>40</v>
          </cell>
          <cell r="AQ686">
            <v>32</v>
          </cell>
          <cell r="AR686">
            <v>27</v>
          </cell>
          <cell r="AS686">
            <v>44654.660416666666</v>
          </cell>
          <cell r="AT686">
            <v>44649.660416666666</v>
          </cell>
          <cell r="AU686"/>
          <cell r="AV686"/>
          <cell r="AW686"/>
          <cell r="AX686"/>
          <cell r="AY686"/>
          <cell r="AZ686"/>
          <cell r="BA686"/>
          <cell r="BB686"/>
          <cell r="BC686" t="str">
            <v>PAID</v>
          </cell>
          <cell r="BD686" t="str">
            <v>WITH BACKJOB</v>
          </cell>
          <cell r="BE686">
            <v>44625.660416666666</v>
          </cell>
          <cell r="BF686">
            <v>15.339583333334303</v>
          </cell>
          <cell r="BG686">
            <v>44622</v>
          </cell>
          <cell r="BH686">
            <v>44641</v>
          </cell>
        </row>
        <row r="687">
          <cell r="E687" t="str">
            <v>P2105111186</v>
          </cell>
          <cell r="F687" t="str">
            <v>C2 47XD Uprate from 37.5kVA to 75kVA : [087585|WA068882|CX8-1073|]</v>
          </cell>
          <cell r="G687" t="str">
            <v>STA. MARTA SAN ANTONIO VALLEY 14 SN ISIDRO PARANAQUE</v>
          </cell>
          <cell r="H687" t="str">
            <v>PARAÑAQUE CITY</v>
          </cell>
          <cell r="I687" t="str">
            <v>PARAÑAQUE</v>
          </cell>
          <cell r="J687"/>
          <cell r="K687"/>
          <cell r="L687" t="str">
            <v>VJC</v>
          </cell>
          <cell r="M687" t="str">
            <v>CLOSE</v>
          </cell>
          <cell r="N687" t="str">
            <v>MBF</v>
          </cell>
          <cell r="O687">
            <v>17.28</v>
          </cell>
          <cell r="P687"/>
          <cell r="Q687">
            <v>12.25</v>
          </cell>
          <cell r="R687">
            <v>0</v>
          </cell>
          <cell r="S687">
            <v>141691.04999999999</v>
          </cell>
          <cell r="T687" t="str">
            <v>OLDT</v>
          </cell>
          <cell r="U687">
            <v>10642.55</v>
          </cell>
          <cell r="V687">
            <v>11590.539999999999</v>
          </cell>
          <cell r="W687">
            <v>44361.419444444444</v>
          </cell>
          <cell r="X687">
            <v>44362</v>
          </cell>
          <cell r="Y687">
            <v>44422</v>
          </cell>
          <cell r="Z687"/>
          <cell r="AA687">
            <v>44622.661111111112</v>
          </cell>
          <cell r="AB687">
            <v>44803.532638888886</v>
          </cell>
          <cell r="AC687">
            <v>261.24166666666861</v>
          </cell>
          <cell r="AD687">
            <v>260.6611111111124</v>
          </cell>
          <cell r="AE687">
            <v>180.87152777777374</v>
          </cell>
          <cell r="AF687">
            <v>44380.19363799283</v>
          </cell>
          <cell r="AG687">
            <v>44389.000089605732</v>
          </cell>
          <cell r="AH687">
            <v>44411.419444444444</v>
          </cell>
          <cell r="AI687">
            <v>8.9983240740741408</v>
          </cell>
          <cell r="AJ687">
            <v>4.5217881944443432</v>
          </cell>
          <cell r="AK687">
            <v>20</v>
          </cell>
          <cell r="AL687">
            <v>36</v>
          </cell>
          <cell r="AM687">
            <v>21.774193548387096</v>
          </cell>
          <cell r="AN687">
            <v>27.58064516129032</v>
          </cell>
          <cell r="AO687">
            <v>18.774193548387096</v>
          </cell>
          <cell r="AP687">
            <v>40</v>
          </cell>
          <cell r="AQ687">
            <v>32</v>
          </cell>
          <cell r="AR687">
            <v>27</v>
          </cell>
          <cell r="AS687">
            <v>44654.661111111112</v>
          </cell>
          <cell r="AT687">
            <v>44649.661111111112</v>
          </cell>
          <cell r="AU687"/>
          <cell r="AV687"/>
          <cell r="AW687"/>
          <cell r="AX687"/>
          <cell r="AY687"/>
          <cell r="AZ687"/>
          <cell r="BA687"/>
          <cell r="BB687"/>
          <cell r="BC687" t="str">
            <v>PAID</v>
          </cell>
          <cell r="BD687" t="str">
            <v>WITH BACKJOB</v>
          </cell>
          <cell r="BE687">
            <v>44625.661111111112</v>
          </cell>
          <cell r="BF687">
            <v>17.338888888887595</v>
          </cell>
          <cell r="BG687">
            <v>44622</v>
          </cell>
          <cell r="BH687">
            <v>44643</v>
          </cell>
        </row>
        <row r="688">
          <cell r="E688" t="str">
            <v>X22020551481</v>
          </cell>
          <cell r="F688" t="str">
            <v>CHMI LAND, INC.</v>
          </cell>
          <cell r="G688" t="str">
            <v>E. RODRIGUEZ JR., MOONWALK, PARANAQUE</v>
          </cell>
          <cell r="H688" t="str">
            <v>PARAÑAQUE CITY</v>
          </cell>
          <cell r="I688" t="str">
            <v>PARAÑAQUE</v>
          </cell>
          <cell r="J688"/>
          <cell r="K688"/>
          <cell r="L688" t="str">
            <v>VJC</v>
          </cell>
          <cell r="M688" t="str">
            <v>CLOSE</v>
          </cell>
          <cell r="N688" t="str">
            <v>MBF</v>
          </cell>
          <cell r="O688">
            <v>33.950000000000003</v>
          </cell>
          <cell r="P688"/>
          <cell r="Q688">
            <v>46.08</v>
          </cell>
          <cell r="R688">
            <v>171</v>
          </cell>
          <cell r="S688">
            <v>323118.93</v>
          </cell>
          <cell r="T688" t="str">
            <v>NEW</v>
          </cell>
          <cell r="U688">
            <v>23029.83</v>
          </cell>
          <cell r="V688">
            <v>23029.829999999998</v>
          </cell>
          <cell r="W688">
            <v>44620.743750000001</v>
          </cell>
          <cell r="X688">
            <v>44622</v>
          </cell>
          <cell r="Y688">
            <v>44622</v>
          </cell>
          <cell r="Z688"/>
          <cell r="AA688">
            <v>44628.315972222219</v>
          </cell>
          <cell r="AB688">
            <v>45062.565972222219</v>
          </cell>
          <cell r="AC688">
            <v>7.5722222222175333</v>
          </cell>
          <cell r="AD688">
            <v>6.3159722222189885</v>
          </cell>
          <cell r="AE688">
            <v>434.25</v>
          </cell>
          <cell r="AF688">
            <v>44638.082733050847</v>
          </cell>
          <cell r="AG688">
            <v>44646.50646186441</v>
          </cell>
          <cell r="AH688">
            <v>44670.743750000001</v>
          </cell>
          <cell r="AI688">
            <v>0.27922569444427148</v>
          </cell>
          <cell r="AJ688">
            <v>10.856249999999999</v>
          </cell>
          <cell r="AK688">
            <v>20</v>
          </cell>
          <cell r="AL688">
            <v>32</v>
          </cell>
          <cell r="AM688">
            <v>20.33898305084746</v>
          </cell>
          <cell r="AN688">
            <v>25.762711864406779</v>
          </cell>
          <cell r="AO688">
            <v>17.33898305084746</v>
          </cell>
          <cell r="AP688">
            <v>40</v>
          </cell>
          <cell r="AQ688">
            <v>32</v>
          </cell>
          <cell r="AR688">
            <v>27</v>
          </cell>
          <cell r="AS688">
            <v>44660.315972222219</v>
          </cell>
          <cell r="AT688">
            <v>44655.315972222219</v>
          </cell>
          <cell r="AU688"/>
          <cell r="AV688"/>
          <cell r="AW688"/>
          <cell r="AX688"/>
          <cell r="AY688"/>
          <cell r="AZ688"/>
          <cell r="BA688"/>
          <cell r="BB688"/>
          <cell r="BC688" t="str">
            <v>PAID</v>
          </cell>
          <cell r="BD688"/>
          <cell r="BE688">
            <v>44631.315972222219</v>
          </cell>
          <cell r="BF688">
            <v>11.684027777781012</v>
          </cell>
          <cell r="BG688">
            <v>44628</v>
          </cell>
          <cell r="BH688">
            <v>44643</v>
          </cell>
        </row>
        <row r="689">
          <cell r="E689" t="str">
            <v>X21104699215</v>
          </cell>
          <cell r="F689" t="str">
            <v>KAWHIE REVALO HONG</v>
          </cell>
          <cell r="G689" t="str">
            <v>DON JUAN, GAT MENDOZA SUBD, PARANAQUE</v>
          </cell>
          <cell r="H689" t="str">
            <v>PARAÑAQUE CITY</v>
          </cell>
          <cell r="I689" t="str">
            <v>PARAÑAQUE</v>
          </cell>
          <cell r="J689"/>
          <cell r="K689"/>
          <cell r="L689" t="str">
            <v>VJC</v>
          </cell>
          <cell r="M689" t="str">
            <v>CLOSE</v>
          </cell>
          <cell r="N689" t="str">
            <v>MBF</v>
          </cell>
          <cell r="O689">
            <v>39.19</v>
          </cell>
          <cell r="P689"/>
          <cell r="Q689">
            <v>65.87</v>
          </cell>
          <cell r="R689">
            <v>100</v>
          </cell>
          <cell r="S689">
            <v>277227.18</v>
          </cell>
          <cell r="T689" t="str">
            <v>NEW</v>
          </cell>
          <cell r="U689">
            <v>26577.11</v>
          </cell>
          <cell r="V689">
            <v>26577.110000000004</v>
          </cell>
          <cell r="W689">
            <v>44578.701388888891</v>
          </cell>
          <cell r="X689">
            <v>44581.523611111108</v>
          </cell>
          <cell r="Y689">
            <v>44580</v>
          </cell>
          <cell r="Z689"/>
          <cell r="AA689">
            <v>44599.331944444442</v>
          </cell>
          <cell r="AB689">
            <v>45224.695138888892</v>
          </cell>
          <cell r="AC689">
            <v>20.630555555551837</v>
          </cell>
          <cell r="AD689">
            <v>17.808333333334303</v>
          </cell>
          <cell r="AE689">
            <v>625.36319444444962</v>
          </cell>
          <cell r="AF689">
            <v>44598.001769117029</v>
          </cell>
          <cell r="AG689">
            <v>44606.948537177865</v>
          </cell>
          <cell r="AH689">
            <v>44628.701388888891</v>
          </cell>
          <cell r="AI689">
            <v>0.69384093492456933</v>
          </cell>
          <cell r="AJ689">
            <v>14.889599867724991</v>
          </cell>
          <cell r="AK689">
            <v>23</v>
          </cell>
          <cell r="AL689">
            <v>34</v>
          </cell>
          <cell r="AM689">
            <v>22.300380228136884</v>
          </cell>
          <cell r="AN689">
            <v>28.247148288973385</v>
          </cell>
          <cell r="AO689">
            <v>19.300380228136884</v>
          </cell>
          <cell r="AP689">
            <v>42</v>
          </cell>
          <cell r="AQ689">
            <v>33.6</v>
          </cell>
          <cell r="AR689">
            <v>28.6</v>
          </cell>
          <cell r="AS689">
            <v>44632.931944444441</v>
          </cell>
          <cell r="AT689">
            <v>44627.931944444441</v>
          </cell>
          <cell r="AU689"/>
          <cell r="AV689"/>
          <cell r="AW689"/>
          <cell r="AX689"/>
          <cell r="AY689"/>
          <cell r="AZ689"/>
          <cell r="BA689"/>
          <cell r="BB689"/>
          <cell r="BC689" t="str">
            <v>PAID</v>
          </cell>
          <cell r="BD689"/>
          <cell r="BE689">
            <v>44602.331944444442</v>
          </cell>
          <cell r="BF689">
            <v>40.668055555557657</v>
          </cell>
          <cell r="BG689">
            <v>44599</v>
          </cell>
          <cell r="BH689">
            <v>44643</v>
          </cell>
        </row>
        <row r="690">
          <cell r="E690" t="str">
            <v>C2202000185</v>
          </cell>
          <cell r="F690" t="str">
            <v>ROBINSONS LAND CORPORATION,</v>
          </cell>
          <cell r="G690" t="str">
            <v>DR. A. SANTOS, SUCAT, MUNTINLUPA</v>
          </cell>
          <cell r="H690" t="str">
            <v>MUNTINLUPA CITY</v>
          </cell>
          <cell r="I690" t="str">
            <v>PARAÑAQUE</v>
          </cell>
          <cell r="J690"/>
          <cell r="K690"/>
          <cell r="L690" t="str">
            <v>POWERHOUSE</v>
          </cell>
          <cell r="M690" t="str">
            <v>CLOSE</v>
          </cell>
          <cell r="N690" t="str">
            <v>FMS</v>
          </cell>
          <cell r="O690">
            <v>38.54</v>
          </cell>
          <cell r="P690"/>
          <cell r="Q690">
            <v>52.85</v>
          </cell>
          <cell r="R690">
            <v>0</v>
          </cell>
          <cell r="S690">
            <v>51969.11</v>
          </cell>
          <cell r="T690" t="str">
            <v>TERMINATION</v>
          </cell>
          <cell r="U690">
            <v>26136.54</v>
          </cell>
          <cell r="V690">
            <v>26136.54</v>
          </cell>
          <cell r="W690">
            <v>44615.668749999997</v>
          </cell>
          <cell r="X690">
            <v>44620.565972222219</v>
          </cell>
          <cell r="Y690">
            <v>44616</v>
          </cell>
          <cell r="Z690"/>
          <cell r="AA690">
            <v>44636.399305555555</v>
          </cell>
          <cell r="AB690">
            <v>44821.292361111111</v>
          </cell>
          <cell r="AC690">
            <v>20.730555555557657</v>
          </cell>
          <cell r="AD690">
            <v>15.833333333335759</v>
          </cell>
          <cell r="AE690">
            <v>184.8930555555562</v>
          </cell>
          <cell r="AF690">
            <v>44635.754251858736</v>
          </cell>
          <cell r="AG690">
            <v>44644.910385687726</v>
          </cell>
          <cell r="AH690">
            <v>44665.668749999997</v>
          </cell>
          <cell r="AI690">
            <v>0.67349268652717509</v>
          </cell>
          <cell r="AJ690">
            <v>4.4022156084656237</v>
          </cell>
          <cell r="AK690">
            <v>23</v>
          </cell>
          <cell r="AL690">
            <v>36</v>
          </cell>
          <cell r="AM690">
            <v>23.085501858736059</v>
          </cell>
          <cell r="AN690">
            <v>29.241635687732341</v>
          </cell>
          <cell r="AO690">
            <v>20.085501858736059</v>
          </cell>
          <cell r="AP690">
            <v>42</v>
          </cell>
          <cell r="AQ690">
            <v>33.6</v>
          </cell>
          <cell r="AR690">
            <v>28.6</v>
          </cell>
          <cell r="AS690">
            <v>44669.999305555553</v>
          </cell>
          <cell r="AT690">
            <v>44664.999305555553</v>
          </cell>
          <cell r="AU690"/>
          <cell r="AV690"/>
          <cell r="AW690"/>
          <cell r="AX690"/>
          <cell r="AY690"/>
          <cell r="AZ690"/>
          <cell r="BA690"/>
          <cell r="BB690"/>
          <cell r="BC690" t="str">
            <v>PAID</v>
          </cell>
          <cell r="BD690"/>
          <cell r="BE690">
            <v>44639.399305555555</v>
          </cell>
          <cell r="BF690">
            <v>5.6006944444452529</v>
          </cell>
          <cell r="BG690">
            <v>44631</v>
          </cell>
          <cell r="BH690">
            <v>44645</v>
          </cell>
        </row>
        <row r="691">
          <cell r="E691" t="str">
            <v>X21104595972</v>
          </cell>
          <cell r="F691" t="str">
            <v xml:space="preserve">GLOBE TELECOM INC. </v>
          </cell>
          <cell r="G691" t="str">
            <v>PERLA, DO?A JULITA SUBD, LAS PINAS CITY</v>
          </cell>
          <cell r="H691" t="str">
            <v>LAS PIÑAS CITY</v>
          </cell>
          <cell r="I691" t="str">
            <v>PARAÑAQUE</v>
          </cell>
          <cell r="J691"/>
          <cell r="K691"/>
          <cell r="L691" t="str">
            <v>POWERHOUSE</v>
          </cell>
          <cell r="M691" t="str">
            <v>CLOSE</v>
          </cell>
          <cell r="N691" t="str">
            <v>FMS</v>
          </cell>
          <cell r="O691">
            <v>4.49</v>
          </cell>
          <cell r="P691"/>
          <cell r="Q691">
            <v>6.17</v>
          </cell>
          <cell r="R691">
            <v>27</v>
          </cell>
          <cell r="S691">
            <v>21680.84</v>
          </cell>
          <cell r="T691" t="str">
            <v>MODIFICATION</v>
          </cell>
          <cell r="U691">
            <v>3044.92</v>
          </cell>
          <cell r="V691">
            <v>3044.92</v>
          </cell>
          <cell r="W691">
            <v>44614.484027777777</v>
          </cell>
          <cell r="X691">
            <v>44616</v>
          </cell>
          <cell r="Y691">
            <v>44616</v>
          </cell>
          <cell r="Z691"/>
          <cell r="AA691">
            <v>44636.398611111108</v>
          </cell>
          <cell r="AB691">
            <v>44821.283333333333</v>
          </cell>
          <cell r="AC691">
            <v>21.914583333331393</v>
          </cell>
          <cell r="AD691">
            <v>20.398611111108039</v>
          </cell>
          <cell r="AE691">
            <v>184.88472222222481</v>
          </cell>
          <cell r="AF691">
            <v>44633.258221326163</v>
          </cell>
          <cell r="AG691">
            <v>44642.064672939065</v>
          </cell>
          <cell r="AH691">
            <v>44664.484027777777</v>
          </cell>
          <cell r="AI691">
            <v>0.75483564814808124</v>
          </cell>
          <cell r="AJ691">
            <v>4.6221180555556201</v>
          </cell>
          <cell r="AK691">
            <v>20</v>
          </cell>
          <cell r="AL691">
            <v>36</v>
          </cell>
          <cell r="AM691">
            <v>21.774193548387096</v>
          </cell>
          <cell r="AN691">
            <v>27.58064516129032</v>
          </cell>
          <cell r="AO691">
            <v>18.774193548387096</v>
          </cell>
          <cell r="AP691">
            <v>40</v>
          </cell>
          <cell r="AQ691">
            <v>32</v>
          </cell>
          <cell r="AR691">
            <v>27</v>
          </cell>
          <cell r="AS691">
            <v>44668.398611111108</v>
          </cell>
          <cell r="AT691">
            <v>44663.398611111108</v>
          </cell>
          <cell r="AU691"/>
          <cell r="AV691"/>
          <cell r="AW691"/>
          <cell r="AX691"/>
          <cell r="AY691"/>
          <cell r="AZ691"/>
          <cell r="BA691"/>
          <cell r="BB691"/>
          <cell r="BC691" t="str">
            <v>PAID</v>
          </cell>
          <cell r="BD691"/>
          <cell r="BE691">
            <v>44639.398611111108</v>
          </cell>
          <cell r="BF691">
            <v>8.601388888891961</v>
          </cell>
          <cell r="BG691">
            <v>44630</v>
          </cell>
          <cell r="BH691">
            <v>44648</v>
          </cell>
        </row>
        <row r="692">
          <cell r="E692" t="str">
            <v>X22020668420</v>
          </cell>
          <cell r="F692" t="str">
            <v>MA. CARINA CASTRO TORRES</v>
          </cell>
          <cell r="G692" t="str">
            <v>HYACINTH, LAS PIÑAS ROYALE ESTATE, LAS PINAS CITY</v>
          </cell>
          <cell r="H692" t="str">
            <v>LAS PIÑAS CITY</v>
          </cell>
          <cell r="I692" t="str">
            <v>PARAÑAQUE</v>
          </cell>
          <cell r="J692"/>
          <cell r="K692"/>
          <cell r="L692" t="str">
            <v>POWERHOUSE</v>
          </cell>
          <cell r="M692" t="str">
            <v>CLOSE</v>
          </cell>
          <cell r="N692" t="str">
            <v>MBF</v>
          </cell>
          <cell r="O692">
            <v>16.850000000000001</v>
          </cell>
          <cell r="P692"/>
          <cell r="Q692">
            <v>20.079999999999998</v>
          </cell>
          <cell r="R692">
            <v>33.799999999999997</v>
          </cell>
          <cell r="S692">
            <v>117535.62</v>
          </cell>
          <cell r="T692" t="str">
            <v>MODIFICATION</v>
          </cell>
          <cell r="U692">
            <v>9976.61</v>
          </cell>
          <cell r="V692">
            <v>11469.69</v>
          </cell>
          <cell r="W692">
            <v>44636.494444444441</v>
          </cell>
          <cell r="X692">
            <v>44636.637499999997</v>
          </cell>
          <cell r="Y692">
            <v>44636</v>
          </cell>
          <cell r="Z692"/>
          <cell r="AA692">
            <v>44638.613888888889</v>
          </cell>
          <cell r="AB692">
            <v>44861.664583333331</v>
          </cell>
          <cell r="AC692">
            <v>2.1194444444481633</v>
          </cell>
          <cell r="AD692">
            <v>1.976388888891961</v>
          </cell>
          <cell r="AE692">
            <v>223.05069444444234</v>
          </cell>
          <cell r="AF692">
            <v>44655.268637992827</v>
          </cell>
          <cell r="AG692">
            <v>44664.075089605729</v>
          </cell>
          <cell r="AH692">
            <v>44686.494444444441</v>
          </cell>
          <cell r="AI692">
            <v>7.300308641988118E-2</v>
          </cell>
          <cell r="AJ692">
            <v>5.5762673611110589</v>
          </cell>
          <cell r="AK692">
            <v>20</v>
          </cell>
          <cell r="AL692">
            <v>36</v>
          </cell>
          <cell r="AM692">
            <v>21.774193548387096</v>
          </cell>
          <cell r="AN692">
            <v>27.58064516129032</v>
          </cell>
          <cell r="AO692">
            <v>18.774193548387096</v>
          </cell>
          <cell r="AP692">
            <v>40</v>
          </cell>
          <cell r="AQ692">
            <v>32</v>
          </cell>
          <cell r="AR692">
            <v>27</v>
          </cell>
          <cell r="AS692">
            <v>44670.613888888889</v>
          </cell>
          <cell r="AT692">
            <v>44665.613888888889</v>
          </cell>
          <cell r="AU692"/>
          <cell r="AV692"/>
          <cell r="AW692"/>
          <cell r="AX692"/>
          <cell r="AY692"/>
          <cell r="AZ692"/>
          <cell r="BA692"/>
          <cell r="BB692"/>
          <cell r="BC692" t="str">
            <v>PAID</v>
          </cell>
          <cell r="BD692"/>
          <cell r="BE692">
            <v>44641.613888888889</v>
          </cell>
          <cell r="BF692">
            <v>6.3861111111109494</v>
          </cell>
          <cell r="BG692">
            <v>44637</v>
          </cell>
          <cell r="BH692">
            <v>44648</v>
          </cell>
        </row>
        <row r="693">
          <cell r="E693" t="str">
            <v>X22010193212</v>
          </cell>
          <cell r="F693" t="str">
            <v>EUGENE TAN LIM</v>
          </cell>
          <cell r="G693" t="str">
            <v>DR. A. SANTOS, SAN ISIDRO, PARANAQUE</v>
          </cell>
          <cell r="H693" t="str">
            <v>PARAÑAQUE CITY</v>
          </cell>
          <cell r="I693" t="str">
            <v>PARAÑAQUE</v>
          </cell>
          <cell r="J693"/>
          <cell r="K693"/>
          <cell r="L693" t="str">
            <v>POWERHOUSE</v>
          </cell>
          <cell r="M693" t="str">
            <v>CLOSE</v>
          </cell>
          <cell r="N693" t="str">
            <v>FMS</v>
          </cell>
          <cell r="O693">
            <v>35.19</v>
          </cell>
          <cell r="P693"/>
          <cell r="Q693">
            <v>48.1</v>
          </cell>
          <cell r="R693">
            <v>85</v>
          </cell>
          <cell r="S693">
            <v>189631.21</v>
          </cell>
          <cell r="T693" t="str">
            <v>NEW</v>
          </cell>
          <cell r="U693">
            <v>23863.87</v>
          </cell>
          <cell r="V693">
            <v>23863.870000000003</v>
          </cell>
          <cell r="W693">
            <v>44595.668749999997</v>
          </cell>
          <cell r="X693">
            <v>44596</v>
          </cell>
          <cell r="Y693">
            <v>44600</v>
          </cell>
          <cell r="Z693"/>
          <cell r="AA693">
            <v>44613.597916666666</v>
          </cell>
          <cell r="AB693">
            <v>45148.359027777777</v>
          </cell>
          <cell r="AC693">
            <v>17.929166666668607</v>
          </cell>
          <cell r="AD693">
            <v>17.597916666665697</v>
          </cell>
          <cell r="AE693">
            <v>534.76111111111095</v>
          </cell>
          <cell r="AF693">
            <v>44613.743130165283</v>
          </cell>
          <cell r="AG693">
            <v>44622.362964876032</v>
          </cell>
          <cell r="AH693">
            <v>44645.668749999997</v>
          </cell>
          <cell r="AI693">
            <v>0.63806740196085332</v>
          </cell>
          <cell r="AJ693">
            <v>13.369027777777774</v>
          </cell>
          <cell r="AK693">
            <v>20</v>
          </cell>
          <cell r="AL693">
            <v>34</v>
          </cell>
          <cell r="AM693">
            <v>21.074380165289259</v>
          </cell>
          <cell r="AN693">
            <v>26.694214876033058</v>
          </cell>
          <cell r="AO693">
            <v>18.074380165289259</v>
          </cell>
          <cell r="AP693">
            <v>40</v>
          </cell>
          <cell r="AQ693">
            <v>32</v>
          </cell>
          <cell r="AR693">
            <v>27</v>
          </cell>
          <cell r="AS693">
            <v>44645.597916666666</v>
          </cell>
          <cell r="AT693">
            <v>44640.597916666666</v>
          </cell>
          <cell r="AU693"/>
          <cell r="AV693"/>
          <cell r="AW693"/>
          <cell r="AX693"/>
          <cell r="AY693"/>
          <cell r="AZ693"/>
          <cell r="BA693"/>
          <cell r="BB693"/>
          <cell r="BC693" t="str">
            <v>PAID</v>
          </cell>
          <cell r="BD693" t="str">
            <v>WITH BACKJOB</v>
          </cell>
          <cell r="BE693">
            <v>44616.597916666666</v>
          </cell>
          <cell r="BF693">
            <v>31.402083333334303</v>
          </cell>
          <cell r="BG693">
            <v>44609</v>
          </cell>
          <cell r="BH693">
            <v>44648</v>
          </cell>
        </row>
        <row r="694">
          <cell r="E694" t="str">
            <v>X21094056733</v>
          </cell>
          <cell r="F694" t="str">
            <v>DITO TELECOMMUNITY CORPORATION</v>
          </cell>
          <cell r="G694" t="str">
            <v>BLOCK 15, LOPEZ CPD, LAS PINAS CITY</v>
          </cell>
          <cell r="H694" t="str">
            <v>LAS PIÑAS CITY</v>
          </cell>
          <cell r="I694" t="str">
            <v>PARAÑAQUE</v>
          </cell>
          <cell r="J694"/>
          <cell r="K694"/>
          <cell r="L694" t="str">
            <v>POWERHOUSE</v>
          </cell>
          <cell r="M694" t="str">
            <v>CLOSE</v>
          </cell>
          <cell r="N694" t="str">
            <v>MBF</v>
          </cell>
          <cell r="O694">
            <v>66.989999999999995</v>
          </cell>
          <cell r="P694"/>
          <cell r="Q694">
            <v>63.13</v>
          </cell>
          <cell r="R694">
            <v>31</v>
          </cell>
          <cell r="S694">
            <v>261432.13</v>
          </cell>
          <cell r="T694" t="str">
            <v>NEW</v>
          </cell>
          <cell r="U694">
            <v>27004.77</v>
          </cell>
          <cell r="V694">
            <v>45428.3</v>
          </cell>
          <cell r="W694">
            <v>44512.601388888892</v>
          </cell>
          <cell r="X694">
            <v>44518</v>
          </cell>
          <cell r="Y694">
            <v>44520</v>
          </cell>
          <cell r="Z694"/>
          <cell r="AA694">
            <v>44628.603472222225</v>
          </cell>
          <cell r="AB694">
            <v>45295.534722222219</v>
          </cell>
          <cell r="AC694">
            <v>116.00208333333285</v>
          </cell>
          <cell r="AD694">
            <v>110.60347222222481</v>
          </cell>
          <cell r="AE694">
            <v>666.93124999999418</v>
          </cell>
          <cell r="AF694">
            <v>44532.686890747631</v>
          </cell>
          <cell r="AG694">
            <v>44541.843024576621</v>
          </cell>
          <cell r="AH694">
            <v>44562.601388888892</v>
          </cell>
          <cell r="AI694">
            <v>3.7686667169887116</v>
          </cell>
          <cell r="AJ694">
            <v>15.879315476190337</v>
          </cell>
          <cell r="AK694">
            <v>23</v>
          </cell>
          <cell r="AL694">
            <v>36</v>
          </cell>
          <cell r="AM694">
            <v>23.085501858736059</v>
          </cell>
          <cell r="AN694">
            <v>29.241635687732341</v>
          </cell>
          <cell r="AO694">
            <v>20.085501858736059</v>
          </cell>
          <cell r="AP694">
            <v>42</v>
          </cell>
          <cell r="AQ694">
            <v>33.6</v>
          </cell>
          <cell r="AR694">
            <v>28.6</v>
          </cell>
          <cell r="AS694">
            <v>44662.203472222223</v>
          </cell>
          <cell r="AT694">
            <v>44657.203472222223</v>
          </cell>
          <cell r="AU694"/>
          <cell r="AV694"/>
          <cell r="AW694"/>
          <cell r="AX694"/>
          <cell r="AY694"/>
          <cell r="AZ694"/>
          <cell r="BA694"/>
          <cell r="BB694"/>
          <cell r="BC694" t="str">
            <v>PAID</v>
          </cell>
          <cell r="BD694"/>
          <cell r="BE694">
            <v>44631.603472222225</v>
          </cell>
          <cell r="BF694">
            <v>16.396527777775191</v>
          </cell>
          <cell r="BG694">
            <v>44629</v>
          </cell>
          <cell r="BH694">
            <v>44648</v>
          </cell>
        </row>
        <row r="695">
          <cell r="E695" t="str">
            <v>P2009000558</v>
          </cell>
          <cell r="F695" t="str">
            <v>MAINT 45WG Loadsplit TLN 723932|WA209890|A8-0563| 
Install new 1-75KVA DT at pole PLDT-1523</v>
          </cell>
          <cell r="G695" t="str">
            <v>HOLGANZA CENTRAL BICUTAN/SITIO CENTRAL UPPER BICUTAN TAGUIG CITY</v>
          </cell>
          <cell r="H695" t="str">
            <v>TAGUIG CITY</v>
          </cell>
          <cell r="I695" t="str">
            <v>PARAÑAQUE</v>
          </cell>
          <cell r="J695"/>
          <cell r="K695"/>
          <cell r="L695" t="str">
            <v>POWERHOUSE</v>
          </cell>
          <cell r="M695" t="str">
            <v>CLOSE</v>
          </cell>
          <cell r="N695" t="str">
            <v>MBF</v>
          </cell>
          <cell r="O695">
            <v>34.97</v>
          </cell>
          <cell r="P695"/>
          <cell r="Q695">
            <v>1.2</v>
          </cell>
          <cell r="R695">
            <v>0</v>
          </cell>
          <cell r="S695">
            <v>202223.3</v>
          </cell>
          <cell r="T695" t="str">
            <v>OLDT</v>
          </cell>
          <cell r="U695">
            <v>23371.83</v>
          </cell>
          <cell r="V695">
            <v>22754.05</v>
          </cell>
          <cell r="W695">
            <v>44181.684027777781</v>
          </cell>
          <cell r="X695">
            <v>44183.671527777777</v>
          </cell>
          <cell r="Y695">
            <v>44188</v>
          </cell>
          <cell r="Z695"/>
          <cell r="AA695">
            <v>44620.3125</v>
          </cell>
          <cell r="AB695">
            <v>45299.35833333333</v>
          </cell>
          <cell r="AC695">
            <v>438.62847222221899</v>
          </cell>
          <cell r="AD695">
            <v>436.64097222222335</v>
          </cell>
          <cell r="AE695">
            <v>679.04583333332994</v>
          </cell>
          <cell r="AF695">
            <v>44200.458221326167</v>
          </cell>
          <cell r="AG695">
            <v>44209.264672939069</v>
          </cell>
          <cell r="AH695">
            <v>44231.684027777781</v>
          </cell>
          <cell r="AI695">
            <v>15.108314043209763</v>
          </cell>
          <cell r="AJ695">
            <v>16.976145833333248</v>
          </cell>
          <cell r="AK695">
            <v>20</v>
          </cell>
          <cell r="AL695">
            <v>36</v>
          </cell>
          <cell r="AM695">
            <v>21.774193548387096</v>
          </cell>
          <cell r="AN695">
            <v>27.58064516129032</v>
          </cell>
          <cell r="AO695">
            <v>18.774193548387096</v>
          </cell>
          <cell r="AP695">
            <v>40</v>
          </cell>
          <cell r="AQ695">
            <v>32</v>
          </cell>
          <cell r="AR695">
            <v>27</v>
          </cell>
          <cell r="AS695">
            <v>44652.3125</v>
          </cell>
          <cell r="AT695">
            <v>44647.3125</v>
          </cell>
          <cell r="AU695"/>
          <cell r="AV695"/>
          <cell r="AW695"/>
          <cell r="AX695"/>
          <cell r="AY695"/>
          <cell r="AZ695"/>
          <cell r="BA695"/>
          <cell r="BB695"/>
          <cell r="BC695" t="str">
            <v>PAID</v>
          </cell>
          <cell r="BD695"/>
          <cell r="BE695">
            <v>44623.3125</v>
          </cell>
          <cell r="BF695">
            <v>24.6875</v>
          </cell>
          <cell r="BG695">
            <v>44618</v>
          </cell>
          <cell r="BH695">
            <v>44648</v>
          </cell>
        </row>
        <row r="696">
          <cell r="E696" t="str">
            <v>C2112000043</v>
          </cell>
          <cell r="F696" t="str">
            <v>MANILA ELECTRIC COMPANY,</v>
          </cell>
          <cell r="G696" t="str">
            <v>VILLONGCO, VILLONGCO, PARANAQUE</v>
          </cell>
          <cell r="H696" t="str">
            <v>PARAÑAQUE CITY</v>
          </cell>
          <cell r="I696" t="str">
            <v>PARAÑAQUE</v>
          </cell>
          <cell r="J696"/>
          <cell r="K696"/>
          <cell r="L696" t="str">
            <v>POWERHOUSE</v>
          </cell>
          <cell r="M696" t="str">
            <v>CLOSE</v>
          </cell>
          <cell r="N696" t="str">
            <v>FMS</v>
          </cell>
          <cell r="O696">
            <v>41.44</v>
          </cell>
          <cell r="P696"/>
          <cell r="Q696">
            <v>55.25</v>
          </cell>
          <cell r="R696">
            <v>60</v>
          </cell>
          <cell r="S696">
            <v>320819.07</v>
          </cell>
          <cell r="T696" t="str">
            <v>NEW</v>
          </cell>
          <cell r="U696">
            <v>28105.91</v>
          </cell>
          <cell r="V696">
            <v>28105.909999999996</v>
          </cell>
          <cell r="W696">
            <v>44609.379861111112</v>
          </cell>
          <cell r="X696">
            <v>44609.581944444442</v>
          </cell>
          <cell r="Y696">
            <v>44608</v>
          </cell>
          <cell r="Z696"/>
          <cell r="AA696">
            <v>44610.311111111114</v>
          </cell>
          <cell r="AB696">
            <v>45413.572222222225</v>
          </cell>
          <cell r="AC696">
            <v>0.93125000000145519</v>
          </cell>
          <cell r="AD696">
            <v>0.72916666667151731</v>
          </cell>
          <cell r="AE696">
            <v>803.26111111111095</v>
          </cell>
          <cell r="AF696">
            <v>44628.680241339251</v>
          </cell>
          <cell r="AG696">
            <v>44637.627009400087</v>
          </cell>
          <cell r="AH696">
            <v>44659.379861111112</v>
          </cell>
          <cell r="AI696">
            <v>3.1319533248130783E-2</v>
          </cell>
          <cell r="AJ696">
            <v>19.125264550264546</v>
          </cell>
          <cell r="AK696">
            <v>23</v>
          </cell>
          <cell r="AL696">
            <v>34</v>
          </cell>
          <cell r="AM696">
            <v>22.300380228136884</v>
          </cell>
          <cell r="AN696">
            <v>28.247148288973385</v>
          </cell>
          <cell r="AO696">
            <v>19.300380228136884</v>
          </cell>
          <cell r="AP696">
            <v>42</v>
          </cell>
          <cell r="AQ696">
            <v>33.6</v>
          </cell>
          <cell r="AR696">
            <v>28.6</v>
          </cell>
          <cell r="AS696">
            <v>44643.911111111112</v>
          </cell>
          <cell r="AT696">
            <v>44638.911111111112</v>
          </cell>
          <cell r="AU696"/>
          <cell r="AV696"/>
          <cell r="AW696"/>
          <cell r="AX696"/>
          <cell r="AY696"/>
          <cell r="AZ696"/>
          <cell r="BA696"/>
          <cell r="BB696"/>
          <cell r="BC696" t="str">
            <v>PAID</v>
          </cell>
          <cell r="BD696" t="str">
            <v>WITH BACKJOB</v>
          </cell>
          <cell r="BE696">
            <v>44613.311111111114</v>
          </cell>
          <cell r="BF696">
            <v>34.68888888888614</v>
          </cell>
          <cell r="BG696">
            <v>44608</v>
          </cell>
          <cell r="BH696">
            <v>44648</v>
          </cell>
        </row>
        <row r="697">
          <cell r="E697" t="str">
            <v>X22010188826</v>
          </cell>
          <cell r="F697" t="str">
            <v>ESTELA DAVID ALTAREJOS</v>
          </cell>
          <cell r="G697" t="str">
            <v>MENLO DRIVE, MENLO PARK, PARANAQUE</v>
          </cell>
          <cell r="H697" t="str">
            <v>PARAÑAQUE CITY</v>
          </cell>
          <cell r="I697" t="str">
            <v>PARAÑAQUE</v>
          </cell>
          <cell r="J697"/>
          <cell r="K697"/>
          <cell r="L697" t="str">
            <v>POWERHOUSE</v>
          </cell>
          <cell r="M697" t="str">
            <v>CLOSE</v>
          </cell>
          <cell r="N697" t="str">
            <v>FMS</v>
          </cell>
          <cell r="O697">
            <v>62.33</v>
          </cell>
          <cell r="P697"/>
          <cell r="Q697">
            <v>97.22</v>
          </cell>
          <cell r="R697">
            <v>80</v>
          </cell>
          <cell r="S697">
            <v>313143.51</v>
          </cell>
          <cell r="T697" t="str">
            <v>NEW</v>
          </cell>
          <cell r="U697">
            <v>42287.85</v>
          </cell>
          <cell r="V697">
            <v>42152.22</v>
          </cell>
          <cell r="W697">
            <v>44589.740972222222</v>
          </cell>
          <cell r="X697">
            <v>44592</v>
          </cell>
          <cell r="Y697">
            <v>44592</v>
          </cell>
          <cell r="Z697"/>
          <cell r="AA697">
            <v>44636.78125</v>
          </cell>
          <cell r="AB697">
            <v>45413.580555555556</v>
          </cell>
          <cell r="AC697">
            <v>47.040277777778101</v>
          </cell>
          <cell r="AD697">
            <v>44.78125</v>
          </cell>
          <cell r="AE697">
            <v>776.7993055555562</v>
          </cell>
          <cell r="AF697">
            <v>44609.04135245036</v>
          </cell>
          <cell r="AG697">
            <v>44617.988120511196</v>
          </cell>
          <cell r="AH697">
            <v>44639.740972222222</v>
          </cell>
          <cell r="AI697">
            <v>1.5820451477692634</v>
          </cell>
          <cell r="AJ697">
            <v>18.495221560846577</v>
          </cell>
          <cell r="AK697">
            <v>23</v>
          </cell>
          <cell r="AL697">
            <v>34</v>
          </cell>
          <cell r="AM697">
            <v>22.300380228136884</v>
          </cell>
          <cell r="AN697">
            <v>28.247148288973385</v>
          </cell>
          <cell r="AO697">
            <v>19.300380228136884</v>
          </cell>
          <cell r="AP697">
            <v>42</v>
          </cell>
          <cell r="AQ697">
            <v>33.6</v>
          </cell>
          <cell r="AR697">
            <v>28.6</v>
          </cell>
          <cell r="AS697">
            <v>44670.381249999999</v>
          </cell>
          <cell r="AT697">
            <v>44665.381249999999</v>
          </cell>
          <cell r="AU697"/>
          <cell r="AV697"/>
          <cell r="AW697"/>
          <cell r="AX697"/>
          <cell r="AY697"/>
          <cell r="AZ697"/>
          <cell r="BA697"/>
          <cell r="BB697"/>
          <cell r="BC697" t="str">
            <v>PAID</v>
          </cell>
          <cell r="BD697" t="str">
            <v>WITH BACKJOB</v>
          </cell>
          <cell r="BE697">
            <v>44639.78125</v>
          </cell>
          <cell r="BF697">
            <v>8.21875</v>
          </cell>
          <cell r="BG697">
            <v>44637</v>
          </cell>
          <cell r="BH697">
            <v>44648</v>
          </cell>
        </row>
        <row r="698">
          <cell r="E698" t="str">
            <v>X22020604407</v>
          </cell>
          <cell r="F698" t="str">
            <v>ALBERT LISING ZARATE</v>
          </cell>
          <cell r="G698" t="str">
            <v>NAGA, PULANGLUPA I, LAS PINAS CITY</v>
          </cell>
          <cell r="H698" t="str">
            <v>LAS PIÑAS CITY</v>
          </cell>
          <cell r="I698" t="str">
            <v>PARAÑAQUE</v>
          </cell>
          <cell r="J698"/>
          <cell r="K698"/>
          <cell r="L698" t="str">
            <v>POWERHOUSE</v>
          </cell>
          <cell r="M698" t="str">
            <v>CLOSE</v>
          </cell>
          <cell r="N698" t="str">
            <v>MBF</v>
          </cell>
          <cell r="O698">
            <v>69.069999999999993</v>
          </cell>
          <cell r="P698"/>
          <cell r="Q698">
            <v>94.37</v>
          </cell>
          <cell r="R698">
            <v>198</v>
          </cell>
          <cell r="S698">
            <v>506700.45</v>
          </cell>
          <cell r="T698" t="str">
            <v>NEW</v>
          </cell>
          <cell r="U698">
            <v>46870.66</v>
          </cell>
          <cell r="V698">
            <v>46870.66</v>
          </cell>
          <cell r="W698">
            <v>44621.671527777777</v>
          </cell>
          <cell r="X698">
            <v>44623.525000000001</v>
          </cell>
          <cell r="Y698">
            <v>44623</v>
          </cell>
          <cell r="Z698"/>
          <cell r="AA698">
            <v>44627.30972222222</v>
          </cell>
          <cell r="AB698">
            <v>44981.541666666664</v>
          </cell>
          <cell r="AC698">
            <v>5.6381944444437977</v>
          </cell>
          <cell r="AD698">
            <v>3.7847222222189885</v>
          </cell>
          <cell r="AE698">
            <v>354.2319444444438</v>
          </cell>
          <cell r="AF698">
            <v>44640.150126999564</v>
          </cell>
          <cell r="AG698">
            <v>44648.877753458713</v>
          </cell>
          <cell r="AH698">
            <v>44671.671527777777</v>
          </cell>
          <cell r="AI698">
            <v>0.1968771701388663</v>
          </cell>
          <cell r="AJ698">
            <v>8.4340939153438992</v>
          </cell>
          <cell r="AK698">
            <v>23</v>
          </cell>
          <cell r="AL698">
            <v>32</v>
          </cell>
          <cell r="AM698">
            <v>21.478599221789885</v>
          </cell>
          <cell r="AN698">
            <v>27.206225680933851</v>
          </cell>
          <cell r="AO698">
            <v>18.478599221789885</v>
          </cell>
          <cell r="AP698">
            <v>42</v>
          </cell>
          <cell r="AQ698">
            <v>33.6</v>
          </cell>
          <cell r="AR698">
            <v>28.6</v>
          </cell>
          <cell r="AS698">
            <v>44660.909722222219</v>
          </cell>
          <cell r="AT698">
            <v>44655.909722222219</v>
          </cell>
          <cell r="AU698"/>
          <cell r="AV698"/>
          <cell r="AW698"/>
          <cell r="AX698"/>
          <cell r="AY698"/>
          <cell r="AZ698"/>
          <cell r="BA698"/>
          <cell r="BB698"/>
          <cell r="BC698" t="str">
            <v>PAID</v>
          </cell>
          <cell r="BD698"/>
          <cell r="BE698">
            <v>44630.30972222222</v>
          </cell>
          <cell r="BF698">
            <v>18.690277777779556</v>
          </cell>
          <cell r="BG698">
            <v>44624</v>
          </cell>
          <cell r="BH698">
            <v>44649</v>
          </cell>
        </row>
        <row r="699">
          <cell r="E699" t="str">
            <v>R21317738</v>
          </cell>
          <cell r="F699" t="str">
            <v>NERY, MARK GATCHALIAN</v>
          </cell>
          <cell r="G699" t="str">
            <v>BLOCK, ASHBERRY ESTATES, LAS PINAS CITY</v>
          </cell>
          <cell r="H699" t="str">
            <v>LAS PIÑAS CITY</v>
          </cell>
          <cell r="I699" t="str">
            <v>PARAÑAQUE</v>
          </cell>
          <cell r="J699"/>
          <cell r="K699"/>
          <cell r="L699" t="str">
            <v>POWERHOUSE</v>
          </cell>
          <cell r="M699" t="str">
            <v>CLOSE</v>
          </cell>
          <cell r="N699" t="str">
            <v>MBF</v>
          </cell>
          <cell r="O699">
            <v>57.05</v>
          </cell>
          <cell r="P699"/>
          <cell r="Q699">
            <v>87.23</v>
          </cell>
          <cell r="R699">
            <v>0</v>
          </cell>
          <cell r="S699">
            <v>161495.04000000001</v>
          </cell>
          <cell r="T699" t="str">
            <v>RELOC</v>
          </cell>
          <cell r="U699">
            <v>39040.76</v>
          </cell>
          <cell r="V699">
            <v>38687.120000000003</v>
          </cell>
          <cell r="W699">
            <v>44511.693749999999</v>
          </cell>
          <cell r="X699">
            <v>44512</v>
          </cell>
          <cell r="Y699">
            <v>44513</v>
          </cell>
          <cell r="Z699"/>
          <cell r="AA699">
            <v>44650.619444444441</v>
          </cell>
          <cell r="AB699">
            <v>44820.62777777778</v>
          </cell>
          <cell r="AC699">
            <v>138.92569444444234</v>
          </cell>
          <cell r="AD699">
            <v>138.61944444444089</v>
          </cell>
          <cell r="AE699">
            <v>170.00833333333867</v>
          </cell>
          <cell r="AF699">
            <v>44531.779251858738</v>
          </cell>
          <cell r="AG699">
            <v>44540.935385687728</v>
          </cell>
          <cell r="AH699">
            <v>44561.693749999999</v>
          </cell>
          <cell r="AI699">
            <v>4.5134072228931146</v>
          </cell>
          <cell r="AJ699">
            <v>4.0478174603175869</v>
          </cell>
          <cell r="AK699">
            <v>23</v>
          </cell>
          <cell r="AL699">
            <v>36</v>
          </cell>
          <cell r="AM699">
            <v>23.085501858736059</v>
          </cell>
          <cell r="AN699">
            <v>29.241635687732341</v>
          </cell>
          <cell r="AO699">
            <v>20.085501858736059</v>
          </cell>
          <cell r="AP699">
            <v>42</v>
          </cell>
          <cell r="AQ699">
            <v>33.6</v>
          </cell>
          <cell r="AR699">
            <v>28.6</v>
          </cell>
          <cell r="AS699">
            <v>44684.219444444439</v>
          </cell>
          <cell r="AT699">
            <v>44679.219444444439</v>
          </cell>
          <cell r="AU699"/>
          <cell r="AV699"/>
          <cell r="AW699"/>
          <cell r="AX699"/>
          <cell r="AY699"/>
          <cell r="AZ699"/>
          <cell r="BA699"/>
          <cell r="BB699"/>
          <cell r="BC699" t="str">
            <v>PAID</v>
          </cell>
          <cell r="BD699" t="str">
            <v>WITH BACKJOB</v>
          </cell>
          <cell r="BE699">
            <v>44653.619444444441</v>
          </cell>
          <cell r="BF699">
            <v>-3.6194444444408873</v>
          </cell>
          <cell r="BG699">
            <v>44623</v>
          </cell>
          <cell r="BH699">
            <v>44650</v>
          </cell>
        </row>
        <row r="700">
          <cell r="E700" t="str">
            <v>X22010145148</v>
          </cell>
          <cell r="F700" t="str">
            <v>BRUCE FRANCIS CHUA</v>
          </cell>
          <cell r="G700" t="str">
            <v>FACTOR CPD, DON GALO, PARANAQUE</v>
          </cell>
          <cell r="H700" t="str">
            <v>PARAÑAQUE CITY</v>
          </cell>
          <cell r="I700" t="str">
            <v>PARAÑAQUE</v>
          </cell>
          <cell r="J700"/>
          <cell r="K700"/>
          <cell r="L700" t="str">
            <v>VJC</v>
          </cell>
          <cell r="M700" t="str">
            <v>CLOSE</v>
          </cell>
          <cell r="N700" t="str">
            <v>MBF</v>
          </cell>
          <cell r="O700">
            <v>82.25</v>
          </cell>
          <cell r="P700"/>
          <cell r="Q700">
            <v>133.22</v>
          </cell>
          <cell r="R700">
            <v>155</v>
          </cell>
          <cell r="S700">
            <v>459527.94</v>
          </cell>
          <cell r="T700" t="str">
            <v>NEW</v>
          </cell>
          <cell r="U700">
            <v>61690.37</v>
          </cell>
          <cell r="V700">
            <v>55806.610000000008</v>
          </cell>
          <cell r="W700">
            <v>44599.723611111112</v>
          </cell>
          <cell r="X700">
            <v>44606.405555555553</v>
          </cell>
          <cell r="Y700">
            <v>44603</v>
          </cell>
          <cell r="Z700"/>
          <cell r="AA700">
            <v>44617.60833333333</v>
          </cell>
          <cell r="AB700">
            <v>45062.535416666666</v>
          </cell>
          <cell r="AC700">
            <v>17.884722222217533</v>
          </cell>
          <cell r="AD700">
            <v>11.202777777776646</v>
          </cell>
          <cell r="AE700">
            <v>444.92708333333576</v>
          </cell>
          <cell r="AF700">
            <v>44619.169654276579</v>
          </cell>
          <cell r="AG700">
            <v>44628.155265787369</v>
          </cell>
          <cell r="AH700">
            <v>44649.723611111112</v>
          </cell>
          <cell r="AI700">
            <v>0.59759047809813393</v>
          </cell>
          <cell r="AJ700">
            <v>10.111979166666721</v>
          </cell>
          <cell r="AK700">
            <v>26</v>
          </cell>
          <cell r="AL700">
            <v>32</v>
          </cell>
          <cell r="AM700">
            <v>22.446043165467625</v>
          </cell>
          <cell r="AN700">
            <v>28.431654676258994</v>
          </cell>
          <cell r="AO700">
            <v>19.446043165467625</v>
          </cell>
          <cell r="AP700">
            <v>44</v>
          </cell>
          <cell r="AQ700">
            <v>35.200000000000003</v>
          </cell>
          <cell r="AR700">
            <v>30.200000000000003</v>
          </cell>
          <cell r="AS700">
            <v>44652.808333333327</v>
          </cell>
          <cell r="AT700">
            <v>44647.808333333327</v>
          </cell>
          <cell r="AU700"/>
          <cell r="AV700"/>
          <cell r="AW700"/>
          <cell r="AX700"/>
          <cell r="AY700"/>
          <cell r="AZ700"/>
          <cell r="BA700"/>
          <cell r="BB700"/>
          <cell r="BC700" t="str">
            <v>PAID</v>
          </cell>
          <cell r="BD700" t="str">
            <v>WITH BACKJOB</v>
          </cell>
          <cell r="BE700">
            <v>44620.60833333333</v>
          </cell>
          <cell r="BF700">
            <v>29.391666666670062</v>
          </cell>
          <cell r="BG700">
            <v>44617</v>
          </cell>
          <cell r="BH700">
            <v>44650</v>
          </cell>
        </row>
        <row r="701">
          <cell r="E701" t="str">
            <v>X21083538452</v>
          </cell>
          <cell r="F701" t="str">
            <v>GLOBE TELECOM., INC.</v>
          </cell>
          <cell r="G701" t="str">
            <v>QUIRINO, SAN DIONISIO, PARANAQUE</v>
          </cell>
          <cell r="H701" t="str">
            <v>PARAÑAQUE CITY</v>
          </cell>
          <cell r="I701" t="str">
            <v>PARAÑAQUE</v>
          </cell>
          <cell r="J701"/>
          <cell r="K701"/>
          <cell r="L701" t="str">
            <v>VJC</v>
          </cell>
          <cell r="M701" t="str">
            <v>CLOSE</v>
          </cell>
          <cell r="N701" t="str">
            <v>MBF</v>
          </cell>
          <cell r="O701">
            <v>10.74</v>
          </cell>
          <cell r="P701"/>
          <cell r="Q701">
            <v>13.38</v>
          </cell>
          <cell r="R701">
            <v>23</v>
          </cell>
          <cell r="S701">
            <v>28645.43</v>
          </cell>
          <cell r="T701" t="str">
            <v>MODIFICATION</v>
          </cell>
          <cell r="U701">
            <v>6523.8</v>
          </cell>
          <cell r="V701">
            <v>7283.38</v>
          </cell>
          <cell r="W701">
            <v>44539.621527777781</v>
          </cell>
          <cell r="X701">
            <v>44543.568749999999</v>
          </cell>
          <cell r="Y701">
            <v>44545</v>
          </cell>
          <cell r="Z701"/>
          <cell r="AA701">
            <v>44564</v>
          </cell>
          <cell r="AB701">
            <v>44905.584722222222</v>
          </cell>
          <cell r="AC701">
            <v>24.378472222218988</v>
          </cell>
          <cell r="AD701">
            <v>20.431250000001455</v>
          </cell>
          <cell r="AE701">
            <v>341.5847222222219</v>
          </cell>
          <cell r="AF701">
            <v>44558.395721326167</v>
          </cell>
          <cell r="AG701">
            <v>44567.202172939069</v>
          </cell>
          <cell r="AH701">
            <v>44589.621527777781</v>
          </cell>
          <cell r="AI701">
            <v>0.83970293209865399</v>
          </cell>
          <cell r="AJ701">
            <v>8.5396180555555468</v>
          </cell>
          <cell r="AK701">
            <v>20</v>
          </cell>
          <cell r="AL701">
            <v>36</v>
          </cell>
          <cell r="AM701">
            <v>21.774193548387096</v>
          </cell>
          <cell r="AN701">
            <v>27.58064516129032</v>
          </cell>
          <cell r="AO701">
            <v>18.774193548387096</v>
          </cell>
          <cell r="AP701">
            <v>40</v>
          </cell>
          <cell r="AQ701">
            <v>32</v>
          </cell>
          <cell r="AR701">
            <v>27</v>
          </cell>
          <cell r="AS701">
            <v>44596</v>
          </cell>
          <cell r="AT701">
            <v>44591</v>
          </cell>
          <cell r="AU701"/>
          <cell r="AV701"/>
          <cell r="AW701"/>
          <cell r="AX701"/>
          <cell r="AY701"/>
          <cell r="AZ701"/>
          <cell r="BA701"/>
          <cell r="BB701"/>
          <cell r="BC701" t="str">
            <v>PAID</v>
          </cell>
          <cell r="BD701"/>
          <cell r="BE701">
            <v>44567</v>
          </cell>
          <cell r="BF701">
            <v>84</v>
          </cell>
          <cell r="BG701">
            <v>44564</v>
          </cell>
          <cell r="BH701">
            <v>44651</v>
          </cell>
        </row>
        <row r="702">
          <cell r="E702" t="str">
            <v>X21062719222</v>
          </cell>
          <cell r="F702" t="str">
            <v>MONTE VICTORIA DEVELOPMENT CORP.</v>
          </cell>
          <cell r="G702" t="str">
            <v>QUIRINO, BACLARAN, PARANAQUE</v>
          </cell>
          <cell r="H702" t="str">
            <v>PARAÑAQUE CITY</v>
          </cell>
          <cell r="I702" t="str">
            <v>PARAÑAQUE</v>
          </cell>
          <cell r="J702"/>
          <cell r="K702"/>
          <cell r="L702" t="str">
            <v>CHALLENGER</v>
          </cell>
          <cell r="M702" t="str">
            <v>CLOSE</v>
          </cell>
          <cell r="N702" t="str">
            <v>MBF</v>
          </cell>
          <cell r="O702">
            <v>68.58</v>
          </cell>
          <cell r="P702"/>
          <cell r="Q702">
            <v>95.78</v>
          </cell>
          <cell r="R702">
            <v>114.5</v>
          </cell>
          <cell r="S702">
            <v>494413.01</v>
          </cell>
          <cell r="T702" t="str">
            <v>NEW</v>
          </cell>
          <cell r="U702">
            <v>47632.85</v>
          </cell>
          <cell r="V702">
            <v>46507.11</v>
          </cell>
          <cell r="W702">
            <v>44624.715277777781</v>
          </cell>
          <cell r="X702">
            <v>44627.617361111108</v>
          </cell>
          <cell r="Y702">
            <v>44628</v>
          </cell>
          <cell r="Z702"/>
          <cell r="AA702">
            <v>44632.405555555553</v>
          </cell>
          <cell r="AB702">
            <v>44980.768750000003</v>
          </cell>
          <cell r="AC702">
            <v>7.6902777777722804</v>
          </cell>
          <cell r="AD702">
            <v>4.7881944444452529</v>
          </cell>
          <cell r="AE702">
            <v>348.36319444444962</v>
          </cell>
          <cell r="AF702">
            <v>44643.193876999569</v>
          </cell>
          <cell r="AG702">
            <v>44651.921503458718</v>
          </cell>
          <cell r="AH702">
            <v>44674.715277777781</v>
          </cell>
          <cell r="AI702">
            <v>0.26853279740318969</v>
          </cell>
          <cell r="AJ702">
            <v>8.2943617724868961</v>
          </cell>
          <cell r="AK702">
            <v>23</v>
          </cell>
          <cell r="AL702">
            <v>32</v>
          </cell>
          <cell r="AM702">
            <v>21.478599221789885</v>
          </cell>
          <cell r="AN702">
            <v>27.206225680933851</v>
          </cell>
          <cell r="AO702">
            <v>18.478599221789885</v>
          </cell>
          <cell r="AP702">
            <v>42</v>
          </cell>
          <cell r="AQ702">
            <v>33.6</v>
          </cell>
          <cell r="AR702">
            <v>28.6</v>
          </cell>
          <cell r="AS702">
            <v>44666.005555555552</v>
          </cell>
          <cell r="AT702">
            <v>44661.005555555552</v>
          </cell>
          <cell r="AU702"/>
          <cell r="AV702"/>
          <cell r="AW702"/>
          <cell r="AX702"/>
          <cell r="AY702"/>
          <cell r="AZ702"/>
          <cell r="BA702"/>
          <cell r="BB702"/>
          <cell r="BC702" t="str">
            <v>PAID</v>
          </cell>
          <cell r="BD702"/>
          <cell r="BE702">
            <v>44635.405555555553</v>
          </cell>
          <cell r="BF702">
            <v>15.594444444446708</v>
          </cell>
          <cell r="BG702">
            <v>44635</v>
          </cell>
          <cell r="BH702">
            <v>44651</v>
          </cell>
        </row>
        <row r="703">
          <cell r="E703" t="str">
            <v>X22010428994</v>
          </cell>
          <cell r="F703" t="str">
            <v>STATE PROPERTIES CORPORATION</v>
          </cell>
          <cell r="G703" t="str">
            <v>PHASE 1, VERSAILLES, LAS PINAS CITY</v>
          </cell>
          <cell r="H703" t="str">
            <v>LAS PIÑAS CITY</v>
          </cell>
          <cell r="I703" t="str">
            <v>PARAÑAQUE</v>
          </cell>
          <cell r="J703"/>
          <cell r="K703"/>
          <cell r="L703" t="str">
            <v>CHALLENGER</v>
          </cell>
          <cell r="M703" t="str">
            <v>CLOSE</v>
          </cell>
          <cell r="N703" t="str">
            <v>MBF</v>
          </cell>
          <cell r="O703">
            <v>71.28</v>
          </cell>
          <cell r="P703"/>
          <cell r="Q703">
            <v>97.37</v>
          </cell>
          <cell r="R703">
            <v>116</v>
          </cell>
          <cell r="S703">
            <v>452452.59</v>
          </cell>
          <cell r="T703" t="str">
            <v>NEW</v>
          </cell>
          <cell r="U703">
            <v>48360.61</v>
          </cell>
          <cell r="V703">
            <v>48360.61</v>
          </cell>
          <cell r="W703">
            <v>44629.65</v>
          </cell>
          <cell r="X703">
            <v>44631.618055555555</v>
          </cell>
          <cell r="Y703">
            <v>44630</v>
          </cell>
          <cell r="Z703"/>
          <cell r="AA703">
            <v>44636.693749999999</v>
          </cell>
          <cell r="AB703">
            <v>45049.597916666666</v>
          </cell>
          <cell r="AC703">
            <v>7.0437499999970896</v>
          </cell>
          <cell r="AD703">
            <v>5.0756944444437977</v>
          </cell>
          <cell r="AE703">
            <v>412.90416666666715</v>
          </cell>
          <cell r="AF703">
            <v>44648.128599221789</v>
          </cell>
          <cell r="AG703">
            <v>44656.856225680938</v>
          </cell>
          <cell r="AH703">
            <v>44679.65</v>
          </cell>
          <cell r="AI703">
            <v>0.24595703124989837</v>
          </cell>
          <cell r="AJ703">
            <v>9.831051587301598</v>
          </cell>
          <cell r="AK703">
            <v>23</v>
          </cell>
          <cell r="AL703">
            <v>32</v>
          </cell>
          <cell r="AM703">
            <v>21.478599221789885</v>
          </cell>
          <cell r="AN703">
            <v>27.206225680933851</v>
          </cell>
          <cell r="AO703">
            <v>18.478599221789885</v>
          </cell>
          <cell r="AP703">
            <v>42</v>
          </cell>
          <cell r="AQ703">
            <v>33.6</v>
          </cell>
          <cell r="AR703">
            <v>28.6</v>
          </cell>
          <cell r="AS703">
            <v>44670.293749999997</v>
          </cell>
          <cell r="AT703">
            <v>44665.293749999997</v>
          </cell>
          <cell r="AU703"/>
          <cell r="AV703"/>
          <cell r="AW703"/>
          <cell r="AX703"/>
          <cell r="AY703"/>
          <cell r="AZ703"/>
          <cell r="BA703"/>
          <cell r="BB703"/>
          <cell r="BC703" t="str">
            <v>PAID</v>
          </cell>
          <cell r="BD703"/>
          <cell r="BE703">
            <v>44639.693749999999</v>
          </cell>
          <cell r="BF703">
            <v>11.306250000001455</v>
          </cell>
          <cell r="BG703">
            <v>44638</v>
          </cell>
          <cell r="BH703">
            <v>44651</v>
          </cell>
        </row>
        <row r="704">
          <cell r="E704" t="str">
            <v>X22010439874</v>
          </cell>
          <cell r="F704" t="str">
            <v>BRENDA BRAVO NGO</v>
          </cell>
          <cell r="G704" t="str">
            <v>MOLAVE, AYALA-ALABANG VILL, MUNTINLUPA</v>
          </cell>
          <cell r="H704" t="str">
            <v>MUNTINLUPA CITY</v>
          </cell>
          <cell r="I704" t="str">
            <v>PARAÑAQUE</v>
          </cell>
          <cell r="J704"/>
          <cell r="K704"/>
          <cell r="L704" t="str">
            <v>CHALLENGER</v>
          </cell>
          <cell r="M704" t="str">
            <v>CLOSE</v>
          </cell>
          <cell r="N704" t="str">
            <v>MBF</v>
          </cell>
          <cell r="O704">
            <v>205.87</v>
          </cell>
          <cell r="P704"/>
          <cell r="Q704">
            <v>312.14999999999998</v>
          </cell>
          <cell r="R704">
            <v>57.5</v>
          </cell>
          <cell r="S704">
            <v>764925</v>
          </cell>
          <cell r="T704" t="str">
            <v>MODIFICATION</v>
          </cell>
          <cell r="U704">
            <v>138691.14000000001</v>
          </cell>
          <cell r="V704">
            <v>140033.09000000003</v>
          </cell>
          <cell r="W704">
            <v>44629.522222222222</v>
          </cell>
          <cell r="X704">
            <v>44631.611805555556</v>
          </cell>
          <cell r="Y704">
            <v>44630</v>
          </cell>
          <cell r="Z704"/>
          <cell r="AA704">
            <v>44644.614583333336</v>
          </cell>
          <cell r="AB704">
            <v>45049.695138888892</v>
          </cell>
          <cell r="AC704">
            <v>15.09236111111386</v>
          </cell>
          <cell r="AD704">
            <v>13.002777777779556</v>
          </cell>
          <cell r="AE704">
            <v>405.0805555555562</v>
          </cell>
          <cell r="AF704">
            <v>44651.041452991456</v>
          </cell>
          <cell r="AG704">
            <v>44660.579914529917</v>
          </cell>
          <cell r="AH704">
            <v>44679.522222222222</v>
          </cell>
          <cell r="AI704">
            <v>0.46164869281054161</v>
          </cell>
          <cell r="AJ704">
            <v>8.4391782407407536</v>
          </cell>
          <cell r="AK704">
            <v>30</v>
          </cell>
          <cell r="AL704">
            <v>34</v>
          </cell>
          <cell r="AM704">
            <v>24.51923076923077</v>
          </cell>
          <cell r="AN704">
            <v>31.057692307692307</v>
          </cell>
          <cell r="AO704">
            <v>21.51923076923077</v>
          </cell>
          <cell r="AP704">
            <v>48</v>
          </cell>
          <cell r="AQ704">
            <v>38.400000000000006</v>
          </cell>
          <cell r="AR704">
            <v>33.400000000000006</v>
          </cell>
          <cell r="AS704">
            <v>44683.014583333337</v>
          </cell>
          <cell r="AT704">
            <v>44678.014583333337</v>
          </cell>
          <cell r="AU704"/>
          <cell r="AV704"/>
          <cell r="AW704"/>
          <cell r="AX704"/>
          <cell r="AY704"/>
          <cell r="AZ704"/>
          <cell r="BA704"/>
          <cell r="BB704"/>
          <cell r="BC704" t="str">
            <v>PAID</v>
          </cell>
          <cell r="BD704"/>
          <cell r="BE704">
            <v>44647.614583333336</v>
          </cell>
          <cell r="BF704">
            <v>3.3854166666642413</v>
          </cell>
          <cell r="BG704">
            <v>44643</v>
          </cell>
          <cell r="BH704">
            <v>44651</v>
          </cell>
        </row>
        <row r="705">
          <cell r="E705" t="str">
            <v>X21041500727</v>
          </cell>
          <cell r="F705" t="str">
            <v>DITO TELECOMMUNITY CORPORATION</v>
          </cell>
          <cell r="G705" t="str">
            <v>ST. JOHN, DUPLEX SUBD, BACOOR</v>
          </cell>
          <cell r="H705" t="str">
            <v>BACOOR CITY</v>
          </cell>
          <cell r="I705" t="str">
            <v>DASMA</v>
          </cell>
          <cell r="J705"/>
          <cell r="K705"/>
          <cell r="L705" t="str">
            <v>CHALLENGER</v>
          </cell>
          <cell r="M705" t="str">
            <v>CLOSE</v>
          </cell>
          <cell r="N705" t="str">
            <v>MBF</v>
          </cell>
          <cell r="O705">
            <v>96.48</v>
          </cell>
          <cell r="P705"/>
          <cell r="Q705">
            <v>137.32</v>
          </cell>
          <cell r="R705">
            <v>19</v>
          </cell>
          <cell r="S705">
            <v>261339.99</v>
          </cell>
          <cell r="T705" t="str">
            <v>NEW</v>
          </cell>
          <cell r="U705">
            <v>65427.85</v>
          </cell>
          <cell r="V705">
            <v>65427.850000000013</v>
          </cell>
          <cell r="W705">
            <v>44636.525000000001</v>
          </cell>
          <cell r="X705">
            <v>44641.642361111109</v>
          </cell>
          <cell r="Y705">
            <v>44638</v>
          </cell>
          <cell r="Z705"/>
          <cell r="AA705">
            <v>44644.619444444441</v>
          </cell>
          <cell r="AB705">
            <v>45210.60833333333</v>
          </cell>
          <cell r="AC705">
            <v>8.0944444444394321</v>
          </cell>
          <cell r="AD705">
            <v>2.9770833333313931</v>
          </cell>
          <cell r="AE705">
            <v>565.98888888888905</v>
          </cell>
          <cell r="AF705">
            <v>44657.731896551726</v>
          </cell>
          <cell r="AG705">
            <v>44667.187068965519</v>
          </cell>
          <cell r="AH705">
            <v>44686.525000000001</v>
          </cell>
          <cell r="AI705">
            <v>0.25078941120592257</v>
          </cell>
          <cell r="AJ705">
            <v>12.863383838383841</v>
          </cell>
          <cell r="AK705">
            <v>26</v>
          </cell>
          <cell r="AL705">
            <v>36</v>
          </cell>
          <cell r="AM705">
            <v>24.206896551724139</v>
          </cell>
          <cell r="AN705">
            <v>30.662068965517239</v>
          </cell>
          <cell r="AO705">
            <v>21.206896551724139</v>
          </cell>
          <cell r="AP705">
            <v>44</v>
          </cell>
          <cell r="AQ705">
            <v>35.200000000000003</v>
          </cell>
          <cell r="AR705">
            <v>30.200000000000003</v>
          </cell>
          <cell r="AS705">
            <v>44679.819444444438</v>
          </cell>
          <cell r="AT705">
            <v>44674.819444444438</v>
          </cell>
          <cell r="AU705"/>
          <cell r="AV705"/>
          <cell r="AW705"/>
          <cell r="AX705"/>
          <cell r="AY705"/>
          <cell r="AZ705"/>
          <cell r="BA705"/>
          <cell r="BB705"/>
          <cell r="BC705" t="str">
            <v>PAID</v>
          </cell>
          <cell r="BD705" t="str">
            <v>WITH BACKJOB</v>
          </cell>
          <cell r="BE705">
            <v>44647.619444444441</v>
          </cell>
          <cell r="BF705">
            <v>3.3805555555591127</v>
          </cell>
          <cell r="BG705">
            <v>44645</v>
          </cell>
          <cell r="BH705">
            <v>44651</v>
          </cell>
        </row>
        <row r="706">
          <cell r="E706" t="str">
            <v>X21020510821</v>
          </cell>
          <cell r="F706" t="str">
            <v>DITO TELECOMMUNITY CORPORATION</v>
          </cell>
          <cell r="G706" t="str">
            <v>AVENIDA RIZAL, MOLINO III, BACOOR</v>
          </cell>
          <cell r="H706" t="str">
            <v>BACOOR CITY</v>
          </cell>
          <cell r="I706" t="str">
            <v>DASMA</v>
          </cell>
          <cell r="J706"/>
          <cell r="K706"/>
          <cell r="L706" t="str">
            <v>CHALLENGER</v>
          </cell>
          <cell r="M706" t="str">
            <v>CLOSE</v>
          </cell>
          <cell r="N706" t="str">
            <v>MBF</v>
          </cell>
          <cell r="O706">
            <v>45.09</v>
          </cell>
          <cell r="P706"/>
          <cell r="Q706">
            <v>66.22</v>
          </cell>
          <cell r="R706">
            <v>19</v>
          </cell>
          <cell r="S706">
            <v>209686.26</v>
          </cell>
          <cell r="T706" t="str">
            <v>NEW</v>
          </cell>
          <cell r="U706">
            <v>30579.52</v>
          </cell>
          <cell r="V706">
            <v>30579.519999999997</v>
          </cell>
          <cell r="W706">
            <v>44636.520138888889</v>
          </cell>
          <cell r="X706">
            <v>44641.640972222223</v>
          </cell>
          <cell r="Y706">
            <v>44638</v>
          </cell>
          <cell r="Z706"/>
          <cell r="AA706">
            <v>44647.456250000003</v>
          </cell>
          <cell r="AB706">
            <v>45301.336805555555</v>
          </cell>
          <cell r="AC706">
            <v>10.93611111111386</v>
          </cell>
          <cell r="AD706">
            <v>5.8152777777795563</v>
          </cell>
          <cell r="AE706">
            <v>653.88055555555184</v>
          </cell>
          <cell r="AF706">
            <v>44656.605640747628</v>
          </cell>
          <cell r="AG706">
            <v>44665.761774576618</v>
          </cell>
          <cell r="AH706">
            <v>44686.520138888889</v>
          </cell>
          <cell r="AI706">
            <v>0.35529153247459277</v>
          </cell>
          <cell r="AJ706">
            <v>15.568584656084568</v>
          </cell>
          <cell r="AK706">
            <v>23</v>
          </cell>
          <cell r="AL706">
            <v>36</v>
          </cell>
          <cell r="AM706">
            <v>23.085501858736059</v>
          </cell>
          <cell r="AN706">
            <v>29.241635687732341</v>
          </cell>
          <cell r="AO706">
            <v>20.085501858736059</v>
          </cell>
          <cell r="AP706">
            <v>42</v>
          </cell>
          <cell r="AQ706">
            <v>33.6</v>
          </cell>
          <cell r="AR706">
            <v>28.6</v>
          </cell>
          <cell r="AS706">
            <v>44681.056250000001</v>
          </cell>
          <cell r="AT706">
            <v>44676.056250000001</v>
          </cell>
          <cell r="AU706"/>
          <cell r="AV706"/>
          <cell r="AW706"/>
          <cell r="AX706"/>
          <cell r="AY706"/>
          <cell r="AZ706"/>
          <cell r="BA706"/>
          <cell r="BB706"/>
          <cell r="BC706" t="str">
            <v>PAID</v>
          </cell>
          <cell r="BD706"/>
          <cell r="BE706">
            <v>44650.456250000003</v>
          </cell>
          <cell r="BF706">
            <v>0.54374999999708962</v>
          </cell>
          <cell r="BG706">
            <v>44646</v>
          </cell>
          <cell r="BH706">
            <v>44651</v>
          </cell>
        </row>
        <row r="707">
          <cell r="E707" t="str">
            <v>X21031037859</v>
          </cell>
          <cell r="F707" t="str">
            <v>DITO TELECOMMUNITY CORPORATION</v>
          </cell>
          <cell r="G707" t="str">
            <v>BLOCK 19, KALAYAAN VILL/BALAGBAG, PASAY CITY</v>
          </cell>
          <cell r="H707" t="str">
            <v>PASAY CITY</v>
          </cell>
          <cell r="I707" t="str">
            <v>PARAÑAQUE</v>
          </cell>
          <cell r="J707"/>
          <cell r="K707"/>
          <cell r="L707" t="str">
            <v>VJC</v>
          </cell>
          <cell r="M707" t="str">
            <v>CLOSE</v>
          </cell>
          <cell r="N707" t="str">
            <v>MBF</v>
          </cell>
          <cell r="O707">
            <v>57.54</v>
          </cell>
          <cell r="P707"/>
          <cell r="Q707">
            <v>54.95</v>
          </cell>
          <cell r="R707">
            <v>31</v>
          </cell>
          <cell r="S707">
            <v>178657.52</v>
          </cell>
          <cell r="T707" t="str">
            <v>NEW</v>
          </cell>
          <cell r="U707">
            <v>27194.61</v>
          </cell>
          <cell r="V707">
            <v>39022.340000000004</v>
          </cell>
          <cell r="W707">
            <v>44623.763888888891</v>
          </cell>
          <cell r="X707">
            <v>44627.615277777775</v>
          </cell>
          <cell r="Y707">
            <v>44628</v>
          </cell>
          <cell r="Z707"/>
          <cell r="AA707">
            <v>44638.399305555555</v>
          </cell>
          <cell r="AB707">
            <v>45310.54791666667</v>
          </cell>
          <cell r="AC707">
            <v>14.635416666664241</v>
          </cell>
          <cell r="AD707">
            <v>10.784027777779556</v>
          </cell>
          <cell r="AE707">
            <v>672.14861111111531</v>
          </cell>
          <cell r="AF707">
            <v>44643.84939074763</v>
          </cell>
          <cell r="AG707">
            <v>44653.00552457662</v>
          </cell>
          <cell r="AH707">
            <v>44673.763888888891</v>
          </cell>
          <cell r="AI707">
            <v>0.47547428542665227</v>
          </cell>
          <cell r="AJ707">
            <v>16.003538359788461</v>
          </cell>
          <cell r="AK707">
            <v>23</v>
          </cell>
          <cell r="AL707">
            <v>36</v>
          </cell>
          <cell r="AM707">
            <v>23.085501858736059</v>
          </cell>
          <cell r="AN707">
            <v>29.241635687732341</v>
          </cell>
          <cell r="AO707">
            <v>20.085501858736059</v>
          </cell>
          <cell r="AP707">
            <v>42</v>
          </cell>
          <cell r="AQ707">
            <v>33.6</v>
          </cell>
          <cell r="AR707">
            <v>28.6</v>
          </cell>
          <cell r="AS707">
            <v>44671.999305555553</v>
          </cell>
          <cell r="AT707">
            <v>44666.999305555553</v>
          </cell>
          <cell r="AU707"/>
          <cell r="AV707"/>
          <cell r="AW707"/>
          <cell r="AX707"/>
          <cell r="AY707"/>
          <cell r="AZ707"/>
          <cell r="BA707"/>
          <cell r="BB707"/>
          <cell r="BC707" t="str">
            <v>PAID</v>
          </cell>
          <cell r="BD707"/>
          <cell r="BE707">
            <v>44641.399305555555</v>
          </cell>
          <cell r="BF707">
            <v>9.6006944444452529</v>
          </cell>
          <cell r="BG707">
            <v>44648</v>
          </cell>
          <cell r="BH707">
            <v>44651</v>
          </cell>
        </row>
        <row r="708">
          <cell r="E708" t="str">
            <v>X21020587500</v>
          </cell>
          <cell r="F708" t="str">
            <v>DITO TELECOMMUNITY CORPORATION</v>
          </cell>
          <cell r="G708" t="str">
            <v>BLOCK 4, PROGRESSIVE VILLAGE 12, BACOOR</v>
          </cell>
          <cell r="H708" t="str">
            <v>BACOOR CITY</v>
          </cell>
          <cell r="I708" t="str">
            <v>DASMA</v>
          </cell>
          <cell r="J708"/>
          <cell r="K708"/>
          <cell r="L708" t="str">
            <v>CHALLENGER</v>
          </cell>
          <cell r="M708" t="str">
            <v>CLOSE</v>
          </cell>
          <cell r="N708" t="str">
            <v>MBF</v>
          </cell>
          <cell r="O708">
            <v>47.02</v>
          </cell>
          <cell r="P708"/>
          <cell r="Q708">
            <v>64.58</v>
          </cell>
          <cell r="R708">
            <v>19</v>
          </cell>
          <cell r="S708">
            <v>161908.62</v>
          </cell>
          <cell r="T708" t="str">
            <v>NEW</v>
          </cell>
          <cell r="U708">
            <v>31887.89</v>
          </cell>
          <cell r="V708">
            <v>31887.89</v>
          </cell>
          <cell r="W708">
            <v>44636.524305555555</v>
          </cell>
          <cell r="X708">
            <v>44641.64166666667</v>
          </cell>
          <cell r="Y708">
            <v>44638</v>
          </cell>
          <cell r="Z708"/>
          <cell r="AA708">
            <v>44644.616666666669</v>
          </cell>
          <cell r="AB708">
            <v>45427.434027777781</v>
          </cell>
          <cell r="AC708">
            <v>8.0923611111138598</v>
          </cell>
          <cell r="AD708">
            <v>2.9749999999985448</v>
          </cell>
          <cell r="AE708">
            <v>782.8173611111124</v>
          </cell>
          <cell r="AF708">
            <v>44656.609807414294</v>
          </cell>
          <cell r="AG708">
            <v>44665.765941243284</v>
          </cell>
          <cell r="AH708">
            <v>44686.524305555555</v>
          </cell>
          <cell r="AI708">
            <v>0.26290400228135608</v>
          </cell>
          <cell r="AJ708">
            <v>18.638508597883629</v>
          </cell>
          <cell r="AK708">
            <v>23</v>
          </cell>
          <cell r="AL708">
            <v>36</v>
          </cell>
          <cell r="AM708">
            <v>23.085501858736059</v>
          </cell>
          <cell r="AN708">
            <v>29.241635687732341</v>
          </cell>
          <cell r="AO708">
            <v>20.085501858736059</v>
          </cell>
          <cell r="AP708">
            <v>42</v>
          </cell>
          <cell r="AQ708">
            <v>33.6</v>
          </cell>
          <cell r="AR708">
            <v>28.6</v>
          </cell>
          <cell r="AS708">
            <v>44678.216666666667</v>
          </cell>
          <cell r="AT708">
            <v>44673.216666666667</v>
          </cell>
          <cell r="AU708"/>
          <cell r="AV708"/>
          <cell r="AW708"/>
          <cell r="AX708"/>
          <cell r="AY708"/>
          <cell r="AZ708"/>
          <cell r="BA708"/>
          <cell r="BB708"/>
          <cell r="BC708" t="str">
            <v>PAID</v>
          </cell>
          <cell r="BD708"/>
          <cell r="BE708">
            <v>44647.616666666669</v>
          </cell>
          <cell r="BF708">
            <v>3.3833333333313931</v>
          </cell>
          <cell r="BG708">
            <v>44645</v>
          </cell>
          <cell r="BH708">
            <v>44651</v>
          </cell>
        </row>
        <row r="709">
          <cell r="E709" t="str">
            <v>X21041599772</v>
          </cell>
          <cell r="F709" t="str">
            <v>DITO TELECOMMUNITY CORPORATION</v>
          </cell>
          <cell r="G709" t="str">
            <v>GEN. EMILIO AGUINALDO, ZAPOTE II, BACOOR</v>
          </cell>
          <cell r="H709" t="str">
            <v>BACOOR CITY</v>
          </cell>
          <cell r="I709" t="str">
            <v>DASMA</v>
          </cell>
          <cell r="J709"/>
          <cell r="K709"/>
          <cell r="L709" t="str">
            <v>CHALLENGER</v>
          </cell>
          <cell r="M709" t="str">
            <v>CLOSE</v>
          </cell>
          <cell r="N709" t="str">
            <v>MBF</v>
          </cell>
          <cell r="O709">
            <v>23.13</v>
          </cell>
          <cell r="P709"/>
          <cell r="Q709">
            <v>31.7</v>
          </cell>
          <cell r="R709">
            <v>34</v>
          </cell>
          <cell r="S709">
            <v>47960.1</v>
          </cell>
          <cell r="T709" t="str">
            <v>NEW</v>
          </cell>
          <cell r="U709">
            <v>15685.77</v>
          </cell>
          <cell r="V709">
            <v>15685.77</v>
          </cell>
          <cell r="W709">
            <v>44628.704861111109</v>
          </cell>
          <cell r="X709">
            <v>44630</v>
          </cell>
          <cell r="Y709">
            <v>44629</v>
          </cell>
          <cell r="Z709"/>
          <cell r="AA709">
            <v>44636.692361111112</v>
          </cell>
          <cell r="AB709">
            <v>45439.635416666664</v>
          </cell>
          <cell r="AC709">
            <v>7.9875000000029104</v>
          </cell>
          <cell r="AD709">
            <v>6.6923611111124046</v>
          </cell>
          <cell r="AE709">
            <v>802.94305555555184</v>
          </cell>
          <cell r="AF709">
            <v>44647.479054659496</v>
          </cell>
          <cell r="AG709">
            <v>44656.285506272397</v>
          </cell>
          <cell r="AH709">
            <v>44678.704861111109</v>
          </cell>
          <cell r="AI709">
            <v>0.27512500000010021</v>
          </cell>
          <cell r="AJ709">
            <v>20.073576388888796</v>
          </cell>
          <cell r="AK709">
            <v>20</v>
          </cell>
          <cell r="AL709">
            <v>36</v>
          </cell>
          <cell r="AM709">
            <v>21.774193548387096</v>
          </cell>
          <cell r="AN709">
            <v>27.58064516129032</v>
          </cell>
          <cell r="AO709">
            <v>18.774193548387096</v>
          </cell>
          <cell r="AP709">
            <v>40</v>
          </cell>
          <cell r="AQ709">
            <v>32</v>
          </cell>
          <cell r="AR709">
            <v>27</v>
          </cell>
          <cell r="AS709">
            <v>44668.692361111112</v>
          </cell>
          <cell r="AT709">
            <v>44663.692361111112</v>
          </cell>
          <cell r="AU709"/>
          <cell r="AV709"/>
          <cell r="AW709"/>
          <cell r="AX709"/>
          <cell r="AY709"/>
          <cell r="AZ709"/>
          <cell r="BA709"/>
          <cell r="BB709"/>
          <cell r="BC709" t="str">
            <v>PAID</v>
          </cell>
          <cell r="BD709"/>
          <cell r="BE709">
            <v>44639.692361111112</v>
          </cell>
          <cell r="BF709">
            <v>11.307638888887595</v>
          </cell>
          <cell r="BG709">
            <v>44635</v>
          </cell>
          <cell r="BH709">
            <v>44651</v>
          </cell>
        </row>
        <row r="710">
          <cell r="E710" t="str">
            <v>X21125901533</v>
          </cell>
          <cell r="F710" t="str">
            <v>ROWENA CASTRO LOOI</v>
          </cell>
          <cell r="G710" t="str">
            <v>MOONSTONE, SEVERINA DIAMOND SUBD, PARANAQUE</v>
          </cell>
          <cell r="H710" t="str">
            <v>PARAÑAQUE CITY</v>
          </cell>
          <cell r="I710" t="str">
            <v>PARAÑAQUE</v>
          </cell>
          <cell r="J710"/>
          <cell r="K710"/>
          <cell r="L710" t="str">
            <v>VJC</v>
          </cell>
          <cell r="M710" t="str">
            <v>CLOSE</v>
          </cell>
          <cell r="N710" t="str">
            <v>IJP</v>
          </cell>
          <cell r="O710">
            <v>11.28</v>
          </cell>
          <cell r="P710"/>
          <cell r="Q710">
            <v>15.43</v>
          </cell>
          <cell r="R710">
            <v>3</v>
          </cell>
          <cell r="S710">
            <v>24144.06</v>
          </cell>
          <cell r="T710" t="str">
            <v>NEW</v>
          </cell>
          <cell r="U710">
            <v>7649.6</v>
          </cell>
          <cell r="V710">
            <v>7649.5999999999995</v>
          </cell>
          <cell r="W710">
            <v>44641.710416666669</v>
          </cell>
          <cell r="X710">
            <v>44643</v>
          </cell>
          <cell r="Y710">
            <v>44643</v>
          </cell>
          <cell r="Z710"/>
          <cell r="AA710">
            <v>44649.379861111112</v>
          </cell>
          <cell r="AB710">
            <v>45427.26458333333</v>
          </cell>
          <cell r="AC710">
            <v>7.6694444444437977</v>
          </cell>
          <cell r="AD710">
            <v>6.3798611111124046</v>
          </cell>
          <cell r="AE710">
            <v>777.88472222221753</v>
          </cell>
          <cell r="AF710">
            <v>44660.484610215055</v>
          </cell>
          <cell r="AG710">
            <v>44669.291061827957</v>
          </cell>
          <cell r="AH710">
            <v>44691.710416666669</v>
          </cell>
          <cell r="AI710">
            <v>0.26416975308639745</v>
          </cell>
          <cell r="AJ710">
            <v>19.447118055555439</v>
          </cell>
          <cell r="AK710">
            <v>20</v>
          </cell>
          <cell r="AL710">
            <v>36</v>
          </cell>
          <cell r="AM710">
            <v>21.774193548387096</v>
          </cell>
          <cell r="AN710">
            <v>27.58064516129032</v>
          </cell>
          <cell r="AO710">
            <v>18.774193548387096</v>
          </cell>
          <cell r="AP710">
            <v>40</v>
          </cell>
          <cell r="AQ710">
            <v>32</v>
          </cell>
          <cell r="AR710">
            <v>27</v>
          </cell>
          <cell r="AS710">
            <v>44681.379861111112</v>
          </cell>
          <cell r="AT710">
            <v>44676.379861111112</v>
          </cell>
          <cell r="AU710"/>
          <cell r="AV710"/>
          <cell r="AW710"/>
          <cell r="AX710"/>
          <cell r="AY710"/>
          <cell r="AZ710"/>
          <cell r="BA710"/>
          <cell r="BB710"/>
          <cell r="BC710" t="str">
            <v>PAID</v>
          </cell>
          <cell r="BD710"/>
          <cell r="BE710">
            <v>44652.379861111112</v>
          </cell>
          <cell r="BF710">
            <v>-1.3798611111124046</v>
          </cell>
          <cell r="BG710">
            <v>44646</v>
          </cell>
          <cell r="BH710">
            <v>44651</v>
          </cell>
        </row>
        <row r="711">
          <cell r="E711" t="str">
            <v>R20496147</v>
          </cell>
          <cell r="F711" t="str">
            <v>ESO, LUISA O</v>
          </cell>
          <cell r="G711" t="str">
            <v>PAG-ASA, ZONE 1, TAGUIG CITY</v>
          </cell>
          <cell r="H711" t="str">
            <v>TAGUIG CITY</v>
          </cell>
          <cell r="I711" t="str">
            <v>PARAÑAQUE</v>
          </cell>
          <cell r="J711"/>
          <cell r="K711"/>
          <cell r="L711" t="str">
            <v>VJC</v>
          </cell>
          <cell r="M711" t="str">
            <v>CLOSE</v>
          </cell>
          <cell r="N711" t="str">
            <v>MBF</v>
          </cell>
          <cell r="O711">
            <v>38.65</v>
          </cell>
          <cell r="P711"/>
          <cell r="Q711">
            <v>63.47</v>
          </cell>
          <cell r="R711">
            <v>0</v>
          </cell>
          <cell r="S711">
            <v>141937.06</v>
          </cell>
          <cell r="T711" t="str">
            <v>RELOC</v>
          </cell>
          <cell r="U711">
            <v>26213.69</v>
          </cell>
          <cell r="V711">
            <v>26213.689999999995</v>
          </cell>
          <cell r="W711">
            <v>44588.82916666667</v>
          </cell>
          <cell r="X711">
            <v>44592</v>
          </cell>
          <cell r="Y711">
            <v>44594</v>
          </cell>
          <cell r="Z711"/>
          <cell r="AA711">
            <v>44617.624305555553</v>
          </cell>
          <cell r="AB711">
            <v>44820.552777777775</v>
          </cell>
          <cell r="AC711">
            <v>28.79513888888323</v>
          </cell>
          <cell r="AD711">
            <v>25.624305555553292</v>
          </cell>
          <cell r="AE711">
            <v>202.9284722222219</v>
          </cell>
          <cell r="AF711">
            <v>44608.914668525409</v>
          </cell>
          <cell r="AG711">
            <v>44618.070802354399</v>
          </cell>
          <cell r="AH711">
            <v>44638.82916666667</v>
          </cell>
          <cell r="AI711">
            <v>0.9354942465108198</v>
          </cell>
          <cell r="AJ711">
            <v>4.8316302910052835</v>
          </cell>
          <cell r="AK711">
            <v>23</v>
          </cell>
          <cell r="AL711">
            <v>36</v>
          </cell>
          <cell r="AM711">
            <v>23.085501858736059</v>
          </cell>
          <cell r="AN711">
            <v>29.241635687732341</v>
          </cell>
          <cell r="AO711">
            <v>20.085501858736059</v>
          </cell>
          <cell r="AP711">
            <v>42</v>
          </cell>
          <cell r="AQ711">
            <v>33.6</v>
          </cell>
          <cell r="AR711">
            <v>28.6</v>
          </cell>
          <cell r="AS711">
            <v>44651.224305555552</v>
          </cell>
          <cell r="AT711">
            <v>44646.224305555552</v>
          </cell>
          <cell r="AU711"/>
          <cell r="AV711"/>
          <cell r="AW711"/>
          <cell r="AX711"/>
          <cell r="AY711"/>
          <cell r="AZ711"/>
          <cell r="BA711"/>
          <cell r="BB711"/>
          <cell r="BC711" t="str">
            <v>PAID</v>
          </cell>
          <cell r="BD711" t="str">
            <v>WITH BACKJOB</v>
          </cell>
          <cell r="BE711">
            <v>44620.624305555553</v>
          </cell>
          <cell r="BF711">
            <v>31.375694444446708</v>
          </cell>
          <cell r="BG711">
            <v>44617</v>
          </cell>
          <cell r="BH711">
            <v>44652</v>
          </cell>
        </row>
        <row r="712">
          <cell r="E712" t="str">
            <v>X21104796300</v>
          </cell>
          <cell r="F712" t="str">
            <v>GRH LAND, INC.</v>
          </cell>
          <cell r="G712" t="str">
            <v>NSRA. DELA PAZ, SAN ANTONIO VALLEY  1, PARANAQUE</v>
          </cell>
          <cell r="H712" t="str">
            <v>PARAÑAQUE CITY</v>
          </cell>
          <cell r="I712" t="str">
            <v>PARAÑAQUE</v>
          </cell>
          <cell r="J712"/>
          <cell r="K712"/>
          <cell r="L712" t="str">
            <v>VJC</v>
          </cell>
          <cell r="M712" t="str">
            <v>CLOSE</v>
          </cell>
          <cell r="N712" t="str">
            <v>MBF</v>
          </cell>
          <cell r="O712">
            <v>229.66</v>
          </cell>
          <cell r="P712"/>
          <cell r="Q712">
            <v>383.9</v>
          </cell>
          <cell r="R712">
            <v>1407</v>
          </cell>
          <cell r="S712">
            <v>2105507.4500000002</v>
          </cell>
          <cell r="T712" t="str">
            <v>NEW</v>
          </cell>
          <cell r="U712">
            <v>170821.59</v>
          </cell>
          <cell r="V712">
            <v>155866.81000000003</v>
          </cell>
          <cell r="W712">
            <v>44621.790972222225</v>
          </cell>
          <cell r="X712">
            <v>44623.527083333334</v>
          </cell>
          <cell r="Y712">
            <v>44623</v>
          </cell>
          <cell r="Z712"/>
          <cell r="AA712">
            <v>44638.397222222222</v>
          </cell>
          <cell r="AB712">
            <v>44824.427083333336</v>
          </cell>
          <cell r="AC712">
            <v>16.60624999999709</v>
          </cell>
          <cell r="AD712">
            <v>14.870138888887595</v>
          </cell>
          <cell r="AE712">
            <v>186.02986111111386</v>
          </cell>
          <cell r="AF712">
            <v>44635.457638888889</v>
          </cell>
          <cell r="AG712">
            <v>44642.902083333334</v>
          </cell>
          <cell r="AH712">
            <v>44671.790972222225</v>
          </cell>
          <cell r="AI712">
            <v>0.747281249999869</v>
          </cell>
          <cell r="AJ712">
            <v>3.8756221064815386</v>
          </cell>
          <cell r="AK712">
            <v>30</v>
          </cell>
          <cell r="AL712">
            <v>20</v>
          </cell>
          <cell r="AM712">
            <v>16.666666666666668</v>
          </cell>
          <cell r="AN712">
            <v>21.111111111111111</v>
          </cell>
          <cell r="AO712">
            <v>13.666666666666668</v>
          </cell>
          <cell r="AP712">
            <v>48</v>
          </cell>
          <cell r="AQ712">
            <v>38.400000000000006</v>
          </cell>
          <cell r="AR712">
            <v>33.400000000000006</v>
          </cell>
          <cell r="AS712">
            <v>44676.797222222223</v>
          </cell>
          <cell r="AT712">
            <v>44671.797222222223</v>
          </cell>
          <cell r="AU712"/>
          <cell r="AV712"/>
          <cell r="AW712"/>
          <cell r="AX712"/>
          <cell r="AY712"/>
          <cell r="AZ712"/>
          <cell r="BA712"/>
          <cell r="BB712"/>
          <cell r="BC712" t="str">
            <v>PAID</v>
          </cell>
          <cell r="BD712"/>
          <cell r="BE712">
            <v>44641.397222222222</v>
          </cell>
          <cell r="BF712">
            <v>10.602777777778101</v>
          </cell>
          <cell r="BG712">
            <v>44638</v>
          </cell>
          <cell r="BH712">
            <v>44652</v>
          </cell>
        </row>
        <row r="713">
          <cell r="E713" t="str">
            <v>X21094064295</v>
          </cell>
          <cell r="F713" t="str">
            <v>OIKOS HELPING HAND INC</v>
          </cell>
          <cell r="G713" t="str">
            <v>STREET, KAIMITO, VERDANT ACRES SUBD, LAS PINAS CITY</v>
          </cell>
          <cell r="H713" t="str">
            <v>LAS PIÑAS CITY</v>
          </cell>
          <cell r="I713" t="str">
            <v>PARAÑAQUE</v>
          </cell>
          <cell r="J713"/>
          <cell r="K713"/>
          <cell r="L713" t="str">
            <v>POWERHOUSE</v>
          </cell>
          <cell r="M713" t="str">
            <v>CLOSE</v>
          </cell>
          <cell r="N713" t="str">
            <v>MBF</v>
          </cell>
          <cell r="O713">
            <v>171.41</v>
          </cell>
          <cell r="P713"/>
          <cell r="Q713">
            <v>284.08</v>
          </cell>
          <cell r="R713">
            <v>26</v>
          </cell>
          <cell r="S713">
            <v>713326.32</v>
          </cell>
          <cell r="T713" t="str">
            <v>NEW</v>
          </cell>
          <cell r="U713">
            <v>114573.26</v>
          </cell>
          <cell r="V713">
            <v>116241.67000000001</v>
          </cell>
          <cell r="W713">
            <v>44529.70208333333</v>
          </cell>
          <cell r="X713">
            <v>44533</v>
          </cell>
          <cell r="Y713">
            <v>44532</v>
          </cell>
          <cell r="Z713"/>
          <cell r="AA713">
            <v>44566.400000000001</v>
          </cell>
          <cell r="AB713">
            <v>44905.53402777778</v>
          </cell>
          <cell r="AC713">
            <v>36.697916666671517</v>
          </cell>
          <cell r="AD713">
            <v>33.400000000001455</v>
          </cell>
          <cell r="AE713">
            <v>339.1340277777781</v>
          </cell>
          <cell r="AF713">
            <v>44551.570504385963</v>
          </cell>
          <cell r="AG713">
            <v>44561.20208333333</v>
          </cell>
          <cell r="AH713">
            <v>44579.70208333333</v>
          </cell>
          <cell r="AI713">
            <v>1.1067625661377123</v>
          </cell>
          <cell r="AJ713">
            <v>7.3724788647343065</v>
          </cell>
          <cell r="AK713">
            <v>28</v>
          </cell>
          <cell r="AL713">
            <v>36</v>
          </cell>
          <cell r="AM713">
            <v>24.868421052631579</v>
          </cell>
          <cell r="AN713">
            <v>31.499999999999996</v>
          </cell>
          <cell r="AO713">
            <v>21.868421052631579</v>
          </cell>
          <cell r="AP713">
            <v>46</v>
          </cell>
          <cell r="AQ713">
            <v>36.800000000000004</v>
          </cell>
          <cell r="AR713">
            <v>31.800000000000004</v>
          </cell>
          <cell r="AS713">
            <v>44603.200000000004</v>
          </cell>
          <cell r="AT713">
            <v>44598.200000000004</v>
          </cell>
          <cell r="AU713"/>
          <cell r="AV713"/>
          <cell r="AW713"/>
          <cell r="AX713"/>
          <cell r="AY713"/>
          <cell r="AZ713"/>
          <cell r="BA713"/>
          <cell r="BB713"/>
          <cell r="BC713" t="str">
            <v>PAID</v>
          </cell>
          <cell r="BD713" t="str">
            <v>WITH BACKJOB</v>
          </cell>
          <cell r="BE713">
            <v>44569.4</v>
          </cell>
          <cell r="BF713">
            <v>86.599999999998545</v>
          </cell>
          <cell r="BG713">
            <v>44565</v>
          </cell>
          <cell r="BH713">
            <v>44656</v>
          </cell>
        </row>
        <row r="714">
          <cell r="E714" t="str">
            <v>X21125780046</v>
          </cell>
          <cell r="F714" t="str">
            <v>GLOBE TELECOM, INC.</v>
          </cell>
          <cell r="G714" t="str">
            <v>BLOCK 32, VISTA VERDE PH II, BACOOR</v>
          </cell>
          <cell r="H714" t="str">
            <v>BACOOR CITY</v>
          </cell>
          <cell r="I714" t="str">
            <v>DASMA</v>
          </cell>
          <cell r="J714"/>
          <cell r="K714"/>
          <cell r="L714" t="str">
            <v>POWERHOUSE</v>
          </cell>
          <cell r="M714" t="str">
            <v>CLOSE</v>
          </cell>
          <cell r="N714" t="str">
            <v>FMS</v>
          </cell>
          <cell r="O714">
            <v>19.63</v>
          </cell>
          <cell r="P714"/>
          <cell r="Q714">
            <v>26.88</v>
          </cell>
          <cell r="R714">
            <v>20</v>
          </cell>
          <cell r="S714">
            <v>142753.79999999999</v>
          </cell>
          <cell r="T714" t="str">
            <v>NEW</v>
          </cell>
          <cell r="U714">
            <v>13314.52</v>
          </cell>
          <cell r="V714">
            <v>13314.519999999999</v>
          </cell>
          <cell r="W714">
            <v>44606.384722222225</v>
          </cell>
          <cell r="X714">
            <v>44609.53125</v>
          </cell>
          <cell r="Y714">
            <v>44608</v>
          </cell>
          <cell r="Z714"/>
          <cell r="AA714">
            <v>44618.382638888892</v>
          </cell>
          <cell r="AB714">
            <v>45413.55</v>
          </cell>
          <cell r="AC714">
            <v>11.997916666667152</v>
          </cell>
          <cell r="AD714">
            <v>8.851388888891961</v>
          </cell>
          <cell r="AE714">
            <v>795.16736111111095</v>
          </cell>
          <cell r="AF714">
            <v>44625.158915770611</v>
          </cell>
          <cell r="AG714">
            <v>44633.965367383513</v>
          </cell>
          <cell r="AH714">
            <v>44656.384722222225</v>
          </cell>
          <cell r="AI714">
            <v>0.41326157407409081</v>
          </cell>
          <cell r="AJ714">
            <v>19.879184027777775</v>
          </cell>
          <cell r="AK714">
            <v>20</v>
          </cell>
          <cell r="AL714">
            <v>36</v>
          </cell>
          <cell r="AM714">
            <v>21.774193548387096</v>
          </cell>
          <cell r="AN714">
            <v>27.58064516129032</v>
          </cell>
          <cell r="AO714">
            <v>18.774193548387096</v>
          </cell>
          <cell r="AP714">
            <v>40</v>
          </cell>
          <cell r="AQ714">
            <v>32</v>
          </cell>
          <cell r="AR714">
            <v>27</v>
          </cell>
          <cell r="AS714">
            <v>44650.382638888892</v>
          </cell>
          <cell r="AT714">
            <v>44645.382638888892</v>
          </cell>
          <cell r="AU714"/>
          <cell r="AV714"/>
          <cell r="AW714"/>
          <cell r="AX714"/>
          <cell r="AY714"/>
          <cell r="AZ714"/>
          <cell r="BA714"/>
          <cell r="BB714"/>
          <cell r="BC714" t="str">
            <v>PAID</v>
          </cell>
          <cell r="BD714" t="str">
            <v>WITH BACKJOB</v>
          </cell>
          <cell r="BE714">
            <v>44621.382638888892</v>
          </cell>
          <cell r="BF714">
            <v>34.617361111108039</v>
          </cell>
          <cell r="BG714">
            <v>44615</v>
          </cell>
          <cell r="BH714">
            <v>44656</v>
          </cell>
        </row>
        <row r="715">
          <cell r="E715" t="str">
            <v>X20115127271</v>
          </cell>
          <cell r="F715" t="str">
            <v>REIGNWOOD DEVELOPMENT CORPORATION</v>
          </cell>
          <cell r="G715" t="str">
            <v>ST. ZENON, ST. JOSEPH PARK SUBD, LAS PINAS CITY</v>
          </cell>
          <cell r="H715" t="str">
            <v>LAS PIÑAS CITY</v>
          </cell>
          <cell r="I715" t="str">
            <v>PARAÑAQUE</v>
          </cell>
          <cell r="J715"/>
          <cell r="K715"/>
          <cell r="L715" t="str">
            <v>POWERHOUSE</v>
          </cell>
          <cell r="M715" t="str">
            <v>CLOSE</v>
          </cell>
          <cell r="N715" t="str">
            <v>FMS</v>
          </cell>
          <cell r="O715">
            <v>122.65</v>
          </cell>
          <cell r="P715"/>
          <cell r="Q715">
            <v>189.12</v>
          </cell>
          <cell r="R715">
            <v>119</v>
          </cell>
          <cell r="S715">
            <v>386761.54</v>
          </cell>
          <cell r="T715" t="str">
            <v>NEW</v>
          </cell>
          <cell r="U715">
            <v>82872.490000000005</v>
          </cell>
          <cell r="V715">
            <v>82872.490000000005</v>
          </cell>
          <cell r="W715">
            <v>44606.703472222223</v>
          </cell>
          <cell r="X715">
            <v>44609.56527777778</v>
          </cell>
          <cell r="Y715">
            <v>44608</v>
          </cell>
          <cell r="Z715"/>
          <cell r="AA715">
            <v>44628.605555555558</v>
          </cell>
          <cell r="AB715">
            <v>45413.586111111108</v>
          </cell>
          <cell r="AC715">
            <v>21.902083333334303</v>
          </cell>
          <cell r="AD715">
            <v>19.040277777778101</v>
          </cell>
          <cell r="AE715">
            <v>784.98055555555038</v>
          </cell>
          <cell r="AF715">
            <v>44626.149515387689</v>
          </cell>
          <cell r="AG715">
            <v>44635.13512689848</v>
          </cell>
          <cell r="AH715">
            <v>44656.703472222223</v>
          </cell>
          <cell r="AI715">
            <v>0.73182441907054518</v>
          </cell>
          <cell r="AJ715">
            <v>17.840467171717055</v>
          </cell>
          <cell r="AK715">
            <v>26</v>
          </cell>
          <cell r="AL715">
            <v>32</v>
          </cell>
          <cell r="AM715">
            <v>22.446043165467625</v>
          </cell>
          <cell r="AN715">
            <v>28.431654676258994</v>
          </cell>
          <cell r="AO715">
            <v>19.446043165467625</v>
          </cell>
          <cell r="AP715">
            <v>44</v>
          </cell>
          <cell r="AQ715">
            <v>35.200000000000003</v>
          </cell>
          <cell r="AR715">
            <v>30.200000000000003</v>
          </cell>
          <cell r="AS715">
            <v>44663.805555555555</v>
          </cell>
          <cell r="AT715">
            <v>44658.805555555555</v>
          </cell>
          <cell r="AU715"/>
          <cell r="AV715"/>
          <cell r="AW715"/>
          <cell r="AX715"/>
          <cell r="AY715"/>
          <cell r="AZ715"/>
          <cell r="BA715"/>
          <cell r="BB715"/>
          <cell r="BC715" t="str">
            <v>PAID</v>
          </cell>
          <cell r="BD715" t="str">
            <v>WITH BACKJOB</v>
          </cell>
          <cell r="BE715">
            <v>44631.605555555558</v>
          </cell>
          <cell r="BF715">
            <v>24.394444444442343</v>
          </cell>
          <cell r="BG715">
            <v>44656</v>
          </cell>
          <cell r="BH715">
            <v>44656</v>
          </cell>
        </row>
        <row r="716">
          <cell r="E716" t="str">
            <v>X21073232227</v>
          </cell>
          <cell r="F716" t="str">
            <v>HONGTAISHENG STEEL INC.</v>
          </cell>
          <cell r="G716" t="str">
            <v>SUNRISE, CONCORDE SUBD, PARANAQUE</v>
          </cell>
          <cell r="H716" t="str">
            <v>PARAÑAQUE CITY</v>
          </cell>
          <cell r="I716" t="str">
            <v>PARAÑAQUE</v>
          </cell>
          <cell r="J716"/>
          <cell r="K716"/>
          <cell r="L716" t="str">
            <v>VJC</v>
          </cell>
          <cell r="M716" t="str">
            <v>CLOSE</v>
          </cell>
          <cell r="N716" t="str">
            <v>MBF</v>
          </cell>
          <cell r="O716">
            <v>254.3</v>
          </cell>
          <cell r="P716"/>
          <cell r="Q716">
            <v>359.97</v>
          </cell>
          <cell r="R716">
            <v>318</v>
          </cell>
          <cell r="S716">
            <v>988219.06</v>
          </cell>
          <cell r="T716" t="str">
            <v>NEW</v>
          </cell>
          <cell r="U716">
            <v>152233.01</v>
          </cell>
          <cell r="V716">
            <v>172835.33000000005</v>
          </cell>
          <cell r="W716">
            <v>44545.634027777778</v>
          </cell>
          <cell r="X716">
            <v>44551</v>
          </cell>
          <cell r="Y716">
            <v>44558</v>
          </cell>
          <cell r="Z716"/>
          <cell r="AA716">
            <v>44610.429861111108</v>
          </cell>
          <cell r="AB716">
            <v>44833.676388888889</v>
          </cell>
          <cell r="AC716">
            <v>64.795833333329938</v>
          </cell>
          <cell r="AD716">
            <v>59.429861111108039</v>
          </cell>
          <cell r="AE716">
            <v>223.24652777778101</v>
          </cell>
          <cell r="AF716">
            <v>44564.062599206351</v>
          </cell>
          <cell r="AG716">
            <v>44572.776884920633</v>
          </cell>
          <cell r="AH716">
            <v>44595.634027777778</v>
          </cell>
          <cell r="AI716">
            <v>2.2678541666665479</v>
          </cell>
          <cell r="AJ716">
            <v>4.6509693287037708</v>
          </cell>
          <cell r="AK716">
            <v>30</v>
          </cell>
          <cell r="AL716">
            <v>28</v>
          </cell>
          <cell r="AM716">
            <v>21.428571428571431</v>
          </cell>
          <cell r="AN716">
            <v>27.142857142857146</v>
          </cell>
          <cell r="AO716">
            <v>18.428571428571431</v>
          </cell>
          <cell r="AP716">
            <v>48</v>
          </cell>
          <cell r="AQ716">
            <v>38.400000000000006</v>
          </cell>
          <cell r="AR716">
            <v>33.400000000000006</v>
          </cell>
          <cell r="AS716">
            <v>44648.829861111109</v>
          </cell>
          <cell r="AT716">
            <v>44643.829861111109</v>
          </cell>
          <cell r="AU716"/>
          <cell r="AV716"/>
          <cell r="AW716"/>
          <cell r="AX716"/>
          <cell r="AY716"/>
          <cell r="AZ716"/>
          <cell r="BA716"/>
          <cell r="BB716"/>
          <cell r="BC716" t="str">
            <v>PAID</v>
          </cell>
          <cell r="BD716"/>
          <cell r="BE716">
            <v>44613.429861111108</v>
          </cell>
          <cell r="BF716">
            <v>44.570138888891961</v>
          </cell>
          <cell r="BG716">
            <v>44610</v>
          </cell>
          <cell r="BH716">
            <v>44658</v>
          </cell>
        </row>
        <row r="717">
          <cell r="E717" t="str">
            <v>X21115115228</v>
          </cell>
          <cell r="F717" t="str">
            <v>DITO TELECOMMUNITY CORPORATION</v>
          </cell>
          <cell r="G717" t="str">
            <v>DSM SUBD, DSM SUBD, BACOOR</v>
          </cell>
          <cell r="H717" t="str">
            <v>BACOOR CITY</v>
          </cell>
          <cell r="I717" t="str">
            <v>DASMA</v>
          </cell>
          <cell r="J717"/>
          <cell r="K717"/>
          <cell r="L717" t="str">
            <v>POWERHOUSE</v>
          </cell>
          <cell r="M717" t="str">
            <v>CLOSE</v>
          </cell>
          <cell r="N717" t="str">
            <v>MBF</v>
          </cell>
          <cell r="O717">
            <v>108.6</v>
          </cell>
          <cell r="P717"/>
          <cell r="Q717">
            <v>142.80000000000001</v>
          </cell>
          <cell r="R717">
            <v>261</v>
          </cell>
          <cell r="S717">
            <v>668712.93999999994</v>
          </cell>
          <cell r="T717" t="str">
            <v>MODIFICATION</v>
          </cell>
          <cell r="U717">
            <v>70748.12</v>
          </cell>
          <cell r="V717">
            <v>70748.12</v>
          </cell>
          <cell r="W717">
            <v>44637.62222222222</v>
          </cell>
          <cell r="X717">
            <v>44641.636111111111</v>
          </cell>
          <cell r="Y717">
            <v>44639</v>
          </cell>
          <cell r="Z717"/>
          <cell r="AA717">
            <v>44648.578472222223</v>
          </cell>
          <cell r="AB717">
            <v>44866.536111111112</v>
          </cell>
          <cell r="AC717">
            <v>10.95625000000291</v>
          </cell>
          <cell r="AD717">
            <v>6.9423611111124046</v>
          </cell>
          <cell r="AE717">
            <v>217.95763888888905</v>
          </cell>
          <cell r="AF717">
            <v>44656.129575163395</v>
          </cell>
          <cell r="AG717">
            <v>44664.864869281046</v>
          </cell>
          <cell r="AH717">
            <v>44687.62222222222</v>
          </cell>
          <cell r="AI717">
            <v>0.38206410256420403</v>
          </cell>
          <cell r="AJ717">
            <v>4.9535827020202055</v>
          </cell>
          <cell r="AK717">
            <v>26</v>
          </cell>
          <cell r="AL717">
            <v>30</v>
          </cell>
          <cell r="AM717">
            <v>21.507352941176471</v>
          </cell>
          <cell r="AN717">
            <v>27.242647058823529</v>
          </cell>
          <cell r="AO717">
            <v>18.507352941176471</v>
          </cell>
          <cell r="AP717">
            <v>44</v>
          </cell>
          <cell r="AQ717">
            <v>35.200000000000003</v>
          </cell>
          <cell r="AR717">
            <v>30.200000000000003</v>
          </cell>
          <cell r="AS717">
            <v>44683.77847222222</v>
          </cell>
          <cell r="AT717">
            <v>44678.77847222222</v>
          </cell>
          <cell r="AU717"/>
          <cell r="AV717"/>
          <cell r="AW717"/>
          <cell r="AX717"/>
          <cell r="AY717"/>
          <cell r="AZ717"/>
          <cell r="BA717"/>
          <cell r="BB717"/>
          <cell r="BC717" t="str">
            <v>PAID</v>
          </cell>
          <cell r="BD717"/>
          <cell r="BE717">
            <v>44651.578472222223</v>
          </cell>
          <cell r="BF717">
            <v>6.421527777776646</v>
          </cell>
          <cell r="BG717">
            <v>44646</v>
          </cell>
          <cell r="BH717">
            <v>44658</v>
          </cell>
        </row>
        <row r="718">
          <cell r="E718" t="str">
            <v>X21104406031</v>
          </cell>
          <cell r="F718" t="str">
            <v>REIS HOLDINGS, INC.</v>
          </cell>
          <cell r="G718" t="str">
            <v>M.L. QUEZON, PUROK 4, TAGUIG CITY</v>
          </cell>
          <cell r="H718" t="str">
            <v>TAGUIG CITY</v>
          </cell>
          <cell r="I718" t="str">
            <v>PARAÑAQUE</v>
          </cell>
          <cell r="J718"/>
          <cell r="K718"/>
          <cell r="L718" t="str">
            <v>VJC</v>
          </cell>
          <cell r="M718" t="str">
            <v>CLOSE</v>
          </cell>
          <cell r="N718" t="str">
            <v>MBF</v>
          </cell>
          <cell r="O718">
            <v>109.45</v>
          </cell>
          <cell r="P718"/>
          <cell r="Q718">
            <v>149.30000000000001</v>
          </cell>
          <cell r="R718">
            <v>84</v>
          </cell>
          <cell r="S718">
            <v>543882.55000000005</v>
          </cell>
          <cell r="T718" t="str">
            <v>NEW</v>
          </cell>
          <cell r="U718">
            <v>74244.05</v>
          </cell>
          <cell r="V718">
            <v>74244.05</v>
          </cell>
          <cell r="W718">
            <v>44603.601388888892</v>
          </cell>
          <cell r="X718">
            <v>44609.548611111109</v>
          </cell>
          <cell r="Y718">
            <v>44609</v>
          </cell>
          <cell r="Z718"/>
          <cell r="AA718">
            <v>44617.606944444444</v>
          </cell>
          <cell r="AB718">
            <v>44973.544444444444</v>
          </cell>
          <cell r="AC718">
            <v>14.005555555551837</v>
          </cell>
          <cell r="AD718">
            <v>8.0583333333343035</v>
          </cell>
          <cell r="AE718">
            <v>355.9375</v>
          </cell>
          <cell r="AF718">
            <v>44623.946459311424</v>
          </cell>
          <cell r="AG718">
            <v>44633.171811424101</v>
          </cell>
          <cell r="AH718">
            <v>44653.601388888892</v>
          </cell>
          <cell r="AI718">
            <v>0.44995223730505896</v>
          </cell>
          <cell r="AJ718">
            <v>8.0894886363636367</v>
          </cell>
          <cell r="AK718">
            <v>26</v>
          </cell>
          <cell r="AL718">
            <v>34</v>
          </cell>
          <cell r="AM718">
            <v>23.345070422535212</v>
          </cell>
          <cell r="AN718">
            <v>29.570422535211268</v>
          </cell>
          <cell r="AO718">
            <v>20.345070422535212</v>
          </cell>
          <cell r="AP718">
            <v>44</v>
          </cell>
          <cell r="AQ718">
            <v>35.200000000000003</v>
          </cell>
          <cell r="AR718">
            <v>30.200000000000003</v>
          </cell>
          <cell r="AS718">
            <v>44652.806944444441</v>
          </cell>
          <cell r="AT718">
            <v>44647.806944444441</v>
          </cell>
          <cell r="AU718"/>
          <cell r="AV718"/>
          <cell r="AW718"/>
          <cell r="AX718"/>
          <cell r="AY718"/>
          <cell r="AZ718"/>
          <cell r="BA718"/>
          <cell r="BB718"/>
          <cell r="BC718" t="str">
            <v>PAID</v>
          </cell>
          <cell r="BD718"/>
          <cell r="BE718">
            <v>44620.606944444444</v>
          </cell>
          <cell r="BF718">
            <v>37.393055555556202</v>
          </cell>
          <cell r="BG718">
            <v>44617</v>
          </cell>
          <cell r="BH718">
            <v>44658</v>
          </cell>
        </row>
        <row r="719">
          <cell r="E719" t="str">
            <v>X21104405967</v>
          </cell>
          <cell r="F719" t="str">
            <v>AIDA SUMPAY GRACILLA</v>
          </cell>
          <cell r="G719" t="str">
            <v>BLOCK 36, PINAGSAMA PH 2 VILL, TAGUIG CITY</v>
          </cell>
          <cell r="H719" t="str">
            <v>TAGUIG CITY</v>
          </cell>
          <cell r="I719" t="str">
            <v>PARAÑAQUE</v>
          </cell>
          <cell r="J719"/>
          <cell r="K719"/>
          <cell r="L719" t="str">
            <v>VJC</v>
          </cell>
          <cell r="M719" t="str">
            <v>CLOSE</v>
          </cell>
          <cell r="N719" t="str">
            <v>MBF</v>
          </cell>
          <cell r="O719">
            <v>52.56</v>
          </cell>
          <cell r="P719"/>
          <cell r="Q719">
            <v>71.930000000000007</v>
          </cell>
          <cell r="R719">
            <v>35</v>
          </cell>
          <cell r="S719">
            <v>205799.04000000001</v>
          </cell>
          <cell r="T719" t="str">
            <v>MODIFICATION</v>
          </cell>
          <cell r="U719">
            <v>35642.69</v>
          </cell>
          <cell r="V719">
            <v>34659.39</v>
          </cell>
          <cell r="W719">
            <v>44645.431944444441</v>
          </cell>
          <cell r="X719">
            <v>44649</v>
          </cell>
          <cell r="Y719">
            <v>44651</v>
          </cell>
          <cell r="Z719"/>
          <cell r="AA719">
            <v>44659.397222222222</v>
          </cell>
          <cell r="AB719">
            <v>45223.629861111112</v>
          </cell>
          <cell r="AC719">
            <v>13.965277777781012</v>
          </cell>
          <cell r="AD719">
            <v>10.397222222221899</v>
          </cell>
          <cell r="AE719">
            <v>564.23263888889051</v>
          </cell>
          <cell r="AF719">
            <v>44665.51744630318</v>
          </cell>
          <cell r="AG719">
            <v>44674.67358013217</v>
          </cell>
          <cell r="AH719">
            <v>44695.431944444441</v>
          </cell>
          <cell r="AI719">
            <v>0.45370286500278889</v>
          </cell>
          <cell r="AJ719">
            <v>13.434110449735488</v>
          </cell>
          <cell r="AK719">
            <v>23</v>
          </cell>
          <cell r="AL719">
            <v>36</v>
          </cell>
          <cell r="AM719">
            <v>23.085501858736059</v>
          </cell>
          <cell r="AN719">
            <v>29.241635687732341</v>
          </cell>
          <cell r="AO719">
            <v>20.085501858736059</v>
          </cell>
          <cell r="AP719">
            <v>42</v>
          </cell>
          <cell r="AQ719">
            <v>33.6</v>
          </cell>
          <cell r="AR719">
            <v>28.6</v>
          </cell>
          <cell r="AS719">
            <v>44692.99722222222</v>
          </cell>
          <cell r="AT719">
            <v>44687.99722222222</v>
          </cell>
          <cell r="AU719"/>
          <cell r="AV719"/>
          <cell r="AW719"/>
          <cell r="AX719"/>
          <cell r="AY719"/>
          <cell r="AZ719"/>
          <cell r="BA719"/>
          <cell r="BB719"/>
          <cell r="BC719" t="str">
            <v>PAID</v>
          </cell>
          <cell r="BD719"/>
          <cell r="BE719">
            <v>44662.397222222222</v>
          </cell>
          <cell r="BF719">
            <v>-4.3972222222218988</v>
          </cell>
          <cell r="BG719">
            <v>44652</v>
          </cell>
          <cell r="BH719">
            <v>44658</v>
          </cell>
        </row>
        <row r="720">
          <cell r="E720" t="str">
            <v>X22020498497</v>
          </cell>
          <cell r="F720" t="str">
            <v>SIONIL BUILDERS CORPORATION</v>
          </cell>
          <cell r="G720" t="str">
            <v>C. RIVERA, BACLARAN, PARANAQUE</v>
          </cell>
          <cell r="H720" t="str">
            <v>PARAÑAQUE CITY</v>
          </cell>
          <cell r="I720" t="str">
            <v>PARAÑAQUE</v>
          </cell>
          <cell r="J720"/>
          <cell r="K720"/>
          <cell r="L720" t="str">
            <v>VJC</v>
          </cell>
          <cell r="M720" t="str">
            <v>CLOSE</v>
          </cell>
          <cell r="N720" t="str">
            <v>MBF</v>
          </cell>
          <cell r="O720">
            <v>29.97</v>
          </cell>
          <cell r="P720"/>
          <cell r="Q720">
            <v>40.97</v>
          </cell>
          <cell r="R720">
            <v>119</v>
          </cell>
          <cell r="S720">
            <v>200323.78</v>
          </cell>
          <cell r="T720" t="str">
            <v>NEW</v>
          </cell>
          <cell r="U720">
            <v>20324.59</v>
          </cell>
          <cell r="V720">
            <v>20324.590000000004</v>
          </cell>
          <cell r="W720">
            <v>44620.743055555555</v>
          </cell>
          <cell r="X720">
            <v>44622</v>
          </cell>
          <cell r="Y720">
            <v>44622</v>
          </cell>
          <cell r="Z720"/>
          <cell r="AA720">
            <v>44628.316666666666</v>
          </cell>
          <cell r="AB720">
            <v>45310.659722222219</v>
          </cell>
          <cell r="AC720">
            <v>7.5736111111109494</v>
          </cell>
          <cell r="AD720">
            <v>6.3166666666656965</v>
          </cell>
          <cell r="AE720">
            <v>682.34305555555329</v>
          </cell>
          <cell r="AF720">
            <v>44638.082038606401</v>
          </cell>
          <cell r="AG720">
            <v>44646.505767419963</v>
          </cell>
          <cell r="AH720">
            <v>44670.743055555555</v>
          </cell>
          <cell r="AI720">
            <v>0.27927690972221625</v>
          </cell>
          <cell r="AJ720">
            <v>17.058576388888831</v>
          </cell>
          <cell r="AK720">
            <v>20</v>
          </cell>
          <cell r="AL720">
            <v>32</v>
          </cell>
          <cell r="AM720">
            <v>20.33898305084746</v>
          </cell>
          <cell r="AN720">
            <v>25.762711864406779</v>
          </cell>
          <cell r="AO720">
            <v>17.33898305084746</v>
          </cell>
          <cell r="AP720">
            <v>40</v>
          </cell>
          <cell r="AQ720">
            <v>32</v>
          </cell>
          <cell r="AR720">
            <v>27</v>
          </cell>
          <cell r="AS720">
            <v>44660.316666666666</v>
          </cell>
          <cell r="AT720">
            <v>44655.316666666666</v>
          </cell>
          <cell r="AU720"/>
          <cell r="AV720"/>
          <cell r="AW720"/>
          <cell r="AX720"/>
          <cell r="AY720"/>
          <cell r="AZ720"/>
          <cell r="BA720"/>
          <cell r="BB720"/>
          <cell r="BC720" t="str">
            <v>PAID</v>
          </cell>
          <cell r="BD720"/>
          <cell r="BE720">
            <v>44631.316666666666</v>
          </cell>
          <cell r="BF720">
            <v>26.683333333334303</v>
          </cell>
          <cell r="BG720">
            <v>44628</v>
          </cell>
          <cell r="BH720">
            <v>44658</v>
          </cell>
        </row>
        <row r="721">
          <cell r="E721" t="str">
            <v>X22010229385</v>
          </cell>
          <cell r="F721" t="str">
            <v>PREMIUM APARTMENTS DEVELOPERS CORPORATION</v>
          </cell>
          <cell r="G721" t="str">
            <v>BETHLEHEM, MULTINATIONAL VILL, PARANAQUE</v>
          </cell>
          <cell r="H721" t="str">
            <v>PARAÑAQUE CITY</v>
          </cell>
          <cell r="I721" t="str">
            <v>PARAÑAQUE</v>
          </cell>
          <cell r="J721"/>
          <cell r="K721"/>
          <cell r="L721" t="str">
            <v>POWERHOUSE</v>
          </cell>
          <cell r="M721" t="str">
            <v>CLOSE</v>
          </cell>
          <cell r="N721" t="str">
            <v>IJP</v>
          </cell>
          <cell r="O721">
            <v>253.95</v>
          </cell>
          <cell r="P721"/>
          <cell r="Q721">
            <v>376.32</v>
          </cell>
          <cell r="R721">
            <v>649.64</v>
          </cell>
          <cell r="S721">
            <v>1388568.52</v>
          </cell>
          <cell r="T721" t="str">
            <v>NEW</v>
          </cell>
          <cell r="U721">
            <v>172223.62</v>
          </cell>
          <cell r="V721">
            <v>172223.62</v>
          </cell>
          <cell r="W721">
            <v>44620.744444444441</v>
          </cell>
          <cell r="X721">
            <v>44622</v>
          </cell>
          <cell r="Y721">
            <v>44622</v>
          </cell>
          <cell r="Z721"/>
          <cell r="AA721">
            <v>44646.318749999999</v>
          </cell>
          <cell r="AB721">
            <v>45404.62777777778</v>
          </cell>
          <cell r="AC721">
            <v>25.574305555557657</v>
          </cell>
          <cell r="AD721">
            <v>24.318749999998545</v>
          </cell>
          <cell r="AE721">
            <v>758.30902777778101</v>
          </cell>
          <cell r="AF721">
            <v>44636.292831541214</v>
          </cell>
          <cell r="AG721">
            <v>44644.239068100353</v>
          </cell>
          <cell r="AH721">
            <v>44670.744444444441</v>
          </cell>
          <cell r="AI721">
            <v>1.0340914855073313</v>
          </cell>
          <cell r="AJ721">
            <v>15.798104745370438</v>
          </cell>
          <cell r="AK721">
            <v>30</v>
          </cell>
          <cell r="AL721">
            <v>23</v>
          </cell>
          <cell r="AM721">
            <v>18.548387096774192</v>
          </cell>
          <cell r="AN721">
            <v>23.494623655913976</v>
          </cell>
          <cell r="AO721">
            <v>15.548387096774192</v>
          </cell>
          <cell r="AP721">
            <v>48</v>
          </cell>
          <cell r="AQ721">
            <v>38.400000000000006</v>
          </cell>
          <cell r="AR721">
            <v>33.400000000000006</v>
          </cell>
          <cell r="AS721">
            <v>44684.71875</v>
          </cell>
          <cell r="AT721">
            <v>44679.71875</v>
          </cell>
          <cell r="AU721"/>
          <cell r="AV721"/>
          <cell r="AW721"/>
          <cell r="AX721"/>
          <cell r="AY721"/>
          <cell r="AZ721"/>
          <cell r="BA721"/>
          <cell r="BB721"/>
          <cell r="BC721" t="str">
            <v>PAID</v>
          </cell>
          <cell r="BD721" t="str">
            <v>WITH BACKJOB</v>
          </cell>
          <cell r="BE721">
            <v>44649.318749999999</v>
          </cell>
          <cell r="BF721">
            <v>8.6812500000014552</v>
          </cell>
          <cell r="BG721">
            <v>44706</v>
          </cell>
          <cell r="BH721">
            <v>44658</v>
          </cell>
        </row>
        <row r="722">
          <cell r="E722" t="str">
            <v>X21083414268</v>
          </cell>
          <cell r="F722" t="str">
            <v>GLOBE TELECOM INC.</v>
          </cell>
          <cell r="G722" t="str">
            <v>JASMIN, PARAMOUNT VILL, LAS PINAS CITY</v>
          </cell>
          <cell r="H722" t="str">
            <v>LAS PIÑAS CITY</v>
          </cell>
          <cell r="I722" t="str">
            <v>PARAÑAQUE</v>
          </cell>
          <cell r="J722"/>
          <cell r="K722"/>
          <cell r="L722" t="str">
            <v>POWERHOUSE</v>
          </cell>
          <cell r="M722" t="str">
            <v>CLOSE</v>
          </cell>
          <cell r="N722" t="str">
            <v>FMS</v>
          </cell>
          <cell r="O722">
            <v>120.43</v>
          </cell>
          <cell r="P722"/>
          <cell r="Q722">
            <v>165.47</v>
          </cell>
          <cell r="R722">
            <v>23</v>
          </cell>
          <cell r="S722">
            <v>311766.68</v>
          </cell>
          <cell r="T722" t="str">
            <v>NEW</v>
          </cell>
          <cell r="U722">
            <v>81367.05</v>
          </cell>
          <cell r="V722">
            <v>81367.05</v>
          </cell>
          <cell r="W722">
            <v>44615.433333333334</v>
          </cell>
          <cell r="X722">
            <v>44616</v>
          </cell>
          <cell r="Y722">
            <v>44616</v>
          </cell>
          <cell r="Z722"/>
          <cell r="AA722">
            <v>44638.678472222222</v>
          </cell>
          <cell r="AB722">
            <v>45413.557638888888</v>
          </cell>
          <cell r="AC722">
            <v>23.245138888887595</v>
          </cell>
          <cell r="AD722">
            <v>22.678472222221899</v>
          </cell>
          <cell r="AE722">
            <v>774.8791666666657</v>
          </cell>
          <cell r="AF722">
            <v>44636.640229885059</v>
          </cell>
          <cell r="AG722">
            <v>44646.095402298852</v>
          </cell>
          <cell r="AH722">
            <v>44665.433333333334</v>
          </cell>
          <cell r="AI722">
            <v>0.72020195275399601</v>
          </cell>
          <cell r="AJ722">
            <v>17.610890151515129</v>
          </cell>
          <cell r="AK722">
            <v>26</v>
          </cell>
          <cell r="AL722">
            <v>36</v>
          </cell>
          <cell r="AM722">
            <v>24.206896551724139</v>
          </cell>
          <cell r="AN722">
            <v>30.662068965517239</v>
          </cell>
          <cell r="AO722">
            <v>21.206896551724139</v>
          </cell>
          <cell r="AP722">
            <v>44</v>
          </cell>
          <cell r="AQ722">
            <v>35.200000000000003</v>
          </cell>
          <cell r="AR722">
            <v>30.200000000000003</v>
          </cell>
          <cell r="AS722">
            <v>44673.878472222219</v>
          </cell>
          <cell r="AT722">
            <v>44668.878472222219</v>
          </cell>
          <cell r="AU722"/>
          <cell r="AV722"/>
          <cell r="AW722"/>
          <cell r="AX722"/>
          <cell r="AY722"/>
          <cell r="AZ722"/>
          <cell r="BA722"/>
          <cell r="BB722"/>
          <cell r="BC722" t="str">
            <v>PAID</v>
          </cell>
          <cell r="BD722"/>
          <cell r="BE722">
            <v>44641.678472222222</v>
          </cell>
          <cell r="BF722">
            <v>16.321527777778101</v>
          </cell>
          <cell r="BG722">
            <v>44636</v>
          </cell>
          <cell r="BH722">
            <v>44658</v>
          </cell>
        </row>
        <row r="723">
          <cell r="E723" t="str">
            <v>X21051764972</v>
          </cell>
          <cell r="F723" t="str">
            <v>DITO TELECOMMUNITY CORPORATION</v>
          </cell>
          <cell r="G723" t="str">
            <v>3RD, SALINAS I, BACOOR</v>
          </cell>
          <cell r="H723" t="str">
            <v>BACOOR CITY</v>
          </cell>
          <cell r="I723" t="str">
            <v>DASMA</v>
          </cell>
          <cell r="J723"/>
          <cell r="K723"/>
          <cell r="L723" t="str">
            <v>POWERHOUSE</v>
          </cell>
          <cell r="M723" t="str">
            <v>CLOSE</v>
          </cell>
          <cell r="N723" t="str">
            <v>IJP</v>
          </cell>
          <cell r="O723">
            <v>4.28</v>
          </cell>
          <cell r="P723"/>
          <cell r="Q723">
            <v>5.85</v>
          </cell>
          <cell r="R723">
            <v>19</v>
          </cell>
          <cell r="S723">
            <v>15348.93</v>
          </cell>
          <cell r="T723" t="str">
            <v>NEW</v>
          </cell>
          <cell r="U723">
            <v>2863.05</v>
          </cell>
          <cell r="V723">
            <v>2904.73</v>
          </cell>
          <cell r="W723">
            <v>44543.642361111109</v>
          </cell>
          <cell r="X723">
            <v>44546</v>
          </cell>
          <cell r="Y723">
            <v>44545</v>
          </cell>
          <cell r="Z723"/>
          <cell r="AA723">
            <v>44618.317361111112</v>
          </cell>
          <cell r="AB723">
            <v>45425.272222222222</v>
          </cell>
          <cell r="AC723">
            <v>74.67500000000291</v>
          </cell>
          <cell r="AD723">
            <v>72.317361111112405</v>
          </cell>
          <cell r="AE723">
            <v>806.95486111110949</v>
          </cell>
          <cell r="AF723">
            <v>44562.416554659496</v>
          </cell>
          <cell r="AG723">
            <v>44571.223006272397</v>
          </cell>
          <cell r="AH723">
            <v>44593.642361111109</v>
          </cell>
          <cell r="AI723">
            <v>2.5721388888889889</v>
          </cell>
          <cell r="AJ723">
            <v>20.173871527777738</v>
          </cell>
          <cell r="AK723">
            <v>20</v>
          </cell>
          <cell r="AL723">
            <v>36</v>
          </cell>
          <cell r="AM723">
            <v>21.774193548387096</v>
          </cell>
          <cell r="AN723">
            <v>27.58064516129032</v>
          </cell>
          <cell r="AO723">
            <v>18.774193548387096</v>
          </cell>
          <cell r="AP723">
            <v>40</v>
          </cell>
          <cell r="AQ723">
            <v>32</v>
          </cell>
          <cell r="AR723">
            <v>27</v>
          </cell>
          <cell r="AS723">
            <v>44650.317361111112</v>
          </cell>
          <cell r="AT723">
            <v>44645.317361111112</v>
          </cell>
          <cell r="AU723"/>
          <cell r="AV723"/>
          <cell r="AW723"/>
          <cell r="AX723"/>
          <cell r="AY723"/>
          <cell r="AZ723"/>
          <cell r="BA723"/>
          <cell r="BB723"/>
          <cell r="BC723" t="str">
            <v>PAID</v>
          </cell>
          <cell r="BD723"/>
          <cell r="BE723">
            <v>44621.317361111112</v>
          </cell>
          <cell r="BF723">
            <v>36.682638888887595</v>
          </cell>
          <cell r="BG723">
            <v>44596</v>
          </cell>
          <cell r="BH723">
            <v>44658</v>
          </cell>
        </row>
        <row r="724">
          <cell r="E724" t="str">
            <v>X21083367509</v>
          </cell>
          <cell r="F724" t="str">
            <v>INTRAVERTEX REALTY, INC.</v>
          </cell>
          <cell r="G724" t="str">
            <v>KAPT. TIAGO, RIZAL VILLAGE, MUNTINLUPA</v>
          </cell>
          <cell r="H724" t="str">
            <v>MUNTINLUPA CITY</v>
          </cell>
          <cell r="I724" t="str">
            <v>PARAÑAQUE</v>
          </cell>
          <cell r="J724"/>
          <cell r="K724"/>
          <cell r="L724" t="str">
            <v>VJC</v>
          </cell>
          <cell r="M724" t="str">
            <v>CLOSE</v>
          </cell>
          <cell r="N724" t="str">
            <v>MBF</v>
          </cell>
          <cell r="O724">
            <v>349.86</v>
          </cell>
          <cell r="P724"/>
          <cell r="Q724">
            <v>660.2</v>
          </cell>
          <cell r="R724">
            <v>137</v>
          </cell>
          <cell r="S724">
            <v>1406867.15</v>
          </cell>
          <cell r="T724" t="str">
            <v>NEW</v>
          </cell>
          <cell r="U724">
            <v>262823.78999999998</v>
          </cell>
          <cell r="V724">
            <v>233163.5500000001</v>
          </cell>
          <cell r="W724">
            <v>44494.679166666669</v>
          </cell>
          <cell r="X724">
            <v>44496</v>
          </cell>
          <cell r="Y724">
            <v>44497</v>
          </cell>
          <cell r="Z724"/>
          <cell r="AA724">
            <v>44578.67083333333</v>
          </cell>
          <cell r="AB724">
            <v>44859.670138888891</v>
          </cell>
          <cell r="AC724">
            <v>83.991666666661331</v>
          </cell>
          <cell r="AD724">
            <v>82.670833333329938</v>
          </cell>
          <cell r="AE724">
            <v>280.99930555556057</v>
          </cell>
          <cell r="AF724">
            <v>44517.211081560286</v>
          </cell>
          <cell r="AG724">
            <v>44527.019592198587</v>
          </cell>
          <cell r="AH724">
            <v>44544.679166666669</v>
          </cell>
          <cell r="AI724">
            <v>2.4672552083331762</v>
          </cell>
          <cell r="AJ724">
            <v>5.1090782828283743</v>
          </cell>
          <cell r="AK724">
            <v>40</v>
          </cell>
          <cell r="AL724">
            <v>32</v>
          </cell>
          <cell r="AM724">
            <v>25.531914893617024</v>
          </cell>
          <cell r="AN724">
            <v>32.340425531914896</v>
          </cell>
          <cell r="AO724">
            <v>22.531914893617024</v>
          </cell>
          <cell r="AP724">
            <v>55</v>
          </cell>
          <cell r="AQ724">
            <v>44</v>
          </cell>
          <cell r="AR724">
            <v>39</v>
          </cell>
          <cell r="AS724">
            <v>44622.67083333333</v>
          </cell>
          <cell r="AT724">
            <v>44617.67083333333</v>
          </cell>
          <cell r="AU724"/>
          <cell r="AV724"/>
          <cell r="AW724"/>
          <cell r="AX724"/>
          <cell r="AY724"/>
          <cell r="AZ724"/>
          <cell r="BA724"/>
          <cell r="BB724"/>
          <cell r="BC724" t="str">
            <v>PAID</v>
          </cell>
          <cell r="BD724" t="str">
            <v>WITH BACKJOB</v>
          </cell>
          <cell r="BE724">
            <v>44581.67083333333</v>
          </cell>
          <cell r="BF724">
            <v>81.329166666670062</v>
          </cell>
          <cell r="BG724">
            <v>44568</v>
          </cell>
          <cell r="BH724">
            <v>44663</v>
          </cell>
        </row>
        <row r="725">
          <cell r="E725" t="str">
            <v>X21062420346</v>
          </cell>
          <cell r="F725" t="str">
            <v>CARMELA PUNO CRUZ</v>
          </cell>
          <cell r="G725" t="str">
            <v>GUMAMELA, MGV PHASE 8, PARANAQUE</v>
          </cell>
          <cell r="H725" t="str">
            <v>PARAÑAQUE CITY</v>
          </cell>
          <cell r="I725" t="str">
            <v>PARAÑAQUE</v>
          </cell>
          <cell r="J725"/>
          <cell r="K725"/>
          <cell r="L725" t="str">
            <v>ECOM</v>
          </cell>
          <cell r="M725" t="str">
            <v>CLOSE</v>
          </cell>
          <cell r="N725" t="str">
            <v>MBF</v>
          </cell>
          <cell r="O725">
            <v>278.99</v>
          </cell>
          <cell r="P725"/>
          <cell r="Q725">
            <v>443.6</v>
          </cell>
          <cell r="R725">
            <v>43</v>
          </cell>
          <cell r="S725">
            <v>1076206.95</v>
          </cell>
          <cell r="T725" t="str">
            <v>NEW</v>
          </cell>
          <cell r="U725">
            <v>184413.42</v>
          </cell>
          <cell r="V725">
            <v>189201.25999999995</v>
          </cell>
          <cell r="W725">
            <v>44630.638194444444</v>
          </cell>
          <cell r="X725">
            <v>44634</v>
          </cell>
          <cell r="Y725">
            <v>44634</v>
          </cell>
          <cell r="Z725"/>
          <cell r="AA725">
            <v>44651.458333333336</v>
          </cell>
          <cell r="AB725">
            <v>44993.618750000001</v>
          </cell>
          <cell r="AC725">
            <v>20.820138888891961</v>
          </cell>
          <cell r="AD725">
            <v>17.458333333335759</v>
          </cell>
          <cell r="AE725">
            <v>342.1604166666657</v>
          </cell>
          <cell r="AF725">
            <v>44653.662290829983</v>
          </cell>
          <cell r="AG725">
            <v>44663.602049866131</v>
          </cell>
          <cell r="AH725">
            <v>44680.638194444444</v>
          </cell>
          <cell r="AI725">
            <v>0.60002483603403911</v>
          </cell>
          <cell r="AJ725">
            <v>6.8432083333333136</v>
          </cell>
          <cell r="AK725">
            <v>32</v>
          </cell>
          <cell r="AL725">
            <v>36</v>
          </cell>
          <cell r="AM725">
            <v>26.024096385542165</v>
          </cell>
          <cell r="AN725">
            <v>32.963855421686745</v>
          </cell>
          <cell r="AO725">
            <v>23.024096385542165</v>
          </cell>
          <cell r="AP725">
            <v>50</v>
          </cell>
          <cell r="AQ725">
            <v>40</v>
          </cell>
          <cell r="AR725">
            <v>35</v>
          </cell>
          <cell r="AS725">
            <v>44691.458333333336</v>
          </cell>
          <cell r="AT725">
            <v>44686.458333333336</v>
          </cell>
          <cell r="AU725"/>
          <cell r="AV725"/>
          <cell r="AW725"/>
          <cell r="AX725"/>
          <cell r="AY725"/>
          <cell r="AZ725"/>
          <cell r="BA725"/>
          <cell r="BB725"/>
          <cell r="BC725" t="str">
            <v>PAID</v>
          </cell>
          <cell r="BD725"/>
          <cell r="BE725">
            <v>44654.458333333336</v>
          </cell>
          <cell r="BF725">
            <v>8.5416666666642413</v>
          </cell>
          <cell r="BG725">
            <v>44650</v>
          </cell>
          <cell r="BH725">
            <v>44663</v>
          </cell>
        </row>
        <row r="726">
          <cell r="E726" t="str">
            <v>X21051873742</v>
          </cell>
          <cell r="F726" t="str">
            <v>RUTH RUNES IPAPO</v>
          </cell>
          <cell r="G726" t="str">
            <v>PRESIDENT'S, BF HOMES, PARANAQUE</v>
          </cell>
          <cell r="H726" t="str">
            <v>PARAÑAQUE CITY</v>
          </cell>
          <cell r="I726" t="str">
            <v>PARAÑAQUE</v>
          </cell>
          <cell r="J726"/>
          <cell r="K726"/>
          <cell r="L726" t="str">
            <v>ECOM</v>
          </cell>
          <cell r="M726" t="str">
            <v>CLOSE</v>
          </cell>
          <cell r="N726" t="str">
            <v>MBF</v>
          </cell>
          <cell r="O726">
            <v>19.54</v>
          </cell>
          <cell r="P726"/>
          <cell r="Q726">
            <v>26.68</v>
          </cell>
          <cell r="R726">
            <v>86.96</v>
          </cell>
          <cell r="S726">
            <v>169189.29</v>
          </cell>
          <cell r="T726" t="str">
            <v>NEW</v>
          </cell>
          <cell r="U726">
            <v>13273.83</v>
          </cell>
          <cell r="V726">
            <v>13273.830000000002</v>
          </cell>
          <cell r="W726">
            <v>44635.708333333336</v>
          </cell>
          <cell r="X726">
            <v>44641.643750000003</v>
          </cell>
          <cell r="Y726">
            <v>44636</v>
          </cell>
          <cell r="Z726"/>
          <cell r="AA726">
            <v>44645.414583333331</v>
          </cell>
          <cell r="AB726">
            <v>45315.57916666667</v>
          </cell>
          <cell r="AC726">
            <v>9.7062499999956344</v>
          </cell>
          <cell r="AD726">
            <v>3.7708333333284827</v>
          </cell>
          <cell r="AE726">
            <v>670.16458333333867</v>
          </cell>
          <cell r="AF726">
            <v>44653.782713498622</v>
          </cell>
          <cell r="AG726">
            <v>44662.402548209371</v>
          </cell>
          <cell r="AH726">
            <v>44685.708333333336</v>
          </cell>
          <cell r="AI726">
            <v>0.34542830882337405</v>
          </cell>
          <cell r="AJ726">
            <v>16.754114583333468</v>
          </cell>
          <cell r="AK726">
            <v>20</v>
          </cell>
          <cell r="AL726">
            <v>34</v>
          </cell>
          <cell r="AM726">
            <v>21.074380165289259</v>
          </cell>
          <cell r="AN726">
            <v>26.694214876033058</v>
          </cell>
          <cell r="AO726">
            <v>18.074380165289259</v>
          </cell>
          <cell r="AP726">
            <v>40</v>
          </cell>
          <cell r="AQ726">
            <v>32</v>
          </cell>
          <cell r="AR726">
            <v>27</v>
          </cell>
          <cell r="AS726">
            <v>44677.414583333331</v>
          </cell>
          <cell r="AT726">
            <v>44672.414583333331</v>
          </cell>
          <cell r="AU726"/>
          <cell r="AV726"/>
          <cell r="AW726"/>
          <cell r="AX726"/>
          <cell r="AY726"/>
          <cell r="AZ726"/>
          <cell r="BA726"/>
          <cell r="BB726"/>
          <cell r="BC726" t="str">
            <v>PAID</v>
          </cell>
          <cell r="BD726"/>
          <cell r="BE726">
            <v>44648.414583333331</v>
          </cell>
          <cell r="BF726">
            <v>14.585416666668607</v>
          </cell>
          <cell r="BG726">
            <v>44653</v>
          </cell>
          <cell r="BH726">
            <v>44663</v>
          </cell>
        </row>
        <row r="727">
          <cell r="E727" t="str">
            <v>X22020675684</v>
          </cell>
          <cell r="F727" t="str">
            <v>ALDRICH ANGELO FRANCISCO LEE</v>
          </cell>
          <cell r="G727" t="str">
            <v>DR. A SANTOS, SAN DIONISIO, PARANAQUE</v>
          </cell>
          <cell r="H727" t="str">
            <v>PARAÑAQUE CITY</v>
          </cell>
          <cell r="I727" t="str">
            <v>PARAÑAQUE</v>
          </cell>
          <cell r="J727"/>
          <cell r="K727"/>
          <cell r="L727" t="str">
            <v>ECOM</v>
          </cell>
          <cell r="M727" t="str">
            <v>CLOSE</v>
          </cell>
          <cell r="N727" t="str">
            <v>MBF</v>
          </cell>
          <cell r="O727">
            <v>12.79</v>
          </cell>
          <cell r="P727"/>
          <cell r="Q727">
            <v>17.329999999999998</v>
          </cell>
          <cell r="R727">
            <v>28</v>
          </cell>
          <cell r="S727">
            <v>142536.97</v>
          </cell>
          <cell r="T727" t="str">
            <v>NEW</v>
          </cell>
          <cell r="U727">
            <v>8673.84</v>
          </cell>
          <cell r="V727">
            <v>8673.84</v>
          </cell>
          <cell r="W727">
            <v>44636.7</v>
          </cell>
          <cell r="X727">
            <v>44641.644444444442</v>
          </cell>
          <cell r="Y727">
            <v>44638</v>
          </cell>
          <cell r="Z727"/>
          <cell r="AA727">
            <v>44645.415972222225</v>
          </cell>
          <cell r="AB727">
            <v>45427.397916666669</v>
          </cell>
          <cell r="AC727">
            <v>8.7159722222277196</v>
          </cell>
          <cell r="AD727">
            <v>3.7715277777824667</v>
          </cell>
          <cell r="AE727">
            <v>781.9819444444438</v>
          </cell>
          <cell r="AF727">
            <v>44655.474193548383</v>
          </cell>
          <cell r="AG727">
            <v>44664.280645161285</v>
          </cell>
          <cell r="AH727">
            <v>44686.7</v>
          </cell>
          <cell r="AI727">
            <v>0.30021682098784364</v>
          </cell>
          <cell r="AJ727">
            <v>19.549548611111096</v>
          </cell>
          <cell r="AK727">
            <v>20</v>
          </cell>
          <cell r="AL727">
            <v>36</v>
          </cell>
          <cell r="AM727">
            <v>21.774193548387096</v>
          </cell>
          <cell r="AN727">
            <v>27.58064516129032</v>
          </cell>
          <cell r="AO727">
            <v>18.774193548387096</v>
          </cell>
          <cell r="AP727">
            <v>40</v>
          </cell>
          <cell r="AQ727">
            <v>32</v>
          </cell>
          <cell r="AR727">
            <v>27</v>
          </cell>
          <cell r="AS727">
            <v>44677.415972222225</v>
          </cell>
          <cell r="AT727">
            <v>44672.415972222225</v>
          </cell>
          <cell r="AU727"/>
          <cell r="AV727"/>
          <cell r="AW727"/>
          <cell r="AX727"/>
          <cell r="AY727"/>
          <cell r="AZ727"/>
          <cell r="BA727"/>
          <cell r="BB727"/>
          <cell r="BC727" t="str">
            <v>PAID</v>
          </cell>
          <cell r="BD727"/>
          <cell r="BE727">
            <v>44648.415972222225</v>
          </cell>
          <cell r="BF727">
            <v>14.584027777775191</v>
          </cell>
          <cell r="BG727">
            <v>44646</v>
          </cell>
          <cell r="BH727">
            <v>44663</v>
          </cell>
        </row>
        <row r="728">
          <cell r="E728" t="str">
            <v>X22031018868</v>
          </cell>
          <cell r="F728" t="str">
            <v>KNOXPORT, INC.</v>
          </cell>
          <cell r="G728" t="str">
            <v>FRANCE, BETTER LIVING SUBD, PARANAQUE</v>
          </cell>
          <cell r="H728" t="str">
            <v>PARAÑAQUE CITY</v>
          </cell>
          <cell r="I728" t="str">
            <v>PARAÑAQUE</v>
          </cell>
          <cell r="J728"/>
          <cell r="K728"/>
          <cell r="L728" t="str">
            <v>ECOM</v>
          </cell>
          <cell r="M728" t="str">
            <v>CLOSE</v>
          </cell>
          <cell r="N728" t="str">
            <v>MBF</v>
          </cell>
          <cell r="O728">
            <v>148.18</v>
          </cell>
          <cell r="P728"/>
          <cell r="Q728">
            <v>182.12</v>
          </cell>
          <cell r="R728">
            <v>106</v>
          </cell>
          <cell r="S728">
            <v>605835.56000000006</v>
          </cell>
          <cell r="T728" t="str">
            <v>NEW</v>
          </cell>
          <cell r="U728">
            <v>86769.58</v>
          </cell>
          <cell r="V728">
            <v>84185.98000000001</v>
          </cell>
          <cell r="W728">
            <v>44643.665277777778</v>
          </cell>
          <cell r="X728">
            <v>44648</v>
          </cell>
          <cell r="Y728">
            <v>44645</v>
          </cell>
          <cell r="Z728"/>
          <cell r="AA728">
            <v>44658.368055555555</v>
          </cell>
          <cell r="AB728">
            <v>44866.606249999997</v>
          </cell>
          <cell r="AC728">
            <v>14.702777777776646</v>
          </cell>
          <cell r="AD728">
            <v>10.368055555554747</v>
          </cell>
          <cell r="AE728">
            <v>208.23819444444234</v>
          </cell>
          <cell r="AF728">
            <v>44663.111320943244</v>
          </cell>
          <cell r="AG728">
            <v>44672.096932454035</v>
          </cell>
          <cell r="AH728">
            <v>44693.665277777778</v>
          </cell>
          <cell r="AI728">
            <v>0.4912706997862869</v>
          </cell>
          <cell r="AJ728">
            <v>4.7326862373736898</v>
          </cell>
          <cell r="AK728">
            <v>26</v>
          </cell>
          <cell r="AL728">
            <v>32</v>
          </cell>
          <cell r="AM728">
            <v>22.446043165467625</v>
          </cell>
          <cell r="AN728">
            <v>28.431654676258994</v>
          </cell>
          <cell r="AO728">
            <v>19.446043165467625</v>
          </cell>
          <cell r="AP728">
            <v>44</v>
          </cell>
          <cell r="AQ728">
            <v>35.200000000000003</v>
          </cell>
          <cell r="AR728">
            <v>30.200000000000003</v>
          </cell>
          <cell r="AS728">
            <v>44693.568055555552</v>
          </cell>
          <cell r="AT728">
            <v>44688.568055555552</v>
          </cell>
          <cell r="AU728"/>
          <cell r="AV728"/>
          <cell r="AW728"/>
          <cell r="AX728"/>
          <cell r="AY728"/>
          <cell r="AZ728"/>
          <cell r="BA728"/>
          <cell r="BB728"/>
          <cell r="BC728" t="str">
            <v>PAID</v>
          </cell>
          <cell r="BD728"/>
          <cell r="BE728">
            <v>44661.368055555555</v>
          </cell>
          <cell r="BF728">
            <v>8.6319444444452529</v>
          </cell>
          <cell r="BG728">
            <v>44656</v>
          </cell>
          <cell r="BH728">
            <v>44670</v>
          </cell>
        </row>
        <row r="729">
          <cell r="E729" t="str">
            <v>R21215600</v>
          </cell>
          <cell r="F729" t="str">
            <v>CASTANEDA, ROBERTO</v>
          </cell>
          <cell r="G729" t="str">
            <v>BLOCK 3, CASTA?EDA SUBD, BACOOR</v>
          </cell>
          <cell r="H729" t="str">
            <v>BACOOR CITY</v>
          </cell>
          <cell r="I729" t="str">
            <v>DASMA</v>
          </cell>
          <cell r="J729"/>
          <cell r="K729"/>
          <cell r="L729" t="str">
            <v>ECOM</v>
          </cell>
          <cell r="M729" t="str">
            <v>CLOSE</v>
          </cell>
          <cell r="N729" t="str">
            <v>MBF</v>
          </cell>
          <cell r="O729">
            <v>197.65</v>
          </cell>
          <cell r="P729"/>
          <cell r="Q729">
            <v>230.93</v>
          </cell>
          <cell r="R729">
            <v>0</v>
          </cell>
          <cell r="S729">
            <v>266351.26</v>
          </cell>
          <cell r="T729" t="str">
            <v>RELOC</v>
          </cell>
          <cell r="U729">
            <v>101232.94</v>
          </cell>
          <cell r="V729">
            <v>102705.45000000001</v>
          </cell>
          <cell r="W729">
            <v>44529.807638888888</v>
          </cell>
          <cell r="X729">
            <v>44532.546527777777</v>
          </cell>
          <cell r="Y729">
            <v>44532</v>
          </cell>
          <cell r="Z729"/>
          <cell r="AA729">
            <v>44645.413888888892</v>
          </cell>
          <cell r="AB729">
            <v>44868.588888888888</v>
          </cell>
          <cell r="AC729">
            <v>115.60625000000437</v>
          </cell>
          <cell r="AD729">
            <v>112.86736111111531</v>
          </cell>
          <cell r="AE729">
            <v>223.17499999999563</v>
          </cell>
          <cell r="AF729">
            <v>44551.676059941521</v>
          </cell>
          <cell r="AG729">
            <v>44561.307638888888</v>
          </cell>
          <cell r="AH729">
            <v>44579.807638888888</v>
          </cell>
          <cell r="AI729">
            <v>3.48653769841283</v>
          </cell>
          <cell r="AJ729">
            <v>4.8516304347825141</v>
          </cell>
          <cell r="AK729">
            <v>28</v>
          </cell>
          <cell r="AL729">
            <v>36</v>
          </cell>
          <cell r="AM729">
            <v>24.868421052631579</v>
          </cell>
          <cell r="AN729">
            <v>31.499999999999996</v>
          </cell>
          <cell r="AO729">
            <v>21.868421052631579</v>
          </cell>
          <cell r="AP729">
            <v>46</v>
          </cell>
          <cell r="AQ729">
            <v>36.800000000000004</v>
          </cell>
          <cell r="AR729">
            <v>31.800000000000004</v>
          </cell>
          <cell r="AS729">
            <v>44682.213888888895</v>
          </cell>
          <cell r="AT729">
            <v>44677.213888888895</v>
          </cell>
          <cell r="AU729"/>
          <cell r="AV729"/>
          <cell r="AW729"/>
          <cell r="AX729"/>
          <cell r="AY729"/>
          <cell r="AZ729"/>
          <cell r="BA729"/>
          <cell r="BB729"/>
          <cell r="BC729" t="str">
            <v>PAID</v>
          </cell>
          <cell r="BD729"/>
          <cell r="BE729">
            <v>44648.413888888892</v>
          </cell>
          <cell r="BF729">
            <v>21.586111111108039</v>
          </cell>
          <cell r="BG729">
            <v>44638</v>
          </cell>
          <cell r="BH729">
            <v>44670</v>
          </cell>
        </row>
        <row r="730">
          <cell r="E730" t="str">
            <v>P2106111885</v>
          </cell>
          <cell r="F730" t="str">
            <v xml:space="preserve">424WR [037868|WA133960|CU8-0282||]  Loadsplit Install new 1-50kVA @ pole CU8-0243 W/POLE REPLACE </v>
          </cell>
          <cell r="G730" t="str">
            <v>MOLAVE PILAR VILL PILAR LAS PINAS CITY</v>
          </cell>
          <cell r="H730" t="str">
            <v>LAS PIÑAS CITY</v>
          </cell>
          <cell r="I730" t="str">
            <v>PARAÑAQUE</v>
          </cell>
          <cell r="J730"/>
          <cell r="K730"/>
          <cell r="L730" t="str">
            <v>ECOM</v>
          </cell>
          <cell r="M730" t="str">
            <v>CLOSE</v>
          </cell>
          <cell r="N730" t="str">
            <v>MBF</v>
          </cell>
          <cell r="O730">
            <v>173.11</v>
          </cell>
          <cell r="P730"/>
          <cell r="Q730">
            <v>2.67</v>
          </cell>
          <cell r="R730">
            <v>0</v>
          </cell>
          <cell r="S730">
            <v>337105.61</v>
          </cell>
          <cell r="T730" t="str">
            <v>OLDT</v>
          </cell>
          <cell r="U730">
            <v>117397.2</v>
          </cell>
          <cell r="V730">
            <v>122197.6</v>
          </cell>
          <cell r="W730">
            <v>44569.394444444442</v>
          </cell>
          <cell r="X730">
            <v>44573.629166666666</v>
          </cell>
          <cell r="Y730">
            <v>44574</v>
          </cell>
          <cell r="Z730"/>
          <cell r="AA730">
            <v>44670.62222222222</v>
          </cell>
          <cell r="AB730">
            <v>45210.611805555556</v>
          </cell>
          <cell r="AC730">
            <v>101.2277777777781</v>
          </cell>
          <cell r="AD730">
            <v>96.993055555554747</v>
          </cell>
          <cell r="AE730">
            <v>539.98958333333576</v>
          </cell>
          <cell r="AF730">
            <v>44588.168637992829</v>
          </cell>
          <cell r="AG730">
            <v>44596.97508960573</v>
          </cell>
          <cell r="AH730">
            <v>44619.394444444442</v>
          </cell>
          <cell r="AI730">
            <v>3.4867345679012454</v>
          </cell>
          <cell r="AJ730">
            <v>13.499739583333394</v>
          </cell>
          <cell r="AK730">
            <v>20</v>
          </cell>
          <cell r="AL730">
            <v>36</v>
          </cell>
          <cell r="AM730">
            <v>21.774193548387096</v>
          </cell>
          <cell r="AN730">
            <v>27.58064516129032</v>
          </cell>
          <cell r="AO730">
            <v>18.774193548387096</v>
          </cell>
          <cell r="AP730">
            <v>40</v>
          </cell>
          <cell r="AQ730">
            <v>32</v>
          </cell>
          <cell r="AR730">
            <v>27</v>
          </cell>
          <cell r="AS730">
            <v>44702.62222222222</v>
          </cell>
          <cell r="AT730">
            <v>44697.62222222222</v>
          </cell>
          <cell r="AU730"/>
          <cell r="AV730"/>
          <cell r="AW730"/>
          <cell r="AX730"/>
          <cell r="AY730"/>
          <cell r="AZ730"/>
          <cell r="BA730"/>
          <cell r="BB730"/>
          <cell r="BC730" t="str">
            <v>PAID</v>
          </cell>
          <cell r="BD730" t="str">
            <v>WITH BACKJOB</v>
          </cell>
          <cell r="BE730">
            <v>44673.62222222222</v>
          </cell>
          <cell r="BF730">
            <v>-3.6222222222204437</v>
          </cell>
          <cell r="BG730">
            <v>44646</v>
          </cell>
          <cell r="BH730">
            <v>44670</v>
          </cell>
        </row>
        <row r="731">
          <cell r="E731" t="str">
            <v>X21094095067</v>
          </cell>
          <cell r="F731" t="str">
            <v>8990 HOUSING DEVELOPMENT CORPORATION</v>
          </cell>
          <cell r="G731" t="str">
            <v>DONA SEGUNDINA, DONA SEGUNDINA TOWNHOMES, MUNTINLUPA</v>
          </cell>
          <cell r="H731" t="str">
            <v>MUNTINLUPA CITY</v>
          </cell>
          <cell r="I731" t="str">
            <v>PARAÑAQUE</v>
          </cell>
          <cell r="J731"/>
          <cell r="K731"/>
          <cell r="L731" t="str">
            <v>CHALLENGER</v>
          </cell>
          <cell r="M731" t="str">
            <v>CLOSE</v>
          </cell>
          <cell r="N731" t="str">
            <v>MBF</v>
          </cell>
          <cell r="O731">
            <v>64.84</v>
          </cell>
          <cell r="P731"/>
          <cell r="Q731">
            <v>125.23</v>
          </cell>
          <cell r="R731">
            <v>20</v>
          </cell>
          <cell r="S731">
            <v>327451.34000000003</v>
          </cell>
          <cell r="T731" t="str">
            <v>NEW</v>
          </cell>
          <cell r="U731">
            <v>55391.519999999997</v>
          </cell>
          <cell r="V731">
            <v>45163.330000000009</v>
          </cell>
          <cell r="W731">
            <v>44586.576388888891</v>
          </cell>
          <cell r="X731">
            <v>44588.386111111111</v>
          </cell>
          <cell r="Y731">
            <v>44594</v>
          </cell>
          <cell r="Z731"/>
          <cell r="AA731">
            <v>44641.313888888886</v>
          </cell>
          <cell r="AB731">
            <v>45105.37777777778</v>
          </cell>
          <cell r="AC731">
            <v>54.737499999995634</v>
          </cell>
          <cell r="AD731">
            <v>52.927777777775191</v>
          </cell>
          <cell r="AE731">
            <v>464.06388888889342</v>
          </cell>
          <cell r="AF731">
            <v>44607.783285440615</v>
          </cell>
          <cell r="AG731">
            <v>44617.238457854408</v>
          </cell>
          <cell r="AH731">
            <v>44636.576388888891</v>
          </cell>
          <cell r="AI731">
            <v>1.6959268162391807</v>
          </cell>
          <cell r="AJ731">
            <v>10.546906565656668</v>
          </cell>
          <cell r="AK731">
            <v>26</v>
          </cell>
          <cell r="AL731">
            <v>36</v>
          </cell>
          <cell r="AM731">
            <v>24.206896551724139</v>
          </cell>
          <cell r="AN731">
            <v>30.662068965517239</v>
          </cell>
          <cell r="AO731">
            <v>21.206896551724139</v>
          </cell>
          <cell r="AP731">
            <v>44</v>
          </cell>
          <cell r="AQ731">
            <v>35.200000000000003</v>
          </cell>
          <cell r="AR731">
            <v>30.200000000000003</v>
          </cell>
          <cell r="AS731">
            <v>44676.513888888883</v>
          </cell>
          <cell r="AT731">
            <v>44671.513888888883</v>
          </cell>
          <cell r="AU731"/>
          <cell r="AV731"/>
          <cell r="AW731"/>
          <cell r="AX731"/>
          <cell r="AY731"/>
          <cell r="AZ731"/>
          <cell r="BA731"/>
          <cell r="BB731"/>
          <cell r="BC731" t="str">
            <v>PAID</v>
          </cell>
          <cell r="BD731"/>
          <cell r="BE731">
            <v>44644.313888888886</v>
          </cell>
          <cell r="BF731">
            <v>27.68611111111386</v>
          </cell>
          <cell r="BG731">
            <v>44641</v>
          </cell>
          <cell r="BH731">
            <v>44672</v>
          </cell>
        </row>
        <row r="732">
          <cell r="E732" t="str">
            <v>X21083841043</v>
          </cell>
          <cell r="F732" t="str">
            <v>DITO TELECOMMUNITY CORPORATION</v>
          </cell>
          <cell r="G732" t="str">
            <v>SUN VALLEY, SUN VALLEY SUBD, PARANAQUE</v>
          </cell>
          <cell r="H732" t="str">
            <v>PARAÑAQUE CITY</v>
          </cell>
          <cell r="I732" t="str">
            <v>PARAÑAQUE</v>
          </cell>
          <cell r="J732"/>
          <cell r="K732"/>
          <cell r="L732" t="str">
            <v>VJC</v>
          </cell>
          <cell r="M732" t="str">
            <v>CLOSE</v>
          </cell>
          <cell r="N732" t="str">
            <v>MBF</v>
          </cell>
          <cell r="O732">
            <v>72.87</v>
          </cell>
          <cell r="P732"/>
          <cell r="Q732">
            <v>108.9</v>
          </cell>
          <cell r="R732">
            <v>31</v>
          </cell>
          <cell r="S732">
            <v>306547.24</v>
          </cell>
          <cell r="T732" t="str">
            <v>NEW</v>
          </cell>
          <cell r="U732">
            <v>46870.2</v>
          </cell>
          <cell r="V732">
            <v>48524.920000000013</v>
          </cell>
          <cell r="W732">
            <v>44637.67083333333</v>
          </cell>
          <cell r="X732">
            <v>44641.63958333333</v>
          </cell>
          <cell r="Y732">
            <v>44643</v>
          </cell>
          <cell r="Z732"/>
          <cell r="AA732">
            <v>44645.422222222223</v>
          </cell>
          <cell r="AB732">
            <v>45209.661111111112</v>
          </cell>
          <cell r="AC732">
            <v>7.7513888888934162</v>
          </cell>
          <cell r="AD732">
            <v>3.7826388888934162</v>
          </cell>
          <cell r="AE732">
            <v>564.23888888888905</v>
          </cell>
          <cell r="AF732">
            <v>44658.877729885055</v>
          </cell>
          <cell r="AG732">
            <v>44668.332902298847</v>
          </cell>
          <cell r="AH732">
            <v>44687.67083333333</v>
          </cell>
          <cell r="AI732">
            <v>0.24016055318152676</v>
          </cell>
          <cell r="AJ732">
            <v>12.823611111111115</v>
          </cell>
          <cell r="AK732">
            <v>26</v>
          </cell>
          <cell r="AL732">
            <v>36</v>
          </cell>
          <cell r="AM732">
            <v>24.206896551724139</v>
          </cell>
          <cell r="AN732">
            <v>30.662068965517239</v>
          </cell>
          <cell r="AO732">
            <v>21.206896551724139</v>
          </cell>
          <cell r="AP732">
            <v>44</v>
          </cell>
          <cell r="AQ732">
            <v>35.200000000000003</v>
          </cell>
          <cell r="AR732">
            <v>30.200000000000003</v>
          </cell>
          <cell r="AS732">
            <v>44680.62222222222</v>
          </cell>
          <cell r="AT732">
            <v>44675.62222222222</v>
          </cell>
          <cell r="AU732"/>
          <cell r="AV732"/>
          <cell r="AW732"/>
          <cell r="AX732"/>
          <cell r="AY732"/>
          <cell r="AZ732"/>
          <cell r="BA732"/>
          <cell r="BB732"/>
          <cell r="BC732" t="str">
            <v>PAID</v>
          </cell>
          <cell r="BD732" t="str">
            <v>WITH BACKJOB</v>
          </cell>
          <cell r="BE732">
            <v>44648.422222222223</v>
          </cell>
          <cell r="BF732">
            <v>23.577777777776646</v>
          </cell>
          <cell r="BG732">
            <v>44645</v>
          </cell>
          <cell r="BH732">
            <v>44672</v>
          </cell>
        </row>
        <row r="733">
          <cell r="E733" t="str">
            <v>X22031029338</v>
          </cell>
          <cell r="F733" t="str">
            <v>MARY JEAN NIETO NER</v>
          </cell>
          <cell r="G733" t="str">
            <v>DONA SOLEDAD EXTN, BETTER LIVING SUBD, PARANAQUE</v>
          </cell>
          <cell r="H733" t="str">
            <v>PARAÑAQUE CITY</v>
          </cell>
          <cell r="I733" t="str">
            <v>PARAÑAQUE</v>
          </cell>
          <cell r="J733"/>
          <cell r="K733"/>
          <cell r="L733" t="str">
            <v>ECOM</v>
          </cell>
          <cell r="M733" t="str">
            <v>CLOSE</v>
          </cell>
          <cell r="N733" t="str">
            <v>MBF</v>
          </cell>
          <cell r="O733">
            <v>52.19</v>
          </cell>
          <cell r="P733"/>
          <cell r="Q733">
            <v>73.67</v>
          </cell>
          <cell r="R733">
            <v>38</v>
          </cell>
          <cell r="S733">
            <v>302089.21999999997</v>
          </cell>
          <cell r="T733" t="str">
            <v>NEW</v>
          </cell>
          <cell r="U733">
            <v>32069.93</v>
          </cell>
          <cell r="V733">
            <v>35391.519999999997</v>
          </cell>
          <cell r="W733">
            <v>44643.72152777778</v>
          </cell>
          <cell r="X733">
            <v>44650.406944444447</v>
          </cell>
          <cell r="Y733">
            <v>44645</v>
          </cell>
          <cell r="Z733"/>
          <cell r="AA733">
            <v>44669.35</v>
          </cell>
          <cell r="AB733">
            <v>44770.660416666666</v>
          </cell>
          <cell r="AC733">
            <v>25.628472222218988</v>
          </cell>
          <cell r="AD733">
            <v>18.943055555551837</v>
          </cell>
          <cell r="AE733">
            <v>101.31041666666715</v>
          </cell>
          <cell r="AF733">
            <v>44663.807029636519</v>
          </cell>
          <cell r="AG733">
            <v>44672.963163465509</v>
          </cell>
          <cell r="AH733">
            <v>44693.72152777778</v>
          </cell>
          <cell r="AI733">
            <v>0.83261582461073758</v>
          </cell>
          <cell r="AJ733">
            <v>2.4121527777777891</v>
          </cell>
          <cell r="AK733">
            <v>23</v>
          </cell>
          <cell r="AL733">
            <v>36</v>
          </cell>
          <cell r="AM733">
            <v>23.085501858736059</v>
          </cell>
          <cell r="AN733">
            <v>29.241635687732341</v>
          </cell>
          <cell r="AO733">
            <v>20.085501858736059</v>
          </cell>
          <cell r="AP733">
            <v>42</v>
          </cell>
          <cell r="AQ733">
            <v>33.6</v>
          </cell>
          <cell r="AR733">
            <v>28.6</v>
          </cell>
          <cell r="AS733">
            <v>44702.95</v>
          </cell>
          <cell r="AT733">
            <v>44697.95</v>
          </cell>
          <cell r="AU733"/>
          <cell r="AV733"/>
          <cell r="AW733"/>
          <cell r="AX733"/>
          <cell r="AY733"/>
          <cell r="AZ733"/>
          <cell r="BA733"/>
          <cell r="BB733"/>
          <cell r="BC733" t="str">
            <v>PAID</v>
          </cell>
          <cell r="BD733"/>
          <cell r="BE733">
            <v>44672.35</v>
          </cell>
          <cell r="BF733">
            <v>0.65000000000145519</v>
          </cell>
          <cell r="BG733">
            <v>44662</v>
          </cell>
          <cell r="BH733">
            <v>44673</v>
          </cell>
        </row>
        <row r="734">
          <cell r="E734" t="str">
            <v>X22020498029</v>
          </cell>
          <cell r="F734" t="str">
            <v>JEAN-PIERRE SANTOS TUAZON</v>
          </cell>
          <cell r="G734" t="str">
            <v>SAMPAGUITA, T.S. CRUZ SUBD, LAS PINAS CITY</v>
          </cell>
          <cell r="H734" t="str">
            <v>LAS PIÑAS CITY</v>
          </cell>
          <cell r="I734" t="str">
            <v>PARAÑAQUE</v>
          </cell>
          <cell r="J734"/>
          <cell r="K734"/>
          <cell r="L734" t="str">
            <v>CHALLENGER</v>
          </cell>
          <cell r="M734" t="str">
            <v>CLOSE</v>
          </cell>
          <cell r="N734" t="str">
            <v>MBF</v>
          </cell>
          <cell r="O734">
            <v>185.27</v>
          </cell>
          <cell r="P734"/>
          <cell r="Q734">
            <v>307.32</v>
          </cell>
          <cell r="R734">
            <v>165</v>
          </cell>
          <cell r="S734">
            <v>1012369.65</v>
          </cell>
          <cell r="T734" t="str">
            <v>NEW</v>
          </cell>
          <cell r="U734">
            <v>133953.5</v>
          </cell>
          <cell r="V734">
            <v>160751.30000000005</v>
          </cell>
          <cell r="W734">
            <v>44645.432638888888</v>
          </cell>
          <cell r="X734">
            <v>44649</v>
          </cell>
          <cell r="Y734">
            <v>44649</v>
          </cell>
          <cell r="Z734"/>
          <cell r="AA734">
            <v>44652.575694444444</v>
          </cell>
          <cell r="AB734">
            <v>44859.433333333334</v>
          </cell>
          <cell r="AC734">
            <v>7.1430555555562023</v>
          </cell>
          <cell r="AD734">
            <v>3.5756944444437977</v>
          </cell>
          <cell r="AE734">
            <v>206.85763888889051</v>
          </cell>
          <cell r="AF734">
            <v>44665.962050653594</v>
          </cell>
          <cell r="AG734">
            <v>44675.236560457517</v>
          </cell>
          <cell r="AH734">
            <v>44695.432638888888</v>
          </cell>
          <cell r="AI734">
            <v>0.22768489583335394</v>
          </cell>
          <cell r="AJ734">
            <v>4.3095341435185519</v>
          </cell>
          <cell r="AK734">
            <v>30</v>
          </cell>
          <cell r="AL734">
            <v>32</v>
          </cell>
          <cell r="AM734">
            <v>23.52941176470588</v>
          </cell>
          <cell r="AN734">
            <v>29.803921568627448</v>
          </cell>
          <cell r="AO734">
            <v>20.52941176470588</v>
          </cell>
          <cell r="AP734">
            <v>48</v>
          </cell>
          <cell r="AQ734">
            <v>38.400000000000006</v>
          </cell>
          <cell r="AR734">
            <v>33.400000000000006</v>
          </cell>
          <cell r="AS734">
            <v>44690.975694444445</v>
          </cell>
          <cell r="AT734">
            <v>44685.975694444445</v>
          </cell>
          <cell r="AU734"/>
          <cell r="AV734"/>
          <cell r="AW734"/>
          <cell r="AX734"/>
          <cell r="AY734"/>
          <cell r="AZ734"/>
          <cell r="BA734"/>
          <cell r="BB734"/>
          <cell r="BC734" t="str">
            <v>PAID</v>
          </cell>
          <cell r="BD734"/>
          <cell r="BE734">
            <v>44655.575694444444</v>
          </cell>
          <cell r="BF734">
            <v>17.424305555556202</v>
          </cell>
          <cell r="BG734">
            <v>44657</v>
          </cell>
          <cell r="BH734">
            <v>44673</v>
          </cell>
        </row>
        <row r="735">
          <cell r="E735" t="str">
            <v>X21125864703</v>
          </cell>
          <cell r="F735" t="str">
            <v>DITO TELECOMMUNITY CORPORATION</v>
          </cell>
          <cell r="G735" t="str">
            <v>GENESIS, BF HOMES MARTINVILLE SUBD, LAS PINAS CITY</v>
          </cell>
          <cell r="H735" t="str">
            <v>LAS PIÑAS CITY</v>
          </cell>
          <cell r="I735" t="str">
            <v>PARAÑAQUE</v>
          </cell>
          <cell r="J735"/>
          <cell r="K735"/>
          <cell r="L735" t="str">
            <v>CHALLENGER</v>
          </cell>
          <cell r="M735" t="str">
            <v>CLOSE</v>
          </cell>
          <cell r="N735" t="str">
            <v>MBF</v>
          </cell>
          <cell r="O735">
            <v>95.54</v>
          </cell>
          <cell r="P735"/>
          <cell r="Q735">
            <v>138.52000000000001</v>
          </cell>
          <cell r="R735">
            <v>290</v>
          </cell>
          <cell r="S735">
            <v>747680.93</v>
          </cell>
          <cell r="T735" t="str">
            <v>NEW</v>
          </cell>
          <cell r="U735">
            <v>58413.46</v>
          </cell>
          <cell r="V735">
            <v>65012.57</v>
          </cell>
          <cell r="W735">
            <v>44650.683333333334</v>
          </cell>
          <cell r="X735">
            <v>44652.622916666667</v>
          </cell>
          <cell r="Y735">
            <v>44652</v>
          </cell>
          <cell r="Z735"/>
          <cell r="AA735">
            <v>44658.695833333331</v>
          </cell>
          <cell r="AB735">
            <v>44866.440972222219</v>
          </cell>
          <cell r="AC735">
            <v>8.0124999999970896</v>
          </cell>
          <cell r="AD735">
            <v>6.0729166666642413</v>
          </cell>
          <cell r="AE735">
            <v>207.7451388888876</v>
          </cell>
          <cell r="AF735">
            <v>44669.190686274509</v>
          </cell>
          <cell r="AG735">
            <v>44677.92598039216</v>
          </cell>
          <cell r="AH735">
            <v>44700.683333333334</v>
          </cell>
          <cell r="AI735">
            <v>0.27941025641015488</v>
          </cell>
          <cell r="AJ735">
            <v>4.7214804292928996</v>
          </cell>
          <cell r="AK735">
            <v>26</v>
          </cell>
          <cell r="AL735">
            <v>30</v>
          </cell>
          <cell r="AM735">
            <v>21.507352941176471</v>
          </cell>
          <cell r="AN735">
            <v>27.242647058823529</v>
          </cell>
          <cell r="AO735">
            <v>18.507352941176471</v>
          </cell>
          <cell r="AP735">
            <v>44</v>
          </cell>
          <cell r="AQ735">
            <v>35.200000000000003</v>
          </cell>
          <cell r="AR735">
            <v>30.200000000000003</v>
          </cell>
          <cell r="AS735">
            <v>44693.895833333328</v>
          </cell>
          <cell r="AT735">
            <v>44688.895833333328</v>
          </cell>
          <cell r="AU735"/>
          <cell r="AV735"/>
          <cell r="AW735"/>
          <cell r="AX735"/>
          <cell r="AY735"/>
          <cell r="AZ735"/>
          <cell r="BA735"/>
          <cell r="BB735"/>
          <cell r="BC735" t="str">
            <v>PAID</v>
          </cell>
          <cell r="BD735"/>
          <cell r="BE735">
            <v>44661.695833333331</v>
          </cell>
          <cell r="BF735">
            <v>11.304166666668607</v>
          </cell>
          <cell r="BG735">
            <v>44661</v>
          </cell>
          <cell r="BH735">
            <v>44673</v>
          </cell>
        </row>
        <row r="736">
          <cell r="E736" t="str">
            <v>R21485230</v>
          </cell>
          <cell r="F736" t="str">
            <v>VERIDIANO, ROSALIE P.</v>
          </cell>
          <cell r="G736" t="str">
            <v>BLOCK 12, GREENPOINT HOMES, BACOOR</v>
          </cell>
          <cell r="H736" t="str">
            <v>BACOOR CITY</v>
          </cell>
          <cell r="I736" t="str">
            <v>DASMA</v>
          </cell>
          <cell r="J736"/>
          <cell r="K736"/>
          <cell r="L736" t="str">
            <v>CHALLENGER</v>
          </cell>
          <cell r="M736" t="str">
            <v>CLOSE</v>
          </cell>
          <cell r="N736" t="str">
            <v>MBF</v>
          </cell>
          <cell r="O736">
            <v>2.7</v>
          </cell>
          <cell r="P736"/>
          <cell r="Q736">
            <v>3.75</v>
          </cell>
          <cell r="R736">
            <v>0</v>
          </cell>
          <cell r="S736">
            <v>12409.43</v>
          </cell>
          <cell r="T736" t="str">
            <v>RELOC</v>
          </cell>
          <cell r="U736">
            <v>1830.98</v>
          </cell>
          <cell r="V736">
            <v>1830.98</v>
          </cell>
          <cell r="W736">
            <v>44613.65</v>
          </cell>
          <cell r="X736">
            <v>44615</v>
          </cell>
          <cell r="Y736">
            <v>44614</v>
          </cell>
          <cell r="Z736"/>
          <cell r="AA736">
            <v>44616.42083333333</v>
          </cell>
          <cell r="AB736">
            <v>44868.521527777775</v>
          </cell>
          <cell r="AC736">
            <v>2.7708333333284827</v>
          </cell>
          <cell r="AD736">
            <v>1.4208333333299379</v>
          </cell>
          <cell r="AE736">
            <v>252.10069444444525</v>
          </cell>
          <cell r="AF736">
            <v>44632.424193548388</v>
          </cell>
          <cell r="AG736">
            <v>44641.230645161289</v>
          </cell>
          <cell r="AH736">
            <v>44663.65</v>
          </cell>
          <cell r="AI736">
            <v>9.5439814814647722E-2</v>
          </cell>
          <cell r="AJ736">
            <v>6.3025173611111311</v>
          </cell>
          <cell r="AK736">
            <v>20</v>
          </cell>
          <cell r="AL736">
            <v>36</v>
          </cell>
          <cell r="AM736">
            <v>21.774193548387096</v>
          </cell>
          <cell r="AN736">
            <v>27.58064516129032</v>
          </cell>
          <cell r="AO736">
            <v>18.774193548387096</v>
          </cell>
          <cell r="AP736">
            <v>40</v>
          </cell>
          <cell r="AQ736">
            <v>32</v>
          </cell>
          <cell r="AR736">
            <v>27</v>
          </cell>
          <cell r="AS736">
            <v>44648.42083333333</v>
          </cell>
          <cell r="AT736">
            <v>44643.42083333333</v>
          </cell>
          <cell r="AU736"/>
          <cell r="AV736"/>
          <cell r="AW736"/>
          <cell r="AX736"/>
          <cell r="AY736"/>
          <cell r="AZ736"/>
          <cell r="BA736"/>
          <cell r="BB736"/>
          <cell r="BC736" t="str">
            <v>PAID</v>
          </cell>
          <cell r="BD736"/>
          <cell r="BE736">
            <v>44619.42083333333</v>
          </cell>
          <cell r="BF736">
            <v>53.579166666670062</v>
          </cell>
          <cell r="BG736">
            <v>44616</v>
          </cell>
          <cell r="BH736">
            <v>44673</v>
          </cell>
        </row>
        <row r="737">
          <cell r="E737" t="str">
            <v>X21094362297</v>
          </cell>
          <cell r="F737" t="str">
            <v>FREDDIE B LAILO JR.</v>
          </cell>
          <cell r="G737" t="str">
            <v>DIAZ CPD, LAKEVIEW HOMES I, MUNTINLUPA</v>
          </cell>
          <cell r="H737" t="str">
            <v>MUNTINLUPA CITY</v>
          </cell>
          <cell r="I737" t="str">
            <v>PARAÑAQUE</v>
          </cell>
          <cell r="J737"/>
          <cell r="K737"/>
          <cell r="L737" t="str">
            <v>ECOM</v>
          </cell>
          <cell r="M737" t="str">
            <v>CLOSE</v>
          </cell>
          <cell r="N737" t="str">
            <v>MBF</v>
          </cell>
          <cell r="O737">
            <v>236.29</v>
          </cell>
          <cell r="P737"/>
          <cell r="Q737">
            <v>302.27</v>
          </cell>
          <cell r="R737">
            <v>44</v>
          </cell>
          <cell r="S737">
            <v>720136.19</v>
          </cell>
          <cell r="T737" t="str">
            <v>NEW</v>
          </cell>
          <cell r="U737">
            <v>132779.01</v>
          </cell>
          <cell r="V737">
            <v>160246.74000000002</v>
          </cell>
          <cell r="W737">
            <v>44634.393750000003</v>
          </cell>
          <cell r="X737">
            <v>44642</v>
          </cell>
          <cell r="Y737">
            <v>44636</v>
          </cell>
          <cell r="Z737"/>
          <cell r="AA737">
            <v>44669.348611111112</v>
          </cell>
          <cell r="AB737">
            <v>45076.57708333333</v>
          </cell>
          <cell r="AC737">
            <v>34.954861111109494</v>
          </cell>
          <cell r="AD737">
            <v>27.348611111112405</v>
          </cell>
          <cell r="AE737">
            <v>407.22847222221753</v>
          </cell>
          <cell r="AF737">
            <v>44656.865448113211</v>
          </cell>
          <cell r="AG737">
            <v>44666.657900943399</v>
          </cell>
          <cell r="AH737">
            <v>44684.393750000003</v>
          </cell>
          <cell r="AI737">
            <v>1.0292264660493351</v>
          </cell>
          <cell r="AJ737">
            <v>8.4839265046295314</v>
          </cell>
          <cell r="AK737">
            <v>30</v>
          </cell>
          <cell r="AL737">
            <v>36</v>
          </cell>
          <cell r="AM737">
            <v>25.471698113207545</v>
          </cell>
          <cell r="AN737">
            <v>32.264150943396224</v>
          </cell>
          <cell r="AO737">
            <v>22.471698113207545</v>
          </cell>
          <cell r="AP737">
            <v>48</v>
          </cell>
          <cell r="AQ737">
            <v>38.400000000000006</v>
          </cell>
          <cell r="AR737">
            <v>33.400000000000006</v>
          </cell>
          <cell r="AS737">
            <v>44707.748611111114</v>
          </cell>
          <cell r="AT737">
            <v>44702.748611111114</v>
          </cell>
          <cell r="AU737"/>
          <cell r="AV737"/>
          <cell r="AW737"/>
          <cell r="AX737"/>
          <cell r="AY737"/>
          <cell r="AZ737"/>
          <cell r="BA737"/>
          <cell r="BB737"/>
          <cell r="BC737" t="str">
            <v>PAID</v>
          </cell>
          <cell r="BD737"/>
          <cell r="BE737">
            <v>44672.348611111112</v>
          </cell>
          <cell r="BF737">
            <v>0.65138888888759539</v>
          </cell>
          <cell r="BG737">
            <v>44671</v>
          </cell>
          <cell r="BH737">
            <v>44673</v>
          </cell>
        </row>
        <row r="738">
          <cell r="E738" t="str">
            <v>X21094105365</v>
          </cell>
          <cell r="F738" t="str">
            <v>DITO TELECOMMUNITY CORPORATION</v>
          </cell>
          <cell r="G738" t="str">
            <v>SAN GABRIEL, AYALA-ALABANG VILL, MUNTINLUPA</v>
          </cell>
          <cell r="H738" t="str">
            <v>MUNTINLUPA CITY</v>
          </cell>
          <cell r="I738" t="str">
            <v>PARAÑAQUE</v>
          </cell>
          <cell r="J738"/>
          <cell r="K738"/>
          <cell r="L738" t="str">
            <v>CHALLENGER</v>
          </cell>
          <cell r="M738" t="str">
            <v>CLOSE</v>
          </cell>
          <cell r="N738" t="str">
            <v>MBF</v>
          </cell>
          <cell r="O738">
            <v>110.33</v>
          </cell>
          <cell r="P738"/>
          <cell r="Q738">
            <v>155.80000000000001</v>
          </cell>
          <cell r="R738">
            <v>31</v>
          </cell>
          <cell r="S738">
            <v>284285.13</v>
          </cell>
          <cell r="T738" t="str">
            <v>NEW</v>
          </cell>
          <cell r="U738">
            <v>74820.850000000006</v>
          </cell>
          <cell r="V738">
            <v>74820.850000000006</v>
          </cell>
          <cell r="W738">
            <v>44610.908333333333</v>
          </cell>
          <cell r="X738">
            <v>44614.438888888886</v>
          </cell>
          <cell r="Y738">
            <v>44614</v>
          </cell>
          <cell r="Z738"/>
          <cell r="AA738">
            <v>44621.788888888892</v>
          </cell>
          <cell r="AB738">
            <v>45183.598611111112</v>
          </cell>
          <cell r="AC738">
            <v>10.880555555559113</v>
          </cell>
          <cell r="AD738">
            <v>7.3500000000058208</v>
          </cell>
          <cell r="AE738">
            <v>561.80972222222044</v>
          </cell>
          <cell r="AF738">
            <v>44632.115229885057</v>
          </cell>
          <cell r="AG738">
            <v>44641.57040229885</v>
          </cell>
          <cell r="AH738">
            <v>44660.908333333333</v>
          </cell>
          <cell r="AI738">
            <v>0.33711122981967334</v>
          </cell>
          <cell r="AJ738">
            <v>12.768402777777737</v>
          </cell>
          <cell r="AK738">
            <v>26</v>
          </cell>
          <cell r="AL738">
            <v>36</v>
          </cell>
          <cell r="AM738">
            <v>24.206896551724139</v>
          </cell>
          <cell r="AN738">
            <v>30.662068965517239</v>
          </cell>
          <cell r="AO738">
            <v>21.206896551724139</v>
          </cell>
          <cell r="AP738">
            <v>44</v>
          </cell>
          <cell r="AQ738">
            <v>35.200000000000003</v>
          </cell>
          <cell r="AR738">
            <v>30.200000000000003</v>
          </cell>
          <cell r="AS738">
            <v>44656.988888888889</v>
          </cell>
          <cell r="AT738">
            <v>44651.988888888889</v>
          </cell>
          <cell r="AU738"/>
          <cell r="AV738"/>
          <cell r="AW738"/>
          <cell r="AX738"/>
          <cell r="AY738"/>
          <cell r="AZ738"/>
          <cell r="BA738"/>
          <cell r="BB738"/>
          <cell r="BC738" t="str">
            <v>PAID</v>
          </cell>
          <cell r="BD738"/>
          <cell r="BE738">
            <v>44624.788888888892</v>
          </cell>
          <cell r="BF738">
            <v>48.211111111108039</v>
          </cell>
          <cell r="BG738">
            <v>44618</v>
          </cell>
          <cell r="BH738">
            <v>44673</v>
          </cell>
        </row>
        <row r="739">
          <cell r="E739" t="str">
            <v>X21125898987</v>
          </cell>
          <cell r="F739" t="str">
            <v>YOLANDA P BAUTISTA</v>
          </cell>
          <cell r="G739" t="str">
            <v>BUNGA EXT, AYALA-ALABANG VILL, MUNTINLUPA</v>
          </cell>
          <cell r="H739" t="str">
            <v>MUNTINLUPA CITY</v>
          </cell>
          <cell r="I739" t="str">
            <v>PARAÑAQUE</v>
          </cell>
          <cell r="J739"/>
          <cell r="K739"/>
          <cell r="L739" t="str">
            <v>POWERHOUSE</v>
          </cell>
          <cell r="M739" t="str">
            <v>CLOSE</v>
          </cell>
          <cell r="N739" t="str">
            <v>FMS</v>
          </cell>
          <cell r="O739">
            <v>44.52</v>
          </cell>
          <cell r="P739"/>
          <cell r="Q739">
            <v>58.05</v>
          </cell>
          <cell r="R739">
            <v>73.2</v>
          </cell>
          <cell r="S739">
            <v>189413.26</v>
          </cell>
          <cell r="T739" t="str">
            <v>MODIFICATION</v>
          </cell>
          <cell r="U739">
            <v>29232.97</v>
          </cell>
          <cell r="V739">
            <v>29904.339999999997</v>
          </cell>
          <cell r="W739">
            <v>44602.543055555558</v>
          </cell>
          <cell r="X739">
            <v>44606.618055555555</v>
          </cell>
          <cell r="Y739">
            <v>44603</v>
          </cell>
          <cell r="Z739"/>
          <cell r="AA739">
            <v>44613.601388888892</v>
          </cell>
          <cell r="AB739">
            <v>45216.352777777778</v>
          </cell>
          <cell r="AC739">
            <v>11.058333333334303</v>
          </cell>
          <cell r="AD739">
            <v>6.9833333333372138</v>
          </cell>
          <cell r="AE739">
            <v>602.75138888888614</v>
          </cell>
          <cell r="AF739">
            <v>44621.843435783696</v>
          </cell>
          <cell r="AG739">
            <v>44630.790203844532</v>
          </cell>
          <cell r="AH739">
            <v>44652.543055555558</v>
          </cell>
          <cell r="AI739">
            <v>0.3719106990622662</v>
          </cell>
          <cell r="AJ739">
            <v>14.351223544973479</v>
          </cell>
          <cell r="AK739">
            <v>23</v>
          </cell>
          <cell r="AL739">
            <v>34</v>
          </cell>
          <cell r="AM739">
            <v>22.300380228136884</v>
          </cell>
          <cell r="AN739">
            <v>28.247148288973385</v>
          </cell>
          <cell r="AO739">
            <v>19.300380228136884</v>
          </cell>
          <cell r="AP739">
            <v>42</v>
          </cell>
          <cell r="AQ739">
            <v>33.6</v>
          </cell>
          <cell r="AR739">
            <v>28.6</v>
          </cell>
          <cell r="AS739">
            <v>44647.201388888891</v>
          </cell>
          <cell r="AT739">
            <v>44642.201388888891</v>
          </cell>
          <cell r="AU739"/>
          <cell r="AV739"/>
          <cell r="AW739"/>
          <cell r="AX739"/>
          <cell r="AY739"/>
          <cell r="AZ739"/>
          <cell r="BA739"/>
          <cell r="BB739"/>
          <cell r="BC739" t="str">
            <v>PAID</v>
          </cell>
          <cell r="BD739"/>
          <cell r="BE739">
            <v>44616.601388888892</v>
          </cell>
          <cell r="BF739">
            <v>56.398611111108039</v>
          </cell>
          <cell r="BG739">
            <v>44610</v>
          </cell>
          <cell r="BH739">
            <v>44673</v>
          </cell>
        </row>
        <row r="740">
          <cell r="E740" t="str">
            <v>X21115415744</v>
          </cell>
          <cell r="F740" t="str">
            <v>MARIA CRISTINA GALINDEZ SIA</v>
          </cell>
          <cell r="G740" t="str">
            <v>BF RESORT, TALON II, LAS PINAS CITY</v>
          </cell>
          <cell r="H740" t="str">
            <v>LAS PIÑAS CITY</v>
          </cell>
          <cell r="I740" t="str">
            <v>PARAÑAQUE</v>
          </cell>
          <cell r="J740"/>
          <cell r="K740"/>
          <cell r="L740" t="str">
            <v>CHALLENGER</v>
          </cell>
          <cell r="M740" t="str">
            <v>CLOSE</v>
          </cell>
          <cell r="N740" t="str">
            <v>IJP</v>
          </cell>
          <cell r="O740">
            <v>0.99</v>
          </cell>
          <cell r="P740"/>
          <cell r="Q740">
            <v>1.35</v>
          </cell>
          <cell r="R740">
            <v>35</v>
          </cell>
          <cell r="S740">
            <v>12520.68</v>
          </cell>
          <cell r="T740" t="str">
            <v>NEW</v>
          </cell>
          <cell r="U740">
            <v>671.37</v>
          </cell>
          <cell r="V740">
            <v>671.37</v>
          </cell>
          <cell r="W740">
            <v>44568.337500000001</v>
          </cell>
          <cell r="X740">
            <v>44571</v>
          </cell>
          <cell r="Y740">
            <v>44572</v>
          </cell>
          <cell r="Z740"/>
          <cell r="AA740">
            <v>44588.625694444447</v>
          </cell>
          <cell r="AB740">
            <v>45432.30972222222</v>
          </cell>
          <cell r="AC740">
            <v>20.288194444445253</v>
          </cell>
          <cell r="AD740">
            <v>17.625694444446708</v>
          </cell>
          <cell r="AE740">
            <v>843.68402777777374</v>
          </cell>
          <cell r="AF740">
            <v>44587.111693548388</v>
          </cell>
          <cell r="AG740">
            <v>44595.918145161289</v>
          </cell>
          <cell r="AH740">
            <v>44618.337500000001</v>
          </cell>
          <cell r="AI740">
            <v>0.69881558641978092</v>
          </cell>
          <cell r="AJ740">
            <v>21.092100694444344</v>
          </cell>
          <cell r="AK740">
            <v>20</v>
          </cell>
          <cell r="AL740">
            <v>36</v>
          </cell>
          <cell r="AM740">
            <v>21.774193548387096</v>
          </cell>
          <cell r="AN740">
            <v>27.58064516129032</v>
          </cell>
          <cell r="AO740">
            <v>18.774193548387096</v>
          </cell>
          <cell r="AP740">
            <v>40</v>
          </cell>
          <cell r="AQ740">
            <v>32</v>
          </cell>
          <cell r="AR740">
            <v>27</v>
          </cell>
          <cell r="AS740">
            <v>44620.625694444447</v>
          </cell>
          <cell r="AT740">
            <v>44615.625694444447</v>
          </cell>
          <cell r="AU740"/>
          <cell r="AV740"/>
          <cell r="AW740"/>
          <cell r="AX740"/>
          <cell r="AY740"/>
          <cell r="AZ740"/>
          <cell r="BA740"/>
          <cell r="BB740"/>
          <cell r="BC740" t="str">
            <v>PAID</v>
          </cell>
          <cell r="BD740"/>
          <cell r="BE740">
            <v>44591.625694444447</v>
          </cell>
          <cell r="BF740">
            <v>81.374305555553292</v>
          </cell>
          <cell r="BG740">
            <v>44589</v>
          </cell>
          <cell r="BH740">
            <v>44673</v>
          </cell>
        </row>
        <row r="741">
          <cell r="E741" t="str">
            <v>X22020877004</v>
          </cell>
          <cell r="F741" t="str">
            <v>TKP PROPERTIES, INC.</v>
          </cell>
          <cell r="G741" t="str">
            <v>DR. A SANTOS, SAN DIONISIO, PARANAQUE</v>
          </cell>
          <cell r="H741" t="str">
            <v>PARAÑAQUE CITY</v>
          </cell>
          <cell r="I741" t="str">
            <v>PARAÑAQUE</v>
          </cell>
          <cell r="J741"/>
          <cell r="K741"/>
          <cell r="L741" t="str">
            <v>CHALLENGER</v>
          </cell>
          <cell r="M741" t="str">
            <v>CLOSE</v>
          </cell>
          <cell r="N741" t="str">
            <v>IJP</v>
          </cell>
          <cell r="O741">
            <v>3.47</v>
          </cell>
          <cell r="P741"/>
          <cell r="Q741">
            <v>4.75</v>
          </cell>
          <cell r="R741">
            <v>13</v>
          </cell>
          <cell r="S741">
            <v>14437.67</v>
          </cell>
          <cell r="T741" t="str">
            <v>NEW</v>
          </cell>
          <cell r="U741">
            <v>2353.19</v>
          </cell>
          <cell r="V741">
            <v>2353.19</v>
          </cell>
          <cell r="W741">
            <v>44648.773611111108</v>
          </cell>
          <cell r="X741">
            <v>44650.624305555553</v>
          </cell>
          <cell r="Y741">
            <v>44649</v>
          </cell>
          <cell r="Z741"/>
          <cell r="AA741">
            <v>44651</v>
          </cell>
          <cell r="AB741">
            <v>45422.571527777778</v>
          </cell>
          <cell r="AC741">
            <v>2.226388888891961</v>
          </cell>
          <cell r="AD741">
            <v>0.37569444444670808</v>
          </cell>
          <cell r="AE741">
            <v>771.5715277777781</v>
          </cell>
          <cell r="AF741">
            <v>44667.547804659494</v>
          </cell>
          <cell r="AG741">
            <v>44676.354256272396</v>
          </cell>
          <cell r="AH741">
            <v>44698.773611111108</v>
          </cell>
          <cell r="AI741">
            <v>7.6686728395167547E-2</v>
          </cell>
          <cell r="AJ741">
            <v>19.289288194444453</v>
          </cell>
          <cell r="AK741">
            <v>20</v>
          </cell>
          <cell r="AL741">
            <v>36</v>
          </cell>
          <cell r="AM741">
            <v>21.774193548387096</v>
          </cell>
          <cell r="AN741">
            <v>27.58064516129032</v>
          </cell>
          <cell r="AO741">
            <v>18.774193548387096</v>
          </cell>
          <cell r="AP741">
            <v>40</v>
          </cell>
          <cell r="AQ741">
            <v>32</v>
          </cell>
          <cell r="AR741">
            <v>27</v>
          </cell>
          <cell r="AS741">
            <v>44683</v>
          </cell>
          <cell r="AT741">
            <v>44678</v>
          </cell>
          <cell r="AU741"/>
          <cell r="AV741"/>
          <cell r="AW741"/>
          <cell r="AX741"/>
          <cell r="AY741"/>
          <cell r="AZ741"/>
          <cell r="BA741"/>
          <cell r="BB741"/>
          <cell r="BC741" t="str">
            <v>PAID</v>
          </cell>
          <cell r="BD741"/>
          <cell r="BE741">
            <v>44654</v>
          </cell>
          <cell r="BF741">
            <v>19</v>
          </cell>
          <cell r="BG741">
            <v>44650</v>
          </cell>
          <cell r="BH741">
            <v>44673</v>
          </cell>
        </row>
        <row r="742">
          <cell r="E742" t="str">
            <v>X22020540353</v>
          </cell>
          <cell r="F742" t="str">
            <v>KENNETH POTICAR DORIMON</v>
          </cell>
          <cell r="G742" t="str">
            <v>JASMIN, T.S. CRUZ SUBD, LAS PINAS CITY</v>
          </cell>
          <cell r="H742" t="str">
            <v>LAS PIÑAS CITY</v>
          </cell>
          <cell r="I742" t="str">
            <v>PARAÑAQUE</v>
          </cell>
          <cell r="J742"/>
          <cell r="K742"/>
          <cell r="L742" t="str">
            <v>CHALLENGER</v>
          </cell>
          <cell r="M742" t="str">
            <v>CLOSE</v>
          </cell>
          <cell r="N742" t="str">
            <v>MBF</v>
          </cell>
          <cell r="O742">
            <v>110.39</v>
          </cell>
          <cell r="P742"/>
          <cell r="Q742">
            <v>195.43</v>
          </cell>
          <cell r="R742">
            <v>16</v>
          </cell>
          <cell r="S742">
            <v>591205.64</v>
          </cell>
          <cell r="T742" t="str">
            <v>NEW</v>
          </cell>
          <cell r="U742">
            <v>85328.44</v>
          </cell>
          <cell r="V742">
            <v>76203.66</v>
          </cell>
          <cell r="W742">
            <v>44645.434027777781</v>
          </cell>
          <cell r="X742">
            <v>44658.693055555559</v>
          </cell>
          <cell r="Y742">
            <v>44649</v>
          </cell>
          <cell r="Z742"/>
          <cell r="AA742">
            <v>44658.693055555559</v>
          </cell>
          <cell r="AB742">
            <v>45049.818055555559</v>
          </cell>
          <cell r="AC742">
            <v>13.259027777778101</v>
          </cell>
          <cell r="AD742">
            <v>0</v>
          </cell>
          <cell r="AE742">
            <v>391.125</v>
          </cell>
          <cell r="AF742">
            <v>44666.640924329506</v>
          </cell>
          <cell r="AG742">
            <v>44676.096096743298</v>
          </cell>
          <cell r="AH742">
            <v>44695.434027777781</v>
          </cell>
          <cell r="AI742">
            <v>0.41080321106363771</v>
          </cell>
          <cell r="AJ742">
            <v>8.889204545454545</v>
          </cell>
          <cell r="AK742">
            <v>26</v>
          </cell>
          <cell r="AL742">
            <v>36</v>
          </cell>
          <cell r="AM742">
            <v>24.206896551724139</v>
          </cell>
          <cell r="AN742">
            <v>30.662068965517239</v>
          </cell>
          <cell r="AO742">
            <v>21.206896551724139</v>
          </cell>
          <cell r="AP742">
            <v>44</v>
          </cell>
          <cell r="AQ742">
            <v>35.200000000000003</v>
          </cell>
          <cell r="AR742">
            <v>30.200000000000003</v>
          </cell>
          <cell r="AS742">
            <v>44693.893055555556</v>
          </cell>
          <cell r="AT742">
            <v>44688.893055555556</v>
          </cell>
          <cell r="AU742"/>
          <cell r="AV742"/>
          <cell r="AW742"/>
          <cell r="AX742"/>
          <cell r="AY742"/>
          <cell r="AZ742"/>
          <cell r="BA742"/>
          <cell r="BB742"/>
          <cell r="BC742" t="str">
            <v>PAID</v>
          </cell>
          <cell r="BD742"/>
          <cell r="BE742">
            <v>44661.693055555559</v>
          </cell>
          <cell r="BF742">
            <v>13.306944444440887</v>
          </cell>
          <cell r="BG742">
            <v>44659</v>
          </cell>
          <cell r="BH742">
            <v>44675</v>
          </cell>
        </row>
        <row r="743">
          <cell r="E743" t="str">
            <v>X21083851046</v>
          </cell>
          <cell r="F743" t="str">
            <v>TRIPLEX ENTERPRISES, INC.</v>
          </cell>
          <cell r="G743" t="str">
            <v>CERVANTES CPD, CERVANTES CPD, PARANAQUE</v>
          </cell>
          <cell r="H743" t="str">
            <v>PARAÑAQUE CITY</v>
          </cell>
          <cell r="I743" t="str">
            <v>PARAÑAQUE</v>
          </cell>
          <cell r="J743"/>
          <cell r="K743"/>
          <cell r="L743" t="str">
            <v>VJC</v>
          </cell>
          <cell r="M743" t="str">
            <v>CLOSE</v>
          </cell>
          <cell r="N743" t="str">
            <v>MBF</v>
          </cell>
          <cell r="O743">
            <v>217.58</v>
          </cell>
          <cell r="P743"/>
          <cell r="Q743">
            <v>300.27999999999997</v>
          </cell>
          <cell r="R743">
            <v>422</v>
          </cell>
          <cell r="S743">
            <v>1090474.77</v>
          </cell>
          <cell r="T743" t="str">
            <v>NEW</v>
          </cell>
          <cell r="U743">
            <v>146535.88</v>
          </cell>
          <cell r="V743">
            <v>147824.93000000002</v>
          </cell>
          <cell r="W743">
            <v>44601.746527777781</v>
          </cell>
          <cell r="X743">
            <v>44606.347222222219</v>
          </cell>
          <cell r="Y743">
            <v>44603</v>
          </cell>
          <cell r="Z743"/>
          <cell r="AA743">
            <v>44610.380555555559</v>
          </cell>
          <cell r="AB743">
            <v>44832.443749999999</v>
          </cell>
          <cell r="AC743">
            <v>8.6340277777781012</v>
          </cell>
          <cell r="AD743">
            <v>4.0333333333401242</v>
          </cell>
          <cell r="AE743">
            <v>222.06319444443943</v>
          </cell>
          <cell r="AF743">
            <v>44618.673535077054</v>
          </cell>
          <cell r="AG743">
            <v>44626.987403690189</v>
          </cell>
          <cell r="AH743">
            <v>44651.746527777781</v>
          </cell>
          <cell r="AI743">
            <v>0.32496203449329664</v>
          </cell>
          <cell r="AJ743">
            <v>4.8274607487921619</v>
          </cell>
          <cell r="AK743">
            <v>28</v>
          </cell>
          <cell r="AL743">
            <v>26</v>
          </cell>
          <cell r="AM743">
            <v>19.927007299270073</v>
          </cell>
          <cell r="AN743">
            <v>25.240875912408761</v>
          </cell>
          <cell r="AO743">
            <v>16.927007299270073</v>
          </cell>
          <cell r="AP743">
            <v>46</v>
          </cell>
          <cell r="AQ743">
            <v>36.800000000000004</v>
          </cell>
          <cell r="AR743">
            <v>31.800000000000004</v>
          </cell>
          <cell r="AS743">
            <v>44647.180555555562</v>
          </cell>
          <cell r="AT743">
            <v>44642.180555555562</v>
          </cell>
          <cell r="AU743"/>
          <cell r="AV743"/>
          <cell r="AW743"/>
          <cell r="AX743"/>
          <cell r="AY743"/>
          <cell r="AZ743"/>
          <cell r="BA743"/>
          <cell r="BB743"/>
          <cell r="BC743" t="str">
            <v>PAID</v>
          </cell>
          <cell r="BD743"/>
          <cell r="BE743">
            <v>44613.380555555559</v>
          </cell>
          <cell r="BF743">
            <v>64.619444444440887</v>
          </cell>
          <cell r="BG743">
            <v>44610</v>
          </cell>
          <cell r="BH743">
            <v>44678</v>
          </cell>
        </row>
        <row r="744">
          <cell r="E744" t="str">
            <v>X21073273182</v>
          </cell>
          <cell r="F744" t="str">
            <v>MASUMA FOOD INDUSTRY INC.</v>
          </cell>
          <cell r="G744" t="str">
            <v>ELECTRONICS, FTI CPD, TAGUIG CITY</v>
          </cell>
          <cell r="H744" t="str">
            <v>TAGUIG CITY</v>
          </cell>
          <cell r="I744" t="str">
            <v>PARAÑAQUE</v>
          </cell>
          <cell r="J744"/>
          <cell r="K744"/>
          <cell r="L744" t="str">
            <v>VJC</v>
          </cell>
          <cell r="M744" t="str">
            <v>CLOSE</v>
          </cell>
          <cell r="N744" t="str">
            <v>MBF</v>
          </cell>
          <cell r="O744">
            <v>51.86</v>
          </cell>
          <cell r="P744"/>
          <cell r="Q744">
            <v>103.42</v>
          </cell>
          <cell r="R744">
            <v>349</v>
          </cell>
          <cell r="S744">
            <v>102721.07</v>
          </cell>
          <cell r="T744" t="str">
            <v>NEW</v>
          </cell>
          <cell r="U744">
            <v>35189.870000000003</v>
          </cell>
          <cell r="V744">
            <v>35189.869999999995</v>
          </cell>
          <cell r="W744">
            <v>44643.665277777778</v>
          </cell>
          <cell r="X744">
            <v>44648.29583333333</v>
          </cell>
          <cell r="Y744">
            <v>44645</v>
          </cell>
          <cell r="Z744"/>
          <cell r="AA744">
            <v>44649.380555555559</v>
          </cell>
          <cell r="AB744">
            <v>44867.241666666669</v>
          </cell>
          <cell r="AC744">
            <v>5.7152777777810115</v>
          </cell>
          <cell r="AD744">
            <v>1.0847222222291748</v>
          </cell>
          <cell r="AE744">
            <v>217.86111111110949</v>
          </cell>
          <cell r="AF744">
            <v>44661.191593567251</v>
          </cell>
          <cell r="AG744">
            <v>44669.665277777778</v>
          </cell>
          <cell r="AH744">
            <v>44693.665277777778</v>
          </cell>
          <cell r="AI744">
            <v>0.2088274572650754</v>
          </cell>
          <cell r="AJ744">
            <v>4.951388888888852</v>
          </cell>
          <cell r="AK744">
            <v>26</v>
          </cell>
          <cell r="AL744">
            <v>28</v>
          </cell>
          <cell r="AM744">
            <v>20.526315789473689</v>
          </cell>
          <cell r="AN744">
            <v>26.000000000000004</v>
          </cell>
          <cell r="AO744">
            <v>17.526315789473689</v>
          </cell>
          <cell r="AP744">
            <v>44</v>
          </cell>
          <cell r="AQ744">
            <v>35.200000000000003</v>
          </cell>
          <cell r="AR744">
            <v>30.200000000000003</v>
          </cell>
          <cell r="AS744">
            <v>44684.580555555556</v>
          </cell>
          <cell r="AT744">
            <v>44679.580555555556</v>
          </cell>
          <cell r="AU744"/>
          <cell r="AV744"/>
          <cell r="AW744"/>
          <cell r="AX744"/>
          <cell r="AY744"/>
          <cell r="AZ744"/>
          <cell r="BA744"/>
          <cell r="BB744"/>
          <cell r="BC744" t="str">
            <v>PAID</v>
          </cell>
          <cell r="BD744"/>
          <cell r="BE744">
            <v>44652.380555555559</v>
          </cell>
          <cell r="BF744">
            <v>25.619444444440887</v>
          </cell>
          <cell r="BG744">
            <v>44649</v>
          </cell>
          <cell r="BH744">
            <v>44678</v>
          </cell>
        </row>
        <row r="745">
          <cell r="E745" t="str">
            <v>X21083408055</v>
          </cell>
          <cell r="F745" t="str">
            <v>GLOBE TELECOM., INC.</v>
          </cell>
          <cell r="G745" t="str">
            <v>ST. FRANCIS, SAN AGUSTIN VILL, PARANAQUE</v>
          </cell>
          <cell r="H745" t="str">
            <v>PARAÑAQUE CITY</v>
          </cell>
          <cell r="I745" t="str">
            <v>PARAÑAQUE</v>
          </cell>
          <cell r="J745"/>
          <cell r="K745"/>
          <cell r="L745" t="str">
            <v>VJC</v>
          </cell>
          <cell r="M745" t="str">
            <v>CLOSE</v>
          </cell>
          <cell r="N745" t="str">
            <v>MBF</v>
          </cell>
          <cell r="O745">
            <v>6.18</v>
          </cell>
          <cell r="P745"/>
          <cell r="Q745">
            <v>51.05</v>
          </cell>
          <cell r="R745">
            <v>23</v>
          </cell>
          <cell r="S745">
            <v>157874.18</v>
          </cell>
          <cell r="T745" t="str">
            <v>NEW</v>
          </cell>
          <cell r="U745">
            <v>26029.79</v>
          </cell>
          <cell r="V745">
            <v>4153.79</v>
          </cell>
          <cell r="W745">
            <v>44460.731249999997</v>
          </cell>
          <cell r="X745">
            <v>44468</v>
          </cell>
          <cell r="Y745">
            <v>44467</v>
          </cell>
          <cell r="Z745"/>
          <cell r="AA745">
            <v>44588.606944444444</v>
          </cell>
          <cell r="AB745">
            <v>44905.573611111111</v>
          </cell>
          <cell r="AC745">
            <v>127.87569444444671</v>
          </cell>
          <cell r="AD745">
            <v>120.6069444444438</v>
          </cell>
          <cell r="AE745">
            <v>316.96666666666715</v>
          </cell>
          <cell r="AF745">
            <v>44480.816751858736</v>
          </cell>
          <cell r="AG745">
            <v>44489.972885687726</v>
          </cell>
          <cell r="AH745">
            <v>44510.731249999997</v>
          </cell>
          <cell r="AI745">
            <v>4.1544156769995366</v>
          </cell>
          <cell r="AJ745">
            <v>7.5468253968254082</v>
          </cell>
          <cell r="AK745">
            <v>23</v>
          </cell>
          <cell r="AL745">
            <v>36</v>
          </cell>
          <cell r="AM745">
            <v>23.085501858736059</v>
          </cell>
          <cell r="AN745">
            <v>29.241635687732341</v>
          </cell>
          <cell r="AO745">
            <v>20.085501858736059</v>
          </cell>
          <cell r="AP745">
            <v>42</v>
          </cell>
          <cell r="AQ745">
            <v>33.6</v>
          </cell>
          <cell r="AR745">
            <v>28.6</v>
          </cell>
          <cell r="AS745">
            <v>44622.206944444442</v>
          </cell>
          <cell r="AT745">
            <v>44617.206944444442</v>
          </cell>
          <cell r="AU745"/>
          <cell r="AV745"/>
          <cell r="AW745"/>
          <cell r="AX745"/>
          <cell r="AY745"/>
          <cell r="AZ745"/>
          <cell r="BA745"/>
          <cell r="BB745"/>
          <cell r="BC745" t="str">
            <v>PAID</v>
          </cell>
          <cell r="BD745"/>
          <cell r="BE745">
            <v>44591.606944444444</v>
          </cell>
          <cell r="BF745">
            <v>86.393055555556202</v>
          </cell>
          <cell r="BG745">
            <v>44588</v>
          </cell>
          <cell r="BH745">
            <v>44678</v>
          </cell>
        </row>
        <row r="746">
          <cell r="E746" t="str">
            <v>X22020872089</v>
          </cell>
          <cell r="F746" t="str">
            <v>THE ROMAN CATHOLIC BISHOP OF PASIG INC.</v>
          </cell>
          <cell r="G746" t="str">
            <v>BLOCK 18, SSB DE VILLE(SERV SUPPRT BRGD), TAGUIG CITY</v>
          </cell>
          <cell r="H746" t="str">
            <v>TAGUIG CITY</v>
          </cell>
          <cell r="I746" t="str">
            <v>PARAÑAQUE</v>
          </cell>
          <cell r="J746"/>
          <cell r="K746"/>
          <cell r="L746" t="str">
            <v>VJC</v>
          </cell>
          <cell r="M746" t="str">
            <v>CLOSE</v>
          </cell>
          <cell r="N746" t="str">
            <v>IJP</v>
          </cell>
          <cell r="O746">
            <v>23.48</v>
          </cell>
          <cell r="P746"/>
          <cell r="Q746">
            <v>32.15</v>
          </cell>
          <cell r="R746">
            <v>19</v>
          </cell>
          <cell r="S746">
            <v>44279.57</v>
          </cell>
          <cell r="T746" t="str">
            <v>NEW</v>
          </cell>
          <cell r="U746">
            <v>15923.08</v>
          </cell>
          <cell r="V746">
            <v>15475.5</v>
          </cell>
          <cell r="W746">
            <v>44642.630555555559</v>
          </cell>
          <cell r="X746">
            <v>44648.572916666664</v>
          </cell>
          <cell r="Y746">
            <v>44651</v>
          </cell>
          <cell r="Z746"/>
          <cell r="AA746">
            <v>44652.594444444447</v>
          </cell>
          <cell r="AB746">
            <v>45426.357638888891</v>
          </cell>
          <cell r="AC746">
            <v>9.9638888888875954</v>
          </cell>
          <cell r="AD746">
            <v>4.0215277777824667</v>
          </cell>
          <cell r="AE746">
            <v>773.7631944444438</v>
          </cell>
          <cell r="AF746">
            <v>44661.404749103946</v>
          </cell>
          <cell r="AG746">
            <v>44670.211200716847</v>
          </cell>
          <cell r="AH746">
            <v>44692.630555555559</v>
          </cell>
          <cell r="AI746">
            <v>0.34320061728390605</v>
          </cell>
          <cell r="AJ746">
            <v>19.344079861111094</v>
          </cell>
          <cell r="AK746">
            <v>20</v>
          </cell>
          <cell r="AL746">
            <v>36</v>
          </cell>
          <cell r="AM746">
            <v>21.774193548387096</v>
          </cell>
          <cell r="AN746">
            <v>27.58064516129032</v>
          </cell>
          <cell r="AO746">
            <v>18.774193548387096</v>
          </cell>
          <cell r="AP746">
            <v>40</v>
          </cell>
          <cell r="AQ746">
            <v>32</v>
          </cell>
          <cell r="AR746">
            <v>27</v>
          </cell>
          <cell r="AS746">
            <v>44684.594444444447</v>
          </cell>
          <cell r="AT746">
            <v>44679.594444444447</v>
          </cell>
          <cell r="AU746"/>
          <cell r="AV746"/>
          <cell r="AW746"/>
          <cell r="AX746"/>
          <cell r="AY746"/>
          <cell r="AZ746"/>
          <cell r="BA746"/>
          <cell r="BB746"/>
          <cell r="BC746" t="str">
            <v>PAID</v>
          </cell>
          <cell r="BD746"/>
          <cell r="BE746">
            <v>44655.594444444447</v>
          </cell>
          <cell r="BF746">
            <v>22.405555555553292</v>
          </cell>
          <cell r="BG746">
            <v>44652</v>
          </cell>
          <cell r="BH746">
            <v>44678</v>
          </cell>
        </row>
        <row r="747">
          <cell r="E747" t="str">
            <v>X21115184608</v>
          </cell>
          <cell r="F747" t="str">
            <v>PLEASANT VILLAGE HOMEOWNERS ASSOCIATION</v>
          </cell>
          <cell r="G747" t="str">
            <v>PENINSULA, PLEASANT VILL, MUNTINLUPA</v>
          </cell>
          <cell r="H747" t="str">
            <v>MUNTINLUPA CITY</v>
          </cell>
          <cell r="I747" t="str">
            <v>PARAÑAQUE</v>
          </cell>
          <cell r="J747" t="str">
            <v>for fcomp</v>
          </cell>
          <cell r="K747"/>
          <cell r="L747" t="str">
            <v>ECOM</v>
          </cell>
          <cell r="M747" t="str">
            <v>CLOSE</v>
          </cell>
          <cell r="N747" t="str">
            <v>MBF</v>
          </cell>
          <cell r="O747">
            <v>86.28</v>
          </cell>
          <cell r="P747"/>
          <cell r="Q747">
            <v>150.78</v>
          </cell>
          <cell r="R747">
            <v>5</v>
          </cell>
          <cell r="S747">
            <v>542896.71</v>
          </cell>
          <cell r="T747" t="str">
            <v>NEW</v>
          </cell>
          <cell r="U747">
            <v>58508.51</v>
          </cell>
          <cell r="V747">
            <v>58508.510000000017</v>
          </cell>
          <cell r="W747">
            <v>44662.452777777777</v>
          </cell>
          <cell r="X747">
            <v>44664.541666666664</v>
          </cell>
          <cell r="Y747">
            <v>44669</v>
          </cell>
          <cell r="Z747"/>
          <cell r="AA747">
            <v>44680.30972222222</v>
          </cell>
          <cell r="AB747">
            <v>45294.591666666667</v>
          </cell>
          <cell r="AC747">
            <v>17.856944444443798</v>
          </cell>
          <cell r="AD747">
            <v>15.768055555556202</v>
          </cell>
          <cell r="AE747">
            <v>614.28194444444671</v>
          </cell>
          <cell r="AF747">
            <v>44683.659674329501</v>
          </cell>
          <cell r="AG747">
            <v>44693.114846743294</v>
          </cell>
          <cell r="AH747">
            <v>44712.452777777777</v>
          </cell>
          <cell r="AI747">
            <v>0.55326003086417752</v>
          </cell>
          <cell r="AJ747">
            <v>13.960953282828335</v>
          </cell>
          <cell r="AK747">
            <v>26</v>
          </cell>
          <cell r="AL747">
            <v>36</v>
          </cell>
          <cell r="AM747">
            <v>24.206896551724139</v>
          </cell>
          <cell r="AN747">
            <v>30.662068965517239</v>
          </cell>
          <cell r="AO747">
            <v>21.206896551724139</v>
          </cell>
          <cell r="AP747">
            <v>44</v>
          </cell>
          <cell r="AQ747">
            <v>35.200000000000003</v>
          </cell>
          <cell r="AR747">
            <v>30.200000000000003</v>
          </cell>
          <cell r="AS747">
            <v>44715.509722222218</v>
          </cell>
          <cell r="AT747">
            <v>44710.509722222218</v>
          </cell>
          <cell r="AU747"/>
          <cell r="AV747"/>
          <cell r="AW747"/>
          <cell r="AX747"/>
          <cell r="AY747"/>
          <cell r="AZ747"/>
          <cell r="BA747"/>
          <cell r="BB747"/>
          <cell r="BC747" t="str">
            <v>PAID</v>
          </cell>
          <cell r="BD747"/>
          <cell r="BE747">
            <v>44683.30972222222</v>
          </cell>
          <cell r="BF747">
            <v>-3.3097222222204437</v>
          </cell>
          <cell r="BG747">
            <v>44676</v>
          </cell>
          <cell r="BH747">
            <v>44680</v>
          </cell>
        </row>
        <row r="748">
          <cell r="E748" t="str">
            <v>P1707001338</v>
          </cell>
          <cell r="F748" t="str">
            <v>MN_MAJOR (WDESIGN) Relocation of facilities affected by DPWH road widening</v>
          </cell>
          <cell r="G748" t="str">
            <v>KAINGIN RD. KAINGIN STO. NINO PARANAQUE</v>
          </cell>
          <cell r="H748" t="str">
            <v>PARAÑAQUE CITY</v>
          </cell>
          <cell r="I748" t="str">
            <v>PARAÑAQUE</v>
          </cell>
          <cell r="J748"/>
          <cell r="K748"/>
          <cell r="L748" t="str">
            <v>ECOM</v>
          </cell>
          <cell r="M748" t="str">
            <v>CLOSE</v>
          </cell>
          <cell r="N748" t="str">
            <v>MBF</v>
          </cell>
          <cell r="O748">
            <v>84.7</v>
          </cell>
          <cell r="P748"/>
          <cell r="Q748">
            <v>1581.98</v>
          </cell>
          <cell r="R748">
            <v>0</v>
          </cell>
          <cell r="S748">
            <v>2204003.94</v>
          </cell>
          <cell r="T748" t="str">
            <v>P-SERIES</v>
          </cell>
          <cell r="U748">
            <v>552503.84</v>
          </cell>
          <cell r="V748">
            <v>56404.18</v>
          </cell>
          <cell r="W748">
            <v>43019.338888888888</v>
          </cell>
          <cell r="X748">
            <v>43022.28125</v>
          </cell>
          <cell r="Y748">
            <v>44482</v>
          </cell>
          <cell r="Z748"/>
          <cell r="AA748">
            <v>44680.40902777778</v>
          </cell>
          <cell r="AB748">
            <v>45539.679166666669</v>
          </cell>
          <cell r="AC748">
            <v>1661.070138888892</v>
          </cell>
          <cell r="AD748">
            <v>1658.1277777777796</v>
          </cell>
          <cell r="AE748">
            <v>859.27013888888905</v>
          </cell>
          <cell r="AF748">
            <v>43045.814871421637</v>
          </cell>
          <cell r="AG748">
            <v>43056.67513343037</v>
          </cell>
          <cell r="AH748">
            <v>43069.338888888888</v>
          </cell>
          <cell r="AI748">
            <v>42.265006867284029</v>
          </cell>
          <cell r="AJ748">
            <v>14.321168981481485</v>
          </cell>
          <cell r="AK748">
            <v>50</v>
          </cell>
          <cell r="AL748">
            <v>36</v>
          </cell>
          <cell r="AM748">
            <v>29.475982532751093</v>
          </cell>
          <cell r="AN748">
            <v>37.336244541484717</v>
          </cell>
          <cell r="AO748">
            <v>26.475982532751093</v>
          </cell>
          <cell r="AP748">
            <v>60</v>
          </cell>
          <cell r="AQ748">
            <v>48</v>
          </cell>
          <cell r="AR748">
            <v>43</v>
          </cell>
          <cell r="AS748">
            <v>44728.40902777778</v>
          </cell>
          <cell r="AT748">
            <v>44723.40902777778</v>
          </cell>
          <cell r="AU748"/>
          <cell r="AV748"/>
          <cell r="AW748"/>
          <cell r="AX748"/>
          <cell r="AY748"/>
          <cell r="AZ748"/>
          <cell r="BA748"/>
          <cell r="BB748"/>
          <cell r="BC748" t="str">
            <v>PAID</v>
          </cell>
          <cell r="BD748"/>
          <cell r="BE748">
            <v>44683.40902777778</v>
          </cell>
          <cell r="BF748">
            <v>-3.4090277777795563</v>
          </cell>
          <cell r="BG748">
            <v>44651</v>
          </cell>
          <cell r="BH748">
            <v>44680</v>
          </cell>
        </row>
        <row r="749">
          <cell r="E749" t="str">
            <v>X22010409490</v>
          </cell>
          <cell r="F749" t="str">
            <v>DITO TELECOMMUNITY CORPORATION</v>
          </cell>
          <cell r="G749" t="str">
            <v>ROSAL, T.S. CRUZ SUBD, LAS PINAS CITY</v>
          </cell>
          <cell r="H749" t="str">
            <v>LAS PIÑAS CITY</v>
          </cell>
          <cell r="I749" t="str">
            <v>PARAÑAQUE</v>
          </cell>
          <cell r="J749"/>
          <cell r="K749"/>
          <cell r="L749" t="str">
            <v>ECOM</v>
          </cell>
          <cell r="M749" t="str">
            <v>CLOSE</v>
          </cell>
          <cell r="N749" t="str">
            <v>MBF</v>
          </cell>
          <cell r="O749">
            <v>67.599999999999994</v>
          </cell>
          <cell r="P749"/>
          <cell r="Q749">
            <v>124.85</v>
          </cell>
          <cell r="R749">
            <v>31</v>
          </cell>
          <cell r="S749">
            <v>350973.41</v>
          </cell>
          <cell r="T749" t="str">
            <v>NEW</v>
          </cell>
          <cell r="U749">
            <v>55786.26</v>
          </cell>
          <cell r="V749">
            <v>45839.69</v>
          </cell>
          <cell r="W749">
            <v>44641.481944444444</v>
          </cell>
          <cell r="X749">
            <v>44643</v>
          </cell>
          <cell r="Y749">
            <v>44642</v>
          </cell>
          <cell r="Z749"/>
          <cell r="AA749">
            <v>44672.688888888886</v>
          </cell>
          <cell r="AB749">
            <v>44770.654166666667</v>
          </cell>
          <cell r="AC749">
            <v>31.206944444442343</v>
          </cell>
          <cell r="AD749">
            <v>29.68888888888614</v>
          </cell>
          <cell r="AE749">
            <v>97.965277777781012</v>
          </cell>
          <cell r="AF749">
            <v>44662.688840996168</v>
          </cell>
          <cell r="AG749">
            <v>44672.144013409961</v>
          </cell>
          <cell r="AH749">
            <v>44691.481944444444</v>
          </cell>
          <cell r="AI749">
            <v>0.96688182573592729</v>
          </cell>
          <cell r="AJ749">
            <v>2.2264835858586594</v>
          </cell>
          <cell r="AK749">
            <v>26</v>
          </cell>
          <cell r="AL749">
            <v>36</v>
          </cell>
          <cell r="AM749">
            <v>24.206896551724139</v>
          </cell>
          <cell r="AN749">
            <v>30.662068965517239</v>
          </cell>
          <cell r="AO749">
            <v>21.206896551724139</v>
          </cell>
          <cell r="AP749">
            <v>44</v>
          </cell>
          <cell r="AQ749">
            <v>35.200000000000003</v>
          </cell>
          <cell r="AR749">
            <v>30.200000000000003</v>
          </cell>
          <cell r="AS749">
            <v>44707.888888888883</v>
          </cell>
          <cell r="AT749">
            <v>44702.888888888883</v>
          </cell>
          <cell r="AU749"/>
          <cell r="AV749"/>
          <cell r="AW749"/>
          <cell r="AX749"/>
          <cell r="AY749"/>
          <cell r="AZ749"/>
          <cell r="BA749"/>
          <cell r="BB749"/>
          <cell r="BC749" t="str">
            <v>PAID</v>
          </cell>
          <cell r="BD749"/>
          <cell r="BE749">
            <v>44675.688888888886</v>
          </cell>
          <cell r="BF749">
            <v>9.3111111111138598</v>
          </cell>
          <cell r="BG749">
            <v>44672</v>
          </cell>
          <cell r="BH749">
            <v>44685</v>
          </cell>
        </row>
        <row r="750">
          <cell r="E750" t="str">
            <v>X20104335830</v>
          </cell>
          <cell r="F750" t="str">
            <v>CITY GOVT OF MUNTINL,</v>
          </cell>
          <cell r="G750" t="str">
            <v>MARIGOLD, LAKEVIEW HOMES I, MUNTINLUPA</v>
          </cell>
          <cell r="H750" t="str">
            <v>MUNTINLUPA CITY</v>
          </cell>
          <cell r="I750" t="str">
            <v>PARAÑAQUE</v>
          </cell>
          <cell r="J750"/>
          <cell r="K750"/>
          <cell r="L750" t="str">
            <v>ECOM</v>
          </cell>
          <cell r="M750" t="str">
            <v>CLOSE</v>
          </cell>
          <cell r="N750" t="str">
            <v>MBF</v>
          </cell>
          <cell r="O750">
            <v>398.29</v>
          </cell>
          <cell r="P750"/>
          <cell r="Q750">
            <v>864.68</v>
          </cell>
          <cell r="R750">
            <v>203.8</v>
          </cell>
          <cell r="S750">
            <v>1491964.16</v>
          </cell>
          <cell r="T750" t="str">
            <v>MODIFICATION</v>
          </cell>
          <cell r="U750">
            <v>343515.27</v>
          </cell>
          <cell r="V750">
            <v>268796.27000000008</v>
          </cell>
          <cell r="W750">
            <v>44529.699305555558</v>
          </cell>
          <cell r="X750">
            <v>44533</v>
          </cell>
          <cell r="Y750">
            <v>44532</v>
          </cell>
          <cell r="Z750"/>
          <cell r="AA750">
            <v>44678.489583333336</v>
          </cell>
          <cell r="AB750">
            <v>44832.540972222225</v>
          </cell>
          <cell r="AC750">
            <v>148.7902777777781</v>
          </cell>
          <cell r="AD750">
            <v>145.48958333333576</v>
          </cell>
          <cell r="AE750">
            <v>154.05138888888905</v>
          </cell>
          <cell r="AF750">
            <v>44551.023629879885</v>
          </cell>
          <cell r="AG750">
            <v>44560.510116366371</v>
          </cell>
          <cell r="AH750">
            <v>44579.699305555558</v>
          </cell>
          <cell r="AI750">
            <v>4.5877002314814908</v>
          </cell>
          <cell r="AJ750">
            <v>2.8009343434343466</v>
          </cell>
          <cell r="AK750">
            <v>40</v>
          </cell>
          <cell r="AL750">
            <v>30</v>
          </cell>
          <cell r="AM750">
            <v>24.324324324324326</v>
          </cell>
          <cell r="AN750">
            <v>30.810810810810811</v>
          </cell>
          <cell r="AO750">
            <v>21.324324324324326</v>
          </cell>
          <cell r="AP750">
            <v>55</v>
          </cell>
          <cell r="AQ750">
            <v>44</v>
          </cell>
          <cell r="AR750">
            <v>39</v>
          </cell>
          <cell r="AS750">
            <v>44722.489583333336</v>
          </cell>
          <cell r="AT750">
            <v>44717.489583333336</v>
          </cell>
          <cell r="AU750"/>
          <cell r="AV750"/>
          <cell r="AW750"/>
          <cell r="AX750"/>
          <cell r="AY750"/>
          <cell r="AZ750"/>
          <cell r="BA750"/>
          <cell r="BB750"/>
          <cell r="BC750" t="str">
            <v>PAID</v>
          </cell>
          <cell r="BD750"/>
          <cell r="BE750">
            <v>44681.489583333336</v>
          </cell>
          <cell r="BF750">
            <v>3.5104166666642413</v>
          </cell>
          <cell r="BG750">
            <v>44674</v>
          </cell>
          <cell r="BH750">
            <v>44685</v>
          </cell>
        </row>
        <row r="751">
          <cell r="E751" t="str">
            <v>P2106111899</v>
          </cell>
          <cell r="F751" t="str">
            <v xml:space="preserve">47XD Loadsplit100kVA [035180|WA368823|CV7-0532 install 75/50 kVA DT CV7-0531/CV7-0529 W/POLE REPLACE </v>
          </cell>
          <cell r="G751" t="str">
            <v>ANTONIO OZAETA C MIROPOSA-VISTA GRANDE (BFRV) TALON II LAS PINAS CITY</v>
          </cell>
          <cell r="H751" t="str">
            <v>LAS PIÑAS CITY</v>
          </cell>
          <cell r="I751" t="str">
            <v>PARAÑAQUE</v>
          </cell>
          <cell r="J751"/>
          <cell r="K751"/>
          <cell r="L751" t="str">
            <v>CHALLENGER</v>
          </cell>
          <cell r="M751" t="str">
            <v>CLOSE</v>
          </cell>
          <cell r="N751" t="str">
            <v>MBF</v>
          </cell>
          <cell r="O751">
            <v>172.9</v>
          </cell>
          <cell r="P751">
            <v>142.45555999999996</v>
          </cell>
          <cell r="Q751">
            <v>6.9</v>
          </cell>
          <cell r="R751">
            <v>0</v>
          </cell>
          <cell r="S751">
            <v>622081.42000000004</v>
          </cell>
          <cell r="T751" t="str">
            <v>OLDT</v>
          </cell>
          <cell r="U751">
            <v>132963.44</v>
          </cell>
          <cell r="V751">
            <v>116940.96000000008</v>
          </cell>
          <cell r="W751">
            <v>44572.998611111114</v>
          </cell>
          <cell r="X751">
            <v>44573.633333333331</v>
          </cell>
          <cell r="Y751">
            <v>44582</v>
          </cell>
          <cell r="Z751"/>
          <cell r="AA751">
            <v>44601.388888888891</v>
          </cell>
          <cell r="AB751">
            <v>45367.572916666664</v>
          </cell>
          <cell r="AC751">
            <v>28.390277777776646</v>
          </cell>
          <cell r="AD751">
            <v>27.755555555559113</v>
          </cell>
          <cell r="AE751">
            <v>766.18402777777374</v>
          </cell>
          <cell r="AF751">
            <v>44591.7728046595</v>
          </cell>
          <cell r="AG751">
            <v>44600.579256272402</v>
          </cell>
          <cell r="AH751">
            <v>44622.998611111114</v>
          </cell>
          <cell r="AI751">
            <v>0.9778873456789734</v>
          </cell>
          <cell r="AJ751">
            <v>19.154600694444344</v>
          </cell>
          <cell r="AK751">
            <v>20</v>
          </cell>
          <cell r="AL751">
            <v>36</v>
          </cell>
          <cell r="AM751">
            <v>21.774193548387096</v>
          </cell>
          <cell r="AN751">
            <v>27.58064516129032</v>
          </cell>
          <cell r="AO751">
            <v>18.774193548387096</v>
          </cell>
          <cell r="AP751">
            <v>40</v>
          </cell>
          <cell r="AQ751">
            <v>32</v>
          </cell>
          <cell r="AR751">
            <v>27</v>
          </cell>
          <cell r="AS751">
            <v>44633.388888888891</v>
          </cell>
          <cell r="AT751">
            <v>44628.388888888891</v>
          </cell>
          <cell r="AU751"/>
          <cell r="AV751"/>
          <cell r="AW751"/>
          <cell r="AX751"/>
          <cell r="AY751"/>
          <cell r="AZ751"/>
          <cell r="BA751"/>
          <cell r="BB751"/>
          <cell r="BC751" t="str">
            <v>PAID</v>
          </cell>
          <cell r="BD751"/>
          <cell r="BE751">
            <v>44604.388888888891</v>
          </cell>
          <cell r="BF751">
            <v>80.611111111109494</v>
          </cell>
          <cell r="BG751">
            <v>44601</v>
          </cell>
          <cell r="BH751">
            <v>44685</v>
          </cell>
        </row>
        <row r="752">
          <cell r="E752" t="str">
            <v>R20700482</v>
          </cell>
          <cell r="F752" t="str">
            <v>VICENTE ADRIAN R.</v>
          </cell>
          <cell r="G752" t="str">
            <v>H. REYES, BF HOMES, LAS PINAS CITY</v>
          </cell>
          <cell r="H752" t="str">
            <v>LAS PIÑAS CITY</v>
          </cell>
          <cell r="I752" t="str">
            <v>PARAÑAQUE</v>
          </cell>
          <cell r="J752"/>
          <cell r="K752"/>
          <cell r="L752" t="str">
            <v>CHALLENGER</v>
          </cell>
          <cell r="M752" t="str">
            <v>CLOSE</v>
          </cell>
          <cell r="N752" t="str">
            <v>MBF</v>
          </cell>
          <cell r="O752">
            <v>145.24</v>
          </cell>
          <cell r="P752"/>
          <cell r="Q752">
            <v>172.18</v>
          </cell>
          <cell r="R752">
            <v>0</v>
          </cell>
          <cell r="S752">
            <v>321849.19</v>
          </cell>
          <cell r="T752" t="str">
            <v>RELOC</v>
          </cell>
          <cell r="U752">
            <v>132282.23999999999</v>
          </cell>
          <cell r="V752">
            <v>74582.009999999995</v>
          </cell>
          <cell r="W752">
            <v>44573.679861111108</v>
          </cell>
          <cell r="X752">
            <v>44578</v>
          </cell>
          <cell r="Y752">
            <v>44575</v>
          </cell>
          <cell r="Z752"/>
          <cell r="AA752">
            <v>44632.409722222219</v>
          </cell>
          <cell r="AB752">
            <v>44771.630555555559</v>
          </cell>
          <cell r="AC752">
            <v>58.729861111110949</v>
          </cell>
          <cell r="AD752">
            <v>54.409722222218988</v>
          </cell>
          <cell r="AE752">
            <v>139.22083333334012</v>
          </cell>
          <cell r="AF752">
            <v>44594.886757662833</v>
          </cell>
          <cell r="AG752">
            <v>44604.341930076625</v>
          </cell>
          <cell r="AH752">
            <v>44623.679861111108</v>
          </cell>
          <cell r="AI752">
            <v>1.8196217651946767</v>
          </cell>
          <cell r="AJ752">
            <v>3.164109848485003</v>
          </cell>
          <cell r="AK752">
            <v>26</v>
          </cell>
          <cell r="AL752">
            <v>36</v>
          </cell>
          <cell r="AM752">
            <v>24.206896551724139</v>
          </cell>
          <cell r="AN752">
            <v>30.662068965517239</v>
          </cell>
          <cell r="AO752">
            <v>21.206896551724139</v>
          </cell>
          <cell r="AP752">
            <v>44</v>
          </cell>
          <cell r="AQ752">
            <v>35.200000000000003</v>
          </cell>
          <cell r="AR752">
            <v>30.200000000000003</v>
          </cell>
          <cell r="AS752">
            <v>44667.609722222216</v>
          </cell>
          <cell r="AT752">
            <v>44662.609722222216</v>
          </cell>
          <cell r="AU752"/>
          <cell r="AV752"/>
          <cell r="AW752"/>
          <cell r="AX752"/>
          <cell r="AY752"/>
          <cell r="AZ752"/>
          <cell r="BA752"/>
          <cell r="BB752"/>
          <cell r="BC752" t="str">
            <v>PAID</v>
          </cell>
          <cell r="BD752"/>
          <cell r="BE752">
            <v>44635.409722222219</v>
          </cell>
          <cell r="BF752">
            <v>52.590277777781012</v>
          </cell>
          <cell r="BG752">
            <v>44662</v>
          </cell>
          <cell r="BH752">
            <v>44688</v>
          </cell>
        </row>
        <row r="753">
          <cell r="E753" t="str">
            <v>X21051959953</v>
          </cell>
          <cell r="F753" t="str">
            <v>FIVE OAKS LAND CORPORATION</v>
          </cell>
          <cell r="G753" t="str">
            <v>KASOY, VERDANT ACRES SUBD, LAS PINAS CITY</v>
          </cell>
          <cell r="H753" t="str">
            <v>LAS PIÑAS CITY</v>
          </cell>
          <cell r="I753" t="str">
            <v>PARAÑAQUE</v>
          </cell>
          <cell r="J753"/>
          <cell r="K753"/>
          <cell r="L753" t="str">
            <v>CHALLENGER</v>
          </cell>
          <cell r="M753" t="str">
            <v>CLOSE</v>
          </cell>
          <cell r="N753" t="str">
            <v>MBF</v>
          </cell>
          <cell r="O753">
            <v>33.92</v>
          </cell>
          <cell r="P753"/>
          <cell r="Q753">
            <v>56.88</v>
          </cell>
          <cell r="R753">
            <v>43</v>
          </cell>
          <cell r="S753">
            <v>228012.57</v>
          </cell>
          <cell r="T753" t="str">
            <v>NEW</v>
          </cell>
          <cell r="U753">
            <v>23005.94</v>
          </cell>
          <cell r="V753">
            <v>23005.940000000002</v>
          </cell>
          <cell r="W753">
            <v>44602.566666666666</v>
          </cell>
          <cell r="X753">
            <v>44606.619444444441</v>
          </cell>
          <cell r="Y753">
            <v>44603</v>
          </cell>
          <cell r="Z753"/>
          <cell r="AA753">
            <v>44671.561805555553</v>
          </cell>
          <cell r="AB753">
            <v>45427.397916666669</v>
          </cell>
          <cell r="AC753">
            <v>68.995138888887595</v>
          </cell>
          <cell r="AD753">
            <v>64.942361111112405</v>
          </cell>
          <cell r="AE753">
            <v>755.83611111111531</v>
          </cell>
          <cell r="AF753">
            <v>44622.652168525405</v>
          </cell>
          <cell r="AG753">
            <v>44631.808302354395</v>
          </cell>
          <cell r="AH753">
            <v>44652.566666666666</v>
          </cell>
          <cell r="AI753">
            <v>2.2415087392645847</v>
          </cell>
          <cell r="AJ753">
            <v>17.996097883597983</v>
          </cell>
          <cell r="AK753">
            <v>23</v>
          </cell>
          <cell r="AL753">
            <v>36</v>
          </cell>
          <cell r="AM753">
            <v>23.085501858736059</v>
          </cell>
          <cell r="AN753">
            <v>29.241635687732341</v>
          </cell>
          <cell r="AO753">
            <v>20.085501858736059</v>
          </cell>
          <cell r="AP753">
            <v>42</v>
          </cell>
          <cell r="AQ753">
            <v>33.6</v>
          </cell>
          <cell r="AR753">
            <v>28.6</v>
          </cell>
          <cell r="AS753">
            <v>44705.161805555552</v>
          </cell>
          <cell r="AT753">
            <v>44700.161805555552</v>
          </cell>
          <cell r="AU753"/>
          <cell r="AV753"/>
          <cell r="AW753"/>
          <cell r="AX753"/>
          <cell r="AY753"/>
          <cell r="AZ753"/>
          <cell r="BA753"/>
          <cell r="BB753"/>
          <cell r="BC753" t="str">
            <v>PAID</v>
          </cell>
          <cell r="BD753"/>
          <cell r="BE753">
            <v>44674.561805555553</v>
          </cell>
          <cell r="BF753">
            <v>13.438194444446708</v>
          </cell>
          <cell r="BG753">
            <v>44672</v>
          </cell>
          <cell r="BH753">
            <v>44688</v>
          </cell>
        </row>
        <row r="754">
          <cell r="E754" t="str">
            <v>X21115521587</v>
          </cell>
          <cell r="F754" t="str">
            <v>ROGER RAMOS MABAGOS</v>
          </cell>
          <cell r="G754" t="str">
            <v>SAMPAGUITA, B. HALL CPD, LAS PINAS CITY</v>
          </cell>
          <cell r="H754" t="str">
            <v>LAS PIÑAS CITY</v>
          </cell>
          <cell r="I754" t="str">
            <v>PARAÑAQUE</v>
          </cell>
          <cell r="J754"/>
          <cell r="K754"/>
          <cell r="L754" t="str">
            <v>CHALLENGER</v>
          </cell>
          <cell r="M754" t="str">
            <v>CLOSE</v>
          </cell>
          <cell r="N754" t="str">
            <v>MBF</v>
          </cell>
          <cell r="O754">
            <v>63.84</v>
          </cell>
          <cell r="P754"/>
          <cell r="Q754">
            <v>103.42</v>
          </cell>
          <cell r="R754">
            <v>219</v>
          </cell>
          <cell r="S754">
            <v>446955.95</v>
          </cell>
          <cell r="T754" t="str">
            <v>NEW</v>
          </cell>
          <cell r="U754">
            <v>45436.13</v>
          </cell>
          <cell r="V754">
            <v>45983.810000000012</v>
          </cell>
          <cell r="W754">
            <v>44644.67291666667</v>
          </cell>
          <cell r="X754">
            <v>44650.229166666664</v>
          </cell>
          <cell r="Y754">
            <v>44645</v>
          </cell>
          <cell r="Z754"/>
          <cell r="AA754">
            <v>44650.643750000003</v>
          </cell>
          <cell r="AB754">
            <v>45050.572222222225</v>
          </cell>
          <cell r="AC754">
            <v>5.9708333333328483</v>
          </cell>
          <cell r="AD754">
            <v>0.41458333333866904</v>
          </cell>
          <cell r="AE754">
            <v>399.9284722222219</v>
          </cell>
          <cell r="AF754">
            <v>44663.180269607845</v>
          </cell>
          <cell r="AG754">
            <v>44671.915563725495</v>
          </cell>
          <cell r="AH754">
            <v>44694.67291666667</v>
          </cell>
          <cell r="AI754">
            <v>0.2082136752136583</v>
          </cell>
          <cell r="AJ754">
            <v>9.0892834595959524</v>
          </cell>
          <cell r="AK754">
            <v>26</v>
          </cell>
          <cell r="AL754">
            <v>30</v>
          </cell>
          <cell r="AM754">
            <v>21.507352941176471</v>
          </cell>
          <cell r="AN754">
            <v>27.242647058823529</v>
          </cell>
          <cell r="AO754">
            <v>18.507352941176471</v>
          </cell>
          <cell r="AP754">
            <v>44</v>
          </cell>
          <cell r="AQ754">
            <v>35.200000000000003</v>
          </cell>
          <cell r="AR754">
            <v>30.200000000000003</v>
          </cell>
          <cell r="AS754">
            <v>44685.84375</v>
          </cell>
          <cell r="AT754">
            <v>44680.84375</v>
          </cell>
          <cell r="AU754"/>
          <cell r="AV754"/>
          <cell r="AW754"/>
          <cell r="AX754"/>
          <cell r="AY754"/>
          <cell r="AZ754"/>
          <cell r="BA754"/>
          <cell r="BB754"/>
          <cell r="BC754" t="str">
            <v>PAID</v>
          </cell>
          <cell r="BD754"/>
          <cell r="BE754">
            <v>44653.643750000003</v>
          </cell>
          <cell r="BF754">
            <v>35.35624999999709</v>
          </cell>
          <cell r="BG754">
            <v>44647</v>
          </cell>
          <cell r="BH754">
            <v>44689</v>
          </cell>
        </row>
        <row r="755">
          <cell r="E755" t="str">
            <v>X21104596178</v>
          </cell>
          <cell r="F755" t="str">
            <v>FEDERICO S. RIVERA</v>
          </cell>
          <cell r="G755" t="str">
            <v>RIVERA, PUROK 6 RIVERA CPD, PARANAQUE</v>
          </cell>
          <cell r="H755" t="str">
            <v>PARAÑAQUE CITY</v>
          </cell>
          <cell r="I755" t="str">
            <v>PARAÑAQUE</v>
          </cell>
          <cell r="J755"/>
          <cell r="K755"/>
          <cell r="L755" t="str">
            <v>ECOM</v>
          </cell>
          <cell r="M755" t="str">
            <v>CLOSE</v>
          </cell>
          <cell r="N755" t="str">
            <v>MBF</v>
          </cell>
          <cell r="O755">
            <v>221.12</v>
          </cell>
          <cell r="P755"/>
          <cell r="Q755">
            <v>345.57</v>
          </cell>
          <cell r="R755">
            <v>90</v>
          </cell>
          <cell r="S755">
            <v>866541.16</v>
          </cell>
          <cell r="T755" t="str">
            <v>NEW</v>
          </cell>
          <cell r="U755">
            <v>146888.29999999999</v>
          </cell>
          <cell r="V755">
            <v>157097.80999999997</v>
          </cell>
          <cell r="W755">
            <v>44634.654166666667</v>
          </cell>
          <cell r="X755">
            <v>44641.638194444444</v>
          </cell>
          <cell r="Y755">
            <v>44636</v>
          </cell>
          <cell r="Z755"/>
          <cell r="AA755">
            <v>44669.345833333333</v>
          </cell>
          <cell r="AB755">
            <v>45049.4375</v>
          </cell>
          <cell r="AC755">
            <v>34.691666666665697</v>
          </cell>
          <cell r="AD755">
            <v>27.707638888889051</v>
          </cell>
          <cell r="AE755">
            <v>380.09166666666715</v>
          </cell>
          <cell r="AF755">
            <v>44656.173397435901</v>
          </cell>
          <cell r="AG755">
            <v>44665.711858974362</v>
          </cell>
          <cell r="AH755">
            <v>44684.654166666667</v>
          </cell>
          <cell r="AI755">
            <v>1.0611568627450683</v>
          </cell>
          <cell r="AJ755">
            <v>7.9185763888888987</v>
          </cell>
          <cell r="AK755">
            <v>30</v>
          </cell>
          <cell r="AL755">
            <v>34</v>
          </cell>
          <cell r="AM755">
            <v>24.51923076923077</v>
          </cell>
          <cell r="AN755">
            <v>31.057692307692307</v>
          </cell>
          <cell r="AO755">
            <v>21.51923076923077</v>
          </cell>
          <cell r="AP755">
            <v>48</v>
          </cell>
          <cell r="AQ755">
            <v>38.400000000000006</v>
          </cell>
          <cell r="AR755">
            <v>33.400000000000006</v>
          </cell>
          <cell r="AS755">
            <v>44707.745833333334</v>
          </cell>
          <cell r="AT755">
            <v>44702.745833333334</v>
          </cell>
          <cell r="AU755"/>
          <cell r="AV755"/>
          <cell r="AW755"/>
          <cell r="AX755"/>
          <cell r="AY755"/>
          <cell r="AZ755"/>
          <cell r="BA755"/>
          <cell r="BB755"/>
          <cell r="BC755" t="str">
            <v>PAID</v>
          </cell>
          <cell r="BD755"/>
          <cell r="BE755">
            <v>44672.345833333333</v>
          </cell>
          <cell r="BF755">
            <v>18.654166666667152</v>
          </cell>
          <cell r="BG755">
            <v>44674</v>
          </cell>
          <cell r="BH755">
            <v>44691</v>
          </cell>
        </row>
        <row r="756">
          <cell r="E756" t="str">
            <v>R21704759</v>
          </cell>
          <cell r="F756" t="str">
            <v>HART MICHAEL THOMAS NOCHE</v>
          </cell>
          <cell r="G756" t="str">
            <v>QUERCUS, SOUTH GREENHEIGHTS VILL, MUNTINLUPA</v>
          </cell>
          <cell r="H756" t="str">
            <v>MUNTINLUPA CITY</v>
          </cell>
          <cell r="I756" t="str">
            <v>PARAÑAQUE</v>
          </cell>
          <cell r="J756"/>
          <cell r="K756"/>
          <cell r="L756" t="str">
            <v>CHALLENGER</v>
          </cell>
          <cell r="M756" t="str">
            <v>CLOSE</v>
          </cell>
          <cell r="N756" t="str">
            <v>MBF</v>
          </cell>
          <cell r="O756">
            <v>8.1300000000000008</v>
          </cell>
          <cell r="P756"/>
          <cell r="Q756">
            <v>11.18</v>
          </cell>
          <cell r="R756">
            <v>0</v>
          </cell>
          <cell r="S756">
            <v>21455.66</v>
          </cell>
          <cell r="T756" t="str">
            <v>RELOC</v>
          </cell>
          <cell r="U756">
            <v>5516.28</v>
          </cell>
          <cell r="V756">
            <v>5516.28</v>
          </cell>
          <cell r="W756">
            <v>44629.643750000003</v>
          </cell>
          <cell r="X756">
            <v>44631.609722222223</v>
          </cell>
          <cell r="Y756">
            <v>44630</v>
          </cell>
          <cell r="Z756"/>
          <cell r="AA756">
            <v>44650.538888888892</v>
          </cell>
          <cell r="AB756">
            <v>44820.595833333333</v>
          </cell>
          <cell r="AC756">
            <v>20.895138888889051</v>
          </cell>
          <cell r="AD756">
            <v>18.929166666668607</v>
          </cell>
          <cell r="AE756">
            <v>170.05694444444089</v>
          </cell>
          <cell r="AF756">
            <v>44648.417943548389</v>
          </cell>
          <cell r="AG756">
            <v>44657.224395161291</v>
          </cell>
          <cell r="AH756">
            <v>44679.643750000003</v>
          </cell>
          <cell r="AI756">
            <v>0.71972145061728954</v>
          </cell>
          <cell r="AJ756">
            <v>4.2514236111110222</v>
          </cell>
          <cell r="AK756">
            <v>20</v>
          </cell>
          <cell r="AL756">
            <v>36</v>
          </cell>
          <cell r="AM756">
            <v>21.774193548387096</v>
          </cell>
          <cell r="AN756">
            <v>27.58064516129032</v>
          </cell>
          <cell r="AO756">
            <v>18.774193548387096</v>
          </cell>
          <cell r="AP756">
            <v>40</v>
          </cell>
          <cell r="AQ756">
            <v>32</v>
          </cell>
          <cell r="AR756">
            <v>27</v>
          </cell>
          <cell r="AS756">
            <v>44682.538888888892</v>
          </cell>
          <cell r="AT756">
            <v>44677.538888888892</v>
          </cell>
          <cell r="AU756"/>
          <cell r="AV756"/>
          <cell r="AW756"/>
          <cell r="AX756"/>
          <cell r="AY756"/>
          <cell r="AZ756"/>
          <cell r="BA756"/>
          <cell r="BB756"/>
          <cell r="BC756" t="str">
            <v>PAID</v>
          </cell>
          <cell r="BD756"/>
          <cell r="BE756">
            <v>44653.538888888892</v>
          </cell>
          <cell r="BF756">
            <v>40.461111111108039</v>
          </cell>
          <cell r="BG756">
            <v>44650</v>
          </cell>
          <cell r="BH756">
            <v>44694</v>
          </cell>
        </row>
        <row r="757">
          <cell r="E757" t="str">
            <v>X22030914803</v>
          </cell>
          <cell r="F757" t="str">
            <v>SPEDI CONSTRUCTION INC.</v>
          </cell>
          <cell r="G757" t="str">
            <v>MAMBOG IV, MAMBOG IV, BACOOR</v>
          </cell>
          <cell r="H757" t="str">
            <v>BACOOR CITY</v>
          </cell>
          <cell r="I757" t="str">
            <v>DASMA</v>
          </cell>
          <cell r="J757"/>
          <cell r="K757"/>
          <cell r="L757" t="str">
            <v>CHALLENGER</v>
          </cell>
          <cell r="M757" t="str">
            <v>CLOSE</v>
          </cell>
          <cell r="N757" t="str">
            <v>MBF</v>
          </cell>
          <cell r="O757">
            <v>43.77</v>
          </cell>
          <cell r="P757"/>
          <cell r="Q757">
            <v>59.95</v>
          </cell>
          <cell r="R757">
            <v>59.5</v>
          </cell>
          <cell r="S757">
            <v>290166.93</v>
          </cell>
          <cell r="T757" t="str">
            <v>NEW</v>
          </cell>
          <cell r="U757">
            <v>29685.4</v>
          </cell>
          <cell r="V757">
            <v>29685.399999999998</v>
          </cell>
          <cell r="W757">
            <v>44663.572222222225</v>
          </cell>
          <cell r="X757">
            <v>44664.590277777781</v>
          </cell>
          <cell r="Y757">
            <v>44664</v>
          </cell>
          <cell r="Z757"/>
          <cell r="AA757">
            <v>44672.560416666667</v>
          </cell>
          <cell r="AB757">
            <v>45076.53402777778</v>
          </cell>
          <cell r="AC757">
            <v>8.9881944444423425</v>
          </cell>
          <cell r="AD757">
            <v>7.9701388888861402</v>
          </cell>
          <cell r="AE757">
            <v>403.9736111111124</v>
          </cell>
          <cell r="AF757">
            <v>44682.872602450363</v>
          </cell>
          <cell r="AG757">
            <v>44691.819370511199</v>
          </cell>
          <cell r="AH757">
            <v>44713.572222222225</v>
          </cell>
          <cell r="AI757">
            <v>0.30228838093201227</v>
          </cell>
          <cell r="AJ757">
            <v>9.6184193121693422</v>
          </cell>
          <cell r="AK757">
            <v>23</v>
          </cell>
          <cell r="AL757">
            <v>34</v>
          </cell>
          <cell r="AM757">
            <v>22.300380228136884</v>
          </cell>
          <cell r="AN757">
            <v>28.247148288973385</v>
          </cell>
          <cell r="AO757">
            <v>19.300380228136884</v>
          </cell>
          <cell r="AP757">
            <v>42</v>
          </cell>
          <cell r="AQ757">
            <v>33.6</v>
          </cell>
          <cell r="AR757">
            <v>28.6</v>
          </cell>
          <cell r="AS757">
            <v>44706.160416666666</v>
          </cell>
          <cell r="AT757">
            <v>44701.160416666666</v>
          </cell>
          <cell r="AU757"/>
          <cell r="AV757"/>
          <cell r="AW757"/>
          <cell r="AX757"/>
          <cell r="AY757"/>
          <cell r="AZ757"/>
          <cell r="BA757"/>
          <cell r="BB757"/>
          <cell r="BC757" t="str">
            <v>PAID</v>
          </cell>
          <cell r="BD757"/>
          <cell r="BE757">
            <v>44675.560416666667</v>
          </cell>
          <cell r="BF757">
            <v>18.439583333332848</v>
          </cell>
          <cell r="BG757">
            <v>44672</v>
          </cell>
          <cell r="BH757">
            <v>44694</v>
          </cell>
        </row>
        <row r="758">
          <cell r="E758" t="str">
            <v>X22031393538</v>
          </cell>
          <cell r="F758" t="str">
            <v>RAMON JOLO B. REVILLA III</v>
          </cell>
          <cell r="G758" t="str">
            <v>PANAPAAN VII, PANAPAAN VII, BACOOR</v>
          </cell>
          <cell r="H758" t="str">
            <v>BACOOR CITY</v>
          </cell>
          <cell r="I758" t="str">
            <v>DASMA</v>
          </cell>
          <cell r="J758"/>
          <cell r="K758"/>
          <cell r="L758" t="str">
            <v>CHALLENGER</v>
          </cell>
          <cell r="M758" t="str">
            <v>CLOSE</v>
          </cell>
          <cell r="N758" t="str">
            <v>MBF</v>
          </cell>
          <cell r="O758">
            <v>27.59</v>
          </cell>
          <cell r="P758"/>
          <cell r="Q758">
            <v>37.630000000000003</v>
          </cell>
          <cell r="R758">
            <v>44.45</v>
          </cell>
          <cell r="S758">
            <v>167521.79999999999</v>
          </cell>
          <cell r="T758" t="str">
            <v>NEW</v>
          </cell>
          <cell r="U758">
            <v>18731.3</v>
          </cell>
          <cell r="V758">
            <v>18731.3</v>
          </cell>
          <cell r="W758">
            <v>44669.765277777777</v>
          </cell>
          <cell r="X758">
            <v>44673.607638888891</v>
          </cell>
          <cell r="Y758">
            <v>44670</v>
          </cell>
          <cell r="Z758"/>
          <cell r="AA758">
            <v>44673.634027777778</v>
          </cell>
          <cell r="AB758">
            <v>45420.5625</v>
          </cell>
          <cell r="AC758">
            <v>3.8687500000014552</v>
          </cell>
          <cell r="AD758">
            <v>2.6388888887595385E-2</v>
          </cell>
          <cell r="AE758">
            <v>746.9284722222219</v>
          </cell>
          <cell r="AF758">
            <v>44688.539471326163</v>
          </cell>
          <cell r="AG758">
            <v>44697.345922939065</v>
          </cell>
          <cell r="AH758">
            <v>44719.765277777777</v>
          </cell>
          <cell r="AI758">
            <v>0.13325694444449454</v>
          </cell>
          <cell r="AJ758">
            <v>18.673211805555546</v>
          </cell>
          <cell r="AK758">
            <v>20</v>
          </cell>
          <cell r="AL758">
            <v>36</v>
          </cell>
          <cell r="AM758">
            <v>21.774193548387096</v>
          </cell>
          <cell r="AN758">
            <v>27.58064516129032</v>
          </cell>
          <cell r="AO758">
            <v>18.774193548387096</v>
          </cell>
          <cell r="AP758">
            <v>40</v>
          </cell>
          <cell r="AQ758">
            <v>32</v>
          </cell>
          <cell r="AR758">
            <v>27</v>
          </cell>
          <cell r="AS758">
            <v>44705.634027777778</v>
          </cell>
          <cell r="AT758">
            <v>44700.634027777778</v>
          </cell>
          <cell r="AU758"/>
          <cell r="AV758"/>
          <cell r="AW758"/>
          <cell r="AX758"/>
          <cell r="AY758"/>
          <cell r="AZ758"/>
          <cell r="BA758"/>
          <cell r="BB758"/>
          <cell r="BC758" t="str">
            <v>PAID</v>
          </cell>
          <cell r="BD758"/>
          <cell r="BE758">
            <v>44676.634027777778</v>
          </cell>
          <cell r="BF758">
            <v>17.365972222221899</v>
          </cell>
          <cell r="BG758">
            <v>44674</v>
          </cell>
          <cell r="BH758">
            <v>44694</v>
          </cell>
        </row>
        <row r="759">
          <cell r="E759" t="str">
            <v>X22030914961</v>
          </cell>
          <cell r="F759" t="str">
            <v>SPEDI CONSTRUCTION INC.</v>
          </cell>
          <cell r="G759" t="str">
            <v>MAMBOG IV, MAMBOG IV, BACOOR</v>
          </cell>
          <cell r="H759" t="str">
            <v>BACOOR CITY</v>
          </cell>
          <cell r="I759" t="str">
            <v>DASMA</v>
          </cell>
          <cell r="J759"/>
          <cell r="K759"/>
          <cell r="L759" t="str">
            <v>CHALLENGER</v>
          </cell>
          <cell r="M759" t="str">
            <v>CLOSE</v>
          </cell>
          <cell r="N759" t="str">
            <v>MBF</v>
          </cell>
          <cell r="O759">
            <v>26.63</v>
          </cell>
          <cell r="P759"/>
          <cell r="Q759">
            <v>36.619999999999997</v>
          </cell>
          <cell r="R759">
            <v>0</v>
          </cell>
          <cell r="S759">
            <v>77119.850000000006</v>
          </cell>
          <cell r="T759" t="str">
            <v>NEW</v>
          </cell>
          <cell r="U759">
            <v>18062.28</v>
          </cell>
          <cell r="V759">
            <v>18062.28</v>
          </cell>
          <cell r="W759">
            <v>44663.570833333331</v>
          </cell>
          <cell r="X759">
            <v>44664.590277777781</v>
          </cell>
          <cell r="Y759">
            <v>44664</v>
          </cell>
          <cell r="Z759"/>
          <cell r="AA759">
            <v>44672.561111111114</v>
          </cell>
          <cell r="AB759">
            <v>45439.425694444442</v>
          </cell>
          <cell r="AC759">
            <v>8.9902777777824667</v>
          </cell>
          <cell r="AD759">
            <v>7.9708333333328483</v>
          </cell>
          <cell r="AE759">
            <v>766.86458333332848</v>
          </cell>
          <cell r="AF759">
            <v>44682.345026881718</v>
          </cell>
          <cell r="AG759">
            <v>44691.151478494619</v>
          </cell>
          <cell r="AH759">
            <v>44713.570833333331</v>
          </cell>
          <cell r="AI759">
            <v>0.30966512345695163</v>
          </cell>
          <cell r="AJ759">
            <v>19.171614583333213</v>
          </cell>
          <cell r="AK759">
            <v>20</v>
          </cell>
          <cell r="AL759">
            <v>36</v>
          </cell>
          <cell r="AM759">
            <v>21.774193548387096</v>
          </cell>
          <cell r="AN759">
            <v>27.58064516129032</v>
          </cell>
          <cell r="AO759">
            <v>18.774193548387096</v>
          </cell>
          <cell r="AP759">
            <v>40</v>
          </cell>
          <cell r="AQ759">
            <v>32</v>
          </cell>
          <cell r="AR759">
            <v>27</v>
          </cell>
          <cell r="AS759">
            <v>44704.561111111114</v>
          </cell>
          <cell r="AT759">
            <v>44699.561111111114</v>
          </cell>
          <cell r="AU759"/>
          <cell r="AV759"/>
          <cell r="AW759"/>
          <cell r="AX759"/>
          <cell r="AY759"/>
          <cell r="AZ759"/>
          <cell r="BA759"/>
          <cell r="BB759"/>
          <cell r="BC759" t="str">
            <v>PAID</v>
          </cell>
          <cell r="BD759"/>
          <cell r="BE759">
            <v>44675.561111111114</v>
          </cell>
          <cell r="BF759">
            <v>18.43888888888614</v>
          </cell>
          <cell r="BG759">
            <v>44673</v>
          </cell>
          <cell r="BH759">
            <v>44694</v>
          </cell>
        </row>
        <row r="760">
          <cell r="E760" t="str">
            <v>R21455127</v>
          </cell>
          <cell r="F760" t="str">
            <v>CRENN ZDMARLIN FATIMA BACULI</v>
          </cell>
          <cell r="G760" t="str">
            <v>PANAY, AYALA-ALABANG VILL, MUNTINLUPA</v>
          </cell>
          <cell r="H760" t="str">
            <v>MUNTINLUPA CITY</v>
          </cell>
          <cell r="I760" t="str">
            <v>PARAÑAQUE</v>
          </cell>
          <cell r="J760" t="str">
            <v>for execution target May 2022</v>
          </cell>
          <cell r="K760"/>
          <cell r="L760" t="str">
            <v>POWERHOUSE</v>
          </cell>
          <cell r="M760" t="str">
            <v>CLOSE</v>
          </cell>
          <cell r="N760" t="str">
            <v>MBF</v>
          </cell>
          <cell r="O760">
            <v>11.6</v>
          </cell>
          <cell r="P760"/>
          <cell r="Q760">
            <v>11.17</v>
          </cell>
          <cell r="R760">
            <v>0</v>
          </cell>
          <cell r="S760">
            <v>24082.98</v>
          </cell>
          <cell r="T760" t="str">
            <v>RELOC</v>
          </cell>
          <cell r="U760">
            <v>5201.51</v>
          </cell>
          <cell r="V760">
            <v>7940.9000000000005</v>
          </cell>
          <cell r="W760">
            <v>44657.651388888888</v>
          </cell>
          <cell r="X760">
            <v>44659</v>
          </cell>
          <cell r="Y760">
            <v>44659</v>
          </cell>
          <cell r="Z760"/>
          <cell r="AA760">
            <v>44680.394444444442</v>
          </cell>
          <cell r="AB760">
            <v>44868.704861111109</v>
          </cell>
          <cell r="AC760">
            <v>22.743055555554747</v>
          </cell>
          <cell r="AD760">
            <v>21.394444444442343</v>
          </cell>
          <cell r="AE760">
            <v>188.31041666666715</v>
          </cell>
          <cell r="AF760">
            <v>44676.425582437274</v>
          </cell>
          <cell r="AG760">
            <v>44685.232034050176</v>
          </cell>
          <cell r="AH760">
            <v>44707.651388888888</v>
          </cell>
          <cell r="AI760">
            <v>0.78337191358021896</v>
          </cell>
          <cell r="AJ760">
            <v>4.7077604166666784</v>
          </cell>
          <cell r="AK760">
            <v>20</v>
          </cell>
          <cell r="AL760">
            <v>36</v>
          </cell>
          <cell r="AM760">
            <v>21.774193548387096</v>
          </cell>
          <cell r="AN760">
            <v>27.58064516129032</v>
          </cell>
          <cell r="AO760">
            <v>18.774193548387096</v>
          </cell>
          <cell r="AP760">
            <v>40</v>
          </cell>
          <cell r="AQ760">
            <v>32</v>
          </cell>
          <cell r="AR760">
            <v>27</v>
          </cell>
          <cell r="AS760">
            <v>44712.394444444442</v>
          </cell>
          <cell r="AT760">
            <v>44707.394444444442</v>
          </cell>
          <cell r="AU760"/>
          <cell r="AV760"/>
          <cell r="AW760"/>
          <cell r="AX760"/>
          <cell r="AY760"/>
          <cell r="AZ760"/>
          <cell r="BA760"/>
          <cell r="BB760"/>
          <cell r="BC760" t="str">
            <v>PAID</v>
          </cell>
          <cell r="BD760"/>
          <cell r="BE760">
            <v>44683.394444444442</v>
          </cell>
          <cell r="BF760">
            <v>14.605555555557657</v>
          </cell>
          <cell r="BG760">
            <v>44678</v>
          </cell>
          <cell r="BH760">
            <v>44698</v>
          </cell>
        </row>
        <row r="761">
          <cell r="E761" t="str">
            <v>X22010427238</v>
          </cell>
          <cell r="F761" t="str">
            <v>MAGNANIMOUS REAL ESTATE INC.</v>
          </cell>
          <cell r="G761" t="str">
            <v>KENNEDY ROAD, ASIAWORLD ENTERTAINMENT CITY, PARANAQUE</v>
          </cell>
          <cell r="H761" t="str">
            <v>PARAÑAQUE CITY</v>
          </cell>
          <cell r="I761" t="str">
            <v>PARAÑAQUE</v>
          </cell>
          <cell r="J761"/>
          <cell r="K761"/>
          <cell r="L761" t="str">
            <v>POWERHOUSE</v>
          </cell>
          <cell r="M761" t="str">
            <v>CLOSE</v>
          </cell>
          <cell r="N761" t="str">
            <v>MBF</v>
          </cell>
          <cell r="O761">
            <v>307.72000000000003</v>
          </cell>
          <cell r="P761"/>
          <cell r="Q761">
            <v>854.08</v>
          </cell>
          <cell r="R761">
            <v>1615</v>
          </cell>
          <cell r="S761">
            <v>3812039.07</v>
          </cell>
          <cell r="T761" t="str">
            <v>NEW</v>
          </cell>
          <cell r="U761">
            <v>197100.37</v>
          </cell>
          <cell r="V761">
            <v>195723.69</v>
          </cell>
          <cell r="W761">
            <v>44649.711111111108</v>
          </cell>
          <cell r="X761">
            <v>44650.3125</v>
          </cell>
          <cell r="Y761">
            <v>44652</v>
          </cell>
          <cell r="Z761"/>
          <cell r="AA761">
            <v>44662.605555555558</v>
          </cell>
          <cell r="AB761">
            <v>44936.601388888892</v>
          </cell>
          <cell r="AC761">
            <v>12.894444444449618</v>
          </cell>
          <cell r="AD761">
            <v>12.293055555557657</v>
          </cell>
          <cell r="AE761">
            <v>273.9958333333343</v>
          </cell>
          <cell r="AF761">
            <v>44664.35816993464</v>
          </cell>
          <cell r="AG761">
            <v>44672.064052287576</v>
          </cell>
          <cell r="AH761">
            <v>44699.711111111108</v>
          </cell>
          <cell r="AI761">
            <v>0.54801388888910874</v>
          </cell>
          <cell r="AJ761">
            <v>4.9817424242424417</v>
          </cell>
          <cell r="AK761">
            <v>40</v>
          </cell>
          <cell r="AL761">
            <v>20</v>
          </cell>
          <cell r="AM761">
            <v>17.647058823529413</v>
          </cell>
          <cell r="AN761">
            <v>22.352941176470591</v>
          </cell>
          <cell r="AO761">
            <v>14.647058823529413</v>
          </cell>
          <cell r="AP761">
            <v>55</v>
          </cell>
          <cell r="AQ761">
            <v>44</v>
          </cell>
          <cell r="AR761">
            <v>39</v>
          </cell>
          <cell r="AS761">
            <v>44706.605555555558</v>
          </cell>
          <cell r="AT761">
            <v>44701.605555555558</v>
          </cell>
          <cell r="AU761"/>
          <cell r="AV761"/>
          <cell r="AW761"/>
          <cell r="AX761"/>
          <cell r="AY761"/>
          <cell r="AZ761"/>
          <cell r="BA761"/>
          <cell r="BB761"/>
          <cell r="BC761" t="str">
            <v>PAID</v>
          </cell>
          <cell r="BD761" t="str">
            <v>WITH BACKJOB</v>
          </cell>
          <cell r="BE761">
            <v>44665.605555555558</v>
          </cell>
          <cell r="BF761">
            <v>32.394444444442343</v>
          </cell>
          <cell r="BG761">
            <v>44676</v>
          </cell>
          <cell r="BH761">
            <v>44698</v>
          </cell>
        </row>
        <row r="762">
          <cell r="E762" t="str">
            <v>X22020543549</v>
          </cell>
          <cell r="F762" t="str">
            <v>RONALD FREDRIC HERNANDEZ ERIGA</v>
          </cell>
          <cell r="G762" t="str">
            <v>BRILLANTE, JACKIE LOU VILLE SUBD, PARANAQUE</v>
          </cell>
          <cell r="H762" t="str">
            <v>PARAÑAQUE CITY</v>
          </cell>
          <cell r="I762" t="str">
            <v>PARAÑAQUE</v>
          </cell>
          <cell r="J762"/>
          <cell r="K762"/>
          <cell r="L762" t="str">
            <v>POWERHOUSE</v>
          </cell>
          <cell r="M762" t="str">
            <v>CLOSE</v>
          </cell>
          <cell r="N762" t="str">
            <v>MBF</v>
          </cell>
          <cell r="O762">
            <v>95.88</v>
          </cell>
          <cell r="P762"/>
          <cell r="Q762">
            <v>147.03</v>
          </cell>
          <cell r="R762">
            <v>80</v>
          </cell>
          <cell r="S762">
            <v>372638.58</v>
          </cell>
          <cell r="T762" t="str">
            <v>MODIFICATION</v>
          </cell>
          <cell r="U762">
            <v>65042.8</v>
          </cell>
          <cell r="V762">
            <v>65042.800000000017</v>
          </cell>
          <cell r="W762">
            <v>44638.74722222222</v>
          </cell>
          <cell r="X762">
            <v>44642.617361111108</v>
          </cell>
          <cell r="Y762">
            <v>44642</v>
          </cell>
          <cell r="Z762"/>
          <cell r="AA762">
            <v>44662.603472222225</v>
          </cell>
          <cell r="AB762">
            <v>45177.425000000003</v>
          </cell>
          <cell r="AC762">
            <v>23.856250000004366</v>
          </cell>
          <cell r="AD762">
            <v>19.98611111111677</v>
          </cell>
          <cell r="AE762">
            <v>514.8215277777781</v>
          </cell>
          <cell r="AF762">
            <v>44659.092292644753</v>
          </cell>
          <cell r="AG762">
            <v>44668.31764475743</v>
          </cell>
          <cell r="AH762">
            <v>44688.74722222222</v>
          </cell>
          <cell r="AI762">
            <v>0.76642251131235728</v>
          </cell>
          <cell r="AJ762">
            <v>11.700489267676774</v>
          </cell>
          <cell r="AK762">
            <v>26</v>
          </cell>
          <cell r="AL762">
            <v>34</v>
          </cell>
          <cell r="AM762">
            <v>23.345070422535212</v>
          </cell>
          <cell r="AN762">
            <v>29.570422535211268</v>
          </cell>
          <cell r="AO762">
            <v>20.345070422535212</v>
          </cell>
          <cell r="AP762">
            <v>44</v>
          </cell>
          <cell r="AQ762">
            <v>35.200000000000003</v>
          </cell>
          <cell r="AR762">
            <v>30.200000000000003</v>
          </cell>
          <cell r="AS762">
            <v>44697.803472222222</v>
          </cell>
          <cell r="AT762">
            <v>44692.803472222222</v>
          </cell>
          <cell r="AU762"/>
          <cell r="AV762"/>
          <cell r="AW762"/>
          <cell r="AX762"/>
          <cell r="AY762"/>
          <cell r="AZ762"/>
          <cell r="BA762"/>
          <cell r="BB762"/>
          <cell r="BC762" t="str">
            <v>PAID</v>
          </cell>
          <cell r="BD762" t="str">
            <v>WITH BACKJOB</v>
          </cell>
          <cell r="BE762">
            <v>44665.603472222225</v>
          </cell>
          <cell r="BF762">
            <v>32.396527777775191</v>
          </cell>
          <cell r="BG762">
            <v>44658</v>
          </cell>
          <cell r="BH762">
            <v>44698</v>
          </cell>
        </row>
        <row r="763">
          <cell r="E763" t="str">
            <v>X22010144613</v>
          </cell>
          <cell r="F763" t="str">
            <v>MARCO SANTIAGO DE LEON SYJUCO</v>
          </cell>
          <cell r="G763" t="str">
            <v>AGNO, AYALA-ALABANG VILL, MUNTINLUPA</v>
          </cell>
          <cell r="H763" t="str">
            <v>MUNTINLUPA CITY</v>
          </cell>
          <cell r="I763" t="str">
            <v>PARAÑAQUE</v>
          </cell>
          <cell r="J763"/>
          <cell r="K763"/>
          <cell r="L763" t="str">
            <v>POWERHOUSE</v>
          </cell>
          <cell r="M763" t="str">
            <v>CLOSE</v>
          </cell>
          <cell r="N763" t="str">
            <v>MBF</v>
          </cell>
          <cell r="O763">
            <v>45.13</v>
          </cell>
          <cell r="P763"/>
          <cell r="Q763">
            <v>69.23</v>
          </cell>
          <cell r="R763">
            <v>97</v>
          </cell>
          <cell r="S763">
            <v>309615.40000000002</v>
          </cell>
          <cell r="T763" t="str">
            <v>MODIFICATION</v>
          </cell>
          <cell r="U763">
            <v>30626.84</v>
          </cell>
          <cell r="V763">
            <v>30626.840000000004</v>
          </cell>
          <cell r="W763">
            <v>44641.446527777778</v>
          </cell>
          <cell r="X763">
            <v>44643</v>
          </cell>
          <cell r="Y763">
            <v>44642</v>
          </cell>
          <cell r="Z763"/>
          <cell r="AA763">
            <v>44664.613888888889</v>
          </cell>
          <cell r="AB763">
            <v>45209.651388888888</v>
          </cell>
          <cell r="AC763">
            <v>23.167361111110949</v>
          </cell>
          <cell r="AD763">
            <v>21.613888888889051</v>
          </cell>
          <cell r="AE763">
            <v>545.03749999999854</v>
          </cell>
          <cell r="AF763">
            <v>44660.746908005916</v>
          </cell>
          <cell r="AG763">
            <v>44669.693676066752</v>
          </cell>
          <cell r="AH763">
            <v>44691.446527777778</v>
          </cell>
          <cell r="AI763">
            <v>0.77915805271383365</v>
          </cell>
          <cell r="AJ763">
            <v>12.977083333333299</v>
          </cell>
          <cell r="AK763">
            <v>23</v>
          </cell>
          <cell r="AL763">
            <v>34</v>
          </cell>
          <cell r="AM763">
            <v>22.300380228136884</v>
          </cell>
          <cell r="AN763">
            <v>28.247148288973385</v>
          </cell>
          <cell r="AO763">
            <v>19.300380228136884</v>
          </cell>
          <cell r="AP763">
            <v>42</v>
          </cell>
          <cell r="AQ763">
            <v>33.6</v>
          </cell>
          <cell r="AR763">
            <v>28.6</v>
          </cell>
          <cell r="AS763">
            <v>44698.213888888888</v>
          </cell>
          <cell r="AT763">
            <v>44693.213888888888</v>
          </cell>
          <cell r="AU763"/>
          <cell r="AV763"/>
          <cell r="AW763"/>
          <cell r="AX763"/>
          <cell r="AY763"/>
          <cell r="AZ763"/>
          <cell r="BA763"/>
          <cell r="BB763"/>
          <cell r="BC763" t="str">
            <v>PAID</v>
          </cell>
          <cell r="BD763"/>
          <cell r="BE763">
            <v>44667.613888888889</v>
          </cell>
          <cell r="BF763">
            <v>30.386111111110949</v>
          </cell>
          <cell r="BG763">
            <v>44662</v>
          </cell>
          <cell r="BH763">
            <v>44698</v>
          </cell>
        </row>
        <row r="764">
          <cell r="E764" t="str">
            <v>X22020564852</v>
          </cell>
          <cell r="F764" t="str">
            <v>MA. SHARMAINE MEDINA QIU</v>
          </cell>
          <cell r="G764" t="str">
            <v>CAPERNAUM, MULTINATIONAL VILL, PARANAQUE</v>
          </cell>
          <cell r="H764" t="str">
            <v>PARAÑAQUE CITY</v>
          </cell>
          <cell r="I764" t="str">
            <v>PARAÑAQUE</v>
          </cell>
          <cell r="J764"/>
          <cell r="K764"/>
          <cell r="L764" t="str">
            <v>POWERHOUSE</v>
          </cell>
          <cell r="M764" t="str">
            <v>CLOSE</v>
          </cell>
          <cell r="N764" t="str">
            <v>MBF</v>
          </cell>
          <cell r="O764">
            <v>44.45</v>
          </cell>
          <cell r="P764"/>
          <cell r="Q764">
            <v>60.87</v>
          </cell>
          <cell r="R764">
            <v>75</v>
          </cell>
          <cell r="S764">
            <v>218000.97</v>
          </cell>
          <cell r="T764" t="str">
            <v>MODIFICATION</v>
          </cell>
          <cell r="U764">
            <v>30146.400000000001</v>
          </cell>
          <cell r="V764">
            <v>30146.399999999998</v>
          </cell>
          <cell r="W764">
            <v>44638.747916666667</v>
          </cell>
          <cell r="X764">
            <v>44642.618055555555</v>
          </cell>
          <cell r="Y764">
            <v>44642</v>
          </cell>
          <cell r="Z764"/>
          <cell r="AA764">
            <v>44662.602083333331</v>
          </cell>
          <cell r="AB764">
            <v>45385.323611111111</v>
          </cell>
          <cell r="AC764">
            <v>23.854166666664241</v>
          </cell>
          <cell r="AD764">
            <v>19.984027777776646</v>
          </cell>
          <cell r="AE764">
            <v>722.72152777777956</v>
          </cell>
          <cell r="AF764">
            <v>44658.048296894805</v>
          </cell>
          <cell r="AG764">
            <v>44666.995064955641</v>
          </cell>
          <cell r="AH764">
            <v>44688.747916666667</v>
          </cell>
          <cell r="AI764">
            <v>0.80225650042617591</v>
          </cell>
          <cell r="AJ764">
            <v>17.207655423280464</v>
          </cell>
          <cell r="AK764">
            <v>23</v>
          </cell>
          <cell r="AL764">
            <v>34</v>
          </cell>
          <cell r="AM764">
            <v>22.300380228136884</v>
          </cell>
          <cell r="AN764">
            <v>28.247148288973385</v>
          </cell>
          <cell r="AO764">
            <v>19.300380228136884</v>
          </cell>
          <cell r="AP764">
            <v>42</v>
          </cell>
          <cell r="AQ764">
            <v>33.6</v>
          </cell>
          <cell r="AR764">
            <v>28.6</v>
          </cell>
          <cell r="AS764">
            <v>44696.20208333333</v>
          </cell>
          <cell r="AT764">
            <v>44691.20208333333</v>
          </cell>
          <cell r="AU764"/>
          <cell r="AV764"/>
          <cell r="AW764"/>
          <cell r="AX764"/>
          <cell r="AY764"/>
          <cell r="AZ764"/>
          <cell r="BA764"/>
          <cell r="BB764"/>
          <cell r="BC764" t="str">
            <v>PAID</v>
          </cell>
          <cell r="BD764" t="str">
            <v>WITH BACKJOB</v>
          </cell>
          <cell r="BE764">
            <v>44665.602083333331</v>
          </cell>
          <cell r="BF764">
            <v>32.397916666668607</v>
          </cell>
          <cell r="BG764">
            <v>44659</v>
          </cell>
          <cell r="BH764">
            <v>44698</v>
          </cell>
        </row>
        <row r="765">
          <cell r="E765" t="str">
            <v>X22020496953</v>
          </cell>
          <cell r="F765" t="str">
            <v>JENNIFER ACAP ANG</v>
          </cell>
          <cell r="G765" t="str">
            <v>LANGKA, GOLDEN ACRES SUBD, LAS PINAS CITY</v>
          </cell>
          <cell r="H765" t="str">
            <v>LAS PIÑAS CITY</v>
          </cell>
          <cell r="I765" t="str">
            <v>PARAÑAQUE</v>
          </cell>
          <cell r="J765"/>
          <cell r="K765"/>
          <cell r="L765" t="str">
            <v>POWERHOUSE</v>
          </cell>
          <cell r="M765" t="str">
            <v>CLOSE</v>
          </cell>
          <cell r="N765" t="str">
            <v>MBF</v>
          </cell>
          <cell r="O765">
            <v>12.81</v>
          </cell>
          <cell r="P765"/>
          <cell r="Q765">
            <v>17.45</v>
          </cell>
          <cell r="R765">
            <v>17</v>
          </cell>
          <cell r="S765">
            <v>111600.89</v>
          </cell>
          <cell r="T765" t="str">
            <v>MODIFICATION</v>
          </cell>
          <cell r="U765">
            <v>8687.4</v>
          </cell>
          <cell r="V765">
            <v>8687.4</v>
          </cell>
          <cell r="W765">
            <v>44645.384722222225</v>
          </cell>
          <cell r="X765">
            <v>44651.390972222223</v>
          </cell>
          <cell r="Y765">
            <v>44649</v>
          </cell>
          <cell r="Z765"/>
          <cell r="AA765">
            <v>44657.393055555556</v>
          </cell>
          <cell r="AB765">
            <v>45434.568749999999</v>
          </cell>
          <cell r="AC765">
            <v>12.008333333331393</v>
          </cell>
          <cell r="AD765">
            <v>6.0020833333328483</v>
          </cell>
          <cell r="AE765">
            <v>777.17569444444234</v>
          </cell>
          <cell r="AF765">
            <v>44664.158915770611</v>
          </cell>
          <cell r="AG765">
            <v>44672.965367383513</v>
          </cell>
          <cell r="AH765">
            <v>44695.384722222225</v>
          </cell>
          <cell r="AI765">
            <v>0.41362037037030353</v>
          </cell>
          <cell r="AJ765">
            <v>19.429392361111059</v>
          </cell>
          <cell r="AK765">
            <v>20</v>
          </cell>
          <cell r="AL765">
            <v>36</v>
          </cell>
          <cell r="AM765">
            <v>21.774193548387096</v>
          </cell>
          <cell r="AN765">
            <v>27.58064516129032</v>
          </cell>
          <cell r="AO765">
            <v>18.774193548387096</v>
          </cell>
          <cell r="AP765">
            <v>40</v>
          </cell>
          <cell r="AQ765">
            <v>32</v>
          </cell>
          <cell r="AR765">
            <v>27</v>
          </cell>
          <cell r="AS765">
            <v>44689.393055555556</v>
          </cell>
          <cell r="AT765">
            <v>44684.393055555556</v>
          </cell>
          <cell r="AU765"/>
          <cell r="AV765"/>
          <cell r="AW765"/>
          <cell r="AX765"/>
          <cell r="AY765"/>
          <cell r="AZ765"/>
          <cell r="BA765"/>
          <cell r="BB765"/>
          <cell r="BC765" t="str">
            <v>PAID</v>
          </cell>
          <cell r="BD765"/>
          <cell r="BE765">
            <v>44660.393055555556</v>
          </cell>
          <cell r="BF765">
            <v>37.606944444443798</v>
          </cell>
          <cell r="BG765">
            <v>44655</v>
          </cell>
          <cell r="BH765">
            <v>44698</v>
          </cell>
        </row>
        <row r="766">
          <cell r="E766" t="str">
            <v>X22031400299</v>
          </cell>
          <cell r="F766" t="str">
            <v>GLOBE TELECOM, INC.</v>
          </cell>
          <cell r="G766" t="str">
            <v>DAANG KALABAW, PANAPAAN IV, BACOOR</v>
          </cell>
          <cell r="H766" t="str">
            <v>BACOOR CITY</v>
          </cell>
          <cell r="I766" t="str">
            <v>DASMA</v>
          </cell>
          <cell r="J766" t="str">
            <v>for completion May 2022</v>
          </cell>
          <cell r="K766"/>
          <cell r="L766" t="str">
            <v>ECOM</v>
          </cell>
          <cell r="M766" t="str">
            <v>CLOSE</v>
          </cell>
          <cell r="N766" t="str">
            <v>MBF</v>
          </cell>
          <cell r="O766">
            <v>39.200000000000003</v>
          </cell>
          <cell r="P766"/>
          <cell r="Q766">
            <v>46.87</v>
          </cell>
          <cell r="R766">
            <v>18</v>
          </cell>
          <cell r="S766">
            <v>187012.11</v>
          </cell>
          <cell r="T766" t="str">
            <v>NEW</v>
          </cell>
          <cell r="U766">
            <v>23231.98</v>
          </cell>
          <cell r="V766">
            <v>23231.98</v>
          </cell>
          <cell r="W766">
            <v>44677.563194444447</v>
          </cell>
          <cell r="X766">
            <v>44678</v>
          </cell>
          <cell r="Y766">
            <v>44678</v>
          </cell>
          <cell r="Z766"/>
          <cell r="AA766">
            <v>44680.644444444442</v>
          </cell>
          <cell r="AB766">
            <v>44770.673611111109</v>
          </cell>
          <cell r="AC766">
            <v>3.0812499999956344</v>
          </cell>
          <cell r="AD766">
            <v>2.6444444444423425</v>
          </cell>
          <cell r="AE766">
            <v>90.029166666667152</v>
          </cell>
          <cell r="AF766">
            <v>44696.337387992833</v>
          </cell>
          <cell r="AG766">
            <v>44705.143839605735</v>
          </cell>
          <cell r="AH766">
            <v>44727.563194444447</v>
          </cell>
          <cell r="AI766">
            <v>0.10613194444429408</v>
          </cell>
          <cell r="AJ766">
            <v>2.2507291666666789</v>
          </cell>
          <cell r="AK766">
            <v>20</v>
          </cell>
          <cell r="AL766">
            <v>36</v>
          </cell>
          <cell r="AM766">
            <v>21.774193548387096</v>
          </cell>
          <cell r="AN766">
            <v>27.58064516129032</v>
          </cell>
          <cell r="AO766">
            <v>18.774193548387096</v>
          </cell>
          <cell r="AP766">
            <v>40</v>
          </cell>
          <cell r="AQ766">
            <v>32</v>
          </cell>
          <cell r="AR766">
            <v>27</v>
          </cell>
          <cell r="AS766">
            <v>44712.644444444442</v>
          </cell>
          <cell r="AT766">
            <v>44707.644444444442</v>
          </cell>
          <cell r="AU766"/>
          <cell r="AV766"/>
          <cell r="AW766"/>
          <cell r="AX766"/>
          <cell r="AY766"/>
          <cell r="AZ766"/>
          <cell r="BA766"/>
          <cell r="BB766"/>
          <cell r="BC766" t="str">
            <v>PAID</v>
          </cell>
          <cell r="BD766"/>
          <cell r="BE766">
            <v>44683.644444444442</v>
          </cell>
          <cell r="BF766">
            <v>17.355555555557657</v>
          </cell>
          <cell r="BG766">
            <v>44685</v>
          </cell>
          <cell r="BH766">
            <v>44701</v>
          </cell>
        </row>
        <row r="767">
          <cell r="E767" t="str">
            <v>X21125907876</v>
          </cell>
          <cell r="F767" t="str">
            <v>DITO TELECOMMUNITY CORPORATION</v>
          </cell>
          <cell r="G767" t="str">
            <v>ALABANG-ZAPOTE, ALMANZA I, LAS PINAS CITY</v>
          </cell>
          <cell r="H767" t="str">
            <v>LAS PIÑAS CITY</v>
          </cell>
          <cell r="I767" t="str">
            <v>PARAÑAQUE</v>
          </cell>
          <cell r="J767" t="str">
            <v>for completion this week</v>
          </cell>
          <cell r="K767"/>
          <cell r="L767" t="str">
            <v>ECOM</v>
          </cell>
          <cell r="M767" t="str">
            <v>CLOSE</v>
          </cell>
          <cell r="N767" t="str">
            <v>MBF</v>
          </cell>
          <cell r="O767">
            <v>247.44</v>
          </cell>
          <cell r="P767"/>
          <cell r="Q767">
            <v>372.5</v>
          </cell>
          <cell r="R767">
            <v>290</v>
          </cell>
          <cell r="S767">
            <v>1068256.8600000001</v>
          </cell>
          <cell r="T767" t="str">
            <v>NEW</v>
          </cell>
          <cell r="U767">
            <v>160286.68</v>
          </cell>
          <cell r="V767">
            <v>159631.10000000003</v>
          </cell>
          <cell r="W767">
            <v>44669.644444444442</v>
          </cell>
          <cell r="X767">
            <v>44671.4375</v>
          </cell>
          <cell r="Y767">
            <v>44670</v>
          </cell>
          <cell r="Z767"/>
          <cell r="AA767">
            <v>44680.643055555556</v>
          </cell>
          <cell r="AB767">
            <v>44833.621527777781</v>
          </cell>
          <cell r="AC767">
            <v>10.99861111111386</v>
          </cell>
          <cell r="AD767">
            <v>9.2055555555562023</v>
          </cell>
          <cell r="AE767">
            <v>152.97847222222481</v>
          </cell>
          <cell r="AF767">
            <v>44689.144444444442</v>
          </cell>
          <cell r="AG767">
            <v>44698.144444444442</v>
          </cell>
          <cell r="AH767">
            <v>44719.644444444442</v>
          </cell>
          <cell r="AI767">
            <v>0.36662037037046197</v>
          </cell>
          <cell r="AJ767">
            <v>3.1870515046296837</v>
          </cell>
          <cell r="AK767">
            <v>30</v>
          </cell>
          <cell r="AL767">
            <v>30</v>
          </cell>
          <cell r="AM767">
            <v>22.5</v>
          </cell>
          <cell r="AN767">
            <v>28.5</v>
          </cell>
          <cell r="AO767">
            <v>19.5</v>
          </cell>
          <cell r="AP767">
            <v>48</v>
          </cell>
          <cell r="AQ767">
            <v>38.400000000000006</v>
          </cell>
          <cell r="AR767">
            <v>33.400000000000006</v>
          </cell>
          <cell r="AS767">
            <v>44719.043055555558</v>
          </cell>
          <cell r="AT767">
            <v>44714.043055555558</v>
          </cell>
          <cell r="AU767"/>
          <cell r="AV767"/>
          <cell r="AW767"/>
          <cell r="AX767"/>
          <cell r="AY767"/>
          <cell r="AZ767"/>
          <cell r="BA767"/>
          <cell r="BB767"/>
          <cell r="BC767" t="str">
            <v>PAID</v>
          </cell>
          <cell r="BD767"/>
          <cell r="BE767">
            <v>44683.643055555556</v>
          </cell>
          <cell r="BF767">
            <v>17.356944444443798</v>
          </cell>
          <cell r="BG767">
            <v>44681</v>
          </cell>
          <cell r="BH767">
            <v>44701</v>
          </cell>
        </row>
        <row r="768">
          <cell r="E768" t="str">
            <v>X21083506644</v>
          </cell>
          <cell r="F768" t="str">
            <v>INDUSTRIAL TECHNOLOGY DEVELOPMENT INSTITUTE</v>
          </cell>
          <cell r="G768" t="str">
            <v>LIKHA, DOST CPD, TAGUIG CITY</v>
          </cell>
          <cell r="H768" t="str">
            <v>TAGUIG CITY</v>
          </cell>
          <cell r="I768" t="str">
            <v>PARAÑAQUE</v>
          </cell>
          <cell r="J768" t="str">
            <v>for completion May 2022</v>
          </cell>
          <cell r="K768"/>
          <cell r="L768" t="str">
            <v>ECOM</v>
          </cell>
          <cell r="M768" t="str">
            <v>CLOSE</v>
          </cell>
          <cell r="N768" t="str">
            <v>MBF</v>
          </cell>
          <cell r="O768">
            <v>89.32</v>
          </cell>
          <cell r="P768"/>
          <cell r="Q768">
            <v>129.6</v>
          </cell>
          <cell r="R768">
            <v>142</v>
          </cell>
          <cell r="S768">
            <v>425760.18</v>
          </cell>
          <cell r="T768" t="str">
            <v>NEW</v>
          </cell>
          <cell r="U768">
            <v>60295.51</v>
          </cell>
          <cell r="V768">
            <v>62979.41</v>
          </cell>
          <cell r="W768">
            <v>44673.309027777781</v>
          </cell>
          <cell r="X768">
            <v>44680.543055555558</v>
          </cell>
          <cell r="Y768">
            <v>44678</v>
          </cell>
          <cell r="Z768"/>
          <cell r="AA768">
            <v>44687.59652777778</v>
          </cell>
          <cell r="AB768">
            <v>45049.620138888888</v>
          </cell>
          <cell r="AC768">
            <v>14.287499999998545</v>
          </cell>
          <cell r="AD768">
            <v>7.0534722222218988</v>
          </cell>
          <cell r="AE768">
            <v>362.02361111110804</v>
          </cell>
          <cell r="AF768">
            <v>44692.755070943247</v>
          </cell>
          <cell r="AG768">
            <v>44701.740682454038</v>
          </cell>
          <cell r="AH768">
            <v>44723.309027777781</v>
          </cell>
          <cell r="AI768">
            <v>0.47739483173072061</v>
          </cell>
          <cell r="AJ768">
            <v>8.2278093434342736</v>
          </cell>
          <cell r="AK768">
            <v>26</v>
          </cell>
          <cell r="AL768">
            <v>32</v>
          </cell>
          <cell r="AM768">
            <v>22.446043165467625</v>
          </cell>
          <cell r="AN768">
            <v>28.431654676258994</v>
          </cell>
          <cell r="AO768">
            <v>19.446043165467625</v>
          </cell>
          <cell r="AP768">
            <v>44</v>
          </cell>
          <cell r="AQ768">
            <v>35.200000000000003</v>
          </cell>
          <cell r="AR768">
            <v>30.200000000000003</v>
          </cell>
          <cell r="AS768">
            <v>44722.796527777777</v>
          </cell>
          <cell r="AT768">
            <v>44717.796527777777</v>
          </cell>
          <cell r="AU768"/>
          <cell r="AV768"/>
          <cell r="AW768"/>
          <cell r="AX768"/>
          <cell r="AY768"/>
          <cell r="AZ768"/>
          <cell r="BA768"/>
          <cell r="BB768"/>
          <cell r="BC768" t="str">
            <v>PAID</v>
          </cell>
          <cell r="BD768"/>
          <cell r="BE768">
            <v>44690.59652777778</v>
          </cell>
          <cell r="BF768">
            <v>10.403472222220444</v>
          </cell>
          <cell r="BG768">
            <v>44687</v>
          </cell>
          <cell r="BH768">
            <v>44701</v>
          </cell>
        </row>
        <row r="769">
          <cell r="E769" t="str">
            <v>X22020878474</v>
          </cell>
          <cell r="F769" t="str">
            <v>OSCAR DELA PEÑA ALMADEN</v>
          </cell>
          <cell r="G769" t="str">
            <v>STA. ANA II, SAN AGUSTIN VILL, PARANAQUE</v>
          </cell>
          <cell r="H769" t="str">
            <v>PARAÑAQUE CITY</v>
          </cell>
          <cell r="I769" t="str">
            <v>PARAÑAQUE</v>
          </cell>
          <cell r="J769" t="str">
            <v>for completion May 2022</v>
          </cell>
          <cell r="K769"/>
          <cell r="L769" t="str">
            <v>ECOM</v>
          </cell>
          <cell r="M769" t="str">
            <v>CLOSE</v>
          </cell>
          <cell r="N769" t="str">
            <v>MBF</v>
          </cell>
          <cell r="O769">
            <v>204.44</v>
          </cell>
          <cell r="P769"/>
          <cell r="Q769">
            <v>307.27999999999997</v>
          </cell>
          <cell r="R769">
            <v>52</v>
          </cell>
          <cell r="S769">
            <v>781759.14</v>
          </cell>
          <cell r="T769" t="str">
            <v>NEW</v>
          </cell>
          <cell r="U769">
            <v>128836.84</v>
          </cell>
          <cell r="V769">
            <v>138640.72999999998</v>
          </cell>
          <cell r="W769">
            <v>44672.306250000001</v>
          </cell>
          <cell r="X769">
            <v>44678</v>
          </cell>
          <cell r="Y769">
            <v>44678</v>
          </cell>
          <cell r="Z769"/>
          <cell r="AA769">
            <v>44699.431250000001</v>
          </cell>
          <cell r="AB769">
            <v>45637.301388888889</v>
          </cell>
          <cell r="AC769">
            <v>27.125</v>
          </cell>
          <cell r="AD769">
            <v>21.431250000001455</v>
          </cell>
          <cell r="AE769">
            <v>937.8701388888876</v>
          </cell>
          <cell r="AF769">
            <v>44693.825480769236</v>
          </cell>
          <cell r="AG769">
            <v>44703.363942307697</v>
          </cell>
          <cell r="AH769">
            <v>44722.306250000001</v>
          </cell>
          <cell r="AI769">
            <v>0.82970588235294118</v>
          </cell>
          <cell r="AJ769">
            <v>19.538961226851825</v>
          </cell>
          <cell r="AK769">
            <v>30</v>
          </cell>
          <cell r="AL769">
            <v>34</v>
          </cell>
          <cell r="AM769">
            <v>24.51923076923077</v>
          </cell>
          <cell r="AN769">
            <v>31.057692307692307</v>
          </cell>
          <cell r="AO769">
            <v>21.51923076923077</v>
          </cell>
          <cell r="AP769">
            <v>48</v>
          </cell>
          <cell r="AQ769">
            <v>38.400000000000006</v>
          </cell>
          <cell r="AR769">
            <v>33.400000000000006</v>
          </cell>
          <cell r="AS769">
            <v>44737.831250000003</v>
          </cell>
          <cell r="AT769">
            <v>44732.831250000003</v>
          </cell>
          <cell r="AU769"/>
          <cell r="AV769"/>
          <cell r="AW769"/>
          <cell r="AX769"/>
          <cell r="AY769"/>
          <cell r="AZ769"/>
          <cell r="BA769"/>
          <cell r="BB769"/>
          <cell r="BC769" t="str">
            <v>PAID</v>
          </cell>
          <cell r="BD769"/>
          <cell r="BE769">
            <v>44702.431250000001</v>
          </cell>
          <cell r="BF769">
            <v>-1.4312500000014552</v>
          </cell>
          <cell r="BG769">
            <v>44697</v>
          </cell>
          <cell r="BH769">
            <v>44701</v>
          </cell>
        </row>
        <row r="770">
          <cell r="E770" t="str">
            <v>X22020811079</v>
          </cell>
          <cell r="F770" t="str">
            <v>NOC SPECIALTY FOODS, INC.</v>
          </cell>
          <cell r="G770" t="str">
            <v>MOLINO BLVD, MOLINO III, BACOOR</v>
          </cell>
          <cell r="H770" t="str">
            <v>BACOOR CITY</v>
          </cell>
          <cell r="I770" t="str">
            <v>DASMA</v>
          </cell>
          <cell r="J770"/>
          <cell r="K770"/>
          <cell r="L770" t="str">
            <v>CHALLENGER</v>
          </cell>
          <cell r="M770" t="str">
            <v>CLOSE</v>
          </cell>
          <cell r="N770" t="str">
            <v>MBF</v>
          </cell>
          <cell r="O770">
            <v>15.16</v>
          </cell>
          <cell r="P770"/>
          <cell r="Q770">
            <v>17.73</v>
          </cell>
          <cell r="R770">
            <v>20</v>
          </cell>
          <cell r="S770">
            <v>112752.56</v>
          </cell>
          <cell r="T770" t="str">
            <v>NEW</v>
          </cell>
          <cell r="U770">
            <v>8825.08</v>
          </cell>
          <cell r="V770">
            <v>8825.08</v>
          </cell>
          <cell r="W770">
            <v>44662.467361111114</v>
          </cell>
          <cell r="X770">
            <v>44664.625694444447</v>
          </cell>
          <cell r="Y770">
            <v>44663</v>
          </cell>
          <cell r="Z770"/>
          <cell r="AA770">
            <v>44671.522222222222</v>
          </cell>
          <cell r="AB770">
            <v>44866.418055555558</v>
          </cell>
          <cell r="AC770">
            <v>9.054861111108039</v>
          </cell>
          <cell r="AD770">
            <v>6.8965277777751908</v>
          </cell>
          <cell r="AE770">
            <v>194.89583333333576</v>
          </cell>
          <cell r="AF770">
            <v>44681.2415546595</v>
          </cell>
          <cell r="AG770">
            <v>44690.048006272402</v>
          </cell>
          <cell r="AH770">
            <v>44712.467361111114</v>
          </cell>
          <cell r="AI770">
            <v>0.31188966049372135</v>
          </cell>
          <cell r="AJ770">
            <v>4.8723958333333943</v>
          </cell>
          <cell r="AK770">
            <v>20</v>
          </cell>
          <cell r="AL770">
            <v>36</v>
          </cell>
          <cell r="AM770">
            <v>21.774193548387096</v>
          </cell>
          <cell r="AN770">
            <v>27.58064516129032</v>
          </cell>
          <cell r="AO770">
            <v>18.774193548387096</v>
          </cell>
          <cell r="AP770">
            <v>40</v>
          </cell>
          <cell r="AQ770">
            <v>32</v>
          </cell>
          <cell r="AR770">
            <v>27</v>
          </cell>
          <cell r="AS770">
            <v>44703.522222222222</v>
          </cell>
          <cell r="AT770">
            <v>44698.522222222222</v>
          </cell>
          <cell r="AU770"/>
          <cell r="AV770"/>
          <cell r="AW770"/>
          <cell r="AX770"/>
          <cell r="AY770"/>
          <cell r="AZ770"/>
          <cell r="BA770"/>
          <cell r="BB770"/>
          <cell r="BC770" t="str">
            <v>PAID</v>
          </cell>
          <cell r="BD770"/>
          <cell r="BE770">
            <v>44674.522222222222</v>
          </cell>
          <cell r="BF770">
            <v>30.477777777778101</v>
          </cell>
          <cell r="BG770">
            <v>44672</v>
          </cell>
          <cell r="BH770">
            <v>44705</v>
          </cell>
        </row>
        <row r="771">
          <cell r="E771" t="str">
            <v>X22010390714</v>
          </cell>
          <cell r="F771" t="str">
            <v>MEDICAL CENTER MUNTINLUPA, INC.</v>
          </cell>
          <cell r="G771" t="str">
            <v>LARBAF, BRUGER SUBD, MUNTINLUPA</v>
          </cell>
          <cell r="H771" t="str">
            <v>MUNTINLUPA CITY</v>
          </cell>
          <cell r="I771" t="str">
            <v>PARAÑAQUE</v>
          </cell>
          <cell r="J771"/>
          <cell r="K771"/>
          <cell r="L771" t="str">
            <v>ECOM</v>
          </cell>
          <cell r="M771" t="str">
            <v>CLOSE</v>
          </cell>
          <cell r="N771" t="str">
            <v>MBF</v>
          </cell>
          <cell r="O771">
            <v>224.99</v>
          </cell>
          <cell r="P771"/>
          <cell r="Q771">
            <v>367.18</v>
          </cell>
          <cell r="R771">
            <v>124</v>
          </cell>
          <cell r="S771">
            <v>763961.36</v>
          </cell>
          <cell r="T771" t="str">
            <v>NEW</v>
          </cell>
          <cell r="U771">
            <v>170391.16</v>
          </cell>
          <cell r="V771">
            <v>152607.35000000003</v>
          </cell>
          <cell r="W771">
            <v>44683.619444444441</v>
          </cell>
          <cell r="X771">
            <v>44687</v>
          </cell>
          <cell r="Y771">
            <v>44691</v>
          </cell>
          <cell r="Z771"/>
          <cell r="AA771">
            <v>44701.362500000003</v>
          </cell>
          <cell r="AB771">
            <v>45632.659722222219</v>
          </cell>
          <cell r="AC771">
            <v>17.743055555562023</v>
          </cell>
          <cell r="AD771">
            <v>14.36250000000291</v>
          </cell>
          <cell r="AE771">
            <v>931.29722222221608</v>
          </cell>
          <cell r="AF771">
            <v>44704.148856209147</v>
          </cell>
          <cell r="AG771">
            <v>44713.42336601307</v>
          </cell>
          <cell r="AH771">
            <v>44733.619444444441</v>
          </cell>
          <cell r="AI771">
            <v>0.56555989583353949</v>
          </cell>
          <cell r="AJ771">
            <v>19.402025462962836</v>
          </cell>
          <cell r="AK771">
            <v>30</v>
          </cell>
          <cell r="AL771">
            <v>32</v>
          </cell>
          <cell r="AM771">
            <v>23.52941176470588</v>
          </cell>
          <cell r="AN771">
            <v>29.803921568627448</v>
          </cell>
          <cell r="AO771">
            <v>20.52941176470588</v>
          </cell>
          <cell r="AP771">
            <v>48</v>
          </cell>
          <cell r="AQ771">
            <v>38.400000000000006</v>
          </cell>
          <cell r="AR771">
            <v>33.400000000000006</v>
          </cell>
          <cell r="AS771">
            <v>44739.762500000004</v>
          </cell>
          <cell r="AT771">
            <v>44734.762500000004</v>
          </cell>
          <cell r="AU771"/>
          <cell r="AV771"/>
          <cell r="AW771"/>
          <cell r="AX771"/>
          <cell r="AY771"/>
          <cell r="AZ771"/>
          <cell r="BA771"/>
          <cell r="BB771"/>
          <cell r="BC771" t="str">
            <v>PAID</v>
          </cell>
          <cell r="BD771"/>
          <cell r="BE771">
            <v>44704.362500000003</v>
          </cell>
          <cell r="BF771">
            <v>3.6374999999970896</v>
          </cell>
          <cell r="BG771">
            <v>44701</v>
          </cell>
          <cell r="BH771">
            <v>44708</v>
          </cell>
        </row>
        <row r="772">
          <cell r="E772" t="str">
            <v>X22020513701</v>
          </cell>
          <cell r="F772" t="str">
            <v>CITY GOVERNMENT OF MUNTINLUPA</v>
          </cell>
          <cell r="G772" t="str">
            <v>PUROK 2, PUROK 2, MUNTINLUPA</v>
          </cell>
          <cell r="H772" t="str">
            <v>MUNTINLUPA CITY</v>
          </cell>
          <cell r="I772" t="str">
            <v>PARAÑAQUE</v>
          </cell>
          <cell r="J772"/>
          <cell r="K772"/>
          <cell r="L772" t="str">
            <v>CHALLENGER</v>
          </cell>
          <cell r="M772" t="str">
            <v>CLOSE</v>
          </cell>
          <cell r="N772" t="str">
            <v>MBF</v>
          </cell>
          <cell r="O772">
            <v>45.4</v>
          </cell>
          <cell r="P772"/>
          <cell r="Q772">
            <v>70.87</v>
          </cell>
          <cell r="R772">
            <v>277.3</v>
          </cell>
          <cell r="S772">
            <v>136249.96</v>
          </cell>
          <cell r="T772" t="str">
            <v>MODIFICATION</v>
          </cell>
          <cell r="U772">
            <v>32207.95</v>
          </cell>
          <cell r="V772">
            <v>30482.83</v>
          </cell>
          <cell r="W772">
            <v>44684.849305555559</v>
          </cell>
          <cell r="X772">
            <v>44687</v>
          </cell>
          <cell r="Y772">
            <v>44685</v>
          </cell>
          <cell r="Z772"/>
          <cell r="AA772">
            <v>44699.434027777781</v>
          </cell>
          <cell r="AB772">
            <v>44872.540277777778</v>
          </cell>
          <cell r="AC772">
            <v>14.584722222221899</v>
          </cell>
          <cell r="AD772">
            <v>12.434027777781012</v>
          </cell>
          <cell r="AE772">
            <v>173.10624999999709</v>
          </cell>
          <cell r="AF772">
            <v>44702.46683543604</v>
          </cell>
          <cell r="AG772">
            <v>44710.964843404166</v>
          </cell>
          <cell r="AH772">
            <v>44734.849305555559</v>
          </cell>
          <cell r="AI772">
            <v>0.53054569243155014</v>
          </cell>
          <cell r="AJ772">
            <v>4.1215773809523117</v>
          </cell>
          <cell r="AK772">
            <v>23</v>
          </cell>
          <cell r="AL772">
            <v>30</v>
          </cell>
          <cell r="AM772">
            <v>20.617529880478088</v>
          </cell>
          <cell r="AN772">
            <v>26.115537848605577</v>
          </cell>
          <cell r="AO772">
            <v>17.617529880478088</v>
          </cell>
          <cell r="AP772">
            <v>42</v>
          </cell>
          <cell r="AQ772">
            <v>33.6</v>
          </cell>
          <cell r="AR772">
            <v>28.6</v>
          </cell>
          <cell r="AS772">
            <v>44733.03402777778</v>
          </cell>
          <cell r="AT772">
            <v>44728.03402777778</v>
          </cell>
          <cell r="AU772"/>
          <cell r="AV772"/>
          <cell r="AW772"/>
          <cell r="AX772"/>
          <cell r="AY772"/>
          <cell r="AZ772"/>
          <cell r="BA772"/>
          <cell r="BB772"/>
          <cell r="BC772" t="str">
            <v>PAID</v>
          </cell>
          <cell r="BD772"/>
          <cell r="BE772">
            <v>44702.434027777781</v>
          </cell>
          <cell r="BF772">
            <v>6.5659722222189885</v>
          </cell>
          <cell r="BG772">
            <v>44698</v>
          </cell>
          <cell r="BH772">
            <v>44709</v>
          </cell>
        </row>
        <row r="773">
          <cell r="E773" t="str">
            <v>X20104334084</v>
          </cell>
          <cell r="F773" t="str">
            <v>CITY GOVERNMENT OF MUNTINLUPA,</v>
          </cell>
          <cell r="G773" t="str">
            <v>PUROK 2, PUROK 2, MUNTINLUPA</v>
          </cell>
          <cell r="H773" t="str">
            <v>MUNTINLUPA CITY</v>
          </cell>
          <cell r="I773" t="str">
            <v>PARAÑAQUE</v>
          </cell>
          <cell r="J773"/>
          <cell r="K773"/>
          <cell r="L773" t="str">
            <v>CHALLENGER</v>
          </cell>
          <cell r="M773" t="str">
            <v>CLOSE</v>
          </cell>
          <cell r="N773" t="str">
            <v>MBF</v>
          </cell>
          <cell r="O773">
            <v>340.79</v>
          </cell>
          <cell r="P773"/>
          <cell r="Q773">
            <v>458.47</v>
          </cell>
          <cell r="R773">
            <v>277.3</v>
          </cell>
          <cell r="S773">
            <v>1175151.58</v>
          </cell>
          <cell r="T773" t="str">
            <v>MODIFICATION</v>
          </cell>
          <cell r="U773">
            <v>205406.2</v>
          </cell>
          <cell r="V773">
            <v>206337.17000000004</v>
          </cell>
          <cell r="W773">
            <v>44512.402777777781</v>
          </cell>
          <cell r="X773">
            <v>44518</v>
          </cell>
          <cell r="Y773">
            <v>44518</v>
          </cell>
          <cell r="Z773"/>
          <cell r="AA773">
            <v>44700.636111111111</v>
          </cell>
          <cell r="AB773">
            <v>44945.534722222219</v>
          </cell>
          <cell r="AC773">
            <v>188.23333333332994</v>
          </cell>
          <cell r="AD773">
            <v>182.63611111111095</v>
          </cell>
          <cell r="AE773">
            <v>244.89861111110804</v>
          </cell>
          <cell r="AF773">
            <v>44532.33271408351</v>
          </cell>
          <cell r="AG773">
            <v>44541.447363765044</v>
          </cell>
          <cell r="AH773">
            <v>44562.402777777781</v>
          </cell>
          <cell r="AI773">
            <v>6.1567986111109994</v>
          </cell>
          <cell r="AJ773">
            <v>4.8979722222221609</v>
          </cell>
          <cell r="AK773">
            <v>32</v>
          </cell>
          <cell r="AL773">
            <v>30</v>
          </cell>
          <cell r="AM773">
            <v>22.929936305732486</v>
          </cell>
          <cell r="AN773">
            <v>29.044585987261147</v>
          </cell>
          <cell r="AO773">
            <v>19.929936305732486</v>
          </cell>
          <cell r="AP773">
            <v>50</v>
          </cell>
          <cell r="AQ773">
            <v>40</v>
          </cell>
          <cell r="AR773">
            <v>35</v>
          </cell>
          <cell r="AS773">
            <v>44740.636111111111</v>
          </cell>
          <cell r="AT773">
            <v>44735.636111111111</v>
          </cell>
          <cell r="AU773"/>
          <cell r="AV773"/>
          <cell r="AW773"/>
          <cell r="AX773"/>
          <cell r="AY773"/>
          <cell r="AZ773"/>
          <cell r="BA773"/>
          <cell r="BB773"/>
          <cell r="BC773" t="str">
            <v>PAID</v>
          </cell>
          <cell r="BD773"/>
          <cell r="BE773">
            <v>44703.636111111111</v>
          </cell>
          <cell r="BF773">
            <v>5.3638888888890506</v>
          </cell>
          <cell r="BG773">
            <v>44698</v>
          </cell>
          <cell r="BH773">
            <v>44709</v>
          </cell>
        </row>
        <row r="774">
          <cell r="E774" t="str">
            <v>X21051748420</v>
          </cell>
          <cell r="F774" t="str">
            <v>K388 REALTY &amp; DEVELOPMENT INC.</v>
          </cell>
          <cell r="G774" t="str">
            <v>MA. CRISTINA, AYALA-ALABANG VILL, MUNTINLUPA</v>
          </cell>
          <cell r="H774" t="str">
            <v>MUNTINLUPA CITY</v>
          </cell>
          <cell r="I774" t="str">
            <v>PARAÑAQUE</v>
          </cell>
          <cell r="J774"/>
          <cell r="K774"/>
          <cell r="L774" t="str">
            <v>CHALLENGER</v>
          </cell>
          <cell r="M774" t="str">
            <v>CLOSE</v>
          </cell>
          <cell r="N774" t="str">
            <v>MBF</v>
          </cell>
          <cell r="O774">
            <v>85.47</v>
          </cell>
          <cell r="P774"/>
          <cell r="Q774">
            <v>120.85</v>
          </cell>
          <cell r="R774">
            <v>217.2</v>
          </cell>
          <cell r="S774">
            <v>453011.26</v>
          </cell>
          <cell r="T774" t="str">
            <v>MODIFICATION</v>
          </cell>
          <cell r="U774">
            <v>57682.75</v>
          </cell>
          <cell r="V774">
            <v>57682.749999999993</v>
          </cell>
          <cell r="W774">
            <v>44649.532638888886</v>
          </cell>
          <cell r="X774">
            <v>44651.393750000003</v>
          </cell>
          <cell r="Y774">
            <v>44650</v>
          </cell>
          <cell r="Z774"/>
          <cell r="AA774">
            <v>44657.727777777778</v>
          </cell>
          <cell r="AB774">
            <v>44973.645138888889</v>
          </cell>
          <cell r="AC774">
            <v>8.195138888891961</v>
          </cell>
          <cell r="AD774">
            <v>6.3340277777751908</v>
          </cell>
          <cell r="AE774">
            <v>315.91736111111095</v>
          </cell>
          <cell r="AF774">
            <v>44668.039991830061</v>
          </cell>
          <cell r="AG774">
            <v>44676.775285947711</v>
          </cell>
          <cell r="AH774">
            <v>44699.532638888886</v>
          </cell>
          <cell r="AI774">
            <v>0.28577920227930942</v>
          </cell>
          <cell r="AJ774">
            <v>7.1799400252525212</v>
          </cell>
          <cell r="AK774">
            <v>26</v>
          </cell>
          <cell r="AL774">
            <v>30</v>
          </cell>
          <cell r="AM774">
            <v>21.507352941176471</v>
          </cell>
          <cell r="AN774">
            <v>27.242647058823529</v>
          </cell>
          <cell r="AO774">
            <v>18.507352941176471</v>
          </cell>
          <cell r="AP774">
            <v>44</v>
          </cell>
          <cell r="AQ774">
            <v>35.200000000000003</v>
          </cell>
          <cell r="AR774">
            <v>30.200000000000003</v>
          </cell>
          <cell r="AS774">
            <v>44692.927777777775</v>
          </cell>
          <cell r="AT774">
            <v>44687.927777777775</v>
          </cell>
          <cell r="AU774"/>
          <cell r="AV774"/>
          <cell r="AW774"/>
          <cell r="AX774"/>
          <cell r="AY774"/>
          <cell r="AZ774"/>
          <cell r="BA774"/>
          <cell r="BB774"/>
          <cell r="BC774" t="str">
            <v>PAID</v>
          </cell>
          <cell r="BD774"/>
          <cell r="BE774">
            <v>44660.727777777778</v>
          </cell>
          <cell r="BF774">
            <v>48.272222222221899</v>
          </cell>
          <cell r="BG774">
            <v>44688</v>
          </cell>
          <cell r="BH774">
            <v>44709</v>
          </cell>
        </row>
        <row r="775">
          <cell r="E775" t="str">
            <v>X21052017983</v>
          </cell>
          <cell r="F775" t="str">
            <v>REIGNWOOD DEVELOPMENT CORPORATION</v>
          </cell>
          <cell r="G775" t="str">
            <v>LOURDES, FATIMA SUBD, LAS PINAS CITY</v>
          </cell>
          <cell r="H775" t="str">
            <v>LAS PIÑAS CITY</v>
          </cell>
          <cell r="I775" t="str">
            <v>PARAÑAQUE</v>
          </cell>
          <cell r="J775"/>
          <cell r="K775"/>
          <cell r="L775" t="str">
            <v>CHALLENGER</v>
          </cell>
          <cell r="M775" t="str">
            <v>CLOSE</v>
          </cell>
          <cell r="N775" t="str">
            <v>MBF</v>
          </cell>
          <cell r="O775">
            <v>235.38</v>
          </cell>
          <cell r="P775"/>
          <cell r="Q775">
            <v>386.75</v>
          </cell>
          <cell r="R775">
            <v>52.8</v>
          </cell>
          <cell r="S775">
            <v>978374.91</v>
          </cell>
          <cell r="T775" t="str">
            <v>NEW</v>
          </cell>
          <cell r="U775">
            <v>159624.35999999999</v>
          </cell>
          <cell r="V775">
            <v>159278.50000000009</v>
          </cell>
          <cell r="W775">
            <v>44650.660416666666</v>
          </cell>
          <cell r="X775">
            <v>44657.388888888891</v>
          </cell>
          <cell r="Y775">
            <v>44652</v>
          </cell>
          <cell r="Z775"/>
          <cell r="AA775">
            <v>44664.690972222219</v>
          </cell>
          <cell r="AB775">
            <v>45133.741666666669</v>
          </cell>
          <cell r="AC775">
            <v>14.030555555553292</v>
          </cell>
          <cell r="AD775">
            <v>7.3020833333284827</v>
          </cell>
          <cell r="AE775">
            <v>469.05069444444962</v>
          </cell>
          <cell r="AF775">
            <v>44672.1796474359</v>
          </cell>
          <cell r="AG775">
            <v>44681.718108974361</v>
          </cell>
          <cell r="AH775">
            <v>44700.660416666666</v>
          </cell>
          <cell r="AI775">
            <v>0.42916993464045361</v>
          </cell>
          <cell r="AJ775">
            <v>9.7718894675927004</v>
          </cell>
          <cell r="AK775">
            <v>30</v>
          </cell>
          <cell r="AL775">
            <v>34</v>
          </cell>
          <cell r="AM775">
            <v>24.51923076923077</v>
          </cell>
          <cell r="AN775">
            <v>31.057692307692307</v>
          </cell>
          <cell r="AO775">
            <v>21.51923076923077</v>
          </cell>
          <cell r="AP775">
            <v>48</v>
          </cell>
          <cell r="AQ775">
            <v>38.400000000000006</v>
          </cell>
          <cell r="AR775">
            <v>33.400000000000006</v>
          </cell>
          <cell r="AS775">
            <v>44703.09097222222</v>
          </cell>
          <cell r="AT775">
            <v>44698.09097222222</v>
          </cell>
          <cell r="AU775"/>
          <cell r="AV775"/>
          <cell r="AW775"/>
          <cell r="AX775"/>
          <cell r="AY775"/>
          <cell r="AZ775"/>
          <cell r="BA775"/>
          <cell r="BB775"/>
          <cell r="BC775" t="str">
            <v>PAID</v>
          </cell>
          <cell r="BD775"/>
          <cell r="BE775">
            <v>44667.690972222219</v>
          </cell>
          <cell r="BF775">
            <v>41.309027777781012</v>
          </cell>
          <cell r="BG775">
            <v>44664</v>
          </cell>
          <cell r="BH775">
            <v>44709</v>
          </cell>
        </row>
        <row r="776">
          <cell r="E776" t="str">
            <v>X21115237463</v>
          </cell>
          <cell r="F776" t="str">
            <v>IGLESIA NI CRISTO</v>
          </cell>
          <cell r="G776" t="str">
            <v>FILIPINAS, UNITED PARANAQUE 5, PARANAQUE</v>
          </cell>
          <cell r="H776" t="str">
            <v>PARAÑAQUE CITY</v>
          </cell>
          <cell r="I776" t="str">
            <v>PARAÑAQUE</v>
          </cell>
          <cell r="J776"/>
          <cell r="K776"/>
          <cell r="L776" t="str">
            <v>ECOM</v>
          </cell>
          <cell r="M776" t="str">
            <v>CLOSE</v>
          </cell>
          <cell r="N776" t="str">
            <v>MBF</v>
          </cell>
          <cell r="O776">
            <v>37.19</v>
          </cell>
          <cell r="P776"/>
          <cell r="Q776">
            <v>60.62</v>
          </cell>
          <cell r="R776">
            <v>115</v>
          </cell>
          <cell r="S776">
            <v>265142.65999999997</v>
          </cell>
          <cell r="T776" t="str">
            <v>MODIFICATION</v>
          </cell>
          <cell r="U776">
            <v>26816.74</v>
          </cell>
          <cell r="V776">
            <v>26912.649999999998</v>
          </cell>
          <cell r="W776">
            <v>44656.706250000003</v>
          </cell>
          <cell r="X776">
            <v>44663</v>
          </cell>
          <cell r="Y776">
            <v>44659</v>
          </cell>
          <cell r="Z776"/>
          <cell r="AA776">
            <v>44672.690972222219</v>
          </cell>
          <cell r="AB776">
            <v>45105.381944444445</v>
          </cell>
          <cell r="AC776">
            <v>15.984722222216078</v>
          </cell>
          <cell r="AD776">
            <v>9.6909722222189885</v>
          </cell>
          <cell r="AE776">
            <v>432.69097222222626</v>
          </cell>
          <cell r="AF776">
            <v>44675.184849221791</v>
          </cell>
          <cell r="AG776">
            <v>44683.91247568094</v>
          </cell>
          <cell r="AH776">
            <v>44706.706250000003</v>
          </cell>
          <cell r="AI776">
            <v>0.55816217542249069</v>
          </cell>
          <cell r="AJ776">
            <v>10.302166005291102</v>
          </cell>
          <cell r="AK776">
            <v>23</v>
          </cell>
          <cell r="AL776">
            <v>32</v>
          </cell>
          <cell r="AM776">
            <v>21.478599221789885</v>
          </cell>
          <cell r="AN776">
            <v>27.206225680933851</v>
          </cell>
          <cell r="AO776">
            <v>18.478599221789885</v>
          </cell>
          <cell r="AP776">
            <v>42</v>
          </cell>
          <cell r="AQ776">
            <v>33.6</v>
          </cell>
          <cell r="AR776">
            <v>28.6</v>
          </cell>
          <cell r="AS776">
            <v>44706.290972222218</v>
          </cell>
          <cell r="AT776">
            <v>44701.290972222218</v>
          </cell>
          <cell r="AU776"/>
          <cell r="AV776"/>
          <cell r="AW776"/>
          <cell r="AX776"/>
          <cell r="AY776"/>
          <cell r="AZ776"/>
          <cell r="BA776"/>
          <cell r="BB776"/>
          <cell r="BC776" t="str">
            <v>PAID</v>
          </cell>
          <cell r="BD776"/>
          <cell r="BE776">
            <v>44675.690972222219</v>
          </cell>
          <cell r="BF776">
            <v>37.309027777781012</v>
          </cell>
          <cell r="BG776">
            <v>44706</v>
          </cell>
          <cell r="BH776">
            <v>44713</v>
          </cell>
        </row>
        <row r="777">
          <cell r="E777" t="str">
            <v>X22020541157</v>
          </cell>
          <cell r="F777" t="str">
            <v>RICHARD ONG TANSIONGKUN</v>
          </cell>
          <cell r="G777" t="str">
            <v>BLOCK 3, LINDENWOOD RESIDENCES, MUNTINLUPA</v>
          </cell>
          <cell r="H777" t="str">
            <v>MUNTINLUPA CITY</v>
          </cell>
          <cell r="I777" t="str">
            <v>PARAÑAQUE</v>
          </cell>
          <cell r="J777"/>
          <cell r="K777"/>
          <cell r="L777" t="str">
            <v>ECOM</v>
          </cell>
          <cell r="M777" t="str">
            <v>CLOSE</v>
          </cell>
          <cell r="N777" t="str">
            <v>MBF</v>
          </cell>
          <cell r="O777">
            <v>156.85</v>
          </cell>
          <cell r="P777"/>
          <cell r="Q777">
            <v>235.22</v>
          </cell>
          <cell r="R777">
            <v>63.6</v>
          </cell>
          <cell r="S777">
            <v>554443.44999999995</v>
          </cell>
          <cell r="T777" t="str">
            <v>MODIFICATION</v>
          </cell>
          <cell r="U777">
            <v>160177.60999999999</v>
          </cell>
          <cell r="V777">
            <v>110330.58999999997</v>
          </cell>
          <cell r="W777">
            <v>44686.460416666669</v>
          </cell>
          <cell r="X777">
            <v>44687</v>
          </cell>
          <cell r="Y777">
            <v>44691</v>
          </cell>
          <cell r="Z777"/>
          <cell r="AA777">
            <v>44701.560416666667</v>
          </cell>
          <cell r="AB777">
            <v>45352.725694444445</v>
          </cell>
          <cell r="AC777">
            <v>15.099999999998545</v>
          </cell>
          <cell r="AD777">
            <v>14.560416666667152</v>
          </cell>
          <cell r="AE777">
            <v>651.1652777777781</v>
          </cell>
          <cell r="AF777">
            <v>44707.420148210294</v>
          </cell>
          <cell r="AG777">
            <v>44716.809409955262</v>
          </cell>
          <cell r="AH777">
            <v>44736.460416666669</v>
          </cell>
          <cell r="AI777">
            <v>0.47266806722684518</v>
          </cell>
          <cell r="AJ777">
            <v>14.155766908212568</v>
          </cell>
          <cell r="AK777">
            <v>28</v>
          </cell>
          <cell r="AL777">
            <v>34</v>
          </cell>
          <cell r="AM777">
            <v>23.959731543624162</v>
          </cell>
          <cell r="AN777">
            <v>30.348993288590602</v>
          </cell>
          <cell r="AO777">
            <v>20.959731543624162</v>
          </cell>
          <cell r="AP777">
            <v>46</v>
          </cell>
          <cell r="AQ777">
            <v>36.800000000000004</v>
          </cell>
          <cell r="AR777">
            <v>31.800000000000004</v>
          </cell>
          <cell r="AS777">
            <v>44738.36041666667</v>
          </cell>
          <cell r="AT777">
            <v>44733.36041666667</v>
          </cell>
          <cell r="AU777"/>
          <cell r="AV777"/>
          <cell r="AW777"/>
          <cell r="AX777"/>
          <cell r="AY777"/>
          <cell r="AZ777"/>
          <cell r="BA777"/>
          <cell r="BB777"/>
          <cell r="BC777" t="str">
            <v>PAID</v>
          </cell>
          <cell r="BD777"/>
          <cell r="BE777">
            <v>44704.560416666667</v>
          </cell>
          <cell r="BF777">
            <v>8.4395833333328483</v>
          </cell>
          <cell r="BG777">
            <v>44709</v>
          </cell>
          <cell r="BH777">
            <v>44713</v>
          </cell>
        </row>
        <row r="778">
          <cell r="E778" t="str">
            <v>R21669262</v>
          </cell>
          <cell r="F778" t="str">
            <v>DIZON BELLALITA JOGNO</v>
          </cell>
          <cell r="G778" t="str">
            <v>PALANYAG, SAN DIONISIO, PARANAQUE</v>
          </cell>
          <cell r="H778" t="str">
            <v>PARAÑAQUE CITY</v>
          </cell>
          <cell r="I778" t="str">
            <v>PARAÑAQUE</v>
          </cell>
          <cell r="J778" t="str">
            <v>for tx pai</v>
          </cell>
          <cell r="K778"/>
          <cell r="L778" t="str">
            <v>VJC</v>
          </cell>
          <cell r="M778" t="str">
            <v>CLOSE</v>
          </cell>
          <cell r="N778" t="str">
            <v>MBF</v>
          </cell>
          <cell r="O778">
            <v>11.73</v>
          </cell>
          <cell r="P778"/>
          <cell r="Q778">
            <v>16.05</v>
          </cell>
          <cell r="R778">
            <v>0</v>
          </cell>
          <cell r="S778">
            <v>26745.67</v>
          </cell>
          <cell r="T778" t="str">
            <v>RELOC</v>
          </cell>
          <cell r="U778">
            <v>7954.84</v>
          </cell>
          <cell r="V778">
            <v>7954.8399999999992</v>
          </cell>
          <cell r="W778">
            <v>44657.695833333331</v>
          </cell>
          <cell r="X778">
            <v>44663</v>
          </cell>
          <cell r="Y778">
            <v>44659</v>
          </cell>
          <cell r="Z778"/>
          <cell r="AA778">
            <v>44700.606944444444</v>
          </cell>
          <cell r="AB778">
            <v>44820.593055555553</v>
          </cell>
          <cell r="AC778">
            <v>42.911111111112405</v>
          </cell>
          <cell r="AD778">
            <v>37.606944444443798</v>
          </cell>
          <cell r="AE778">
            <v>119.98611111110949</v>
          </cell>
          <cell r="AF778">
            <v>44676.470026881718</v>
          </cell>
          <cell r="AG778">
            <v>44685.276478494619</v>
          </cell>
          <cell r="AH778">
            <v>44707.695833333331</v>
          </cell>
          <cell r="AI778">
            <v>1.4780493827160939</v>
          </cell>
          <cell r="AJ778">
            <v>2.9996527777777375</v>
          </cell>
          <cell r="AK778">
            <v>20</v>
          </cell>
          <cell r="AL778">
            <v>36</v>
          </cell>
          <cell r="AM778">
            <v>21.774193548387096</v>
          </cell>
          <cell r="AN778">
            <v>27.58064516129032</v>
          </cell>
          <cell r="AO778">
            <v>18.774193548387096</v>
          </cell>
          <cell r="AP778">
            <v>40</v>
          </cell>
          <cell r="AQ778">
            <v>32</v>
          </cell>
          <cell r="AR778">
            <v>27</v>
          </cell>
          <cell r="AS778">
            <v>44732.606944444444</v>
          </cell>
          <cell r="AT778">
            <v>44727.606944444444</v>
          </cell>
          <cell r="AU778"/>
          <cell r="AV778"/>
          <cell r="AW778"/>
          <cell r="AX778"/>
          <cell r="AY778"/>
          <cell r="AZ778"/>
          <cell r="BA778"/>
          <cell r="BB778"/>
          <cell r="BC778" t="str">
            <v>PAID</v>
          </cell>
          <cell r="BD778" t="str">
            <v>WITH BACKJOB</v>
          </cell>
          <cell r="BE778">
            <v>44703.606944444444</v>
          </cell>
          <cell r="BF778">
            <v>11.393055555556202</v>
          </cell>
          <cell r="BG778">
            <v>44700</v>
          </cell>
          <cell r="BH778">
            <v>44715</v>
          </cell>
        </row>
        <row r="779">
          <cell r="E779" t="str">
            <v>X22020537386</v>
          </cell>
          <cell r="F779" t="str">
            <v>MARINA SEAVIEW DEVELOPMENT CORPORATION</v>
          </cell>
          <cell r="G779" t="str">
            <v>MARINA SEAVIEW RESIDENCES, MARINA SUBD, PARANAQUE</v>
          </cell>
          <cell r="H779" t="str">
            <v>PARAÑAQUE CITY</v>
          </cell>
          <cell r="I779" t="str">
            <v>PARAÑAQUE</v>
          </cell>
          <cell r="J779" t="str">
            <v>for verification of work permit</v>
          </cell>
          <cell r="K779"/>
          <cell r="L779" t="str">
            <v>VJC</v>
          </cell>
          <cell r="M779" t="str">
            <v>CLOSE</v>
          </cell>
          <cell r="N779" t="str">
            <v>UG</v>
          </cell>
          <cell r="O779">
            <v>141.62</v>
          </cell>
          <cell r="P779"/>
          <cell r="Q779">
            <v>445.08</v>
          </cell>
          <cell r="R779">
            <v>2402.65</v>
          </cell>
          <cell r="S779">
            <v>3617091.1</v>
          </cell>
          <cell r="T779" t="str">
            <v>NEW</v>
          </cell>
          <cell r="U779">
            <v>7536.63</v>
          </cell>
          <cell r="V779">
            <v>7536.63</v>
          </cell>
          <cell r="W779">
            <v>44650.654861111114</v>
          </cell>
          <cell r="X779">
            <v>44651.509027777778</v>
          </cell>
          <cell r="Y779">
            <v>44671</v>
          </cell>
          <cell r="Z779"/>
          <cell r="AA779">
            <v>44686.614583333336</v>
          </cell>
          <cell r="AB779">
            <v>44884.386805555558</v>
          </cell>
          <cell r="AC779">
            <v>35.959722222221899</v>
          </cell>
          <cell r="AD779">
            <v>35.105555555557657</v>
          </cell>
          <cell r="AE779">
            <v>197.7722222222219</v>
          </cell>
          <cell r="AF779">
            <v>44664.556269561821</v>
          </cell>
          <cell r="AG779">
            <v>44672.063311815342</v>
          </cell>
          <cell r="AH779">
            <v>44700.654861111114</v>
          </cell>
          <cell r="AI779">
            <v>1.5957126736110965</v>
          </cell>
          <cell r="AJ779">
            <v>3.9554444444444381</v>
          </cell>
          <cell r="AK779">
            <v>32</v>
          </cell>
          <cell r="AL779">
            <v>20</v>
          </cell>
          <cell r="AM779">
            <v>16.901408450704228</v>
          </cell>
          <cell r="AN779">
            <v>21.408450704225352</v>
          </cell>
          <cell r="AO779">
            <v>13.901408450704228</v>
          </cell>
          <cell r="AP779">
            <v>50</v>
          </cell>
          <cell r="AQ779">
            <v>40</v>
          </cell>
          <cell r="AR779">
            <v>35</v>
          </cell>
          <cell r="AS779">
            <v>44726.614583333336</v>
          </cell>
          <cell r="AT779">
            <v>44721.614583333336</v>
          </cell>
          <cell r="AU779"/>
          <cell r="AV779"/>
          <cell r="AW779"/>
          <cell r="AX779"/>
          <cell r="AY779"/>
          <cell r="AZ779"/>
          <cell r="BA779"/>
          <cell r="BB779"/>
          <cell r="BC779" t="str">
            <v>PAID</v>
          </cell>
          <cell r="BD779" t="str">
            <v>WITH BACKJOB</v>
          </cell>
          <cell r="BE779">
            <v>44689.614583333336</v>
          </cell>
          <cell r="BF779">
            <v>25.385416666664241</v>
          </cell>
          <cell r="BG779">
            <v>44703</v>
          </cell>
          <cell r="BH779">
            <v>44715</v>
          </cell>
        </row>
        <row r="780">
          <cell r="E780" t="str">
            <v>X22030906147</v>
          </cell>
          <cell r="F780" t="str">
            <v>FAST GREEN BUILDER, INC.</v>
          </cell>
          <cell r="G780" t="str">
            <v>DO?A SOLEDAD, BETTER LIVING SUBD, PARANAQUE</v>
          </cell>
          <cell r="H780" t="str">
            <v>PARAÑAQUE CITY</v>
          </cell>
          <cell r="I780" t="str">
            <v>PARAÑAQUE</v>
          </cell>
          <cell r="J780"/>
          <cell r="K780"/>
          <cell r="L780" t="str">
            <v>VJC</v>
          </cell>
          <cell r="M780" t="str">
            <v>CLOSE</v>
          </cell>
          <cell r="N780" t="str">
            <v>IJP</v>
          </cell>
          <cell r="O780">
            <v>3.4</v>
          </cell>
          <cell r="P780"/>
          <cell r="Q780">
            <v>4.6500000000000004</v>
          </cell>
          <cell r="R780">
            <v>28</v>
          </cell>
          <cell r="S780">
            <v>14907.31</v>
          </cell>
          <cell r="T780" t="str">
            <v>NEW</v>
          </cell>
          <cell r="U780">
            <v>2305.7199999999998</v>
          </cell>
          <cell r="V780">
            <v>2305.7199999999998</v>
          </cell>
          <cell r="W780">
            <v>44652.675000000003</v>
          </cell>
          <cell r="X780">
            <v>44656.537499999999</v>
          </cell>
          <cell r="Y780">
            <v>44657</v>
          </cell>
          <cell r="Z780"/>
          <cell r="AA780">
            <v>44659.398611111108</v>
          </cell>
          <cell r="AB780">
            <v>45422.553472222222</v>
          </cell>
          <cell r="AC780">
            <v>6.7236111111051287</v>
          </cell>
          <cell r="AD780">
            <v>2.8611111111094942</v>
          </cell>
          <cell r="AE780">
            <v>763.15486111111386</v>
          </cell>
          <cell r="AF780">
            <v>44671.449193548389</v>
          </cell>
          <cell r="AG780">
            <v>44680.255645161291</v>
          </cell>
          <cell r="AH780">
            <v>44702.675000000003</v>
          </cell>
          <cell r="AI780">
            <v>0.23159104938250999</v>
          </cell>
          <cell r="AJ780">
            <v>19.078871527777846</v>
          </cell>
          <cell r="AK780">
            <v>20</v>
          </cell>
          <cell r="AL780">
            <v>36</v>
          </cell>
          <cell r="AM780">
            <v>21.774193548387096</v>
          </cell>
          <cell r="AN780">
            <v>27.58064516129032</v>
          </cell>
          <cell r="AO780">
            <v>18.774193548387096</v>
          </cell>
          <cell r="AP780">
            <v>40</v>
          </cell>
          <cell r="AQ780">
            <v>32</v>
          </cell>
          <cell r="AR780">
            <v>27</v>
          </cell>
          <cell r="AS780">
            <v>44691.398611111108</v>
          </cell>
          <cell r="AT780">
            <v>44686.398611111108</v>
          </cell>
          <cell r="AU780"/>
          <cell r="AV780"/>
          <cell r="AW780"/>
          <cell r="AX780"/>
          <cell r="AY780"/>
          <cell r="AZ780"/>
          <cell r="BA780"/>
          <cell r="BB780"/>
          <cell r="BC780" t="str">
            <v>PAID</v>
          </cell>
          <cell r="BD780"/>
          <cell r="BE780">
            <v>44662.398611111108</v>
          </cell>
          <cell r="BF780">
            <v>52.601388888891961</v>
          </cell>
          <cell r="BG780">
            <v>44659</v>
          </cell>
          <cell r="BH780">
            <v>44715</v>
          </cell>
        </row>
        <row r="781">
          <cell r="E781" t="str">
            <v>X22031205726</v>
          </cell>
          <cell r="F781" t="str">
            <v>NEW GOLDEN CITY BUILDERS AND DEVELOPMENT CORP.</v>
          </cell>
          <cell r="G781" t="str">
            <v>NINOY AQUINO, STO. NINO, PARANAQUE</v>
          </cell>
          <cell r="H781" t="str">
            <v>PARAÑAQUE CITY</v>
          </cell>
          <cell r="I781" t="str">
            <v>PARAÑAQUE</v>
          </cell>
          <cell r="J781" t="str">
            <v>for energization today Apr27</v>
          </cell>
          <cell r="K781"/>
          <cell r="L781" t="str">
            <v>VJC</v>
          </cell>
          <cell r="M781" t="str">
            <v>CLOSE</v>
          </cell>
          <cell r="N781" t="str">
            <v>MBF</v>
          </cell>
          <cell r="O781">
            <v>71.84</v>
          </cell>
          <cell r="P781"/>
          <cell r="Q781">
            <v>92.15</v>
          </cell>
          <cell r="R781">
            <v>297</v>
          </cell>
          <cell r="S781">
            <v>643786.01</v>
          </cell>
          <cell r="T781" t="str">
            <v>NEW</v>
          </cell>
          <cell r="U781">
            <v>45864.9</v>
          </cell>
          <cell r="V781">
            <v>48834.290000000008</v>
          </cell>
          <cell r="W781">
            <v>44669.765972222223</v>
          </cell>
          <cell r="X781">
            <v>44673.611111111109</v>
          </cell>
          <cell r="Y781">
            <v>44671</v>
          </cell>
          <cell r="Z781"/>
          <cell r="AA781">
            <v>44679.413194444445</v>
          </cell>
          <cell r="AB781">
            <v>44866.522222222222</v>
          </cell>
          <cell r="AC781">
            <v>9.6472222222218988</v>
          </cell>
          <cell r="AD781">
            <v>5.8020833333357587</v>
          </cell>
          <cell r="AE781">
            <v>187.10902777777665</v>
          </cell>
          <cell r="AF781">
            <v>44687.383502102704</v>
          </cell>
          <cell r="AG781">
            <v>44695.881510070831</v>
          </cell>
          <cell r="AH781">
            <v>44719.765972222223</v>
          </cell>
          <cell r="AI781">
            <v>0.35093518518517341</v>
          </cell>
          <cell r="AJ781">
            <v>4.4549768518518249</v>
          </cell>
          <cell r="AK781">
            <v>23</v>
          </cell>
          <cell r="AL781">
            <v>30</v>
          </cell>
          <cell r="AM781">
            <v>20.617529880478088</v>
          </cell>
          <cell r="AN781">
            <v>26.115537848605577</v>
          </cell>
          <cell r="AO781">
            <v>17.617529880478088</v>
          </cell>
          <cell r="AP781">
            <v>42</v>
          </cell>
          <cell r="AQ781">
            <v>33.6</v>
          </cell>
          <cell r="AR781">
            <v>28.6</v>
          </cell>
          <cell r="AS781">
            <v>44713.013194444444</v>
          </cell>
          <cell r="AT781">
            <v>44708.013194444444</v>
          </cell>
          <cell r="AU781"/>
          <cell r="AV781"/>
          <cell r="AW781"/>
          <cell r="AX781"/>
          <cell r="AY781"/>
          <cell r="AZ781"/>
          <cell r="BA781"/>
          <cell r="BB781"/>
          <cell r="BC781" t="str">
            <v>PAID</v>
          </cell>
          <cell r="BD781"/>
          <cell r="BE781">
            <v>44682.413194444445</v>
          </cell>
          <cell r="BF781">
            <v>37.586805555554747</v>
          </cell>
          <cell r="BG781">
            <v>44679</v>
          </cell>
          <cell r="BH781">
            <v>44720</v>
          </cell>
        </row>
        <row r="782">
          <cell r="E782" t="str">
            <v>X21115073852</v>
          </cell>
          <cell r="F782" t="str">
            <v>CITY GOVERNMENT OF TAGUIG</v>
          </cell>
          <cell r="G782" t="str">
            <v>M.L. QUEZON, PUROK 5, TAGUIG CITY</v>
          </cell>
          <cell r="H782" t="str">
            <v>TAGUIG CITY</v>
          </cell>
          <cell r="I782" t="str">
            <v>PARAÑAQUE</v>
          </cell>
          <cell r="J782"/>
          <cell r="K782"/>
          <cell r="L782" t="str">
            <v>VJC</v>
          </cell>
          <cell r="M782" t="str">
            <v>CLOSE</v>
          </cell>
          <cell r="N782" t="str">
            <v>MBF</v>
          </cell>
          <cell r="O782">
            <v>3.33</v>
          </cell>
          <cell r="P782"/>
          <cell r="Q782">
            <v>4.57</v>
          </cell>
          <cell r="R782">
            <v>23.7</v>
          </cell>
          <cell r="S782">
            <v>15829.79</v>
          </cell>
          <cell r="T782" t="str">
            <v>NEW</v>
          </cell>
          <cell r="U782">
            <v>2258.25</v>
          </cell>
          <cell r="V782">
            <v>2258.25</v>
          </cell>
          <cell r="W782">
            <v>44558.55</v>
          </cell>
          <cell r="X782">
            <v>44564.536111111112</v>
          </cell>
          <cell r="Y782">
            <v>44568</v>
          </cell>
          <cell r="Z782"/>
          <cell r="AA782">
            <v>44579</v>
          </cell>
          <cell r="AB782">
            <v>44905.571527777778</v>
          </cell>
          <cell r="AC782">
            <v>20.44999999999709</v>
          </cell>
          <cell r="AD782">
            <v>14.463888888887595</v>
          </cell>
          <cell r="AE782">
            <v>326.5715277777781</v>
          </cell>
          <cell r="AF782">
            <v>44577.324193548389</v>
          </cell>
          <cell r="AG782">
            <v>44586.130645161291</v>
          </cell>
          <cell r="AH782">
            <v>44608.55</v>
          </cell>
          <cell r="AI782">
            <v>0.70438888888878859</v>
          </cell>
          <cell r="AJ782">
            <v>8.1642881944444525</v>
          </cell>
          <cell r="AK782">
            <v>20</v>
          </cell>
          <cell r="AL782">
            <v>36</v>
          </cell>
          <cell r="AM782">
            <v>21.774193548387096</v>
          </cell>
          <cell r="AN782">
            <v>27.58064516129032</v>
          </cell>
          <cell r="AO782">
            <v>18.774193548387096</v>
          </cell>
          <cell r="AP782">
            <v>40</v>
          </cell>
          <cell r="AQ782">
            <v>32</v>
          </cell>
          <cell r="AR782">
            <v>27</v>
          </cell>
          <cell r="AS782">
            <v>44611</v>
          </cell>
          <cell r="AT782">
            <v>44606</v>
          </cell>
          <cell r="AU782"/>
          <cell r="AV782"/>
          <cell r="AW782"/>
          <cell r="AX782"/>
          <cell r="AY782"/>
          <cell r="AZ782"/>
          <cell r="BA782"/>
          <cell r="BB782"/>
          <cell r="BC782" t="str">
            <v>PAID</v>
          </cell>
          <cell r="BD782"/>
          <cell r="BE782">
            <v>44582</v>
          </cell>
          <cell r="BF782">
            <v>138</v>
          </cell>
          <cell r="BG782">
            <v>44579</v>
          </cell>
          <cell r="BH782">
            <v>44720</v>
          </cell>
        </row>
        <row r="783">
          <cell r="E783" t="str">
            <v>X21093907796</v>
          </cell>
          <cell r="F783" t="str">
            <v>GLOBE TELECOM, INC.</v>
          </cell>
          <cell r="G783" t="str">
            <v>CHICO, ZONE 1, TAGUIG CITY</v>
          </cell>
          <cell r="H783" t="str">
            <v>TAGUIG CITY</v>
          </cell>
          <cell r="I783" t="str">
            <v>PARAÑAQUE</v>
          </cell>
          <cell r="J783" t="str">
            <v>for FCOMP</v>
          </cell>
          <cell r="K783"/>
          <cell r="L783" t="str">
            <v>VJC</v>
          </cell>
          <cell r="M783" t="str">
            <v>CLOSE</v>
          </cell>
          <cell r="N783" t="str">
            <v>MBF</v>
          </cell>
          <cell r="O783">
            <v>43.19</v>
          </cell>
          <cell r="P783"/>
          <cell r="Q783">
            <v>106.47</v>
          </cell>
          <cell r="R783">
            <v>20</v>
          </cell>
          <cell r="S783">
            <v>261516.93</v>
          </cell>
          <cell r="T783" t="str">
            <v>NEW</v>
          </cell>
          <cell r="U783">
            <v>41536.32</v>
          </cell>
          <cell r="V783">
            <v>28926.570000000007</v>
          </cell>
          <cell r="W783">
            <v>44658.354861111111</v>
          </cell>
          <cell r="X783">
            <v>44664.542361111111</v>
          </cell>
          <cell r="Y783">
            <v>44659</v>
          </cell>
          <cell r="Z783"/>
          <cell r="AA783">
            <v>44678.538888888892</v>
          </cell>
          <cell r="AB783">
            <v>45422.606249999997</v>
          </cell>
          <cell r="AC783">
            <v>20.184027777781012</v>
          </cell>
          <cell r="AD783">
            <v>13.996527777781012</v>
          </cell>
          <cell r="AE783">
            <v>744.06736111110513</v>
          </cell>
          <cell r="AF783">
            <v>44679.561757662836</v>
          </cell>
          <cell r="AG783">
            <v>44689.016930076628</v>
          </cell>
          <cell r="AH783">
            <v>44708.354861111111</v>
          </cell>
          <cell r="AI783">
            <v>0.62535983499535186</v>
          </cell>
          <cell r="AJ783">
            <v>16.910621843434207</v>
          </cell>
          <cell r="AK783">
            <v>26</v>
          </cell>
          <cell r="AL783">
            <v>36</v>
          </cell>
          <cell r="AM783">
            <v>24.206896551724139</v>
          </cell>
          <cell r="AN783">
            <v>30.662068965517239</v>
          </cell>
          <cell r="AO783">
            <v>21.206896551724139</v>
          </cell>
          <cell r="AP783">
            <v>44</v>
          </cell>
          <cell r="AQ783">
            <v>35.200000000000003</v>
          </cell>
          <cell r="AR783">
            <v>30.200000000000003</v>
          </cell>
          <cell r="AS783">
            <v>44713.738888888889</v>
          </cell>
          <cell r="AT783">
            <v>44708.738888888889</v>
          </cell>
          <cell r="AU783"/>
          <cell r="AV783"/>
          <cell r="AW783"/>
          <cell r="AX783"/>
          <cell r="AY783"/>
          <cell r="AZ783"/>
          <cell r="BA783"/>
          <cell r="BB783"/>
          <cell r="BC783" t="str">
            <v>PAID</v>
          </cell>
          <cell r="BD783"/>
          <cell r="BE783">
            <v>44681.538888888892</v>
          </cell>
          <cell r="BF783">
            <v>38.461111111108039</v>
          </cell>
          <cell r="BG783">
            <v>44678</v>
          </cell>
          <cell r="BH783">
            <v>44720</v>
          </cell>
        </row>
        <row r="784">
          <cell r="E784" t="str">
            <v>X21073170541</v>
          </cell>
          <cell r="F784" t="str">
            <v>RAMIL BASE MONARES</v>
          </cell>
          <cell r="G784" t="str">
            <v>BLOCK 24, ENLISTED PERSONNEL VIL 2, TAGUIG CITY</v>
          </cell>
          <cell r="H784" t="str">
            <v>TAGUIG CITY</v>
          </cell>
          <cell r="I784" t="str">
            <v>PARAÑAQUE</v>
          </cell>
          <cell r="J784"/>
          <cell r="K784"/>
          <cell r="L784" t="str">
            <v>POWERHOUSE</v>
          </cell>
          <cell r="M784" t="str">
            <v>CLOSE</v>
          </cell>
          <cell r="N784" t="str">
            <v>MBF</v>
          </cell>
          <cell r="O784">
            <v>46.8</v>
          </cell>
          <cell r="P784"/>
          <cell r="Q784">
            <v>81.63</v>
          </cell>
          <cell r="R784">
            <v>19</v>
          </cell>
          <cell r="S784">
            <v>264137.99</v>
          </cell>
          <cell r="T784" t="str">
            <v>NEW</v>
          </cell>
          <cell r="U784">
            <v>31739.06</v>
          </cell>
          <cell r="V784">
            <v>31739.060000000009</v>
          </cell>
          <cell r="W784">
            <v>44645.429166666669</v>
          </cell>
          <cell r="X784">
            <v>44649</v>
          </cell>
          <cell r="Y784">
            <v>44649</v>
          </cell>
          <cell r="Z784"/>
          <cell r="AA784">
            <v>44672.563194444447</v>
          </cell>
          <cell r="AB784">
            <v>45399.586805555555</v>
          </cell>
          <cell r="AC784">
            <v>27.134027777778101</v>
          </cell>
          <cell r="AD784">
            <v>23.563194444446708</v>
          </cell>
          <cell r="AE784">
            <v>727.02361111110804</v>
          </cell>
          <cell r="AF784">
            <v>44665.514668525408</v>
          </cell>
          <cell r="AG784">
            <v>44674.670802354398</v>
          </cell>
          <cell r="AH784">
            <v>44695.429166666669</v>
          </cell>
          <cell r="AI784">
            <v>0.88152819712829822</v>
          </cell>
          <cell r="AJ784">
            <v>17.310085978835907</v>
          </cell>
          <cell r="AK784">
            <v>23</v>
          </cell>
          <cell r="AL784">
            <v>36</v>
          </cell>
          <cell r="AM784">
            <v>23.085501858736059</v>
          </cell>
          <cell r="AN784">
            <v>29.241635687732341</v>
          </cell>
          <cell r="AO784">
            <v>20.085501858736059</v>
          </cell>
          <cell r="AP784">
            <v>42</v>
          </cell>
          <cell r="AQ784">
            <v>33.6</v>
          </cell>
          <cell r="AR784">
            <v>28.6</v>
          </cell>
          <cell r="AS784">
            <v>44706.163194444445</v>
          </cell>
          <cell r="AT784">
            <v>44701.163194444445</v>
          </cell>
          <cell r="AU784"/>
          <cell r="AV784"/>
          <cell r="AW784"/>
          <cell r="AX784"/>
          <cell r="AY784"/>
          <cell r="AZ784"/>
          <cell r="BA784"/>
          <cell r="BB784"/>
          <cell r="BC784" t="str">
            <v>PAID</v>
          </cell>
          <cell r="BD784" t="str">
            <v>WITH BACKJOB</v>
          </cell>
          <cell r="BE784">
            <v>44675.563194444447</v>
          </cell>
          <cell r="BF784">
            <v>49.436805555553292</v>
          </cell>
          <cell r="BG784">
            <v>44670</v>
          </cell>
          <cell r="BH784">
            <v>44725</v>
          </cell>
        </row>
        <row r="785">
          <cell r="E785" t="str">
            <v>X22010216313</v>
          </cell>
          <cell r="F785" t="str">
            <v>SIMEONA D LAMBOJON</v>
          </cell>
          <cell r="G785" t="str">
            <v>ST. MARY, MALAYA HOA, TAGUIG CITY</v>
          </cell>
          <cell r="H785" t="str">
            <v>TAGUIG CITY</v>
          </cell>
          <cell r="I785" t="str">
            <v>PARAÑAQUE</v>
          </cell>
          <cell r="J785"/>
          <cell r="K785"/>
          <cell r="L785" t="str">
            <v>POWERHOUSE</v>
          </cell>
          <cell r="M785" t="str">
            <v>CLOSE</v>
          </cell>
          <cell r="N785" t="str">
            <v>MBF</v>
          </cell>
          <cell r="O785">
            <v>26.51</v>
          </cell>
          <cell r="P785"/>
          <cell r="Q785">
            <v>43.22</v>
          </cell>
          <cell r="R785">
            <v>3</v>
          </cell>
          <cell r="S785">
            <v>131301.23000000001</v>
          </cell>
          <cell r="T785" t="str">
            <v>NEW</v>
          </cell>
          <cell r="U785">
            <v>17980.759999999998</v>
          </cell>
          <cell r="V785">
            <v>17980.759999999998</v>
          </cell>
          <cell r="W785">
            <v>44628.494444444441</v>
          </cell>
          <cell r="X785">
            <v>44631.613888888889</v>
          </cell>
          <cell r="Y785">
            <v>44629</v>
          </cell>
          <cell r="Z785"/>
          <cell r="AA785">
            <v>44664.613194444442</v>
          </cell>
          <cell r="AB785">
            <v>45726.571527777778</v>
          </cell>
          <cell r="AC785">
            <v>36.118750000001455</v>
          </cell>
          <cell r="AD785">
            <v>32.999305555553292</v>
          </cell>
          <cell r="AE785">
            <v>1061.9583333333358</v>
          </cell>
          <cell r="AF785">
            <v>44647.268637992827</v>
          </cell>
          <cell r="AG785">
            <v>44656.075089605729</v>
          </cell>
          <cell r="AH785">
            <v>44678.494444444441</v>
          </cell>
          <cell r="AI785">
            <v>1.2440902777778278</v>
          </cell>
          <cell r="AJ785">
            <v>26.548958333333395</v>
          </cell>
          <cell r="AK785">
            <v>20</v>
          </cell>
          <cell r="AL785">
            <v>36</v>
          </cell>
          <cell r="AM785">
            <v>21.774193548387096</v>
          </cell>
          <cell r="AN785">
            <v>27.58064516129032</v>
          </cell>
          <cell r="AO785">
            <v>18.774193548387096</v>
          </cell>
          <cell r="AP785">
            <v>40</v>
          </cell>
          <cell r="AQ785">
            <v>32</v>
          </cell>
          <cell r="AR785">
            <v>27</v>
          </cell>
          <cell r="AS785">
            <v>44696.613194444442</v>
          </cell>
          <cell r="AT785">
            <v>44691.613194444442</v>
          </cell>
          <cell r="AU785"/>
          <cell r="AV785"/>
          <cell r="AW785"/>
          <cell r="AX785"/>
          <cell r="AY785"/>
          <cell r="AZ785"/>
          <cell r="BA785"/>
          <cell r="BB785"/>
          <cell r="BC785" t="str">
            <v>PAID</v>
          </cell>
          <cell r="BD785"/>
          <cell r="BE785">
            <v>44667.613194444442</v>
          </cell>
          <cell r="BF785">
            <v>57.386805555557657</v>
          </cell>
          <cell r="BG785">
            <v>44669</v>
          </cell>
          <cell r="BH785">
            <v>44725</v>
          </cell>
        </row>
        <row r="786">
          <cell r="E786" t="str">
            <v>X22031411923</v>
          </cell>
          <cell r="F786" t="str">
            <v>RENZ STEWART WONG SY</v>
          </cell>
          <cell r="G786" t="str">
            <v>DE LEON, GATCHALIAN SUBD, PARANAQUE</v>
          </cell>
          <cell r="H786" t="str">
            <v>PARAÑAQUE CITY</v>
          </cell>
          <cell r="I786" t="str">
            <v>PARAÑAQUE</v>
          </cell>
          <cell r="J786"/>
          <cell r="K786"/>
          <cell r="L786" t="str">
            <v>VJC</v>
          </cell>
          <cell r="M786" t="str">
            <v>CLOSE</v>
          </cell>
          <cell r="N786" t="str">
            <v>MBF</v>
          </cell>
          <cell r="O786">
            <v>24.35</v>
          </cell>
          <cell r="P786"/>
          <cell r="Q786">
            <v>33.22</v>
          </cell>
          <cell r="R786">
            <v>23</v>
          </cell>
          <cell r="S786">
            <v>193727.15</v>
          </cell>
          <cell r="T786" t="str">
            <v>NEW</v>
          </cell>
          <cell r="U786">
            <v>16518.11</v>
          </cell>
          <cell r="V786">
            <v>16518.109999999997</v>
          </cell>
          <cell r="W786">
            <v>44678.707638888889</v>
          </cell>
          <cell r="X786">
            <v>44680.633333333331</v>
          </cell>
          <cell r="Y786">
            <v>44682</v>
          </cell>
          <cell r="Z786"/>
          <cell r="AA786">
            <v>44687.586805555555</v>
          </cell>
          <cell r="AB786">
            <v>45300.525000000001</v>
          </cell>
          <cell r="AC786">
            <v>8.8791666666656965</v>
          </cell>
          <cell r="AD786">
            <v>6.953472222223354</v>
          </cell>
          <cell r="AE786">
            <v>612.93819444444671</v>
          </cell>
          <cell r="AF786">
            <v>44697.481832437275</v>
          </cell>
          <cell r="AG786">
            <v>44706.288284050177</v>
          </cell>
          <cell r="AH786">
            <v>44728.707638888889</v>
          </cell>
          <cell r="AI786">
            <v>0.30583796296292953</v>
          </cell>
          <cell r="AJ786">
            <v>15.323454861111168</v>
          </cell>
          <cell r="AK786">
            <v>20</v>
          </cell>
          <cell r="AL786">
            <v>36</v>
          </cell>
          <cell r="AM786">
            <v>21.774193548387096</v>
          </cell>
          <cell r="AN786">
            <v>27.58064516129032</v>
          </cell>
          <cell r="AO786">
            <v>18.774193548387096</v>
          </cell>
          <cell r="AP786">
            <v>40</v>
          </cell>
          <cell r="AQ786">
            <v>32</v>
          </cell>
          <cell r="AR786">
            <v>27</v>
          </cell>
          <cell r="AS786">
            <v>44719.586805555555</v>
          </cell>
          <cell r="AT786">
            <v>44714.586805555555</v>
          </cell>
          <cell r="AU786"/>
          <cell r="AV786"/>
          <cell r="AW786"/>
          <cell r="AX786"/>
          <cell r="AY786"/>
          <cell r="AZ786"/>
          <cell r="BA786"/>
          <cell r="BB786"/>
          <cell r="BC786" t="str">
            <v>PAID</v>
          </cell>
          <cell r="BD786"/>
          <cell r="BE786">
            <v>44690.586805555555</v>
          </cell>
          <cell r="BF786">
            <v>36.413194444445253</v>
          </cell>
          <cell r="BG786">
            <v>44687</v>
          </cell>
          <cell r="BH786">
            <v>44727</v>
          </cell>
        </row>
        <row r="787">
          <cell r="E787" t="str">
            <v>X22010219876</v>
          </cell>
          <cell r="F787" t="str">
            <v>RANDOLF BOLANOS CONSULTA</v>
          </cell>
          <cell r="G787" t="str">
            <v>BLOCK 97, PUROK 6, TAGUIG CITY</v>
          </cell>
          <cell r="H787" t="str">
            <v>TAGUIG CITY</v>
          </cell>
          <cell r="I787" t="str">
            <v>PARAÑAQUE</v>
          </cell>
          <cell r="J787" t="str">
            <v>for energization/FCOMP</v>
          </cell>
          <cell r="K787"/>
          <cell r="L787" t="str">
            <v>VJC</v>
          </cell>
          <cell r="M787" t="str">
            <v>CLOSE</v>
          </cell>
          <cell r="N787" t="str">
            <v>MBF</v>
          </cell>
          <cell r="O787">
            <v>65.760000000000005</v>
          </cell>
          <cell r="P787"/>
          <cell r="Q787">
            <v>124.03</v>
          </cell>
          <cell r="R787">
            <v>33.299999999999997</v>
          </cell>
          <cell r="S787">
            <v>387619.05</v>
          </cell>
          <cell r="T787" t="str">
            <v>NEW</v>
          </cell>
          <cell r="U787">
            <v>46304.47</v>
          </cell>
          <cell r="V787">
            <v>43829.19000000001</v>
          </cell>
          <cell r="W787">
            <v>44644.375</v>
          </cell>
          <cell r="X787">
            <v>44648.296527777777</v>
          </cell>
          <cell r="Y787">
            <v>44645</v>
          </cell>
          <cell r="Z787"/>
          <cell r="AA787">
            <v>44679.410416666666</v>
          </cell>
          <cell r="AB787">
            <v>45385.332638888889</v>
          </cell>
          <cell r="AC787">
            <v>35.035416666665697</v>
          </cell>
          <cell r="AD787">
            <v>31.113888888889051</v>
          </cell>
          <cell r="AE787">
            <v>705.92222222222335</v>
          </cell>
          <cell r="AF787">
            <v>44665.581896551725</v>
          </cell>
          <cell r="AG787">
            <v>44675.037068965517</v>
          </cell>
          <cell r="AH787">
            <v>44694.375</v>
          </cell>
          <cell r="AI787">
            <v>1.0854990206552406</v>
          </cell>
          <cell r="AJ787">
            <v>16.043686868686894</v>
          </cell>
          <cell r="AK787">
            <v>26</v>
          </cell>
          <cell r="AL787">
            <v>36</v>
          </cell>
          <cell r="AM787">
            <v>24.206896551724139</v>
          </cell>
          <cell r="AN787">
            <v>30.662068965517239</v>
          </cell>
          <cell r="AO787">
            <v>21.206896551724139</v>
          </cell>
          <cell r="AP787">
            <v>44</v>
          </cell>
          <cell r="AQ787">
            <v>35.200000000000003</v>
          </cell>
          <cell r="AR787">
            <v>30.200000000000003</v>
          </cell>
          <cell r="AS787">
            <v>44714.610416666663</v>
          </cell>
          <cell r="AT787">
            <v>44709.610416666663</v>
          </cell>
          <cell r="AU787"/>
          <cell r="AV787"/>
          <cell r="AW787"/>
          <cell r="AX787"/>
          <cell r="AY787"/>
          <cell r="AZ787"/>
          <cell r="BA787"/>
          <cell r="BB787"/>
          <cell r="BC787" t="str">
            <v>PAID</v>
          </cell>
          <cell r="BD787" t="str">
            <v>WITH BACKJOB</v>
          </cell>
          <cell r="BE787">
            <v>44682.410416666666</v>
          </cell>
          <cell r="BF787">
            <v>44.589583333334303</v>
          </cell>
          <cell r="BG787">
            <v>44679</v>
          </cell>
          <cell r="BH787">
            <v>44727</v>
          </cell>
        </row>
        <row r="788">
          <cell r="E788" t="str">
            <v>X21104624732</v>
          </cell>
          <cell r="F788" t="str">
            <v>JUAN CARLO II SAMONTE GERVASIO</v>
          </cell>
          <cell r="G788" t="str">
            <v>CHAMPACA, MARIMAR VILLAGE, PARANAQUE</v>
          </cell>
          <cell r="H788" t="str">
            <v>PARAÑAQUE CITY</v>
          </cell>
          <cell r="I788" t="str">
            <v>PARAÑAQUE</v>
          </cell>
          <cell r="J788"/>
          <cell r="K788"/>
          <cell r="L788" t="str">
            <v>VJC</v>
          </cell>
          <cell r="M788" t="str">
            <v>CLOSE</v>
          </cell>
          <cell r="N788" t="str">
            <v>MBF</v>
          </cell>
          <cell r="O788">
            <v>42.11</v>
          </cell>
          <cell r="P788"/>
          <cell r="Q788">
            <v>69.28</v>
          </cell>
          <cell r="R788">
            <v>72</v>
          </cell>
          <cell r="S788">
            <v>266885.84999999998</v>
          </cell>
          <cell r="T788" t="str">
            <v>NEW</v>
          </cell>
          <cell r="U788">
            <v>28252</v>
          </cell>
          <cell r="V788">
            <v>28075.680000000008</v>
          </cell>
          <cell r="W788">
            <v>44641.703472222223</v>
          </cell>
          <cell r="X788">
            <v>44643</v>
          </cell>
          <cell r="Y788">
            <v>44643</v>
          </cell>
          <cell r="Z788"/>
          <cell r="AA788">
            <v>44673.629166666666</v>
          </cell>
          <cell r="AB788">
            <v>45386.638888888891</v>
          </cell>
          <cell r="AC788">
            <v>31.925694444442343</v>
          </cell>
          <cell r="AD788">
            <v>30.629166666665697</v>
          </cell>
          <cell r="AE788">
            <v>713.00972222222481</v>
          </cell>
          <cell r="AF788">
            <v>44661.003852450362</v>
          </cell>
          <cell r="AG788">
            <v>44669.950620511197</v>
          </cell>
          <cell r="AH788">
            <v>44691.703472222223</v>
          </cell>
          <cell r="AI788">
            <v>1.0737158105995315</v>
          </cell>
          <cell r="AJ788">
            <v>16.97642195767202</v>
          </cell>
          <cell r="AK788">
            <v>23</v>
          </cell>
          <cell r="AL788">
            <v>34</v>
          </cell>
          <cell r="AM788">
            <v>22.300380228136884</v>
          </cell>
          <cell r="AN788">
            <v>28.247148288973385</v>
          </cell>
          <cell r="AO788">
            <v>19.300380228136884</v>
          </cell>
          <cell r="AP788">
            <v>42</v>
          </cell>
          <cell r="AQ788">
            <v>33.6</v>
          </cell>
          <cell r="AR788">
            <v>28.6</v>
          </cell>
          <cell r="AS788">
            <v>44707.229166666664</v>
          </cell>
          <cell r="AT788">
            <v>44702.229166666664</v>
          </cell>
          <cell r="AU788"/>
          <cell r="AV788"/>
          <cell r="AW788"/>
          <cell r="AX788"/>
          <cell r="AY788"/>
          <cell r="AZ788"/>
          <cell r="BA788"/>
          <cell r="BB788"/>
          <cell r="BC788" t="str">
            <v>PAID</v>
          </cell>
          <cell r="BD788" t="str">
            <v>WITH BACKJOB</v>
          </cell>
          <cell r="BE788">
            <v>44676.629166666666</v>
          </cell>
          <cell r="BF788">
            <v>50.370833333334303</v>
          </cell>
          <cell r="BG788">
            <v>44673</v>
          </cell>
          <cell r="BH788">
            <v>44727</v>
          </cell>
        </row>
        <row r="789">
          <cell r="E789" t="str">
            <v>X22010163450</v>
          </cell>
          <cell r="F789" t="str">
            <v>BNCPROPERTIES INC.</v>
          </cell>
          <cell r="G789" t="str">
            <v>WEST SERVICE, MARCELO GREEN VILL, PARANAQUE</v>
          </cell>
          <cell r="H789" t="str">
            <v>PARAÑAQUE CITY</v>
          </cell>
          <cell r="I789" t="str">
            <v>PARAÑAQUE</v>
          </cell>
          <cell r="J789"/>
          <cell r="K789"/>
          <cell r="L789" t="str">
            <v>ECOM</v>
          </cell>
          <cell r="M789" t="str">
            <v>CLOSE</v>
          </cell>
          <cell r="N789" t="str">
            <v>MBF</v>
          </cell>
          <cell r="O789">
            <v>272.42</v>
          </cell>
          <cell r="P789"/>
          <cell r="Q789">
            <v>366.58</v>
          </cell>
          <cell r="R789">
            <v>580</v>
          </cell>
          <cell r="S789">
            <v>1645261.78</v>
          </cell>
          <cell r="T789" t="str">
            <v>NEW</v>
          </cell>
          <cell r="U789">
            <v>179576.46</v>
          </cell>
          <cell r="V789">
            <v>179576.46</v>
          </cell>
          <cell r="W789">
            <v>44719.350694444445</v>
          </cell>
          <cell r="X789">
            <v>44721.545138888891</v>
          </cell>
          <cell r="Y789">
            <v>44721</v>
          </cell>
          <cell r="Z789"/>
          <cell r="AA789">
            <v>44725.54791666667</v>
          </cell>
          <cell r="AB789">
            <v>44824.530555555553</v>
          </cell>
          <cell r="AC789">
            <v>6.1972222222248092</v>
          </cell>
          <cell r="AD789">
            <v>4.0027777777795563</v>
          </cell>
          <cell r="AE789">
            <v>98.98263888888323</v>
          </cell>
          <cell r="AF789">
            <v>44734.899081541218</v>
          </cell>
          <cell r="AG789">
            <v>44742.845318100357</v>
          </cell>
          <cell r="AH789">
            <v>44769.350694444445</v>
          </cell>
          <cell r="AI789">
            <v>0.25058333333343791</v>
          </cell>
          <cell r="AJ789">
            <v>2.0621383101850674</v>
          </cell>
          <cell r="AK789">
            <v>30</v>
          </cell>
          <cell r="AL789">
            <v>23</v>
          </cell>
          <cell r="AM789">
            <v>18.548387096774192</v>
          </cell>
          <cell r="AN789">
            <v>23.494623655913976</v>
          </cell>
          <cell r="AO789">
            <v>15.548387096774192</v>
          </cell>
          <cell r="AP789">
            <v>48</v>
          </cell>
          <cell r="AQ789">
            <v>38.400000000000006</v>
          </cell>
          <cell r="AR789">
            <v>33.400000000000006</v>
          </cell>
          <cell r="AS789">
            <v>44763.947916666672</v>
          </cell>
          <cell r="AT789">
            <v>44758.947916666672</v>
          </cell>
          <cell r="AU789"/>
          <cell r="AV789"/>
          <cell r="AW789"/>
          <cell r="AX789"/>
          <cell r="AY789"/>
          <cell r="AZ789"/>
          <cell r="BA789"/>
          <cell r="BB789"/>
          <cell r="BC789" t="str">
            <v>PAID</v>
          </cell>
          <cell r="BD789"/>
          <cell r="BE789">
            <v>44728.54791666667</v>
          </cell>
          <cell r="BF789">
            <v>4.4520833333299379</v>
          </cell>
          <cell r="BG789">
            <v>44725</v>
          </cell>
          <cell r="BH789">
            <v>44733</v>
          </cell>
        </row>
        <row r="790">
          <cell r="E790" t="str">
            <v>X21051668533</v>
          </cell>
          <cell r="F790" t="str">
            <v>LF (PHILIPPINES), INC.</v>
          </cell>
          <cell r="G790" t="str">
            <v>CERVANTES CPD, CERVANTES CPD, PARANAQUE</v>
          </cell>
          <cell r="H790" t="str">
            <v>PARAÑAQUE CITY</v>
          </cell>
          <cell r="I790" t="str">
            <v>PARAÑAQUE</v>
          </cell>
          <cell r="J790" t="str">
            <v>local june 12, 2022</v>
          </cell>
          <cell r="K790"/>
          <cell r="L790" t="str">
            <v>VJC</v>
          </cell>
          <cell r="M790" t="str">
            <v>CLOSE</v>
          </cell>
          <cell r="N790" t="str">
            <v>MBF</v>
          </cell>
          <cell r="O790">
            <v>194.51</v>
          </cell>
          <cell r="P790"/>
          <cell r="Q790">
            <v>249.22</v>
          </cell>
          <cell r="R790">
            <v>183.49</v>
          </cell>
          <cell r="S790">
            <v>948804.79</v>
          </cell>
          <cell r="T790" t="str">
            <v>NEW</v>
          </cell>
          <cell r="U790">
            <v>123379.05</v>
          </cell>
          <cell r="V790">
            <v>14267.900000000001</v>
          </cell>
          <cell r="W790">
            <v>44708.531944444447</v>
          </cell>
          <cell r="X790">
            <v>44713</v>
          </cell>
          <cell r="Y790">
            <v>44712</v>
          </cell>
          <cell r="Z790"/>
          <cell r="AA790">
            <v>44722.270138888889</v>
          </cell>
          <cell r="AB790">
            <v>44832.606944444444</v>
          </cell>
          <cell r="AC790">
            <v>13.738194444442343</v>
          </cell>
          <cell r="AD790">
            <v>9.2701388888890506</v>
          </cell>
          <cell r="AE790">
            <v>110.33680555555475</v>
          </cell>
          <cell r="AF790">
            <v>44728.545643074583</v>
          </cell>
          <cell r="AG790">
            <v>44737.682629375951</v>
          </cell>
          <cell r="AH790">
            <v>44758.531944444447</v>
          </cell>
          <cell r="AI790">
            <v>0.44771794394834419</v>
          </cell>
          <cell r="AJ790">
            <v>2.3986262077294511</v>
          </cell>
          <cell r="AK790">
            <v>28</v>
          </cell>
          <cell r="AL790">
            <v>32</v>
          </cell>
          <cell r="AM790">
            <v>23.013698630136989</v>
          </cell>
          <cell r="AN790">
            <v>29.150684931506852</v>
          </cell>
          <cell r="AO790">
            <v>20.013698630136989</v>
          </cell>
          <cell r="AP790">
            <v>46</v>
          </cell>
          <cell r="AQ790">
            <v>36.800000000000004</v>
          </cell>
          <cell r="AR790">
            <v>31.800000000000004</v>
          </cell>
          <cell r="AS790">
            <v>44759.070138888892</v>
          </cell>
          <cell r="AT790">
            <v>44754.070138888892</v>
          </cell>
          <cell r="AU790"/>
          <cell r="AV790"/>
          <cell r="AW790"/>
          <cell r="AX790"/>
          <cell r="AY790"/>
          <cell r="AZ790"/>
          <cell r="BA790"/>
          <cell r="BB790"/>
          <cell r="BC790" t="str">
            <v>PAID</v>
          </cell>
          <cell r="BD790" t="str">
            <v>WITH BACKJOB</v>
          </cell>
          <cell r="BE790">
            <v>44725.270138888889</v>
          </cell>
          <cell r="BF790">
            <v>7.7298611111109494</v>
          </cell>
          <cell r="BG790">
            <v>44724</v>
          </cell>
          <cell r="BH790">
            <v>44733</v>
          </cell>
        </row>
        <row r="791">
          <cell r="E791" t="str">
            <v>X22010369751</v>
          </cell>
          <cell r="F791" t="str">
            <v>CHRYSO PHILIPPINES, INC.</v>
          </cell>
          <cell r="G791" t="str">
            <v>ACSIE, SEVERINA INDL ESTATE, PARANAQUE</v>
          </cell>
          <cell r="H791" t="str">
            <v>PARAÑAQUE CITY</v>
          </cell>
          <cell r="I791" t="str">
            <v>PARAÑAQUE</v>
          </cell>
          <cell r="J791"/>
          <cell r="K791"/>
          <cell r="L791" t="str">
            <v>VJC</v>
          </cell>
          <cell r="M791" t="str">
            <v>CLOSE</v>
          </cell>
          <cell r="N791" t="str">
            <v>MBF</v>
          </cell>
          <cell r="O791">
            <v>70.12</v>
          </cell>
          <cell r="P791"/>
          <cell r="Q791">
            <v>101.73</v>
          </cell>
          <cell r="R791">
            <v>175</v>
          </cell>
          <cell r="S791">
            <v>525822.06999999995</v>
          </cell>
          <cell r="T791" t="str">
            <v>NEW</v>
          </cell>
          <cell r="U791">
            <v>50573.4</v>
          </cell>
          <cell r="V791">
            <v>47575.92</v>
          </cell>
          <cell r="W791">
            <v>44700.324999999997</v>
          </cell>
          <cell r="X791">
            <v>44705</v>
          </cell>
          <cell r="Y791">
            <v>44705</v>
          </cell>
          <cell r="Z791"/>
          <cell r="AA791">
            <v>44713.659722222219</v>
          </cell>
          <cell r="AB791">
            <v>44966.640972222223</v>
          </cell>
          <cell r="AC791">
            <v>13.334722222221899</v>
          </cell>
          <cell r="AD791">
            <v>8.6597222222189885</v>
          </cell>
          <cell r="AE791">
            <v>252.98125000000437</v>
          </cell>
          <cell r="AF791">
            <v>44719.771043165463</v>
          </cell>
          <cell r="AG791">
            <v>44728.756654676254</v>
          </cell>
          <cell r="AH791">
            <v>44750.324999999997</v>
          </cell>
          <cell r="AI791">
            <v>0.44555922809827975</v>
          </cell>
          <cell r="AJ791">
            <v>5.7495738636364626</v>
          </cell>
          <cell r="AK791">
            <v>26</v>
          </cell>
          <cell r="AL791">
            <v>32</v>
          </cell>
          <cell r="AM791">
            <v>22.446043165467625</v>
          </cell>
          <cell r="AN791">
            <v>28.431654676258994</v>
          </cell>
          <cell r="AO791">
            <v>19.446043165467625</v>
          </cell>
          <cell r="AP791">
            <v>44</v>
          </cell>
          <cell r="AQ791">
            <v>35.200000000000003</v>
          </cell>
          <cell r="AR791">
            <v>30.200000000000003</v>
          </cell>
          <cell r="AS791">
            <v>44748.859722222216</v>
          </cell>
          <cell r="AT791">
            <v>44743.859722222216</v>
          </cell>
          <cell r="AU791"/>
          <cell r="AV791"/>
          <cell r="AW791"/>
          <cell r="AX791"/>
          <cell r="AY791"/>
          <cell r="AZ791"/>
          <cell r="BA791"/>
          <cell r="BB791"/>
          <cell r="BC791" t="str">
            <v>PAID</v>
          </cell>
          <cell r="BD791"/>
          <cell r="BE791">
            <v>44716.659722222219</v>
          </cell>
          <cell r="BF791">
            <v>16.340277777781012</v>
          </cell>
          <cell r="BG791">
            <v>44713</v>
          </cell>
          <cell r="BH791">
            <v>44733</v>
          </cell>
        </row>
        <row r="792">
          <cell r="E792" t="str">
            <v>X22041423424</v>
          </cell>
          <cell r="F792" t="str">
            <v>CATHERINE ESCALER DE LEON</v>
          </cell>
          <cell r="G792" t="str">
            <v>AERIDES, PACIFIC VILL, MUNTINLUPA</v>
          </cell>
          <cell r="H792" t="str">
            <v>MUNTINLUPA CITY</v>
          </cell>
          <cell r="I792" t="str">
            <v>PARAÑAQUE</v>
          </cell>
          <cell r="J792"/>
          <cell r="K792"/>
          <cell r="L792" t="str">
            <v>ECOM</v>
          </cell>
          <cell r="M792" t="str">
            <v>CLOSE</v>
          </cell>
          <cell r="N792" t="str">
            <v>MBF</v>
          </cell>
          <cell r="O792">
            <v>215.17</v>
          </cell>
          <cell r="P792"/>
          <cell r="Q792">
            <v>340.05</v>
          </cell>
          <cell r="R792">
            <v>109</v>
          </cell>
          <cell r="S792">
            <v>851606.43</v>
          </cell>
          <cell r="T792" t="str">
            <v>NEW</v>
          </cell>
          <cell r="U792">
            <v>152458.45000000001</v>
          </cell>
          <cell r="V792">
            <v>153800.40000000008</v>
          </cell>
          <cell r="W792">
            <v>44683.65902777778</v>
          </cell>
          <cell r="X792">
            <v>44687</v>
          </cell>
          <cell r="Y792">
            <v>44691</v>
          </cell>
          <cell r="Z792"/>
          <cell r="AA792">
            <v>44717.618750000001</v>
          </cell>
          <cell r="AB792">
            <v>45049.570138888892</v>
          </cell>
          <cell r="AC792">
            <v>33.959722222221899</v>
          </cell>
          <cell r="AD792">
            <v>30.618750000001455</v>
          </cell>
          <cell r="AE792">
            <v>331.95138888889051</v>
          </cell>
          <cell r="AF792">
            <v>44704.188439542486</v>
          </cell>
          <cell r="AG792">
            <v>44713.462949346409</v>
          </cell>
          <cell r="AH792">
            <v>44733.65902777778</v>
          </cell>
          <cell r="AI792">
            <v>1.0824661458333229</v>
          </cell>
          <cell r="AJ792">
            <v>6.9156539351852189</v>
          </cell>
          <cell r="AK792">
            <v>30</v>
          </cell>
          <cell r="AL792">
            <v>32</v>
          </cell>
          <cell r="AM792">
            <v>23.52941176470588</v>
          </cell>
          <cell r="AN792">
            <v>29.803921568627448</v>
          </cell>
          <cell r="AO792">
            <v>20.52941176470588</v>
          </cell>
          <cell r="AP792">
            <v>48</v>
          </cell>
          <cell r="AQ792">
            <v>38.400000000000006</v>
          </cell>
          <cell r="AR792">
            <v>33.400000000000006</v>
          </cell>
          <cell r="AS792">
            <v>44756.018750000003</v>
          </cell>
          <cell r="AT792">
            <v>44751.018750000003</v>
          </cell>
          <cell r="AU792"/>
          <cell r="AV792"/>
          <cell r="AW792"/>
          <cell r="AX792"/>
          <cell r="AY792"/>
          <cell r="AZ792"/>
          <cell r="BA792"/>
          <cell r="BB792"/>
          <cell r="BC792" t="str">
            <v>PAID</v>
          </cell>
          <cell r="BD792"/>
          <cell r="BE792">
            <v>44720.618750000001</v>
          </cell>
          <cell r="BF792">
            <v>12.381249999998545</v>
          </cell>
          <cell r="BG792">
            <v>44715</v>
          </cell>
          <cell r="BH792">
            <v>44733</v>
          </cell>
        </row>
        <row r="793">
          <cell r="E793" t="str">
            <v>X22020719325</v>
          </cell>
          <cell r="F793" t="str">
            <v>DELTA SPORTSWEAR PRIME CORP</v>
          </cell>
          <cell r="G793" t="str">
            <v>BF HOMES-HERNANDEZ PORTION, BF HOMES-HERNANDEZ PORTION, LAS PINAS CITY</v>
          </cell>
          <cell r="H793" t="str">
            <v>LAS PIÑAS CITY</v>
          </cell>
          <cell r="I793" t="str">
            <v>PARAÑAQUE</v>
          </cell>
          <cell r="J793" t="str">
            <v>for pole installation</v>
          </cell>
          <cell r="K793"/>
          <cell r="L793" t="str">
            <v>ECOM</v>
          </cell>
          <cell r="M793" t="str">
            <v>CLOSE</v>
          </cell>
          <cell r="N793" t="str">
            <v>MBF</v>
          </cell>
          <cell r="O793">
            <v>65.58</v>
          </cell>
          <cell r="P793"/>
          <cell r="Q793">
            <v>113.35</v>
          </cell>
          <cell r="R793">
            <v>32</v>
          </cell>
          <cell r="S793">
            <v>396537.47</v>
          </cell>
          <cell r="T793" t="str">
            <v>NEW</v>
          </cell>
          <cell r="U793">
            <v>44164.98</v>
          </cell>
          <cell r="V793">
            <v>44164.98</v>
          </cell>
          <cell r="W793">
            <v>44708.573611111111</v>
          </cell>
          <cell r="X793">
            <v>44713</v>
          </cell>
          <cell r="Y793">
            <v>44713</v>
          </cell>
          <cell r="Z793"/>
          <cell r="AA793">
            <v>44728.615277777775</v>
          </cell>
          <cell r="AB793">
            <v>45209.682638888888</v>
          </cell>
          <cell r="AC793">
            <v>20.041666666664241</v>
          </cell>
          <cell r="AD793">
            <v>15.615277777775191</v>
          </cell>
          <cell r="AE793">
            <v>481.0673611111124</v>
          </cell>
          <cell r="AF793">
            <v>44729.780507662836</v>
          </cell>
          <cell r="AG793">
            <v>44739.235680076628</v>
          </cell>
          <cell r="AH793">
            <v>44758.573611111111</v>
          </cell>
          <cell r="AI793">
            <v>0.62094907407399891</v>
          </cell>
          <cell r="AJ793">
            <v>10.933349116161645</v>
          </cell>
          <cell r="AK793">
            <v>26</v>
          </cell>
          <cell r="AL793">
            <v>36</v>
          </cell>
          <cell r="AM793">
            <v>24.206896551724139</v>
          </cell>
          <cell r="AN793">
            <v>30.662068965517239</v>
          </cell>
          <cell r="AO793">
            <v>21.206896551724139</v>
          </cell>
          <cell r="AP793">
            <v>44</v>
          </cell>
          <cell r="AQ793">
            <v>35.200000000000003</v>
          </cell>
          <cell r="AR793">
            <v>30.200000000000003</v>
          </cell>
          <cell r="AS793">
            <v>44763.815277777772</v>
          </cell>
          <cell r="AT793">
            <v>44758.815277777772</v>
          </cell>
          <cell r="AU793"/>
          <cell r="AV793"/>
          <cell r="AW793"/>
          <cell r="AX793"/>
          <cell r="AY793"/>
          <cell r="AZ793"/>
          <cell r="BA793"/>
          <cell r="BB793"/>
          <cell r="BC793" t="str">
            <v>PAID</v>
          </cell>
          <cell r="BD793"/>
          <cell r="BE793">
            <v>44731.615277777775</v>
          </cell>
          <cell r="BF793">
            <v>1.3847222222248092</v>
          </cell>
          <cell r="BG793">
            <v>44726</v>
          </cell>
          <cell r="BH793">
            <v>44733</v>
          </cell>
        </row>
        <row r="794">
          <cell r="E794" t="str">
            <v>X21051764412</v>
          </cell>
          <cell r="F794" t="str">
            <v>DITO TELECOMMUNITY CORPORATION</v>
          </cell>
          <cell r="G794" t="str">
            <v>BLOCK 3, MOLINO III, BACOOR</v>
          </cell>
          <cell r="H794" t="str">
            <v>BACOOR CITY</v>
          </cell>
          <cell r="I794" t="str">
            <v>DASMA</v>
          </cell>
          <cell r="J794" t="str">
            <v>for completion May 2022</v>
          </cell>
          <cell r="K794"/>
          <cell r="L794" t="str">
            <v>ECOM</v>
          </cell>
          <cell r="M794" t="str">
            <v>CLOSE</v>
          </cell>
          <cell r="N794" t="str">
            <v>MBF</v>
          </cell>
          <cell r="O794">
            <v>69.680000000000007</v>
          </cell>
          <cell r="P794"/>
          <cell r="Q794">
            <v>102.4</v>
          </cell>
          <cell r="R794">
            <v>34</v>
          </cell>
          <cell r="S794">
            <v>303926.84000000003</v>
          </cell>
          <cell r="T794" t="str">
            <v>NEW</v>
          </cell>
          <cell r="U794">
            <v>47251.03</v>
          </cell>
          <cell r="V794">
            <v>47251.03</v>
          </cell>
          <cell r="W794">
            <v>44672.722916666666</v>
          </cell>
          <cell r="X794">
            <v>44680.652083333334</v>
          </cell>
          <cell r="Y794">
            <v>44678</v>
          </cell>
          <cell r="Z794"/>
          <cell r="AA794">
            <v>44708.326388888891</v>
          </cell>
          <cell r="AB794">
            <v>45210.657638888886</v>
          </cell>
          <cell r="AC794">
            <v>35.603472222224809</v>
          </cell>
          <cell r="AD794">
            <v>27.674305555556202</v>
          </cell>
          <cell r="AE794">
            <v>502.33124999999563</v>
          </cell>
          <cell r="AF794">
            <v>44693.92981321839</v>
          </cell>
          <cell r="AG794">
            <v>44703.384985632183</v>
          </cell>
          <cell r="AH794">
            <v>44722.722916666666</v>
          </cell>
          <cell r="AI794">
            <v>1.1030990325261958</v>
          </cell>
          <cell r="AJ794">
            <v>11.416619318181718</v>
          </cell>
          <cell r="AK794">
            <v>26</v>
          </cell>
          <cell r="AL794">
            <v>36</v>
          </cell>
          <cell r="AM794">
            <v>24.206896551724139</v>
          </cell>
          <cell r="AN794">
            <v>30.662068965517239</v>
          </cell>
          <cell r="AO794">
            <v>21.206896551724139</v>
          </cell>
          <cell r="AP794">
            <v>44</v>
          </cell>
          <cell r="AQ794">
            <v>35.200000000000003</v>
          </cell>
          <cell r="AR794">
            <v>30.200000000000003</v>
          </cell>
          <cell r="AS794">
            <v>44743.526388888888</v>
          </cell>
          <cell r="AT794">
            <v>44738.526388888888</v>
          </cell>
          <cell r="AU794"/>
          <cell r="AV794"/>
          <cell r="AW794"/>
          <cell r="AX794"/>
          <cell r="AY794"/>
          <cell r="AZ794"/>
          <cell r="BA794"/>
          <cell r="BB794"/>
          <cell r="BC794" t="str">
            <v>PAID</v>
          </cell>
          <cell r="BD794"/>
          <cell r="BE794">
            <v>44711.326388888891</v>
          </cell>
          <cell r="BF794">
            <v>21.673611111109494</v>
          </cell>
          <cell r="BG794">
            <v>44705</v>
          </cell>
          <cell r="BH794">
            <v>44733</v>
          </cell>
        </row>
        <row r="795">
          <cell r="E795" t="str">
            <v>X20125378439</v>
          </cell>
          <cell r="F795" t="str">
            <v>ANTON CHRISTOPHER GENEROSO GO</v>
          </cell>
          <cell r="G795" t="str">
            <v>CANTERBURY, HILLSBOROUGH SUBD, MUNTINLUPA</v>
          </cell>
          <cell r="H795" t="str">
            <v>MUNTINLUPA CITY</v>
          </cell>
          <cell r="I795" t="str">
            <v>PARAÑAQUE</v>
          </cell>
          <cell r="J795" t="str">
            <v>local June 11,  2022, 9AM-2PM</v>
          </cell>
          <cell r="K795"/>
          <cell r="L795" t="str">
            <v>ECOM</v>
          </cell>
          <cell r="M795" t="str">
            <v>CLOSE</v>
          </cell>
          <cell r="N795" t="str">
            <v>MBF</v>
          </cell>
          <cell r="O795">
            <v>44.11</v>
          </cell>
          <cell r="P795"/>
          <cell r="Q795">
            <v>79.05</v>
          </cell>
          <cell r="R795">
            <v>65.900000000000006</v>
          </cell>
          <cell r="S795">
            <v>215536.59</v>
          </cell>
          <cell r="T795" t="str">
            <v>NEW</v>
          </cell>
          <cell r="U795">
            <v>38548.39</v>
          </cell>
          <cell r="V795">
            <v>29318.58</v>
          </cell>
          <cell r="W795">
            <v>44692.647916666669</v>
          </cell>
          <cell r="X795">
            <v>44698</v>
          </cell>
          <cell r="Y795">
            <v>44697</v>
          </cell>
          <cell r="Z795"/>
          <cell r="AA795">
            <v>44725.548611111109</v>
          </cell>
          <cell r="AB795">
            <v>45310.565972222219</v>
          </cell>
          <cell r="AC795">
            <v>32.900694444440887</v>
          </cell>
          <cell r="AD795">
            <v>27.548611111109494</v>
          </cell>
          <cell r="AE795">
            <v>585.01736111110949</v>
          </cell>
          <cell r="AF795">
            <v>44711.948296894807</v>
          </cell>
          <cell r="AG795">
            <v>44720.895064955643</v>
          </cell>
          <cell r="AH795">
            <v>44742.647916666669</v>
          </cell>
          <cell r="AI795">
            <v>1.106506731315595</v>
          </cell>
          <cell r="AJ795">
            <v>13.928984788359751</v>
          </cell>
          <cell r="AK795">
            <v>23</v>
          </cell>
          <cell r="AL795">
            <v>34</v>
          </cell>
          <cell r="AM795">
            <v>22.300380228136884</v>
          </cell>
          <cell r="AN795">
            <v>28.247148288973385</v>
          </cell>
          <cell r="AO795">
            <v>19.300380228136884</v>
          </cell>
          <cell r="AP795">
            <v>42</v>
          </cell>
          <cell r="AQ795">
            <v>33.6</v>
          </cell>
          <cell r="AR795">
            <v>28.6</v>
          </cell>
          <cell r="AS795">
            <v>44759.148611111108</v>
          </cell>
          <cell r="AT795">
            <v>44754.148611111108</v>
          </cell>
          <cell r="AU795"/>
          <cell r="AV795"/>
          <cell r="AW795"/>
          <cell r="AX795"/>
          <cell r="AY795"/>
          <cell r="AZ795"/>
          <cell r="BA795"/>
          <cell r="BB795"/>
          <cell r="BC795" t="str">
            <v>PAID</v>
          </cell>
          <cell r="BD795"/>
          <cell r="BE795">
            <v>44728.548611111109</v>
          </cell>
          <cell r="BF795">
            <v>4.4513888888905058</v>
          </cell>
          <cell r="BG795">
            <v>44726</v>
          </cell>
          <cell r="BH795">
            <v>44733</v>
          </cell>
        </row>
        <row r="796">
          <cell r="E796" t="str">
            <v>X21072993563</v>
          </cell>
          <cell r="F796" t="str">
            <v>GLOBE TELECOM., INC.</v>
          </cell>
          <cell r="G796" t="str">
            <v>WEST SERVICE, SUN VALLEY, PARANAQUE</v>
          </cell>
          <cell r="H796" t="str">
            <v>PARAÑAQUE CITY</v>
          </cell>
          <cell r="I796" t="str">
            <v>PARAÑAQUE</v>
          </cell>
          <cell r="J796"/>
          <cell r="K796"/>
          <cell r="L796" t="str">
            <v>VJC</v>
          </cell>
          <cell r="M796" t="str">
            <v>CLOSE</v>
          </cell>
          <cell r="N796" t="str">
            <v>IJP</v>
          </cell>
          <cell r="O796">
            <v>5.08</v>
          </cell>
          <cell r="P796"/>
          <cell r="Q796">
            <v>6.97</v>
          </cell>
          <cell r="R796">
            <v>28</v>
          </cell>
          <cell r="S796">
            <v>22583.66</v>
          </cell>
          <cell r="T796" t="str">
            <v>NEW</v>
          </cell>
          <cell r="U796">
            <v>3444.96</v>
          </cell>
          <cell r="V796">
            <v>3444.96</v>
          </cell>
          <cell r="W796">
            <v>44623.724305555559</v>
          </cell>
          <cell r="X796">
            <v>44627.613888888889</v>
          </cell>
          <cell r="Y796">
            <v>44628</v>
          </cell>
          <cell r="Z796"/>
          <cell r="AA796">
            <v>44636.336111111108</v>
          </cell>
          <cell r="AB796">
            <v>45422.609027777777</v>
          </cell>
          <cell r="AC796">
            <v>12.611805555548926</v>
          </cell>
          <cell r="AD796">
            <v>8.7222222222189885</v>
          </cell>
          <cell r="AE796">
            <v>786.27291666666861</v>
          </cell>
          <cell r="AF796">
            <v>44642.498499103946</v>
          </cell>
          <cell r="AG796">
            <v>44651.304950716847</v>
          </cell>
          <cell r="AH796">
            <v>44673.724305555559</v>
          </cell>
          <cell r="AI796">
            <v>0.43440663580224081</v>
          </cell>
          <cell r="AJ796">
            <v>19.656822916666716</v>
          </cell>
          <cell r="AK796">
            <v>20</v>
          </cell>
          <cell r="AL796">
            <v>36</v>
          </cell>
          <cell r="AM796">
            <v>21.774193548387096</v>
          </cell>
          <cell r="AN796">
            <v>27.58064516129032</v>
          </cell>
          <cell r="AO796">
            <v>18.774193548387096</v>
          </cell>
          <cell r="AP796">
            <v>40</v>
          </cell>
          <cell r="AQ796">
            <v>32</v>
          </cell>
          <cell r="AR796">
            <v>27</v>
          </cell>
          <cell r="AS796">
            <v>44668.336111111108</v>
          </cell>
          <cell r="AT796">
            <v>44663.336111111108</v>
          </cell>
          <cell r="AU796"/>
          <cell r="AV796"/>
          <cell r="AW796"/>
          <cell r="AX796"/>
          <cell r="AY796"/>
          <cell r="AZ796"/>
          <cell r="BA796"/>
          <cell r="BB796"/>
          <cell r="BC796" t="str">
            <v>PAID</v>
          </cell>
          <cell r="BD796"/>
          <cell r="BE796">
            <v>44639.336111111108</v>
          </cell>
          <cell r="BF796">
            <v>93.663888888891961</v>
          </cell>
          <cell r="BG796">
            <v>44636</v>
          </cell>
          <cell r="BH796">
            <v>44733</v>
          </cell>
        </row>
        <row r="797">
          <cell r="E797" t="str">
            <v>X22041536619</v>
          </cell>
          <cell r="F797" t="str">
            <v>SOUTH STAR DRUG, INC.</v>
          </cell>
          <cell r="G797" t="str">
            <v>NATIONAL, TUNASAN, MUNTINLUPA</v>
          </cell>
          <cell r="H797" t="str">
            <v>MUNTINLUPA CITY</v>
          </cell>
          <cell r="I797" t="str">
            <v>PARAÑAQUE</v>
          </cell>
          <cell r="J797"/>
          <cell r="K797"/>
          <cell r="L797" t="str">
            <v>ECOM</v>
          </cell>
          <cell r="M797" t="str">
            <v>CLOSE</v>
          </cell>
          <cell r="N797" t="str">
            <v>MBF</v>
          </cell>
          <cell r="O797">
            <v>30.28</v>
          </cell>
          <cell r="P797"/>
          <cell r="Q797">
            <v>41.37</v>
          </cell>
          <cell r="R797">
            <v>34</v>
          </cell>
          <cell r="S797">
            <v>78977.22</v>
          </cell>
          <cell r="T797" t="str">
            <v>NEW</v>
          </cell>
          <cell r="U797">
            <v>20534.57</v>
          </cell>
          <cell r="V797">
            <v>20534.57</v>
          </cell>
          <cell r="W797">
            <v>44699.643750000003</v>
          </cell>
          <cell r="X797">
            <v>44705</v>
          </cell>
          <cell r="Y797">
            <v>44701</v>
          </cell>
          <cell r="Z797"/>
          <cell r="AA797">
            <v>44710.887499999997</v>
          </cell>
          <cell r="AB797">
            <v>45726.565972222219</v>
          </cell>
          <cell r="AC797">
            <v>11.243749999994179</v>
          </cell>
          <cell r="AD797">
            <v>5.8874999999970896</v>
          </cell>
          <cell r="AE797">
            <v>1015.6784722222219</v>
          </cell>
          <cell r="AF797">
            <v>44718.417943548389</v>
          </cell>
          <cell r="AG797">
            <v>44727.224395161291</v>
          </cell>
          <cell r="AH797">
            <v>44749.643750000003</v>
          </cell>
          <cell r="AI797">
            <v>0.3872847222220217</v>
          </cell>
          <cell r="AJ797">
            <v>25.391961805555546</v>
          </cell>
          <cell r="AK797">
            <v>20</v>
          </cell>
          <cell r="AL797">
            <v>36</v>
          </cell>
          <cell r="AM797">
            <v>21.774193548387096</v>
          </cell>
          <cell r="AN797">
            <v>27.58064516129032</v>
          </cell>
          <cell r="AO797">
            <v>18.774193548387096</v>
          </cell>
          <cell r="AP797">
            <v>40</v>
          </cell>
          <cell r="AQ797">
            <v>32</v>
          </cell>
          <cell r="AR797">
            <v>27</v>
          </cell>
          <cell r="AS797">
            <v>44742.887499999997</v>
          </cell>
          <cell r="AT797">
            <v>44737.887499999997</v>
          </cell>
          <cell r="AU797"/>
          <cell r="AV797"/>
          <cell r="AW797"/>
          <cell r="AX797"/>
          <cell r="AY797"/>
          <cell r="AZ797"/>
          <cell r="BA797"/>
          <cell r="BB797"/>
          <cell r="BC797" t="str">
            <v>PAID</v>
          </cell>
          <cell r="BD797"/>
          <cell r="BE797">
            <v>44713.887499999997</v>
          </cell>
          <cell r="BF797">
            <v>19.11250000000291</v>
          </cell>
          <cell r="BG797">
            <v>44708</v>
          </cell>
          <cell r="BH797">
            <v>44733</v>
          </cell>
        </row>
        <row r="798">
          <cell r="E798" t="str">
            <v>X22052073338</v>
          </cell>
          <cell r="F798" t="str">
            <v>DITO TELECOMMUNITY CORPORATION</v>
          </cell>
          <cell r="G798" t="str">
            <v>MOLINO II, MOLINO II, BACOOR</v>
          </cell>
          <cell r="H798" t="str">
            <v>BACOOR CITY</v>
          </cell>
          <cell r="I798" t="str">
            <v>DASMA</v>
          </cell>
          <cell r="J798" t="str">
            <v>for meter installation/for FCOMP</v>
          </cell>
          <cell r="K798"/>
          <cell r="L798" t="str">
            <v>ECOM</v>
          </cell>
          <cell r="M798" t="str">
            <v>CLOSE</v>
          </cell>
          <cell r="N798" t="str">
            <v>IJP</v>
          </cell>
          <cell r="O798">
            <v>12.24</v>
          </cell>
          <cell r="P798"/>
          <cell r="Q798">
            <v>16.75</v>
          </cell>
          <cell r="R798">
            <v>19</v>
          </cell>
          <cell r="S798">
            <v>34153.370000000003</v>
          </cell>
          <cell r="T798" t="str">
            <v>NEW</v>
          </cell>
          <cell r="U798">
            <v>8300.6</v>
          </cell>
          <cell r="V798">
            <v>8300.6</v>
          </cell>
          <cell r="W798">
            <v>44711.698611111111</v>
          </cell>
          <cell r="X798">
            <v>44714.647916666669</v>
          </cell>
          <cell r="Y798">
            <v>44715</v>
          </cell>
          <cell r="Z798"/>
          <cell r="AA798">
            <v>44721.342361111114</v>
          </cell>
          <cell r="AB798">
            <v>45425.272916666669</v>
          </cell>
          <cell r="AC798">
            <v>9.6437500000029104</v>
          </cell>
          <cell r="AD798">
            <v>6.6944444444452529</v>
          </cell>
          <cell r="AE798">
            <v>703.93055555555475</v>
          </cell>
          <cell r="AF798">
            <v>44730.472804659497</v>
          </cell>
          <cell r="AG798">
            <v>44739.279256272399</v>
          </cell>
          <cell r="AH798">
            <v>44761.698611111111</v>
          </cell>
          <cell r="AI798">
            <v>0.33217361111121135</v>
          </cell>
          <cell r="AJ798">
            <v>17.598263888888869</v>
          </cell>
          <cell r="AK798">
            <v>20</v>
          </cell>
          <cell r="AL798">
            <v>36</v>
          </cell>
          <cell r="AM798">
            <v>21.774193548387096</v>
          </cell>
          <cell r="AN798">
            <v>27.58064516129032</v>
          </cell>
          <cell r="AO798">
            <v>18.774193548387096</v>
          </cell>
          <cell r="AP798">
            <v>40</v>
          </cell>
          <cell r="AQ798">
            <v>32</v>
          </cell>
          <cell r="AR798">
            <v>27</v>
          </cell>
          <cell r="AS798">
            <v>44753.342361111114</v>
          </cell>
          <cell r="AT798">
            <v>44748.342361111114</v>
          </cell>
          <cell r="AU798"/>
          <cell r="AV798"/>
          <cell r="AW798"/>
          <cell r="AX798"/>
          <cell r="AY798"/>
          <cell r="AZ798"/>
          <cell r="BA798"/>
          <cell r="BB798"/>
          <cell r="BC798" t="str">
            <v>PAID</v>
          </cell>
          <cell r="BD798"/>
          <cell r="BE798">
            <v>44724.342361111114</v>
          </cell>
          <cell r="BF798">
            <v>8.6576388888861402</v>
          </cell>
          <cell r="BG798">
            <v>44718</v>
          </cell>
          <cell r="BH798">
            <v>44733</v>
          </cell>
        </row>
        <row r="799">
          <cell r="E799" t="str">
            <v>X21083548260</v>
          </cell>
          <cell r="F799" t="str">
            <v>CITY GOVERNMENT OF BACOOR,</v>
          </cell>
          <cell r="G799" t="str">
            <v>DR. A. SANTOS, SAN ISIDRO, PARANAQUE</v>
          </cell>
          <cell r="H799" t="str">
            <v>PARAÑAQUE CITY</v>
          </cell>
          <cell r="I799" t="str">
            <v>PARAÑAQUE</v>
          </cell>
          <cell r="J799"/>
          <cell r="K799"/>
          <cell r="L799" t="str">
            <v>AVECO</v>
          </cell>
          <cell r="M799" t="str">
            <v>CLOSE</v>
          </cell>
          <cell r="N799" t="str">
            <v>MBF</v>
          </cell>
          <cell r="O799">
            <v>470.73</v>
          </cell>
          <cell r="P799"/>
          <cell r="Q799">
            <v>698.68</v>
          </cell>
          <cell r="R799">
            <v>62</v>
          </cell>
          <cell r="S799">
            <v>1139275.6200000001</v>
          </cell>
          <cell r="T799" t="str">
            <v>NEW</v>
          </cell>
          <cell r="U799">
            <v>304624.76</v>
          </cell>
          <cell r="V799">
            <v>308816.77000000008</v>
          </cell>
          <cell r="W799">
            <v>44536.697222222225</v>
          </cell>
          <cell r="X799">
            <v>44540</v>
          </cell>
          <cell r="Y799">
            <v>44540</v>
          </cell>
          <cell r="Z799"/>
          <cell r="AA799">
            <v>44580.678472222222</v>
          </cell>
          <cell r="AB799">
            <v>44804.636805555558</v>
          </cell>
          <cell r="AC799">
            <v>43.98124999999709</v>
          </cell>
          <cell r="AD799">
            <v>40.678472222221899</v>
          </cell>
          <cell r="AE799">
            <v>223.95833333333576</v>
          </cell>
          <cell r="AF799">
            <v>44560.398792902852</v>
          </cell>
          <cell r="AG799">
            <v>44570.519211751023</v>
          </cell>
          <cell r="AH799">
            <v>44586.697222222225</v>
          </cell>
          <cell r="AI799">
            <v>1.2353556985293299</v>
          </cell>
          <cell r="AJ799">
            <v>4.0719696969697408</v>
          </cell>
          <cell r="AK799">
            <v>40</v>
          </cell>
          <cell r="AL799">
            <v>34</v>
          </cell>
          <cell r="AM799">
            <v>26.701570680628272</v>
          </cell>
          <cell r="AN799">
            <v>33.821989528795811</v>
          </cell>
          <cell r="AO799">
            <v>23.701570680628272</v>
          </cell>
          <cell r="AP799">
            <v>55</v>
          </cell>
          <cell r="AQ799">
            <v>44</v>
          </cell>
          <cell r="AR799">
            <v>39</v>
          </cell>
          <cell r="AS799">
            <v>44624.678472222222</v>
          </cell>
          <cell r="AT799">
            <v>44619.678472222222</v>
          </cell>
          <cell r="AU799"/>
          <cell r="AV799"/>
          <cell r="AW799"/>
          <cell r="AX799"/>
          <cell r="AY799"/>
          <cell r="AZ799"/>
          <cell r="BA799"/>
          <cell r="BB799"/>
          <cell r="BC799" t="str">
            <v>PAID</v>
          </cell>
          <cell r="BD799" t="str">
            <v>WITH BACKJOB</v>
          </cell>
          <cell r="BE799">
            <v>44583.678472222222</v>
          </cell>
          <cell r="BF799">
            <v>153.3215277777781</v>
          </cell>
          <cell r="BG799">
            <v>44581</v>
          </cell>
          <cell r="BH799">
            <v>44737</v>
          </cell>
        </row>
        <row r="800">
          <cell r="E800" t="str">
            <v>X21125629532</v>
          </cell>
          <cell r="F800" t="str">
            <v>GLOBE TELECOM INC.</v>
          </cell>
          <cell r="G800" t="str">
            <v>QUIRINO, DON GALO, PARANAQUE</v>
          </cell>
          <cell r="H800" t="str">
            <v>PARAÑAQUE CITY</v>
          </cell>
          <cell r="I800" t="str">
            <v>PARAÑAQUE</v>
          </cell>
          <cell r="J800"/>
          <cell r="K800"/>
          <cell r="L800" t="str">
            <v>VJC</v>
          </cell>
          <cell r="M800" t="str">
            <v>CLOSE</v>
          </cell>
          <cell r="N800" t="str">
            <v>MBF</v>
          </cell>
          <cell r="O800">
            <v>16.09</v>
          </cell>
          <cell r="P800"/>
          <cell r="Q800">
            <v>18.88</v>
          </cell>
          <cell r="R800">
            <v>20</v>
          </cell>
          <cell r="S800">
            <v>107307.6</v>
          </cell>
          <cell r="T800" t="str">
            <v>MODIFICATION</v>
          </cell>
          <cell r="U800">
            <v>9459.1200000000008</v>
          </cell>
          <cell r="V800">
            <v>10952.2</v>
          </cell>
          <cell r="W800">
            <v>44567.65347222222</v>
          </cell>
          <cell r="X800">
            <v>44571</v>
          </cell>
          <cell r="Y800">
            <v>44572</v>
          </cell>
          <cell r="Z800"/>
          <cell r="AA800">
            <v>44599.327777777777</v>
          </cell>
          <cell r="AB800">
            <v>44861.755555555559</v>
          </cell>
          <cell r="AC800">
            <v>31.674305555556202</v>
          </cell>
          <cell r="AD800">
            <v>28.327777777776646</v>
          </cell>
          <cell r="AE800">
            <v>262.42777777778247</v>
          </cell>
          <cell r="AF800">
            <v>44586.427665770607</v>
          </cell>
          <cell r="AG800">
            <v>44595.234117383508</v>
          </cell>
          <cell r="AH800">
            <v>44617.65347222222</v>
          </cell>
          <cell r="AI800">
            <v>1.0910038580247137</v>
          </cell>
          <cell r="AJ800">
            <v>6.5606944444445618</v>
          </cell>
          <cell r="AK800">
            <v>20</v>
          </cell>
          <cell r="AL800">
            <v>36</v>
          </cell>
          <cell r="AM800">
            <v>21.774193548387096</v>
          </cell>
          <cell r="AN800">
            <v>27.58064516129032</v>
          </cell>
          <cell r="AO800">
            <v>18.774193548387096</v>
          </cell>
          <cell r="AP800">
            <v>40</v>
          </cell>
          <cell r="AQ800">
            <v>32</v>
          </cell>
          <cell r="AR800">
            <v>27</v>
          </cell>
          <cell r="AS800">
            <v>44631.327777777777</v>
          </cell>
          <cell r="AT800">
            <v>44626.327777777777</v>
          </cell>
          <cell r="AU800"/>
          <cell r="AV800"/>
          <cell r="AW800"/>
          <cell r="AX800"/>
          <cell r="AY800"/>
          <cell r="AZ800"/>
          <cell r="BA800"/>
          <cell r="BB800"/>
          <cell r="BC800" t="str">
            <v>PAID</v>
          </cell>
          <cell r="BD800" t="str">
            <v>WITH BACKJOB</v>
          </cell>
          <cell r="BE800">
            <v>44602.327777777777</v>
          </cell>
          <cell r="BF800">
            <v>134.67222222222335</v>
          </cell>
          <cell r="BG800">
            <v>44599</v>
          </cell>
          <cell r="BH800">
            <v>44737</v>
          </cell>
        </row>
        <row r="801">
          <cell r="E801" t="str">
            <v>X22020546627</v>
          </cell>
          <cell r="F801" t="str">
            <v>GAPUZAN TRUCKING INC.</v>
          </cell>
          <cell r="G801" t="str">
            <v>TIONQUIAO, BF HOMES MARTINVILLE SUBD, LAS PINAS CITY</v>
          </cell>
          <cell r="H801" t="str">
            <v>LAS PIÑAS CITY</v>
          </cell>
          <cell r="I801" t="str">
            <v>PARAÑAQUE</v>
          </cell>
          <cell r="J801" t="str">
            <v>for schedule PAI</v>
          </cell>
          <cell r="K801"/>
          <cell r="L801" t="str">
            <v>POWERHOUSE</v>
          </cell>
          <cell r="M801" t="str">
            <v>CLOSE</v>
          </cell>
          <cell r="N801" t="str">
            <v>MBF</v>
          </cell>
          <cell r="O801">
            <v>163.16</v>
          </cell>
          <cell r="P801"/>
          <cell r="Q801">
            <v>263.64999999999998</v>
          </cell>
          <cell r="R801">
            <v>101</v>
          </cell>
          <cell r="S801">
            <v>638635.72</v>
          </cell>
          <cell r="T801" t="str">
            <v>NEW</v>
          </cell>
          <cell r="U801">
            <v>110061.16</v>
          </cell>
          <cell r="V801">
            <v>109620.36</v>
          </cell>
          <cell r="W801">
            <v>44658.681944444441</v>
          </cell>
          <cell r="X801">
            <v>44664.57708333333</v>
          </cell>
          <cell r="Y801">
            <v>44659</v>
          </cell>
          <cell r="Z801"/>
          <cell r="AA801">
            <v>44707.378472222219</v>
          </cell>
          <cell r="AB801">
            <v>44993.436111111114</v>
          </cell>
          <cell r="AC801">
            <v>48.696527777778101</v>
          </cell>
          <cell r="AD801">
            <v>42.801388888889051</v>
          </cell>
          <cell r="AE801">
            <v>286.05763888889487</v>
          </cell>
          <cell r="AF801">
            <v>44678.695643074578</v>
          </cell>
          <cell r="AG801">
            <v>44687.832629375946</v>
          </cell>
          <cell r="AH801">
            <v>44708.681944444441</v>
          </cell>
          <cell r="AI801">
            <v>1.5869850570436612</v>
          </cell>
          <cell r="AJ801">
            <v>6.2186443236716276</v>
          </cell>
          <cell r="AK801">
            <v>28</v>
          </cell>
          <cell r="AL801">
            <v>32</v>
          </cell>
          <cell r="AM801">
            <v>23.013698630136989</v>
          </cell>
          <cell r="AN801">
            <v>29.150684931506852</v>
          </cell>
          <cell r="AO801">
            <v>20.013698630136989</v>
          </cell>
          <cell r="AP801">
            <v>46</v>
          </cell>
          <cell r="AQ801">
            <v>36.800000000000004</v>
          </cell>
          <cell r="AR801">
            <v>31.800000000000004</v>
          </cell>
          <cell r="AS801">
            <v>44744.178472222222</v>
          </cell>
          <cell r="AT801">
            <v>44739.178472222222</v>
          </cell>
          <cell r="AU801"/>
          <cell r="AV801"/>
          <cell r="AW801"/>
          <cell r="AX801"/>
          <cell r="AY801"/>
          <cell r="AZ801"/>
          <cell r="BA801"/>
          <cell r="BB801"/>
          <cell r="BC801" t="str">
            <v>PAID</v>
          </cell>
          <cell r="BD801" t="str">
            <v>WITH BACKJOB</v>
          </cell>
          <cell r="BE801">
            <v>44710.378472222219</v>
          </cell>
          <cell r="BF801">
            <v>26.621527777781012</v>
          </cell>
          <cell r="BG801">
            <v>44706</v>
          </cell>
          <cell r="BH801">
            <v>44737</v>
          </cell>
        </row>
        <row r="802">
          <cell r="E802" t="str">
            <v>X20125329953</v>
          </cell>
          <cell r="F802" t="str">
            <v>G SOUND BASS MANAGEMENT INC.</v>
          </cell>
          <cell r="G802" t="str">
            <v>AARON, VIRATA SUBD, IMUS</v>
          </cell>
          <cell r="H802" t="str">
            <v>IMUS CITY</v>
          </cell>
          <cell r="I802" t="str">
            <v>DASMA</v>
          </cell>
          <cell r="J802"/>
          <cell r="K802"/>
          <cell r="L802" t="str">
            <v>AVECO</v>
          </cell>
          <cell r="M802" t="str">
            <v>CLOSE</v>
          </cell>
          <cell r="N802" t="str">
            <v>AED</v>
          </cell>
          <cell r="O802">
            <v>307.26</v>
          </cell>
          <cell r="P802"/>
          <cell r="Q802">
            <v>384.01</v>
          </cell>
          <cell r="R802">
            <v>73</v>
          </cell>
          <cell r="S802">
            <v>824609.85</v>
          </cell>
          <cell r="T802" t="str">
            <v>NEW</v>
          </cell>
          <cell r="U802">
            <v>243612.03</v>
          </cell>
          <cell r="V802">
            <v>205386.39</v>
          </cell>
          <cell r="W802">
            <v>44302</v>
          </cell>
          <cell r="X802">
            <v>44305.550694444442</v>
          </cell>
          <cell r="Y802">
            <v>44335</v>
          </cell>
          <cell r="Z802"/>
          <cell r="AA802">
            <v>44333.34097222222</v>
          </cell>
          <cell r="AB802">
            <v>45020.67083333333</v>
          </cell>
          <cell r="AC802">
            <v>31.340972222220444</v>
          </cell>
          <cell r="AD802">
            <v>27.790277777778101</v>
          </cell>
          <cell r="AE802">
            <v>687.32986111110949</v>
          </cell>
          <cell r="AF802">
            <v>44323.519230769234</v>
          </cell>
          <cell r="AG802">
            <v>44333.057692307695</v>
          </cell>
          <cell r="AH802">
            <v>44352</v>
          </cell>
          <cell r="AI802">
            <v>0.95866503267968417</v>
          </cell>
          <cell r="AJ802">
            <v>14.319372106481447</v>
          </cell>
          <cell r="AK802">
            <v>30</v>
          </cell>
          <cell r="AL802">
            <v>34</v>
          </cell>
          <cell r="AM802">
            <v>24.51923076923077</v>
          </cell>
          <cell r="AN802">
            <v>31.057692307692307</v>
          </cell>
          <cell r="AO802">
            <v>21.51923076923077</v>
          </cell>
          <cell r="AP802">
            <v>48</v>
          </cell>
          <cell r="AQ802">
            <v>38.400000000000006</v>
          </cell>
          <cell r="AR802">
            <v>33.400000000000006</v>
          </cell>
          <cell r="AS802">
            <v>44371.740972222222</v>
          </cell>
          <cell r="AT802">
            <v>44366.740972222222</v>
          </cell>
          <cell r="AU802"/>
          <cell r="AV802"/>
          <cell r="AW802"/>
          <cell r="AX802"/>
          <cell r="AY802"/>
          <cell r="AZ802"/>
          <cell r="BA802"/>
          <cell r="BB802"/>
          <cell r="BC802" t="str">
            <v>PAID</v>
          </cell>
          <cell r="BD802" t="str">
            <v>WITH BACKJOB</v>
          </cell>
          <cell r="BE802">
            <v>44336.34097222222</v>
          </cell>
          <cell r="BF802">
            <v>400.65902777777956</v>
          </cell>
          <cell r="BG802">
            <v>44581</v>
          </cell>
          <cell r="BH802">
            <v>44737</v>
          </cell>
        </row>
        <row r="803">
          <cell r="E803" t="str">
            <v>X21104741975</v>
          </cell>
          <cell r="F803" t="str">
            <v>RUBEN PALOMAR BAES</v>
          </cell>
          <cell r="G803" t="str">
            <v>ROSAL, T.S. CRUZ SUBD, LAS PINAS CITY</v>
          </cell>
          <cell r="H803" t="str">
            <v>LAS PIÑAS CITY</v>
          </cell>
          <cell r="I803" t="str">
            <v>PARAÑAQUE</v>
          </cell>
          <cell r="J803" t="str">
            <v>for execution target May 2022</v>
          </cell>
          <cell r="K803"/>
          <cell r="L803" t="str">
            <v>POWERHOUSE</v>
          </cell>
          <cell r="M803" t="str">
            <v>CLOSE</v>
          </cell>
          <cell r="N803" t="str">
            <v>MBF</v>
          </cell>
          <cell r="O803">
            <v>62.57</v>
          </cell>
          <cell r="P803"/>
          <cell r="Q803">
            <v>88.47</v>
          </cell>
          <cell r="R803">
            <v>168.7</v>
          </cell>
          <cell r="S803">
            <v>367354.94</v>
          </cell>
          <cell r="T803" t="str">
            <v>NEW</v>
          </cell>
          <cell r="U803">
            <v>42442.12</v>
          </cell>
          <cell r="V803">
            <v>42442.12</v>
          </cell>
          <cell r="W803">
            <v>44673.329861111109</v>
          </cell>
          <cell r="X803">
            <v>44680.552083333336</v>
          </cell>
          <cell r="Y803">
            <v>44679</v>
          </cell>
          <cell r="Z803"/>
          <cell r="AA803">
            <v>44707.375</v>
          </cell>
          <cell r="AB803">
            <v>45050.294444444444</v>
          </cell>
          <cell r="AC803">
            <v>34.045138888890506</v>
          </cell>
          <cell r="AD803">
            <v>26.822916666664241</v>
          </cell>
          <cell r="AE803">
            <v>342.9194444444438</v>
          </cell>
          <cell r="AF803">
            <v>44691.808460332897</v>
          </cell>
          <cell r="AG803">
            <v>44700.536086792046</v>
          </cell>
          <cell r="AH803">
            <v>44723.329861111109</v>
          </cell>
          <cell r="AI803">
            <v>1.1888044421800081</v>
          </cell>
          <cell r="AJ803">
            <v>8.1647486772486619</v>
          </cell>
          <cell r="AK803">
            <v>23</v>
          </cell>
          <cell r="AL803">
            <v>32</v>
          </cell>
          <cell r="AM803">
            <v>21.478599221789885</v>
          </cell>
          <cell r="AN803">
            <v>27.206225680933851</v>
          </cell>
          <cell r="AO803">
            <v>18.478599221789885</v>
          </cell>
          <cell r="AP803">
            <v>42</v>
          </cell>
          <cell r="AQ803">
            <v>33.6</v>
          </cell>
          <cell r="AR803">
            <v>28.6</v>
          </cell>
          <cell r="AS803">
            <v>44740.974999999999</v>
          </cell>
          <cell r="AT803">
            <v>44735.974999999999</v>
          </cell>
          <cell r="AU803"/>
          <cell r="AV803"/>
          <cell r="AW803"/>
          <cell r="AX803"/>
          <cell r="AY803"/>
          <cell r="AZ803"/>
          <cell r="BA803"/>
          <cell r="BB803"/>
          <cell r="BC803" t="str">
            <v>PAID</v>
          </cell>
          <cell r="BD803"/>
          <cell r="BE803">
            <v>44710.375</v>
          </cell>
          <cell r="BF803">
            <v>26.625</v>
          </cell>
          <cell r="BG803">
            <v>44706</v>
          </cell>
          <cell r="BH803">
            <v>44737</v>
          </cell>
        </row>
        <row r="804">
          <cell r="E804" t="str">
            <v>X20062362036</v>
          </cell>
          <cell r="F804" t="str">
            <v>ILB GROUP OF COMPANIES</v>
          </cell>
          <cell r="G804" t="str">
            <v>SAMPAGUITA, B. HALL CPD, LAS PINAS CITY</v>
          </cell>
          <cell r="H804" t="str">
            <v>LAS PIÑAS CITY</v>
          </cell>
          <cell r="I804" t="str">
            <v>PARAÑAQUE</v>
          </cell>
          <cell r="J804"/>
          <cell r="K804"/>
          <cell r="L804" t="str">
            <v>AVECO</v>
          </cell>
          <cell r="M804" t="str">
            <v>CLOSE</v>
          </cell>
          <cell r="N804" t="str">
            <v>MBF</v>
          </cell>
          <cell r="O804">
            <v>242.37</v>
          </cell>
          <cell r="P804"/>
          <cell r="Q804">
            <v>412.73</v>
          </cell>
          <cell r="R804">
            <v>340</v>
          </cell>
          <cell r="S804">
            <v>990777.93</v>
          </cell>
          <cell r="T804" t="str">
            <v>NEW</v>
          </cell>
          <cell r="U804">
            <v>162004.4</v>
          </cell>
          <cell r="V804">
            <v>157842.37000000002</v>
          </cell>
          <cell r="W804">
            <v>44341.904861111114</v>
          </cell>
          <cell r="X804">
            <v>44347</v>
          </cell>
          <cell r="Y804">
            <v>44347</v>
          </cell>
          <cell r="Z804"/>
          <cell r="AA804">
            <v>44434.515972222223</v>
          </cell>
          <cell r="AB804">
            <v>45203.585416666669</v>
          </cell>
          <cell r="AC804">
            <v>92.611111111109494</v>
          </cell>
          <cell r="AD804">
            <v>87.515972222223354</v>
          </cell>
          <cell r="AE804">
            <v>769.06944444444525</v>
          </cell>
          <cell r="AF804">
            <v>44360.723042929298</v>
          </cell>
          <cell r="AG804">
            <v>44369.541224747474</v>
          </cell>
          <cell r="AH804">
            <v>44391.904861111114</v>
          </cell>
          <cell r="AI804">
            <v>3.1835069444443884</v>
          </cell>
          <cell r="AJ804">
            <v>15.381388888888905</v>
          </cell>
          <cell r="AK804">
            <v>32</v>
          </cell>
          <cell r="AL804">
            <v>28</v>
          </cell>
          <cell r="AM804">
            <v>21.81818181818182</v>
          </cell>
          <cell r="AN804">
            <v>27.636363636363637</v>
          </cell>
          <cell r="AO804">
            <v>18.81818181818182</v>
          </cell>
          <cell r="AP804">
            <v>50</v>
          </cell>
          <cell r="AQ804">
            <v>40</v>
          </cell>
          <cell r="AR804">
            <v>35</v>
          </cell>
          <cell r="AS804">
            <v>44474.515972222223</v>
          </cell>
          <cell r="AT804">
            <v>44469.515972222223</v>
          </cell>
          <cell r="AU804"/>
          <cell r="AV804"/>
          <cell r="AW804"/>
          <cell r="AX804"/>
          <cell r="AY804"/>
          <cell r="AZ804"/>
          <cell r="BA804"/>
          <cell r="BB804"/>
          <cell r="BC804" t="str">
            <v>PAID</v>
          </cell>
          <cell r="BD804" t="str">
            <v>WITH BACKJOB</v>
          </cell>
          <cell r="BE804">
            <v>44437.515972222223</v>
          </cell>
          <cell r="BF804">
            <v>299.48402777777665</v>
          </cell>
          <cell r="BG804">
            <v>44434</v>
          </cell>
          <cell r="BH804">
            <v>44737</v>
          </cell>
        </row>
        <row r="805">
          <cell r="E805" t="str">
            <v>X22031005947</v>
          </cell>
          <cell r="F805" t="str">
            <v>ALFREDO SARCO POLO</v>
          </cell>
          <cell r="G805" t="str">
            <v>SAN FRANCISCO, ROCKYSIDE VILLAGE, TAGUIG CITY</v>
          </cell>
          <cell r="H805" t="str">
            <v>TAGUIG CITY</v>
          </cell>
          <cell r="I805" t="str">
            <v>PARAÑAQUE</v>
          </cell>
          <cell r="J805"/>
          <cell r="K805"/>
          <cell r="L805" t="str">
            <v>VJC</v>
          </cell>
          <cell r="M805" t="str">
            <v>CLOSE</v>
          </cell>
          <cell r="N805" t="str">
            <v>MBF</v>
          </cell>
          <cell r="O805">
            <v>34.9</v>
          </cell>
          <cell r="P805"/>
          <cell r="Q805">
            <v>48.62</v>
          </cell>
          <cell r="R805">
            <v>59</v>
          </cell>
          <cell r="S805">
            <v>207054.43</v>
          </cell>
          <cell r="T805" t="str">
            <v>NEW</v>
          </cell>
          <cell r="U805">
            <v>24115.55</v>
          </cell>
          <cell r="V805">
            <v>23688.319999999996</v>
          </cell>
          <cell r="W805">
            <v>44698.684027777781</v>
          </cell>
          <cell r="X805">
            <v>44700.597222222219</v>
          </cell>
          <cell r="Y805">
            <v>44705</v>
          </cell>
          <cell r="Z805"/>
          <cell r="AA805">
            <v>44715.441666666666</v>
          </cell>
          <cell r="AB805">
            <v>45299.440972222219</v>
          </cell>
          <cell r="AC805">
            <v>16.757638888884685</v>
          </cell>
          <cell r="AD805">
            <v>14.844444444446708</v>
          </cell>
          <cell r="AE805">
            <v>583.99930555555329</v>
          </cell>
          <cell r="AF805">
            <v>44716.758407943067</v>
          </cell>
          <cell r="AG805">
            <v>44725.378242653816</v>
          </cell>
          <cell r="AH805">
            <v>44748.684027777781</v>
          </cell>
          <cell r="AI805">
            <v>0.59637479575148433</v>
          </cell>
          <cell r="AJ805">
            <v>14.599982638888832</v>
          </cell>
          <cell r="AK805">
            <v>20</v>
          </cell>
          <cell r="AL805">
            <v>34</v>
          </cell>
          <cell r="AM805">
            <v>21.074380165289259</v>
          </cell>
          <cell r="AN805">
            <v>26.694214876033058</v>
          </cell>
          <cell r="AO805">
            <v>18.074380165289259</v>
          </cell>
          <cell r="AP805">
            <v>40</v>
          </cell>
          <cell r="AQ805">
            <v>32</v>
          </cell>
          <cell r="AR805">
            <v>27</v>
          </cell>
          <cell r="AS805">
            <v>44747.441666666666</v>
          </cell>
          <cell r="AT805">
            <v>44742.441666666666</v>
          </cell>
          <cell r="AU805"/>
          <cell r="AV805"/>
          <cell r="AW805"/>
          <cell r="AX805"/>
          <cell r="AY805"/>
          <cell r="AZ805"/>
          <cell r="BA805"/>
          <cell r="BB805"/>
          <cell r="BC805" t="str">
            <v>PAID</v>
          </cell>
          <cell r="BD805"/>
          <cell r="BE805">
            <v>44718.441666666666</v>
          </cell>
          <cell r="BF805">
            <v>18.558333333334303</v>
          </cell>
          <cell r="BG805">
            <v>44715</v>
          </cell>
          <cell r="BH805">
            <v>44737</v>
          </cell>
        </row>
        <row r="806">
          <cell r="E806" t="str">
            <v>R19982726</v>
          </cell>
          <cell r="F806" t="str">
            <v>DPWH DEO CAVITE SUB,</v>
          </cell>
          <cell r="G806" t="str">
            <v>MARCOS ALVAREZ EXT, GREEN VALLEY SUBD SECT A, BACOOR</v>
          </cell>
          <cell r="H806" t="str">
            <v>BACOOR CITY</v>
          </cell>
          <cell r="I806" t="str">
            <v>DASMA</v>
          </cell>
          <cell r="J806"/>
          <cell r="K806"/>
          <cell r="L806" t="str">
            <v>AVECO</v>
          </cell>
          <cell r="M806" t="str">
            <v>CLOSE</v>
          </cell>
          <cell r="N806" t="str">
            <v>AED</v>
          </cell>
          <cell r="O806">
            <v>1496.59</v>
          </cell>
          <cell r="P806"/>
          <cell r="Q806">
            <v>2009.65</v>
          </cell>
          <cell r="R806">
            <v>0</v>
          </cell>
          <cell r="S806">
            <v>2008653.16</v>
          </cell>
          <cell r="T806" t="str">
            <v>RELOC</v>
          </cell>
          <cell r="U806">
            <v>1117190.2800000003</v>
          </cell>
          <cell r="V806">
            <v>1106308.0100000002</v>
          </cell>
          <cell r="W806">
            <v>44168.701388888891</v>
          </cell>
          <cell r="X806">
            <v>44174.356249999997</v>
          </cell>
          <cell r="Y806">
            <v>44172</v>
          </cell>
          <cell r="Z806"/>
          <cell r="AA806">
            <v>44382.416666666664</v>
          </cell>
          <cell r="AB806">
            <v>45468.633333333331</v>
          </cell>
          <cell r="AC806">
            <v>213.71527777777374</v>
          </cell>
          <cell r="AD806">
            <v>208.06041666666715</v>
          </cell>
          <cell r="AE806">
            <v>1086.2166666666672</v>
          </cell>
          <cell r="AF806">
            <v>44195.17737142164</v>
          </cell>
          <cell r="AG806">
            <v>44206.037633430373</v>
          </cell>
          <cell r="AH806">
            <v>44218.701388888891</v>
          </cell>
          <cell r="AI806">
            <v>5.4378665123455763</v>
          </cell>
          <cell r="AJ806">
            <v>18.103611111111118</v>
          </cell>
          <cell r="AK806">
            <v>50</v>
          </cell>
          <cell r="AL806">
            <v>36</v>
          </cell>
          <cell r="AM806">
            <v>29.475982532751093</v>
          </cell>
          <cell r="AN806">
            <v>37.336244541484717</v>
          </cell>
          <cell r="AO806">
            <v>26.475982532751093</v>
          </cell>
          <cell r="AP806">
            <v>60</v>
          </cell>
          <cell r="AQ806">
            <v>48</v>
          </cell>
          <cell r="AR806">
            <v>43</v>
          </cell>
          <cell r="AS806">
            <v>44430.416666666664</v>
          </cell>
          <cell r="AT806">
            <v>44425.416666666664</v>
          </cell>
          <cell r="AU806"/>
          <cell r="AV806"/>
          <cell r="AW806"/>
          <cell r="AX806"/>
          <cell r="AY806"/>
          <cell r="AZ806"/>
          <cell r="BA806"/>
          <cell r="BB806"/>
          <cell r="BC806" t="str">
            <v>PAID</v>
          </cell>
          <cell r="BD806" t="str">
            <v>WITH BACKJOB</v>
          </cell>
          <cell r="BE806">
            <v>44385.416666666664</v>
          </cell>
          <cell r="BF806">
            <v>351.58333333333576</v>
          </cell>
          <cell r="BG806">
            <v>44381</v>
          </cell>
          <cell r="BH806">
            <v>44737</v>
          </cell>
        </row>
        <row r="807">
          <cell r="E807" t="str">
            <v>X22041512220</v>
          </cell>
          <cell r="F807" t="str">
            <v>EVELYN RUIZ</v>
          </cell>
          <cell r="G807" t="str">
            <v>JANE DE JOYA, BF RESORT VILL, LAS PINAS CITY</v>
          </cell>
          <cell r="H807" t="str">
            <v>LAS PIÑAS CITY</v>
          </cell>
          <cell r="I807" t="str">
            <v>PARAÑAQUE</v>
          </cell>
          <cell r="J807"/>
          <cell r="K807"/>
          <cell r="L807" t="str">
            <v>POWERHOUSE</v>
          </cell>
          <cell r="M807" t="str">
            <v>CLOSE</v>
          </cell>
          <cell r="N807" t="str">
            <v>IJP</v>
          </cell>
          <cell r="O807">
            <v>4.8899999999999997</v>
          </cell>
          <cell r="P807"/>
          <cell r="Q807">
            <v>6.68</v>
          </cell>
          <cell r="R807">
            <v>10</v>
          </cell>
          <cell r="S807">
            <v>21713.34</v>
          </cell>
          <cell r="T807" t="str">
            <v>MODIFICATION</v>
          </cell>
          <cell r="U807">
            <v>3316.19</v>
          </cell>
          <cell r="V807">
            <v>3316.19</v>
          </cell>
          <cell r="W807">
            <v>44691.671527777777</v>
          </cell>
          <cell r="X807">
            <v>44700.532638888886</v>
          </cell>
          <cell r="Y807">
            <v>44697</v>
          </cell>
          <cell r="Z807"/>
          <cell r="AA807">
            <v>44708.556250000001</v>
          </cell>
          <cell r="AB807">
            <v>45604.351388888892</v>
          </cell>
          <cell r="AC807">
            <v>16.884722222224809</v>
          </cell>
          <cell r="AD807">
            <v>8.023611111115315</v>
          </cell>
          <cell r="AE807">
            <v>895.79513888889051</v>
          </cell>
          <cell r="AF807">
            <v>44710.445721326163</v>
          </cell>
          <cell r="AG807">
            <v>44719.252172939065</v>
          </cell>
          <cell r="AH807">
            <v>44741.671527777777</v>
          </cell>
          <cell r="AI807">
            <v>0.58158487654329893</v>
          </cell>
          <cell r="AJ807">
            <v>22.394878472222263</v>
          </cell>
          <cell r="AK807">
            <v>20</v>
          </cell>
          <cell r="AL807">
            <v>36</v>
          </cell>
          <cell r="AM807">
            <v>21.774193548387096</v>
          </cell>
          <cell r="AN807">
            <v>27.58064516129032</v>
          </cell>
          <cell r="AO807">
            <v>18.774193548387096</v>
          </cell>
          <cell r="AP807">
            <v>40</v>
          </cell>
          <cell r="AQ807">
            <v>32</v>
          </cell>
          <cell r="AR807">
            <v>27</v>
          </cell>
          <cell r="AS807">
            <v>44740.556250000001</v>
          </cell>
          <cell r="AT807">
            <v>44735.556250000001</v>
          </cell>
          <cell r="AU807"/>
          <cell r="AV807"/>
          <cell r="AW807"/>
          <cell r="AX807"/>
          <cell r="AY807"/>
          <cell r="AZ807"/>
          <cell r="BA807"/>
          <cell r="BB807"/>
          <cell r="BC807" t="str">
            <v>PAID</v>
          </cell>
          <cell r="BD807"/>
          <cell r="BE807">
            <v>44711.556250000001</v>
          </cell>
          <cell r="BF807">
            <v>25.443749999998545</v>
          </cell>
          <cell r="BG807">
            <v>44709</v>
          </cell>
          <cell r="BH807">
            <v>44737</v>
          </cell>
        </row>
        <row r="808">
          <cell r="E808" t="str">
            <v>R21909863</v>
          </cell>
          <cell r="F808" t="str">
            <v>ZODIAC HEALTH VENTURES, INC</v>
          </cell>
          <cell r="G808" t="str">
            <v>BAGSAKAN, FTI CPD, TAGUIG CITY</v>
          </cell>
          <cell r="H808" t="str">
            <v>TAGUIG CITY</v>
          </cell>
          <cell r="I808" t="str">
            <v>PARAÑAQUE</v>
          </cell>
          <cell r="J808"/>
          <cell r="K808"/>
          <cell r="L808" t="str">
            <v>VJC</v>
          </cell>
          <cell r="M808" t="str">
            <v>CLOSE</v>
          </cell>
          <cell r="N808" t="str">
            <v>MBF</v>
          </cell>
          <cell r="O808">
            <v>37.68</v>
          </cell>
          <cell r="P808"/>
          <cell r="Q808">
            <v>146.62</v>
          </cell>
          <cell r="R808">
            <v>0</v>
          </cell>
          <cell r="S808">
            <v>199178.37</v>
          </cell>
          <cell r="T808" t="str">
            <v>RELOC</v>
          </cell>
          <cell r="U808">
            <v>64134.17</v>
          </cell>
          <cell r="V808">
            <v>25550.990000000005</v>
          </cell>
          <cell r="W808">
            <v>44704.611805555556</v>
          </cell>
          <cell r="X808">
            <v>44707</v>
          </cell>
          <cell r="Y808">
            <v>44708</v>
          </cell>
          <cell r="Z808"/>
          <cell r="AA808">
            <v>44715.443055555559</v>
          </cell>
          <cell r="AB808">
            <v>44824.402777777781</v>
          </cell>
          <cell r="AC808">
            <v>10.83125000000291</v>
          </cell>
          <cell r="AD808">
            <v>8.4430555555591127</v>
          </cell>
          <cell r="AE808">
            <v>108.9597222222219</v>
          </cell>
          <cell r="AF808">
            <v>44725.818702107281</v>
          </cell>
          <cell r="AG808">
            <v>44735.273874521074</v>
          </cell>
          <cell r="AH808">
            <v>44754.611805555556</v>
          </cell>
          <cell r="AI808">
            <v>0.33558360042744056</v>
          </cell>
          <cell r="AJ808">
            <v>2.4763573232323157</v>
          </cell>
          <cell r="AK808">
            <v>26</v>
          </cell>
          <cell r="AL808">
            <v>36</v>
          </cell>
          <cell r="AM808">
            <v>24.206896551724139</v>
          </cell>
          <cell r="AN808">
            <v>30.662068965517239</v>
          </cell>
          <cell r="AO808">
            <v>21.206896551724139</v>
          </cell>
          <cell r="AP808">
            <v>44</v>
          </cell>
          <cell r="AQ808">
            <v>35.200000000000003</v>
          </cell>
          <cell r="AR808">
            <v>30.200000000000003</v>
          </cell>
          <cell r="AS808">
            <v>44750.643055555556</v>
          </cell>
          <cell r="AT808">
            <v>44745.643055555556</v>
          </cell>
          <cell r="AU808"/>
          <cell r="AV808"/>
          <cell r="AW808"/>
          <cell r="AX808"/>
          <cell r="AY808"/>
          <cell r="AZ808"/>
          <cell r="BA808"/>
          <cell r="BB808"/>
          <cell r="BC808" t="str">
            <v>PAID</v>
          </cell>
          <cell r="BD808" t="str">
            <v>WITH BACKJOB</v>
          </cell>
          <cell r="BE808">
            <v>44718.443055555559</v>
          </cell>
          <cell r="BF808">
            <v>29.556944444440887</v>
          </cell>
          <cell r="BG808">
            <v>44715</v>
          </cell>
          <cell r="BH808">
            <v>44748</v>
          </cell>
        </row>
        <row r="809">
          <cell r="E809" t="str">
            <v>X22020707106</v>
          </cell>
          <cell r="F809" t="str">
            <v>HOLIDAY REAL ESTATE DEVELOPMENT, INC.</v>
          </cell>
          <cell r="G809" t="str">
            <v>MONTILLANO, ALABANG, MUNTINLUPA</v>
          </cell>
          <cell r="H809" t="str">
            <v>MUNTINLUPA CITY</v>
          </cell>
          <cell r="I809" t="str">
            <v>PARAÑAQUE</v>
          </cell>
          <cell r="J809"/>
          <cell r="K809"/>
          <cell r="L809" t="str">
            <v>VJC</v>
          </cell>
          <cell r="M809" t="str">
            <v>CLOSE</v>
          </cell>
          <cell r="N809" t="str">
            <v>UG</v>
          </cell>
          <cell r="O809">
            <v>8.5500000000000007</v>
          </cell>
          <cell r="P809"/>
          <cell r="Q809">
            <v>215.65</v>
          </cell>
          <cell r="R809">
            <v>217</v>
          </cell>
          <cell r="S809">
            <v>283096.73</v>
          </cell>
          <cell r="T809" t="str">
            <v>NEW</v>
          </cell>
          <cell r="U809">
            <v>5798.27</v>
          </cell>
          <cell r="V809">
            <v>5798.2699999999986</v>
          </cell>
          <cell r="W809">
            <v>44622.611805555556</v>
          </cell>
          <cell r="X809">
            <v>44627.619444444441</v>
          </cell>
          <cell r="Y809">
            <v>44623</v>
          </cell>
          <cell r="Z809"/>
          <cell r="AA809">
            <v>44651.720138888886</v>
          </cell>
          <cell r="AB809">
            <v>45208.73541666667</v>
          </cell>
          <cell r="AC809">
            <v>29.108333333329938</v>
          </cell>
          <cell r="AD809">
            <v>24.100694444445253</v>
          </cell>
          <cell r="AE809">
            <v>557.01527777778392</v>
          </cell>
          <cell r="AF809">
            <v>44641.639777583528</v>
          </cell>
          <cell r="AG809">
            <v>44650.513903457657</v>
          </cell>
          <cell r="AH809">
            <v>44672.611805555556</v>
          </cell>
          <cell r="AI809">
            <v>0.99106944444432876</v>
          </cell>
          <cell r="AJ809">
            <v>12.109027777777911</v>
          </cell>
          <cell r="AK809">
            <v>28</v>
          </cell>
          <cell r="AL809">
            <v>30</v>
          </cell>
          <cell r="AM809">
            <v>22.027972027972027</v>
          </cell>
          <cell r="AN809">
            <v>27.9020979020979</v>
          </cell>
          <cell r="AO809">
            <v>19.027972027972027</v>
          </cell>
          <cell r="AP809">
            <v>46</v>
          </cell>
          <cell r="AQ809">
            <v>36.800000000000004</v>
          </cell>
          <cell r="AR809">
            <v>31.800000000000004</v>
          </cell>
          <cell r="AS809">
            <v>44688.520138888889</v>
          </cell>
          <cell r="AT809">
            <v>44683.520138888889</v>
          </cell>
          <cell r="AU809"/>
          <cell r="AV809"/>
          <cell r="AW809"/>
          <cell r="AX809"/>
          <cell r="AY809"/>
          <cell r="AZ809"/>
          <cell r="BA809"/>
          <cell r="BB809"/>
          <cell r="BC809" t="str">
            <v>PAID</v>
          </cell>
          <cell r="BD809" t="str">
            <v>WITH BACKJOB</v>
          </cell>
          <cell r="BE809">
            <v>44654.720138888886</v>
          </cell>
          <cell r="BF809">
            <v>93.27986111111386</v>
          </cell>
          <cell r="BG809">
            <v>44651</v>
          </cell>
          <cell r="BH809">
            <v>44748</v>
          </cell>
        </row>
        <row r="810">
          <cell r="E810" t="str">
            <v>X22031175609</v>
          </cell>
          <cell r="F810" t="str">
            <v>MANILA WATER COMPANY, INC.</v>
          </cell>
          <cell r="G810" t="str">
            <v>LAPU-LAPU, PUROK 5, TAGUIG CITY</v>
          </cell>
          <cell r="H810" t="str">
            <v>TAGUIG CITY</v>
          </cell>
          <cell r="I810" t="str">
            <v>PARAÑAQUE</v>
          </cell>
          <cell r="J810"/>
          <cell r="K810"/>
          <cell r="L810" t="str">
            <v>VJC</v>
          </cell>
          <cell r="M810" t="str">
            <v>CLOSE</v>
          </cell>
          <cell r="N810" t="str">
            <v>MBF</v>
          </cell>
          <cell r="O810">
            <v>88.79</v>
          </cell>
          <cell r="P810"/>
          <cell r="Q810">
            <v>180</v>
          </cell>
          <cell r="R810">
            <v>8</v>
          </cell>
          <cell r="S810">
            <v>360069.44</v>
          </cell>
          <cell r="T810" t="str">
            <v>NEW</v>
          </cell>
          <cell r="U810">
            <v>82299.06</v>
          </cell>
          <cell r="V810">
            <v>55043.880000000005</v>
          </cell>
          <cell r="W810">
            <v>44677.454861111109</v>
          </cell>
          <cell r="X810">
            <v>44680.627083333333</v>
          </cell>
          <cell r="Y810">
            <v>44682</v>
          </cell>
          <cell r="Z810"/>
          <cell r="AA810">
            <v>44713.65625</v>
          </cell>
          <cell r="AB810">
            <v>45210.634722222225</v>
          </cell>
          <cell r="AC810">
            <v>36.201388888890506</v>
          </cell>
          <cell r="AD810">
            <v>33.029166666667152</v>
          </cell>
          <cell r="AE810">
            <v>496.97847222222481</v>
          </cell>
          <cell r="AF810">
            <v>44698.661757662834</v>
          </cell>
          <cell r="AG810">
            <v>44708.116930076627</v>
          </cell>
          <cell r="AH810">
            <v>44727.454861111109</v>
          </cell>
          <cell r="AI810">
            <v>1.1216242283951119</v>
          </cell>
          <cell r="AJ810">
            <v>11.294965277777836</v>
          </cell>
          <cell r="AK810">
            <v>26</v>
          </cell>
          <cell r="AL810">
            <v>36</v>
          </cell>
          <cell r="AM810">
            <v>24.206896551724139</v>
          </cell>
          <cell r="AN810">
            <v>30.662068965517239</v>
          </cell>
          <cell r="AO810">
            <v>21.206896551724139</v>
          </cell>
          <cell r="AP810">
            <v>44</v>
          </cell>
          <cell r="AQ810">
            <v>35.200000000000003</v>
          </cell>
          <cell r="AR810">
            <v>30.200000000000003</v>
          </cell>
          <cell r="AS810">
            <v>44748.856249999997</v>
          </cell>
          <cell r="AT810">
            <v>44743.856249999997</v>
          </cell>
          <cell r="AU810"/>
          <cell r="AV810"/>
          <cell r="AW810"/>
          <cell r="AX810"/>
          <cell r="AY810"/>
          <cell r="AZ810"/>
          <cell r="BA810"/>
          <cell r="BB810"/>
          <cell r="BC810" t="str">
            <v>PAID</v>
          </cell>
          <cell r="BD810"/>
          <cell r="BE810">
            <v>44716.65625</v>
          </cell>
          <cell r="BF810">
            <v>31.34375</v>
          </cell>
          <cell r="BG810">
            <v>44713</v>
          </cell>
          <cell r="BH810">
            <v>44748</v>
          </cell>
        </row>
        <row r="811">
          <cell r="E811" t="str">
            <v>X22020786138</v>
          </cell>
          <cell r="F811" t="str">
            <v>TERESITA DE LOS ANGELES MENDOZA</v>
          </cell>
          <cell r="G811" t="str">
            <v>DIEGO SILANG, AFP OVAI PH 1, TAGUIG CITY</v>
          </cell>
          <cell r="H811" t="str">
            <v>TAGUIG CITY</v>
          </cell>
          <cell r="I811" t="str">
            <v>PARAÑAQUE</v>
          </cell>
          <cell r="J811" t="str">
            <v>ongoing pole digging</v>
          </cell>
          <cell r="K811"/>
          <cell r="L811" t="str">
            <v>ECOM</v>
          </cell>
          <cell r="M811" t="str">
            <v>CLOSE</v>
          </cell>
          <cell r="N811" t="str">
            <v>MBF</v>
          </cell>
          <cell r="O811">
            <v>57.51</v>
          </cell>
          <cell r="P811"/>
          <cell r="Q811">
            <v>92.3</v>
          </cell>
          <cell r="R811">
            <v>64.900000000000006</v>
          </cell>
          <cell r="S811">
            <v>304732.76</v>
          </cell>
          <cell r="T811" t="str">
            <v>NEW</v>
          </cell>
          <cell r="U811">
            <v>67883.37</v>
          </cell>
          <cell r="V811">
            <v>38836.050000000017</v>
          </cell>
          <cell r="W811">
            <v>44707.56527777778</v>
          </cell>
          <cell r="X811">
            <v>44712</v>
          </cell>
          <cell r="Y811">
            <v>44708</v>
          </cell>
          <cell r="Z811"/>
          <cell r="AA811">
            <v>44728.613888888889</v>
          </cell>
          <cell r="AB811">
            <v>45210.591666666667</v>
          </cell>
          <cell r="AC811">
            <v>21.048611111109494</v>
          </cell>
          <cell r="AD811">
            <v>16.613888888889051</v>
          </cell>
          <cell r="AE811">
            <v>481.9777777777781</v>
          </cell>
          <cell r="AF811">
            <v>44726.865658005918</v>
          </cell>
          <cell r="AG811">
            <v>44735.812426066754</v>
          </cell>
          <cell r="AH811">
            <v>44757.56527777778</v>
          </cell>
          <cell r="AI811">
            <v>0.70790085961915561</v>
          </cell>
          <cell r="AJ811">
            <v>11.475661375661383</v>
          </cell>
          <cell r="AK811">
            <v>23</v>
          </cell>
          <cell r="AL811">
            <v>34</v>
          </cell>
          <cell r="AM811">
            <v>22.300380228136884</v>
          </cell>
          <cell r="AN811">
            <v>28.247148288973385</v>
          </cell>
          <cell r="AO811">
            <v>19.300380228136884</v>
          </cell>
          <cell r="AP811">
            <v>42</v>
          </cell>
          <cell r="AQ811">
            <v>33.6</v>
          </cell>
          <cell r="AR811">
            <v>28.6</v>
          </cell>
          <cell r="AS811">
            <v>44762.213888888888</v>
          </cell>
          <cell r="AT811">
            <v>44757.213888888888</v>
          </cell>
          <cell r="AU811"/>
          <cell r="AV811"/>
          <cell r="AW811"/>
          <cell r="AX811"/>
          <cell r="AY811"/>
          <cell r="AZ811"/>
          <cell r="BA811"/>
          <cell r="BB811"/>
          <cell r="BC811" t="str">
            <v>PAID</v>
          </cell>
          <cell r="BD811" t="str">
            <v>WITH BACKJOB</v>
          </cell>
          <cell r="BE811">
            <v>44731.613888888889</v>
          </cell>
          <cell r="BF811">
            <v>22.386111111110949</v>
          </cell>
          <cell r="BG811">
            <v>44727</v>
          </cell>
          <cell r="BH811">
            <v>44754</v>
          </cell>
        </row>
        <row r="812">
          <cell r="E812" t="str">
            <v>X22041822997</v>
          </cell>
          <cell r="F812" t="str">
            <v>TOWER 6789 CORPORATION</v>
          </cell>
          <cell r="G812" t="str">
            <v>SAUDI ARABIA, BETTER LIVING SUBD, PARANAQUE</v>
          </cell>
          <cell r="H812" t="str">
            <v>PARAÑAQUE CITY</v>
          </cell>
          <cell r="I812" t="str">
            <v>PARAÑAQUE</v>
          </cell>
          <cell r="J812" t="str">
            <v>for pole installation</v>
          </cell>
          <cell r="K812"/>
          <cell r="L812" t="str">
            <v>ECOM</v>
          </cell>
          <cell r="M812" t="str">
            <v>CLOSE</v>
          </cell>
          <cell r="N812" t="str">
            <v>MBF</v>
          </cell>
          <cell r="O812">
            <v>49.72</v>
          </cell>
          <cell r="P812"/>
          <cell r="Q812">
            <v>75.53</v>
          </cell>
          <cell r="R812">
            <v>18</v>
          </cell>
          <cell r="S812">
            <v>199167.86</v>
          </cell>
          <cell r="T812" t="str">
            <v>NEW</v>
          </cell>
          <cell r="U812">
            <v>33411.15</v>
          </cell>
          <cell r="V812">
            <v>33411.150000000009</v>
          </cell>
          <cell r="W812">
            <v>44711.699305555558</v>
          </cell>
          <cell r="X812">
            <v>44714.647222222222</v>
          </cell>
          <cell r="Y812">
            <v>44715</v>
          </cell>
          <cell r="Z812"/>
          <cell r="AA812">
            <v>44733.599999999999</v>
          </cell>
          <cell r="AB812">
            <v>45316.441666666666</v>
          </cell>
          <cell r="AC812">
            <v>21.900694444440887</v>
          </cell>
          <cell r="AD812">
            <v>18.952777777776646</v>
          </cell>
          <cell r="AE812">
            <v>582.84166666666715</v>
          </cell>
          <cell r="AF812">
            <v>44731.784807414297</v>
          </cell>
          <cell r="AG812">
            <v>44740.940941243287</v>
          </cell>
          <cell r="AH812">
            <v>44761.699305555558</v>
          </cell>
          <cell r="AI812">
            <v>0.7115080683036954</v>
          </cell>
          <cell r="AJ812">
            <v>13.877182539682551</v>
          </cell>
          <cell r="AK812">
            <v>23</v>
          </cell>
          <cell r="AL812">
            <v>36</v>
          </cell>
          <cell r="AM812">
            <v>23.085501858736059</v>
          </cell>
          <cell r="AN812">
            <v>29.241635687732341</v>
          </cell>
          <cell r="AO812">
            <v>20.085501858736059</v>
          </cell>
          <cell r="AP812">
            <v>42</v>
          </cell>
          <cell r="AQ812">
            <v>33.6</v>
          </cell>
          <cell r="AR812">
            <v>28.6</v>
          </cell>
          <cell r="AS812">
            <v>44767.199999999997</v>
          </cell>
          <cell r="AT812">
            <v>44762.2</v>
          </cell>
          <cell r="AU812"/>
          <cell r="AV812"/>
          <cell r="AW812"/>
          <cell r="AX812"/>
          <cell r="AY812"/>
          <cell r="AZ812"/>
          <cell r="BA812"/>
          <cell r="BB812"/>
          <cell r="BC812" t="str">
            <v>PAID</v>
          </cell>
          <cell r="BD812"/>
          <cell r="BE812">
            <v>44736.6</v>
          </cell>
          <cell r="BF812">
            <v>17.400000000001455</v>
          </cell>
          <cell r="BG812">
            <v>44732</v>
          </cell>
          <cell r="BH812">
            <v>44754</v>
          </cell>
        </row>
        <row r="813">
          <cell r="E813" t="str">
            <v>X21104445910</v>
          </cell>
          <cell r="F813" t="str">
            <v>FRANCIS ANDREW ORTIZ ISIDORO</v>
          </cell>
          <cell r="G813" t="str">
            <v>BLOCK 3, VILLAS ON THE GREEN, PARANAQUE</v>
          </cell>
          <cell r="H813" t="str">
            <v>PARAÑAQUE CITY</v>
          </cell>
          <cell r="I813" t="str">
            <v>PARAÑAQUE</v>
          </cell>
          <cell r="J813" t="str">
            <v>for checking c/o vendor - target completion June 2022</v>
          </cell>
          <cell r="K813"/>
          <cell r="L813" t="str">
            <v>POWERHOUSE</v>
          </cell>
          <cell r="M813" t="str">
            <v>CLOSE</v>
          </cell>
          <cell r="N813" t="str">
            <v>MBF</v>
          </cell>
          <cell r="O813">
            <v>156.88</v>
          </cell>
          <cell r="P813"/>
          <cell r="Q813">
            <v>248.85</v>
          </cell>
          <cell r="R813">
            <v>90</v>
          </cell>
          <cell r="S813">
            <v>732967.05</v>
          </cell>
          <cell r="T813" t="str">
            <v>NEW</v>
          </cell>
          <cell r="U813">
            <v>106391.64</v>
          </cell>
          <cell r="V813">
            <v>101692.05</v>
          </cell>
          <cell r="W813">
            <v>44655.70416666667</v>
          </cell>
          <cell r="X813">
            <v>44658.580555555556</v>
          </cell>
          <cell r="Y813">
            <v>44656</v>
          </cell>
          <cell r="Z813"/>
          <cell r="AA813">
            <v>44721.423611111109</v>
          </cell>
          <cell r="AB813">
            <v>45008.363888888889</v>
          </cell>
          <cell r="AC813">
            <v>65.719444444439432</v>
          </cell>
          <cell r="AD813">
            <v>62.843055555553292</v>
          </cell>
          <cell r="AE813">
            <v>286.94027777777956</v>
          </cell>
          <cell r="AF813">
            <v>44676.663898210296</v>
          </cell>
          <cell r="AG813">
            <v>44686.053159955263</v>
          </cell>
          <cell r="AH813">
            <v>44705.70416666667</v>
          </cell>
          <cell r="AI813">
            <v>2.0571842903826627</v>
          </cell>
          <cell r="AJ813">
            <v>6.2378321256039033</v>
          </cell>
          <cell r="AK813">
            <v>28</v>
          </cell>
          <cell r="AL813">
            <v>34</v>
          </cell>
          <cell r="AM813">
            <v>23.959731543624162</v>
          </cell>
          <cell r="AN813">
            <v>30.348993288590602</v>
          </cell>
          <cell r="AO813">
            <v>20.959731543624162</v>
          </cell>
          <cell r="AP813">
            <v>46</v>
          </cell>
          <cell r="AQ813">
            <v>36.800000000000004</v>
          </cell>
          <cell r="AR813">
            <v>31.800000000000004</v>
          </cell>
          <cell r="AS813">
            <v>44758.223611111112</v>
          </cell>
          <cell r="AT813">
            <v>44753.223611111112</v>
          </cell>
          <cell r="AU813"/>
          <cell r="AV813"/>
          <cell r="AW813"/>
          <cell r="AX813"/>
          <cell r="AY813"/>
          <cell r="AZ813"/>
          <cell r="BA813"/>
          <cell r="BB813"/>
          <cell r="BC813" t="str">
            <v>PAID</v>
          </cell>
          <cell r="BD813" t="str">
            <v>WITH BACKJOB</v>
          </cell>
          <cell r="BE813">
            <v>44724.423611111109</v>
          </cell>
          <cell r="BF813">
            <v>30.576388888890506</v>
          </cell>
          <cell r="BG813">
            <v>44720</v>
          </cell>
          <cell r="BH813">
            <v>44755</v>
          </cell>
        </row>
        <row r="814">
          <cell r="E814" t="str">
            <v>X22030929183</v>
          </cell>
          <cell r="F814" t="str">
            <v>JAYLEENA NAVARRO WONG</v>
          </cell>
          <cell r="G814" t="str">
            <v>LUZON, MARINA SUBD, PARANAQUE</v>
          </cell>
          <cell r="H814" t="str">
            <v>PARAÑAQUE CITY</v>
          </cell>
          <cell r="I814" t="str">
            <v>PARAÑAQUE</v>
          </cell>
          <cell r="J814" t="str">
            <v>resolved issue with HOA - for schedule of vendor</v>
          </cell>
          <cell r="K814"/>
          <cell r="L814" t="str">
            <v>VJC</v>
          </cell>
          <cell r="M814" t="str">
            <v>CLOSE</v>
          </cell>
          <cell r="N814" t="str">
            <v>MBF</v>
          </cell>
          <cell r="O814">
            <v>129.81</v>
          </cell>
          <cell r="P814"/>
          <cell r="Q814">
            <v>187.65</v>
          </cell>
          <cell r="R814">
            <v>30</v>
          </cell>
          <cell r="S814">
            <v>417395.17</v>
          </cell>
          <cell r="T814" t="str">
            <v>NEW</v>
          </cell>
          <cell r="U814">
            <v>86854.11</v>
          </cell>
          <cell r="V814">
            <v>86501.55</v>
          </cell>
          <cell r="W814">
            <v>44714.666666666664</v>
          </cell>
          <cell r="X814">
            <v>44719</v>
          </cell>
          <cell r="Y814">
            <v>44720</v>
          </cell>
          <cell r="Z814"/>
          <cell r="AA814">
            <v>44753.451388888891</v>
          </cell>
          <cell r="AB814">
            <v>45107.332638888889</v>
          </cell>
          <cell r="AC814">
            <v>38.784722222226264</v>
          </cell>
          <cell r="AD814">
            <v>34.451388888890506</v>
          </cell>
          <cell r="AE814">
            <v>353.88124999999854</v>
          </cell>
          <cell r="AF814">
            <v>44735.873563218389</v>
          </cell>
          <cell r="AG814">
            <v>44745.328735632182</v>
          </cell>
          <cell r="AH814">
            <v>44764.666666666664</v>
          </cell>
          <cell r="AI814">
            <v>1.2016634021843606</v>
          </cell>
          <cell r="AJ814">
            <v>8.0427556818181483</v>
          </cell>
          <cell r="AK814">
            <v>26</v>
          </cell>
          <cell r="AL814">
            <v>36</v>
          </cell>
          <cell r="AM814">
            <v>24.206896551724139</v>
          </cell>
          <cell r="AN814">
            <v>30.662068965517239</v>
          </cell>
          <cell r="AO814">
            <v>21.206896551724139</v>
          </cell>
          <cell r="AP814">
            <v>44</v>
          </cell>
          <cell r="AQ814">
            <v>35.200000000000003</v>
          </cell>
          <cell r="AR814">
            <v>30.200000000000003</v>
          </cell>
          <cell r="AS814">
            <v>44788.651388888888</v>
          </cell>
          <cell r="AT814">
            <v>44783.651388888888</v>
          </cell>
          <cell r="AU814"/>
          <cell r="AV814"/>
          <cell r="AW814"/>
          <cell r="AX814"/>
          <cell r="AY814"/>
          <cell r="AZ814"/>
          <cell r="BA814"/>
          <cell r="BB814"/>
          <cell r="BC814" t="str">
            <v>PAID</v>
          </cell>
          <cell r="BD814"/>
          <cell r="BE814">
            <v>44756.451388888891</v>
          </cell>
          <cell r="BF814">
            <v>-1.4513888888905058</v>
          </cell>
          <cell r="BG814">
            <v>44753</v>
          </cell>
          <cell r="BH814">
            <v>44755</v>
          </cell>
        </row>
        <row r="815">
          <cell r="E815" t="str">
            <v>X22041818177</v>
          </cell>
          <cell r="F815" t="str">
            <v>PRUDENCIO S VERONA</v>
          </cell>
          <cell r="G815" t="str">
            <v>C5 ROAD, SITIO MALIWANAG, TAGUIG CITY</v>
          </cell>
          <cell r="H815" t="str">
            <v>TAGUIG CITY</v>
          </cell>
          <cell r="I815" t="str">
            <v>PARAÑAQUE</v>
          </cell>
          <cell r="J815"/>
          <cell r="K815"/>
          <cell r="L815" t="str">
            <v>VJC</v>
          </cell>
          <cell r="M815" t="str">
            <v>CLOSE</v>
          </cell>
          <cell r="N815" t="str">
            <v>MBF</v>
          </cell>
          <cell r="O815">
            <v>23.1</v>
          </cell>
          <cell r="P815"/>
          <cell r="Q815">
            <v>31.42</v>
          </cell>
          <cell r="R815">
            <v>66</v>
          </cell>
          <cell r="S815">
            <v>168971.85</v>
          </cell>
          <cell r="T815" t="str">
            <v>NEW</v>
          </cell>
          <cell r="U815">
            <v>15664.27</v>
          </cell>
          <cell r="V815">
            <v>15664.27</v>
          </cell>
          <cell r="W815">
            <v>44722.350694444445</v>
          </cell>
          <cell r="X815">
            <v>44726.54583333333</v>
          </cell>
          <cell r="Y815">
            <v>44727</v>
          </cell>
          <cell r="Z815"/>
          <cell r="AA815">
            <v>44750.279861111114</v>
          </cell>
          <cell r="AB815">
            <v>45400.55</v>
          </cell>
          <cell r="AC815">
            <v>27.929166666668607</v>
          </cell>
          <cell r="AD815">
            <v>23.734027777783922</v>
          </cell>
          <cell r="AE815">
            <v>650.27013888888905</v>
          </cell>
          <cell r="AF815">
            <v>44740.425074609731</v>
          </cell>
          <cell r="AG815">
            <v>44749.044909320481</v>
          </cell>
          <cell r="AH815">
            <v>44772.350694444445</v>
          </cell>
          <cell r="AI815">
            <v>0.99394975490202975</v>
          </cell>
          <cell r="AJ815">
            <v>16.256753472222226</v>
          </cell>
          <cell r="AK815">
            <v>20</v>
          </cell>
          <cell r="AL815">
            <v>34</v>
          </cell>
          <cell r="AM815">
            <v>21.074380165289259</v>
          </cell>
          <cell r="AN815">
            <v>26.694214876033058</v>
          </cell>
          <cell r="AO815">
            <v>18.074380165289259</v>
          </cell>
          <cell r="AP815">
            <v>40</v>
          </cell>
          <cell r="AQ815">
            <v>32</v>
          </cell>
          <cell r="AR815">
            <v>27</v>
          </cell>
          <cell r="AS815">
            <v>44782.279861111114</v>
          </cell>
          <cell r="AT815">
            <v>44777.279861111114</v>
          </cell>
          <cell r="AU815"/>
          <cell r="AV815"/>
          <cell r="AW815"/>
          <cell r="AX815"/>
          <cell r="AY815"/>
          <cell r="AZ815"/>
          <cell r="BA815"/>
          <cell r="BB815"/>
          <cell r="BC815" t="str">
            <v>PAID</v>
          </cell>
          <cell r="BD815"/>
          <cell r="BE815">
            <v>44753.279861111114</v>
          </cell>
          <cell r="BF815">
            <v>1.7201388888861402</v>
          </cell>
          <cell r="BG815">
            <v>44750</v>
          </cell>
          <cell r="BH815">
            <v>44755</v>
          </cell>
        </row>
        <row r="816">
          <cell r="E816" t="str">
            <v>X21115337715</v>
          </cell>
          <cell r="F816" t="str">
            <v>ALFRED RAMON JOSE GONZALES NOLASCO</v>
          </cell>
          <cell r="G816" t="str">
            <v>PAOAY, MARIAN LAKEVIEW SUBD, PARANAQUE</v>
          </cell>
          <cell r="H816" t="str">
            <v>PARAÑAQUE CITY</v>
          </cell>
          <cell r="I816" t="str">
            <v>PARAÑAQUE</v>
          </cell>
          <cell r="J816"/>
          <cell r="K816"/>
          <cell r="L816" t="str">
            <v>POWERHOUSE</v>
          </cell>
          <cell r="M816" t="str">
            <v>CLOSE</v>
          </cell>
          <cell r="N816" t="str">
            <v>IJP</v>
          </cell>
          <cell r="O816">
            <v>285.69</v>
          </cell>
          <cell r="P816"/>
          <cell r="Q816">
            <v>452.38</v>
          </cell>
          <cell r="R816">
            <v>135</v>
          </cell>
          <cell r="S816">
            <v>1022054.46</v>
          </cell>
          <cell r="T816" t="str">
            <v>NEW</v>
          </cell>
          <cell r="U816">
            <v>193130.17</v>
          </cell>
          <cell r="V816">
            <v>193130.17</v>
          </cell>
          <cell r="W816">
            <v>44608.654166666667</v>
          </cell>
          <cell r="X816">
            <v>44613.390277777777</v>
          </cell>
          <cell r="Y816">
            <v>44610</v>
          </cell>
          <cell r="Z816"/>
          <cell r="AA816">
            <v>44652.640972222223</v>
          </cell>
          <cell r="AB816">
            <v>45406.546527777777</v>
          </cell>
          <cell r="AC816">
            <v>43.986805555556202</v>
          </cell>
          <cell r="AD816">
            <v>39.250694444446708</v>
          </cell>
          <cell r="AE816">
            <v>753.90555555555329</v>
          </cell>
          <cell r="AF816">
            <v>44629.654166666667</v>
          </cell>
          <cell r="AG816">
            <v>44639.054166666669</v>
          </cell>
          <cell r="AH816">
            <v>44658.654166666667</v>
          </cell>
          <cell r="AI816">
            <v>1.3745876736111313</v>
          </cell>
          <cell r="AJ816">
            <v>15.078111111111065</v>
          </cell>
          <cell r="AK816">
            <v>32</v>
          </cell>
          <cell r="AL816">
            <v>32</v>
          </cell>
          <cell r="AM816">
            <v>24</v>
          </cell>
          <cell r="AN816">
            <v>30.4</v>
          </cell>
          <cell r="AO816">
            <v>21</v>
          </cell>
          <cell r="AP816">
            <v>50</v>
          </cell>
          <cell r="AQ816">
            <v>40</v>
          </cell>
          <cell r="AR816">
            <v>35</v>
          </cell>
          <cell r="AS816">
            <v>44692.640972222223</v>
          </cell>
          <cell r="AT816">
            <v>44687.640972222223</v>
          </cell>
          <cell r="AU816"/>
          <cell r="AV816"/>
          <cell r="AW816"/>
          <cell r="AX816"/>
          <cell r="AY816"/>
          <cell r="AZ816"/>
          <cell r="BA816"/>
          <cell r="BB816"/>
          <cell r="BC816" t="str">
            <v>PAID</v>
          </cell>
          <cell r="BD816"/>
          <cell r="BE816">
            <v>44655.640972222223</v>
          </cell>
          <cell r="BF816">
            <v>99.359027777776646</v>
          </cell>
          <cell r="BG816">
            <v>44652</v>
          </cell>
          <cell r="BH816">
            <v>44755</v>
          </cell>
        </row>
        <row r="817">
          <cell r="E817" t="str">
            <v>X22062492594</v>
          </cell>
          <cell r="F817" t="str">
            <v>SIMON P. RESURRECCION</v>
          </cell>
          <cell r="G817" t="str">
            <v>BETHSAIDA, MULTINATIONAL VILL, PARANAQUE</v>
          </cell>
          <cell r="H817" t="str">
            <v>PARAÑAQUE CITY</v>
          </cell>
          <cell r="I817" t="str">
            <v>PARAÑAQUE</v>
          </cell>
          <cell r="J817"/>
          <cell r="K817"/>
          <cell r="L817" t="str">
            <v>VJC</v>
          </cell>
          <cell r="M817" t="str">
            <v>CLOSE</v>
          </cell>
          <cell r="N817" t="str">
            <v>IJP</v>
          </cell>
          <cell r="O817">
            <v>8.4499999999999993</v>
          </cell>
          <cell r="P817"/>
          <cell r="Q817">
            <v>11.57</v>
          </cell>
          <cell r="R817">
            <v>43.5</v>
          </cell>
          <cell r="S817">
            <v>28610.46</v>
          </cell>
          <cell r="T817" t="str">
            <v>MODIFICATION</v>
          </cell>
          <cell r="U817">
            <v>5730.41</v>
          </cell>
          <cell r="V817">
            <v>5730.41</v>
          </cell>
          <cell r="W817">
            <v>44740.677083333336</v>
          </cell>
          <cell r="X817">
            <v>44743</v>
          </cell>
          <cell r="Y817">
            <v>44743</v>
          </cell>
          <cell r="Z817"/>
          <cell r="AA817">
            <v>44753.545138888891</v>
          </cell>
          <cell r="AB817">
            <v>45429.413194444445</v>
          </cell>
          <cell r="AC817">
            <v>12.868055555554747</v>
          </cell>
          <cell r="AD817">
            <v>10.545138888890506</v>
          </cell>
          <cell r="AE817">
            <v>675.86805555555475</v>
          </cell>
          <cell r="AF817">
            <v>44759.451276881722</v>
          </cell>
          <cell r="AG817">
            <v>44768.257728494624</v>
          </cell>
          <cell r="AH817">
            <v>44790.677083333336</v>
          </cell>
          <cell r="AI817">
            <v>0.44323302469133014</v>
          </cell>
          <cell r="AJ817">
            <v>16.896701388888868</v>
          </cell>
          <cell r="AK817">
            <v>20</v>
          </cell>
          <cell r="AL817">
            <v>36</v>
          </cell>
          <cell r="AM817">
            <v>21.774193548387096</v>
          </cell>
          <cell r="AN817">
            <v>27.58064516129032</v>
          </cell>
          <cell r="AO817">
            <v>18.774193548387096</v>
          </cell>
          <cell r="AP817">
            <v>40</v>
          </cell>
          <cell r="AQ817">
            <v>32</v>
          </cell>
          <cell r="AR817">
            <v>27</v>
          </cell>
          <cell r="AS817">
            <v>44785.545138888891</v>
          </cell>
          <cell r="AT817">
            <v>44780.545138888891</v>
          </cell>
          <cell r="AU817"/>
          <cell r="AV817"/>
          <cell r="AW817"/>
          <cell r="AX817"/>
          <cell r="AY817"/>
          <cell r="AZ817"/>
          <cell r="BA817"/>
          <cell r="BB817"/>
          <cell r="BC817" t="str">
            <v>PAID</v>
          </cell>
          <cell r="BD817"/>
          <cell r="BE817">
            <v>44756.545138888891</v>
          </cell>
          <cell r="BF817">
            <v>-1.5451388888905058</v>
          </cell>
          <cell r="BG817">
            <v>44753</v>
          </cell>
          <cell r="BH817">
            <v>44755</v>
          </cell>
        </row>
        <row r="818">
          <cell r="E818" t="str">
            <v>X22031059649</v>
          </cell>
          <cell r="F818" t="str">
            <v>ELOISA VELOYA ANKERS</v>
          </cell>
          <cell r="G818" t="str">
            <v>QUIRINO, TAMBO, PARANAQUE</v>
          </cell>
          <cell r="H818" t="str">
            <v>PARAÑAQUE CITY</v>
          </cell>
          <cell r="I818" t="str">
            <v>PARAÑAQUE</v>
          </cell>
          <cell r="J818"/>
          <cell r="K818"/>
          <cell r="L818" t="str">
            <v>VJC</v>
          </cell>
          <cell r="M818" t="str">
            <v>CLOSE</v>
          </cell>
          <cell r="N818" t="str">
            <v>MBF</v>
          </cell>
          <cell r="O818">
            <v>67.459999999999994</v>
          </cell>
          <cell r="P818"/>
          <cell r="Q818">
            <v>101.27</v>
          </cell>
          <cell r="R818">
            <v>60</v>
          </cell>
          <cell r="S818">
            <v>340278.18</v>
          </cell>
          <cell r="T818" t="str">
            <v>NEW</v>
          </cell>
          <cell r="U818">
            <v>45440.98</v>
          </cell>
          <cell r="V818">
            <v>45440.98000000001</v>
          </cell>
          <cell r="W818">
            <v>44700.683333333334</v>
          </cell>
          <cell r="X818">
            <v>44705</v>
          </cell>
          <cell r="Y818">
            <v>44705</v>
          </cell>
          <cell r="Z818"/>
          <cell r="AA818">
            <v>44729.633333333331</v>
          </cell>
          <cell r="AB818">
            <v>45107.347916666666</v>
          </cell>
          <cell r="AC818">
            <v>28.94999999999709</v>
          </cell>
          <cell r="AD818">
            <v>24.633333333331393</v>
          </cell>
          <cell r="AE818">
            <v>377.7145833333343</v>
          </cell>
          <cell r="AF818">
            <v>44721.028403755867</v>
          </cell>
          <cell r="AG818">
            <v>44730.253755868544</v>
          </cell>
          <cell r="AH818">
            <v>44750.683333333334</v>
          </cell>
          <cell r="AI818">
            <v>0.93006787330307383</v>
          </cell>
          <cell r="AJ818">
            <v>8.5844223484848712</v>
          </cell>
          <cell r="AK818">
            <v>26</v>
          </cell>
          <cell r="AL818">
            <v>34</v>
          </cell>
          <cell r="AM818">
            <v>23.345070422535212</v>
          </cell>
          <cell r="AN818">
            <v>29.570422535211268</v>
          </cell>
          <cell r="AO818">
            <v>20.345070422535212</v>
          </cell>
          <cell r="AP818">
            <v>44</v>
          </cell>
          <cell r="AQ818">
            <v>35.200000000000003</v>
          </cell>
          <cell r="AR818">
            <v>30.200000000000003</v>
          </cell>
          <cell r="AS818">
            <v>44764.833333333328</v>
          </cell>
          <cell r="AT818">
            <v>44759.833333333328</v>
          </cell>
          <cell r="AU818"/>
          <cell r="AV818"/>
          <cell r="AW818"/>
          <cell r="AX818"/>
          <cell r="AY818"/>
          <cell r="AZ818"/>
          <cell r="BA818"/>
          <cell r="BB818"/>
          <cell r="BC818" t="str">
            <v>PAID</v>
          </cell>
          <cell r="BD818"/>
          <cell r="BE818">
            <v>44732.633333333331</v>
          </cell>
          <cell r="BF818">
            <v>25.366666666668607</v>
          </cell>
          <cell r="BG818">
            <v>44729</v>
          </cell>
          <cell r="BH818">
            <v>44758</v>
          </cell>
        </row>
        <row r="819">
          <cell r="E819" t="str">
            <v>X22062428299</v>
          </cell>
          <cell r="F819" t="str">
            <v>TOWER 6789 CORPORATION</v>
          </cell>
          <cell r="G819" t="str">
            <v>SAGANA, SAGANA REMVILLE SUBD, BACOOR</v>
          </cell>
          <cell r="H819" t="str">
            <v>BACOOR CITY</v>
          </cell>
          <cell r="I819" t="str">
            <v>DASMA</v>
          </cell>
          <cell r="J819"/>
          <cell r="K819"/>
          <cell r="L819" t="str">
            <v>ECOM</v>
          </cell>
          <cell r="M819" t="str">
            <v>CLOSE</v>
          </cell>
          <cell r="N819" t="str">
            <v>MBF</v>
          </cell>
          <cell r="O819">
            <v>73.19</v>
          </cell>
          <cell r="P819"/>
          <cell r="Q819">
            <v>106.72</v>
          </cell>
          <cell r="R819">
            <v>20</v>
          </cell>
          <cell r="S819">
            <v>219586.8</v>
          </cell>
          <cell r="T819" t="str">
            <v>NEW</v>
          </cell>
          <cell r="U819">
            <v>49636.82</v>
          </cell>
          <cell r="V819">
            <v>49636.82</v>
          </cell>
          <cell r="W819">
            <v>44729.616666666669</v>
          </cell>
          <cell r="X819">
            <v>44733</v>
          </cell>
          <cell r="Y819">
            <v>44733</v>
          </cell>
          <cell r="Z819"/>
          <cell r="AA819">
            <v>44739.275000000001</v>
          </cell>
          <cell r="AB819">
            <v>45299.545138888891</v>
          </cell>
          <cell r="AC819">
            <v>9.6583333333328483</v>
          </cell>
          <cell r="AD819">
            <v>6.2750000000014552</v>
          </cell>
          <cell r="AE819">
            <v>560.27013888888905</v>
          </cell>
          <cell r="AF819">
            <v>44750.823563218393</v>
          </cell>
          <cell r="AG819">
            <v>44760.278735632186</v>
          </cell>
          <cell r="AH819">
            <v>44779.616666666669</v>
          </cell>
          <cell r="AI819">
            <v>0.29924323361821858</v>
          </cell>
          <cell r="AJ819">
            <v>12.733412247474751</v>
          </cell>
          <cell r="AK819">
            <v>26</v>
          </cell>
          <cell r="AL819">
            <v>36</v>
          </cell>
          <cell r="AM819">
            <v>24.206896551724139</v>
          </cell>
          <cell r="AN819">
            <v>30.662068965517239</v>
          </cell>
          <cell r="AO819">
            <v>21.206896551724139</v>
          </cell>
          <cell r="AP819">
            <v>44</v>
          </cell>
          <cell r="AQ819">
            <v>35.200000000000003</v>
          </cell>
          <cell r="AR819">
            <v>30.200000000000003</v>
          </cell>
          <cell r="AS819">
            <v>44774.474999999999</v>
          </cell>
          <cell r="AT819">
            <v>44769.474999999999</v>
          </cell>
          <cell r="AU819"/>
          <cell r="AV819"/>
          <cell r="AW819"/>
          <cell r="AX819"/>
          <cell r="AY819"/>
          <cell r="AZ819"/>
          <cell r="BA819"/>
          <cell r="BB819"/>
          <cell r="BC819" t="str">
            <v>PAID</v>
          </cell>
          <cell r="BD819"/>
          <cell r="BE819">
            <v>44742.275000000001</v>
          </cell>
          <cell r="BF819">
            <v>18.724999999998545</v>
          </cell>
          <cell r="BG819">
            <v>44736</v>
          </cell>
          <cell r="BH819">
            <v>44761</v>
          </cell>
        </row>
        <row r="820">
          <cell r="E820" t="str">
            <v>X22052242478</v>
          </cell>
          <cell r="F820" t="str">
            <v>JESSICA CRISTINE CANTUBA ALCARAZ</v>
          </cell>
          <cell r="G820" t="str">
            <v>ST. MARY, HOLY FAMILY VILL, TAGUIG CITY</v>
          </cell>
          <cell r="H820" t="str">
            <v>TAGUIG CITY</v>
          </cell>
          <cell r="I820" t="str">
            <v>PARAÑAQUE</v>
          </cell>
          <cell r="J820"/>
          <cell r="K820"/>
          <cell r="L820" t="str">
            <v>ECOM</v>
          </cell>
          <cell r="M820" t="str">
            <v>CLOSE</v>
          </cell>
          <cell r="N820" t="str">
            <v>MBF</v>
          </cell>
          <cell r="O820">
            <v>12.86</v>
          </cell>
          <cell r="P820"/>
          <cell r="Q820">
            <v>17.43</v>
          </cell>
          <cell r="R820">
            <v>30</v>
          </cell>
          <cell r="S820">
            <v>115793.47</v>
          </cell>
          <cell r="T820" t="str">
            <v>NEW</v>
          </cell>
          <cell r="U820">
            <v>8721.31</v>
          </cell>
          <cell r="V820">
            <v>8721.31</v>
          </cell>
          <cell r="W820">
            <v>44727.65625</v>
          </cell>
          <cell r="X820">
            <v>44729</v>
          </cell>
          <cell r="Y820">
            <v>44733</v>
          </cell>
          <cell r="Z820"/>
          <cell r="AA820">
            <v>44743.395138888889</v>
          </cell>
          <cell r="AB820">
            <v>45427.54583333333</v>
          </cell>
          <cell r="AC820">
            <v>15.738888888889051</v>
          </cell>
          <cell r="AD820">
            <v>14.395138888889051</v>
          </cell>
          <cell r="AE820">
            <v>684.15069444444089</v>
          </cell>
          <cell r="AF820">
            <v>44746.430443548386</v>
          </cell>
          <cell r="AG820">
            <v>44755.236895161288</v>
          </cell>
          <cell r="AH820">
            <v>44777.65625</v>
          </cell>
          <cell r="AI820">
            <v>0.54211728395062275</v>
          </cell>
          <cell r="AJ820">
            <v>17.103767361111021</v>
          </cell>
          <cell r="AK820">
            <v>20</v>
          </cell>
          <cell r="AL820">
            <v>36</v>
          </cell>
          <cell r="AM820">
            <v>21.774193548387096</v>
          </cell>
          <cell r="AN820">
            <v>27.58064516129032</v>
          </cell>
          <cell r="AO820">
            <v>18.774193548387096</v>
          </cell>
          <cell r="AP820">
            <v>40</v>
          </cell>
          <cell r="AQ820">
            <v>32</v>
          </cell>
          <cell r="AR820">
            <v>27</v>
          </cell>
          <cell r="AS820">
            <v>44775.395138888889</v>
          </cell>
          <cell r="AT820">
            <v>44770.395138888889</v>
          </cell>
          <cell r="AU820"/>
          <cell r="AV820"/>
          <cell r="AW820"/>
          <cell r="AX820"/>
          <cell r="AY820"/>
          <cell r="AZ820"/>
          <cell r="BA820"/>
          <cell r="BB820"/>
          <cell r="BC820" t="str">
            <v>PAID</v>
          </cell>
          <cell r="BD820"/>
          <cell r="BE820">
            <v>44746.395138888889</v>
          </cell>
          <cell r="BF820">
            <v>14.604861111110949</v>
          </cell>
          <cell r="BG820">
            <v>44742</v>
          </cell>
          <cell r="BH820">
            <v>44761</v>
          </cell>
        </row>
        <row r="821">
          <cell r="E821" t="str">
            <v>R21652306</v>
          </cell>
          <cell r="F821" t="str">
            <v>SANTIAGO LERIZA VASQUEZ</v>
          </cell>
          <cell r="G821" t="str">
            <v>JACKIELOU, JACKIE LOU VILLE SUBD, PARANAQUE</v>
          </cell>
          <cell r="H821" t="str">
            <v>PARAÑAQUE CITY</v>
          </cell>
          <cell r="I821" t="str">
            <v>PARAÑAQUE</v>
          </cell>
          <cell r="J821"/>
          <cell r="K821"/>
          <cell r="L821" t="str">
            <v>CHALLENGER</v>
          </cell>
          <cell r="M821" t="str">
            <v>CLOSE</v>
          </cell>
          <cell r="N821" t="str">
            <v>MBF</v>
          </cell>
          <cell r="O821">
            <v>72.47</v>
          </cell>
          <cell r="P821"/>
          <cell r="Q821">
            <v>95.17</v>
          </cell>
          <cell r="R821">
            <v>0</v>
          </cell>
          <cell r="S821">
            <v>176763.75</v>
          </cell>
          <cell r="T821" t="str">
            <v>RELOC</v>
          </cell>
          <cell r="U821">
            <v>39668.870000000003</v>
          </cell>
          <cell r="V821">
            <v>39668.869999999995</v>
          </cell>
          <cell r="W821">
            <v>44645.657638888886</v>
          </cell>
          <cell r="X821">
            <v>44679.543749999997</v>
          </cell>
          <cell r="Y821">
            <v>44685</v>
          </cell>
          <cell r="Z821"/>
          <cell r="AA821">
            <v>44704.506249999999</v>
          </cell>
          <cell r="AB821">
            <v>44818.686111111114</v>
          </cell>
          <cell r="AC821">
            <v>58.848611111112405</v>
          </cell>
          <cell r="AD821">
            <v>24.962500000001455</v>
          </cell>
          <cell r="AE821">
            <v>114.17986111111531</v>
          </cell>
          <cell r="AF821">
            <v>44665.743140747625</v>
          </cell>
          <cell r="AG821">
            <v>44674.899274576615</v>
          </cell>
          <cell r="AH821">
            <v>44695.657638888886</v>
          </cell>
          <cell r="AI821">
            <v>1.9118691290929029</v>
          </cell>
          <cell r="AJ821">
            <v>2.7185681216932216</v>
          </cell>
          <cell r="AK821">
            <v>23</v>
          </cell>
          <cell r="AL821">
            <v>36</v>
          </cell>
          <cell r="AM821">
            <v>23.085501858736059</v>
          </cell>
          <cell r="AN821">
            <v>29.241635687732341</v>
          </cell>
          <cell r="AO821">
            <v>20.085501858736059</v>
          </cell>
          <cell r="AP821">
            <v>42</v>
          </cell>
          <cell r="AQ821">
            <v>33.6</v>
          </cell>
          <cell r="AR821">
            <v>28.6</v>
          </cell>
          <cell r="AS821">
            <v>44738.106249999997</v>
          </cell>
          <cell r="AT821">
            <v>44733.106249999997</v>
          </cell>
          <cell r="AU821"/>
          <cell r="AV821"/>
          <cell r="AW821"/>
          <cell r="AX821"/>
          <cell r="AY821"/>
          <cell r="AZ821"/>
          <cell r="BA821"/>
          <cell r="BB821"/>
          <cell r="BC821" t="str">
            <v>PAID</v>
          </cell>
          <cell r="BD821"/>
          <cell r="BE821">
            <v>44707.506249999999</v>
          </cell>
          <cell r="BF821">
            <v>54.493750000001455</v>
          </cell>
          <cell r="BG821">
            <v>44704</v>
          </cell>
          <cell r="BH821">
            <v>44762</v>
          </cell>
        </row>
        <row r="822">
          <cell r="E822" t="str">
            <v>X19071579930</v>
          </cell>
          <cell r="F822" t="str">
            <v>AMAIA LAND CORP.</v>
          </cell>
          <cell r="G822" t="str">
            <v>DR. A. SANTOS, SAN ANTONIO, PARANAQUE</v>
          </cell>
          <cell r="H822" t="str">
            <v>PARAÑAQUE CITY</v>
          </cell>
          <cell r="I822" t="str">
            <v>PARAÑAQUE</v>
          </cell>
          <cell r="J822"/>
          <cell r="K822"/>
          <cell r="L822" t="str">
            <v>CHALLENGER</v>
          </cell>
          <cell r="M822" t="str">
            <v>CLOSE</v>
          </cell>
          <cell r="N822" t="str">
            <v>MBF</v>
          </cell>
          <cell r="O822">
            <v>82.8</v>
          </cell>
          <cell r="P822"/>
          <cell r="Q822">
            <v>120.28</v>
          </cell>
          <cell r="R822">
            <v>147</v>
          </cell>
          <cell r="S822">
            <v>473462.94</v>
          </cell>
          <cell r="T822" t="str">
            <v>NEW</v>
          </cell>
          <cell r="U822">
            <v>56153.33</v>
          </cell>
          <cell r="V822">
            <v>56153.329999999994</v>
          </cell>
          <cell r="W822">
            <v>44734.71597222222</v>
          </cell>
          <cell r="X822">
            <v>44736.645833333336</v>
          </cell>
          <cell r="Y822">
            <v>44736</v>
          </cell>
          <cell r="Z822"/>
          <cell r="AA822">
            <v>44753.436111111114</v>
          </cell>
          <cell r="AB822">
            <v>45008.357638888891</v>
          </cell>
          <cell r="AC822">
            <v>18.720138888893416</v>
          </cell>
          <cell r="AD822">
            <v>16.790277777778101</v>
          </cell>
          <cell r="AE822">
            <v>254.92152777777665</v>
          </cell>
          <cell r="AF822">
            <v>44754.162015387687</v>
          </cell>
          <cell r="AG822">
            <v>44763.147626898477</v>
          </cell>
          <cell r="AH822">
            <v>44784.71597222222</v>
          </cell>
          <cell r="AI822">
            <v>0.62550464075869827</v>
          </cell>
          <cell r="AJ822">
            <v>5.7936710858585601</v>
          </cell>
          <cell r="AK822">
            <v>26</v>
          </cell>
          <cell r="AL822">
            <v>32</v>
          </cell>
          <cell r="AM822">
            <v>22.446043165467625</v>
          </cell>
          <cell r="AN822">
            <v>28.431654676258994</v>
          </cell>
          <cell r="AO822">
            <v>19.446043165467625</v>
          </cell>
          <cell r="AP822">
            <v>44</v>
          </cell>
          <cell r="AQ822">
            <v>35.200000000000003</v>
          </cell>
          <cell r="AR822">
            <v>30.200000000000003</v>
          </cell>
          <cell r="AS822">
            <v>44788.636111111111</v>
          </cell>
          <cell r="AT822">
            <v>44783.636111111111</v>
          </cell>
          <cell r="AU822"/>
          <cell r="AV822"/>
          <cell r="AW822"/>
          <cell r="AX822"/>
          <cell r="AY822"/>
          <cell r="AZ822"/>
          <cell r="BA822"/>
          <cell r="BB822"/>
          <cell r="BC822" t="str">
            <v>PAID</v>
          </cell>
          <cell r="BD822"/>
          <cell r="BE822">
            <v>44756.436111111114</v>
          </cell>
          <cell r="BF822">
            <v>5.5638888888861402</v>
          </cell>
          <cell r="BG822">
            <v>44753</v>
          </cell>
          <cell r="BH822">
            <v>44762</v>
          </cell>
        </row>
        <row r="823">
          <cell r="E823" t="str">
            <v>X22010131457</v>
          </cell>
          <cell r="F823" t="str">
            <v>MICHAEL SAMONTE TAN</v>
          </cell>
          <cell r="G823" t="str">
            <v>TIONGQUIAO, MARTINVILLE SUBD, LAS PINAS CITY</v>
          </cell>
          <cell r="H823" t="str">
            <v>LAS PIÑAS CITY</v>
          </cell>
          <cell r="I823" t="str">
            <v>PARAÑAQUE</v>
          </cell>
          <cell r="J823"/>
          <cell r="K823"/>
          <cell r="L823" t="str">
            <v>CHALLENGER</v>
          </cell>
          <cell r="M823" t="str">
            <v>CLOSE</v>
          </cell>
          <cell r="N823" t="str">
            <v>MBF</v>
          </cell>
          <cell r="O823">
            <v>176.64</v>
          </cell>
          <cell r="P823"/>
          <cell r="Q823">
            <v>296.23</v>
          </cell>
          <cell r="R823">
            <v>69</v>
          </cell>
          <cell r="S823">
            <v>820995.29</v>
          </cell>
          <cell r="T823" t="str">
            <v>NEW</v>
          </cell>
          <cell r="U823">
            <v>118892.46</v>
          </cell>
          <cell r="V823">
            <v>120234.41000000006</v>
          </cell>
          <cell r="W823">
            <v>44679.689583333333</v>
          </cell>
          <cell r="X823">
            <v>44680.654861111114</v>
          </cell>
          <cell r="Y823">
            <v>44680</v>
          </cell>
          <cell r="Z823"/>
          <cell r="AA823">
            <v>44722.699305555558</v>
          </cell>
          <cell r="AB823">
            <v>45049.60833333333</v>
          </cell>
          <cell r="AC823">
            <v>43.009722222224809</v>
          </cell>
          <cell r="AD823">
            <v>42.044444444443798</v>
          </cell>
          <cell r="AE823">
            <v>326.90902777777228</v>
          </cell>
          <cell r="AF823">
            <v>44700.649314876959</v>
          </cell>
          <cell r="AG823">
            <v>44710.038576621926</v>
          </cell>
          <cell r="AH823">
            <v>44729.689583333333</v>
          </cell>
          <cell r="AI823">
            <v>1.3463127334267848</v>
          </cell>
          <cell r="AJ823">
            <v>7.106717995168963</v>
          </cell>
          <cell r="AK823">
            <v>28</v>
          </cell>
          <cell r="AL823">
            <v>34</v>
          </cell>
          <cell r="AM823">
            <v>23.959731543624162</v>
          </cell>
          <cell r="AN823">
            <v>30.348993288590602</v>
          </cell>
          <cell r="AO823">
            <v>20.959731543624162</v>
          </cell>
          <cell r="AP823">
            <v>46</v>
          </cell>
          <cell r="AQ823">
            <v>36.800000000000004</v>
          </cell>
          <cell r="AR823">
            <v>31.800000000000004</v>
          </cell>
          <cell r="AS823">
            <v>44759.499305555561</v>
          </cell>
          <cell r="AT823">
            <v>44754.499305555561</v>
          </cell>
          <cell r="AU823"/>
          <cell r="AV823"/>
          <cell r="AW823"/>
          <cell r="AX823"/>
          <cell r="AY823"/>
          <cell r="AZ823"/>
          <cell r="BA823"/>
          <cell r="BB823"/>
          <cell r="BC823" t="str">
            <v>PAID</v>
          </cell>
          <cell r="BD823"/>
          <cell r="BE823">
            <v>44725.699305555558</v>
          </cell>
          <cell r="BF823">
            <v>36.300694444442343</v>
          </cell>
          <cell r="BG823">
            <v>44722</v>
          </cell>
          <cell r="BH823">
            <v>44762</v>
          </cell>
        </row>
        <row r="824">
          <cell r="E824" t="str">
            <v>X22031121562</v>
          </cell>
          <cell r="F824" t="str">
            <v>N.T. MANAGEMENT INC.</v>
          </cell>
          <cell r="G824" t="str">
            <v>JASMIN, T.S. CRUZ SUBD, LAS PINAS CITY</v>
          </cell>
          <cell r="H824" t="str">
            <v>LAS PIÑAS CITY</v>
          </cell>
          <cell r="I824" t="str">
            <v>PARAÑAQUE</v>
          </cell>
          <cell r="J824"/>
          <cell r="K824"/>
          <cell r="L824" t="str">
            <v>CHALLENGER</v>
          </cell>
          <cell r="M824" t="str">
            <v>CLOSE</v>
          </cell>
          <cell r="N824" t="str">
            <v>MBF</v>
          </cell>
          <cell r="O824">
            <v>123.79</v>
          </cell>
          <cell r="P824"/>
          <cell r="Q824">
            <v>183</v>
          </cell>
          <cell r="R824">
            <v>74</v>
          </cell>
          <cell r="S824">
            <v>559714.76</v>
          </cell>
          <cell r="T824" t="str">
            <v>NEW</v>
          </cell>
          <cell r="U824">
            <v>80990.34</v>
          </cell>
          <cell r="V824">
            <v>84862.62999999999</v>
          </cell>
          <cell r="W824">
            <v>44679.691666666666</v>
          </cell>
          <cell r="X824">
            <v>44680.655555555553</v>
          </cell>
          <cell r="Y824">
            <v>44680</v>
          </cell>
          <cell r="Z824"/>
          <cell r="AA824">
            <v>44698.582638888889</v>
          </cell>
          <cell r="AB824">
            <v>45053.352777777778</v>
          </cell>
          <cell r="AC824">
            <v>18.890972222223354</v>
          </cell>
          <cell r="AD824">
            <v>17.927083333335759</v>
          </cell>
          <cell r="AE824">
            <v>354.77013888888905</v>
          </cell>
          <cell r="AF824">
            <v>44700.036737089198</v>
          </cell>
          <cell r="AG824">
            <v>44709.262089201875</v>
          </cell>
          <cell r="AH824">
            <v>44729.691666666666</v>
          </cell>
          <cell r="AI824">
            <v>0.60690453745604445</v>
          </cell>
          <cell r="AJ824">
            <v>8.0629577020202063</v>
          </cell>
          <cell r="AK824">
            <v>26</v>
          </cell>
          <cell r="AL824">
            <v>34</v>
          </cell>
          <cell r="AM824">
            <v>23.345070422535212</v>
          </cell>
          <cell r="AN824">
            <v>29.570422535211268</v>
          </cell>
          <cell r="AO824">
            <v>20.345070422535212</v>
          </cell>
          <cell r="AP824">
            <v>44</v>
          </cell>
          <cell r="AQ824">
            <v>35.200000000000003</v>
          </cell>
          <cell r="AR824">
            <v>30.200000000000003</v>
          </cell>
          <cell r="AS824">
            <v>44733.782638888886</v>
          </cell>
          <cell r="AT824">
            <v>44728.782638888886</v>
          </cell>
          <cell r="AU824"/>
          <cell r="AV824"/>
          <cell r="AW824"/>
          <cell r="AX824"/>
          <cell r="AY824"/>
          <cell r="AZ824"/>
          <cell r="BA824"/>
          <cell r="BB824"/>
          <cell r="BC824" t="str">
            <v>PAID</v>
          </cell>
          <cell r="BD824"/>
          <cell r="BE824">
            <v>44701.582638888889</v>
          </cell>
          <cell r="BF824">
            <v>60.417361111110949</v>
          </cell>
          <cell r="BG824">
            <v>44698</v>
          </cell>
          <cell r="BH824">
            <v>44762</v>
          </cell>
        </row>
        <row r="825">
          <cell r="E825" t="str">
            <v>X22020875370</v>
          </cell>
          <cell r="F825" t="str">
            <v>TREX GLOBAL RESIDENCES AND NETWORKING SERVICES, IN</v>
          </cell>
          <cell r="G825" t="str">
            <v>AGUILAR, PULANGLUPA II, LAS PINAS CITY</v>
          </cell>
          <cell r="H825" t="str">
            <v>LAS PIÑAS CITY</v>
          </cell>
          <cell r="I825" t="str">
            <v>PARAÑAQUE</v>
          </cell>
          <cell r="J825"/>
          <cell r="K825"/>
          <cell r="L825" t="str">
            <v>CHALLENGER</v>
          </cell>
          <cell r="M825" t="str">
            <v>CLOSE</v>
          </cell>
          <cell r="N825" t="str">
            <v>IJP</v>
          </cell>
          <cell r="O825">
            <v>4.38</v>
          </cell>
          <cell r="P825"/>
          <cell r="Q825">
            <v>6</v>
          </cell>
          <cell r="R825">
            <v>18</v>
          </cell>
          <cell r="S825">
            <v>19131.599999999999</v>
          </cell>
          <cell r="T825" t="str">
            <v>NEW</v>
          </cell>
          <cell r="U825">
            <v>2970.3</v>
          </cell>
          <cell r="V825">
            <v>2970.3</v>
          </cell>
          <cell r="W825">
            <v>44691.67291666667</v>
          </cell>
          <cell r="X825">
            <v>44698.595138888886</v>
          </cell>
          <cell r="Y825">
            <v>44695</v>
          </cell>
          <cell r="Z825"/>
          <cell r="AA825">
            <v>44698.623611111114</v>
          </cell>
          <cell r="AB825">
            <v>45425.270138888889</v>
          </cell>
          <cell r="AC825">
            <v>6.9506944444437977</v>
          </cell>
          <cell r="AD825">
            <v>2.8472222227719612E-2</v>
          </cell>
          <cell r="AE825">
            <v>726.64652777777519</v>
          </cell>
          <cell r="AF825">
            <v>44710.447110215056</v>
          </cell>
          <cell r="AG825">
            <v>44719.253561827958</v>
          </cell>
          <cell r="AH825">
            <v>44741.67291666667</v>
          </cell>
          <cell r="AI825">
            <v>0.23941280864195302</v>
          </cell>
          <cell r="AJ825">
            <v>18.16616319444438</v>
          </cell>
          <cell r="AK825">
            <v>20</v>
          </cell>
          <cell r="AL825">
            <v>36</v>
          </cell>
          <cell r="AM825">
            <v>21.774193548387096</v>
          </cell>
          <cell r="AN825">
            <v>27.58064516129032</v>
          </cell>
          <cell r="AO825">
            <v>18.774193548387096</v>
          </cell>
          <cell r="AP825">
            <v>40</v>
          </cell>
          <cell r="AQ825">
            <v>32</v>
          </cell>
          <cell r="AR825">
            <v>27</v>
          </cell>
          <cell r="AS825">
            <v>44730.623611111114</v>
          </cell>
          <cell r="AT825">
            <v>44725.623611111114</v>
          </cell>
          <cell r="AU825"/>
          <cell r="AV825"/>
          <cell r="AW825"/>
          <cell r="AX825"/>
          <cell r="AY825"/>
          <cell r="AZ825"/>
          <cell r="BA825"/>
          <cell r="BB825"/>
          <cell r="BC825" t="str">
            <v>PAID</v>
          </cell>
          <cell r="BD825"/>
          <cell r="BE825">
            <v>44701.623611111114</v>
          </cell>
          <cell r="BF825">
            <v>60.37638888888614</v>
          </cell>
          <cell r="BG825">
            <v>44698</v>
          </cell>
          <cell r="BH825">
            <v>44762</v>
          </cell>
        </row>
        <row r="826">
          <cell r="E826" t="str">
            <v>X21072970125</v>
          </cell>
          <cell r="F826" t="str">
            <v>PANGKABUHAYAN NG SAMAHANG MAHIHIRAP ASSOCIATION, I</v>
          </cell>
          <cell r="G826" t="str">
            <v>CHRONICLES, BF HOMES MARTINVILLE SUBD, LAS PINAS CITY</v>
          </cell>
          <cell r="H826" t="str">
            <v>LAS PIÑAS CITY</v>
          </cell>
          <cell r="I826" t="str">
            <v>PARAÑAQUE</v>
          </cell>
          <cell r="J826" t="str">
            <v>on going execution</v>
          </cell>
          <cell r="K826"/>
          <cell r="L826" t="str">
            <v>CHALLENGER</v>
          </cell>
          <cell r="M826" t="str">
            <v>CLOSE</v>
          </cell>
          <cell r="N826" t="str">
            <v>MBF</v>
          </cell>
          <cell r="O826">
            <v>762.24</v>
          </cell>
          <cell r="P826"/>
          <cell r="Q826">
            <v>1559.58</v>
          </cell>
          <cell r="R826">
            <v>180</v>
          </cell>
          <cell r="S826">
            <v>2779123.02</v>
          </cell>
          <cell r="T826" t="str">
            <v>NEW</v>
          </cell>
          <cell r="U826">
            <v>962166.72</v>
          </cell>
          <cell r="V826">
            <v>516308.42999999988</v>
          </cell>
          <cell r="W826">
            <v>44659.724305555559</v>
          </cell>
          <cell r="X826">
            <v>44664.525694444441</v>
          </cell>
          <cell r="Y826">
            <v>44663</v>
          </cell>
          <cell r="Z826"/>
          <cell r="AA826">
            <v>44711.646527777775</v>
          </cell>
          <cell r="AB826">
            <v>45657.57916666667</v>
          </cell>
          <cell r="AC826">
            <v>51.922222222216078</v>
          </cell>
          <cell r="AD826">
            <v>47.120833333334303</v>
          </cell>
          <cell r="AE826">
            <v>945.93263888889487</v>
          </cell>
          <cell r="AF826">
            <v>44683.630135151972</v>
          </cell>
          <cell r="AG826">
            <v>44693.805023044348</v>
          </cell>
          <cell r="AH826">
            <v>44709.724305555559</v>
          </cell>
          <cell r="AI826">
            <v>1.4473319444442729</v>
          </cell>
          <cell r="AJ826">
            <v>15.765543981481581</v>
          </cell>
          <cell r="AK826">
            <v>50</v>
          </cell>
          <cell r="AL826">
            <v>32</v>
          </cell>
          <cell r="AM826">
            <v>26.905829596412559</v>
          </cell>
          <cell r="AN826">
            <v>34.08071748878924</v>
          </cell>
          <cell r="AO826">
            <v>23.905829596412559</v>
          </cell>
          <cell r="AP826">
            <v>60</v>
          </cell>
          <cell r="AQ826">
            <v>48</v>
          </cell>
          <cell r="AR826">
            <v>43</v>
          </cell>
          <cell r="AS826">
            <v>44759.646527777775</v>
          </cell>
          <cell r="AT826">
            <v>44754.646527777775</v>
          </cell>
          <cell r="AU826"/>
          <cell r="AV826"/>
          <cell r="AW826"/>
          <cell r="AX826"/>
          <cell r="AY826"/>
          <cell r="AZ826"/>
          <cell r="BA826"/>
          <cell r="BB826"/>
          <cell r="BC826" t="str">
            <v>PAID</v>
          </cell>
          <cell r="BD826"/>
          <cell r="BE826">
            <v>44714.646527777775</v>
          </cell>
          <cell r="BF826">
            <v>47.353472222224809</v>
          </cell>
          <cell r="BG826">
            <v>44711</v>
          </cell>
          <cell r="BH826">
            <v>44762</v>
          </cell>
        </row>
        <row r="827">
          <cell r="E827" t="str">
            <v>X21094107797</v>
          </cell>
          <cell r="F827" t="str">
            <v>DAVID FRANCISCO ANG</v>
          </cell>
          <cell r="G827" t="str">
            <v>J. ABAD SANTOS, BAYVIEW VILL, PARANAQUE</v>
          </cell>
          <cell r="H827" t="str">
            <v>PARAÑAQUE CITY</v>
          </cell>
          <cell r="I827" t="str">
            <v>PARAÑAQUE</v>
          </cell>
          <cell r="J827"/>
          <cell r="K827"/>
          <cell r="L827" t="str">
            <v>VJC</v>
          </cell>
          <cell r="M827" t="str">
            <v>CLOSE</v>
          </cell>
          <cell r="N827" t="str">
            <v>MBF</v>
          </cell>
          <cell r="O827">
            <v>32.54</v>
          </cell>
          <cell r="P827"/>
          <cell r="Q827">
            <v>66.08</v>
          </cell>
          <cell r="R827">
            <v>0</v>
          </cell>
          <cell r="S827">
            <v>157059.20000000001</v>
          </cell>
          <cell r="T827" t="str">
            <v>NEW</v>
          </cell>
          <cell r="U827">
            <v>22515.040000000001</v>
          </cell>
          <cell r="V827">
            <v>22067.46</v>
          </cell>
          <cell r="W827">
            <v>44692.683333333334</v>
          </cell>
          <cell r="X827">
            <v>44698</v>
          </cell>
          <cell r="Y827">
            <v>44698</v>
          </cell>
          <cell r="Z827"/>
          <cell r="AA827">
            <v>44722.268750000003</v>
          </cell>
          <cell r="AB827">
            <v>44872.534722222219</v>
          </cell>
          <cell r="AC827">
            <v>29.585416666668607</v>
          </cell>
          <cell r="AD827">
            <v>24.26875000000291</v>
          </cell>
          <cell r="AE827">
            <v>150.26597222221608</v>
          </cell>
          <cell r="AF827">
            <v>44712.768835192073</v>
          </cell>
          <cell r="AG827">
            <v>44721.924969021064</v>
          </cell>
          <cell r="AH827">
            <v>44742.683333333334</v>
          </cell>
          <cell r="AI827">
            <v>0.96116872987123858</v>
          </cell>
          <cell r="AJ827">
            <v>3.5777612433860972</v>
          </cell>
          <cell r="AK827">
            <v>23</v>
          </cell>
          <cell r="AL827">
            <v>36</v>
          </cell>
          <cell r="AM827">
            <v>23.085501858736059</v>
          </cell>
          <cell r="AN827">
            <v>29.241635687732341</v>
          </cell>
          <cell r="AO827">
            <v>20.085501858736059</v>
          </cell>
          <cell r="AP827">
            <v>42</v>
          </cell>
          <cell r="AQ827">
            <v>33.6</v>
          </cell>
          <cell r="AR827">
            <v>28.6</v>
          </cell>
          <cell r="AS827">
            <v>44755.868750000001</v>
          </cell>
          <cell r="AT827">
            <v>44750.868750000001</v>
          </cell>
          <cell r="AU827"/>
          <cell r="AV827"/>
          <cell r="AW827"/>
          <cell r="AX827"/>
          <cell r="AY827"/>
          <cell r="AZ827"/>
          <cell r="BA827"/>
          <cell r="BB827"/>
          <cell r="BC827" t="str">
            <v>PAID</v>
          </cell>
          <cell r="BD827"/>
          <cell r="BE827">
            <v>44725.268750000003</v>
          </cell>
          <cell r="BF827">
            <v>39.73124999999709</v>
          </cell>
          <cell r="BG827">
            <v>44722</v>
          </cell>
          <cell r="BH827">
            <v>44765</v>
          </cell>
        </row>
        <row r="828">
          <cell r="E828" t="str">
            <v>X22031284528</v>
          </cell>
          <cell r="F828" t="str">
            <v>DAHN BERGER PHILS. CONSTRUCTION CORPORATION</v>
          </cell>
          <cell r="G828" t="str">
            <v>E. RODRIGUEZ JR., SAN AGUSTIN VILL, PARANAQUE</v>
          </cell>
          <cell r="H828" t="str">
            <v>PARAÑAQUE CITY</v>
          </cell>
          <cell r="I828" t="str">
            <v>PARAÑAQUE</v>
          </cell>
          <cell r="J828" t="str">
            <v>for completion May 2022</v>
          </cell>
          <cell r="K828"/>
          <cell r="L828" t="str">
            <v>VJC</v>
          </cell>
          <cell r="M828" t="str">
            <v>CLOSE</v>
          </cell>
          <cell r="N828" t="str">
            <v>MBF</v>
          </cell>
          <cell r="O828">
            <v>28.5</v>
          </cell>
          <cell r="P828"/>
          <cell r="Q828">
            <v>38.979999999999997</v>
          </cell>
          <cell r="R828">
            <v>46</v>
          </cell>
          <cell r="S828">
            <v>179116.67</v>
          </cell>
          <cell r="T828" t="str">
            <v>NEW</v>
          </cell>
          <cell r="U828">
            <v>19327.689999999999</v>
          </cell>
          <cell r="V828">
            <v>19327.690000000002</v>
          </cell>
          <cell r="W828">
            <v>44672.304166666669</v>
          </cell>
          <cell r="X828">
            <v>44678</v>
          </cell>
          <cell r="Y828">
            <v>44678</v>
          </cell>
          <cell r="Z828"/>
          <cell r="AA828">
            <v>44685.570833333331</v>
          </cell>
          <cell r="AB828">
            <v>45310.572222222225</v>
          </cell>
          <cell r="AC828">
            <v>13.266666666662786</v>
          </cell>
          <cell r="AD828">
            <v>7.5708333333313931</v>
          </cell>
          <cell r="AE828">
            <v>625.00138888889342</v>
          </cell>
          <cell r="AF828">
            <v>44691.078360215055</v>
          </cell>
          <cell r="AG828">
            <v>44699.884811827957</v>
          </cell>
          <cell r="AH828">
            <v>44722.304166666669</v>
          </cell>
          <cell r="AI828">
            <v>0.45696296296282929</v>
          </cell>
          <cell r="AJ828">
            <v>15.625034722222335</v>
          </cell>
          <cell r="AK828">
            <v>20</v>
          </cell>
          <cell r="AL828">
            <v>36</v>
          </cell>
          <cell r="AM828">
            <v>21.774193548387096</v>
          </cell>
          <cell r="AN828">
            <v>27.58064516129032</v>
          </cell>
          <cell r="AO828">
            <v>18.774193548387096</v>
          </cell>
          <cell r="AP828">
            <v>40</v>
          </cell>
          <cell r="AQ828">
            <v>32</v>
          </cell>
          <cell r="AR828">
            <v>27</v>
          </cell>
          <cell r="AS828">
            <v>44717.570833333331</v>
          </cell>
          <cell r="AT828">
            <v>44712.570833333331</v>
          </cell>
          <cell r="AU828"/>
          <cell r="AV828"/>
          <cell r="AW828"/>
          <cell r="AX828"/>
          <cell r="AY828"/>
          <cell r="AZ828"/>
          <cell r="BA828"/>
          <cell r="BB828"/>
          <cell r="BC828" t="str">
            <v>PAID</v>
          </cell>
          <cell r="BD828"/>
          <cell r="BE828">
            <v>44688.570833333331</v>
          </cell>
          <cell r="BF828">
            <v>76.429166666668607</v>
          </cell>
          <cell r="BG828">
            <v>44685</v>
          </cell>
          <cell r="BH828">
            <v>44765</v>
          </cell>
        </row>
        <row r="829">
          <cell r="E829" t="str">
            <v>X22031373639</v>
          </cell>
          <cell r="F829" t="str">
            <v>PAUL ANGELO TAN TIONSON</v>
          </cell>
          <cell r="G829" t="str">
            <v>MINDANAO, MARINA SUBD, PARANAQUE</v>
          </cell>
          <cell r="H829" t="str">
            <v>PARAÑAQUE CITY</v>
          </cell>
          <cell r="I829" t="str">
            <v>PARAÑAQUE</v>
          </cell>
          <cell r="J829"/>
          <cell r="K829"/>
          <cell r="L829" t="str">
            <v>VJC</v>
          </cell>
          <cell r="M829" t="str">
            <v>CLOSE</v>
          </cell>
          <cell r="N829" t="str">
            <v>MBF</v>
          </cell>
          <cell r="O829">
            <v>13.88</v>
          </cell>
          <cell r="P829"/>
          <cell r="Q829">
            <v>19.149999999999999</v>
          </cell>
          <cell r="R829">
            <v>20</v>
          </cell>
          <cell r="S829">
            <v>114026.5</v>
          </cell>
          <cell r="T829" t="str">
            <v>NEW</v>
          </cell>
          <cell r="U829">
            <v>9575.77</v>
          </cell>
          <cell r="V829">
            <v>9414.0399999999991</v>
          </cell>
          <cell r="W829">
            <v>44687.685416666667</v>
          </cell>
          <cell r="X829">
            <v>44693</v>
          </cell>
          <cell r="Y829">
            <v>44693.62222222222</v>
          </cell>
          <cell r="Z829"/>
          <cell r="AA829">
            <v>44713.658333333333</v>
          </cell>
          <cell r="AB829">
            <v>45428.558333333334</v>
          </cell>
          <cell r="AC829">
            <v>25.972916666665697</v>
          </cell>
          <cell r="AD829">
            <v>20.658333333332848</v>
          </cell>
          <cell r="AE829">
            <v>714.90000000000146</v>
          </cell>
          <cell r="AF829">
            <v>44706.459610215054</v>
          </cell>
          <cell r="AG829">
            <v>44715.266061827955</v>
          </cell>
          <cell r="AH829">
            <v>44737.685416666667</v>
          </cell>
          <cell r="AI829">
            <v>0.89462268518515176</v>
          </cell>
          <cell r="AJ829">
            <v>17.872500000000038</v>
          </cell>
          <cell r="AK829">
            <v>20</v>
          </cell>
          <cell r="AL829">
            <v>36</v>
          </cell>
          <cell r="AM829">
            <v>21.774193548387096</v>
          </cell>
          <cell r="AN829">
            <v>27.58064516129032</v>
          </cell>
          <cell r="AO829">
            <v>18.774193548387096</v>
          </cell>
          <cell r="AP829">
            <v>40</v>
          </cell>
          <cell r="AQ829">
            <v>32</v>
          </cell>
          <cell r="AR829">
            <v>27</v>
          </cell>
          <cell r="AS829">
            <v>44745.658333333333</v>
          </cell>
          <cell r="AT829">
            <v>44740.658333333333</v>
          </cell>
          <cell r="AU829"/>
          <cell r="AV829"/>
          <cell r="AW829"/>
          <cell r="AX829"/>
          <cell r="AY829"/>
          <cell r="AZ829"/>
          <cell r="BA829"/>
          <cell r="BB829"/>
          <cell r="BC829" t="str">
            <v>PAID</v>
          </cell>
          <cell r="BD829"/>
          <cell r="BE829">
            <v>44716.658333333333</v>
          </cell>
          <cell r="BF829">
            <v>48.341666666667152</v>
          </cell>
          <cell r="BG829">
            <v>44713</v>
          </cell>
          <cell r="BH829">
            <v>44765</v>
          </cell>
        </row>
        <row r="830">
          <cell r="E830" t="str">
            <v>X21083732450</v>
          </cell>
          <cell r="F830" t="str">
            <v>GLOBE TELECOM, INC.</v>
          </cell>
          <cell r="G830" t="str">
            <v>J. ALLANIGUE, BARANGAY VILL, PARANAQUE</v>
          </cell>
          <cell r="H830" t="str">
            <v>PARAÑAQUE CITY</v>
          </cell>
          <cell r="I830" t="str">
            <v>PARAÑAQUE</v>
          </cell>
          <cell r="J830"/>
          <cell r="K830"/>
          <cell r="L830" t="str">
            <v>VJC</v>
          </cell>
          <cell r="M830" t="str">
            <v>CLOSE</v>
          </cell>
          <cell r="N830" t="str">
            <v>IJP</v>
          </cell>
          <cell r="O830">
            <v>3.47</v>
          </cell>
          <cell r="P830"/>
          <cell r="Q830">
            <v>4.75</v>
          </cell>
          <cell r="R830">
            <v>20</v>
          </cell>
          <cell r="S830">
            <v>13956.44</v>
          </cell>
          <cell r="T830" t="str">
            <v>MODIFICATION</v>
          </cell>
          <cell r="U830">
            <v>2353.19</v>
          </cell>
          <cell r="V830">
            <v>2353.19</v>
          </cell>
          <cell r="W830">
            <v>44713.675694444442</v>
          </cell>
          <cell r="X830">
            <v>44715</v>
          </cell>
          <cell r="Y830">
            <v>44720</v>
          </cell>
          <cell r="Z830"/>
          <cell r="AA830">
            <v>44728.61041666667</v>
          </cell>
          <cell r="AB830">
            <v>45425.275694444441</v>
          </cell>
          <cell r="AC830">
            <v>14.93472222222772</v>
          </cell>
          <cell r="AD830">
            <v>13.610416666670062</v>
          </cell>
          <cell r="AE830">
            <v>696.66527777777083</v>
          </cell>
          <cell r="AF830">
            <v>44732.449887992829</v>
          </cell>
          <cell r="AG830">
            <v>44741.25633960573</v>
          </cell>
          <cell r="AH830">
            <v>44763.675694444442</v>
          </cell>
          <cell r="AI830">
            <v>0.51441820987673248</v>
          </cell>
          <cell r="AJ830">
            <v>17.416631944444269</v>
          </cell>
          <cell r="AK830">
            <v>20</v>
          </cell>
          <cell r="AL830">
            <v>36</v>
          </cell>
          <cell r="AM830">
            <v>21.774193548387096</v>
          </cell>
          <cell r="AN830">
            <v>27.58064516129032</v>
          </cell>
          <cell r="AO830">
            <v>18.774193548387096</v>
          </cell>
          <cell r="AP830">
            <v>40</v>
          </cell>
          <cell r="AQ830">
            <v>32</v>
          </cell>
          <cell r="AR830">
            <v>27</v>
          </cell>
          <cell r="AS830">
            <v>44760.61041666667</v>
          </cell>
          <cell r="AT830">
            <v>44755.61041666667</v>
          </cell>
          <cell r="AU830"/>
          <cell r="AV830"/>
          <cell r="AW830"/>
          <cell r="AX830"/>
          <cell r="AY830"/>
          <cell r="AZ830"/>
          <cell r="BA830"/>
          <cell r="BB830"/>
          <cell r="BC830" t="str">
            <v>PAID</v>
          </cell>
          <cell r="BD830"/>
          <cell r="BE830">
            <v>44731.61041666667</v>
          </cell>
          <cell r="BF830">
            <v>33.389583333329938</v>
          </cell>
          <cell r="BG830">
            <v>44728</v>
          </cell>
          <cell r="BH830">
            <v>44765</v>
          </cell>
        </row>
        <row r="831">
          <cell r="E831" t="str">
            <v>X21083825725</v>
          </cell>
          <cell r="F831" t="str">
            <v>JAMMOUN ANDO KIM</v>
          </cell>
          <cell r="G831" t="str">
            <v>EL GRANDE, BF HOMES, PARANAQUE</v>
          </cell>
          <cell r="H831" t="str">
            <v>PARAÑAQUE CITY</v>
          </cell>
          <cell r="I831" t="str">
            <v>PARAÑAQUE</v>
          </cell>
          <cell r="J831"/>
          <cell r="K831"/>
          <cell r="L831" t="str">
            <v>CHALLENGER</v>
          </cell>
          <cell r="M831" t="str">
            <v>CLOSE</v>
          </cell>
          <cell r="N831" t="str">
            <v>MBF</v>
          </cell>
          <cell r="O831">
            <v>14.83</v>
          </cell>
          <cell r="P831"/>
          <cell r="Q831">
            <v>17.27</v>
          </cell>
          <cell r="R831">
            <v>18</v>
          </cell>
          <cell r="S831">
            <v>105197.99</v>
          </cell>
          <cell r="T831" t="str">
            <v>NEW</v>
          </cell>
          <cell r="U831">
            <v>8601.2900000000009</v>
          </cell>
          <cell r="V831">
            <v>8601.2899999999991</v>
          </cell>
          <cell r="W831">
            <v>44648.772916666669</v>
          </cell>
          <cell r="X831">
            <v>44651.392361111109</v>
          </cell>
          <cell r="Y831">
            <v>44649</v>
          </cell>
          <cell r="Z831"/>
          <cell r="AA831">
            <v>44652.57708333333</v>
          </cell>
          <cell r="AB831">
            <v>44862.303472222222</v>
          </cell>
          <cell r="AC831">
            <v>3.804166666661331</v>
          </cell>
          <cell r="AD831">
            <v>1.1847222222204437</v>
          </cell>
          <cell r="AE831">
            <v>209.72638888889196</v>
          </cell>
          <cell r="AF831">
            <v>44667.547110215055</v>
          </cell>
          <cell r="AG831">
            <v>44676.353561827957</v>
          </cell>
          <cell r="AH831">
            <v>44698.772916666669</v>
          </cell>
          <cell r="AI831">
            <v>0.13103240740722361</v>
          </cell>
          <cell r="AJ831">
            <v>5.2431597222222992</v>
          </cell>
          <cell r="AK831">
            <v>20</v>
          </cell>
          <cell r="AL831">
            <v>36</v>
          </cell>
          <cell r="AM831">
            <v>21.774193548387096</v>
          </cell>
          <cell r="AN831">
            <v>27.58064516129032</v>
          </cell>
          <cell r="AO831">
            <v>18.774193548387096</v>
          </cell>
          <cell r="AP831">
            <v>40</v>
          </cell>
          <cell r="AQ831">
            <v>32</v>
          </cell>
          <cell r="AR831">
            <v>27</v>
          </cell>
          <cell r="AS831">
            <v>44684.57708333333</v>
          </cell>
          <cell r="AT831">
            <v>44679.57708333333</v>
          </cell>
          <cell r="AU831"/>
          <cell r="AV831"/>
          <cell r="AW831"/>
          <cell r="AX831"/>
          <cell r="AY831"/>
          <cell r="AZ831"/>
          <cell r="BA831"/>
          <cell r="BB831"/>
          <cell r="BC831" t="str">
            <v>PAID</v>
          </cell>
          <cell r="BD831"/>
          <cell r="BE831">
            <v>44655.57708333333</v>
          </cell>
          <cell r="BF831">
            <v>111.42291666667006</v>
          </cell>
          <cell r="BG831">
            <v>44652</v>
          </cell>
          <cell r="BH831">
            <v>44767</v>
          </cell>
        </row>
        <row r="832">
          <cell r="E832" t="str">
            <v>X22030988360</v>
          </cell>
          <cell r="F832" t="str">
            <v>TERIYAKI BOY GROUP, INC.</v>
          </cell>
          <cell r="G832" t="str">
            <v>NAGA, PULANGLUPA II, LAS PINAS CITY</v>
          </cell>
          <cell r="H832" t="str">
            <v>LAS PIÑAS CITY</v>
          </cell>
          <cell r="I832" t="str">
            <v>PARAÑAQUE</v>
          </cell>
          <cell r="J832"/>
          <cell r="K832"/>
          <cell r="L832" t="str">
            <v>CHALLENGER</v>
          </cell>
          <cell r="M832" t="str">
            <v>CLOSE</v>
          </cell>
          <cell r="N832" t="str">
            <v>MBF</v>
          </cell>
          <cell r="O832">
            <v>70.290000000000006</v>
          </cell>
          <cell r="P832"/>
          <cell r="Q832">
            <v>102.83</v>
          </cell>
          <cell r="R832">
            <v>70</v>
          </cell>
          <cell r="S832">
            <v>349082.23</v>
          </cell>
          <cell r="T832" t="str">
            <v>NEW</v>
          </cell>
          <cell r="U832">
            <v>51088.21</v>
          </cell>
          <cell r="V832">
            <v>50172.31</v>
          </cell>
          <cell r="W832">
            <v>44728.527777777781</v>
          </cell>
          <cell r="X832">
            <v>44733.588888888888</v>
          </cell>
          <cell r="Y832">
            <v>44732</v>
          </cell>
          <cell r="Z832"/>
          <cell r="AA832">
            <v>44736.44027777778</v>
          </cell>
          <cell r="AB832">
            <v>45053.609027777777</v>
          </cell>
          <cell r="AC832">
            <v>7.9124999999985448</v>
          </cell>
          <cell r="AD832">
            <v>2.851388888891961</v>
          </cell>
          <cell r="AE832">
            <v>317.16874999999709</v>
          </cell>
          <cell r="AF832">
            <v>44748.872848200313</v>
          </cell>
          <cell r="AG832">
            <v>44758.09820031299</v>
          </cell>
          <cell r="AH832">
            <v>44778.527777777781</v>
          </cell>
          <cell r="AI832">
            <v>0.25420248868773604</v>
          </cell>
          <cell r="AJ832">
            <v>7.2083806818181158</v>
          </cell>
          <cell r="AK832">
            <v>26</v>
          </cell>
          <cell r="AL832">
            <v>34</v>
          </cell>
          <cell r="AM832">
            <v>23.345070422535212</v>
          </cell>
          <cell r="AN832">
            <v>29.570422535211268</v>
          </cell>
          <cell r="AO832">
            <v>20.345070422535212</v>
          </cell>
          <cell r="AP832">
            <v>44</v>
          </cell>
          <cell r="AQ832">
            <v>35.200000000000003</v>
          </cell>
          <cell r="AR832">
            <v>30.200000000000003</v>
          </cell>
          <cell r="AS832">
            <v>44771.640277777777</v>
          </cell>
          <cell r="AT832">
            <v>44766.640277777777</v>
          </cell>
          <cell r="AU832"/>
          <cell r="AV832"/>
          <cell r="AW832"/>
          <cell r="AX832"/>
          <cell r="AY832"/>
          <cell r="AZ832"/>
          <cell r="BA832"/>
          <cell r="BB832"/>
          <cell r="BC832" t="str">
            <v>PAID</v>
          </cell>
          <cell r="BD832"/>
          <cell r="BE832">
            <v>44739.44027777778</v>
          </cell>
          <cell r="BF832">
            <v>27.559722222220444</v>
          </cell>
          <cell r="BG832">
            <v>44736</v>
          </cell>
          <cell r="BH832">
            <v>44767</v>
          </cell>
        </row>
        <row r="833">
          <cell r="E833" t="str">
            <v>X21125962345</v>
          </cell>
          <cell r="F833" t="str">
            <v>DITO TELECOMMUNITY CORPORATION</v>
          </cell>
          <cell r="G833" t="str">
            <v>AURORA, VERGONVILLE SUBD, LAS PINAS CITY</v>
          </cell>
          <cell r="H833" t="str">
            <v>LAS PIÑAS CITY</v>
          </cell>
          <cell r="I833" t="str">
            <v>PARAÑAQUE</v>
          </cell>
          <cell r="J833" t="str">
            <v xml:space="preserve">with revised design </v>
          </cell>
          <cell r="K833"/>
          <cell r="L833" t="str">
            <v>CHALLENGER</v>
          </cell>
          <cell r="M833" t="str">
            <v>CLOSE</v>
          </cell>
          <cell r="N833" t="str">
            <v>MBF</v>
          </cell>
          <cell r="O833">
            <v>52.17</v>
          </cell>
          <cell r="P833"/>
          <cell r="Q833">
            <v>43.95</v>
          </cell>
          <cell r="R833">
            <v>31</v>
          </cell>
          <cell r="S833">
            <v>227963.17</v>
          </cell>
          <cell r="T833" t="str">
            <v>NEW</v>
          </cell>
          <cell r="U833">
            <v>21796.18</v>
          </cell>
          <cell r="V833">
            <v>35564.420000000006</v>
          </cell>
          <cell r="W833">
            <v>44677.703472222223</v>
          </cell>
          <cell r="X833">
            <v>44596</v>
          </cell>
          <cell r="Y833">
            <v>44600</v>
          </cell>
          <cell r="Z833"/>
          <cell r="AA833">
            <v>44705.773611111108</v>
          </cell>
          <cell r="AB833">
            <v>45224.418749999997</v>
          </cell>
          <cell r="AC833">
            <v>28.070138888884685</v>
          </cell>
          <cell r="AD833">
            <v>109.77361111110804</v>
          </cell>
          <cell r="AE833">
            <v>518.64513888888905</v>
          </cell>
          <cell r="AF833">
            <v>44696.47766577061</v>
          </cell>
          <cell r="AG833">
            <v>44705.284117383511</v>
          </cell>
          <cell r="AH833">
            <v>44727.703472222223</v>
          </cell>
          <cell r="AI833">
            <v>0.96686033950602801</v>
          </cell>
          <cell r="AJ833">
            <v>12.966128472222227</v>
          </cell>
          <cell r="AK833">
            <v>20</v>
          </cell>
          <cell r="AL833">
            <v>36</v>
          </cell>
          <cell r="AM833">
            <v>21.774193548387096</v>
          </cell>
          <cell r="AN833">
            <v>27.58064516129032</v>
          </cell>
          <cell r="AO833">
            <v>18.774193548387096</v>
          </cell>
          <cell r="AP833">
            <v>40</v>
          </cell>
          <cell r="AQ833">
            <v>32</v>
          </cell>
          <cell r="AR833">
            <v>27</v>
          </cell>
          <cell r="AS833">
            <v>44737.773611111108</v>
          </cell>
          <cell r="AT833">
            <v>44732.773611111108</v>
          </cell>
          <cell r="AU833"/>
          <cell r="AV833"/>
          <cell r="AW833"/>
          <cell r="AX833"/>
          <cell r="AY833"/>
          <cell r="AZ833"/>
          <cell r="BA833"/>
          <cell r="BB833"/>
          <cell r="BC833" t="str">
            <v>PAID</v>
          </cell>
          <cell r="BD833" t="str">
            <v>WITH BACKJOB</v>
          </cell>
          <cell r="BE833">
            <v>44708.773611111108</v>
          </cell>
          <cell r="BF833">
            <v>58.226388888891961</v>
          </cell>
          <cell r="BG833">
            <v>44705</v>
          </cell>
          <cell r="BH833">
            <v>44767</v>
          </cell>
        </row>
        <row r="834">
          <cell r="E834" t="str">
            <v>X21125671593</v>
          </cell>
          <cell r="F834" t="str">
            <v>FORTUN AND SANTOS LAW OFFICES</v>
          </cell>
          <cell r="G834" t="str">
            <v>CRM, BF HOMES SUBD, LAS PINAS CITY</v>
          </cell>
          <cell r="H834" t="str">
            <v>LAS PIÑAS CITY</v>
          </cell>
          <cell r="I834" t="str">
            <v>PARAÑAQUE</v>
          </cell>
          <cell r="J834"/>
          <cell r="K834"/>
          <cell r="L834" t="str">
            <v>CHALLENGER</v>
          </cell>
          <cell r="M834" t="str">
            <v>CLOSE</v>
          </cell>
          <cell r="N834" t="str">
            <v>MBF</v>
          </cell>
          <cell r="O834">
            <v>40.44</v>
          </cell>
          <cell r="P834"/>
          <cell r="Q834">
            <v>55.33</v>
          </cell>
          <cell r="R834">
            <v>56</v>
          </cell>
          <cell r="S834">
            <v>200708.23</v>
          </cell>
          <cell r="T834" t="str">
            <v>NEW</v>
          </cell>
          <cell r="U834">
            <v>27446.23</v>
          </cell>
          <cell r="V834">
            <v>27310.6</v>
          </cell>
          <cell r="W834">
            <v>44585.573611111111</v>
          </cell>
          <cell r="X834">
            <v>44588.4</v>
          </cell>
          <cell r="Y834">
            <v>44588</v>
          </cell>
          <cell r="Z834"/>
          <cell r="AA834">
            <v>44596.405555555553</v>
          </cell>
          <cell r="AB834">
            <v>45299.445138888892</v>
          </cell>
          <cell r="AC834">
            <v>10.831944444442343</v>
          </cell>
          <cell r="AD834">
            <v>8.0055555555518367</v>
          </cell>
          <cell r="AE834">
            <v>703.03958333333867</v>
          </cell>
          <cell r="AF834">
            <v>44604.873991339249</v>
          </cell>
          <cell r="AG834">
            <v>44613.820759400085</v>
          </cell>
          <cell r="AH834">
            <v>44635.573611111111</v>
          </cell>
          <cell r="AI834">
            <v>0.36429685279901997</v>
          </cell>
          <cell r="AJ834">
            <v>16.739037698412826</v>
          </cell>
          <cell r="AK834">
            <v>23</v>
          </cell>
          <cell r="AL834">
            <v>34</v>
          </cell>
          <cell r="AM834">
            <v>22.300380228136884</v>
          </cell>
          <cell r="AN834">
            <v>28.247148288973385</v>
          </cell>
          <cell r="AO834">
            <v>19.300380228136884</v>
          </cell>
          <cell r="AP834">
            <v>42</v>
          </cell>
          <cell r="AQ834">
            <v>33.6</v>
          </cell>
          <cell r="AR834">
            <v>28.6</v>
          </cell>
          <cell r="AS834">
            <v>44630.005555555552</v>
          </cell>
          <cell r="AT834">
            <v>44625.005555555552</v>
          </cell>
          <cell r="AU834"/>
          <cell r="AV834"/>
          <cell r="AW834"/>
          <cell r="AX834"/>
          <cell r="AY834"/>
          <cell r="AZ834"/>
          <cell r="BA834"/>
          <cell r="BB834"/>
          <cell r="BC834" t="str">
            <v>PAID</v>
          </cell>
          <cell r="BD834"/>
          <cell r="BE834">
            <v>44599.405555555553</v>
          </cell>
          <cell r="BF834">
            <v>167.59444444444671</v>
          </cell>
          <cell r="BG834">
            <v>44679</v>
          </cell>
          <cell r="BH834">
            <v>44767</v>
          </cell>
        </row>
        <row r="835">
          <cell r="E835" t="str">
            <v>X22052133016</v>
          </cell>
          <cell r="F835" t="str">
            <v>ANTONIO ESTERNON CENON</v>
          </cell>
          <cell r="G835" t="str">
            <v>GLORIA DIAZ, BF RESORT VILL, LAS PINAS CITY</v>
          </cell>
          <cell r="H835" t="str">
            <v>LAS PIÑAS CITY</v>
          </cell>
          <cell r="I835" t="str">
            <v>PARAÑAQUE</v>
          </cell>
          <cell r="J835"/>
          <cell r="K835"/>
          <cell r="L835" t="str">
            <v>CHALLENGER</v>
          </cell>
          <cell r="M835" t="str">
            <v>CLOSE</v>
          </cell>
          <cell r="N835" t="str">
            <v>MBF</v>
          </cell>
          <cell r="O835">
            <v>23.76</v>
          </cell>
          <cell r="P835"/>
          <cell r="Q835">
            <v>32.380000000000003</v>
          </cell>
          <cell r="R835">
            <v>88</v>
          </cell>
          <cell r="S835">
            <v>197233.45</v>
          </cell>
          <cell r="T835" t="str">
            <v>NEW</v>
          </cell>
          <cell r="U835">
            <v>16133.59</v>
          </cell>
          <cell r="V835">
            <v>16634.370000000003</v>
          </cell>
          <cell r="W835">
            <v>44743.451388888891</v>
          </cell>
          <cell r="X835">
            <v>44748</v>
          </cell>
          <cell r="Y835">
            <v>44748</v>
          </cell>
          <cell r="Z835"/>
          <cell r="AA835">
            <v>44749.654861111114</v>
          </cell>
          <cell r="AB835">
            <v>45353.367361111108</v>
          </cell>
          <cell r="AC835">
            <v>6.203472222223354</v>
          </cell>
          <cell r="AD835">
            <v>1.6548611111138598</v>
          </cell>
          <cell r="AE835">
            <v>603.71249999999418</v>
          </cell>
          <cell r="AF835">
            <v>44761.525769054177</v>
          </cell>
          <cell r="AG835">
            <v>44770.145603764926</v>
          </cell>
          <cell r="AH835">
            <v>44793.451388888891</v>
          </cell>
          <cell r="AI835">
            <v>0.22077062908500761</v>
          </cell>
          <cell r="AJ835">
            <v>15.092812499999855</v>
          </cell>
          <cell r="AK835">
            <v>20</v>
          </cell>
          <cell r="AL835">
            <v>34</v>
          </cell>
          <cell r="AM835">
            <v>21.074380165289259</v>
          </cell>
          <cell r="AN835">
            <v>26.694214876033058</v>
          </cell>
          <cell r="AO835">
            <v>18.074380165289259</v>
          </cell>
          <cell r="AP835">
            <v>40</v>
          </cell>
          <cell r="AQ835">
            <v>32</v>
          </cell>
          <cell r="AR835">
            <v>27</v>
          </cell>
          <cell r="AS835">
            <v>44781.654861111114</v>
          </cell>
          <cell r="AT835">
            <v>44776.654861111114</v>
          </cell>
          <cell r="AU835"/>
          <cell r="AV835"/>
          <cell r="AW835"/>
          <cell r="AX835"/>
          <cell r="AY835"/>
          <cell r="AZ835"/>
          <cell r="BA835"/>
          <cell r="BB835"/>
          <cell r="BC835" t="str">
            <v>PAID</v>
          </cell>
          <cell r="BD835"/>
          <cell r="BE835">
            <v>44752.654861111114</v>
          </cell>
          <cell r="BF835">
            <v>14.34513888888614</v>
          </cell>
          <cell r="BG835">
            <v>44750</v>
          </cell>
          <cell r="BH835">
            <v>44767</v>
          </cell>
        </row>
        <row r="836">
          <cell r="E836" t="str">
            <v>X21094329621</v>
          </cell>
          <cell r="F836" t="str">
            <v>LODGENE G. ASUNCION</v>
          </cell>
          <cell r="G836" t="str">
            <v>AGUHO, MEADOWOOD EXEC VILL PH IV-B, BACOOR</v>
          </cell>
          <cell r="H836" t="str">
            <v>BACOOR CITY</v>
          </cell>
          <cell r="I836" t="str">
            <v>DASMA</v>
          </cell>
          <cell r="J836"/>
          <cell r="K836"/>
          <cell r="L836" t="str">
            <v>CHALLENGER</v>
          </cell>
          <cell r="M836" t="str">
            <v>CLOSE</v>
          </cell>
          <cell r="N836" t="str">
            <v>AED</v>
          </cell>
          <cell r="O836">
            <v>30.68</v>
          </cell>
          <cell r="P836"/>
          <cell r="Q836">
            <v>72.849999999999994</v>
          </cell>
          <cell r="R836">
            <v>6</v>
          </cell>
          <cell r="S836">
            <v>72522.59</v>
          </cell>
          <cell r="T836" t="str">
            <v>NEW</v>
          </cell>
          <cell r="U836">
            <v>35085.839999999997</v>
          </cell>
          <cell r="V836">
            <v>20576.18</v>
          </cell>
          <cell r="W836">
            <v>44523.654861111114</v>
          </cell>
          <cell r="X836">
            <v>44525</v>
          </cell>
          <cell r="Y836">
            <v>44524</v>
          </cell>
          <cell r="Z836"/>
          <cell r="AA836">
            <v>44588.611805555556</v>
          </cell>
          <cell r="AB836">
            <v>44947.569444444445</v>
          </cell>
          <cell r="AC836">
            <v>64.956944444442343</v>
          </cell>
          <cell r="AD836">
            <v>63.611805555556202</v>
          </cell>
          <cell r="AE836">
            <v>358.95763888888905</v>
          </cell>
          <cell r="AF836">
            <v>44543.740362969853</v>
          </cell>
          <cell r="AG836">
            <v>44552.896496798843</v>
          </cell>
          <cell r="AH836">
            <v>44573.654861111114</v>
          </cell>
          <cell r="AI836">
            <v>2.110316190284419</v>
          </cell>
          <cell r="AJ836">
            <v>8.5466104497354536</v>
          </cell>
          <cell r="AK836">
            <v>23</v>
          </cell>
          <cell r="AL836">
            <v>36</v>
          </cell>
          <cell r="AM836">
            <v>23.085501858736059</v>
          </cell>
          <cell r="AN836">
            <v>29.241635687732341</v>
          </cell>
          <cell r="AO836">
            <v>20.085501858736059</v>
          </cell>
          <cell r="AP836">
            <v>42</v>
          </cell>
          <cell r="AQ836">
            <v>33.6</v>
          </cell>
          <cell r="AR836">
            <v>28.6</v>
          </cell>
          <cell r="AS836">
            <v>44622.211805555555</v>
          </cell>
          <cell r="AT836">
            <v>44617.211805555555</v>
          </cell>
          <cell r="AU836" t="str">
            <v>NO POLE STAKES</v>
          </cell>
          <cell r="AV836"/>
          <cell r="AW836"/>
          <cell r="AX836"/>
          <cell r="AY836"/>
          <cell r="AZ836"/>
          <cell r="BA836"/>
          <cell r="BB836"/>
          <cell r="BC836" t="str">
            <v>PAID</v>
          </cell>
          <cell r="BD836" t="str">
            <v>WITH BACKJOB</v>
          </cell>
          <cell r="BE836">
            <v>44591.611805555556</v>
          </cell>
          <cell r="BF836">
            <v>176.3881944444438</v>
          </cell>
          <cell r="BG836">
            <v>44708</v>
          </cell>
          <cell r="BH836">
            <v>44768</v>
          </cell>
        </row>
        <row r="837">
          <cell r="E837" t="str">
            <v>X21104841140</v>
          </cell>
          <cell r="F837" t="str">
            <v>MARIA CORAZON C RABONZA</v>
          </cell>
          <cell r="G837" t="str">
            <v>UDINGS, UDINGS CPD, MUNTINLUPA</v>
          </cell>
          <cell r="H837" t="str">
            <v>MUNTINLUPA CITY</v>
          </cell>
          <cell r="I837" t="str">
            <v>PARAÑAQUE</v>
          </cell>
          <cell r="J837" t="str">
            <v>for follow up Design/PROW</v>
          </cell>
          <cell r="K837"/>
          <cell r="L837" t="str">
            <v>CHALLENGER</v>
          </cell>
          <cell r="M837" t="str">
            <v>CLOSE</v>
          </cell>
          <cell r="N837" t="str">
            <v>MBF</v>
          </cell>
          <cell r="O837">
            <v>281.83</v>
          </cell>
          <cell r="P837"/>
          <cell r="Q837">
            <v>491.37</v>
          </cell>
          <cell r="R837">
            <v>58.2</v>
          </cell>
          <cell r="S837">
            <v>1022451.94</v>
          </cell>
          <cell r="T837" t="str">
            <v>NEW</v>
          </cell>
          <cell r="U837">
            <v>332315.71999999997</v>
          </cell>
          <cell r="V837">
            <v>189796.80000000013</v>
          </cell>
          <cell r="W837">
            <v>44627.621527777781</v>
          </cell>
          <cell r="X837">
            <v>44630</v>
          </cell>
          <cell r="Y837">
            <v>44628</v>
          </cell>
          <cell r="Z837"/>
          <cell r="AA837">
            <v>44709.661805555559</v>
          </cell>
          <cell r="AB837">
            <v>44980.739583333336</v>
          </cell>
          <cell r="AC837">
            <v>82.040277777778101</v>
          </cell>
          <cell r="AD837">
            <v>79.661805555559113</v>
          </cell>
          <cell r="AE837">
            <v>271.07777777777665</v>
          </cell>
          <cell r="AF837">
            <v>44649.652202624406</v>
          </cell>
          <cell r="AG837">
            <v>44659.327049250176</v>
          </cell>
          <cell r="AH837">
            <v>44677.621527777781</v>
          </cell>
          <cell r="AI837">
            <v>2.4581921466503363</v>
          </cell>
          <cell r="AJ837">
            <v>5.4215555555555328</v>
          </cell>
          <cell r="AK837">
            <v>32</v>
          </cell>
          <cell r="AL837">
            <v>34</v>
          </cell>
          <cell r="AM837">
            <v>25.030674846625768</v>
          </cell>
          <cell r="AN837">
            <v>31.70552147239264</v>
          </cell>
          <cell r="AO837">
            <v>22.030674846625768</v>
          </cell>
          <cell r="AP837">
            <v>50</v>
          </cell>
          <cell r="AQ837">
            <v>40</v>
          </cell>
          <cell r="AR837">
            <v>35</v>
          </cell>
          <cell r="AS837">
            <v>44749.661805555559</v>
          </cell>
          <cell r="AT837">
            <v>44744.661805555559</v>
          </cell>
          <cell r="AU837"/>
          <cell r="AV837"/>
          <cell r="AW837"/>
          <cell r="AX837"/>
          <cell r="AY837"/>
          <cell r="AZ837"/>
          <cell r="BA837"/>
          <cell r="BB837"/>
          <cell r="BC837" t="str">
            <v>PAID</v>
          </cell>
          <cell r="BD837"/>
          <cell r="BE837">
            <v>44712.661805555559</v>
          </cell>
          <cell r="BF837">
            <v>55.338194444440887</v>
          </cell>
          <cell r="BG837">
            <v>44715</v>
          </cell>
          <cell r="BH837">
            <v>44768</v>
          </cell>
        </row>
        <row r="838">
          <cell r="E838" t="str">
            <v>X22020595039</v>
          </cell>
          <cell r="F838" t="str">
            <v>CITY OF MUNTINLUPA -ESC BIOREACTOR</v>
          </cell>
          <cell r="G838" t="str">
            <v>PACWOOD, PACWOOD, MUNTINLUPA</v>
          </cell>
          <cell r="H838" t="str">
            <v>MUNTINLUPA CITY</v>
          </cell>
          <cell r="I838" t="str">
            <v>PARAÑAQUE</v>
          </cell>
          <cell r="J838"/>
          <cell r="K838"/>
          <cell r="L838" t="str">
            <v>CHALLENGER</v>
          </cell>
          <cell r="M838" t="str">
            <v>CLOSE</v>
          </cell>
          <cell r="N838" t="str">
            <v>MBF</v>
          </cell>
          <cell r="O838">
            <v>81.010000000000005</v>
          </cell>
          <cell r="P838"/>
          <cell r="Q838">
            <v>118.52</v>
          </cell>
          <cell r="R838">
            <v>60</v>
          </cell>
          <cell r="S838">
            <v>379075.63</v>
          </cell>
          <cell r="T838" t="str">
            <v>NEW</v>
          </cell>
          <cell r="U838">
            <v>54954.46</v>
          </cell>
          <cell r="V838">
            <v>56296.41</v>
          </cell>
          <cell r="W838">
            <v>44719.677777777775</v>
          </cell>
          <cell r="X838">
            <v>44721.542361111111</v>
          </cell>
          <cell r="Y838">
            <v>44721</v>
          </cell>
          <cell r="Z838"/>
          <cell r="AA838">
            <v>44749.652777777781</v>
          </cell>
          <cell r="AB838">
            <v>45105.563194444447</v>
          </cell>
          <cell r="AC838">
            <v>29.975000000005821</v>
          </cell>
          <cell r="AD838">
            <v>28.110416666670062</v>
          </cell>
          <cell r="AE838">
            <v>355.9104166666657</v>
          </cell>
          <cell r="AF838">
            <v>44740.022848200308</v>
          </cell>
          <cell r="AG838">
            <v>44749.248200312984</v>
          </cell>
          <cell r="AH838">
            <v>44769.677777777775</v>
          </cell>
          <cell r="AI838">
            <v>0.962997737556748</v>
          </cell>
          <cell r="AJ838">
            <v>8.0888731060605839</v>
          </cell>
          <cell r="AK838">
            <v>26</v>
          </cell>
          <cell r="AL838">
            <v>34</v>
          </cell>
          <cell r="AM838">
            <v>23.345070422535212</v>
          </cell>
          <cell r="AN838">
            <v>29.570422535211268</v>
          </cell>
          <cell r="AO838">
            <v>20.345070422535212</v>
          </cell>
          <cell r="AP838">
            <v>44</v>
          </cell>
          <cell r="AQ838">
            <v>35.200000000000003</v>
          </cell>
          <cell r="AR838">
            <v>30.200000000000003</v>
          </cell>
          <cell r="AS838">
            <v>44784.852777777778</v>
          </cell>
          <cell r="AT838">
            <v>44779.852777777778</v>
          </cell>
          <cell r="AU838"/>
          <cell r="AV838"/>
          <cell r="AW838"/>
          <cell r="AX838"/>
          <cell r="AY838"/>
          <cell r="AZ838"/>
          <cell r="BA838"/>
          <cell r="BB838"/>
          <cell r="BC838" t="str">
            <v>PAID</v>
          </cell>
          <cell r="BD838"/>
          <cell r="BE838">
            <v>44752.652777777781</v>
          </cell>
          <cell r="BF838">
            <v>15.347222222218988</v>
          </cell>
          <cell r="BG838">
            <v>44750</v>
          </cell>
          <cell r="BH838">
            <v>44768</v>
          </cell>
        </row>
        <row r="839">
          <cell r="E839" t="str">
            <v>X22031364167</v>
          </cell>
          <cell r="F839" t="str">
            <v>DITO TELECOMMUNITY CORPORATION</v>
          </cell>
          <cell r="G839" t="str">
            <v>PALAWAN, AYALA-ALABANG VILL, MUNTINLUPA</v>
          </cell>
          <cell r="H839" t="str">
            <v>MUNTINLUPA CITY</v>
          </cell>
          <cell r="I839" t="str">
            <v>PARAÑAQUE</v>
          </cell>
          <cell r="J839" t="str">
            <v>for execution target May 2022</v>
          </cell>
          <cell r="K839"/>
          <cell r="L839" t="str">
            <v>POWERHOUSE</v>
          </cell>
          <cell r="M839" t="str">
            <v>CLOSE</v>
          </cell>
          <cell r="N839" t="str">
            <v>MBF</v>
          </cell>
          <cell r="O839">
            <v>71.709999999999994</v>
          </cell>
          <cell r="P839"/>
          <cell r="Q839">
            <v>98.28</v>
          </cell>
          <cell r="R839">
            <v>31</v>
          </cell>
          <cell r="S839">
            <v>264753.83</v>
          </cell>
          <cell r="T839" t="str">
            <v>NEW</v>
          </cell>
          <cell r="U839">
            <v>48321.83</v>
          </cell>
          <cell r="V839"/>
          <cell r="W839">
            <v>44663.702777777777</v>
          </cell>
          <cell r="X839">
            <v>44664.59097222222</v>
          </cell>
          <cell r="Y839">
            <v>44664</v>
          </cell>
          <cell r="Z839"/>
          <cell r="AA839">
            <v>44713.65902777778</v>
          </cell>
          <cell r="AB839">
            <v>45223.718055555553</v>
          </cell>
          <cell r="AC839">
            <v>49.95625000000291</v>
          </cell>
          <cell r="AD839">
            <v>49.068055555559113</v>
          </cell>
          <cell r="AE839">
            <v>510.05902777777374</v>
          </cell>
          <cell r="AF839">
            <v>44683.788279636516</v>
          </cell>
          <cell r="AG839">
            <v>44692.944413465506</v>
          </cell>
          <cell r="AH839">
            <v>44713.702777777777</v>
          </cell>
          <cell r="AI839">
            <v>1.6229747886474375</v>
          </cell>
          <cell r="AJ839">
            <v>12.144262566137471</v>
          </cell>
          <cell r="AK839">
            <v>23</v>
          </cell>
          <cell r="AL839">
            <v>36</v>
          </cell>
          <cell r="AM839">
            <v>23.085501858736059</v>
          </cell>
          <cell r="AN839">
            <v>29.241635687732341</v>
          </cell>
          <cell r="AO839">
            <v>20.085501858736059</v>
          </cell>
          <cell r="AP839">
            <v>42</v>
          </cell>
          <cell r="AQ839">
            <v>33.6</v>
          </cell>
          <cell r="AR839">
            <v>28.6</v>
          </cell>
          <cell r="AS839">
            <v>44747.259027777778</v>
          </cell>
          <cell r="AT839">
            <v>44742.259027777778</v>
          </cell>
          <cell r="AU839"/>
          <cell r="AV839"/>
          <cell r="AW839"/>
          <cell r="AX839"/>
          <cell r="AY839"/>
          <cell r="AZ839"/>
          <cell r="BA839"/>
          <cell r="BB839"/>
          <cell r="BC839" t="str">
            <v>PAID</v>
          </cell>
          <cell r="BD839"/>
          <cell r="BE839">
            <v>44716.65902777778</v>
          </cell>
          <cell r="BF839">
            <v>51.340972222220444</v>
          </cell>
          <cell r="BG839">
            <v>44713</v>
          </cell>
          <cell r="BH839">
            <v>44768</v>
          </cell>
        </row>
        <row r="840">
          <cell r="E840" t="str">
            <v>X21115607569</v>
          </cell>
          <cell r="F840" t="str">
            <v>INTERCONTINENTAL DEVELOPMENT CORPORATION,</v>
          </cell>
          <cell r="G840" t="str">
            <v>BLOCK 14, LINDENWOOD RESIDENCES, MUNTINLUPA</v>
          </cell>
          <cell r="H840" t="str">
            <v>MUNTINLUPA CITY</v>
          </cell>
          <cell r="I840" t="str">
            <v>PARAÑAQUE</v>
          </cell>
          <cell r="J840" t="str">
            <v>for completion May 2022</v>
          </cell>
          <cell r="K840"/>
          <cell r="L840" t="str">
            <v>CHALLENGER</v>
          </cell>
          <cell r="M840" t="str">
            <v>CLOSE</v>
          </cell>
          <cell r="N840" t="str">
            <v>MBF</v>
          </cell>
          <cell r="O840">
            <v>16.45</v>
          </cell>
          <cell r="P840"/>
          <cell r="Q840">
            <v>24</v>
          </cell>
          <cell r="R840">
            <v>74</v>
          </cell>
          <cell r="S840">
            <v>141695.97</v>
          </cell>
          <cell r="T840" t="str">
            <v>MODIFICATION</v>
          </cell>
          <cell r="U840">
            <v>11935.79</v>
          </cell>
          <cell r="V840">
            <v>10485.23</v>
          </cell>
          <cell r="W840">
            <v>44673.319444444445</v>
          </cell>
          <cell r="X840">
            <v>44679</v>
          </cell>
          <cell r="Y840">
            <v>44678</v>
          </cell>
          <cell r="Z840"/>
          <cell r="AA840">
            <v>44686.742361111108</v>
          </cell>
          <cell r="AB840">
            <v>45407.444444444445</v>
          </cell>
          <cell r="AC840">
            <v>13.422916666662786</v>
          </cell>
          <cell r="AD840">
            <v>7.742361111108039</v>
          </cell>
          <cell r="AE840">
            <v>720.70208333333721</v>
          </cell>
          <cell r="AF840">
            <v>44691.393824609731</v>
          </cell>
          <cell r="AG840">
            <v>44700.013659320481</v>
          </cell>
          <cell r="AH840">
            <v>44723.319444444445</v>
          </cell>
          <cell r="AI840">
            <v>0.4776979166665285</v>
          </cell>
          <cell r="AJ840">
            <v>18.017552083333431</v>
          </cell>
          <cell r="AK840">
            <v>20</v>
          </cell>
          <cell r="AL840">
            <v>34</v>
          </cell>
          <cell r="AM840">
            <v>21.074380165289259</v>
          </cell>
          <cell r="AN840">
            <v>26.694214876033058</v>
          </cell>
          <cell r="AO840">
            <v>18.074380165289259</v>
          </cell>
          <cell r="AP840">
            <v>40</v>
          </cell>
          <cell r="AQ840">
            <v>32</v>
          </cell>
          <cell r="AR840">
            <v>27</v>
          </cell>
          <cell r="AS840">
            <v>44718.742361111108</v>
          </cell>
          <cell r="AT840">
            <v>44713.742361111108</v>
          </cell>
          <cell r="AU840"/>
          <cell r="AV840"/>
          <cell r="AW840"/>
          <cell r="AX840"/>
          <cell r="AY840"/>
          <cell r="AZ840"/>
          <cell r="BA840"/>
          <cell r="BB840"/>
          <cell r="BC840" t="str">
            <v>PAID</v>
          </cell>
          <cell r="BD840"/>
          <cell r="BE840">
            <v>44689.742361111108</v>
          </cell>
          <cell r="BF840">
            <v>78.257638888891961</v>
          </cell>
          <cell r="BG840">
            <v>44686</v>
          </cell>
          <cell r="BH840">
            <v>44768</v>
          </cell>
        </row>
        <row r="841">
          <cell r="E841" t="str">
            <v>X22010267824</v>
          </cell>
          <cell r="F841" t="str">
            <v>PHIL-TOWER CONSORTIUM INC.</v>
          </cell>
          <cell r="G841" t="str">
            <v>REAL II, REAL II, BACOOR</v>
          </cell>
          <cell r="H841" t="str">
            <v>BACOOR CITY</v>
          </cell>
          <cell r="I841" t="str">
            <v>DASMA</v>
          </cell>
          <cell r="J841"/>
          <cell r="K841"/>
          <cell r="L841" t="str">
            <v>CHALLENGER</v>
          </cell>
          <cell r="M841" t="str">
            <v>CLOSE</v>
          </cell>
          <cell r="N841" t="str">
            <v>MBF</v>
          </cell>
          <cell r="O841">
            <v>18.260000000000002</v>
          </cell>
          <cell r="P841"/>
          <cell r="Q841">
            <v>25</v>
          </cell>
          <cell r="R841">
            <v>51</v>
          </cell>
          <cell r="S841">
            <v>152205.65</v>
          </cell>
          <cell r="T841" t="str">
            <v>NEW</v>
          </cell>
          <cell r="U841">
            <v>12383.37</v>
          </cell>
          <cell r="V841">
            <v>13418.309999999998</v>
          </cell>
          <cell r="W841">
            <v>44659.400694444441</v>
          </cell>
          <cell r="X841">
            <v>44664.538888888892</v>
          </cell>
          <cell r="Y841">
            <v>44663</v>
          </cell>
          <cell r="Z841"/>
          <cell r="AA841">
            <v>44673.633333333331</v>
          </cell>
          <cell r="AB841">
            <v>45422.595833333333</v>
          </cell>
          <cell r="AC841">
            <v>14.232638888890506</v>
          </cell>
          <cell r="AD841">
            <v>9.0944444444394321</v>
          </cell>
          <cell r="AE841">
            <v>748.96250000000146</v>
          </cell>
          <cell r="AF841">
            <v>44677.475074609727</v>
          </cell>
          <cell r="AG841">
            <v>44686.094909320476</v>
          </cell>
          <cell r="AH841">
            <v>44709.400694444441</v>
          </cell>
          <cell r="AI841">
            <v>0.50651450163404443</v>
          </cell>
          <cell r="AJ841">
            <v>18.724062500000038</v>
          </cell>
          <cell r="AK841">
            <v>20</v>
          </cell>
          <cell r="AL841">
            <v>34</v>
          </cell>
          <cell r="AM841">
            <v>21.074380165289259</v>
          </cell>
          <cell r="AN841">
            <v>26.694214876033058</v>
          </cell>
          <cell r="AO841">
            <v>18.074380165289259</v>
          </cell>
          <cell r="AP841">
            <v>40</v>
          </cell>
          <cell r="AQ841">
            <v>32</v>
          </cell>
          <cell r="AR841">
            <v>27</v>
          </cell>
          <cell r="AS841">
            <v>44705.633333333331</v>
          </cell>
          <cell r="AT841">
            <v>44700.633333333331</v>
          </cell>
          <cell r="AU841"/>
          <cell r="AV841"/>
          <cell r="AW841"/>
          <cell r="AX841"/>
          <cell r="AY841"/>
          <cell r="AZ841"/>
          <cell r="BA841"/>
          <cell r="BB841"/>
          <cell r="BC841" t="str">
            <v>PAID</v>
          </cell>
          <cell r="BD841"/>
          <cell r="BE841">
            <v>44676.633333333331</v>
          </cell>
          <cell r="BF841">
            <v>91.366666666668607</v>
          </cell>
          <cell r="BG841">
            <v>44677</v>
          </cell>
          <cell r="BH841">
            <v>44768</v>
          </cell>
        </row>
        <row r="842">
          <cell r="E842" t="str">
            <v>X22010057415</v>
          </cell>
          <cell r="F842" t="str">
            <v>BARKLANE REALTY CORPORATION</v>
          </cell>
          <cell r="G842" t="str">
            <v>BLOCK 1, THE LEGIAN IMUS 2E SUBDIVISION, IMUS</v>
          </cell>
          <cell r="H842" t="str">
            <v>IMUS CITY</v>
          </cell>
          <cell r="I842" t="str">
            <v>DASMA</v>
          </cell>
          <cell r="J842"/>
          <cell r="K842"/>
          <cell r="L842" t="str">
            <v>CHALLENGER</v>
          </cell>
          <cell r="M842" t="str">
            <v>CLOSE</v>
          </cell>
          <cell r="N842" t="str">
            <v>MBF</v>
          </cell>
          <cell r="O842">
            <v>640.41999999999996</v>
          </cell>
          <cell r="P842"/>
          <cell r="Q842">
            <v>885.33</v>
          </cell>
          <cell r="R842">
            <v>279</v>
          </cell>
          <cell r="S842">
            <v>1340114.17</v>
          </cell>
          <cell r="T842" t="str">
            <v>NEW</v>
          </cell>
          <cell r="U842">
            <v>434307.21</v>
          </cell>
          <cell r="V842"/>
          <cell r="W842">
            <v>44678.657638888886</v>
          </cell>
          <cell r="X842">
            <v>44686</v>
          </cell>
          <cell r="Y842">
            <v>44685</v>
          </cell>
          <cell r="Z842"/>
          <cell r="AA842">
            <v>44727.796527777777</v>
          </cell>
          <cell r="AB842">
            <v>45626.589583333334</v>
          </cell>
          <cell r="AC842">
            <v>49.138888888890506</v>
          </cell>
          <cell r="AD842">
            <v>41.796527777776646</v>
          </cell>
          <cell r="AE842">
            <v>898.79305555555766</v>
          </cell>
          <cell r="AF842">
            <v>44699.981963213213</v>
          </cell>
          <cell r="AG842">
            <v>44709.4684496997</v>
          </cell>
          <cell r="AH842">
            <v>44728.657638888886</v>
          </cell>
          <cell r="AI842">
            <v>1.5151157407407905</v>
          </cell>
          <cell r="AJ842">
            <v>16.341691919191959</v>
          </cell>
          <cell r="AK842">
            <v>40</v>
          </cell>
          <cell r="AL842">
            <v>30</v>
          </cell>
          <cell r="AM842">
            <v>24.324324324324326</v>
          </cell>
          <cell r="AN842">
            <v>30.810810810810811</v>
          </cell>
          <cell r="AO842">
            <v>21.324324324324326</v>
          </cell>
          <cell r="AP842">
            <v>55</v>
          </cell>
          <cell r="AQ842">
            <v>44</v>
          </cell>
          <cell r="AR842">
            <v>39</v>
          </cell>
          <cell r="AS842">
            <v>44771.796527777777</v>
          </cell>
          <cell r="AT842">
            <v>44766.796527777777</v>
          </cell>
          <cell r="AU842"/>
          <cell r="AV842"/>
          <cell r="AW842"/>
          <cell r="AX842"/>
          <cell r="AY842"/>
          <cell r="AZ842"/>
          <cell r="BA842"/>
          <cell r="BB842"/>
          <cell r="BC842" t="str">
            <v>PAID</v>
          </cell>
          <cell r="BD842"/>
          <cell r="BE842">
            <v>44730.796527777777</v>
          </cell>
          <cell r="BF842">
            <v>37.203472222223354</v>
          </cell>
          <cell r="BG842">
            <v>44727</v>
          </cell>
          <cell r="BH842">
            <v>44768</v>
          </cell>
        </row>
        <row r="843">
          <cell r="E843" t="str">
            <v>X21072849161</v>
          </cell>
          <cell r="F843" t="str">
            <v>VANWAY INCORPORATED</v>
          </cell>
          <cell r="G843" t="str">
            <v>T. CLAUDIO, BACLARAN, PARANAQUE</v>
          </cell>
          <cell r="H843" t="str">
            <v>PARAÑAQUE CITY</v>
          </cell>
          <cell r="I843" t="str">
            <v>PARAÑAQUE</v>
          </cell>
          <cell r="J843"/>
          <cell r="K843"/>
          <cell r="L843" t="str">
            <v>ECOM</v>
          </cell>
          <cell r="M843" t="str">
            <v>CLOSE</v>
          </cell>
          <cell r="N843" t="str">
            <v>MBF</v>
          </cell>
          <cell r="O843">
            <v>103.25</v>
          </cell>
          <cell r="P843"/>
          <cell r="Q843">
            <v>134.97999999999999</v>
          </cell>
          <cell r="R843">
            <v>185</v>
          </cell>
          <cell r="S843">
            <v>542009.18000000005</v>
          </cell>
          <cell r="T843" t="str">
            <v>NEW</v>
          </cell>
          <cell r="U843">
            <v>67136.78</v>
          </cell>
          <cell r="V843">
            <v>67136.78</v>
          </cell>
          <cell r="W843">
            <v>44699.633333333331</v>
          </cell>
          <cell r="X843">
            <v>44705</v>
          </cell>
          <cell r="Y843">
            <v>44701</v>
          </cell>
          <cell r="Z843"/>
          <cell r="AA843">
            <v>44712.27847222222</v>
          </cell>
          <cell r="AB843">
            <v>44866.548611111109</v>
          </cell>
          <cell r="AC843">
            <v>12.645138888889051</v>
          </cell>
          <cell r="AD843">
            <v>7.2784722222204437</v>
          </cell>
          <cell r="AE843">
            <v>154.27013888888905</v>
          </cell>
          <cell r="AF843">
            <v>44719.079376498798</v>
          </cell>
          <cell r="AG843">
            <v>44728.064988009588</v>
          </cell>
          <cell r="AH843">
            <v>44749.633333333331</v>
          </cell>
          <cell r="AI843">
            <v>0.42251786191239854</v>
          </cell>
          <cell r="AJ843">
            <v>3.5061395202020238</v>
          </cell>
          <cell r="AK843">
            <v>26</v>
          </cell>
          <cell r="AL843">
            <v>32</v>
          </cell>
          <cell r="AM843">
            <v>22.446043165467625</v>
          </cell>
          <cell r="AN843">
            <v>28.431654676258994</v>
          </cell>
          <cell r="AO843">
            <v>19.446043165467625</v>
          </cell>
          <cell r="AP843">
            <v>44</v>
          </cell>
          <cell r="AQ843">
            <v>35.200000000000003</v>
          </cell>
          <cell r="AR843">
            <v>30.200000000000003</v>
          </cell>
          <cell r="AS843">
            <v>44747.478472222218</v>
          </cell>
          <cell r="AT843">
            <v>44742.478472222218</v>
          </cell>
          <cell r="AU843"/>
          <cell r="AV843"/>
          <cell r="AW843"/>
          <cell r="AX843"/>
          <cell r="AY843"/>
          <cell r="AZ843"/>
          <cell r="BA843"/>
          <cell r="BB843"/>
          <cell r="BC843" t="str">
            <v>PAID</v>
          </cell>
          <cell r="BD843"/>
          <cell r="BE843">
            <v>44715.27847222222</v>
          </cell>
          <cell r="BF843">
            <v>54.721527777779556</v>
          </cell>
          <cell r="BG843">
            <v>44711</v>
          </cell>
          <cell r="BH843">
            <v>44770</v>
          </cell>
        </row>
        <row r="844">
          <cell r="E844" t="str">
            <v>X22052032120</v>
          </cell>
          <cell r="F844" t="str">
            <v>ALEXANDER CHRISTIAN LEE NGO</v>
          </cell>
          <cell r="G844" t="str">
            <v>CAMBRIDGE, HILLSBOROUGH SUBD, MUNTINLUPA</v>
          </cell>
          <cell r="H844" t="str">
            <v>MUNTINLUPA CITY</v>
          </cell>
          <cell r="I844" t="str">
            <v>PARAÑAQUE</v>
          </cell>
          <cell r="J844" t="str">
            <v>completed</v>
          </cell>
          <cell r="K844"/>
          <cell r="L844" t="str">
            <v>ECOM</v>
          </cell>
          <cell r="M844" t="str">
            <v>CLOSE</v>
          </cell>
          <cell r="N844" t="str">
            <v>MBF</v>
          </cell>
          <cell r="O844">
            <v>52.52</v>
          </cell>
          <cell r="P844"/>
          <cell r="Q844">
            <v>76.680000000000007</v>
          </cell>
          <cell r="R844">
            <v>109.6</v>
          </cell>
          <cell r="S844">
            <v>313738.63</v>
          </cell>
          <cell r="T844" t="str">
            <v>NEW</v>
          </cell>
          <cell r="U844">
            <v>31587.7</v>
          </cell>
          <cell r="V844">
            <v>35621.160000000003</v>
          </cell>
          <cell r="W844">
            <v>44728.529166666667</v>
          </cell>
          <cell r="X844">
            <v>44733.536805555559</v>
          </cell>
          <cell r="Y844">
            <v>44733</v>
          </cell>
          <cell r="Z844"/>
          <cell r="AA844">
            <v>44768.578472222223</v>
          </cell>
          <cell r="AB844">
            <v>45223.647222222222</v>
          </cell>
          <cell r="AC844">
            <v>40.049305555556202</v>
          </cell>
          <cell r="AD844">
            <v>35.041666666664241</v>
          </cell>
          <cell r="AE844">
            <v>455.06874999999854</v>
          </cell>
          <cell r="AF844">
            <v>44747.007765888455</v>
          </cell>
          <cell r="AG844">
            <v>44755.735392347604</v>
          </cell>
          <cell r="AH844">
            <v>44778.529166666667</v>
          </cell>
          <cell r="AI844">
            <v>1.3984608054046119</v>
          </cell>
          <cell r="AJ844">
            <v>10.834970238095204</v>
          </cell>
          <cell r="AK844">
            <v>23</v>
          </cell>
          <cell r="AL844">
            <v>32</v>
          </cell>
          <cell r="AM844">
            <v>21.478599221789885</v>
          </cell>
          <cell r="AN844">
            <v>27.206225680933851</v>
          </cell>
          <cell r="AO844">
            <v>18.478599221789885</v>
          </cell>
          <cell r="AP844">
            <v>42</v>
          </cell>
          <cell r="AQ844">
            <v>33.6</v>
          </cell>
          <cell r="AR844">
            <v>28.6</v>
          </cell>
          <cell r="AS844">
            <v>44802.178472222222</v>
          </cell>
          <cell r="AT844">
            <v>44797.178472222222</v>
          </cell>
          <cell r="AU844"/>
          <cell r="AV844"/>
          <cell r="AW844"/>
          <cell r="AX844"/>
          <cell r="AY844"/>
          <cell r="AZ844"/>
          <cell r="BA844"/>
          <cell r="BB844"/>
          <cell r="BC844" t="str">
            <v>PAID</v>
          </cell>
          <cell r="BD844"/>
          <cell r="BE844">
            <v>44771.578472222223</v>
          </cell>
          <cell r="BF844">
            <v>-1.578472222223354</v>
          </cell>
          <cell r="BG844">
            <v>44767</v>
          </cell>
          <cell r="BH844">
            <v>44770</v>
          </cell>
        </row>
        <row r="845">
          <cell r="E845" t="str">
            <v>X21094279111</v>
          </cell>
          <cell r="F845" t="str">
            <v>DITO TELECOMMUNITY CORPORATION V2</v>
          </cell>
          <cell r="G845" t="str">
            <v>POULTRY, POULTRY CPD, LAS PINAS CITY</v>
          </cell>
          <cell r="H845" t="str">
            <v>LAS PIÑAS CITY</v>
          </cell>
          <cell r="I845" t="str">
            <v>PARAÑAQUE</v>
          </cell>
          <cell r="J845" t="str">
            <v>with v2 design - U meter pole hug installation - target on June 14</v>
          </cell>
          <cell r="K845"/>
          <cell r="L845" t="str">
            <v>ECOM</v>
          </cell>
          <cell r="M845" t="str">
            <v>CLOSE</v>
          </cell>
          <cell r="N845" t="str">
            <v>MBF</v>
          </cell>
          <cell r="O845">
            <v>43.91</v>
          </cell>
          <cell r="P845"/>
          <cell r="Q845">
            <v>112.47</v>
          </cell>
          <cell r="R845">
            <v>31</v>
          </cell>
          <cell r="S845">
            <v>269283.14</v>
          </cell>
          <cell r="T845" t="str">
            <v>NEW</v>
          </cell>
          <cell r="U845">
            <v>49640.79</v>
          </cell>
          <cell r="V845">
            <v>32355.34</v>
          </cell>
          <cell r="W845">
            <v>44607.454861111109</v>
          </cell>
          <cell r="X845">
            <v>44613.397916666669</v>
          </cell>
          <cell r="Y845">
            <v>44610</v>
          </cell>
          <cell r="Z845"/>
          <cell r="AA845">
            <v>44762.4375</v>
          </cell>
          <cell r="AB845">
            <v>45353.385416666664</v>
          </cell>
          <cell r="AC845">
            <v>154.98263888889051</v>
          </cell>
          <cell r="AD845">
            <v>149.03958333333139</v>
          </cell>
          <cell r="AE845">
            <v>590.94791666666424</v>
          </cell>
          <cell r="AF845">
            <v>44628.661757662834</v>
          </cell>
          <cell r="AG845">
            <v>44638.116930076627</v>
          </cell>
          <cell r="AH845">
            <v>44657.454861111109</v>
          </cell>
          <cell r="AI845">
            <v>4.8018125296771625</v>
          </cell>
          <cell r="AJ845">
            <v>13.430634469696914</v>
          </cell>
          <cell r="AK845">
            <v>26</v>
          </cell>
          <cell r="AL845">
            <v>36</v>
          </cell>
          <cell r="AM845">
            <v>24.206896551724139</v>
          </cell>
          <cell r="AN845">
            <v>30.662068965517239</v>
          </cell>
          <cell r="AO845">
            <v>21.206896551724139</v>
          </cell>
          <cell r="AP845">
            <v>44</v>
          </cell>
          <cell r="AQ845">
            <v>35.200000000000003</v>
          </cell>
          <cell r="AR845">
            <v>30.200000000000003</v>
          </cell>
          <cell r="AS845">
            <v>44797.637499999997</v>
          </cell>
          <cell r="AT845">
            <v>44792.637499999997</v>
          </cell>
          <cell r="AU845"/>
          <cell r="AV845"/>
          <cell r="AW845"/>
          <cell r="AX845"/>
          <cell r="AY845"/>
          <cell r="AZ845"/>
          <cell r="BA845"/>
          <cell r="BB845"/>
          <cell r="BC845" t="str">
            <v>PAID</v>
          </cell>
          <cell r="BD845"/>
          <cell r="BE845">
            <v>44765.4375</v>
          </cell>
          <cell r="BF845">
            <v>4.5625</v>
          </cell>
          <cell r="BG845">
            <v>44756</v>
          </cell>
          <cell r="BH845">
            <v>44770</v>
          </cell>
        </row>
        <row r="846">
          <cell r="E846" t="str">
            <v>X22031129962</v>
          </cell>
          <cell r="F846" t="str">
            <v>NENITA ORNIDO BAGASBAS</v>
          </cell>
          <cell r="G846" t="str">
            <v>SANTOL, ZONE 1, TAGUIG CITY</v>
          </cell>
          <cell r="H846" t="str">
            <v>TAGUIG CITY</v>
          </cell>
          <cell r="I846" t="str">
            <v>PARAÑAQUE</v>
          </cell>
          <cell r="J846"/>
          <cell r="K846"/>
          <cell r="L846" t="str">
            <v>ECOM</v>
          </cell>
          <cell r="M846" t="str">
            <v>CLOSE</v>
          </cell>
          <cell r="N846" t="str">
            <v>MBF</v>
          </cell>
          <cell r="O846">
            <v>21.01</v>
          </cell>
          <cell r="P846"/>
          <cell r="Q846">
            <v>28.77</v>
          </cell>
          <cell r="R846">
            <v>34.5</v>
          </cell>
          <cell r="S846">
            <v>171857.65</v>
          </cell>
          <cell r="T846" t="str">
            <v>NEW</v>
          </cell>
          <cell r="U846">
            <v>14250.41</v>
          </cell>
          <cell r="V846">
            <v>13300.980000000001</v>
          </cell>
          <cell r="W846">
            <v>44722.65347222222</v>
          </cell>
          <cell r="X846">
            <v>44726</v>
          </cell>
          <cell r="Y846">
            <v>44729</v>
          </cell>
          <cell r="Z846"/>
          <cell r="AA846">
            <v>44749.274305555555</v>
          </cell>
          <cell r="AB846">
            <v>45386.618750000001</v>
          </cell>
          <cell r="AC846">
            <v>26.620833333334303</v>
          </cell>
          <cell r="AD846">
            <v>23.274305555554747</v>
          </cell>
          <cell r="AE846">
            <v>637.34444444444671</v>
          </cell>
          <cell r="AF846">
            <v>44741.427665770607</v>
          </cell>
          <cell r="AG846">
            <v>44750.234117383508</v>
          </cell>
          <cell r="AH846">
            <v>44772.65347222222</v>
          </cell>
          <cell r="AI846">
            <v>0.9169398148148481</v>
          </cell>
          <cell r="AJ846">
            <v>15.933611111111167</v>
          </cell>
          <cell r="AK846">
            <v>20</v>
          </cell>
          <cell r="AL846">
            <v>36</v>
          </cell>
          <cell r="AM846">
            <v>21.774193548387096</v>
          </cell>
          <cell r="AN846">
            <v>27.58064516129032</v>
          </cell>
          <cell r="AO846">
            <v>18.774193548387096</v>
          </cell>
          <cell r="AP846">
            <v>40</v>
          </cell>
          <cell r="AQ846">
            <v>32</v>
          </cell>
          <cell r="AR846">
            <v>27</v>
          </cell>
          <cell r="AS846">
            <v>44781.274305555555</v>
          </cell>
          <cell r="AT846">
            <v>44776.274305555555</v>
          </cell>
          <cell r="AU846"/>
          <cell r="AV846"/>
          <cell r="AW846"/>
          <cell r="AX846"/>
          <cell r="AY846"/>
          <cell r="AZ846"/>
          <cell r="BA846"/>
          <cell r="BB846"/>
          <cell r="BC846" t="str">
            <v>PAID</v>
          </cell>
          <cell r="BD846"/>
          <cell r="BE846">
            <v>44752.274305555555</v>
          </cell>
          <cell r="BF846">
            <v>17.725694444445253</v>
          </cell>
          <cell r="BG846">
            <v>44748</v>
          </cell>
          <cell r="BH846">
            <v>44770</v>
          </cell>
        </row>
        <row r="847">
          <cell r="E847" t="str">
            <v>X22052121292</v>
          </cell>
          <cell r="F847" t="str">
            <v>NORVIE M. BALLEBER</v>
          </cell>
          <cell r="G847" t="str">
            <v>PENINSULA, PLEASANT VILL, MUNTINLUPA</v>
          </cell>
          <cell r="H847" t="str">
            <v>MUNTINLUPA CITY</v>
          </cell>
          <cell r="I847" t="str">
            <v>PARAÑAQUE</v>
          </cell>
          <cell r="J847"/>
          <cell r="K847"/>
          <cell r="L847" t="str">
            <v>ECOM</v>
          </cell>
          <cell r="M847" t="str">
            <v>CLOSE</v>
          </cell>
          <cell r="N847" t="str">
            <v>MBF</v>
          </cell>
          <cell r="O847">
            <v>50.82</v>
          </cell>
          <cell r="P847"/>
          <cell r="Q847">
            <v>83.57</v>
          </cell>
          <cell r="R847">
            <v>5</v>
          </cell>
          <cell r="S847">
            <v>263108.15999999997</v>
          </cell>
          <cell r="T847" t="str">
            <v>NEW</v>
          </cell>
          <cell r="U847">
            <v>34463.08</v>
          </cell>
          <cell r="V847">
            <v>34463.08</v>
          </cell>
          <cell r="W847">
            <v>44706.640972222223</v>
          </cell>
          <cell r="X847">
            <v>44712</v>
          </cell>
          <cell r="Y847">
            <v>44708</v>
          </cell>
          <cell r="Z847"/>
          <cell r="AA847">
            <v>44715.620833333334</v>
          </cell>
          <cell r="AB847">
            <v>45439.395833333336</v>
          </cell>
          <cell r="AC847">
            <v>8.9798611111109494</v>
          </cell>
          <cell r="AD847">
            <v>3.6208333333343035</v>
          </cell>
          <cell r="AE847">
            <v>723.77500000000146</v>
          </cell>
          <cell r="AF847">
            <v>44726.726474080962</v>
          </cell>
          <cell r="AG847">
            <v>44735.882607909953</v>
          </cell>
          <cell r="AH847">
            <v>44756.640972222223</v>
          </cell>
          <cell r="AI847">
            <v>0.2917370336822277</v>
          </cell>
          <cell r="AJ847">
            <v>17.23273809523813</v>
          </cell>
          <cell r="AK847">
            <v>23</v>
          </cell>
          <cell r="AL847">
            <v>36</v>
          </cell>
          <cell r="AM847">
            <v>23.085501858736059</v>
          </cell>
          <cell r="AN847">
            <v>29.241635687732341</v>
          </cell>
          <cell r="AO847">
            <v>20.085501858736059</v>
          </cell>
          <cell r="AP847">
            <v>42</v>
          </cell>
          <cell r="AQ847">
            <v>33.6</v>
          </cell>
          <cell r="AR847">
            <v>28.6</v>
          </cell>
          <cell r="AS847">
            <v>44749.220833333333</v>
          </cell>
          <cell r="AT847">
            <v>44744.220833333333</v>
          </cell>
          <cell r="AU847"/>
          <cell r="AV847"/>
          <cell r="AW847"/>
          <cell r="AX847"/>
          <cell r="AY847"/>
          <cell r="AZ847"/>
          <cell r="BA847"/>
          <cell r="BB847"/>
          <cell r="BC847" t="str">
            <v>PAID</v>
          </cell>
          <cell r="BD847"/>
          <cell r="BE847">
            <v>44718.620833333334</v>
          </cell>
          <cell r="BF847">
            <v>51.379166666665697</v>
          </cell>
          <cell r="BG847">
            <v>44715</v>
          </cell>
          <cell r="BH847">
            <v>44770</v>
          </cell>
        </row>
        <row r="848">
          <cell r="E848" t="str">
            <v>X21125666430</v>
          </cell>
          <cell r="F848" t="str">
            <v>ZOI'S MEATOWN INC.</v>
          </cell>
          <cell r="G848" t="str">
            <v>BAYABAS, GOLDEN ACRES SUBD, LAS PINAS CITY</v>
          </cell>
          <cell r="H848" t="str">
            <v>LAS PIÑAS CITY</v>
          </cell>
          <cell r="I848" t="str">
            <v>PARAÑAQUE</v>
          </cell>
          <cell r="J848" t="str">
            <v>for PAI</v>
          </cell>
          <cell r="K848"/>
          <cell r="L848" t="str">
            <v>ECOM</v>
          </cell>
          <cell r="M848" t="str">
            <v>CLOSE</v>
          </cell>
          <cell r="N848" t="str">
            <v>MBF</v>
          </cell>
          <cell r="O848">
            <v>251.45</v>
          </cell>
          <cell r="P848"/>
          <cell r="Q848">
            <v>418.13</v>
          </cell>
          <cell r="R848">
            <v>278</v>
          </cell>
          <cell r="S848">
            <v>1143481.72</v>
          </cell>
          <cell r="T848" t="str">
            <v>MODIFICATION</v>
          </cell>
          <cell r="U848">
            <v>175671.08</v>
          </cell>
          <cell r="V848">
            <v>170626.76000000004</v>
          </cell>
          <cell r="W848">
            <v>44677.43472222222</v>
          </cell>
          <cell r="X848">
            <v>44680.65347222222</v>
          </cell>
          <cell r="Y848">
            <v>44680</v>
          </cell>
          <cell r="Z848"/>
          <cell r="AA848">
            <v>44743.375694444447</v>
          </cell>
          <cell r="AB848">
            <v>44944.529861111114</v>
          </cell>
          <cell r="AC848">
            <v>65.940972222226264</v>
          </cell>
          <cell r="AD848">
            <v>62.722222222226264</v>
          </cell>
          <cell r="AE848">
            <v>201.15416666666715</v>
          </cell>
          <cell r="AF848">
            <v>44697.364658527949</v>
          </cell>
          <cell r="AG848">
            <v>44706.479308209484</v>
          </cell>
          <cell r="AH848">
            <v>44727.43472222222</v>
          </cell>
          <cell r="AI848">
            <v>2.1568192997686508</v>
          </cell>
          <cell r="AJ848">
            <v>4.0230833333333429</v>
          </cell>
          <cell r="AK848">
            <v>32</v>
          </cell>
          <cell r="AL848">
            <v>30</v>
          </cell>
          <cell r="AM848">
            <v>22.929936305732486</v>
          </cell>
          <cell r="AN848">
            <v>29.044585987261147</v>
          </cell>
          <cell r="AO848">
            <v>19.929936305732486</v>
          </cell>
          <cell r="AP848">
            <v>50</v>
          </cell>
          <cell r="AQ848">
            <v>40</v>
          </cell>
          <cell r="AR848">
            <v>35</v>
          </cell>
          <cell r="AS848">
            <v>44783.375694444447</v>
          </cell>
          <cell r="AT848">
            <v>44778.375694444447</v>
          </cell>
          <cell r="AU848"/>
          <cell r="AV848"/>
          <cell r="AW848"/>
          <cell r="AX848"/>
          <cell r="AY848"/>
          <cell r="AZ848"/>
          <cell r="BA848"/>
          <cell r="BB848"/>
          <cell r="BC848" t="str">
            <v>PAID</v>
          </cell>
          <cell r="BD848"/>
          <cell r="BE848">
            <v>44746.375694444447</v>
          </cell>
          <cell r="BF848">
            <v>27.624305555553292</v>
          </cell>
          <cell r="BG848">
            <v>44743</v>
          </cell>
          <cell r="BH848">
            <v>44774</v>
          </cell>
        </row>
        <row r="849">
          <cell r="E849" t="str">
            <v xml:space="preserve"> X20094117924</v>
          </cell>
          <cell r="F849" t="str">
            <v>PHINMA PRISM PROPERTY DEVELOPMENT CORPORATION</v>
          </cell>
          <cell r="G849" t="str">
            <v>BLOCK 1, LIKHA RESIDENCES, MUNTINLUPA</v>
          </cell>
          <cell r="H849" t="str">
            <v>MUNTINLUPA CITY</v>
          </cell>
          <cell r="I849" t="str">
            <v>PARAÑAQUE</v>
          </cell>
          <cell r="J849" t="str">
            <v>for execution target May 2022</v>
          </cell>
          <cell r="K849"/>
          <cell r="L849" t="str">
            <v>POWERHOUSE</v>
          </cell>
          <cell r="M849" t="str">
            <v>CLOSE</v>
          </cell>
          <cell r="N849" t="str">
            <v>UG</v>
          </cell>
          <cell r="O849">
            <v>186.39</v>
          </cell>
          <cell r="P849"/>
          <cell r="Q849">
            <v>436.65</v>
          </cell>
          <cell r="R849">
            <v>371.2</v>
          </cell>
          <cell r="S849">
            <v>1937754.55</v>
          </cell>
          <cell r="T849" t="str">
            <v>NEW</v>
          </cell>
          <cell r="U849">
            <v>60624.09</v>
          </cell>
          <cell r="V849">
            <v>58602.850000000013</v>
          </cell>
          <cell r="W849">
            <v>44672.480555555558</v>
          </cell>
          <cell r="X849">
            <v>44678</v>
          </cell>
          <cell r="Y849">
            <v>44679</v>
          </cell>
          <cell r="Z849"/>
          <cell r="AA849">
            <v>44707.372916666667</v>
          </cell>
          <cell r="AB849">
            <v>44837.404861111114</v>
          </cell>
          <cell r="AC849">
            <v>34.892361111109494</v>
          </cell>
          <cell r="AD849">
            <v>29.372916666667152</v>
          </cell>
          <cell r="AE849">
            <v>130.03194444444671</v>
          </cell>
          <cell r="AF849">
            <v>44691.298737373741</v>
          </cell>
          <cell r="AG849">
            <v>44700.116919191918</v>
          </cell>
          <cell r="AH849">
            <v>44722.480555555558</v>
          </cell>
          <cell r="AI849">
            <v>1.1994249131943888</v>
          </cell>
          <cell r="AJ849">
            <v>2.600638888888934</v>
          </cell>
          <cell r="AK849">
            <v>32</v>
          </cell>
          <cell r="AL849">
            <v>28</v>
          </cell>
          <cell r="AM849">
            <v>21.81818181818182</v>
          </cell>
          <cell r="AN849">
            <v>27.636363636363637</v>
          </cell>
          <cell r="AO849">
            <v>18.81818181818182</v>
          </cell>
          <cell r="AP849">
            <v>50</v>
          </cell>
          <cell r="AQ849">
            <v>40</v>
          </cell>
          <cell r="AR849">
            <v>35</v>
          </cell>
          <cell r="AS849">
            <v>44747.372916666667</v>
          </cell>
          <cell r="AT849">
            <v>44742.372916666667</v>
          </cell>
          <cell r="AU849"/>
          <cell r="AV849"/>
          <cell r="AW849"/>
          <cell r="AX849"/>
          <cell r="AY849"/>
          <cell r="AZ849"/>
          <cell r="BA849"/>
          <cell r="BB849"/>
          <cell r="BC849" t="str">
            <v>PAID</v>
          </cell>
          <cell r="BD849"/>
          <cell r="BE849">
            <v>44710.372916666667</v>
          </cell>
          <cell r="BF849">
            <v>65.627083333332848</v>
          </cell>
          <cell r="BG849">
            <v>44687</v>
          </cell>
          <cell r="BH849">
            <v>44776</v>
          </cell>
        </row>
        <row r="850">
          <cell r="E850" t="str">
            <v>X21115588462</v>
          </cell>
          <cell r="F850" t="str">
            <v>JCG MARKETING GROUP INC.</v>
          </cell>
          <cell r="G850" t="str">
            <v>SAMPAGUITA, UNITED PQUE 4 SUBD, PARANAQUE</v>
          </cell>
          <cell r="H850" t="str">
            <v>PARAÑAQUE CITY</v>
          </cell>
          <cell r="I850" t="str">
            <v>PARAÑAQUE</v>
          </cell>
          <cell r="J850" t="str">
            <v>for FCOMP</v>
          </cell>
          <cell r="K850"/>
          <cell r="L850" t="str">
            <v>POWERHOUSE</v>
          </cell>
          <cell r="M850" t="str">
            <v>CLOSE</v>
          </cell>
          <cell r="N850" t="str">
            <v>MBF</v>
          </cell>
          <cell r="O850">
            <v>168.48</v>
          </cell>
          <cell r="P850"/>
          <cell r="Q850">
            <v>216.22</v>
          </cell>
          <cell r="R850">
            <v>327</v>
          </cell>
          <cell r="S850">
            <v>787114.62</v>
          </cell>
          <cell r="T850" t="str">
            <v>NEW</v>
          </cell>
          <cell r="U850">
            <v>101592.12</v>
          </cell>
          <cell r="V850">
            <v>123459.20000000001</v>
          </cell>
          <cell r="W850">
            <v>44656.706944444442</v>
          </cell>
          <cell r="X850">
            <v>44658.57916666667</v>
          </cell>
          <cell r="Y850">
            <v>44659</v>
          </cell>
          <cell r="Z850"/>
          <cell r="AA850">
            <v>44678.331250000003</v>
          </cell>
          <cell r="AB850">
            <v>44859.40347222222</v>
          </cell>
          <cell r="AC850">
            <v>21.624305555560568</v>
          </cell>
          <cell r="AD850">
            <v>19.752083333332848</v>
          </cell>
          <cell r="AE850">
            <v>181.07222222221753</v>
          </cell>
          <cell r="AF850">
            <v>44674.706944444442</v>
          </cell>
          <cell r="AG850">
            <v>44683.306944444441</v>
          </cell>
          <cell r="AH850">
            <v>44706.706944444442</v>
          </cell>
          <cell r="AI850">
            <v>0.77229662698430601</v>
          </cell>
          <cell r="AJ850">
            <v>3.9363526570047291</v>
          </cell>
          <cell r="AK850">
            <v>28</v>
          </cell>
          <cell r="AL850">
            <v>28</v>
          </cell>
          <cell r="AM850">
            <v>21</v>
          </cell>
          <cell r="AN850">
            <v>26.6</v>
          </cell>
          <cell r="AO850">
            <v>18</v>
          </cell>
          <cell r="AP850">
            <v>46</v>
          </cell>
          <cell r="AQ850">
            <v>36.800000000000004</v>
          </cell>
          <cell r="AR850">
            <v>31.800000000000004</v>
          </cell>
          <cell r="AS850">
            <v>44715.131250000006</v>
          </cell>
          <cell r="AT850">
            <v>44710.131250000006</v>
          </cell>
          <cell r="AU850"/>
          <cell r="AV850"/>
          <cell r="AW850"/>
          <cell r="AX850"/>
          <cell r="AY850"/>
          <cell r="AZ850"/>
          <cell r="BA850"/>
          <cell r="BB850"/>
          <cell r="BC850" t="str">
            <v>PAID</v>
          </cell>
          <cell r="BD850"/>
          <cell r="BE850">
            <v>44681.331250000003</v>
          </cell>
          <cell r="BF850">
            <v>94.66874999999709</v>
          </cell>
          <cell r="BG850">
            <v>44653</v>
          </cell>
          <cell r="BH850">
            <v>44776</v>
          </cell>
        </row>
        <row r="851">
          <cell r="E851" t="str">
            <v>X22031005652</v>
          </cell>
          <cell r="F851" t="str">
            <v>SPES CONSTRUCTION, INC.</v>
          </cell>
          <cell r="G851" t="str">
            <v>ELECTRONICS, FTI CPD, TAGUIG CITY</v>
          </cell>
          <cell r="H851" t="str">
            <v>TAGUIG CITY</v>
          </cell>
          <cell r="I851" t="str">
            <v>PARAÑAQUE</v>
          </cell>
          <cell r="J851"/>
          <cell r="K851"/>
          <cell r="L851" t="str">
            <v>VJC</v>
          </cell>
          <cell r="M851" t="str">
            <v>CLOSE</v>
          </cell>
          <cell r="N851" t="str">
            <v>MBF</v>
          </cell>
          <cell r="O851">
            <v>77.95</v>
          </cell>
          <cell r="P851"/>
          <cell r="Q851">
            <v>91.73</v>
          </cell>
          <cell r="R851">
            <v>154</v>
          </cell>
          <cell r="S851">
            <v>533962.05000000005</v>
          </cell>
          <cell r="T851" t="str">
            <v>NEW</v>
          </cell>
          <cell r="U851">
            <v>45622.81</v>
          </cell>
          <cell r="V851">
            <v>52960.479999999996</v>
          </cell>
          <cell r="W851">
            <v>44735.743055555555</v>
          </cell>
          <cell r="X851">
            <v>44739</v>
          </cell>
          <cell r="Y851">
            <v>44741</v>
          </cell>
          <cell r="Z851"/>
          <cell r="AA851">
            <v>44750.28125</v>
          </cell>
          <cell r="AB851">
            <v>44866.541666666664</v>
          </cell>
          <cell r="AC851">
            <v>14.538194444445253</v>
          </cell>
          <cell r="AD851">
            <v>11.28125</v>
          </cell>
          <cell r="AE851">
            <v>116.26041666666424</v>
          </cell>
          <cell r="AF851">
            <v>44754.221654777342</v>
          </cell>
          <cell r="AG851">
            <v>44762.949281236492</v>
          </cell>
          <cell r="AH851">
            <v>44785.743055555555</v>
          </cell>
          <cell r="AI851">
            <v>0.50765162666065622</v>
          </cell>
          <cell r="AJ851">
            <v>2.7681051587301009</v>
          </cell>
          <cell r="AK851">
            <v>23</v>
          </cell>
          <cell r="AL851">
            <v>32</v>
          </cell>
          <cell r="AM851">
            <v>21.478599221789885</v>
          </cell>
          <cell r="AN851">
            <v>27.206225680933851</v>
          </cell>
          <cell r="AO851">
            <v>18.478599221789885</v>
          </cell>
          <cell r="AP851">
            <v>42</v>
          </cell>
          <cell r="AQ851">
            <v>33.6</v>
          </cell>
          <cell r="AR851">
            <v>28.6</v>
          </cell>
          <cell r="AS851">
            <v>44783.881249999999</v>
          </cell>
          <cell r="AT851">
            <v>44778.881249999999</v>
          </cell>
          <cell r="AU851"/>
          <cell r="AV851"/>
          <cell r="AW851"/>
          <cell r="AX851"/>
          <cell r="AY851"/>
          <cell r="AZ851"/>
          <cell r="BA851"/>
          <cell r="BB851"/>
          <cell r="BC851" t="str">
            <v>PAID</v>
          </cell>
          <cell r="BD851"/>
          <cell r="BE851">
            <v>44753.28125</v>
          </cell>
          <cell r="BF851">
            <v>22.71875</v>
          </cell>
          <cell r="BG851">
            <v>44750</v>
          </cell>
          <cell r="BH851">
            <v>44776</v>
          </cell>
        </row>
        <row r="852">
          <cell r="E852" t="str">
            <v>X21115167084</v>
          </cell>
          <cell r="F852" t="str">
            <v>HEAVENLEE BAKERY CORPORATION</v>
          </cell>
          <cell r="G852" t="str">
            <v>MONTILLANO, ALABANG, MUNTINLUPA</v>
          </cell>
          <cell r="H852" t="str">
            <v>MUNTINLUPA CITY</v>
          </cell>
          <cell r="I852" t="str">
            <v>PARAÑAQUE</v>
          </cell>
          <cell r="J852"/>
          <cell r="K852"/>
          <cell r="L852" t="str">
            <v>POWERHOUSE</v>
          </cell>
          <cell r="M852" t="str">
            <v>CLOSE</v>
          </cell>
          <cell r="N852" t="str">
            <v>JSP</v>
          </cell>
          <cell r="O852">
            <v>11.09</v>
          </cell>
          <cell r="P852"/>
          <cell r="Q852">
            <v>16.55</v>
          </cell>
          <cell r="R852">
            <v>31</v>
          </cell>
          <cell r="S852">
            <v>38987.760000000002</v>
          </cell>
          <cell r="T852" t="str">
            <v>NEW</v>
          </cell>
          <cell r="U852">
            <v>8192.1200000000008</v>
          </cell>
          <cell r="V852">
            <v>7520.75</v>
          </cell>
          <cell r="W852">
            <v>44655.707638888889</v>
          </cell>
          <cell r="X852">
            <v>44656.586805555555</v>
          </cell>
          <cell r="Y852">
            <v>44656</v>
          </cell>
          <cell r="Z852"/>
          <cell r="AA852">
            <v>44676.337500000001</v>
          </cell>
          <cell r="AB852">
            <v>45044.55</v>
          </cell>
          <cell r="AC852">
            <v>20.629861111112405</v>
          </cell>
          <cell r="AD852">
            <v>19.750694444446708</v>
          </cell>
          <cell r="AE852">
            <v>368.21250000000146</v>
          </cell>
          <cell r="AF852">
            <v>44674.481832437275</v>
          </cell>
          <cell r="AG852">
            <v>44683.288284050177</v>
          </cell>
          <cell r="AH852">
            <v>44705.707638888889</v>
          </cell>
          <cell r="AI852">
            <v>0.71058410493831614</v>
          </cell>
          <cell r="AJ852">
            <v>9.2053125000000371</v>
          </cell>
          <cell r="AK852">
            <v>20</v>
          </cell>
          <cell r="AL852">
            <v>36</v>
          </cell>
          <cell r="AM852">
            <v>21.774193548387096</v>
          </cell>
          <cell r="AN852">
            <v>27.58064516129032</v>
          </cell>
          <cell r="AO852">
            <v>18.774193548387096</v>
          </cell>
          <cell r="AP852">
            <v>40</v>
          </cell>
          <cell r="AQ852">
            <v>32</v>
          </cell>
          <cell r="AR852">
            <v>27</v>
          </cell>
          <cell r="AS852">
            <v>44708.337500000001</v>
          </cell>
          <cell r="AT852">
            <v>44703.337500000001</v>
          </cell>
          <cell r="AU852"/>
          <cell r="AV852"/>
          <cell r="AW852"/>
          <cell r="AX852"/>
          <cell r="AY852"/>
          <cell r="AZ852"/>
          <cell r="BA852"/>
          <cell r="BB852"/>
          <cell r="BC852" t="str">
            <v>PAID</v>
          </cell>
          <cell r="BD852"/>
          <cell r="BE852">
            <v>44679.337500000001</v>
          </cell>
          <cell r="BF852">
            <v>96.662499999998545</v>
          </cell>
          <cell r="BG852">
            <v>44674</v>
          </cell>
          <cell r="BH852">
            <v>44776</v>
          </cell>
        </row>
        <row r="853">
          <cell r="E853" t="str">
            <v>X21010180546</v>
          </cell>
          <cell r="F853" t="str">
            <v>IGNACIO SABLES ILAGAN</v>
          </cell>
          <cell r="G853" t="str">
            <v>ALABANG-ZAPOTE, TALON I, LAS PINAS CITY</v>
          </cell>
          <cell r="H853" t="str">
            <v>LAS PIÑAS CITY</v>
          </cell>
          <cell r="I853" t="str">
            <v>PARAÑAQUE</v>
          </cell>
          <cell r="J853"/>
          <cell r="K853"/>
          <cell r="L853" t="str">
            <v>POWERHOUSE</v>
          </cell>
          <cell r="M853" t="str">
            <v>CLOSE</v>
          </cell>
          <cell r="N853" t="str">
            <v>MBF</v>
          </cell>
          <cell r="O853">
            <v>56.43</v>
          </cell>
          <cell r="P853"/>
          <cell r="Q853">
            <v>77.3</v>
          </cell>
          <cell r="R853">
            <v>108</v>
          </cell>
          <cell r="S853">
            <v>300741.46999999997</v>
          </cell>
          <cell r="T853" t="str">
            <v>NEW</v>
          </cell>
          <cell r="U853">
            <v>38271</v>
          </cell>
          <cell r="V853">
            <v>38271</v>
          </cell>
          <cell r="W853">
            <v>44677.68472222222</v>
          </cell>
          <cell r="X853">
            <v>44680.632638888892</v>
          </cell>
          <cell r="Y853">
            <v>44680</v>
          </cell>
          <cell r="Z853"/>
          <cell r="AA853">
            <v>44698.468055555553</v>
          </cell>
          <cell r="AB853">
            <v>45062.597916666666</v>
          </cell>
          <cell r="AC853">
            <v>20.783333333332848</v>
          </cell>
          <cell r="AD853">
            <v>17.835416666661331</v>
          </cell>
          <cell r="AE853">
            <v>364.1298611111124</v>
          </cell>
          <cell r="AF853">
            <v>44696.163321444008</v>
          </cell>
          <cell r="AG853">
            <v>44704.890947903157</v>
          </cell>
          <cell r="AH853">
            <v>44727.68472222222</v>
          </cell>
          <cell r="AI853">
            <v>0.72572237318838884</v>
          </cell>
          <cell r="AJ853">
            <v>8.6697585978836287</v>
          </cell>
          <cell r="AK853">
            <v>23</v>
          </cell>
          <cell r="AL853">
            <v>32</v>
          </cell>
          <cell r="AM853">
            <v>21.478599221789885</v>
          </cell>
          <cell r="AN853">
            <v>27.206225680933851</v>
          </cell>
          <cell r="AO853">
            <v>18.478599221789885</v>
          </cell>
          <cell r="AP853">
            <v>42</v>
          </cell>
          <cell r="AQ853">
            <v>33.6</v>
          </cell>
          <cell r="AR853">
            <v>28.6</v>
          </cell>
          <cell r="AS853">
            <v>44732.068055555552</v>
          </cell>
          <cell r="AT853">
            <v>44727.068055555552</v>
          </cell>
          <cell r="AU853"/>
          <cell r="AV853"/>
          <cell r="AW853"/>
          <cell r="AX853"/>
          <cell r="AY853"/>
          <cell r="AZ853"/>
          <cell r="BA853"/>
          <cell r="BB853"/>
          <cell r="BC853" t="str">
            <v>PAID</v>
          </cell>
          <cell r="BD853"/>
          <cell r="BE853">
            <v>44701.468055555553</v>
          </cell>
          <cell r="BF853">
            <v>74.531944444446708</v>
          </cell>
          <cell r="BG853">
            <v>44695</v>
          </cell>
          <cell r="BH853">
            <v>44776</v>
          </cell>
        </row>
        <row r="854">
          <cell r="E854" t="str">
            <v>X22041668741</v>
          </cell>
          <cell r="F854" t="str">
            <v>CARLO GO CHIU</v>
          </cell>
          <cell r="G854" t="str">
            <v>PRES. M. ROXAS, BACLARAN, PARANAQUE</v>
          </cell>
          <cell r="H854" t="str">
            <v>PARAÑAQUE CITY</v>
          </cell>
          <cell r="I854" t="str">
            <v>PARAÑAQUE</v>
          </cell>
          <cell r="J854" t="str">
            <v>Local 25, 2022</v>
          </cell>
          <cell r="K854"/>
          <cell r="L854" t="str">
            <v>VJC</v>
          </cell>
          <cell r="M854" t="str">
            <v>CLOSE</v>
          </cell>
          <cell r="N854" t="str">
            <v>MBF</v>
          </cell>
          <cell r="O854">
            <v>202.37</v>
          </cell>
          <cell r="P854"/>
          <cell r="Q854">
            <v>288.88</v>
          </cell>
          <cell r="R854">
            <v>36</v>
          </cell>
          <cell r="S854">
            <v>545166.87</v>
          </cell>
          <cell r="T854" t="str">
            <v>MODIFICATION</v>
          </cell>
          <cell r="U854">
            <v>136396.89000000001</v>
          </cell>
          <cell r="V854">
            <v>137251.37000000002</v>
          </cell>
          <cell r="W854">
            <v>44680.447916666664</v>
          </cell>
          <cell r="X854">
            <v>44687</v>
          </cell>
          <cell r="Y854">
            <v>44694</v>
          </cell>
          <cell r="Z854"/>
          <cell r="AA854">
            <v>44743.602083333331</v>
          </cell>
          <cell r="AB854">
            <v>45133.551388888889</v>
          </cell>
          <cell r="AC854">
            <v>63.154166666667152</v>
          </cell>
          <cell r="AD854">
            <v>56.602083333331393</v>
          </cell>
          <cell r="AE854">
            <v>389.94930555555766</v>
          </cell>
          <cell r="AF854">
            <v>44702.316337719298</v>
          </cell>
          <cell r="AG854">
            <v>44711.947916666664</v>
          </cell>
          <cell r="AH854">
            <v>44730.447916666664</v>
          </cell>
          <cell r="AI854">
            <v>1.9046494708994854</v>
          </cell>
          <cell r="AJ854">
            <v>8.4771588164251668</v>
          </cell>
          <cell r="AK854">
            <v>28</v>
          </cell>
          <cell r="AL854">
            <v>36</v>
          </cell>
          <cell r="AM854">
            <v>24.868421052631579</v>
          </cell>
          <cell r="AN854">
            <v>31.499999999999996</v>
          </cell>
          <cell r="AO854">
            <v>21.868421052631579</v>
          </cell>
          <cell r="AP854">
            <v>46</v>
          </cell>
          <cell r="AQ854">
            <v>36.800000000000004</v>
          </cell>
          <cell r="AR854">
            <v>31.800000000000004</v>
          </cell>
          <cell r="AS854">
            <v>44780.402083333334</v>
          </cell>
          <cell r="AT854">
            <v>44775.402083333334</v>
          </cell>
          <cell r="AU854"/>
          <cell r="AV854"/>
          <cell r="AW854"/>
          <cell r="AX854"/>
          <cell r="AY854"/>
          <cell r="AZ854"/>
          <cell r="BA854"/>
          <cell r="BB854"/>
          <cell r="BC854" t="str">
            <v>PAID</v>
          </cell>
          <cell r="BD854" t="str">
            <v>WITH BACKJOB</v>
          </cell>
          <cell r="BE854">
            <v>44746.602083333331</v>
          </cell>
          <cell r="BF854">
            <v>29.397916666668607</v>
          </cell>
          <cell r="BG854">
            <v>44700</v>
          </cell>
          <cell r="BH854">
            <v>44776</v>
          </cell>
        </row>
        <row r="855">
          <cell r="E855" t="str">
            <v>X22041592308</v>
          </cell>
          <cell r="F855" t="str">
            <v>ALEXANDER P. VIERNES</v>
          </cell>
          <cell r="G855" t="str">
            <v>BATANGAS EAST, AYALA-ALABANG VILL, MUNTINLUPA</v>
          </cell>
          <cell r="H855" t="str">
            <v>MUNTINLUPA CITY</v>
          </cell>
          <cell r="I855" t="str">
            <v>PARAÑAQUE</v>
          </cell>
          <cell r="J855"/>
          <cell r="K855"/>
          <cell r="L855" t="str">
            <v>POWERHOUSE</v>
          </cell>
          <cell r="M855" t="str">
            <v>CLOSE</v>
          </cell>
          <cell r="N855" t="str">
            <v>MBF</v>
          </cell>
          <cell r="O855">
            <v>62.58</v>
          </cell>
          <cell r="P855"/>
          <cell r="Q855">
            <v>103.13</v>
          </cell>
          <cell r="R855">
            <v>54.2</v>
          </cell>
          <cell r="S855">
            <v>348366.27</v>
          </cell>
          <cell r="T855" t="str">
            <v>MODIFICATION</v>
          </cell>
          <cell r="U855">
            <v>42441.11</v>
          </cell>
          <cell r="V855">
            <v>42441.11</v>
          </cell>
          <cell r="W855">
            <v>44683.645833333336</v>
          </cell>
          <cell r="X855">
            <v>44683.65902777778</v>
          </cell>
          <cell r="Y855">
            <v>44663</v>
          </cell>
          <cell r="Z855"/>
          <cell r="AA855">
            <v>44683</v>
          </cell>
          <cell r="AB855">
            <v>45183.615972222222</v>
          </cell>
          <cell r="AC855">
            <v>-0.64583333333575865</v>
          </cell>
          <cell r="AD855">
            <v>-0.65902777777955635</v>
          </cell>
          <cell r="AE855">
            <v>500.6159722222219</v>
          </cell>
          <cell r="AF855">
            <v>44703.990903755868</v>
          </cell>
          <cell r="AG855">
            <v>44713.216255868545</v>
          </cell>
          <cell r="AH855">
            <v>44733.645833333336</v>
          </cell>
          <cell r="AI855">
            <v>-2.0748491704451977E-2</v>
          </cell>
          <cell r="AJ855">
            <v>11.377635732323226</v>
          </cell>
          <cell r="AK855">
            <v>26</v>
          </cell>
          <cell r="AL855">
            <v>34</v>
          </cell>
          <cell r="AM855">
            <v>23.345070422535212</v>
          </cell>
          <cell r="AN855">
            <v>29.570422535211268</v>
          </cell>
          <cell r="AO855">
            <v>20.345070422535212</v>
          </cell>
          <cell r="AP855">
            <v>44</v>
          </cell>
          <cell r="AQ855">
            <v>35.200000000000003</v>
          </cell>
          <cell r="AR855">
            <v>30.200000000000003</v>
          </cell>
          <cell r="AS855">
            <v>44718.2</v>
          </cell>
          <cell r="AT855">
            <v>44713.2</v>
          </cell>
          <cell r="AU855"/>
          <cell r="AV855"/>
          <cell r="AW855"/>
          <cell r="AX855"/>
          <cell r="AY855"/>
          <cell r="AZ855"/>
          <cell r="BA855"/>
          <cell r="BB855"/>
          <cell r="BC855" t="str">
            <v>PAID</v>
          </cell>
          <cell r="BD855"/>
          <cell r="BE855">
            <v>44686</v>
          </cell>
          <cell r="BF855">
            <v>90</v>
          </cell>
          <cell r="BG855">
            <v>44664</v>
          </cell>
          <cell r="BH855">
            <v>44776</v>
          </cell>
        </row>
        <row r="856">
          <cell r="E856" t="str">
            <v>X21115113731</v>
          </cell>
          <cell r="F856" t="str">
            <v>DITO TELECOMMUNITY CORPORATION</v>
          </cell>
          <cell r="G856" t="str">
            <v>BAP GREEN VALLEY, GREEN VALLEY SUBD SECT B, BACOOR</v>
          </cell>
          <cell r="H856" t="str">
            <v>BACOOR CITY</v>
          </cell>
          <cell r="I856" t="str">
            <v>DASMA</v>
          </cell>
          <cell r="J856"/>
          <cell r="K856"/>
          <cell r="L856" t="str">
            <v>POWERHOUSE</v>
          </cell>
          <cell r="M856" t="str">
            <v>CLOSE</v>
          </cell>
          <cell r="N856" t="str">
            <v>IGL</v>
          </cell>
          <cell r="O856">
            <v>280.33999999999997</v>
          </cell>
          <cell r="P856"/>
          <cell r="Q856">
            <v>395</v>
          </cell>
          <cell r="R856">
            <v>222</v>
          </cell>
          <cell r="S856">
            <v>1113918.18</v>
          </cell>
          <cell r="T856" t="str">
            <v>NEW</v>
          </cell>
          <cell r="U856">
            <v>190110.07</v>
          </cell>
          <cell r="V856">
            <v>120932.61</v>
          </cell>
          <cell r="W856">
            <v>44659.418749999997</v>
          </cell>
          <cell r="X856">
            <v>44664.536111111112</v>
          </cell>
          <cell r="Y856">
            <v>44663</v>
          </cell>
          <cell r="Z856"/>
          <cell r="AA856">
            <v>44672.56527777778</v>
          </cell>
          <cell r="AB856">
            <v>45721.526388888888</v>
          </cell>
          <cell r="AC856">
            <v>13.146527777782467</v>
          </cell>
          <cell r="AD856">
            <v>8.0291666666671517</v>
          </cell>
          <cell r="AE856">
            <v>1048.961111111108</v>
          </cell>
          <cell r="AF856">
            <v>44678.918749999997</v>
          </cell>
          <cell r="AG856">
            <v>44687.918749999997</v>
          </cell>
          <cell r="AH856">
            <v>44709.418749999997</v>
          </cell>
          <cell r="AI856">
            <v>0.43821759259274884</v>
          </cell>
          <cell r="AJ856">
            <v>21.853356481481416</v>
          </cell>
          <cell r="AK856">
            <v>30</v>
          </cell>
          <cell r="AL856">
            <v>30</v>
          </cell>
          <cell r="AM856">
            <v>22.5</v>
          </cell>
          <cell r="AN856">
            <v>28.5</v>
          </cell>
          <cell r="AO856">
            <v>19.5</v>
          </cell>
          <cell r="AP856">
            <v>48</v>
          </cell>
          <cell r="AQ856">
            <v>38.400000000000006</v>
          </cell>
          <cell r="AR856">
            <v>33.400000000000006</v>
          </cell>
          <cell r="AS856">
            <v>44710.965277777781</v>
          </cell>
          <cell r="AT856">
            <v>44705.965277777781</v>
          </cell>
          <cell r="AU856"/>
          <cell r="AV856"/>
          <cell r="AW856"/>
          <cell r="AX856"/>
          <cell r="AY856"/>
          <cell r="AZ856"/>
          <cell r="BA856"/>
          <cell r="BB856"/>
          <cell r="BC856" t="str">
            <v>PAID</v>
          </cell>
          <cell r="BD856"/>
          <cell r="BE856">
            <v>44675.56527777778</v>
          </cell>
          <cell r="BF856">
            <v>100.43472222222044</v>
          </cell>
          <cell r="BG856">
            <v>44673</v>
          </cell>
          <cell r="BH856">
            <v>44776</v>
          </cell>
        </row>
        <row r="857">
          <cell r="E857" t="str">
            <v>X21083624165</v>
          </cell>
          <cell r="F857" t="str">
            <v>DAVID FRANCISCO ANG</v>
          </cell>
          <cell r="G857" t="str">
            <v>J. ABAD SANTOS, BAYVIEW VILL, PARANAQUE</v>
          </cell>
          <cell r="H857" t="str">
            <v>PARAÑAQUE CITY</v>
          </cell>
          <cell r="I857" t="str">
            <v>PARAÑAQUE</v>
          </cell>
          <cell r="J857"/>
          <cell r="K857"/>
          <cell r="L857" t="str">
            <v>VJC</v>
          </cell>
          <cell r="M857" t="str">
            <v>CLOSE</v>
          </cell>
          <cell r="N857" t="str">
            <v>MBF</v>
          </cell>
          <cell r="O857">
            <v>43.36</v>
          </cell>
          <cell r="P857"/>
          <cell r="Q857">
            <v>82.02</v>
          </cell>
          <cell r="R857">
            <v>159</v>
          </cell>
          <cell r="S857">
            <v>393090.36</v>
          </cell>
          <cell r="T857" t="str">
            <v>NEW</v>
          </cell>
          <cell r="U857">
            <v>40792.93</v>
          </cell>
          <cell r="V857">
            <v>32976.85</v>
          </cell>
          <cell r="W857">
            <v>44692.682638888888</v>
          </cell>
          <cell r="X857">
            <v>44698</v>
          </cell>
          <cell r="Y857">
            <v>44698</v>
          </cell>
          <cell r="Z857"/>
          <cell r="AA857">
            <v>44722.269444444442</v>
          </cell>
          <cell r="AB857">
            <v>45058.602083333331</v>
          </cell>
          <cell r="AC857">
            <v>29.586805555554747</v>
          </cell>
          <cell r="AD857">
            <v>24.269444444442343</v>
          </cell>
          <cell r="AE857">
            <v>336.33263888888905</v>
          </cell>
          <cell r="AF857">
            <v>44711.161238110675</v>
          </cell>
          <cell r="AG857">
            <v>44719.888864569824</v>
          </cell>
          <cell r="AH857">
            <v>44742.682638888888</v>
          </cell>
          <cell r="AI857">
            <v>1.0331262266002132</v>
          </cell>
          <cell r="AJ857">
            <v>8.0079199735449773</v>
          </cell>
          <cell r="AK857">
            <v>23</v>
          </cell>
          <cell r="AL857">
            <v>32</v>
          </cell>
          <cell r="AM857">
            <v>21.478599221789885</v>
          </cell>
          <cell r="AN857">
            <v>27.206225680933851</v>
          </cell>
          <cell r="AO857">
            <v>18.478599221789885</v>
          </cell>
          <cell r="AP857">
            <v>42</v>
          </cell>
          <cell r="AQ857">
            <v>33.6</v>
          </cell>
          <cell r="AR857">
            <v>28.6</v>
          </cell>
          <cell r="AS857">
            <v>44755.869444444441</v>
          </cell>
          <cell r="AT857">
            <v>44750.869444444441</v>
          </cell>
          <cell r="AU857"/>
          <cell r="AV857"/>
          <cell r="AW857"/>
          <cell r="AX857"/>
          <cell r="AY857"/>
          <cell r="AZ857"/>
          <cell r="BA857"/>
          <cell r="BB857"/>
          <cell r="BC857" t="str">
            <v>PAID</v>
          </cell>
          <cell r="BD857"/>
          <cell r="BE857">
            <v>44725.269444444442</v>
          </cell>
          <cell r="BF857">
            <v>51.730555555557657</v>
          </cell>
          <cell r="BG857">
            <v>44722</v>
          </cell>
          <cell r="BH857">
            <v>44777</v>
          </cell>
        </row>
        <row r="858">
          <cell r="E858" t="str">
            <v>X22020809831</v>
          </cell>
          <cell r="F858" t="str">
            <v>SUPER SHOPPING MARKET, INC,</v>
          </cell>
          <cell r="G858" t="str">
            <v>ALABANG-ZAPOTE, TALON II, LAS PINAS CITY</v>
          </cell>
          <cell r="H858" t="str">
            <v>LAS PIÑAS CITY</v>
          </cell>
          <cell r="I858" t="str">
            <v>PARAÑAQUE</v>
          </cell>
          <cell r="J858"/>
          <cell r="K858"/>
          <cell r="L858" t="str">
            <v>CHALLENGER</v>
          </cell>
          <cell r="M858" t="str">
            <v>CLOSE</v>
          </cell>
          <cell r="N858" t="str">
            <v>MBF</v>
          </cell>
          <cell r="O858">
            <v>324.13</v>
          </cell>
          <cell r="P858"/>
          <cell r="Q858">
            <v>454.58</v>
          </cell>
          <cell r="R858">
            <v>318</v>
          </cell>
          <cell r="S858">
            <v>1401690.7</v>
          </cell>
          <cell r="T858" t="str">
            <v>NEW</v>
          </cell>
          <cell r="U858">
            <v>211321.92</v>
          </cell>
          <cell r="V858">
            <v>214203.33000000002</v>
          </cell>
          <cell r="W858">
            <v>44700.453472222223</v>
          </cell>
          <cell r="X858">
            <v>44701</v>
          </cell>
          <cell r="Y858">
            <v>44700</v>
          </cell>
          <cell r="Z858"/>
          <cell r="AA858">
            <v>44704.611805555556</v>
          </cell>
          <cell r="AB858">
            <v>44938.43472222222</v>
          </cell>
          <cell r="AC858">
            <v>4.1583333333328483</v>
          </cell>
          <cell r="AD858">
            <v>3.6118055555562023</v>
          </cell>
          <cell r="AE858">
            <v>233.82291666666424</v>
          </cell>
          <cell r="AF858">
            <v>44719.271654040407</v>
          </cell>
          <cell r="AG858">
            <v>44728.089835858584</v>
          </cell>
          <cell r="AH858">
            <v>44750.453472222223</v>
          </cell>
          <cell r="AI858">
            <v>0.14294270833331665</v>
          </cell>
          <cell r="AJ858">
            <v>4.6764583333332848</v>
          </cell>
          <cell r="AK858">
            <v>32</v>
          </cell>
          <cell r="AL858">
            <v>28</v>
          </cell>
          <cell r="AM858">
            <v>21.81818181818182</v>
          </cell>
          <cell r="AN858">
            <v>27.636363636363637</v>
          </cell>
          <cell r="AO858">
            <v>18.81818181818182</v>
          </cell>
          <cell r="AP858">
            <v>50</v>
          </cell>
          <cell r="AQ858">
            <v>40</v>
          </cell>
          <cell r="AR858">
            <v>35</v>
          </cell>
          <cell r="AS858">
            <v>44744.611805555556</v>
          </cell>
          <cell r="AT858">
            <v>44739.611805555556</v>
          </cell>
          <cell r="AU858"/>
          <cell r="AV858"/>
          <cell r="AW858"/>
          <cell r="AX858"/>
          <cell r="AY858"/>
          <cell r="AZ858"/>
          <cell r="BA858"/>
          <cell r="BB858"/>
          <cell r="BC858" t="str">
            <v>PAID</v>
          </cell>
          <cell r="BD858"/>
          <cell r="BE858">
            <v>44707.611805555556</v>
          </cell>
          <cell r="BF858">
            <v>74.388194444443798</v>
          </cell>
          <cell r="BG858">
            <v>44704</v>
          </cell>
          <cell r="BH858">
            <v>44782</v>
          </cell>
        </row>
        <row r="859">
          <cell r="E859" t="str">
            <v>X19071579833</v>
          </cell>
          <cell r="F859" t="str">
            <v>AMAIA LAND CORP.</v>
          </cell>
          <cell r="G859" t="str">
            <v>SUN VALLEY, SUN VALLEY SUBD, PARANAQUE</v>
          </cell>
          <cell r="H859" t="str">
            <v>PARAÑAQUE CITY</v>
          </cell>
          <cell r="I859" t="str">
            <v>PARAÑAQUE</v>
          </cell>
          <cell r="J859" t="str">
            <v>completed</v>
          </cell>
          <cell r="K859"/>
          <cell r="L859" t="str">
            <v>CHALLENGER</v>
          </cell>
          <cell r="M859" t="str">
            <v>CLOSE</v>
          </cell>
          <cell r="N859" t="str">
            <v>MBF</v>
          </cell>
          <cell r="O859">
            <v>223.39</v>
          </cell>
          <cell r="P859"/>
          <cell r="Q859">
            <v>337.07</v>
          </cell>
          <cell r="R859">
            <v>167</v>
          </cell>
          <cell r="S859">
            <v>858204.48</v>
          </cell>
          <cell r="T859" t="str">
            <v>NEW</v>
          </cell>
          <cell r="U859">
            <v>149156.82999999999</v>
          </cell>
          <cell r="V859">
            <v>128330.47</v>
          </cell>
          <cell r="W859">
            <v>44734.709722222222</v>
          </cell>
          <cell r="X859">
            <v>44736.647222222222</v>
          </cell>
          <cell r="Y859">
            <v>44736</v>
          </cell>
          <cell r="Z859"/>
          <cell r="AA859">
            <v>44768.652083333334</v>
          </cell>
          <cell r="AB859">
            <v>44948.621527777781</v>
          </cell>
          <cell r="AC859">
            <v>33.942361111112405</v>
          </cell>
          <cell r="AD859">
            <v>32.004861111112405</v>
          </cell>
          <cell r="AE859">
            <v>179.96944444444671</v>
          </cell>
          <cell r="AF859">
            <v>44755.239133986928</v>
          </cell>
          <cell r="AG859">
            <v>44764.513643790851</v>
          </cell>
          <cell r="AH859">
            <v>44784.709722222222</v>
          </cell>
          <cell r="AI859">
            <v>1.0819127604167078</v>
          </cell>
          <cell r="AJ859">
            <v>3.7493634259259729</v>
          </cell>
          <cell r="AK859">
            <v>30</v>
          </cell>
          <cell r="AL859">
            <v>32</v>
          </cell>
          <cell r="AM859">
            <v>23.52941176470588</v>
          </cell>
          <cell r="AN859">
            <v>29.803921568627448</v>
          </cell>
          <cell r="AO859">
            <v>20.52941176470588</v>
          </cell>
          <cell r="AP859">
            <v>48</v>
          </cell>
          <cell r="AQ859">
            <v>38.400000000000006</v>
          </cell>
          <cell r="AR859">
            <v>33.400000000000006</v>
          </cell>
          <cell r="AS859">
            <v>44807.052083333336</v>
          </cell>
          <cell r="AT859">
            <v>44802.052083333336</v>
          </cell>
          <cell r="AU859"/>
          <cell r="AV859"/>
          <cell r="AW859"/>
          <cell r="AX859"/>
          <cell r="AY859"/>
          <cell r="AZ859"/>
          <cell r="BA859"/>
          <cell r="BB859"/>
          <cell r="BC859" t="str">
            <v>PAID</v>
          </cell>
          <cell r="BD859"/>
          <cell r="BE859">
            <v>44771.652083333334</v>
          </cell>
          <cell r="BF859">
            <v>10.347916666665697</v>
          </cell>
          <cell r="BG859">
            <v>44762</v>
          </cell>
          <cell r="BH859">
            <v>44782</v>
          </cell>
        </row>
        <row r="860">
          <cell r="E860" t="str">
            <v>X22020538032</v>
          </cell>
          <cell r="F860" t="str">
            <v>JBPX FOODS INC.</v>
          </cell>
          <cell r="G860" t="str">
            <v>DOÑA SOLEDAD, BETTER LIVING SUBD, PARANAQUE</v>
          </cell>
          <cell r="H860" t="str">
            <v>PARAÑAQUE CITY</v>
          </cell>
          <cell r="I860" t="str">
            <v>PARAÑAQUE</v>
          </cell>
          <cell r="J860"/>
          <cell r="K860"/>
          <cell r="L860" t="str">
            <v>CHALLENGER</v>
          </cell>
          <cell r="M860" t="str">
            <v>CLOSE</v>
          </cell>
          <cell r="N860" t="str">
            <v>MBF</v>
          </cell>
          <cell r="O860">
            <v>44.89</v>
          </cell>
          <cell r="P860"/>
          <cell r="Q860">
            <v>61.37</v>
          </cell>
          <cell r="R860">
            <v>108</v>
          </cell>
          <cell r="S860">
            <v>348397.73</v>
          </cell>
          <cell r="T860" t="str">
            <v>NEW</v>
          </cell>
          <cell r="U860">
            <v>30467.97</v>
          </cell>
          <cell r="V860">
            <v>31961.05</v>
          </cell>
          <cell r="W860">
            <v>44693.591666666667</v>
          </cell>
          <cell r="X860">
            <v>44698</v>
          </cell>
          <cell r="Y860">
            <v>44695</v>
          </cell>
          <cell r="Z860"/>
          <cell r="AA860">
            <v>44701.715277777781</v>
          </cell>
          <cell r="AB860">
            <v>45053.425000000003</v>
          </cell>
          <cell r="AC860">
            <v>8.1236111111138598</v>
          </cell>
          <cell r="AD860">
            <v>3.7152777777810115</v>
          </cell>
          <cell r="AE860">
            <v>351.7097222222219</v>
          </cell>
          <cell r="AF860">
            <v>44712.070265888455</v>
          </cell>
          <cell r="AG860">
            <v>44720.797892347604</v>
          </cell>
          <cell r="AH860">
            <v>44743.591666666667</v>
          </cell>
          <cell r="AI860">
            <v>0.28366413798318779</v>
          </cell>
          <cell r="AJ860">
            <v>8.3740410052909979</v>
          </cell>
          <cell r="AK860">
            <v>23</v>
          </cell>
          <cell r="AL860">
            <v>32</v>
          </cell>
          <cell r="AM860">
            <v>21.478599221789885</v>
          </cell>
          <cell r="AN860">
            <v>27.206225680933851</v>
          </cell>
          <cell r="AO860">
            <v>18.478599221789885</v>
          </cell>
          <cell r="AP860">
            <v>42</v>
          </cell>
          <cell r="AQ860">
            <v>33.6</v>
          </cell>
          <cell r="AR860">
            <v>28.6</v>
          </cell>
          <cell r="AS860">
            <v>44735.31527777778</v>
          </cell>
          <cell r="AT860">
            <v>44730.31527777778</v>
          </cell>
          <cell r="AU860"/>
          <cell r="AV860"/>
          <cell r="AW860"/>
          <cell r="AX860"/>
          <cell r="AY860"/>
          <cell r="AZ860"/>
          <cell r="BA860"/>
          <cell r="BB860"/>
          <cell r="BC860" t="str">
            <v>PAID</v>
          </cell>
          <cell r="BD860"/>
          <cell r="BE860">
            <v>44704.715277777781</v>
          </cell>
          <cell r="BF860">
            <v>77.284722222218988</v>
          </cell>
          <cell r="BG860">
            <v>44701</v>
          </cell>
          <cell r="BH860">
            <v>44782</v>
          </cell>
        </row>
        <row r="861">
          <cell r="E861" t="str">
            <v>X22062802620</v>
          </cell>
          <cell r="F861" t="str">
            <v>MONICA APRIL DE LEON CO</v>
          </cell>
          <cell r="G861" t="str">
            <v>FATIMA, SAN ANTONIO VALLEY 1, PARANAQUE</v>
          </cell>
          <cell r="H861" t="str">
            <v>PARAÑAQUE CITY</v>
          </cell>
          <cell r="I861" t="str">
            <v>PARAÑAQUE</v>
          </cell>
          <cell r="J861" t="str">
            <v>for schedule</v>
          </cell>
          <cell r="K861"/>
          <cell r="L861" t="str">
            <v>CHALLENGER</v>
          </cell>
          <cell r="M861" t="str">
            <v>CLOSE</v>
          </cell>
          <cell r="N861" t="str">
            <v>MBF</v>
          </cell>
          <cell r="O861">
            <v>67.17</v>
          </cell>
          <cell r="P861"/>
          <cell r="Q861">
            <v>104.98</v>
          </cell>
          <cell r="R861">
            <v>48</v>
          </cell>
          <cell r="S861">
            <v>349677.04</v>
          </cell>
          <cell r="T861" t="str">
            <v>NEW</v>
          </cell>
          <cell r="U861">
            <v>45552.550000000017</v>
          </cell>
          <cell r="V861">
            <v>45552.550000000017</v>
          </cell>
          <cell r="W861">
            <v>44762.439583333333</v>
          </cell>
          <cell r="X861">
            <v>44767</v>
          </cell>
          <cell r="Y861">
            <v>44765</v>
          </cell>
          <cell r="Z861"/>
          <cell r="AA861">
            <v>44771.673611111109</v>
          </cell>
          <cell r="AB861">
            <v>45177.430555555555</v>
          </cell>
          <cell r="AC861">
            <v>9.234027777776646</v>
          </cell>
          <cell r="AD861">
            <v>4.6736111111094942</v>
          </cell>
          <cell r="AE861">
            <v>405.75694444444525</v>
          </cell>
          <cell r="AF861">
            <v>44783.646479885057</v>
          </cell>
          <cell r="AG861">
            <v>44793.10165229885</v>
          </cell>
          <cell r="AH861">
            <v>44812.439583333333</v>
          </cell>
          <cell r="AI861">
            <v>0.28609701448239605</v>
          </cell>
          <cell r="AJ861">
            <v>9.2217487373737566</v>
          </cell>
          <cell r="AK861">
            <v>26</v>
          </cell>
          <cell r="AL861">
            <v>36</v>
          </cell>
          <cell r="AM861">
            <v>24.206896551724139</v>
          </cell>
          <cell r="AN861">
            <v>30.662068965517239</v>
          </cell>
          <cell r="AO861">
            <v>21.206896551724139</v>
          </cell>
          <cell r="AP861">
            <v>44</v>
          </cell>
          <cell r="AQ861">
            <v>35.200000000000003</v>
          </cell>
          <cell r="AR861">
            <v>30.200000000000003</v>
          </cell>
          <cell r="AS861">
            <v>44806.873611111107</v>
          </cell>
          <cell r="AT861">
            <v>44801.873611111107</v>
          </cell>
          <cell r="AU861"/>
          <cell r="AV861"/>
          <cell r="AW861"/>
          <cell r="AX861"/>
          <cell r="AY861"/>
          <cell r="AZ861"/>
          <cell r="BA861"/>
          <cell r="BB861"/>
          <cell r="BC861" t="str">
            <v>PAID</v>
          </cell>
          <cell r="BD861"/>
          <cell r="BE861">
            <v>44774.673611111109</v>
          </cell>
          <cell r="BF861">
            <v>7.3263888888905058</v>
          </cell>
          <cell r="BG861">
            <v>44771</v>
          </cell>
          <cell r="BH861">
            <v>44782</v>
          </cell>
        </row>
        <row r="862">
          <cell r="E862" t="str">
            <v>X21126083868</v>
          </cell>
          <cell r="F862" t="str">
            <v>MBA HOLDING COMPANY INC.</v>
          </cell>
          <cell r="G862" t="str">
            <v>JASMIN, T.S. CRUZ SUBD, LAS PINAS CITY</v>
          </cell>
          <cell r="H862" t="str">
            <v>LAS PIÑAS CITY</v>
          </cell>
          <cell r="I862" t="str">
            <v>PARAÑAQUE</v>
          </cell>
          <cell r="J862" t="str">
            <v>Site already cleared from Maynilad works as of Aug 1, 2022. 
For redesign requested by City Engineering of Las Pinas.</v>
          </cell>
          <cell r="K862"/>
          <cell r="L862" t="str">
            <v>CHALLENGER</v>
          </cell>
          <cell r="M862" t="str">
            <v>CLOSE</v>
          </cell>
          <cell r="N862" t="str">
            <v>MBF</v>
          </cell>
          <cell r="O862">
            <v>76.19</v>
          </cell>
          <cell r="P862"/>
          <cell r="Q862">
            <v>117.82</v>
          </cell>
          <cell r="R862">
            <v>33</v>
          </cell>
          <cell r="S862">
            <v>346754.56</v>
          </cell>
          <cell r="T862" t="str">
            <v>NEW</v>
          </cell>
          <cell r="U862">
            <v>52030.09</v>
          </cell>
          <cell r="V862">
            <v>51377.440000000002</v>
          </cell>
          <cell r="W862">
            <v>44711.647916666669</v>
          </cell>
          <cell r="X862">
            <v>44714.649305555555</v>
          </cell>
          <cell r="Y862">
            <v>44715</v>
          </cell>
          <cell r="Z862"/>
          <cell r="AA862">
            <v>44727.8</v>
          </cell>
          <cell r="AB862">
            <v>45177.568749999999</v>
          </cell>
          <cell r="AC862">
            <v>16.152083333334303</v>
          </cell>
          <cell r="AD862">
            <v>13.150694444448163</v>
          </cell>
          <cell r="AE862">
            <v>449.76874999999563</v>
          </cell>
          <cell r="AF862">
            <v>44732.854813218393</v>
          </cell>
          <cell r="AG862">
            <v>44742.309985632186</v>
          </cell>
          <cell r="AH862">
            <v>44761.647916666669</v>
          </cell>
          <cell r="AI862">
            <v>0.50043847934475938</v>
          </cell>
          <cell r="AJ862">
            <v>10.222017045454447</v>
          </cell>
          <cell r="AK862">
            <v>26</v>
          </cell>
          <cell r="AL862">
            <v>36</v>
          </cell>
          <cell r="AM862">
            <v>24.206896551724139</v>
          </cell>
          <cell r="AN862">
            <v>30.662068965517239</v>
          </cell>
          <cell r="AO862">
            <v>21.206896551724139</v>
          </cell>
          <cell r="AP862">
            <v>44</v>
          </cell>
          <cell r="AQ862">
            <v>35.200000000000003</v>
          </cell>
          <cell r="AR862">
            <v>30.200000000000003</v>
          </cell>
          <cell r="AS862">
            <v>44763</v>
          </cell>
          <cell r="AT862">
            <v>44758</v>
          </cell>
          <cell r="AU862"/>
          <cell r="AV862"/>
          <cell r="AW862"/>
          <cell r="AX862"/>
          <cell r="AY862"/>
          <cell r="AZ862"/>
          <cell r="BA862"/>
          <cell r="BB862"/>
          <cell r="BC862" t="str">
            <v>PAID</v>
          </cell>
          <cell r="BD862"/>
          <cell r="BE862">
            <v>44730.8</v>
          </cell>
          <cell r="BF862">
            <v>51.19999999999709</v>
          </cell>
          <cell r="BG862">
            <v>44728</v>
          </cell>
          <cell r="BH862">
            <v>44782</v>
          </cell>
        </row>
        <row r="863">
          <cell r="E863" t="str">
            <v>X22010036619</v>
          </cell>
          <cell r="F863" t="str">
            <v>MARINO ARRASTIA OLONDRIZ</v>
          </cell>
          <cell r="G863" t="str">
            <v>BATANGAS WEST, AYALA-ALABANG VILL, MUNTINLUPA</v>
          </cell>
          <cell r="H863" t="str">
            <v>MUNTINLUPA CITY</v>
          </cell>
          <cell r="I863" t="str">
            <v>PARAÑAQUE</v>
          </cell>
          <cell r="J863" t="str">
            <v>other customer opposotion on scheduled TX PAI</v>
          </cell>
          <cell r="K863"/>
          <cell r="L863" t="str">
            <v>CHALLENGER</v>
          </cell>
          <cell r="M863" t="str">
            <v>CLOSE</v>
          </cell>
          <cell r="N863" t="str">
            <v>MBF</v>
          </cell>
          <cell r="O863">
            <v>34.340000000000003</v>
          </cell>
          <cell r="P863"/>
          <cell r="Q863">
            <v>107.63</v>
          </cell>
          <cell r="R863">
            <v>89.6</v>
          </cell>
          <cell r="S863">
            <v>341434.7</v>
          </cell>
          <cell r="T863" t="str">
            <v>MODIFICATION</v>
          </cell>
          <cell r="U863">
            <v>40147.629999999997</v>
          </cell>
          <cell r="V863">
            <v>23577.64</v>
          </cell>
          <cell r="W863">
            <v>44672.463888888888</v>
          </cell>
          <cell r="X863">
            <v>44680.540972222225</v>
          </cell>
          <cell r="Y863">
            <v>44678</v>
          </cell>
          <cell r="Z863"/>
          <cell r="AA863">
            <v>44758.706944444442</v>
          </cell>
          <cell r="AB863">
            <v>45209.65347222222</v>
          </cell>
          <cell r="AC863">
            <v>86.243055555554747</v>
          </cell>
          <cell r="AD863">
            <v>78.165972222217533</v>
          </cell>
          <cell r="AE863">
            <v>450.9465277777781</v>
          </cell>
          <cell r="AF863">
            <v>44692.80895931142</v>
          </cell>
          <cell r="AG863">
            <v>44702.034311424097</v>
          </cell>
          <cell r="AH863">
            <v>44722.463888888888</v>
          </cell>
          <cell r="AI863">
            <v>2.7707044997485912</v>
          </cell>
          <cell r="AJ863">
            <v>10.248784722222229</v>
          </cell>
          <cell r="AK863">
            <v>26</v>
          </cell>
          <cell r="AL863">
            <v>34</v>
          </cell>
          <cell r="AM863">
            <v>23.345070422535212</v>
          </cell>
          <cell r="AN863">
            <v>29.570422535211268</v>
          </cell>
          <cell r="AO863">
            <v>20.345070422535212</v>
          </cell>
          <cell r="AP863">
            <v>44</v>
          </cell>
          <cell r="AQ863">
            <v>35.200000000000003</v>
          </cell>
          <cell r="AR863">
            <v>30.200000000000003</v>
          </cell>
          <cell r="AS863">
            <v>44793.906944444439</v>
          </cell>
          <cell r="AT863">
            <v>44788.906944444439</v>
          </cell>
          <cell r="AU863"/>
          <cell r="AV863"/>
          <cell r="AW863"/>
          <cell r="AX863"/>
          <cell r="AY863"/>
          <cell r="AZ863"/>
          <cell r="BA863"/>
          <cell r="BB863"/>
          <cell r="BC863" t="str">
            <v>PAID</v>
          </cell>
          <cell r="BD863"/>
          <cell r="BE863">
            <v>44761.706944444442</v>
          </cell>
          <cell r="BF863">
            <v>20.293055555557657</v>
          </cell>
          <cell r="BG863">
            <v>44758</v>
          </cell>
          <cell r="BH863">
            <v>44782</v>
          </cell>
        </row>
        <row r="864">
          <cell r="E864" t="str">
            <v>X22010286356</v>
          </cell>
          <cell r="F864" t="str">
            <v>JOSE MARI MORTEL BAUTISTA</v>
          </cell>
          <cell r="G864" t="str">
            <v>GEN. EMILIO AGUINALDO, PANAPAAN VII, BACOOR</v>
          </cell>
          <cell r="H864" t="str">
            <v>BACOOR CITY</v>
          </cell>
          <cell r="I864" t="str">
            <v>DASMA</v>
          </cell>
          <cell r="J864"/>
          <cell r="K864"/>
          <cell r="L864" t="str">
            <v>CHALLENGER</v>
          </cell>
          <cell r="M864" t="str">
            <v>CLOSE</v>
          </cell>
          <cell r="N864" t="str">
            <v>MBF</v>
          </cell>
          <cell r="O864">
            <v>48.59</v>
          </cell>
          <cell r="P864"/>
          <cell r="Q864">
            <v>86.77</v>
          </cell>
          <cell r="R864">
            <v>93.74</v>
          </cell>
          <cell r="S864">
            <v>247715.36</v>
          </cell>
          <cell r="T864" t="str">
            <v>MODIFICATION</v>
          </cell>
          <cell r="U864">
            <v>32949.870000000003</v>
          </cell>
          <cell r="V864"/>
          <cell r="W864">
            <v>44686.663888888892</v>
          </cell>
          <cell r="X864">
            <v>44687</v>
          </cell>
          <cell r="Y864">
            <v>44688</v>
          </cell>
          <cell r="Z864"/>
          <cell r="AA864">
            <v>44708.604861111111</v>
          </cell>
          <cell r="AB864">
            <v>45209.674305555556</v>
          </cell>
          <cell r="AC864">
            <v>21.940972222218988</v>
          </cell>
          <cell r="AD864">
            <v>21.604861111110949</v>
          </cell>
          <cell r="AE864">
            <v>501.06944444444525</v>
          </cell>
          <cell r="AF864">
            <v>44705.96426911703</v>
          </cell>
          <cell r="AG864">
            <v>44714.911037177866</v>
          </cell>
          <cell r="AH864">
            <v>44736.663888888892</v>
          </cell>
          <cell r="AI864">
            <v>0.73791249289560024</v>
          </cell>
          <cell r="AJ864">
            <v>11.930224867724887</v>
          </cell>
          <cell r="AK864">
            <v>23</v>
          </cell>
          <cell r="AL864">
            <v>34</v>
          </cell>
          <cell r="AM864">
            <v>22.300380228136884</v>
          </cell>
          <cell r="AN864">
            <v>28.247148288973385</v>
          </cell>
          <cell r="AO864">
            <v>19.300380228136884</v>
          </cell>
          <cell r="AP864">
            <v>42</v>
          </cell>
          <cell r="AQ864">
            <v>33.6</v>
          </cell>
          <cell r="AR864">
            <v>28.6</v>
          </cell>
          <cell r="AS864">
            <v>44742.204861111109</v>
          </cell>
          <cell r="AT864">
            <v>44737.204861111109</v>
          </cell>
          <cell r="AU864"/>
          <cell r="AV864"/>
          <cell r="AW864"/>
          <cell r="AX864"/>
          <cell r="AY864"/>
          <cell r="AZ864"/>
          <cell r="BA864"/>
          <cell r="BB864"/>
          <cell r="BC864" t="str">
            <v>PAID</v>
          </cell>
          <cell r="BD864"/>
          <cell r="BE864">
            <v>44711.604861111111</v>
          </cell>
          <cell r="BF864">
            <v>70.395138888889051</v>
          </cell>
          <cell r="BG864">
            <v>44707</v>
          </cell>
          <cell r="BH864">
            <v>44782</v>
          </cell>
        </row>
        <row r="865">
          <cell r="E865" t="str">
            <v>X22010401114</v>
          </cell>
          <cell r="F865" t="str">
            <v>ALFAMETRO MARKETING, INC.</v>
          </cell>
          <cell r="G865" t="str">
            <v>N. ARMSTRONG, MOONWALK, PARANAQUE</v>
          </cell>
          <cell r="H865" t="str">
            <v>PARAÑAQUE CITY</v>
          </cell>
          <cell r="I865" t="str">
            <v>PARAÑAQUE</v>
          </cell>
          <cell r="J865"/>
          <cell r="K865"/>
          <cell r="L865" t="str">
            <v>CHALLENGER</v>
          </cell>
          <cell r="M865" t="str">
            <v>CLOSE</v>
          </cell>
          <cell r="N865" t="str">
            <v>MBF</v>
          </cell>
          <cell r="O865">
            <v>32.729999999999997</v>
          </cell>
          <cell r="P865"/>
          <cell r="Q865">
            <v>62.35</v>
          </cell>
          <cell r="R865">
            <v>28</v>
          </cell>
          <cell r="S865">
            <v>269161.87</v>
          </cell>
          <cell r="T865" t="str">
            <v>NEW</v>
          </cell>
          <cell r="U865">
            <v>22195.7</v>
          </cell>
          <cell r="V865">
            <v>22195.7</v>
          </cell>
          <cell r="W865">
            <v>44699.634722222225</v>
          </cell>
          <cell r="X865">
            <v>44705</v>
          </cell>
          <cell r="Y865">
            <v>44701</v>
          </cell>
          <cell r="Z865"/>
          <cell r="AA865">
            <v>44722.696527777778</v>
          </cell>
          <cell r="AB865">
            <v>45210.627083333333</v>
          </cell>
          <cell r="AC865">
            <v>23.061805555553292</v>
          </cell>
          <cell r="AD865">
            <v>17.696527777778101</v>
          </cell>
          <cell r="AE865">
            <v>487.93055555555475</v>
          </cell>
          <cell r="AF865">
            <v>44719.720224080964</v>
          </cell>
          <cell r="AG865">
            <v>44728.876357909954</v>
          </cell>
          <cell r="AH865">
            <v>44749.634722222225</v>
          </cell>
          <cell r="AI865">
            <v>0.74923015633379664</v>
          </cell>
          <cell r="AJ865">
            <v>11.617394179894161</v>
          </cell>
          <cell r="AK865">
            <v>23</v>
          </cell>
          <cell r="AL865">
            <v>36</v>
          </cell>
          <cell r="AM865">
            <v>23.085501858736059</v>
          </cell>
          <cell r="AN865">
            <v>29.241635687732341</v>
          </cell>
          <cell r="AO865">
            <v>20.085501858736059</v>
          </cell>
          <cell r="AP865">
            <v>42</v>
          </cell>
          <cell r="AQ865">
            <v>33.6</v>
          </cell>
          <cell r="AR865">
            <v>28.6</v>
          </cell>
          <cell r="AS865">
            <v>44756.296527777777</v>
          </cell>
          <cell r="AT865">
            <v>44751.296527777777</v>
          </cell>
          <cell r="AU865"/>
          <cell r="AV865"/>
          <cell r="AW865"/>
          <cell r="AX865"/>
          <cell r="AY865"/>
          <cell r="AZ865"/>
          <cell r="BA865"/>
          <cell r="BB865"/>
          <cell r="BC865" t="str">
            <v>PAID</v>
          </cell>
          <cell r="BD865"/>
          <cell r="BE865">
            <v>44725.696527777778</v>
          </cell>
          <cell r="BF865">
            <v>56.303472222221899</v>
          </cell>
          <cell r="BG865">
            <v>44723</v>
          </cell>
          <cell r="BH865">
            <v>44782</v>
          </cell>
        </row>
        <row r="866">
          <cell r="E866" t="str">
            <v>X22062544195</v>
          </cell>
          <cell r="F866" t="str">
            <v>ARNULFO L DOTE</v>
          </cell>
          <cell r="G866" t="str">
            <v>10TH, GHQ VILL, TAGUIG CITY</v>
          </cell>
          <cell r="H866" t="str">
            <v>TAGUIG CITY</v>
          </cell>
          <cell r="I866" t="str">
            <v>PARAÑAQUE</v>
          </cell>
          <cell r="J866"/>
          <cell r="K866"/>
          <cell r="L866" t="str">
            <v>CHALLENGER</v>
          </cell>
          <cell r="M866" t="str">
            <v>CLOSE</v>
          </cell>
          <cell r="N866" t="str">
            <v>MBF</v>
          </cell>
          <cell r="O866">
            <v>40.869999999999997</v>
          </cell>
          <cell r="P866"/>
          <cell r="Q866">
            <v>67.78</v>
          </cell>
          <cell r="R866">
            <v>26</v>
          </cell>
          <cell r="S866">
            <v>264614.34000000003</v>
          </cell>
          <cell r="T866" t="str">
            <v>MODIFICATION</v>
          </cell>
          <cell r="U866">
            <v>27714.5</v>
          </cell>
          <cell r="V866">
            <v>29056.450000000008</v>
          </cell>
          <cell r="W866">
            <v>44729.418055555558</v>
          </cell>
          <cell r="X866">
            <v>44733.534722222219</v>
          </cell>
          <cell r="Y866">
            <v>44732</v>
          </cell>
          <cell r="Z866"/>
          <cell r="AA866">
            <v>44755.763888888891</v>
          </cell>
          <cell r="AB866">
            <v>45401.581250000003</v>
          </cell>
          <cell r="AC866">
            <v>26.345833333332848</v>
          </cell>
          <cell r="AD866">
            <v>22.229166666671517</v>
          </cell>
          <cell r="AE866">
            <v>645.8173611111124</v>
          </cell>
          <cell r="AF866">
            <v>44749.503557414297</v>
          </cell>
          <cell r="AG866">
            <v>44758.659691243287</v>
          </cell>
          <cell r="AH866">
            <v>44779.418055555558</v>
          </cell>
          <cell r="AI866">
            <v>0.85592139694040292</v>
          </cell>
          <cell r="AJ866">
            <v>15.376603835978866</v>
          </cell>
          <cell r="AK866">
            <v>23</v>
          </cell>
          <cell r="AL866">
            <v>36</v>
          </cell>
          <cell r="AM866">
            <v>23.085501858736059</v>
          </cell>
          <cell r="AN866">
            <v>29.241635687732341</v>
          </cell>
          <cell r="AO866">
            <v>20.085501858736059</v>
          </cell>
          <cell r="AP866">
            <v>42</v>
          </cell>
          <cell r="AQ866">
            <v>33.6</v>
          </cell>
          <cell r="AR866">
            <v>28.6</v>
          </cell>
          <cell r="AS866">
            <v>44789.363888888889</v>
          </cell>
          <cell r="AT866">
            <v>44784.363888888889</v>
          </cell>
          <cell r="AU866"/>
          <cell r="AV866"/>
          <cell r="AW866"/>
          <cell r="AX866"/>
          <cell r="AY866"/>
          <cell r="AZ866"/>
          <cell r="BA866"/>
          <cell r="BB866"/>
          <cell r="BC866" t="str">
            <v>PAID</v>
          </cell>
          <cell r="BD866"/>
          <cell r="BE866">
            <v>44758.763888888891</v>
          </cell>
          <cell r="BF866">
            <v>23.236111111109494</v>
          </cell>
          <cell r="BG866">
            <v>44737</v>
          </cell>
          <cell r="BH866">
            <v>44782</v>
          </cell>
        </row>
        <row r="867">
          <cell r="E867" t="str">
            <v>X21073208120</v>
          </cell>
          <cell r="F867" t="str">
            <v>PRIMEBUILT DEVELOPMENT CORPORATION</v>
          </cell>
          <cell r="G867" t="str">
            <v>PANTABANGAN, AYALA-ALABANG VILL, MUNTINLUPA</v>
          </cell>
          <cell r="H867" t="str">
            <v>MUNTINLUPA CITY</v>
          </cell>
          <cell r="I867" t="str">
            <v>PARAÑAQUE</v>
          </cell>
          <cell r="J867"/>
          <cell r="K867"/>
          <cell r="L867" t="str">
            <v>CHALLENGER</v>
          </cell>
          <cell r="M867" t="str">
            <v>CLOSE</v>
          </cell>
          <cell r="N867" t="str">
            <v>MBF</v>
          </cell>
          <cell r="O867">
            <v>11.37</v>
          </cell>
          <cell r="P867"/>
          <cell r="Q867">
            <v>15.57</v>
          </cell>
          <cell r="R867">
            <v>34.5</v>
          </cell>
          <cell r="S867">
            <v>116688.23</v>
          </cell>
          <cell r="T867" t="str">
            <v>MODIFICATION</v>
          </cell>
          <cell r="U867">
            <v>7712.9199999999983</v>
          </cell>
          <cell r="V867">
            <v>7712.9199999999983</v>
          </cell>
          <cell r="W867">
            <v>44730</v>
          </cell>
          <cell r="X867">
            <v>44735.553472222222</v>
          </cell>
          <cell r="Y867">
            <v>44736</v>
          </cell>
          <cell r="Z867"/>
          <cell r="AA867">
            <v>44749.65625</v>
          </cell>
          <cell r="AB867">
            <v>45427.553472222222</v>
          </cell>
          <cell r="AC867">
            <v>19.65625</v>
          </cell>
          <cell r="AD867">
            <v>14.102777777778101</v>
          </cell>
          <cell r="AE867">
            <v>677.8972222222219</v>
          </cell>
          <cell r="AF867">
            <v>44748.774193548386</v>
          </cell>
          <cell r="AG867">
            <v>44757.580645161288</v>
          </cell>
          <cell r="AH867">
            <v>44780</v>
          </cell>
          <cell r="AI867">
            <v>0.67704861111111103</v>
          </cell>
          <cell r="AJ867">
            <v>16.947430555555549</v>
          </cell>
          <cell r="AK867">
            <v>20</v>
          </cell>
          <cell r="AL867">
            <v>36</v>
          </cell>
          <cell r="AM867">
            <v>21.774193548387096</v>
          </cell>
          <cell r="AN867">
            <v>27.58064516129032</v>
          </cell>
          <cell r="AO867">
            <v>18.774193548387096</v>
          </cell>
          <cell r="AP867">
            <v>40</v>
          </cell>
          <cell r="AQ867">
            <v>32</v>
          </cell>
          <cell r="AR867">
            <v>27</v>
          </cell>
          <cell r="AS867">
            <v>44781.65625</v>
          </cell>
          <cell r="AT867">
            <v>44776.65625</v>
          </cell>
          <cell r="AU867"/>
          <cell r="AV867"/>
          <cell r="AW867"/>
          <cell r="AX867"/>
          <cell r="AY867"/>
          <cell r="AZ867"/>
          <cell r="BA867"/>
          <cell r="BB867"/>
          <cell r="BC867" t="str">
            <v>PAID</v>
          </cell>
          <cell r="BD867"/>
          <cell r="BE867">
            <v>44752.65625</v>
          </cell>
          <cell r="BF867">
            <v>29.34375</v>
          </cell>
          <cell r="BG867">
            <v>44750</v>
          </cell>
          <cell r="BH867">
            <v>44782</v>
          </cell>
        </row>
        <row r="868">
          <cell r="E868" t="str">
            <v>X22062684127</v>
          </cell>
          <cell r="F868" t="str">
            <v>MIDPOINT GAS CENTER CORPORATION</v>
          </cell>
          <cell r="G868" t="str">
            <v>DAANG HARI, ALMANZA II, LAS PINAS CITY</v>
          </cell>
          <cell r="H868" t="str">
            <v>LAS PIÑAS CITY</v>
          </cell>
          <cell r="I868" t="str">
            <v>PARAÑAQUE</v>
          </cell>
          <cell r="J868"/>
          <cell r="K868"/>
          <cell r="L868" t="str">
            <v>CHALLENGER</v>
          </cell>
          <cell r="M868" t="str">
            <v>CLOSE</v>
          </cell>
          <cell r="N868" t="str">
            <v>IJP</v>
          </cell>
          <cell r="O868">
            <v>2.34</v>
          </cell>
          <cell r="P868"/>
          <cell r="Q868">
            <v>3.22</v>
          </cell>
          <cell r="R868">
            <v>17</v>
          </cell>
          <cell r="S868">
            <v>17126.36</v>
          </cell>
          <cell r="T868" t="str">
            <v>NEW</v>
          </cell>
          <cell r="U868">
            <v>1586.8799999999999</v>
          </cell>
          <cell r="V868">
            <v>1586.8799999999999</v>
          </cell>
          <cell r="W868">
            <v>44748.5625</v>
          </cell>
          <cell r="X868">
            <v>44749.575694444444</v>
          </cell>
          <cell r="Y868">
            <v>44749</v>
          </cell>
          <cell r="Z868"/>
          <cell r="AA868">
            <v>44758.70416666667</v>
          </cell>
          <cell r="AB868">
            <v>45422.573611111111</v>
          </cell>
          <cell r="AC868">
            <v>10.141666666670062</v>
          </cell>
          <cell r="AD868">
            <v>9.1284722222262644</v>
          </cell>
          <cell r="AE868">
            <v>663.86944444444089</v>
          </cell>
          <cell r="AF868">
            <v>44767.336693548386</v>
          </cell>
          <cell r="AG868">
            <v>44776.143145161288</v>
          </cell>
          <cell r="AH868">
            <v>44798.5625</v>
          </cell>
          <cell r="AI868">
            <v>0.34932407407419097</v>
          </cell>
          <cell r="AJ868">
            <v>16.596736111111021</v>
          </cell>
          <cell r="AK868">
            <v>20</v>
          </cell>
          <cell r="AL868">
            <v>36</v>
          </cell>
          <cell r="AM868">
            <v>21.774193548387096</v>
          </cell>
          <cell r="AN868">
            <v>27.58064516129032</v>
          </cell>
          <cell r="AO868">
            <v>18.774193548387096</v>
          </cell>
          <cell r="AP868">
            <v>40</v>
          </cell>
          <cell r="AQ868">
            <v>32</v>
          </cell>
          <cell r="AR868">
            <v>27</v>
          </cell>
          <cell r="AS868">
            <v>44790.70416666667</v>
          </cell>
          <cell r="AT868">
            <v>44785.70416666667</v>
          </cell>
          <cell r="AU868"/>
          <cell r="AV868"/>
          <cell r="AW868"/>
          <cell r="AX868"/>
          <cell r="AY868"/>
          <cell r="AZ868"/>
          <cell r="BA868"/>
          <cell r="BB868"/>
          <cell r="BC868" t="str">
            <v>PAID</v>
          </cell>
          <cell r="BD868"/>
          <cell r="BE868">
            <v>44761.70416666667</v>
          </cell>
          <cell r="BF868">
            <v>20.295833333329938</v>
          </cell>
          <cell r="BG868">
            <v>44758</v>
          </cell>
          <cell r="BH868">
            <v>44782</v>
          </cell>
        </row>
        <row r="869">
          <cell r="E869" t="str">
            <v>X22031058849</v>
          </cell>
          <cell r="F869" t="str">
            <v>JOSE BALDOZ BAUTISTA</v>
          </cell>
          <cell r="G869" t="str">
            <v>BAGONG PAG-ASA, BACLARAN, PARANAQUE</v>
          </cell>
          <cell r="H869" t="str">
            <v>PARAÑAQUE CITY</v>
          </cell>
          <cell r="I869" t="str">
            <v>PARAÑAQUE</v>
          </cell>
          <cell r="J869"/>
          <cell r="K869"/>
          <cell r="L869" t="str">
            <v>VJC</v>
          </cell>
          <cell r="M869" t="str">
            <v>CLOSE</v>
          </cell>
          <cell r="N869" t="str">
            <v>MBF</v>
          </cell>
          <cell r="O869">
            <v>55.85</v>
          </cell>
          <cell r="P869"/>
          <cell r="Q869">
            <v>85.63</v>
          </cell>
          <cell r="R869">
            <v>103</v>
          </cell>
          <cell r="S869">
            <v>331587.78999999998</v>
          </cell>
          <cell r="T869" t="str">
            <v>NEW</v>
          </cell>
          <cell r="U869">
            <v>37873.67</v>
          </cell>
          <cell r="V869">
            <v>37873.670000000013</v>
          </cell>
          <cell r="W869">
            <v>44680.447222222225</v>
          </cell>
          <cell r="X869">
            <v>44687</v>
          </cell>
          <cell r="Y869">
            <v>44694</v>
          </cell>
          <cell r="Z869"/>
          <cell r="AA869">
            <v>44736.322222222225</v>
          </cell>
          <cell r="AB869">
            <v>45173.363888888889</v>
          </cell>
          <cell r="AC869">
            <v>55.875</v>
          </cell>
          <cell r="AD869">
            <v>49.322222222224809</v>
          </cell>
          <cell r="AE869">
            <v>437.04166666666424</v>
          </cell>
          <cell r="AF869">
            <v>44698.925821444012</v>
          </cell>
          <cell r="AG869">
            <v>44707.653447903162</v>
          </cell>
          <cell r="AH869">
            <v>44730.447222222225</v>
          </cell>
          <cell r="AI869">
            <v>1.9510699728260867</v>
          </cell>
          <cell r="AJ869">
            <v>10.40575396825391</v>
          </cell>
          <cell r="AK869">
            <v>23</v>
          </cell>
          <cell r="AL869">
            <v>32</v>
          </cell>
          <cell r="AM869">
            <v>21.478599221789885</v>
          </cell>
          <cell r="AN869">
            <v>27.206225680933851</v>
          </cell>
          <cell r="AO869">
            <v>18.478599221789885</v>
          </cell>
          <cell r="AP869">
            <v>42</v>
          </cell>
          <cell r="AQ869">
            <v>33.6</v>
          </cell>
          <cell r="AR869">
            <v>28.6</v>
          </cell>
          <cell r="AS869">
            <v>44769.922222222223</v>
          </cell>
          <cell r="AT869">
            <v>44764.922222222223</v>
          </cell>
          <cell r="AU869"/>
          <cell r="AV869"/>
          <cell r="AW869"/>
          <cell r="AX869"/>
          <cell r="AY869"/>
          <cell r="AZ869"/>
          <cell r="BA869"/>
          <cell r="BB869"/>
          <cell r="BC869" t="str">
            <v>PAID</v>
          </cell>
          <cell r="BD869"/>
          <cell r="BE869">
            <v>44739.322222222225</v>
          </cell>
          <cell r="BF869">
            <v>43.677777777775191</v>
          </cell>
          <cell r="BG869">
            <v>44736</v>
          </cell>
          <cell r="BH869">
            <v>44783</v>
          </cell>
        </row>
        <row r="870">
          <cell r="E870" t="str">
            <v>X22062491814</v>
          </cell>
          <cell r="F870" t="str">
            <v>RICHARD LATOY CHUA</v>
          </cell>
          <cell r="G870" t="str">
            <v>BOEING, CONCORDE SUBD, PARANAQUE</v>
          </cell>
          <cell r="H870" t="str">
            <v>PARAÑAQUE CITY</v>
          </cell>
          <cell r="I870" t="str">
            <v>PARAÑAQUE</v>
          </cell>
          <cell r="J870"/>
          <cell r="K870"/>
          <cell r="L870" t="str">
            <v>VJC</v>
          </cell>
          <cell r="M870" t="str">
            <v>CLOSE</v>
          </cell>
          <cell r="N870" t="str">
            <v>IJP</v>
          </cell>
          <cell r="O870">
            <v>3.6</v>
          </cell>
          <cell r="P870"/>
          <cell r="Q870">
            <v>4.92</v>
          </cell>
          <cell r="R870">
            <v>31.6</v>
          </cell>
          <cell r="S870">
            <v>17391.12</v>
          </cell>
          <cell r="T870" t="str">
            <v>NEW</v>
          </cell>
          <cell r="U870">
            <v>2441.35</v>
          </cell>
          <cell r="V870">
            <v>2441.35</v>
          </cell>
          <cell r="W870">
            <v>44742.374305555553</v>
          </cell>
          <cell r="X870">
            <v>44743</v>
          </cell>
          <cell r="Y870">
            <v>44743</v>
          </cell>
          <cell r="Z870"/>
          <cell r="AA870">
            <v>44753.548611111109</v>
          </cell>
          <cell r="AB870">
            <v>45426.604166666664</v>
          </cell>
          <cell r="AC870">
            <v>11.174305555556202</v>
          </cell>
          <cell r="AD870">
            <v>10.548611111109494</v>
          </cell>
          <cell r="AE870">
            <v>673.05555555555475</v>
          </cell>
          <cell r="AF870">
            <v>44761.14849910394</v>
          </cell>
          <cell r="AG870">
            <v>44769.954950716841</v>
          </cell>
          <cell r="AH870">
            <v>44792.374305555553</v>
          </cell>
          <cell r="AI870">
            <v>0.38489274691360253</v>
          </cell>
          <cell r="AJ870">
            <v>16.826388888888868</v>
          </cell>
          <cell r="AK870">
            <v>20</v>
          </cell>
          <cell r="AL870">
            <v>36</v>
          </cell>
          <cell r="AM870">
            <v>21.774193548387096</v>
          </cell>
          <cell r="AN870">
            <v>27.58064516129032</v>
          </cell>
          <cell r="AO870">
            <v>18.774193548387096</v>
          </cell>
          <cell r="AP870">
            <v>40</v>
          </cell>
          <cell r="AQ870">
            <v>32</v>
          </cell>
          <cell r="AR870">
            <v>27</v>
          </cell>
          <cell r="AS870">
            <v>44785.548611111109</v>
          </cell>
          <cell r="AT870">
            <v>44780.548611111109</v>
          </cell>
          <cell r="AU870"/>
          <cell r="AV870"/>
          <cell r="AW870"/>
          <cell r="AX870"/>
          <cell r="AY870"/>
          <cell r="AZ870"/>
          <cell r="BA870"/>
          <cell r="BB870"/>
          <cell r="BC870" t="str">
            <v>PAID</v>
          </cell>
          <cell r="BD870"/>
          <cell r="BE870">
            <v>44756.548611111109</v>
          </cell>
          <cell r="BF870">
            <v>26.451388888890506</v>
          </cell>
          <cell r="BG870">
            <v>44753</v>
          </cell>
          <cell r="BH870">
            <v>44783</v>
          </cell>
        </row>
        <row r="871">
          <cell r="E871" t="str">
            <v>X21083355941</v>
          </cell>
          <cell r="F871" t="str">
            <v>AMANDO PASCUAL CALIXTO JR.</v>
          </cell>
          <cell r="G871" t="str">
            <v>RAMBUTAN, ZONE 1, TAGUIG CITY</v>
          </cell>
          <cell r="H871" t="str">
            <v>TAGUIG CITY</v>
          </cell>
          <cell r="I871" t="str">
            <v>PARAÑAQUE</v>
          </cell>
          <cell r="J871"/>
          <cell r="K871"/>
          <cell r="L871" t="str">
            <v>VJC</v>
          </cell>
          <cell r="M871" t="str">
            <v>CLOSE</v>
          </cell>
          <cell r="N871" t="str">
            <v>MBF</v>
          </cell>
          <cell r="O871">
            <v>121.27</v>
          </cell>
          <cell r="P871"/>
          <cell r="Q871">
            <v>180</v>
          </cell>
          <cell r="R871">
            <v>53</v>
          </cell>
          <cell r="S871">
            <v>401391.35999999999</v>
          </cell>
          <cell r="T871" t="str">
            <v>NEW</v>
          </cell>
          <cell r="U871">
            <v>81953.34</v>
          </cell>
          <cell r="V871">
            <v>81146.34</v>
          </cell>
          <cell r="W871">
            <v>44718.638194444444</v>
          </cell>
          <cell r="X871">
            <v>44720</v>
          </cell>
          <cell r="Y871">
            <v>44722</v>
          </cell>
          <cell r="Z871"/>
          <cell r="AA871">
            <v>44750.27847222222</v>
          </cell>
          <cell r="AB871">
            <v>45183.545138888891</v>
          </cell>
          <cell r="AC871">
            <v>31.640277777776646</v>
          </cell>
          <cell r="AD871">
            <v>30.278472222220444</v>
          </cell>
          <cell r="AE871">
            <v>433.26666666667006</v>
          </cell>
          <cell r="AF871">
            <v>44738.983264866976</v>
          </cell>
          <cell r="AG871">
            <v>44748.208616979653</v>
          </cell>
          <cell r="AH871">
            <v>44768.638194444444</v>
          </cell>
          <cell r="AI871">
            <v>1.0164976118652227</v>
          </cell>
          <cell r="AJ871">
            <v>9.846969696969774</v>
          </cell>
          <cell r="AK871">
            <v>26</v>
          </cell>
          <cell r="AL871">
            <v>34</v>
          </cell>
          <cell r="AM871">
            <v>23.345070422535212</v>
          </cell>
          <cell r="AN871">
            <v>29.570422535211268</v>
          </cell>
          <cell r="AO871">
            <v>20.345070422535212</v>
          </cell>
          <cell r="AP871">
            <v>44</v>
          </cell>
          <cell r="AQ871">
            <v>35.200000000000003</v>
          </cell>
          <cell r="AR871">
            <v>30.200000000000003</v>
          </cell>
          <cell r="AS871">
            <v>44785.478472222218</v>
          </cell>
          <cell r="AT871">
            <v>44780.478472222218</v>
          </cell>
          <cell r="AU871"/>
          <cell r="AV871"/>
          <cell r="AW871"/>
          <cell r="AX871"/>
          <cell r="AY871"/>
          <cell r="AZ871"/>
          <cell r="BA871"/>
          <cell r="BB871"/>
          <cell r="BC871" t="str">
            <v>PAID</v>
          </cell>
          <cell r="BD871" t="str">
            <v>WITH BACKJOB</v>
          </cell>
          <cell r="BE871">
            <v>44753.27847222222</v>
          </cell>
          <cell r="BF871">
            <v>30.721527777779556</v>
          </cell>
          <cell r="BG871">
            <v>44750</v>
          </cell>
          <cell r="BH871">
            <v>44784</v>
          </cell>
        </row>
        <row r="872">
          <cell r="E872" t="str">
            <v>X21083724390</v>
          </cell>
          <cell r="F872" t="str">
            <v>METALS INDUSTRY RESEARCH AND DEVELOPMENT CENTER</v>
          </cell>
          <cell r="G872" t="str">
            <v>GEN. SANTOS, MIRDC CPD, TAGUIG CITY</v>
          </cell>
          <cell r="H872" t="str">
            <v>TAGUIG CITY</v>
          </cell>
          <cell r="I872" t="str">
            <v>PARAÑAQUE</v>
          </cell>
          <cell r="J872"/>
          <cell r="K872"/>
          <cell r="L872" t="str">
            <v>CHALLENGER</v>
          </cell>
          <cell r="M872" t="str">
            <v>CLOSE</v>
          </cell>
          <cell r="N872" t="str">
            <v>UG</v>
          </cell>
          <cell r="O872">
            <v>123.64</v>
          </cell>
          <cell r="P872"/>
          <cell r="Q872">
            <v>323.82</v>
          </cell>
          <cell r="R872">
            <v>468</v>
          </cell>
          <cell r="S872">
            <v>1953567.49</v>
          </cell>
          <cell r="T872" t="str">
            <v>NEW</v>
          </cell>
          <cell r="U872">
            <v>26285.14</v>
          </cell>
          <cell r="V872">
            <v>24808.440000000002</v>
          </cell>
          <cell r="W872">
            <v>44657.649305555555</v>
          </cell>
          <cell r="X872">
            <v>44659</v>
          </cell>
          <cell r="Y872">
            <v>44659</v>
          </cell>
          <cell r="Z872"/>
          <cell r="AA872">
            <v>44673.631944444445</v>
          </cell>
          <cell r="AB872">
            <v>44837.415277777778</v>
          </cell>
          <cell r="AC872">
            <v>15.982638888890506</v>
          </cell>
          <cell r="AD872">
            <v>14.631944444445253</v>
          </cell>
          <cell r="AE872">
            <v>163.78333333333285</v>
          </cell>
          <cell r="AF872">
            <v>44674.961805555555</v>
          </cell>
          <cell r="AG872">
            <v>44683.378472222219</v>
          </cell>
          <cell r="AH872">
            <v>44707.649305555555</v>
          </cell>
          <cell r="AI872">
            <v>0.5901282051282648</v>
          </cell>
          <cell r="AJ872">
            <v>3.4121527777777678</v>
          </cell>
          <cell r="AK872">
            <v>30</v>
          </cell>
          <cell r="AL872">
            <v>26</v>
          </cell>
          <cell r="AM872">
            <v>20.312500000000004</v>
          </cell>
          <cell r="AN872">
            <v>25.729166666666668</v>
          </cell>
          <cell r="AO872">
            <v>17.312500000000004</v>
          </cell>
          <cell r="AP872">
            <v>48</v>
          </cell>
          <cell r="AQ872">
            <v>38.400000000000006</v>
          </cell>
          <cell r="AR872">
            <v>33.400000000000006</v>
          </cell>
          <cell r="AS872">
            <v>44712.031944444447</v>
          </cell>
          <cell r="AT872">
            <v>44707.031944444447</v>
          </cell>
          <cell r="AU872"/>
          <cell r="AV872"/>
          <cell r="AW872"/>
          <cell r="AX872"/>
          <cell r="AY872"/>
          <cell r="AZ872"/>
          <cell r="BA872"/>
          <cell r="BB872"/>
          <cell r="BC872" t="str">
            <v>PAID</v>
          </cell>
          <cell r="BD872" t="str">
            <v>WITH BACKJOB</v>
          </cell>
          <cell r="BE872">
            <v>44676.631944444445</v>
          </cell>
          <cell r="BF872">
            <v>108.36805555555475</v>
          </cell>
          <cell r="BG872">
            <v>44671</v>
          </cell>
          <cell r="BH872">
            <v>44785</v>
          </cell>
        </row>
        <row r="873">
          <cell r="E873" t="str">
            <v>X22010057840</v>
          </cell>
          <cell r="F873" t="str">
            <v>BARKLANE REALTY CORPORATION</v>
          </cell>
          <cell r="G873" t="str">
            <v>BLOCK 7, THE LEGIAN IMUS 2D SUBDIVISION, IMUS</v>
          </cell>
          <cell r="H873" t="str">
            <v>IMUS CITY</v>
          </cell>
          <cell r="I873" t="str">
            <v>DASMA</v>
          </cell>
          <cell r="J873" t="str">
            <v xml:space="preserve">completed pole installation - ongoing dressing </v>
          </cell>
          <cell r="K873"/>
          <cell r="L873" t="str">
            <v>ECOM</v>
          </cell>
          <cell r="M873" t="str">
            <v>CLOSE</v>
          </cell>
          <cell r="N873" t="str">
            <v>MBF</v>
          </cell>
          <cell r="O873">
            <v>946.45</v>
          </cell>
          <cell r="P873"/>
          <cell r="Q873">
            <v>1316.1</v>
          </cell>
          <cell r="R873">
            <v>334.5</v>
          </cell>
          <cell r="S873">
            <v>2066409.38</v>
          </cell>
          <cell r="T873" t="str">
            <v>NEW</v>
          </cell>
          <cell r="U873">
            <v>641843.69999999995</v>
          </cell>
          <cell r="V873">
            <v>475616.94999999984</v>
          </cell>
          <cell r="W873">
            <v>44679.319444444445</v>
          </cell>
          <cell r="X873">
            <v>44686</v>
          </cell>
          <cell r="Y873">
            <v>44685</v>
          </cell>
          <cell r="Z873"/>
          <cell r="AA873">
            <v>44743.384027777778</v>
          </cell>
          <cell r="AB873">
            <v>45637.296527777777</v>
          </cell>
          <cell r="AC873">
            <v>64.064583333332848</v>
          </cell>
          <cell r="AD873">
            <v>57.384027777778101</v>
          </cell>
          <cell r="AE873">
            <v>893.91249999999854</v>
          </cell>
          <cell r="AF873">
            <v>44700.512992831544</v>
          </cell>
          <cell r="AG873">
            <v>44709.964605734771</v>
          </cell>
          <cell r="AH873">
            <v>44729.319444444445</v>
          </cell>
          <cell r="AI873">
            <v>1.9860020833333181</v>
          </cell>
          <cell r="AJ873">
            <v>14.898541666666642</v>
          </cell>
          <cell r="AK873">
            <v>50</v>
          </cell>
          <cell r="AL873">
            <v>28</v>
          </cell>
          <cell r="AM873">
            <v>24.193548387096776</v>
          </cell>
          <cell r="AN873">
            <v>30.64516129032258</v>
          </cell>
          <cell r="AO873">
            <v>21.193548387096776</v>
          </cell>
          <cell r="AP873">
            <v>60</v>
          </cell>
          <cell r="AQ873">
            <v>48</v>
          </cell>
          <cell r="AR873">
            <v>43</v>
          </cell>
          <cell r="AS873">
            <v>44791.384027777778</v>
          </cell>
          <cell r="AT873">
            <v>44786.384027777778</v>
          </cell>
          <cell r="AU873"/>
          <cell r="AV873"/>
          <cell r="AW873"/>
          <cell r="AX873"/>
          <cell r="AY873"/>
          <cell r="AZ873"/>
          <cell r="BA873"/>
          <cell r="BB873"/>
          <cell r="BC873" t="str">
            <v>PAID</v>
          </cell>
          <cell r="BD873" t="str">
            <v>WITH BACKJOB</v>
          </cell>
          <cell r="BE873">
            <v>44746.384027777778</v>
          </cell>
          <cell r="BF873">
            <v>41.615972222221899</v>
          </cell>
          <cell r="BG873">
            <v>44741</v>
          </cell>
          <cell r="BH873">
            <v>44788</v>
          </cell>
        </row>
        <row r="874">
          <cell r="E874" t="str">
            <v>X22010058026</v>
          </cell>
          <cell r="F874" t="str">
            <v>BARKLANE REALTY CORPORATION</v>
          </cell>
          <cell r="G874" t="str">
            <v>BLOCK 9, THE LEGIAN IMUS 2D SUBDIVISION, IMUS</v>
          </cell>
          <cell r="H874" t="str">
            <v>IMUS CITY</v>
          </cell>
          <cell r="I874" t="str">
            <v>DASMA</v>
          </cell>
          <cell r="J874" t="str">
            <v>ongoing pole installation and dressing</v>
          </cell>
          <cell r="K874"/>
          <cell r="L874" t="str">
            <v>ECOM</v>
          </cell>
          <cell r="M874" t="str">
            <v>CLOSE</v>
          </cell>
          <cell r="N874" t="str">
            <v>MBF</v>
          </cell>
          <cell r="O874">
            <v>782.96</v>
          </cell>
          <cell r="P874"/>
          <cell r="Q874">
            <v>1094.9000000000001</v>
          </cell>
          <cell r="R874">
            <v>268.5</v>
          </cell>
          <cell r="S874">
            <v>1856502.32</v>
          </cell>
          <cell r="T874" t="str">
            <v>NEW</v>
          </cell>
          <cell r="U874">
            <v>530971.12</v>
          </cell>
          <cell r="V874">
            <v>364410.88999999978</v>
          </cell>
          <cell r="W874">
            <v>44679.328472222223</v>
          </cell>
          <cell r="X874">
            <v>44686</v>
          </cell>
          <cell r="Y874">
            <v>44685</v>
          </cell>
          <cell r="Z874"/>
          <cell r="AA874">
            <v>44743.393055555556</v>
          </cell>
          <cell r="AB874">
            <v>45637.294444444444</v>
          </cell>
          <cell r="AC874">
            <v>64.064583333332848</v>
          </cell>
          <cell r="AD874">
            <v>57.393055555556202</v>
          </cell>
          <cell r="AE874">
            <v>893.9013888888876</v>
          </cell>
          <cell r="AF874">
            <v>44701.896654040407</v>
          </cell>
          <cell r="AG874">
            <v>44711.714835858584</v>
          </cell>
          <cell r="AH874">
            <v>44729.328472222223</v>
          </cell>
          <cell r="AI874">
            <v>1.8792277777777633</v>
          </cell>
          <cell r="AJ874">
            <v>14.898356481481461</v>
          </cell>
          <cell r="AK874">
            <v>50</v>
          </cell>
          <cell r="AL874">
            <v>30</v>
          </cell>
          <cell r="AM874">
            <v>25.56818181818182</v>
          </cell>
          <cell r="AN874">
            <v>32.38636363636364</v>
          </cell>
          <cell r="AO874">
            <v>22.56818181818182</v>
          </cell>
          <cell r="AP874">
            <v>60</v>
          </cell>
          <cell r="AQ874">
            <v>48</v>
          </cell>
          <cell r="AR874">
            <v>43</v>
          </cell>
          <cell r="AS874">
            <v>44791.393055555556</v>
          </cell>
          <cell r="AT874">
            <v>44786.393055555556</v>
          </cell>
          <cell r="AU874"/>
          <cell r="AV874"/>
          <cell r="AW874"/>
          <cell r="AX874"/>
          <cell r="AY874"/>
          <cell r="AZ874"/>
          <cell r="BA874"/>
          <cell r="BB874"/>
          <cell r="BC874" t="str">
            <v>PAID</v>
          </cell>
          <cell r="BD874" t="str">
            <v>WITH BACKJOB</v>
          </cell>
          <cell r="BE874">
            <v>44746.393055555556</v>
          </cell>
          <cell r="BF874">
            <v>41.606944444443798</v>
          </cell>
          <cell r="BG874">
            <v>44725</v>
          </cell>
          <cell r="BH874">
            <v>44788</v>
          </cell>
        </row>
        <row r="875">
          <cell r="E875" t="str">
            <v>X21125733027</v>
          </cell>
          <cell r="F875" t="str">
            <v>LIBERTY COMMODITIES CORPORATION</v>
          </cell>
          <cell r="G875" t="str">
            <v>LIBERTY LANE, LIBERTY HOMES, MUNTINLUPA</v>
          </cell>
          <cell r="H875" t="str">
            <v>MUNTINLUPA CITY</v>
          </cell>
          <cell r="I875" t="str">
            <v>PARAÑAQUE</v>
          </cell>
          <cell r="J875" t="str">
            <v>For schedule of TX PAI</v>
          </cell>
          <cell r="K875"/>
          <cell r="L875" t="str">
            <v>ECOM</v>
          </cell>
          <cell r="M875" t="str">
            <v>CLOSE</v>
          </cell>
          <cell r="N875" t="str">
            <v>MBF</v>
          </cell>
          <cell r="O875">
            <v>119.35</v>
          </cell>
          <cell r="P875"/>
          <cell r="Q875">
            <v>150.41999999999999</v>
          </cell>
          <cell r="R875">
            <v>268</v>
          </cell>
          <cell r="S875">
            <v>664484.68000000005</v>
          </cell>
          <cell r="T875" t="str">
            <v>MODIFICATION</v>
          </cell>
          <cell r="U875">
            <v>74689.03</v>
          </cell>
          <cell r="V875">
            <v>74689.03</v>
          </cell>
          <cell r="W875">
            <v>44755.392361111109</v>
          </cell>
          <cell r="X875">
            <v>44760</v>
          </cell>
          <cell r="Y875">
            <v>44760</v>
          </cell>
          <cell r="Z875"/>
          <cell r="AA875">
            <v>44774.279861111114</v>
          </cell>
          <cell r="AB875">
            <v>44952.406944444447</v>
          </cell>
          <cell r="AC875">
            <v>18.887500000004366</v>
          </cell>
          <cell r="AD875">
            <v>14.27986111111386</v>
          </cell>
          <cell r="AE875">
            <v>178.12708333333285</v>
          </cell>
          <cell r="AF875">
            <v>44773.899714052284</v>
          </cell>
          <cell r="AG875">
            <v>44782.635008169935</v>
          </cell>
          <cell r="AH875">
            <v>44805.392361111109</v>
          </cell>
          <cell r="AI875">
            <v>0.65864102564117777</v>
          </cell>
          <cell r="AJ875">
            <v>4.0483428030302919</v>
          </cell>
          <cell r="AK875">
            <v>26</v>
          </cell>
          <cell r="AL875">
            <v>30</v>
          </cell>
          <cell r="AM875">
            <v>21.507352941176471</v>
          </cell>
          <cell r="AN875">
            <v>27.242647058823529</v>
          </cell>
          <cell r="AO875">
            <v>18.507352941176471</v>
          </cell>
          <cell r="AP875">
            <v>44</v>
          </cell>
          <cell r="AQ875">
            <v>35.200000000000003</v>
          </cell>
          <cell r="AR875">
            <v>30.200000000000003</v>
          </cell>
          <cell r="AS875">
            <v>44809.479861111111</v>
          </cell>
          <cell r="AT875">
            <v>44804.479861111111</v>
          </cell>
          <cell r="AU875"/>
          <cell r="AV875"/>
          <cell r="AW875"/>
          <cell r="AX875"/>
          <cell r="AY875"/>
          <cell r="AZ875"/>
          <cell r="BA875"/>
          <cell r="BB875"/>
          <cell r="BC875" t="str">
            <v>PAID</v>
          </cell>
          <cell r="BD875"/>
          <cell r="BE875">
            <v>44777.279861111114</v>
          </cell>
          <cell r="BF875">
            <v>11.72013888888614</v>
          </cell>
          <cell r="BG875">
            <v>44772</v>
          </cell>
          <cell r="BH875">
            <v>44789</v>
          </cell>
        </row>
        <row r="876">
          <cell r="E876" t="str">
            <v>X20020446173</v>
          </cell>
          <cell r="F876" t="str">
            <v>UNIVERSAL COLLEGES OF PARANAQUE, INC.</v>
          </cell>
          <cell r="G876" t="str">
            <v>DR. A SANTOS, SAN DIONISIO, PARANAQUE</v>
          </cell>
          <cell r="H876" t="str">
            <v>PARAÑAQUE CITY</v>
          </cell>
          <cell r="I876" t="str">
            <v>PARAÑAQUE</v>
          </cell>
          <cell r="J876" t="str">
            <v>Target within August 2022</v>
          </cell>
          <cell r="K876"/>
          <cell r="L876" t="str">
            <v>ECOM</v>
          </cell>
          <cell r="M876" t="str">
            <v>CLOSE</v>
          </cell>
          <cell r="N876" t="str">
            <v>MBF</v>
          </cell>
          <cell r="O876">
            <v>68.83</v>
          </cell>
          <cell r="P876"/>
          <cell r="Q876">
            <v>94.23</v>
          </cell>
          <cell r="R876">
            <v>221.1</v>
          </cell>
          <cell r="S876">
            <v>588169.99</v>
          </cell>
          <cell r="T876" t="str">
            <v>NEW</v>
          </cell>
          <cell r="U876">
            <v>46700.479999999996</v>
          </cell>
          <cell r="V876">
            <v>46700.479999999996</v>
          </cell>
          <cell r="W876">
            <v>44754.695833333331</v>
          </cell>
          <cell r="X876">
            <v>44756.62222222222</v>
          </cell>
          <cell r="Y876">
            <v>44757</v>
          </cell>
          <cell r="Z876"/>
          <cell r="AA876">
            <v>44778.611805555556</v>
          </cell>
          <cell r="AB876">
            <v>44957.82916666667</v>
          </cell>
          <cell r="AC876">
            <v>23.915972222224809</v>
          </cell>
          <cell r="AD876">
            <v>21.989583333335759</v>
          </cell>
          <cell r="AE876">
            <v>179.21736111111386</v>
          </cell>
          <cell r="AF876">
            <v>44772.313363213812</v>
          </cell>
          <cell r="AG876">
            <v>44780.811371181939</v>
          </cell>
          <cell r="AH876">
            <v>44804.695833333331</v>
          </cell>
          <cell r="AI876">
            <v>0.86998681562006186</v>
          </cell>
          <cell r="AJ876">
            <v>4.2670800264550923</v>
          </cell>
          <cell r="AK876">
            <v>23</v>
          </cell>
          <cell r="AL876">
            <v>30</v>
          </cell>
          <cell r="AM876">
            <v>20.617529880478088</v>
          </cell>
          <cell r="AN876">
            <v>26.115537848605577</v>
          </cell>
          <cell r="AO876">
            <v>17.617529880478088</v>
          </cell>
          <cell r="AP876">
            <v>42</v>
          </cell>
          <cell r="AQ876">
            <v>33.6</v>
          </cell>
          <cell r="AR876">
            <v>28.6</v>
          </cell>
          <cell r="AS876">
            <v>44812.211805555555</v>
          </cell>
          <cell r="AT876">
            <v>44807.211805555555</v>
          </cell>
          <cell r="AU876"/>
          <cell r="AV876"/>
          <cell r="AW876"/>
          <cell r="AX876"/>
          <cell r="AY876"/>
          <cell r="AZ876"/>
          <cell r="BA876"/>
          <cell r="BB876"/>
          <cell r="BC876" t="str">
            <v>PAID</v>
          </cell>
          <cell r="BD876"/>
          <cell r="BE876">
            <v>44781.611805555556</v>
          </cell>
          <cell r="BF876">
            <v>7.3881944444437977</v>
          </cell>
          <cell r="BG876">
            <v>44780</v>
          </cell>
          <cell r="BH876">
            <v>44789</v>
          </cell>
        </row>
        <row r="877">
          <cell r="E877" t="str">
            <v>X21104560348</v>
          </cell>
          <cell r="F877" t="str">
            <v>NORJIE D. DITUCALAN</v>
          </cell>
          <cell r="G877" t="str">
            <v>BLOCK 57, PUROK 2, TAGUIG CITY</v>
          </cell>
          <cell r="H877" t="str">
            <v>TAGUIG CITY</v>
          </cell>
          <cell r="I877" t="str">
            <v>PARAÑAQUE</v>
          </cell>
          <cell r="J877"/>
          <cell r="K877"/>
          <cell r="L877" t="str">
            <v>POWERHOUSE</v>
          </cell>
          <cell r="M877" t="str">
            <v>CLOSE</v>
          </cell>
          <cell r="N877" t="str">
            <v>MBF</v>
          </cell>
          <cell r="O877">
            <v>175.32</v>
          </cell>
          <cell r="P877"/>
          <cell r="Q877">
            <v>254.12</v>
          </cell>
          <cell r="R877">
            <v>7.2</v>
          </cell>
          <cell r="S877">
            <v>526342.37</v>
          </cell>
          <cell r="T877" t="str">
            <v>NEW</v>
          </cell>
          <cell r="U877">
            <v>117186.99</v>
          </cell>
          <cell r="V877">
            <v>118460.49000000005</v>
          </cell>
          <cell r="W877">
            <v>44516.706944444442</v>
          </cell>
          <cell r="X877">
            <v>44518</v>
          </cell>
          <cell r="Y877">
            <v>44518</v>
          </cell>
          <cell r="Z877"/>
          <cell r="AA877">
            <v>44527.349305555559</v>
          </cell>
          <cell r="AB877">
            <v>45203.665972222225</v>
          </cell>
          <cell r="AC877">
            <v>10.64236111111677</v>
          </cell>
          <cell r="AD877">
            <v>9.3493055555591127</v>
          </cell>
          <cell r="AE877">
            <v>676.3166666666657</v>
          </cell>
          <cell r="AF877">
            <v>44538.575365497076</v>
          </cell>
          <cell r="AG877">
            <v>44548.206944444442</v>
          </cell>
          <cell r="AH877">
            <v>44566.706944444442</v>
          </cell>
          <cell r="AI877">
            <v>0.32096009700193434</v>
          </cell>
          <cell r="AJ877">
            <v>14.702536231884038</v>
          </cell>
          <cell r="AK877">
            <v>28</v>
          </cell>
          <cell r="AL877">
            <v>36</v>
          </cell>
          <cell r="AM877">
            <v>24.868421052631579</v>
          </cell>
          <cell r="AN877">
            <v>31.499999999999996</v>
          </cell>
          <cell r="AO877">
            <v>21.868421052631579</v>
          </cell>
          <cell r="AP877">
            <v>46</v>
          </cell>
          <cell r="AQ877">
            <v>36.800000000000004</v>
          </cell>
          <cell r="AR877">
            <v>31.800000000000004</v>
          </cell>
          <cell r="AS877">
            <v>44564.149305555562</v>
          </cell>
          <cell r="AT877">
            <v>44559.149305555562</v>
          </cell>
          <cell r="AU877"/>
          <cell r="AV877"/>
          <cell r="AW877"/>
          <cell r="AX877"/>
          <cell r="AY877"/>
          <cell r="AZ877"/>
          <cell r="BA877"/>
          <cell r="BB877"/>
          <cell r="BC877" t="str">
            <v>PAID</v>
          </cell>
          <cell r="BD877" t="str">
            <v>WITH BACKJOB</v>
          </cell>
          <cell r="BE877">
            <v>44530.349305555559</v>
          </cell>
          <cell r="BF877">
            <v>258.65069444444089</v>
          </cell>
          <cell r="BG877">
            <v>44482</v>
          </cell>
          <cell r="BH877">
            <v>44789</v>
          </cell>
        </row>
        <row r="878">
          <cell r="E878" t="str">
            <v>X22062372942</v>
          </cell>
          <cell r="F878" t="str">
            <v>DITO TELECOMMUNITY CORPORATION</v>
          </cell>
          <cell r="G878" t="str">
            <v>SOLDIER'S HILLS 4 PH II, SOLDIER'S HILLS 4 PH II, BACOOR</v>
          </cell>
          <cell r="H878" t="str">
            <v>BACOOR CITY</v>
          </cell>
          <cell r="I878" t="str">
            <v>DASMA</v>
          </cell>
          <cell r="J878" t="str">
            <v>For execution on July 27, 2022</v>
          </cell>
          <cell r="K878"/>
          <cell r="L878" t="str">
            <v>ECOM</v>
          </cell>
          <cell r="M878" t="str">
            <v>CLOSE</v>
          </cell>
          <cell r="N878" t="str">
            <v>MBF</v>
          </cell>
          <cell r="O878">
            <v>74.239999999999995</v>
          </cell>
          <cell r="P878"/>
          <cell r="Q878">
            <v>120.13</v>
          </cell>
          <cell r="R878">
            <v>19</v>
          </cell>
          <cell r="S878">
            <v>294499.38</v>
          </cell>
          <cell r="T878" t="str">
            <v>NEW</v>
          </cell>
          <cell r="U878">
            <v>59365.25</v>
          </cell>
          <cell r="V878">
            <v>53054.409999999989</v>
          </cell>
          <cell r="W878">
            <v>44742.692361111112</v>
          </cell>
          <cell r="X878">
            <v>44743</v>
          </cell>
          <cell r="Y878">
            <v>44748</v>
          </cell>
          <cell r="Z878"/>
          <cell r="AA878">
            <v>44774.277777777781</v>
          </cell>
          <cell r="AB878">
            <v>45353.398611111108</v>
          </cell>
          <cell r="AC878">
            <v>31.585416666668607</v>
          </cell>
          <cell r="AD878">
            <v>31.277777777781012</v>
          </cell>
          <cell r="AE878">
            <v>579.12083333332703</v>
          </cell>
          <cell r="AF878">
            <v>44763.899257662837</v>
          </cell>
          <cell r="AG878">
            <v>44773.35443007663</v>
          </cell>
          <cell r="AH878">
            <v>44792.692361111112</v>
          </cell>
          <cell r="AI878">
            <v>0.97860799501430495</v>
          </cell>
          <cell r="AJ878">
            <v>13.161837121211978</v>
          </cell>
          <cell r="AK878">
            <v>26</v>
          </cell>
          <cell r="AL878">
            <v>36</v>
          </cell>
          <cell r="AM878">
            <v>24.206896551724139</v>
          </cell>
          <cell r="AN878">
            <v>30.662068965517239</v>
          </cell>
          <cell r="AO878">
            <v>21.206896551724139</v>
          </cell>
          <cell r="AP878">
            <v>44</v>
          </cell>
          <cell r="AQ878">
            <v>35.200000000000003</v>
          </cell>
          <cell r="AR878">
            <v>30.200000000000003</v>
          </cell>
          <cell r="AS878">
            <v>44809.477777777778</v>
          </cell>
          <cell r="AT878">
            <v>44804.477777777778</v>
          </cell>
          <cell r="AU878"/>
          <cell r="AV878"/>
          <cell r="AW878"/>
          <cell r="AX878"/>
          <cell r="AY878"/>
          <cell r="AZ878"/>
          <cell r="BA878"/>
          <cell r="BB878"/>
          <cell r="BC878" t="str">
            <v>PAID</v>
          </cell>
          <cell r="BD878"/>
          <cell r="BE878">
            <v>44777.277777777781</v>
          </cell>
          <cell r="BF878">
            <v>11.722222222218988</v>
          </cell>
          <cell r="BG878">
            <v>44770</v>
          </cell>
          <cell r="BH878">
            <v>44789</v>
          </cell>
        </row>
        <row r="879">
          <cell r="E879" t="str">
            <v>X22020804548</v>
          </cell>
          <cell r="F879" t="str">
            <v>PHILIPPINE SEVEN CORPORATION</v>
          </cell>
          <cell r="G879" t="str">
            <v>MAMBOG III, MAMBOG III, BACOOR</v>
          </cell>
          <cell r="H879" t="str">
            <v>BACOOR CITY</v>
          </cell>
          <cell r="I879" t="str">
            <v>DASMA</v>
          </cell>
          <cell r="J879" t="str">
            <v>Target  until July 31, 2022</v>
          </cell>
          <cell r="K879"/>
          <cell r="L879" t="str">
            <v>ECOM</v>
          </cell>
          <cell r="M879" t="str">
            <v>CLOSE</v>
          </cell>
          <cell r="N879" t="str">
            <v>MBF</v>
          </cell>
          <cell r="O879">
            <v>44.25</v>
          </cell>
          <cell r="P879"/>
          <cell r="Q879">
            <v>64.349999999999994</v>
          </cell>
          <cell r="R879">
            <v>41</v>
          </cell>
          <cell r="S879">
            <v>205168.38</v>
          </cell>
          <cell r="T879" t="str">
            <v>NEW</v>
          </cell>
          <cell r="U879">
            <v>30006.6</v>
          </cell>
          <cell r="V879">
            <v>30006.600000000006</v>
          </cell>
          <cell r="W879">
            <v>44735.602777777778</v>
          </cell>
          <cell r="X879">
            <v>44739</v>
          </cell>
          <cell r="Y879">
            <v>44740</v>
          </cell>
          <cell r="Z879"/>
          <cell r="AA879">
            <v>44778.558333333334</v>
          </cell>
          <cell r="AB879">
            <v>45399.564583333333</v>
          </cell>
          <cell r="AC879">
            <v>42.955555555556202</v>
          </cell>
          <cell r="AD879">
            <v>39.558333333334303</v>
          </cell>
          <cell r="AE879">
            <v>621.00624999999854</v>
          </cell>
          <cell r="AF879">
            <v>44755.688279636517</v>
          </cell>
          <cell r="AG879">
            <v>44764.844413465507</v>
          </cell>
          <cell r="AH879">
            <v>44785.602777777778</v>
          </cell>
          <cell r="AI879">
            <v>1.3955367686527316</v>
          </cell>
          <cell r="AJ879">
            <v>14.78586309523806</v>
          </cell>
          <cell r="AK879">
            <v>23</v>
          </cell>
          <cell r="AL879">
            <v>36</v>
          </cell>
          <cell r="AM879">
            <v>23.085501858736059</v>
          </cell>
          <cell r="AN879">
            <v>29.241635687732341</v>
          </cell>
          <cell r="AO879">
            <v>20.085501858736059</v>
          </cell>
          <cell r="AP879">
            <v>42</v>
          </cell>
          <cell r="AQ879">
            <v>33.6</v>
          </cell>
          <cell r="AR879">
            <v>28.6</v>
          </cell>
          <cell r="AS879">
            <v>44812.158333333333</v>
          </cell>
          <cell r="AT879">
            <v>44807.158333333333</v>
          </cell>
          <cell r="AU879"/>
          <cell r="AV879"/>
          <cell r="AW879"/>
          <cell r="AX879"/>
          <cell r="AY879"/>
          <cell r="AZ879"/>
          <cell r="BA879"/>
          <cell r="BB879"/>
          <cell r="BC879" t="str">
            <v>PAID</v>
          </cell>
          <cell r="BD879"/>
          <cell r="BE879">
            <v>44781.558333333334</v>
          </cell>
          <cell r="BF879">
            <v>7.4416666666656965</v>
          </cell>
          <cell r="BG879">
            <v>44778</v>
          </cell>
          <cell r="BH879">
            <v>44789</v>
          </cell>
        </row>
        <row r="880">
          <cell r="E880" t="str">
            <v>X22052132445</v>
          </cell>
          <cell r="F880" t="str">
            <v>CLEMENTE POMENDIA QUINO</v>
          </cell>
          <cell r="G880" t="str">
            <v>MARCOS ALVAREZ, MANUELA HOMES, LAS PINAS CITY</v>
          </cell>
          <cell r="H880" t="str">
            <v>LAS PIÑAS CITY</v>
          </cell>
          <cell r="I880" t="str">
            <v>PARAÑAQUE</v>
          </cell>
          <cell r="J880"/>
          <cell r="K880"/>
          <cell r="L880" t="str">
            <v>ECOM</v>
          </cell>
          <cell r="M880" t="str">
            <v>CLOSE</v>
          </cell>
          <cell r="N880" t="str">
            <v>MBF</v>
          </cell>
          <cell r="O880">
            <v>14.78</v>
          </cell>
          <cell r="P880"/>
          <cell r="Q880">
            <v>20.07</v>
          </cell>
          <cell r="R880">
            <v>24</v>
          </cell>
          <cell r="S880">
            <v>123799.61</v>
          </cell>
          <cell r="T880" t="str">
            <v>NEW</v>
          </cell>
          <cell r="U880">
            <v>10023.4</v>
          </cell>
          <cell r="V880">
            <v>10023.4</v>
          </cell>
          <cell r="W880">
            <v>44735.316666666666</v>
          </cell>
          <cell r="X880">
            <v>44739</v>
          </cell>
          <cell r="Y880">
            <v>44740</v>
          </cell>
          <cell r="Z880"/>
          <cell r="AA880">
            <v>44743.396527777775</v>
          </cell>
          <cell r="AB880">
            <v>45427.563194444447</v>
          </cell>
          <cell r="AC880">
            <v>8.0798611111094942</v>
          </cell>
          <cell r="AD880">
            <v>4.3965277777751908</v>
          </cell>
          <cell r="AE880">
            <v>684.16666666667152</v>
          </cell>
          <cell r="AF880">
            <v>44754.090860215052</v>
          </cell>
          <cell r="AG880">
            <v>44762.897311827954</v>
          </cell>
          <cell r="AH880">
            <v>44785.316666666666</v>
          </cell>
          <cell r="AI880">
            <v>0.27830632716043813</v>
          </cell>
          <cell r="AJ880">
            <v>17.104166666666789</v>
          </cell>
          <cell r="AK880">
            <v>20</v>
          </cell>
          <cell r="AL880">
            <v>36</v>
          </cell>
          <cell r="AM880">
            <v>21.774193548387096</v>
          </cell>
          <cell r="AN880">
            <v>27.58064516129032</v>
          </cell>
          <cell r="AO880">
            <v>18.774193548387096</v>
          </cell>
          <cell r="AP880">
            <v>40</v>
          </cell>
          <cell r="AQ880">
            <v>32</v>
          </cell>
          <cell r="AR880">
            <v>27</v>
          </cell>
          <cell r="AS880">
            <v>44775.396527777775</v>
          </cell>
          <cell r="AT880">
            <v>44770.396527777775</v>
          </cell>
          <cell r="AU880"/>
          <cell r="AV880"/>
          <cell r="AW880"/>
          <cell r="AX880"/>
          <cell r="AY880"/>
          <cell r="AZ880"/>
          <cell r="BA880"/>
          <cell r="BB880"/>
          <cell r="BC880" t="str">
            <v>PAID</v>
          </cell>
          <cell r="BD880"/>
          <cell r="BE880">
            <v>44746.396527777775</v>
          </cell>
          <cell r="BF880">
            <v>42.603472222224809</v>
          </cell>
          <cell r="BG880">
            <v>44741</v>
          </cell>
          <cell r="BH880">
            <v>44789</v>
          </cell>
        </row>
        <row r="881">
          <cell r="E881" t="str">
            <v>X20125393298</v>
          </cell>
          <cell r="F881" t="str">
            <v>DITO TELECOMMUNITY CORPORATION</v>
          </cell>
          <cell r="G881" t="str">
            <v>GEN. TIRONA, DULONG BAYAN, BACOOR</v>
          </cell>
          <cell r="H881" t="str">
            <v>BACOOR CITY</v>
          </cell>
          <cell r="I881" t="str">
            <v>DASMA</v>
          </cell>
          <cell r="J881" t="str">
            <v>for completion May 2022</v>
          </cell>
          <cell r="K881"/>
          <cell r="L881" t="str">
            <v>ECOM</v>
          </cell>
          <cell r="M881" t="str">
            <v>CLOSE</v>
          </cell>
          <cell r="N881" t="str">
            <v>MBF</v>
          </cell>
          <cell r="O881">
            <v>46.73</v>
          </cell>
          <cell r="P881"/>
          <cell r="Q881">
            <v>69.599999999999994</v>
          </cell>
          <cell r="R881">
            <v>19</v>
          </cell>
          <cell r="S881">
            <v>174061.59</v>
          </cell>
          <cell r="T881" t="str">
            <v>NEW</v>
          </cell>
          <cell r="U881">
            <v>31382.01</v>
          </cell>
          <cell r="V881">
            <v>29954.92</v>
          </cell>
          <cell r="W881">
            <v>44672.651388888888</v>
          </cell>
          <cell r="X881">
            <v>44680.565972222219</v>
          </cell>
          <cell r="Y881">
            <v>44678</v>
          </cell>
          <cell r="Z881"/>
          <cell r="AA881">
            <v>44687.597222222219</v>
          </cell>
          <cell r="AB881">
            <v>45441.823611111111</v>
          </cell>
          <cell r="AC881">
            <v>14.945833333331393</v>
          </cell>
          <cell r="AD881">
            <v>7.03125</v>
          </cell>
          <cell r="AE881">
            <v>754.22638888889196</v>
          </cell>
          <cell r="AF881">
            <v>44692.736890747627</v>
          </cell>
          <cell r="AG881">
            <v>44701.893024576617</v>
          </cell>
          <cell r="AH881">
            <v>44722.651388888888</v>
          </cell>
          <cell r="AI881">
            <v>0.48555907809977594</v>
          </cell>
          <cell r="AJ881">
            <v>17.957771164021239</v>
          </cell>
          <cell r="AK881">
            <v>23</v>
          </cell>
          <cell r="AL881">
            <v>36</v>
          </cell>
          <cell r="AM881">
            <v>23.085501858736059</v>
          </cell>
          <cell r="AN881">
            <v>29.241635687732341</v>
          </cell>
          <cell r="AO881">
            <v>20.085501858736059</v>
          </cell>
          <cell r="AP881">
            <v>42</v>
          </cell>
          <cell r="AQ881">
            <v>33.6</v>
          </cell>
          <cell r="AR881">
            <v>28.6</v>
          </cell>
          <cell r="AS881">
            <v>44721.197222222218</v>
          </cell>
          <cell r="AT881">
            <v>44716.197222222218</v>
          </cell>
          <cell r="AU881"/>
          <cell r="AV881"/>
          <cell r="AW881"/>
          <cell r="AX881"/>
          <cell r="AY881"/>
          <cell r="AZ881"/>
          <cell r="BA881"/>
          <cell r="BB881"/>
          <cell r="BC881" t="str">
            <v>PAID</v>
          </cell>
          <cell r="BD881"/>
          <cell r="BE881">
            <v>44690.597222222219</v>
          </cell>
          <cell r="BF881">
            <v>98.402777777781012</v>
          </cell>
          <cell r="BG881">
            <v>44692</v>
          </cell>
          <cell r="BH881">
            <v>44789</v>
          </cell>
        </row>
        <row r="882">
          <cell r="E882" t="str">
            <v>X21083698035</v>
          </cell>
          <cell r="F882" t="str">
            <v>DITO TELECOMMUNITY CORPORATION</v>
          </cell>
          <cell r="G882" t="str">
            <v>SPORTS, 4TH ESTATE SUBD, PARANAQUE</v>
          </cell>
          <cell r="H882" t="str">
            <v>PARAÑAQUE CITY</v>
          </cell>
          <cell r="I882" t="str">
            <v>PARAÑAQUE</v>
          </cell>
          <cell r="J882"/>
          <cell r="K882"/>
          <cell r="L882" t="str">
            <v>ECOM</v>
          </cell>
          <cell r="M882" t="str">
            <v>CLOSE</v>
          </cell>
          <cell r="N882" t="str">
            <v>MBF</v>
          </cell>
          <cell r="O882">
            <v>213.15</v>
          </cell>
          <cell r="P882"/>
          <cell r="Q882">
            <v>374.13</v>
          </cell>
          <cell r="R882">
            <v>31</v>
          </cell>
          <cell r="S882">
            <v>823241.47</v>
          </cell>
          <cell r="T882" t="str">
            <v>NEW</v>
          </cell>
          <cell r="U882">
            <v>162293.57999999999</v>
          </cell>
          <cell r="V882">
            <v>141379.37000000008</v>
          </cell>
          <cell r="W882">
            <v>44582.737500000003</v>
          </cell>
          <cell r="X882">
            <v>44588.393750000003</v>
          </cell>
          <cell r="Y882">
            <v>44585</v>
          </cell>
          <cell r="Z882"/>
          <cell r="AA882">
            <v>44596.413194444445</v>
          </cell>
          <cell r="AB882">
            <v>45637.302777777775</v>
          </cell>
          <cell r="AC882">
            <v>13.675694444442343</v>
          </cell>
          <cell r="AD882">
            <v>8.0194444444423425</v>
          </cell>
          <cell r="AE882">
            <v>1040.8895833333299</v>
          </cell>
          <cell r="AF882">
            <v>44605.209198113211</v>
          </cell>
          <cell r="AG882">
            <v>44615.001650943399</v>
          </cell>
          <cell r="AH882">
            <v>44632.737500000003</v>
          </cell>
          <cell r="AI882">
            <v>0.40267322530858007</v>
          </cell>
          <cell r="AJ882">
            <v>21.685199652777708</v>
          </cell>
          <cell r="AK882">
            <v>30</v>
          </cell>
          <cell r="AL882">
            <v>36</v>
          </cell>
          <cell r="AM882">
            <v>25.471698113207545</v>
          </cell>
          <cell r="AN882">
            <v>32.264150943396224</v>
          </cell>
          <cell r="AO882">
            <v>22.471698113207545</v>
          </cell>
          <cell r="AP882">
            <v>48</v>
          </cell>
          <cell r="AQ882">
            <v>38.400000000000006</v>
          </cell>
          <cell r="AR882">
            <v>33.400000000000006</v>
          </cell>
          <cell r="AS882">
            <v>44634.813194444447</v>
          </cell>
          <cell r="AT882">
            <v>44629.813194444447</v>
          </cell>
          <cell r="AU882"/>
          <cell r="AV882"/>
          <cell r="AW882"/>
          <cell r="AX882"/>
          <cell r="AY882"/>
          <cell r="AZ882"/>
          <cell r="BA882"/>
          <cell r="BB882"/>
          <cell r="BC882" t="str">
            <v>PAID</v>
          </cell>
          <cell r="BD882"/>
          <cell r="BE882">
            <v>44599.413194444445</v>
          </cell>
          <cell r="BF882">
            <v>189.58680555555475</v>
          </cell>
          <cell r="BG882">
            <v>44604</v>
          </cell>
          <cell r="BH882">
            <v>44789</v>
          </cell>
        </row>
        <row r="883">
          <cell r="E883" t="str">
            <v>R21868269</v>
          </cell>
          <cell r="F883" t="str">
            <v>CAMBA ROMEO P.</v>
          </cell>
          <cell r="G883" t="str">
            <v>SAN CLEMENTE, SAN ANTONIO VALLEY 11, PARANAQUE</v>
          </cell>
          <cell r="H883" t="str">
            <v>PARAÑAQUE CITY</v>
          </cell>
          <cell r="I883" t="str">
            <v>PARAÑAQUE</v>
          </cell>
          <cell r="J883"/>
          <cell r="K883"/>
          <cell r="L883" t="str">
            <v>CHALLENGER</v>
          </cell>
          <cell r="M883" t="str">
            <v>CLOSE</v>
          </cell>
          <cell r="N883" t="str">
            <v>MBF</v>
          </cell>
          <cell r="O883">
            <v>22.72</v>
          </cell>
          <cell r="P883"/>
          <cell r="Q883">
            <v>34.67</v>
          </cell>
          <cell r="R883">
            <v>0</v>
          </cell>
          <cell r="S883">
            <v>119792.28</v>
          </cell>
          <cell r="T883" t="str">
            <v>RELOC</v>
          </cell>
          <cell r="U883">
            <v>14198.51</v>
          </cell>
          <cell r="V883">
            <v>15227.94</v>
          </cell>
          <cell r="W883">
            <v>44729.678472222222</v>
          </cell>
          <cell r="X883">
            <v>44733.533333333333</v>
          </cell>
          <cell r="Y883">
            <v>44732</v>
          </cell>
          <cell r="Z883"/>
          <cell r="AA883">
            <v>44748.484722222223</v>
          </cell>
          <cell r="AB883">
            <v>44905.563194444447</v>
          </cell>
          <cell r="AC883">
            <v>18.806250000001455</v>
          </cell>
          <cell r="AD883">
            <v>14.951388888890506</v>
          </cell>
          <cell r="AE883">
            <v>157.07847222222335</v>
          </cell>
          <cell r="AF883">
            <v>44748.452665770608</v>
          </cell>
          <cell r="AG883">
            <v>44757.25911738351</v>
          </cell>
          <cell r="AH883">
            <v>44779.678472222222</v>
          </cell>
          <cell r="AI883">
            <v>0.64777083333338337</v>
          </cell>
          <cell r="AJ883">
            <v>3.9269618055555839</v>
          </cell>
          <cell r="AK883">
            <v>20</v>
          </cell>
          <cell r="AL883">
            <v>36</v>
          </cell>
          <cell r="AM883">
            <v>21.774193548387096</v>
          </cell>
          <cell r="AN883">
            <v>27.58064516129032</v>
          </cell>
          <cell r="AO883">
            <v>18.774193548387096</v>
          </cell>
          <cell r="AP883">
            <v>40</v>
          </cell>
          <cell r="AQ883">
            <v>32</v>
          </cell>
          <cell r="AR883">
            <v>27</v>
          </cell>
          <cell r="AS883">
            <v>44780.484722222223</v>
          </cell>
          <cell r="AT883">
            <v>44775.484722222223</v>
          </cell>
          <cell r="AU883"/>
          <cell r="AV883"/>
          <cell r="AW883"/>
          <cell r="AX883"/>
          <cell r="AY883"/>
          <cell r="AZ883"/>
          <cell r="BA883"/>
          <cell r="BB883"/>
          <cell r="BC883" t="str">
            <v>PAID</v>
          </cell>
          <cell r="BD883"/>
          <cell r="BE883">
            <v>44751.484722222223</v>
          </cell>
          <cell r="BF883">
            <v>39.515277777776646</v>
          </cell>
          <cell r="BG883">
            <v>44741</v>
          </cell>
          <cell r="BH883">
            <v>44791</v>
          </cell>
        </row>
        <row r="884">
          <cell r="E884" t="str">
            <v>X21115047341</v>
          </cell>
          <cell r="F884" t="str">
            <v>RUSTAN COFFEE CORPORATION,</v>
          </cell>
          <cell r="G884" t="str">
            <v>SAN ANTONIO, SAN ANTONIO VALLEY 1, PARANAQUE</v>
          </cell>
          <cell r="H884" t="str">
            <v>PARAÑAQUE CITY</v>
          </cell>
          <cell r="I884" t="str">
            <v>PARAÑAQUE</v>
          </cell>
          <cell r="J884"/>
          <cell r="K884"/>
          <cell r="L884" t="str">
            <v>POWERHOUSE</v>
          </cell>
          <cell r="M884" t="str">
            <v>CLOSE</v>
          </cell>
          <cell r="N884" t="str">
            <v>MBF</v>
          </cell>
          <cell r="O884">
            <v>38.119999999999997</v>
          </cell>
          <cell r="P884"/>
          <cell r="Q884">
            <v>52.08</v>
          </cell>
          <cell r="R884">
            <v>107</v>
          </cell>
          <cell r="S884">
            <v>302804.90999999997</v>
          </cell>
          <cell r="T884" t="str">
            <v>NEW</v>
          </cell>
          <cell r="U884">
            <v>25878.87</v>
          </cell>
          <cell r="V884">
            <v>28525.669999999995</v>
          </cell>
          <cell r="W884">
            <v>44736</v>
          </cell>
          <cell r="X884">
            <v>44736</v>
          </cell>
          <cell r="Y884">
            <v>44737</v>
          </cell>
          <cell r="Z884"/>
          <cell r="AA884">
            <v>44746.35</v>
          </cell>
          <cell r="AB884">
            <v>45053.368750000001</v>
          </cell>
          <cell r="AC884">
            <v>10.349999999998545</v>
          </cell>
          <cell r="AD884">
            <v>10.349999999998545</v>
          </cell>
          <cell r="AE884">
            <v>307.01875000000291</v>
          </cell>
          <cell r="AF884">
            <v>44754.478599221788</v>
          </cell>
          <cell r="AG884">
            <v>44763.206225680937</v>
          </cell>
          <cell r="AH884">
            <v>44786</v>
          </cell>
          <cell r="AI884">
            <v>0.36140624999994919</v>
          </cell>
          <cell r="AJ884">
            <v>7.3099702380953078</v>
          </cell>
          <cell r="AK884">
            <v>23</v>
          </cell>
          <cell r="AL884">
            <v>32</v>
          </cell>
          <cell r="AM884">
            <v>21.478599221789885</v>
          </cell>
          <cell r="AN884">
            <v>27.206225680933851</v>
          </cell>
          <cell r="AO884">
            <v>18.478599221789885</v>
          </cell>
          <cell r="AP884">
            <v>42</v>
          </cell>
          <cell r="AQ884">
            <v>33.6</v>
          </cell>
          <cell r="AR884">
            <v>28.6</v>
          </cell>
          <cell r="AS884">
            <v>44779.95</v>
          </cell>
          <cell r="AT884">
            <v>44774.95</v>
          </cell>
          <cell r="AU884"/>
          <cell r="AV884"/>
          <cell r="AW884"/>
          <cell r="AX884"/>
          <cell r="AY884"/>
          <cell r="AZ884"/>
          <cell r="BA884"/>
          <cell r="BB884"/>
          <cell r="BC884" t="str">
            <v>PAID</v>
          </cell>
          <cell r="BD884"/>
          <cell r="BE884">
            <v>44749.35</v>
          </cell>
          <cell r="BF884">
            <v>45.650000000001455</v>
          </cell>
          <cell r="BG884">
            <v>44740</v>
          </cell>
          <cell r="BH884">
            <v>44795</v>
          </cell>
        </row>
        <row r="885">
          <cell r="E885" t="str">
            <v>X21041440368</v>
          </cell>
          <cell r="F885" t="str">
            <v>HOUSY REALTY CORPORATION</v>
          </cell>
          <cell r="G885" t="str">
            <v>BALAGTAS, DON GALO, PARANAQUE</v>
          </cell>
          <cell r="H885" t="str">
            <v>PARAÑAQUE CITY</v>
          </cell>
          <cell r="I885" t="str">
            <v>PARAÑAQUE</v>
          </cell>
          <cell r="J885"/>
          <cell r="K885"/>
          <cell r="L885" t="str">
            <v>POWERHOUSE</v>
          </cell>
          <cell r="M885" t="str">
            <v>CLOSE</v>
          </cell>
          <cell r="N885" t="str">
            <v>MBF</v>
          </cell>
          <cell r="O885">
            <v>618.66</v>
          </cell>
          <cell r="P885"/>
          <cell r="Q885">
            <v>1035.17</v>
          </cell>
          <cell r="R885">
            <v>935</v>
          </cell>
          <cell r="S885">
            <v>2535631.9700000002</v>
          </cell>
          <cell r="T885" t="str">
            <v>NEW</v>
          </cell>
          <cell r="U885">
            <v>422390.16</v>
          </cell>
          <cell r="V885">
            <v>415914.8</v>
          </cell>
          <cell r="W885">
            <v>44386.663888888892</v>
          </cell>
          <cell r="X885">
            <v>44396.538888888892</v>
          </cell>
          <cell r="Y885">
            <v>44391</v>
          </cell>
          <cell r="Z885"/>
          <cell r="AA885">
            <v>44644.686805555553</v>
          </cell>
          <cell r="AB885">
            <v>45076.425694444442</v>
          </cell>
          <cell r="AC885">
            <v>258.02291666666133</v>
          </cell>
          <cell r="AD885">
            <v>248.14791666666133</v>
          </cell>
          <cell r="AE885">
            <v>431.73888888888905</v>
          </cell>
          <cell r="AF885">
            <v>44404.248614425887</v>
          </cell>
          <cell r="AG885">
            <v>44412.73787456908</v>
          </cell>
          <cell r="AH885">
            <v>44436.663888888892</v>
          </cell>
          <cell r="AI885">
            <v>9.4010088768113977</v>
          </cell>
          <cell r="AJ885">
            <v>7.1956481481481509</v>
          </cell>
          <cell r="AK885">
            <v>50</v>
          </cell>
          <cell r="AL885">
            <v>23</v>
          </cell>
          <cell r="AM885">
            <v>20.584725536992842</v>
          </cell>
          <cell r="AN885">
            <v>26.073985680190933</v>
          </cell>
          <cell r="AO885">
            <v>17.584725536992842</v>
          </cell>
          <cell r="AP885">
            <v>60</v>
          </cell>
          <cell r="AQ885">
            <v>48</v>
          </cell>
          <cell r="AR885">
            <v>43</v>
          </cell>
          <cell r="AS885">
            <v>44692.686805555553</v>
          </cell>
          <cell r="AT885">
            <v>44687.686805555553</v>
          </cell>
          <cell r="AU885"/>
          <cell r="AV885"/>
          <cell r="AW885"/>
          <cell r="AX885"/>
          <cell r="AY885"/>
          <cell r="AZ885"/>
          <cell r="BA885"/>
          <cell r="BB885"/>
          <cell r="BC885" t="str">
            <v>PAID</v>
          </cell>
          <cell r="BD885" t="str">
            <v>WITH BACKJOB</v>
          </cell>
          <cell r="BE885">
            <v>44647.686805555553</v>
          </cell>
          <cell r="BF885">
            <v>147.31319444444671</v>
          </cell>
          <cell r="BG885">
            <v>44733</v>
          </cell>
          <cell r="BH885">
            <v>44795</v>
          </cell>
        </row>
        <row r="886">
          <cell r="E886" t="str">
            <v>X22020548692</v>
          </cell>
          <cell r="F886" t="str">
            <v>CARLITOS U GAMBOA</v>
          </cell>
          <cell r="G886" t="str">
            <v>ANGELES, ALABANG HILLS SUBD PH 3, MUNTINLUPA</v>
          </cell>
          <cell r="H886" t="str">
            <v>MUNTINLUPA CITY</v>
          </cell>
          <cell r="I886" t="str">
            <v>PARAÑAQUE</v>
          </cell>
          <cell r="J886"/>
          <cell r="K886"/>
          <cell r="L886" t="str">
            <v>POWERHOUSE</v>
          </cell>
          <cell r="M886" t="str">
            <v>CLOSE</v>
          </cell>
          <cell r="N886" t="str">
            <v>MBF</v>
          </cell>
          <cell r="O886">
            <v>83.8</v>
          </cell>
          <cell r="P886"/>
          <cell r="Q886">
            <v>123.48</v>
          </cell>
          <cell r="R886">
            <v>84.6</v>
          </cell>
          <cell r="S886">
            <v>378715.09</v>
          </cell>
          <cell r="T886" t="str">
            <v>MODIFICATION</v>
          </cell>
          <cell r="U886">
            <v>55194.34</v>
          </cell>
          <cell r="V886">
            <v>56535.72</v>
          </cell>
          <cell r="W886">
            <v>44677.401388888888</v>
          </cell>
          <cell r="X886">
            <v>44680.62777777778</v>
          </cell>
          <cell r="Y886">
            <v>44680</v>
          </cell>
          <cell r="Z886"/>
          <cell r="AA886">
            <v>44706.366666666669</v>
          </cell>
          <cell r="AB886">
            <v>45107.337500000001</v>
          </cell>
          <cell r="AC886">
            <v>28.965277777781012</v>
          </cell>
          <cell r="AD886">
            <v>25.738888888889051</v>
          </cell>
          <cell r="AE886">
            <v>400.97083333333285</v>
          </cell>
          <cell r="AF886">
            <v>44697.74645931142</v>
          </cell>
          <cell r="AG886">
            <v>44706.971811424097</v>
          </cell>
          <cell r="AH886">
            <v>44727.401388888888</v>
          </cell>
          <cell r="AI886">
            <v>0.93055869783821343</v>
          </cell>
          <cell r="AJ886">
            <v>9.1129734848484745</v>
          </cell>
          <cell r="AK886">
            <v>26</v>
          </cell>
          <cell r="AL886">
            <v>34</v>
          </cell>
          <cell r="AM886">
            <v>23.345070422535212</v>
          </cell>
          <cell r="AN886">
            <v>29.570422535211268</v>
          </cell>
          <cell r="AO886">
            <v>20.345070422535212</v>
          </cell>
          <cell r="AP886">
            <v>44</v>
          </cell>
          <cell r="AQ886">
            <v>35.200000000000003</v>
          </cell>
          <cell r="AR886">
            <v>30.200000000000003</v>
          </cell>
          <cell r="AS886">
            <v>44741.566666666666</v>
          </cell>
          <cell r="AT886">
            <v>44736.566666666666</v>
          </cell>
          <cell r="AU886"/>
          <cell r="AV886"/>
          <cell r="AW886"/>
          <cell r="AX886"/>
          <cell r="AY886"/>
          <cell r="AZ886"/>
          <cell r="BA886"/>
          <cell r="BB886"/>
          <cell r="BC886" t="str">
            <v>PAID</v>
          </cell>
          <cell r="BD886" t="str">
            <v>WITH BACKJOB</v>
          </cell>
          <cell r="BE886">
            <v>44709.366666666669</v>
          </cell>
          <cell r="BF886">
            <v>85.633333333331393</v>
          </cell>
          <cell r="BG886">
            <v>44705</v>
          </cell>
          <cell r="BH886">
            <v>44795</v>
          </cell>
        </row>
        <row r="887">
          <cell r="E887" t="str">
            <v>X22062759200</v>
          </cell>
          <cell r="F887" t="str">
            <v>MIESCOR INFRASTRUCTURE DEVELOPMENT CORPORATION</v>
          </cell>
          <cell r="G887" t="str">
            <v>DIAZ CPD, PUTATAN, MUNTINLUPA</v>
          </cell>
          <cell r="H887" t="str">
            <v>MUNTINLUPA CITY</v>
          </cell>
          <cell r="I887" t="str">
            <v>PARAÑAQUE</v>
          </cell>
          <cell r="J887"/>
          <cell r="K887"/>
          <cell r="L887" t="str">
            <v>POWERHOUSE</v>
          </cell>
          <cell r="M887" t="str">
            <v>CLOSE</v>
          </cell>
          <cell r="N887" t="str">
            <v>MBF</v>
          </cell>
          <cell r="O887">
            <v>70.010000000000005</v>
          </cell>
          <cell r="P887"/>
          <cell r="Q887">
            <v>99.22</v>
          </cell>
          <cell r="R887">
            <v>54</v>
          </cell>
          <cell r="S887">
            <v>289380.2</v>
          </cell>
          <cell r="T887" t="str">
            <v>NEW</v>
          </cell>
          <cell r="U887">
            <v>47170.59</v>
          </cell>
          <cell r="V887">
            <v>47170.59</v>
          </cell>
          <cell r="W887">
            <v>44742.569444444445</v>
          </cell>
          <cell r="X887">
            <v>44743</v>
          </cell>
          <cell r="Y887">
            <v>44743</v>
          </cell>
          <cell r="Z887"/>
          <cell r="AA887">
            <v>44751.413888888892</v>
          </cell>
          <cell r="AB887">
            <v>45107.359722222223</v>
          </cell>
          <cell r="AC887">
            <v>8.8444444444467081</v>
          </cell>
          <cell r="AD887">
            <v>8.413888888891961</v>
          </cell>
          <cell r="AE887">
            <v>355.94583333333139</v>
          </cell>
          <cell r="AF887">
            <v>44761.869824672583</v>
          </cell>
          <cell r="AG887">
            <v>44770.816592733419</v>
          </cell>
          <cell r="AH887">
            <v>44792.569444444445</v>
          </cell>
          <cell r="AI887">
            <v>0.2974538221086297</v>
          </cell>
          <cell r="AJ887">
            <v>8.4749007936507468</v>
          </cell>
          <cell r="AK887">
            <v>23</v>
          </cell>
          <cell r="AL887">
            <v>34</v>
          </cell>
          <cell r="AM887">
            <v>22.300380228136884</v>
          </cell>
          <cell r="AN887">
            <v>28.247148288973385</v>
          </cell>
          <cell r="AO887">
            <v>19.300380228136884</v>
          </cell>
          <cell r="AP887">
            <v>42</v>
          </cell>
          <cell r="AQ887">
            <v>33.6</v>
          </cell>
          <cell r="AR887">
            <v>28.6</v>
          </cell>
          <cell r="AS887">
            <v>44785.013888888891</v>
          </cell>
          <cell r="AT887">
            <v>44780.013888888891</v>
          </cell>
          <cell r="AU887"/>
          <cell r="AV887"/>
          <cell r="AW887"/>
          <cell r="AX887"/>
          <cell r="AY887"/>
          <cell r="AZ887"/>
          <cell r="BA887"/>
          <cell r="BB887"/>
          <cell r="BC887" t="str">
            <v>PAID</v>
          </cell>
          <cell r="BD887"/>
          <cell r="BE887">
            <v>44754.413888888892</v>
          </cell>
          <cell r="BF887">
            <v>40.586111111108039</v>
          </cell>
          <cell r="BG887">
            <v>44751</v>
          </cell>
          <cell r="BH887">
            <v>44795</v>
          </cell>
        </row>
        <row r="888">
          <cell r="E888" t="str">
            <v>X22031053668</v>
          </cell>
          <cell r="F888" t="str">
            <v>DOROTHY L. PERALTA</v>
          </cell>
          <cell r="G888" t="str">
            <v>H. VENTURA, BF HOMES, LAS PINAS CITY</v>
          </cell>
          <cell r="H888" t="str">
            <v>LAS PIÑAS CITY</v>
          </cell>
          <cell r="I888" t="str">
            <v>PARAÑAQUE</v>
          </cell>
          <cell r="J888"/>
          <cell r="K888"/>
          <cell r="L888" t="str">
            <v>POWERHOUSE</v>
          </cell>
          <cell r="M888" t="str">
            <v>CLOSE</v>
          </cell>
          <cell r="N888" t="str">
            <v>MBF</v>
          </cell>
          <cell r="O888">
            <v>104.04</v>
          </cell>
          <cell r="P888"/>
          <cell r="Q888">
            <v>151.16999999999999</v>
          </cell>
          <cell r="R888">
            <v>39.5</v>
          </cell>
          <cell r="S888">
            <v>323797.37</v>
          </cell>
          <cell r="T888" t="str">
            <v>NEW</v>
          </cell>
          <cell r="U888">
            <v>70554.759999999995</v>
          </cell>
          <cell r="V888"/>
          <cell r="W888">
            <v>44733.329861111109</v>
          </cell>
          <cell r="X888">
            <v>44736</v>
          </cell>
          <cell r="Y888">
            <v>44734</v>
          </cell>
          <cell r="Z888"/>
          <cell r="AA888">
            <v>44746.349305555559</v>
          </cell>
          <cell r="AB888">
            <v>45177.42083333333</v>
          </cell>
          <cell r="AC888">
            <v>13.019444444449618</v>
          </cell>
          <cell r="AD888">
            <v>10.349305555559113</v>
          </cell>
          <cell r="AE888">
            <v>431.07152777777083</v>
          </cell>
          <cell r="AF888">
            <v>44754.536757662834</v>
          </cell>
          <cell r="AG888">
            <v>44763.991930076627</v>
          </cell>
          <cell r="AH888">
            <v>44783.329861111109</v>
          </cell>
          <cell r="AI888">
            <v>0.40338022317205008</v>
          </cell>
          <cell r="AJ888">
            <v>9.7970801767675191</v>
          </cell>
          <cell r="AK888">
            <v>26</v>
          </cell>
          <cell r="AL888">
            <v>36</v>
          </cell>
          <cell r="AM888">
            <v>24.206896551724139</v>
          </cell>
          <cell r="AN888">
            <v>30.662068965517239</v>
          </cell>
          <cell r="AO888">
            <v>21.206896551724139</v>
          </cell>
          <cell r="AP888">
            <v>44</v>
          </cell>
          <cell r="AQ888">
            <v>35.200000000000003</v>
          </cell>
          <cell r="AR888">
            <v>30.200000000000003</v>
          </cell>
          <cell r="AS888">
            <v>44781.549305555556</v>
          </cell>
          <cell r="AT888">
            <v>44776.549305555556</v>
          </cell>
          <cell r="AU888"/>
          <cell r="AV888"/>
          <cell r="AW888"/>
          <cell r="AX888"/>
          <cell r="AY888"/>
          <cell r="AZ888"/>
          <cell r="BA888"/>
          <cell r="BB888"/>
          <cell r="BC888" t="str">
            <v>PAID</v>
          </cell>
          <cell r="BD888" t="str">
            <v>WITH BACKJOB</v>
          </cell>
          <cell r="BE888">
            <v>44749.349305555559</v>
          </cell>
          <cell r="BF888">
            <v>45.650694444440887</v>
          </cell>
          <cell r="BG888">
            <v>44741</v>
          </cell>
          <cell r="BH888">
            <v>44795</v>
          </cell>
        </row>
        <row r="889">
          <cell r="E889" t="str">
            <v>X22041833327</v>
          </cell>
          <cell r="F889" t="str">
            <v>OLIVER REYES VELASQUEZ</v>
          </cell>
          <cell r="G889" t="str">
            <v>A.R. CHUA, PACIFIC VILL, MUNTINLUPA</v>
          </cell>
          <cell r="H889" t="str">
            <v>MUNTINLUPA CITY</v>
          </cell>
          <cell r="I889" t="str">
            <v>PARAÑAQUE</v>
          </cell>
          <cell r="J889" t="str">
            <v>target completion June 2022</v>
          </cell>
          <cell r="K889"/>
          <cell r="L889" t="str">
            <v>POWERHOUSE</v>
          </cell>
          <cell r="M889" t="str">
            <v>CLOSE</v>
          </cell>
          <cell r="N889" t="str">
            <v>MBF</v>
          </cell>
          <cell r="O889">
            <v>63.88</v>
          </cell>
          <cell r="P889"/>
          <cell r="Q889">
            <v>94.95</v>
          </cell>
          <cell r="R889">
            <v>80</v>
          </cell>
          <cell r="S889">
            <v>335937.7</v>
          </cell>
          <cell r="T889" t="str">
            <v>MODIFICATION</v>
          </cell>
          <cell r="U889">
            <v>43948.49</v>
          </cell>
          <cell r="V889">
            <v>43051.7</v>
          </cell>
          <cell r="W889">
            <v>44698.6875</v>
          </cell>
          <cell r="X889">
            <v>44705</v>
          </cell>
          <cell r="Y889">
            <v>44699</v>
          </cell>
          <cell r="Z889"/>
          <cell r="AA889">
            <v>44717.620138888888</v>
          </cell>
          <cell r="AB889">
            <v>45177.60833333333</v>
          </cell>
          <cell r="AC889">
            <v>18.932638888887595</v>
          </cell>
          <cell r="AD889">
            <v>12.620138888887595</v>
          </cell>
          <cell r="AE889">
            <v>459.98819444444234</v>
          </cell>
          <cell r="AF889">
            <v>44717.987880228138</v>
          </cell>
          <cell r="AG889">
            <v>44726.934648288974</v>
          </cell>
          <cell r="AH889">
            <v>44748.6875</v>
          </cell>
          <cell r="AI889">
            <v>0.63673708795107897</v>
          </cell>
          <cell r="AJ889">
            <v>10.952099867724817</v>
          </cell>
          <cell r="AK889">
            <v>23</v>
          </cell>
          <cell r="AL889">
            <v>34</v>
          </cell>
          <cell r="AM889">
            <v>22.300380228136884</v>
          </cell>
          <cell r="AN889">
            <v>28.247148288973385</v>
          </cell>
          <cell r="AO889">
            <v>19.300380228136884</v>
          </cell>
          <cell r="AP889">
            <v>42</v>
          </cell>
          <cell r="AQ889">
            <v>33.6</v>
          </cell>
          <cell r="AR889">
            <v>28.6</v>
          </cell>
          <cell r="AS889">
            <v>44751.220138888886</v>
          </cell>
          <cell r="AT889">
            <v>44746.220138888886</v>
          </cell>
          <cell r="AU889"/>
          <cell r="AV889"/>
          <cell r="AW889"/>
          <cell r="AX889"/>
          <cell r="AY889"/>
          <cell r="AZ889"/>
          <cell r="BA889"/>
          <cell r="BB889"/>
          <cell r="BC889" t="str">
            <v>PAID</v>
          </cell>
          <cell r="BD889"/>
          <cell r="BE889">
            <v>44720.620138888888</v>
          </cell>
          <cell r="BF889">
            <v>74.379861111112405</v>
          </cell>
          <cell r="BG889">
            <v>44715</v>
          </cell>
          <cell r="BH889">
            <v>44795</v>
          </cell>
        </row>
        <row r="890">
          <cell r="E890" t="str">
            <v>X22041655852</v>
          </cell>
          <cell r="F890" t="str">
            <v>JOHN REINIER HALLARE DIZON</v>
          </cell>
          <cell r="G890" t="str">
            <v>CANTERBURY, HILLSBOROUGH SUBD, MUNTINLUPA</v>
          </cell>
          <cell r="H890" t="str">
            <v>MUNTINLUPA CITY</v>
          </cell>
          <cell r="I890" t="str">
            <v>PARAÑAQUE</v>
          </cell>
          <cell r="J890"/>
          <cell r="K890"/>
          <cell r="L890" t="str">
            <v>ECOM</v>
          </cell>
          <cell r="M890" t="str">
            <v>CLOSE</v>
          </cell>
          <cell r="N890" t="str">
            <v>MBF</v>
          </cell>
          <cell r="O890">
            <v>44.55</v>
          </cell>
          <cell r="P890"/>
          <cell r="Q890">
            <v>77.55</v>
          </cell>
          <cell r="R890">
            <v>93</v>
          </cell>
          <cell r="S890">
            <v>321843.01</v>
          </cell>
          <cell r="T890" t="str">
            <v>MODIFICATION</v>
          </cell>
          <cell r="U890">
            <v>32412.87</v>
          </cell>
          <cell r="V890">
            <v>32412.870000000003</v>
          </cell>
          <cell r="W890">
            <v>44770.628472222219</v>
          </cell>
          <cell r="X890">
            <v>44774</v>
          </cell>
          <cell r="Y890">
            <v>44774</v>
          </cell>
          <cell r="Z890"/>
          <cell r="AA890">
            <v>44788.722916666666</v>
          </cell>
          <cell r="AB890">
            <v>45183.612500000003</v>
          </cell>
          <cell r="AC890">
            <v>18.094444444446708</v>
          </cell>
          <cell r="AD890">
            <v>14.722916666665697</v>
          </cell>
          <cell r="AE890">
            <v>394.88958333333721</v>
          </cell>
          <cell r="AF890">
            <v>44789.928852450357</v>
          </cell>
          <cell r="AG890">
            <v>44798.875620511193</v>
          </cell>
          <cell r="AH890">
            <v>44820.628472222219</v>
          </cell>
          <cell r="AI890">
            <v>0.60854717249226142</v>
          </cell>
          <cell r="AJ890">
            <v>9.4021329365080284</v>
          </cell>
          <cell r="AK890">
            <v>23</v>
          </cell>
          <cell r="AL890">
            <v>34</v>
          </cell>
          <cell r="AM890">
            <v>22.300380228136884</v>
          </cell>
          <cell r="AN890">
            <v>28.247148288973385</v>
          </cell>
          <cell r="AO890">
            <v>19.300380228136884</v>
          </cell>
          <cell r="AP890">
            <v>42</v>
          </cell>
          <cell r="AQ890">
            <v>33.6</v>
          </cell>
          <cell r="AR890">
            <v>28.6</v>
          </cell>
          <cell r="AS890">
            <v>44822.322916666664</v>
          </cell>
          <cell r="AT890">
            <v>44817.322916666664</v>
          </cell>
          <cell r="AU890"/>
          <cell r="AV890"/>
          <cell r="AW890"/>
          <cell r="AX890"/>
          <cell r="AY890"/>
          <cell r="AZ890"/>
          <cell r="BA890"/>
          <cell r="BB890"/>
          <cell r="BC890" t="str">
            <v>PAID</v>
          </cell>
          <cell r="BD890"/>
          <cell r="BE890">
            <v>44791.722916666666</v>
          </cell>
          <cell r="BF890">
            <v>3.2770833333343035</v>
          </cell>
          <cell r="BG890">
            <v>44785</v>
          </cell>
          <cell r="BH890">
            <v>44795</v>
          </cell>
        </row>
        <row r="891">
          <cell r="E891" t="str">
            <v>X22041832987</v>
          </cell>
          <cell r="F891" t="str">
            <v>CAROLINE JAVIER DELA ROSA</v>
          </cell>
          <cell r="G891" t="str">
            <v>JAIME LAYA, BF HOMES, PARANAQUE</v>
          </cell>
          <cell r="H891" t="str">
            <v>PARAÑAQUE CITY</v>
          </cell>
          <cell r="I891" t="str">
            <v>PARAÑAQUE</v>
          </cell>
          <cell r="J891" t="str">
            <v>target completion June 2022</v>
          </cell>
          <cell r="K891"/>
          <cell r="L891" t="str">
            <v>POWERHOUSE</v>
          </cell>
          <cell r="M891" t="str">
            <v>CLOSE</v>
          </cell>
          <cell r="N891" t="str">
            <v>MBF</v>
          </cell>
          <cell r="O891">
            <v>66.540000000000006</v>
          </cell>
          <cell r="P891"/>
          <cell r="Q891">
            <v>102.38</v>
          </cell>
          <cell r="R891">
            <v>42</v>
          </cell>
          <cell r="S891">
            <v>327669.59000000003</v>
          </cell>
          <cell r="T891" t="str">
            <v>NEW</v>
          </cell>
          <cell r="U891">
            <v>45329.43</v>
          </cell>
          <cell r="V891">
            <v>45226.15</v>
          </cell>
          <cell r="W891">
            <v>44697.685416666667</v>
          </cell>
          <cell r="X891">
            <v>44700.598611111112</v>
          </cell>
          <cell r="Y891">
            <v>44699</v>
          </cell>
          <cell r="Z891"/>
          <cell r="AA891">
            <v>44728.625694444447</v>
          </cell>
          <cell r="AB891">
            <v>45295.544444444444</v>
          </cell>
          <cell r="AC891">
            <v>30.940277777779556</v>
          </cell>
          <cell r="AD891">
            <v>28.027083333334303</v>
          </cell>
          <cell r="AE891">
            <v>566.91874999999709</v>
          </cell>
          <cell r="AF891">
            <v>44718.892313218392</v>
          </cell>
          <cell r="AG891">
            <v>44728.347485632185</v>
          </cell>
          <cell r="AH891">
            <v>44747.685416666667</v>
          </cell>
          <cell r="AI891">
            <v>0.95861971747393926</v>
          </cell>
          <cell r="AJ891">
            <v>12.88451704545448</v>
          </cell>
          <cell r="AK891">
            <v>26</v>
          </cell>
          <cell r="AL891">
            <v>36</v>
          </cell>
          <cell r="AM891">
            <v>24.206896551724139</v>
          </cell>
          <cell r="AN891">
            <v>30.662068965517239</v>
          </cell>
          <cell r="AO891">
            <v>21.206896551724139</v>
          </cell>
          <cell r="AP891">
            <v>44</v>
          </cell>
          <cell r="AQ891">
            <v>35.200000000000003</v>
          </cell>
          <cell r="AR891">
            <v>30.200000000000003</v>
          </cell>
          <cell r="AS891">
            <v>44763.825694444444</v>
          </cell>
          <cell r="AT891">
            <v>44758.825694444444</v>
          </cell>
          <cell r="AU891"/>
          <cell r="AV891"/>
          <cell r="AW891"/>
          <cell r="AX891"/>
          <cell r="AY891"/>
          <cell r="AZ891"/>
          <cell r="BA891"/>
          <cell r="BB891"/>
          <cell r="BC891" t="str">
            <v>PAID</v>
          </cell>
          <cell r="BD891"/>
          <cell r="BE891">
            <v>44731.625694444447</v>
          </cell>
          <cell r="BF891">
            <v>63.374305555553292</v>
          </cell>
          <cell r="BG891">
            <v>44726</v>
          </cell>
          <cell r="BH891">
            <v>44795</v>
          </cell>
        </row>
        <row r="892">
          <cell r="E892" t="str">
            <v>X22020881029</v>
          </cell>
          <cell r="F892" t="str">
            <v>FIGARO COFFEE SYSTEMS INC.</v>
          </cell>
          <cell r="G892" t="str">
            <v>DOÑA SOLEDAD, BETTER LIVING SUBD, PARANAQUE</v>
          </cell>
          <cell r="H892" t="str">
            <v>PARAÑAQUE CITY</v>
          </cell>
          <cell r="I892" t="str">
            <v>PARAÑAQUE</v>
          </cell>
          <cell r="J892"/>
          <cell r="K892"/>
          <cell r="L892" t="str">
            <v>POWERHOUSE</v>
          </cell>
          <cell r="M892" t="str">
            <v>CLOSE</v>
          </cell>
          <cell r="N892" t="str">
            <v>MBF</v>
          </cell>
          <cell r="O892">
            <v>46.9</v>
          </cell>
          <cell r="P892"/>
          <cell r="Q892">
            <v>64.17</v>
          </cell>
          <cell r="R892">
            <v>63</v>
          </cell>
          <cell r="S892">
            <v>196922.52</v>
          </cell>
          <cell r="T892" t="str">
            <v>NEW</v>
          </cell>
          <cell r="U892">
            <v>31806.01</v>
          </cell>
          <cell r="V892">
            <v>29276.769999999997</v>
          </cell>
          <cell r="W892">
            <v>44726.740277777775</v>
          </cell>
          <cell r="X892">
            <v>44729</v>
          </cell>
          <cell r="Y892">
            <v>44732</v>
          </cell>
          <cell r="Z892"/>
          <cell r="AA892">
            <v>44736.695138888892</v>
          </cell>
          <cell r="AB892">
            <v>45316.631944444445</v>
          </cell>
          <cell r="AC892">
            <v>9.9548611111167702</v>
          </cell>
          <cell r="AD892">
            <v>7.695138888891961</v>
          </cell>
          <cell r="AE892">
            <v>579.93680555555329</v>
          </cell>
          <cell r="AF892">
            <v>44746.040658005913</v>
          </cell>
          <cell r="AG892">
            <v>44754.987426066749</v>
          </cell>
          <cell r="AH892">
            <v>44776.740277777775</v>
          </cell>
          <cell r="AI892">
            <v>0.33479903736876093</v>
          </cell>
          <cell r="AJ892">
            <v>13.808019179894126</v>
          </cell>
          <cell r="AK892">
            <v>23</v>
          </cell>
          <cell r="AL892">
            <v>34</v>
          </cell>
          <cell r="AM892">
            <v>22.300380228136884</v>
          </cell>
          <cell r="AN892">
            <v>28.247148288973385</v>
          </cell>
          <cell r="AO892">
            <v>19.300380228136884</v>
          </cell>
          <cell r="AP892">
            <v>42</v>
          </cell>
          <cell r="AQ892">
            <v>33.6</v>
          </cell>
          <cell r="AR892">
            <v>28.6</v>
          </cell>
          <cell r="AS892">
            <v>44770.295138888891</v>
          </cell>
          <cell r="AT892">
            <v>44765.295138888891</v>
          </cell>
          <cell r="AU892"/>
          <cell r="AV892"/>
          <cell r="AW892"/>
          <cell r="AX892"/>
          <cell r="AY892"/>
          <cell r="AZ892"/>
          <cell r="BA892"/>
          <cell r="BB892"/>
          <cell r="BC892" t="str">
            <v>PAID</v>
          </cell>
          <cell r="BD892"/>
          <cell r="BE892">
            <v>44739.695138888892</v>
          </cell>
          <cell r="BF892">
            <v>55.304861111108039</v>
          </cell>
          <cell r="BG892">
            <v>44737</v>
          </cell>
          <cell r="BH892">
            <v>44795</v>
          </cell>
        </row>
        <row r="893">
          <cell r="E893" t="str">
            <v>X22031343172</v>
          </cell>
          <cell r="F893" t="str">
            <v>THE ROMAN CATHOLIC BISHOP OF PARANQUE, INC.</v>
          </cell>
          <cell r="G893" t="str">
            <v>CAPITOLINE HILLS, CASTELIAN CLASSIC, LAS PINAS CITY</v>
          </cell>
          <cell r="H893" t="str">
            <v>LAS PIÑAS CITY</v>
          </cell>
          <cell r="I893" t="str">
            <v>PARAÑAQUE</v>
          </cell>
          <cell r="J893"/>
          <cell r="K893"/>
          <cell r="L893" t="str">
            <v>POWERHOUSE</v>
          </cell>
          <cell r="M893" t="str">
            <v>CLOSE</v>
          </cell>
          <cell r="N893" t="str">
            <v>MBF</v>
          </cell>
          <cell r="O893">
            <v>184.4</v>
          </cell>
          <cell r="P893"/>
          <cell r="Q893">
            <v>271.75</v>
          </cell>
          <cell r="R893">
            <v>229</v>
          </cell>
          <cell r="S893">
            <v>878615.52</v>
          </cell>
          <cell r="T893" t="str">
            <v>NEW</v>
          </cell>
          <cell r="U893">
            <v>126935.03</v>
          </cell>
          <cell r="V893">
            <v>130197.45999999999</v>
          </cell>
          <cell r="W893">
            <v>44707.337500000001</v>
          </cell>
          <cell r="X893">
            <v>44712</v>
          </cell>
          <cell r="Y893">
            <v>44708</v>
          </cell>
          <cell r="Z893"/>
          <cell r="AA893">
            <v>44723.354861111111</v>
          </cell>
          <cell r="AB893">
            <v>45352.402777777781</v>
          </cell>
          <cell r="AC893">
            <v>16.017361111109494</v>
          </cell>
          <cell r="AD893">
            <v>11.354861111110949</v>
          </cell>
          <cell r="AE893">
            <v>629.04791666667006</v>
          </cell>
          <cell r="AF893">
            <v>44726.365472027974</v>
          </cell>
          <cell r="AG893">
            <v>44735.239597902102</v>
          </cell>
          <cell r="AH893">
            <v>44757.337500000001</v>
          </cell>
          <cell r="AI893">
            <v>0.54535300925920416</v>
          </cell>
          <cell r="AJ893">
            <v>13.674954710145002</v>
          </cell>
          <cell r="AK893">
            <v>28</v>
          </cell>
          <cell r="AL893">
            <v>30</v>
          </cell>
          <cell r="AM893">
            <v>22.027972027972027</v>
          </cell>
          <cell r="AN893">
            <v>27.9020979020979</v>
          </cell>
          <cell r="AO893">
            <v>19.027972027972027</v>
          </cell>
          <cell r="AP893">
            <v>46</v>
          </cell>
          <cell r="AQ893">
            <v>36.800000000000004</v>
          </cell>
          <cell r="AR893">
            <v>31.800000000000004</v>
          </cell>
          <cell r="AS893">
            <v>44760.154861111114</v>
          </cell>
          <cell r="AT893">
            <v>44755.154861111114</v>
          </cell>
          <cell r="AU893"/>
          <cell r="AV893"/>
          <cell r="AW893"/>
          <cell r="AX893"/>
          <cell r="AY893"/>
          <cell r="AZ893"/>
          <cell r="BA893"/>
          <cell r="BB893"/>
          <cell r="BC893" t="str">
            <v>PAID</v>
          </cell>
          <cell r="BD893"/>
          <cell r="BE893">
            <v>44726.354861111111</v>
          </cell>
          <cell r="BF893">
            <v>68.645138888889051</v>
          </cell>
          <cell r="BG893">
            <v>44722</v>
          </cell>
          <cell r="BH893">
            <v>44795</v>
          </cell>
        </row>
        <row r="894">
          <cell r="E894" t="str">
            <v>X22062582675</v>
          </cell>
          <cell r="F894" t="str">
            <v>MARY JANE NGO TIO</v>
          </cell>
          <cell r="G894" t="str">
            <v>LOS TAMARAOS, SUNSET VILL, PARANAQUE</v>
          </cell>
          <cell r="H894" t="str">
            <v>PARAÑAQUE CITY</v>
          </cell>
          <cell r="I894" t="str">
            <v>PARAÑAQUE</v>
          </cell>
          <cell r="J894"/>
          <cell r="K894"/>
          <cell r="L894" t="str">
            <v>POWERHOUSE</v>
          </cell>
          <cell r="M894" t="str">
            <v>CLOSE</v>
          </cell>
          <cell r="N894" t="str">
            <v>MBF</v>
          </cell>
          <cell r="O894">
            <v>20.34</v>
          </cell>
          <cell r="P894"/>
          <cell r="Q894">
            <v>27.72</v>
          </cell>
          <cell r="R894">
            <v>80</v>
          </cell>
          <cell r="S894">
            <v>180063.19</v>
          </cell>
          <cell r="T894" t="str">
            <v>NEW</v>
          </cell>
          <cell r="U894">
            <v>13814.29</v>
          </cell>
          <cell r="V894">
            <v>15137.689999999999</v>
          </cell>
          <cell r="W894">
            <v>44739.786805555559</v>
          </cell>
          <cell r="X894">
            <v>44743</v>
          </cell>
          <cell r="Y894">
            <v>44743</v>
          </cell>
          <cell r="Z894"/>
          <cell r="AA894">
            <v>44755.723611111112</v>
          </cell>
          <cell r="AB894">
            <v>45385.352777777778</v>
          </cell>
          <cell r="AC894">
            <v>15.936805555553292</v>
          </cell>
          <cell r="AD894">
            <v>12.723611111112405</v>
          </cell>
          <cell r="AE894">
            <v>629.6291666666657</v>
          </cell>
          <cell r="AF894">
            <v>44757.861185720845</v>
          </cell>
          <cell r="AG894">
            <v>44766.481020431595</v>
          </cell>
          <cell r="AH894">
            <v>44789.786805555559</v>
          </cell>
          <cell r="AI894">
            <v>0.56716278594763181</v>
          </cell>
          <cell r="AJ894">
            <v>15.740729166666643</v>
          </cell>
          <cell r="AK894">
            <v>20</v>
          </cell>
          <cell r="AL894">
            <v>34</v>
          </cell>
          <cell r="AM894">
            <v>21.074380165289259</v>
          </cell>
          <cell r="AN894">
            <v>26.694214876033058</v>
          </cell>
          <cell r="AO894">
            <v>18.074380165289259</v>
          </cell>
          <cell r="AP894">
            <v>40</v>
          </cell>
          <cell r="AQ894">
            <v>32</v>
          </cell>
          <cell r="AR894">
            <v>27</v>
          </cell>
          <cell r="AS894">
            <v>44787.723611111112</v>
          </cell>
          <cell r="AT894">
            <v>44782.723611111112</v>
          </cell>
          <cell r="AU894"/>
          <cell r="AV894"/>
          <cell r="AW894"/>
          <cell r="AX894"/>
          <cell r="AY894"/>
          <cell r="AZ894"/>
          <cell r="BA894"/>
          <cell r="BB894"/>
          <cell r="BC894" t="str">
            <v>PAID</v>
          </cell>
          <cell r="BD894"/>
          <cell r="BE894">
            <v>44758.723611111112</v>
          </cell>
          <cell r="BF894">
            <v>36.276388888887595</v>
          </cell>
          <cell r="BG894">
            <v>44751</v>
          </cell>
          <cell r="BH894">
            <v>44795</v>
          </cell>
        </row>
        <row r="895">
          <cell r="E895" t="str">
            <v>X22062541264</v>
          </cell>
          <cell r="F895" t="str">
            <v>L.R. TIQUI BUILDERS, INC.</v>
          </cell>
          <cell r="G895" t="str">
            <v>C5 EXTENSION, PULANGLUPA I, LAS PINAS CITY</v>
          </cell>
          <cell r="H895" t="str">
            <v>LAS PIÑAS CITY</v>
          </cell>
          <cell r="I895" t="str">
            <v>PARAÑAQUE</v>
          </cell>
          <cell r="J895" t="str">
            <v>for scheduling/execution</v>
          </cell>
          <cell r="K895"/>
          <cell r="L895" t="str">
            <v>ECOM</v>
          </cell>
          <cell r="M895" t="str">
            <v>CLOSE</v>
          </cell>
          <cell r="N895" t="str">
            <v>MBF</v>
          </cell>
          <cell r="O895">
            <v>14.64</v>
          </cell>
          <cell r="P895"/>
          <cell r="Q895">
            <v>19.93</v>
          </cell>
          <cell r="R895">
            <v>13</v>
          </cell>
          <cell r="S895">
            <v>116726.02</v>
          </cell>
          <cell r="T895" t="str">
            <v>NEW</v>
          </cell>
          <cell r="U895">
            <v>9947.42</v>
          </cell>
          <cell r="V895">
            <v>9947.42</v>
          </cell>
          <cell r="W895">
            <v>44756.560416666667</v>
          </cell>
          <cell r="X895">
            <v>44760</v>
          </cell>
          <cell r="Y895">
            <v>44760</v>
          </cell>
          <cell r="Z895"/>
          <cell r="AA895">
            <v>44784.427083333336</v>
          </cell>
          <cell r="AB895">
            <v>45428.561805555553</v>
          </cell>
          <cell r="AC895">
            <v>27.866666666668607</v>
          </cell>
          <cell r="AD895">
            <v>24.427083333335759</v>
          </cell>
          <cell r="AE895">
            <v>644.13472222221753</v>
          </cell>
          <cell r="AF895">
            <v>44775.334610215054</v>
          </cell>
          <cell r="AG895">
            <v>44784.141061827955</v>
          </cell>
          <cell r="AH895">
            <v>44806.560416666667</v>
          </cell>
          <cell r="AI895">
            <v>0.95985185185191857</v>
          </cell>
          <cell r="AJ895">
            <v>16.103368055555439</v>
          </cell>
          <cell r="AK895">
            <v>20</v>
          </cell>
          <cell r="AL895">
            <v>36</v>
          </cell>
          <cell r="AM895">
            <v>21.774193548387096</v>
          </cell>
          <cell r="AN895">
            <v>27.58064516129032</v>
          </cell>
          <cell r="AO895">
            <v>18.774193548387096</v>
          </cell>
          <cell r="AP895">
            <v>40</v>
          </cell>
          <cell r="AQ895">
            <v>32</v>
          </cell>
          <cell r="AR895">
            <v>27</v>
          </cell>
          <cell r="AS895">
            <v>44816.427083333336</v>
          </cell>
          <cell r="AT895">
            <v>44811.427083333336</v>
          </cell>
          <cell r="AU895"/>
          <cell r="AV895"/>
          <cell r="AW895"/>
          <cell r="AX895"/>
          <cell r="AY895"/>
          <cell r="AZ895"/>
          <cell r="BA895"/>
          <cell r="BB895"/>
          <cell r="BC895" t="str">
            <v>PAID</v>
          </cell>
          <cell r="BD895"/>
          <cell r="BE895">
            <v>44787.427083333336</v>
          </cell>
          <cell r="BF895">
            <v>7.5729166666642413</v>
          </cell>
          <cell r="BG895">
            <v>44784</v>
          </cell>
          <cell r="BH895">
            <v>44795</v>
          </cell>
        </row>
        <row r="896">
          <cell r="E896" t="str">
            <v>X22062544383</v>
          </cell>
          <cell r="F896" t="str">
            <v>EMMANUEL PABLO</v>
          </cell>
          <cell r="G896" t="str">
            <v>DURIAN EXT, ZONE 1, TAGUIG CITY</v>
          </cell>
          <cell r="H896" t="str">
            <v>TAGUIG CITY</v>
          </cell>
          <cell r="I896" t="str">
            <v>PARAÑAQUE</v>
          </cell>
          <cell r="J896"/>
          <cell r="K896"/>
          <cell r="L896" t="str">
            <v>POWERHOUSE</v>
          </cell>
          <cell r="M896" t="str">
            <v>CLOSE</v>
          </cell>
          <cell r="N896" t="str">
            <v>MBF</v>
          </cell>
          <cell r="O896">
            <v>41.99</v>
          </cell>
          <cell r="P896"/>
          <cell r="Q896">
            <v>63.02</v>
          </cell>
          <cell r="R896">
            <v>36</v>
          </cell>
          <cell r="S896">
            <v>233519.31</v>
          </cell>
          <cell r="T896" t="str">
            <v>MODIFICATION</v>
          </cell>
          <cell r="U896">
            <v>24352.720000000001</v>
          </cell>
          <cell r="V896">
            <v>4123.22</v>
          </cell>
          <cell r="W896">
            <v>44730.833333333336</v>
          </cell>
          <cell r="X896">
            <v>44736</v>
          </cell>
          <cell r="Y896">
            <v>44734</v>
          </cell>
          <cell r="Z896"/>
          <cell r="AA896">
            <v>44746.34652777778</v>
          </cell>
          <cell r="AB896">
            <v>45441.824999999997</v>
          </cell>
          <cell r="AC896">
            <v>15.513194444443798</v>
          </cell>
          <cell r="AD896">
            <v>10.346527777779556</v>
          </cell>
          <cell r="AE896">
            <v>695.47847222221753</v>
          </cell>
          <cell r="AF896">
            <v>44750.918835192075</v>
          </cell>
          <cell r="AG896">
            <v>44760.074969021065</v>
          </cell>
          <cell r="AH896">
            <v>44780.833333333336</v>
          </cell>
          <cell r="AI896">
            <v>0.50399146202359679</v>
          </cell>
          <cell r="AJ896">
            <v>16.559011243386131</v>
          </cell>
          <cell r="AK896">
            <v>23</v>
          </cell>
          <cell r="AL896">
            <v>36</v>
          </cell>
          <cell r="AM896">
            <v>23.085501858736059</v>
          </cell>
          <cell r="AN896">
            <v>29.241635687732341</v>
          </cell>
          <cell r="AO896">
            <v>20.085501858736059</v>
          </cell>
          <cell r="AP896">
            <v>42</v>
          </cell>
          <cell r="AQ896">
            <v>33.6</v>
          </cell>
          <cell r="AR896">
            <v>28.6</v>
          </cell>
          <cell r="AS896">
            <v>44779.946527777778</v>
          </cell>
          <cell r="AT896">
            <v>44774.946527777778</v>
          </cell>
          <cell r="AU896"/>
          <cell r="AV896"/>
          <cell r="AW896"/>
          <cell r="AX896"/>
          <cell r="AY896"/>
          <cell r="AZ896"/>
          <cell r="BA896"/>
          <cell r="BB896"/>
          <cell r="BC896" t="str">
            <v>PAID</v>
          </cell>
          <cell r="BD896" t="str">
            <v>WITH BACKJOB</v>
          </cell>
          <cell r="BE896">
            <v>44749.34652777778</v>
          </cell>
          <cell r="BF896">
            <v>45.653472222220444</v>
          </cell>
          <cell r="BG896">
            <v>44742</v>
          </cell>
          <cell r="BH896">
            <v>44795</v>
          </cell>
        </row>
        <row r="897">
          <cell r="E897" t="str">
            <v>X22031281426</v>
          </cell>
          <cell r="F897" t="str">
            <v>IMELDA BALLENTOS CAJAYON</v>
          </cell>
          <cell r="G897" t="str">
            <v>B. APACIBLE, PHILAMLIFE VILL, LAS PINAS CITY</v>
          </cell>
          <cell r="H897" t="str">
            <v>LAS PIÑAS CITY</v>
          </cell>
          <cell r="I897" t="str">
            <v>PARAÑAQUE</v>
          </cell>
          <cell r="J897" t="str">
            <v>for pole installation</v>
          </cell>
          <cell r="K897"/>
          <cell r="L897" t="str">
            <v>ECOM</v>
          </cell>
          <cell r="M897" t="str">
            <v>CLOSE</v>
          </cell>
          <cell r="N897" t="str">
            <v>IJP</v>
          </cell>
          <cell r="O897">
            <v>109.6</v>
          </cell>
          <cell r="P897"/>
          <cell r="Q897">
            <v>170.78</v>
          </cell>
          <cell r="R897">
            <v>50</v>
          </cell>
          <cell r="S897">
            <v>452435.68</v>
          </cell>
          <cell r="T897" t="str">
            <v>MODIFICATION</v>
          </cell>
          <cell r="U897">
            <v>73342.570000000007</v>
          </cell>
          <cell r="V897">
            <v>74390.720000000001</v>
          </cell>
          <cell r="W897">
            <v>44741.265277777777</v>
          </cell>
          <cell r="X897">
            <v>44743</v>
          </cell>
          <cell r="Y897">
            <v>44748</v>
          </cell>
          <cell r="Z897"/>
          <cell r="AA897">
            <v>44778.611111111109</v>
          </cell>
          <cell r="AB897">
            <v>45422.558333333334</v>
          </cell>
          <cell r="AC897">
            <v>37.345833333332848</v>
          </cell>
          <cell r="AD897">
            <v>35.611111111109494</v>
          </cell>
          <cell r="AE897">
            <v>643.94722222222481</v>
          </cell>
          <cell r="AF897">
            <v>44762.472174329501</v>
          </cell>
          <cell r="AG897">
            <v>44771.927346743294</v>
          </cell>
          <cell r="AH897">
            <v>44791.265277777777</v>
          </cell>
          <cell r="AI897">
            <v>1.1570824430199278</v>
          </cell>
          <cell r="AJ897">
            <v>14.635164141414201</v>
          </cell>
          <cell r="AK897">
            <v>26</v>
          </cell>
          <cell r="AL897">
            <v>36</v>
          </cell>
          <cell r="AM897">
            <v>24.206896551724139</v>
          </cell>
          <cell r="AN897">
            <v>30.662068965517239</v>
          </cell>
          <cell r="AO897">
            <v>21.206896551724139</v>
          </cell>
          <cell r="AP897">
            <v>44</v>
          </cell>
          <cell r="AQ897">
            <v>35.200000000000003</v>
          </cell>
          <cell r="AR897">
            <v>30.200000000000003</v>
          </cell>
          <cell r="AS897">
            <v>44813.811111111107</v>
          </cell>
          <cell r="AT897">
            <v>44808.811111111107</v>
          </cell>
          <cell r="AU897"/>
          <cell r="AV897"/>
          <cell r="AW897"/>
          <cell r="AX897"/>
          <cell r="AY897"/>
          <cell r="AZ897"/>
          <cell r="BA897"/>
          <cell r="BB897"/>
          <cell r="BC897" t="str">
            <v>PAID</v>
          </cell>
          <cell r="BD897"/>
          <cell r="BE897">
            <v>44781.611111111109</v>
          </cell>
          <cell r="BF897">
            <v>13.388888888890506</v>
          </cell>
          <cell r="BG897">
            <v>44781</v>
          </cell>
          <cell r="BH897">
            <v>44795</v>
          </cell>
        </row>
        <row r="898">
          <cell r="E898" t="str">
            <v>X21094117643</v>
          </cell>
          <cell r="F898" t="str">
            <v>BRILLIANT CHOICE PROPERTIES &amp; DEV INC.</v>
          </cell>
          <cell r="G898" t="str">
            <v>DE GUZMAN, DON GALO, PARANAQUE</v>
          </cell>
          <cell r="H898" t="str">
            <v>PARAÑAQUE CITY</v>
          </cell>
          <cell r="I898" t="str">
            <v>PARAÑAQUE</v>
          </cell>
          <cell r="J898"/>
          <cell r="K898"/>
          <cell r="L898" t="str">
            <v>POWERHOUSE</v>
          </cell>
          <cell r="M898" t="str">
            <v>CLOSE</v>
          </cell>
          <cell r="N898" t="str">
            <v>MBF</v>
          </cell>
          <cell r="O898">
            <v>293.74</v>
          </cell>
          <cell r="P898"/>
          <cell r="Q898">
            <v>490.12</v>
          </cell>
          <cell r="R898">
            <v>2409</v>
          </cell>
          <cell r="S898">
            <v>2108583.63</v>
          </cell>
          <cell r="T898" t="str">
            <v>NEW</v>
          </cell>
          <cell r="U898">
            <v>222637.65</v>
          </cell>
          <cell r="V898">
            <v>200628.3</v>
          </cell>
          <cell r="W898">
            <v>44721.714583333334</v>
          </cell>
          <cell r="X898">
            <v>44726.542361111111</v>
          </cell>
          <cell r="Y898">
            <v>44726</v>
          </cell>
          <cell r="Z898"/>
          <cell r="AA898">
            <v>44751.407638888886</v>
          </cell>
          <cell r="AB898">
            <v>45625.815972222219</v>
          </cell>
          <cell r="AC898">
            <v>29.693055555551837</v>
          </cell>
          <cell r="AD898">
            <v>24.865277777775191</v>
          </cell>
          <cell r="AE898">
            <v>874.40833333333285</v>
          </cell>
          <cell r="AF898">
            <v>44735.615991784041</v>
          </cell>
          <cell r="AG898">
            <v>44743.123034037562</v>
          </cell>
          <cell r="AH898">
            <v>44771.714583333334</v>
          </cell>
          <cell r="AI898">
            <v>1.3176293402776127</v>
          </cell>
          <cell r="AJ898">
            <v>17.488166666666658</v>
          </cell>
          <cell r="AK898">
            <v>32</v>
          </cell>
          <cell r="AL898">
            <v>20</v>
          </cell>
          <cell r="AM898">
            <v>16.901408450704228</v>
          </cell>
          <cell r="AN898">
            <v>21.408450704225352</v>
          </cell>
          <cell r="AO898">
            <v>13.901408450704228</v>
          </cell>
          <cell r="AP898">
            <v>50</v>
          </cell>
          <cell r="AQ898">
            <v>40</v>
          </cell>
          <cell r="AR898">
            <v>35</v>
          </cell>
          <cell r="AS898">
            <v>44791.407638888886</v>
          </cell>
          <cell r="AT898">
            <v>44786.407638888886</v>
          </cell>
          <cell r="AU898"/>
          <cell r="AV898"/>
          <cell r="AW898"/>
          <cell r="AX898"/>
          <cell r="AY898"/>
          <cell r="AZ898"/>
          <cell r="BA898"/>
          <cell r="BB898"/>
          <cell r="BC898" t="str">
            <v>PAID</v>
          </cell>
          <cell r="BD898" t="str">
            <v>WITH BACKJOB</v>
          </cell>
          <cell r="BE898">
            <v>44754.407638888886</v>
          </cell>
          <cell r="BF898">
            <v>40.59236111111386</v>
          </cell>
          <cell r="BG898">
            <v>44749</v>
          </cell>
          <cell r="BH898">
            <v>44795</v>
          </cell>
        </row>
        <row r="899">
          <cell r="E899" t="str">
            <v>X21072812581</v>
          </cell>
          <cell r="F899" t="str">
            <v>SPRINGTOWN DEVELOPMENT CORP.</v>
          </cell>
          <cell r="G899" t="str">
            <v>SUSANA, TUNASAN, MUNTINLUPA</v>
          </cell>
          <cell r="H899" t="str">
            <v>MUNTINLUPA CITY</v>
          </cell>
          <cell r="I899" t="str">
            <v>PARAÑAQUE</v>
          </cell>
          <cell r="J899"/>
          <cell r="K899"/>
          <cell r="L899" t="str">
            <v>CHALLENGER</v>
          </cell>
          <cell r="M899" t="str">
            <v>CLOSE</v>
          </cell>
          <cell r="N899" t="str">
            <v>AED</v>
          </cell>
          <cell r="O899">
            <v>423.67</v>
          </cell>
          <cell r="P899"/>
          <cell r="Q899">
            <v>694.5</v>
          </cell>
          <cell r="R899">
            <v>2518</v>
          </cell>
          <cell r="S899">
            <v>2384200.89</v>
          </cell>
          <cell r="T899" t="str">
            <v>NEW</v>
          </cell>
          <cell r="U899">
            <v>305587.92</v>
          </cell>
          <cell r="V899">
            <v>287375.83999999997</v>
          </cell>
          <cell r="W899">
            <v>44550.694444444445</v>
          </cell>
          <cell r="X899">
            <v>44553</v>
          </cell>
          <cell r="Y899">
            <v>44557</v>
          </cell>
          <cell r="Z899"/>
          <cell r="AA899">
            <v>44589.431250000001</v>
          </cell>
          <cell r="AB899">
            <v>45009.554166666669</v>
          </cell>
          <cell r="AC899">
            <v>38.736805555556202</v>
          </cell>
          <cell r="AD899">
            <v>36.431250000001455</v>
          </cell>
          <cell r="AE899">
            <v>420.12291666666715</v>
          </cell>
          <cell r="AF899">
            <v>44565.341503267977</v>
          </cell>
          <cell r="AG899">
            <v>44573.047385620914</v>
          </cell>
          <cell r="AH899">
            <v>44600.694444444445</v>
          </cell>
          <cell r="AI899">
            <v>1.6463142361111385</v>
          </cell>
          <cell r="AJ899">
            <v>7.6385984848484938</v>
          </cell>
          <cell r="AK899">
            <v>40</v>
          </cell>
          <cell r="AL899">
            <v>20</v>
          </cell>
          <cell r="AM899">
            <v>17.647058823529413</v>
          </cell>
          <cell r="AN899">
            <v>22.352941176470591</v>
          </cell>
          <cell r="AO899">
            <v>14.647058823529413</v>
          </cell>
          <cell r="AP899">
            <v>55</v>
          </cell>
          <cell r="AQ899">
            <v>44</v>
          </cell>
          <cell r="AR899">
            <v>39</v>
          </cell>
          <cell r="AS899">
            <v>44633.431250000001</v>
          </cell>
          <cell r="AT899">
            <v>44628.431250000001</v>
          </cell>
          <cell r="AU899"/>
          <cell r="AV899"/>
          <cell r="AW899"/>
          <cell r="AX899"/>
          <cell r="AY899"/>
          <cell r="AZ899"/>
          <cell r="BA899"/>
          <cell r="BB899"/>
          <cell r="BC899" t="str">
            <v>PAID</v>
          </cell>
          <cell r="BD899"/>
          <cell r="BE899">
            <v>44592.431250000001</v>
          </cell>
          <cell r="BF899">
            <v>203.56874999999854</v>
          </cell>
          <cell r="BG899">
            <v>44676</v>
          </cell>
          <cell r="BH899">
            <v>44796</v>
          </cell>
        </row>
        <row r="900">
          <cell r="E900" t="str">
            <v>X21115034519</v>
          </cell>
          <cell r="F900" t="str">
            <v>KATARUNGAN VILLAGE HOMEOWNERS ASSOC. INC.</v>
          </cell>
          <cell r="G900" t="str">
            <v>Q. PAREDES, KATARUNGAN VILLAGE, MUNTINLUPA</v>
          </cell>
          <cell r="H900" t="str">
            <v>MUNTINLUPA CITY</v>
          </cell>
          <cell r="I900" t="str">
            <v>PARAÑAQUE</v>
          </cell>
          <cell r="J900" t="str">
            <v>for schedule - with follow up from Val Ongpauco</v>
          </cell>
          <cell r="K900"/>
          <cell r="L900" t="str">
            <v>CHALLENGER</v>
          </cell>
          <cell r="M900" t="str">
            <v>CLOSE</v>
          </cell>
          <cell r="N900" t="str">
            <v>MBF</v>
          </cell>
          <cell r="O900">
            <v>232.65</v>
          </cell>
          <cell r="P900"/>
          <cell r="Q900">
            <v>379.7</v>
          </cell>
          <cell r="R900">
            <v>10</v>
          </cell>
          <cell r="S900">
            <v>955304.14</v>
          </cell>
          <cell r="T900" t="str">
            <v>MODIFICATION</v>
          </cell>
          <cell r="U900">
            <v>157466.66</v>
          </cell>
          <cell r="V900">
            <v>158808.61000000002</v>
          </cell>
          <cell r="W900">
            <v>44749.519444444442</v>
          </cell>
          <cell r="X900">
            <v>44754</v>
          </cell>
          <cell r="Y900">
            <v>44754</v>
          </cell>
          <cell r="Z900"/>
          <cell r="AA900">
            <v>44765.822222222225</v>
          </cell>
          <cell r="AB900">
            <v>45050.549305555556</v>
          </cell>
          <cell r="AC900">
            <v>16.302777777782467</v>
          </cell>
          <cell r="AD900">
            <v>11.822222222224809</v>
          </cell>
          <cell r="AE900">
            <v>284.72708333333139</v>
          </cell>
          <cell r="AF900">
            <v>44771.99114255765</v>
          </cell>
          <cell r="AG900">
            <v>44781.783595387838</v>
          </cell>
          <cell r="AH900">
            <v>44799.519444444442</v>
          </cell>
          <cell r="AI900">
            <v>0.48002623456803928</v>
          </cell>
          <cell r="AJ900">
            <v>5.9318142361110704</v>
          </cell>
          <cell r="AK900">
            <v>30</v>
          </cell>
          <cell r="AL900">
            <v>36</v>
          </cell>
          <cell r="AM900">
            <v>25.471698113207545</v>
          </cell>
          <cell r="AN900">
            <v>32.264150943396224</v>
          </cell>
          <cell r="AO900">
            <v>22.471698113207545</v>
          </cell>
          <cell r="AP900">
            <v>48</v>
          </cell>
          <cell r="AQ900">
            <v>38.400000000000006</v>
          </cell>
          <cell r="AR900">
            <v>33.400000000000006</v>
          </cell>
          <cell r="AS900">
            <v>44804.222222222226</v>
          </cell>
          <cell r="AT900">
            <v>44799.222222222226</v>
          </cell>
          <cell r="AU900"/>
          <cell r="AV900"/>
          <cell r="AW900"/>
          <cell r="AX900"/>
          <cell r="AY900"/>
          <cell r="AZ900"/>
          <cell r="BA900"/>
          <cell r="BB900"/>
          <cell r="BC900" t="str">
            <v>PAID</v>
          </cell>
          <cell r="BD900"/>
          <cell r="BE900">
            <v>44768.822222222225</v>
          </cell>
          <cell r="BF900">
            <v>27.177777777775191</v>
          </cell>
          <cell r="BG900">
            <v>44764</v>
          </cell>
          <cell r="BH900">
            <v>44796</v>
          </cell>
        </row>
        <row r="901">
          <cell r="E901" t="str">
            <v>X21083517516</v>
          </cell>
          <cell r="F901" t="str">
            <v>GLOBE TELECOM</v>
          </cell>
          <cell r="G901" t="str">
            <v>5TH, UNITED PARANAQUE 5, PARANAQUE</v>
          </cell>
          <cell r="H901" t="str">
            <v>PARAÑAQUE CITY</v>
          </cell>
          <cell r="I901" t="str">
            <v>PARAÑAQUE</v>
          </cell>
          <cell r="J901"/>
          <cell r="K901"/>
          <cell r="L901" t="str">
            <v>CHALLENGER</v>
          </cell>
          <cell r="M901" t="str">
            <v>CLOSE</v>
          </cell>
          <cell r="N901" t="str">
            <v>MBF</v>
          </cell>
          <cell r="O901">
            <v>145.33000000000001</v>
          </cell>
          <cell r="P901"/>
          <cell r="Q901">
            <v>200.67</v>
          </cell>
          <cell r="R901">
            <v>23</v>
          </cell>
          <cell r="S901">
            <v>352726.91</v>
          </cell>
          <cell r="T901" t="str">
            <v>MODIFICATION</v>
          </cell>
          <cell r="U901">
            <v>97941.71</v>
          </cell>
          <cell r="V901">
            <v>95455.08</v>
          </cell>
          <cell r="W901">
            <v>44732.668055555558</v>
          </cell>
          <cell r="X901">
            <v>44736.642361111109</v>
          </cell>
          <cell r="Y901">
            <v>44736</v>
          </cell>
          <cell r="Z901"/>
          <cell r="AA901">
            <v>44755.765972222223</v>
          </cell>
          <cell r="AB901">
            <v>45107.344444444447</v>
          </cell>
          <cell r="AC901">
            <v>23.097916666665697</v>
          </cell>
          <cell r="AD901">
            <v>19.12361111111386</v>
          </cell>
          <cell r="AE901">
            <v>351.57847222222335</v>
          </cell>
          <cell r="AF901">
            <v>44753.874952107282</v>
          </cell>
          <cell r="AG901">
            <v>44763.330124521075</v>
          </cell>
          <cell r="AH901">
            <v>44782.668055555558</v>
          </cell>
          <cell r="AI901">
            <v>0.71564058048430035</v>
          </cell>
          <cell r="AJ901">
            <v>7.9904198232323491</v>
          </cell>
          <cell r="AK901">
            <v>26</v>
          </cell>
          <cell r="AL901">
            <v>36</v>
          </cell>
          <cell r="AM901">
            <v>24.206896551724139</v>
          </cell>
          <cell r="AN901">
            <v>30.662068965517239</v>
          </cell>
          <cell r="AO901">
            <v>21.206896551724139</v>
          </cell>
          <cell r="AP901">
            <v>44</v>
          </cell>
          <cell r="AQ901">
            <v>35.200000000000003</v>
          </cell>
          <cell r="AR901">
            <v>30.200000000000003</v>
          </cell>
          <cell r="AS901">
            <v>44790.96597222222</v>
          </cell>
          <cell r="AT901">
            <v>44785.96597222222</v>
          </cell>
          <cell r="AU901"/>
          <cell r="AV901"/>
          <cell r="AW901"/>
          <cell r="AX901"/>
          <cell r="AY901"/>
          <cell r="AZ901"/>
          <cell r="BA901"/>
          <cell r="BB901"/>
          <cell r="BC901" t="str">
            <v>PAID</v>
          </cell>
          <cell r="BD901" t="str">
            <v>WITH BACKJOB</v>
          </cell>
          <cell r="BE901">
            <v>44758.765972222223</v>
          </cell>
          <cell r="BF901">
            <v>37.234027777776646</v>
          </cell>
          <cell r="BG901">
            <v>44750</v>
          </cell>
          <cell r="BH901">
            <v>44796</v>
          </cell>
        </row>
        <row r="902">
          <cell r="E902" t="str">
            <v>X22051907034</v>
          </cell>
          <cell r="F902" t="str">
            <v>RAMON JR. BAUTISTA BONG REVILLA</v>
          </cell>
          <cell r="G902" t="str">
            <v>GEN. EMILIO AGUINALDO, HABAY II, BACOOR</v>
          </cell>
          <cell r="H902" t="str">
            <v>BACOOR CITY</v>
          </cell>
          <cell r="I902" t="str">
            <v>DASMA</v>
          </cell>
          <cell r="J902"/>
          <cell r="K902"/>
          <cell r="L902" t="str">
            <v>CHALLENGER</v>
          </cell>
          <cell r="M902" t="str">
            <v>CLOSE</v>
          </cell>
          <cell r="N902" t="str">
            <v>MBF</v>
          </cell>
          <cell r="O902">
            <v>4.51</v>
          </cell>
          <cell r="P902"/>
          <cell r="Q902">
            <v>6.17</v>
          </cell>
          <cell r="R902">
            <v>24</v>
          </cell>
          <cell r="S902">
            <v>25610.04</v>
          </cell>
          <cell r="T902" t="str">
            <v>NEW</v>
          </cell>
          <cell r="U902">
            <v>3058.46</v>
          </cell>
          <cell r="V902"/>
          <cell r="W902">
            <v>44701.506249999999</v>
          </cell>
          <cell r="X902">
            <v>44707</v>
          </cell>
          <cell r="Y902">
            <v>44707</v>
          </cell>
          <cell r="Z902"/>
          <cell r="AA902">
            <v>44708.606249999997</v>
          </cell>
          <cell r="AB902">
            <v>45171.588888888888</v>
          </cell>
          <cell r="AC902">
            <v>7.0999999999985448</v>
          </cell>
          <cell r="AD902">
            <v>1.6062499999970896</v>
          </cell>
          <cell r="AE902">
            <v>462.98263888889051</v>
          </cell>
          <cell r="AF902">
            <v>44720.280443548385</v>
          </cell>
          <cell r="AG902">
            <v>44729.086895161287</v>
          </cell>
          <cell r="AH902">
            <v>44751.506249999999</v>
          </cell>
          <cell r="AI902">
            <v>0.24455555555550545</v>
          </cell>
          <cell r="AJ902">
            <v>11.574565972222263</v>
          </cell>
          <cell r="AK902">
            <v>20</v>
          </cell>
          <cell r="AL902">
            <v>36</v>
          </cell>
          <cell r="AM902">
            <v>21.774193548387096</v>
          </cell>
          <cell r="AN902">
            <v>27.58064516129032</v>
          </cell>
          <cell r="AO902">
            <v>18.774193548387096</v>
          </cell>
          <cell r="AP902">
            <v>40</v>
          </cell>
          <cell r="AQ902">
            <v>32</v>
          </cell>
          <cell r="AR902">
            <v>27</v>
          </cell>
          <cell r="AS902">
            <v>44740.606249999997</v>
          </cell>
          <cell r="AT902">
            <v>44735.606249999997</v>
          </cell>
          <cell r="AU902"/>
          <cell r="AV902"/>
          <cell r="AW902"/>
          <cell r="AX902"/>
          <cell r="AY902"/>
          <cell r="AZ902"/>
          <cell r="BA902"/>
          <cell r="BB902"/>
          <cell r="BC902" t="str">
            <v>PAID</v>
          </cell>
          <cell r="BD902"/>
          <cell r="BE902">
            <v>44711.606249999997</v>
          </cell>
          <cell r="BF902">
            <v>84.39375000000291</v>
          </cell>
          <cell r="BG902">
            <v>44715</v>
          </cell>
          <cell r="BH902">
            <v>44796</v>
          </cell>
        </row>
        <row r="903">
          <cell r="E903" t="str">
            <v>X21115211107</v>
          </cell>
          <cell r="F903" t="str">
            <v>MERALCO INDUSTRIAL ENGINEERING SERVICES CORPORATIO</v>
          </cell>
          <cell r="G903" t="str">
            <v>MONTILLANO INT, ALABANG, MUNTINLUPA</v>
          </cell>
          <cell r="H903" t="str">
            <v>MUNTINLUPA CITY</v>
          </cell>
          <cell r="I903" t="str">
            <v>PARAÑAQUE</v>
          </cell>
          <cell r="J903"/>
          <cell r="K903"/>
          <cell r="L903" t="str">
            <v>POWERHOUSE</v>
          </cell>
          <cell r="M903" t="str">
            <v>CLOSE</v>
          </cell>
          <cell r="N903" t="str">
            <v>MBF</v>
          </cell>
          <cell r="O903">
            <v>46.24</v>
          </cell>
          <cell r="P903"/>
          <cell r="Q903">
            <v>63.17</v>
          </cell>
          <cell r="R903">
            <v>54</v>
          </cell>
          <cell r="S903">
            <v>209237.18</v>
          </cell>
          <cell r="T903" t="str">
            <v>NEW</v>
          </cell>
          <cell r="U903">
            <v>31355.08</v>
          </cell>
          <cell r="V903">
            <v>31355.08</v>
          </cell>
          <cell r="W903">
            <v>44739.541666666664</v>
          </cell>
          <cell r="X903">
            <v>44740.529861111114</v>
          </cell>
          <cell r="Y903">
            <v>44739</v>
          </cell>
          <cell r="Z903"/>
          <cell r="AA903">
            <v>44748.408333333333</v>
          </cell>
          <cell r="AB903">
            <v>45209.656944444447</v>
          </cell>
          <cell r="AC903">
            <v>8.8666666666686069</v>
          </cell>
          <cell r="AD903">
            <v>7.8784722222189885</v>
          </cell>
          <cell r="AE903">
            <v>461.24861111111386</v>
          </cell>
          <cell r="AF903">
            <v>44758.842046894802</v>
          </cell>
          <cell r="AG903">
            <v>44767.788814955638</v>
          </cell>
          <cell r="AH903">
            <v>44789.541666666664</v>
          </cell>
          <cell r="AI903">
            <v>0.29820119352095187</v>
          </cell>
          <cell r="AJ903">
            <v>10.982109788359853</v>
          </cell>
          <cell r="AK903">
            <v>23</v>
          </cell>
          <cell r="AL903">
            <v>34</v>
          </cell>
          <cell r="AM903">
            <v>22.300380228136884</v>
          </cell>
          <cell r="AN903">
            <v>28.247148288973385</v>
          </cell>
          <cell r="AO903">
            <v>19.300380228136884</v>
          </cell>
          <cell r="AP903">
            <v>42</v>
          </cell>
          <cell r="AQ903">
            <v>33.6</v>
          </cell>
          <cell r="AR903">
            <v>28.6</v>
          </cell>
          <cell r="AS903">
            <v>44782.008333333331</v>
          </cell>
          <cell r="AT903">
            <v>44777.008333333331</v>
          </cell>
          <cell r="AU903"/>
          <cell r="AV903"/>
          <cell r="AW903"/>
          <cell r="AX903"/>
          <cell r="AY903"/>
          <cell r="AZ903"/>
          <cell r="BA903"/>
          <cell r="BB903"/>
          <cell r="BC903" t="str">
            <v>PAID</v>
          </cell>
          <cell r="BD903"/>
          <cell r="BE903">
            <v>44751.408333333333</v>
          </cell>
          <cell r="BF903">
            <v>44.591666666667152</v>
          </cell>
          <cell r="BG903">
            <v>44756</v>
          </cell>
          <cell r="BH903">
            <v>44796</v>
          </cell>
        </row>
        <row r="904">
          <cell r="E904" t="str">
            <v>X22031261608</v>
          </cell>
          <cell r="F904" t="str">
            <v>MICHAEL TIMOTHY JOSEPH FILART HERNANDEZ</v>
          </cell>
          <cell r="G904" t="str">
            <v>MULTINATIONAL, STO. NINO, PARANAQUE</v>
          </cell>
          <cell r="H904" t="str">
            <v>PARAÑAQUE CITY</v>
          </cell>
          <cell r="I904" t="str">
            <v>PARAÑAQUE</v>
          </cell>
          <cell r="J904"/>
          <cell r="K904"/>
          <cell r="L904" t="str">
            <v>CHALLENGER</v>
          </cell>
          <cell r="M904" t="str">
            <v>CLOSE</v>
          </cell>
          <cell r="N904" t="str">
            <v>MBF</v>
          </cell>
          <cell r="O904">
            <v>37.51</v>
          </cell>
          <cell r="P904"/>
          <cell r="Q904">
            <v>60.35</v>
          </cell>
          <cell r="R904">
            <v>47</v>
          </cell>
          <cell r="S904">
            <v>211898.43</v>
          </cell>
          <cell r="T904" t="str">
            <v>NEW</v>
          </cell>
          <cell r="U904">
            <v>25435.81</v>
          </cell>
          <cell r="V904">
            <v>25435.810000000005</v>
          </cell>
          <cell r="W904">
            <v>44722.720138888886</v>
          </cell>
          <cell r="X904">
            <v>44726</v>
          </cell>
          <cell r="Y904">
            <v>44729</v>
          </cell>
          <cell r="Z904"/>
          <cell r="AA904">
            <v>44753.434027777781</v>
          </cell>
          <cell r="AB904">
            <v>45385.621527777781</v>
          </cell>
          <cell r="AC904">
            <v>30.713888888894871</v>
          </cell>
          <cell r="AD904">
            <v>27.434027777781012</v>
          </cell>
          <cell r="AE904">
            <v>632.1875</v>
          </cell>
          <cell r="AF904">
            <v>44742.805640747625</v>
          </cell>
          <cell r="AG904">
            <v>44751.961774576615</v>
          </cell>
          <cell r="AH904">
            <v>44772.720138888886</v>
          </cell>
          <cell r="AI904">
            <v>0.99783044820201927</v>
          </cell>
          <cell r="AJ904">
            <v>15.052083333333334</v>
          </cell>
          <cell r="AK904">
            <v>23</v>
          </cell>
          <cell r="AL904">
            <v>36</v>
          </cell>
          <cell r="AM904">
            <v>23.085501858736059</v>
          </cell>
          <cell r="AN904">
            <v>29.241635687732341</v>
          </cell>
          <cell r="AO904">
            <v>20.085501858736059</v>
          </cell>
          <cell r="AP904">
            <v>42</v>
          </cell>
          <cell r="AQ904">
            <v>33.6</v>
          </cell>
          <cell r="AR904">
            <v>28.6</v>
          </cell>
          <cell r="AS904">
            <v>44787.03402777778</v>
          </cell>
          <cell r="AT904">
            <v>44782.03402777778</v>
          </cell>
          <cell r="AU904"/>
          <cell r="AV904"/>
          <cell r="AW904"/>
          <cell r="AX904"/>
          <cell r="AY904"/>
          <cell r="AZ904"/>
          <cell r="BA904"/>
          <cell r="BB904"/>
          <cell r="BC904" t="str">
            <v>PAID</v>
          </cell>
          <cell r="BD904"/>
          <cell r="BE904">
            <v>44756.434027777781</v>
          </cell>
          <cell r="BF904">
            <v>39.565972222218988</v>
          </cell>
          <cell r="BG904">
            <v>44740</v>
          </cell>
          <cell r="BH904">
            <v>44796</v>
          </cell>
        </row>
        <row r="905">
          <cell r="E905" t="str">
            <v>X21094086288</v>
          </cell>
          <cell r="F905" t="str">
            <v>TROFI HOLDINGS CORP.</v>
          </cell>
          <cell r="G905" t="str">
            <v>SAN VICTORES, SEACOM CPD, PARANAQUE</v>
          </cell>
          <cell r="H905" t="str">
            <v>PARAÑAQUE CITY</v>
          </cell>
          <cell r="I905" t="str">
            <v>PARAÑAQUE</v>
          </cell>
          <cell r="J905" t="str">
            <v>for scheduling/execution</v>
          </cell>
          <cell r="K905"/>
          <cell r="L905" t="str">
            <v>ECOM</v>
          </cell>
          <cell r="M905" t="str">
            <v>CLOSE</v>
          </cell>
          <cell r="N905" t="str">
            <v>MBF</v>
          </cell>
          <cell r="O905">
            <v>21.39</v>
          </cell>
          <cell r="P905"/>
          <cell r="Q905">
            <v>29.5</v>
          </cell>
          <cell r="R905">
            <v>29</v>
          </cell>
          <cell r="S905">
            <v>161738.42000000001</v>
          </cell>
          <cell r="T905" t="str">
            <v>NEW</v>
          </cell>
          <cell r="U905">
            <v>14695.92</v>
          </cell>
          <cell r="V905">
            <v>14528.480000000001</v>
          </cell>
          <cell r="W905">
            <v>44749.662499999999</v>
          </cell>
          <cell r="X905">
            <v>44754</v>
          </cell>
          <cell r="Y905">
            <v>44754</v>
          </cell>
          <cell r="Z905"/>
          <cell r="AA905">
            <v>44788.720138888886</v>
          </cell>
          <cell r="AB905">
            <v>45398.762499999997</v>
          </cell>
          <cell r="AC905">
            <v>39.057638888887595</v>
          </cell>
          <cell r="AD905">
            <v>34.72013888888614</v>
          </cell>
          <cell r="AE905">
            <v>610.04236111111095</v>
          </cell>
          <cell r="AF905">
            <v>44768.436693548385</v>
          </cell>
          <cell r="AG905">
            <v>44777.243145161287</v>
          </cell>
          <cell r="AH905">
            <v>44799.662499999999</v>
          </cell>
          <cell r="AI905">
            <v>1.3453186728394617</v>
          </cell>
          <cell r="AJ905">
            <v>15.251059027777774</v>
          </cell>
          <cell r="AK905">
            <v>20</v>
          </cell>
          <cell r="AL905">
            <v>36</v>
          </cell>
          <cell r="AM905">
            <v>21.774193548387096</v>
          </cell>
          <cell r="AN905">
            <v>27.58064516129032</v>
          </cell>
          <cell r="AO905">
            <v>18.774193548387096</v>
          </cell>
          <cell r="AP905">
            <v>40</v>
          </cell>
          <cell r="AQ905">
            <v>32</v>
          </cell>
          <cell r="AR905">
            <v>27</v>
          </cell>
          <cell r="AS905">
            <v>44820.720138888886</v>
          </cell>
          <cell r="AT905">
            <v>44815.720138888886</v>
          </cell>
          <cell r="AU905"/>
          <cell r="AV905"/>
          <cell r="AW905"/>
          <cell r="AX905"/>
          <cell r="AY905"/>
          <cell r="AZ905"/>
          <cell r="BA905"/>
          <cell r="BB905"/>
          <cell r="BC905" t="str">
            <v>PAID</v>
          </cell>
          <cell r="BD905"/>
          <cell r="BE905">
            <v>44791.720138888886</v>
          </cell>
          <cell r="BF905">
            <v>4.2798611111138598</v>
          </cell>
          <cell r="BG905">
            <v>44785</v>
          </cell>
          <cell r="BH905">
            <v>44796</v>
          </cell>
        </row>
        <row r="906">
          <cell r="E906" t="str">
            <v>X22062757126</v>
          </cell>
          <cell r="F906" t="str">
            <v>ANDREW CHUA PENG</v>
          </cell>
          <cell r="G906" t="str">
            <v>AMBIL, TIERRA NUEVA SUBD, MUNTINLUPA</v>
          </cell>
          <cell r="H906" t="str">
            <v>MUNTINLUPA CITY</v>
          </cell>
          <cell r="I906" t="str">
            <v>PARAÑAQUE</v>
          </cell>
          <cell r="J906"/>
          <cell r="K906"/>
          <cell r="L906" t="str">
            <v>CHALLENGER</v>
          </cell>
          <cell r="M906" t="str">
            <v>CLOSE</v>
          </cell>
          <cell r="N906" t="str">
            <v>MBF</v>
          </cell>
          <cell r="O906">
            <v>15.39</v>
          </cell>
          <cell r="P906"/>
          <cell r="Q906">
            <v>21.23</v>
          </cell>
          <cell r="R906">
            <v>54.5</v>
          </cell>
          <cell r="S906">
            <v>154253.49</v>
          </cell>
          <cell r="T906" t="str">
            <v>NEW</v>
          </cell>
          <cell r="U906">
            <v>10552.36</v>
          </cell>
          <cell r="V906">
            <v>10464.02</v>
          </cell>
          <cell r="W906">
            <v>44775.462500000001</v>
          </cell>
          <cell r="X906">
            <v>44777.668055555558</v>
          </cell>
          <cell r="Y906">
            <v>44776</v>
          </cell>
          <cell r="Z906"/>
          <cell r="AA906">
            <v>44778</v>
          </cell>
          <cell r="AB906">
            <v>45400.564583333333</v>
          </cell>
          <cell r="AC906">
            <v>2.5374999999985448</v>
          </cell>
          <cell r="AD906">
            <v>0.3319444444423425</v>
          </cell>
          <cell r="AE906">
            <v>622.56458333333285</v>
          </cell>
          <cell r="AF906">
            <v>44793.536880165288</v>
          </cell>
          <cell r="AG906">
            <v>44802.156714876037</v>
          </cell>
          <cell r="AH906">
            <v>44825.462500000001</v>
          </cell>
          <cell r="AI906">
            <v>9.030514705877174E-2</v>
          </cell>
          <cell r="AJ906">
            <v>15.564114583333321</v>
          </cell>
          <cell r="AK906">
            <v>20</v>
          </cell>
          <cell r="AL906">
            <v>34</v>
          </cell>
          <cell r="AM906">
            <v>21.074380165289259</v>
          </cell>
          <cell r="AN906">
            <v>26.694214876033058</v>
          </cell>
          <cell r="AO906">
            <v>18.074380165289259</v>
          </cell>
          <cell r="AP906">
            <v>40</v>
          </cell>
          <cell r="AQ906">
            <v>32</v>
          </cell>
          <cell r="AR906">
            <v>27</v>
          </cell>
          <cell r="AS906">
            <v>44810</v>
          </cell>
          <cell r="AT906">
            <v>44805</v>
          </cell>
          <cell r="AU906"/>
          <cell r="AV906"/>
          <cell r="AW906"/>
          <cell r="AX906"/>
          <cell r="AY906"/>
          <cell r="AZ906"/>
          <cell r="BA906"/>
          <cell r="BB906"/>
          <cell r="BC906" t="str">
            <v>PAID</v>
          </cell>
          <cell r="BD906"/>
          <cell r="BE906">
            <v>44781</v>
          </cell>
          <cell r="BF906">
            <v>15</v>
          </cell>
          <cell r="BG906">
            <v>44778</v>
          </cell>
          <cell r="BH906">
            <v>44796</v>
          </cell>
        </row>
        <row r="907">
          <cell r="E907" t="str">
            <v>X22031384463</v>
          </cell>
          <cell r="F907" t="str">
            <v>PATRICIA CASTRO LEE</v>
          </cell>
          <cell r="G907" t="str">
            <v>ST. ANTHONY, SAN JOSE SUBD, MUNTINLUPA</v>
          </cell>
          <cell r="H907" t="str">
            <v>MUNTINLUPA CITY</v>
          </cell>
          <cell r="I907" t="str">
            <v>PARAÑAQUE</v>
          </cell>
          <cell r="J907" t="str">
            <v>TX PAI July 29, 2022</v>
          </cell>
          <cell r="K907"/>
          <cell r="L907" t="str">
            <v>CHALLENGER</v>
          </cell>
          <cell r="M907" t="str">
            <v>CLOSE</v>
          </cell>
          <cell r="N907" t="str">
            <v>IJP</v>
          </cell>
          <cell r="O907">
            <v>157.77000000000001</v>
          </cell>
          <cell r="P907"/>
          <cell r="Q907">
            <v>203.27</v>
          </cell>
          <cell r="R907">
            <v>51</v>
          </cell>
          <cell r="S907">
            <v>532911.09</v>
          </cell>
          <cell r="T907" t="str">
            <v>MODIFICATION</v>
          </cell>
          <cell r="U907">
            <v>85929.82</v>
          </cell>
          <cell r="V907">
            <v>111856.66000000003</v>
          </cell>
          <cell r="W907">
            <v>44740.576388888891</v>
          </cell>
          <cell r="X907">
            <v>44743</v>
          </cell>
          <cell r="Y907">
            <v>44743</v>
          </cell>
          <cell r="Z907"/>
          <cell r="AA907">
            <v>44771.67083333333</v>
          </cell>
          <cell r="AB907">
            <v>45428.279166666667</v>
          </cell>
          <cell r="AC907">
            <v>31.094444444439432</v>
          </cell>
          <cell r="AD907">
            <v>28.670833333329938</v>
          </cell>
          <cell r="AE907">
            <v>656.60833333333721</v>
          </cell>
          <cell r="AF907">
            <v>44761.536120432516</v>
          </cell>
          <cell r="AG907">
            <v>44770.925382177484</v>
          </cell>
          <cell r="AH907">
            <v>44790.576388888891</v>
          </cell>
          <cell r="AI907">
            <v>0.97333450046669645</v>
          </cell>
          <cell r="AJ907">
            <v>14.274094202898635</v>
          </cell>
          <cell r="AK907">
            <v>28</v>
          </cell>
          <cell r="AL907">
            <v>34</v>
          </cell>
          <cell r="AM907">
            <v>23.959731543624162</v>
          </cell>
          <cell r="AN907">
            <v>30.348993288590602</v>
          </cell>
          <cell r="AO907">
            <v>20.959731543624162</v>
          </cell>
          <cell r="AP907">
            <v>46</v>
          </cell>
          <cell r="AQ907">
            <v>36.800000000000004</v>
          </cell>
          <cell r="AR907">
            <v>31.800000000000004</v>
          </cell>
          <cell r="AS907">
            <v>44808.470833333333</v>
          </cell>
          <cell r="AT907">
            <v>44803.470833333333</v>
          </cell>
          <cell r="AU907"/>
          <cell r="AV907"/>
          <cell r="AW907"/>
          <cell r="AX907"/>
          <cell r="AY907"/>
          <cell r="AZ907"/>
          <cell r="BA907"/>
          <cell r="BB907"/>
          <cell r="BC907" t="str">
            <v>PAID</v>
          </cell>
          <cell r="BD907"/>
          <cell r="BE907">
            <v>44774.67083333333</v>
          </cell>
          <cell r="BF907">
            <v>21.329166666670062</v>
          </cell>
          <cell r="BG907">
            <v>44771</v>
          </cell>
          <cell r="BH907">
            <v>44796</v>
          </cell>
        </row>
        <row r="908">
          <cell r="E908" t="str">
            <v>X22020783102</v>
          </cell>
          <cell r="F908" t="str">
            <v>DMCI PROJECT DEVELOPERS, INC.</v>
          </cell>
          <cell r="G908" t="str">
            <v>NEW ACACIA ROAD, ACACIA ESTATE PHASE 2, TAGUIG CITY</v>
          </cell>
          <cell r="H908" t="str">
            <v>TAGUIG CITY</v>
          </cell>
          <cell r="I908" t="str">
            <v>PARAÑAQUE</v>
          </cell>
          <cell r="J908" t="str">
            <v>for meter installation/for FCOMP</v>
          </cell>
          <cell r="K908"/>
          <cell r="L908" t="str">
            <v>CHALLENGER</v>
          </cell>
          <cell r="M908" t="str">
            <v>CLOSE</v>
          </cell>
          <cell r="N908" t="str">
            <v>MBF</v>
          </cell>
          <cell r="O908">
            <v>190.58</v>
          </cell>
          <cell r="P908"/>
          <cell r="Q908">
            <v>291.48</v>
          </cell>
          <cell r="R908">
            <v>4.5999999999999996</v>
          </cell>
          <cell r="S908">
            <v>786563.55</v>
          </cell>
          <cell r="T908" t="str">
            <v>NEW</v>
          </cell>
          <cell r="U908">
            <v>129243.4</v>
          </cell>
          <cell r="V908"/>
          <cell r="W908">
            <v>44656.395138888889</v>
          </cell>
          <cell r="X908">
            <v>44663</v>
          </cell>
          <cell r="Y908">
            <v>44659</v>
          </cell>
          <cell r="Z908"/>
          <cell r="AA908">
            <v>44677.640277777777</v>
          </cell>
          <cell r="AB908">
            <v>45577.597916666666</v>
          </cell>
          <cell r="AC908">
            <v>21.245138888887595</v>
          </cell>
          <cell r="AD908">
            <v>14.640277777776646</v>
          </cell>
          <cell r="AE908">
            <v>899.95763888888905</v>
          </cell>
          <cell r="AF908">
            <v>44678.263559941523</v>
          </cell>
          <cell r="AG908">
            <v>44687.895138888889</v>
          </cell>
          <cell r="AH908">
            <v>44706.395138888889</v>
          </cell>
          <cell r="AI908">
            <v>0.64072641093470517</v>
          </cell>
          <cell r="AJ908">
            <v>19.564296497584543</v>
          </cell>
          <cell r="AK908">
            <v>28</v>
          </cell>
          <cell r="AL908">
            <v>36</v>
          </cell>
          <cell r="AM908">
            <v>24.868421052631579</v>
          </cell>
          <cell r="AN908">
            <v>31.499999999999996</v>
          </cell>
          <cell r="AO908">
            <v>21.868421052631579</v>
          </cell>
          <cell r="AP908">
            <v>46</v>
          </cell>
          <cell r="AQ908">
            <v>36.800000000000004</v>
          </cell>
          <cell r="AR908">
            <v>31.800000000000004</v>
          </cell>
          <cell r="AS908">
            <v>44714.44027777778</v>
          </cell>
          <cell r="AT908">
            <v>44709.44027777778</v>
          </cell>
          <cell r="AU908"/>
          <cell r="AV908"/>
          <cell r="AW908"/>
          <cell r="AX908"/>
          <cell r="AY908"/>
          <cell r="AZ908"/>
          <cell r="BA908"/>
          <cell r="BB908"/>
          <cell r="BC908" t="str">
            <v>PAID</v>
          </cell>
          <cell r="BD908" t="str">
            <v>WITH BACKJOB</v>
          </cell>
          <cell r="BE908">
            <v>44680.640277777777</v>
          </cell>
          <cell r="BF908">
            <v>115.35972222222335</v>
          </cell>
          <cell r="BG908">
            <v>44669</v>
          </cell>
          <cell r="BH908">
            <v>44796</v>
          </cell>
        </row>
        <row r="909">
          <cell r="E909" t="str">
            <v>X22030928867</v>
          </cell>
          <cell r="F909" t="str">
            <v>DAVID'S FUSION INT'L. FOOD INC. DOING BUSINESS UND</v>
          </cell>
          <cell r="G909" t="str">
            <v>QUIRINO, TAMBO, PARANAQUE</v>
          </cell>
          <cell r="H909" t="str">
            <v>PARAÑAQUE CITY</v>
          </cell>
          <cell r="I909" t="str">
            <v>PARAÑAQUE</v>
          </cell>
          <cell r="J909" t="str">
            <v>for schedule Apr28 energization</v>
          </cell>
          <cell r="K909"/>
          <cell r="L909" t="str">
            <v>CHALLENGER</v>
          </cell>
          <cell r="M909" t="str">
            <v>CLOSE</v>
          </cell>
          <cell r="N909" t="str">
            <v>MBF</v>
          </cell>
          <cell r="O909">
            <v>79.260000000000005</v>
          </cell>
          <cell r="P909"/>
          <cell r="Q909">
            <v>126.55</v>
          </cell>
          <cell r="R909">
            <v>167</v>
          </cell>
          <cell r="S909">
            <v>574148.81999999995</v>
          </cell>
          <cell r="T909" t="str">
            <v>NEW</v>
          </cell>
          <cell r="U909">
            <v>61300.1</v>
          </cell>
          <cell r="V909">
            <v>53824.049999999996</v>
          </cell>
          <cell r="W909">
            <v>44655.706250000003</v>
          </cell>
          <cell r="X909">
            <v>44657.392361111109</v>
          </cell>
          <cell r="Y909">
            <v>44656</v>
          </cell>
          <cell r="Z909"/>
          <cell r="AA909">
            <v>44679.38958333333</v>
          </cell>
          <cell r="AB909">
            <v>45633.355555555558</v>
          </cell>
          <cell r="AC909">
            <v>23.683333333327028</v>
          </cell>
          <cell r="AD909">
            <v>21.997222222220444</v>
          </cell>
          <cell r="AE909">
            <v>953.96597222222772</v>
          </cell>
          <cell r="AF909">
            <v>44675.152293165469</v>
          </cell>
          <cell r="AG909">
            <v>44684.137904676259</v>
          </cell>
          <cell r="AH909">
            <v>44705.706250000003</v>
          </cell>
          <cell r="AI909">
            <v>0.79134214743568665</v>
          </cell>
          <cell r="AJ909">
            <v>21.681044823232448</v>
          </cell>
          <cell r="AK909">
            <v>26</v>
          </cell>
          <cell r="AL909">
            <v>32</v>
          </cell>
          <cell r="AM909">
            <v>22.446043165467625</v>
          </cell>
          <cell r="AN909">
            <v>28.431654676258994</v>
          </cell>
          <cell r="AO909">
            <v>19.446043165467625</v>
          </cell>
          <cell r="AP909">
            <v>44</v>
          </cell>
          <cell r="AQ909">
            <v>35.200000000000003</v>
          </cell>
          <cell r="AR909">
            <v>30.200000000000003</v>
          </cell>
          <cell r="AS909">
            <v>44714.589583333327</v>
          </cell>
          <cell r="AT909">
            <v>44709.589583333327</v>
          </cell>
          <cell r="AU909"/>
          <cell r="AV909"/>
          <cell r="AW909"/>
          <cell r="AX909"/>
          <cell r="AY909"/>
          <cell r="AZ909"/>
          <cell r="BA909"/>
          <cell r="BB909"/>
          <cell r="BC909" t="str">
            <v>PAID</v>
          </cell>
          <cell r="BD909"/>
          <cell r="BE909">
            <v>44682.38958333333</v>
          </cell>
          <cell r="BF909">
            <v>113.61041666667006</v>
          </cell>
          <cell r="BG909">
            <v>44678</v>
          </cell>
          <cell r="BH909">
            <v>44796</v>
          </cell>
        </row>
        <row r="910">
          <cell r="E910" t="str">
            <v>X21126126895</v>
          </cell>
          <cell r="F910" t="str">
            <v>RIVERLAKE CORP.</v>
          </cell>
          <cell r="G910" t="str">
            <v>ALABANG-ZAPOTE, ALMANZA I, LAS PINAS CITY</v>
          </cell>
          <cell r="H910" t="str">
            <v>LAS PIÑAS CITY</v>
          </cell>
          <cell r="I910" t="str">
            <v>PARAÑAQUE</v>
          </cell>
          <cell r="J910"/>
          <cell r="K910"/>
          <cell r="L910" t="str">
            <v>CHALLENGER</v>
          </cell>
          <cell r="M910" t="str">
            <v>CLOSE</v>
          </cell>
          <cell r="N910" t="str">
            <v>IJP</v>
          </cell>
          <cell r="O910">
            <v>3.75</v>
          </cell>
          <cell r="P910"/>
          <cell r="Q910">
            <v>5.12</v>
          </cell>
          <cell r="R910">
            <v>21</v>
          </cell>
          <cell r="S910">
            <v>21908.55</v>
          </cell>
          <cell r="T910" t="str">
            <v>NEW</v>
          </cell>
          <cell r="U910">
            <v>2543.0700000000002</v>
          </cell>
          <cell r="V910">
            <v>2543.0699999999997</v>
          </cell>
          <cell r="W910">
            <v>44742.408333333333</v>
          </cell>
          <cell r="X910">
            <v>44743</v>
          </cell>
          <cell r="Y910">
            <v>44743</v>
          </cell>
          <cell r="Z910"/>
          <cell r="AA910">
            <v>44749.65347222222</v>
          </cell>
          <cell r="AB910">
            <v>45427.263194444444</v>
          </cell>
          <cell r="AC910">
            <v>7.2451388888875954</v>
          </cell>
          <cell r="AD910">
            <v>6.6534722222204437</v>
          </cell>
          <cell r="AE910">
            <v>677.60972222222335</v>
          </cell>
          <cell r="AF910">
            <v>44761.182526881719</v>
          </cell>
          <cell r="AG910">
            <v>44769.988978494621</v>
          </cell>
          <cell r="AH910">
            <v>44792.408333333333</v>
          </cell>
          <cell r="AI910">
            <v>0.24955478395057273</v>
          </cell>
          <cell r="AJ910">
            <v>16.940243055555584</v>
          </cell>
          <cell r="AK910">
            <v>20</v>
          </cell>
          <cell r="AL910">
            <v>36</v>
          </cell>
          <cell r="AM910">
            <v>21.774193548387096</v>
          </cell>
          <cell r="AN910">
            <v>27.58064516129032</v>
          </cell>
          <cell r="AO910">
            <v>18.774193548387096</v>
          </cell>
          <cell r="AP910">
            <v>40</v>
          </cell>
          <cell r="AQ910">
            <v>32</v>
          </cell>
          <cell r="AR910">
            <v>27</v>
          </cell>
          <cell r="AS910">
            <v>44781.65347222222</v>
          </cell>
          <cell r="AT910">
            <v>44776.65347222222</v>
          </cell>
          <cell r="AU910"/>
          <cell r="AV910"/>
          <cell r="AW910"/>
          <cell r="AX910"/>
          <cell r="AY910"/>
          <cell r="AZ910"/>
          <cell r="BA910"/>
          <cell r="BB910"/>
          <cell r="BC910" t="str">
            <v>PAID</v>
          </cell>
          <cell r="BD910"/>
          <cell r="BE910">
            <v>44752.65347222222</v>
          </cell>
          <cell r="BF910">
            <v>43.346527777779556</v>
          </cell>
          <cell r="BG910">
            <v>44760</v>
          </cell>
          <cell r="BH910">
            <v>44796</v>
          </cell>
        </row>
        <row r="911">
          <cell r="E911" t="str">
            <v>X22041459417</v>
          </cell>
          <cell r="F911" t="str">
            <v>INTERCONTINENTAL DEVELOPMENT CORPORATION</v>
          </cell>
          <cell r="G911" t="str">
            <v>BLOCK 6, BRAZILIA HEIGHTS, MUNTINLUPA</v>
          </cell>
          <cell r="H911" t="str">
            <v>MUNTINLUPA CITY</v>
          </cell>
          <cell r="I911" t="str">
            <v>PARAÑAQUE</v>
          </cell>
          <cell r="J911" t="str">
            <v>Target  until July 31, 2022</v>
          </cell>
          <cell r="K911"/>
          <cell r="L911" t="str">
            <v>ECOM</v>
          </cell>
          <cell r="M911" t="str">
            <v>CLOSE</v>
          </cell>
          <cell r="N911" t="str">
            <v>MBF</v>
          </cell>
          <cell r="O911">
            <v>157.94999999999999</v>
          </cell>
          <cell r="P911"/>
          <cell r="Q911">
            <v>236.5</v>
          </cell>
          <cell r="R911">
            <v>45</v>
          </cell>
          <cell r="S911">
            <v>481519.35999999999</v>
          </cell>
          <cell r="T911" t="str">
            <v>NEW</v>
          </cell>
          <cell r="U911">
            <v>108969.79</v>
          </cell>
          <cell r="V911">
            <v>110388.73999999999</v>
          </cell>
          <cell r="W911">
            <v>44732.381249999999</v>
          </cell>
          <cell r="X911">
            <v>44736</v>
          </cell>
          <cell r="Y911">
            <v>44740</v>
          </cell>
          <cell r="Z911"/>
          <cell r="AA911">
            <v>44788.727083333331</v>
          </cell>
          <cell r="AB911">
            <v>45171.597916666666</v>
          </cell>
          <cell r="AC911">
            <v>56.345833333332848</v>
          </cell>
          <cell r="AD911">
            <v>52.727083333331393</v>
          </cell>
          <cell r="AE911">
            <v>382.8708333333343</v>
          </cell>
          <cell r="AF911">
            <v>44754.249671052632</v>
          </cell>
          <cell r="AG911">
            <v>44763.881249999999</v>
          </cell>
          <cell r="AH911">
            <v>44782.381249999999</v>
          </cell>
          <cell r="AI911">
            <v>1.6993187830687684</v>
          </cell>
          <cell r="AJ911">
            <v>8.3232789855072671</v>
          </cell>
          <cell r="AK911">
            <v>28</v>
          </cell>
          <cell r="AL911">
            <v>36</v>
          </cell>
          <cell r="AM911">
            <v>24.868421052631579</v>
          </cell>
          <cell r="AN911">
            <v>31.499999999999996</v>
          </cell>
          <cell r="AO911">
            <v>21.868421052631579</v>
          </cell>
          <cell r="AP911">
            <v>46</v>
          </cell>
          <cell r="AQ911">
            <v>36.800000000000004</v>
          </cell>
          <cell r="AR911">
            <v>31.800000000000004</v>
          </cell>
          <cell r="AS911">
            <v>44825.527083333334</v>
          </cell>
          <cell r="AT911">
            <v>44820.527083333334</v>
          </cell>
          <cell r="AU911"/>
          <cell r="AV911"/>
          <cell r="AW911"/>
          <cell r="AX911"/>
          <cell r="AY911"/>
          <cell r="AZ911"/>
          <cell r="BA911"/>
          <cell r="BB911"/>
          <cell r="BC911" t="str">
            <v>PAID</v>
          </cell>
          <cell r="BD911"/>
          <cell r="BE911">
            <v>44791.727083333331</v>
          </cell>
          <cell r="BF911">
            <v>6.2729166666686069</v>
          </cell>
          <cell r="BG911">
            <v>44788</v>
          </cell>
          <cell r="BH911">
            <v>44798</v>
          </cell>
        </row>
        <row r="912">
          <cell r="E912" t="str">
            <v>X22062592275</v>
          </cell>
          <cell r="F912" t="str">
            <v>THE HEAD PASTOR OF JESUS THE ANOINTED ONE CHURCH,</v>
          </cell>
          <cell r="G912" t="str">
            <v>JADE HEIGHTS, VICTORIAHOMES-JADEHEIGHTS SUBD, MUNTINLUPA</v>
          </cell>
          <cell r="H912" t="str">
            <v>MUNTINLUPA CITY</v>
          </cell>
          <cell r="I912" t="str">
            <v>PARAÑAQUE</v>
          </cell>
          <cell r="J912" t="str">
            <v>tentative completion/energization Aug 20, 2022</v>
          </cell>
          <cell r="K912"/>
          <cell r="L912" t="str">
            <v>ECOM</v>
          </cell>
          <cell r="M912" t="str">
            <v>CLOSE</v>
          </cell>
          <cell r="N912" t="str">
            <v>MBF</v>
          </cell>
          <cell r="O912">
            <v>14.53</v>
          </cell>
          <cell r="P912"/>
          <cell r="Q912">
            <v>19.73</v>
          </cell>
          <cell r="R912">
            <v>24</v>
          </cell>
          <cell r="S912">
            <v>116454.85</v>
          </cell>
          <cell r="T912" t="str">
            <v>NEW</v>
          </cell>
          <cell r="U912">
            <v>9853.86</v>
          </cell>
          <cell r="V912">
            <v>9853.86</v>
          </cell>
          <cell r="W912">
            <v>44757.609027777777</v>
          </cell>
          <cell r="X912">
            <v>44761</v>
          </cell>
          <cell r="Y912">
            <v>44762</v>
          </cell>
          <cell r="Z912"/>
          <cell r="AA912">
            <v>44791.788888888892</v>
          </cell>
          <cell r="AB912">
            <v>45427.577777777777</v>
          </cell>
          <cell r="AC912">
            <v>34.179861111115315</v>
          </cell>
          <cell r="AD912">
            <v>30.788888888891961</v>
          </cell>
          <cell r="AE912">
            <v>635.78888888888469</v>
          </cell>
          <cell r="AF912">
            <v>44776.383221326163</v>
          </cell>
          <cell r="AG912">
            <v>44785.189672939065</v>
          </cell>
          <cell r="AH912">
            <v>44807.609027777777</v>
          </cell>
          <cell r="AI912">
            <v>1.1773063271606385</v>
          </cell>
          <cell r="AJ912">
            <v>15.894722222222118</v>
          </cell>
          <cell r="AK912">
            <v>20</v>
          </cell>
          <cell r="AL912">
            <v>36</v>
          </cell>
          <cell r="AM912">
            <v>21.774193548387096</v>
          </cell>
          <cell r="AN912">
            <v>27.58064516129032</v>
          </cell>
          <cell r="AO912">
            <v>18.774193548387096</v>
          </cell>
          <cell r="AP912">
            <v>40</v>
          </cell>
          <cell r="AQ912">
            <v>32</v>
          </cell>
          <cell r="AR912">
            <v>27</v>
          </cell>
          <cell r="AS912">
            <v>44823.788888888892</v>
          </cell>
          <cell r="AT912">
            <v>44818.788888888892</v>
          </cell>
          <cell r="AU912"/>
          <cell r="AV912"/>
          <cell r="AW912"/>
          <cell r="AX912"/>
          <cell r="AY912"/>
          <cell r="AZ912"/>
          <cell r="BA912"/>
          <cell r="BB912"/>
          <cell r="BC912" t="str">
            <v>PAID</v>
          </cell>
          <cell r="BD912"/>
          <cell r="BE912">
            <v>44794.788888888892</v>
          </cell>
          <cell r="BF912">
            <v>3.211111111108039</v>
          </cell>
          <cell r="BG912">
            <v>44786</v>
          </cell>
          <cell r="BH912">
            <v>44798</v>
          </cell>
        </row>
        <row r="913">
          <cell r="E913" t="str">
            <v>X22041509846</v>
          </cell>
          <cell r="F913" t="str">
            <v>CHRISTIAN WOMEN'S HOMEOWNERS ASSN INC.</v>
          </cell>
          <cell r="G913" t="str">
            <v>CHESA, GOLDEN ACRES SUBD, LAS PINAS CITY</v>
          </cell>
          <cell r="H913" t="str">
            <v>LAS PIÑAS CITY</v>
          </cell>
          <cell r="I913" t="str">
            <v>PARAÑAQUE</v>
          </cell>
          <cell r="J913" t="str">
            <v>for metering</v>
          </cell>
          <cell r="K913"/>
          <cell r="L913" t="str">
            <v>ECOM</v>
          </cell>
          <cell r="M913" t="str">
            <v>CLOSE</v>
          </cell>
          <cell r="N913" t="str">
            <v>IJP</v>
          </cell>
          <cell r="O913">
            <v>1080.73</v>
          </cell>
          <cell r="P913"/>
          <cell r="Q913">
            <v>790.55</v>
          </cell>
          <cell r="R913">
            <v>219</v>
          </cell>
          <cell r="S913">
            <v>2454001.9700000002</v>
          </cell>
          <cell r="T913" t="str">
            <v>NEW</v>
          </cell>
          <cell r="U913">
            <v>570040.34</v>
          </cell>
          <cell r="V913">
            <v>275007.84000000003</v>
          </cell>
          <cell r="W913">
            <v>44714.647222222222</v>
          </cell>
          <cell r="X913">
            <v>44719</v>
          </cell>
          <cell r="Y913">
            <v>44720</v>
          </cell>
          <cell r="Z913"/>
          <cell r="AA913">
            <v>44784.425694444442</v>
          </cell>
          <cell r="AB913">
            <v>45450.320833333331</v>
          </cell>
          <cell r="AC913">
            <v>69.778472222220444</v>
          </cell>
          <cell r="AD913">
            <v>65.425694444442343</v>
          </cell>
          <cell r="AE913">
            <v>665.89513888888905</v>
          </cell>
          <cell r="AF913">
            <v>44735.971546546549</v>
          </cell>
          <cell r="AG913">
            <v>44745.458033033035</v>
          </cell>
          <cell r="AH913">
            <v>44764.647222222222</v>
          </cell>
          <cell r="AI913">
            <v>2.1515028935184635</v>
          </cell>
          <cell r="AJ913">
            <v>12.107184343434346</v>
          </cell>
          <cell r="AK913">
            <v>40</v>
          </cell>
          <cell r="AL913">
            <v>30</v>
          </cell>
          <cell r="AM913">
            <v>24.324324324324326</v>
          </cell>
          <cell r="AN913">
            <v>30.810810810810811</v>
          </cell>
          <cell r="AO913">
            <v>21.324324324324326</v>
          </cell>
          <cell r="AP913">
            <v>55</v>
          </cell>
          <cell r="AQ913">
            <v>44</v>
          </cell>
          <cell r="AR913">
            <v>39</v>
          </cell>
          <cell r="AS913">
            <v>44828.425694444442</v>
          </cell>
          <cell r="AT913">
            <v>44823.425694444442</v>
          </cell>
          <cell r="AU913"/>
          <cell r="AV913"/>
          <cell r="AW913"/>
          <cell r="AX913"/>
          <cell r="AY913"/>
          <cell r="AZ913"/>
          <cell r="BA913"/>
          <cell r="BB913"/>
          <cell r="BC913" t="str">
            <v>PAID</v>
          </cell>
          <cell r="BD913"/>
          <cell r="BE913">
            <v>44787.425694444442</v>
          </cell>
          <cell r="BF913">
            <v>10.574305555557657</v>
          </cell>
          <cell r="BG913">
            <v>44762</v>
          </cell>
          <cell r="BH913">
            <v>44798</v>
          </cell>
        </row>
        <row r="914">
          <cell r="E914" t="str">
            <v>X20030525967</v>
          </cell>
          <cell r="F914" t="str">
            <v>MAYNILAD WATER SERVICES, INC.</v>
          </cell>
          <cell r="G914" t="str">
            <v>CAMIA, SOUTH GREENPARK SUBD, PARANAQUE</v>
          </cell>
          <cell r="H914" t="str">
            <v>PARAÑAQUE CITY</v>
          </cell>
          <cell r="I914" t="str">
            <v>PARAÑAQUE</v>
          </cell>
          <cell r="J914"/>
          <cell r="K914"/>
          <cell r="L914" t="str">
            <v>VJC</v>
          </cell>
          <cell r="M914" t="str">
            <v>CLOSE</v>
          </cell>
          <cell r="N914" t="str">
            <v>MBF</v>
          </cell>
          <cell r="O914">
            <v>80.900000000000006</v>
          </cell>
          <cell r="P914"/>
          <cell r="Q914">
            <v>115.27</v>
          </cell>
          <cell r="R914">
            <v>29</v>
          </cell>
          <cell r="S914">
            <v>315316.53000000003</v>
          </cell>
          <cell r="T914" t="str">
            <v>NEW</v>
          </cell>
          <cell r="U914">
            <v>55873.589999999989</v>
          </cell>
          <cell r="V914">
            <v>54231.060000000005</v>
          </cell>
          <cell r="W914">
            <v>44265.307638888888</v>
          </cell>
          <cell r="X914">
            <v>44267.651388888888</v>
          </cell>
          <cell r="Y914">
            <v>44271</v>
          </cell>
          <cell r="Z914"/>
          <cell r="AA914">
            <v>44722.265972222223</v>
          </cell>
          <cell r="AB914">
            <v>44905.540277777778</v>
          </cell>
          <cell r="AC914">
            <v>456.95833333333576</v>
          </cell>
          <cell r="AD914">
            <v>454.61458333333576</v>
          </cell>
          <cell r="AE914">
            <v>183.27430555555475</v>
          </cell>
          <cell r="AF914">
            <v>44286.514535440612</v>
          </cell>
          <cell r="AG914">
            <v>44295.969707854405</v>
          </cell>
          <cell r="AH914">
            <v>44315.307638888888</v>
          </cell>
          <cell r="AI914">
            <v>14.157897079772154</v>
          </cell>
          <cell r="AJ914">
            <v>4.1653251262626076</v>
          </cell>
          <cell r="AK914">
            <v>26</v>
          </cell>
          <cell r="AL914">
            <v>36</v>
          </cell>
          <cell r="AM914">
            <v>24.206896551724139</v>
          </cell>
          <cell r="AN914">
            <v>30.662068965517239</v>
          </cell>
          <cell r="AO914">
            <v>21.206896551724139</v>
          </cell>
          <cell r="AP914">
            <v>44</v>
          </cell>
          <cell r="AQ914">
            <v>35.200000000000003</v>
          </cell>
          <cell r="AR914">
            <v>30.200000000000003</v>
          </cell>
          <cell r="AS914">
            <v>44757.46597222222</v>
          </cell>
          <cell r="AT914">
            <v>44752.46597222222</v>
          </cell>
          <cell r="AU914"/>
          <cell r="AV914"/>
          <cell r="AW914"/>
          <cell r="AX914"/>
          <cell r="AY914"/>
          <cell r="AZ914"/>
          <cell r="BA914"/>
          <cell r="BB914"/>
          <cell r="BC914" t="str">
            <v>PAID</v>
          </cell>
          <cell r="BD914"/>
          <cell r="BE914">
            <v>44725.265972222223</v>
          </cell>
          <cell r="BF914">
            <v>73.734027777776646</v>
          </cell>
          <cell r="BG914">
            <v>44722</v>
          </cell>
          <cell r="BH914">
            <v>44799</v>
          </cell>
        </row>
        <row r="915">
          <cell r="E915" t="str">
            <v>X22051881726</v>
          </cell>
          <cell r="F915" t="str">
            <v>MATHEUS REALTY CORPORATION</v>
          </cell>
          <cell r="G915" t="str">
            <v>N. ARMSTRONG, MOONWALK, PARANAQUE</v>
          </cell>
          <cell r="H915" t="str">
            <v>PARAÑAQUE CITY</v>
          </cell>
          <cell r="I915" t="str">
            <v>PARAÑAQUE</v>
          </cell>
          <cell r="J915" t="str">
            <v>energization July 28, 2022</v>
          </cell>
          <cell r="K915"/>
          <cell r="L915" t="str">
            <v>VJC</v>
          </cell>
          <cell r="M915" t="str">
            <v>CLOSE</v>
          </cell>
          <cell r="N915" t="str">
            <v>MBF</v>
          </cell>
          <cell r="O915">
            <v>36.57</v>
          </cell>
          <cell r="P915"/>
          <cell r="Q915">
            <v>50.12</v>
          </cell>
          <cell r="R915">
            <v>112</v>
          </cell>
          <cell r="S915">
            <v>214026.34</v>
          </cell>
          <cell r="T915" t="str">
            <v>NEW</v>
          </cell>
          <cell r="U915">
            <v>24821.81</v>
          </cell>
          <cell r="V915">
            <v>24821.810000000005</v>
          </cell>
          <cell r="W915">
            <v>44742.682638888888</v>
          </cell>
          <cell r="X915">
            <v>44743</v>
          </cell>
          <cell r="Y915">
            <v>44743</v>
          </cell>
          <cell r="Z915"/>
          <cell r="AA915">
            <v>44770.381944444445</v>
          </cell>
          <cell r="AB915">
            <v>45223.634027777778</v>
          </cell>
          <cell r="AC915">
            <v>27.699305555557657</v>
          </cell>
          <cell r="AD915">
            <v>27.381944444445253</v>
          </cell>
          <cell r="AE915">
            <v>453.25208333333285</v>
          </cell>
          <cell r="AF915">
            <v>44760.021621939733</v>
          </cell>
          <cell r="AG915">
            <v>44768.445350753296</v>
          </cell>
          <cell r="AH915">
            <v>44792.682638888888</v>
          </cell>
          <cell r="AI915">
            <v>1.0214118923611886</v>
          </cell>
          <cell r="AJ915">
            <v>11.331302083333322</v>
          </cell>
          <cell r="AK915">
            <v>20</v>
          </cell>
          <cell r="AL915">
            <v>32</v>
          </cell>
          <cell r="AM915">
            <v>20.33898305084746</v>
          </cell>
          <cell r="AN915">
            <v>25.762711864406779</v>
          </cell>
          <cell r="AO915">
            <v>17.33898305084746</v>
          </cell>
          <cell r="AP915">
            <v>40</v>
          </cell>
          <cell r="AQ915">
            <v>32</v>
          </cell>
          <cell r="AR915">
            <v>27</v>
          </cell>
          <cell r="AS915">
            <v>44802.381944444445</v>
          </cell>
          <cell r="AT915">
            <v>44797.381944444445</v>
          </cell>
          <cell r="AU915"/>
          <cell r="AV915"/>
          <cell r="AW915"/>
          <cell r="AX915"/>
          <cell r="AY915"/>
          <cell r="AZ915"/>
          <cell r="BA915"/>
          <cell r="BB915"/>
          <cell r="BC915" t="str">
            <v>PAID</v>
          </cell>
          <cell r="BD915"/>
          <cell r="BE915">
            <v>44773.381944444445</v>
          </cell>
          <cell r="BF915">
            <v>25.618055555554747</v>
          </cell>
          <cell r="BG915">
            <v>44770</v>
          </cell>
          <cell r="BH915">
            <v>44799</v>
          </cell>
        </row>
        <row r="916">
          <cell r="E916" t="str">
            <v>X22041536223</v>
          </cell>
          <cell r="F916" t="str">
            <v>THE CENTRAL LUZON CONFERENCE OF THE SEVENTH-DAY AD</v>
          </cell>
          <cell r="G916" t="str">
            <v>NARRA, CAA CPD PH 1-B, LAS PINAS CITY</v>
          </cell>
          <cell r="H916" t="str">
            <v>LAS PIÑAS CITY</v>
          </cell>
          <cell r="I916" t="str">
            <v>PARAÑAQUE</v>
          </cell>
          <cell r="J916" t="str">
            <v>for energization until July 31, 2022</v>
          </cell>
          <cell r="K916"/>
          <cell r="L916" t="str">
            <v>VJC</v>
          </cell>
          <cell r="M916" t="str">
            <v>CLOSE</v>
          </cell>
          <cell r="N916" t="str">
            <v>IJP</v>
          </cell>
          <cell r="O916">
            <v>51.24</v>
          </cell>
          <cell r="P916"/>
          <cell r="Q916">
            <v>79.62</v>
          </cell>
          <cell r="R916">
            <v>30</v>
          </cell>
          <cell r="S916">
            <v>240486.48</v>
          </cell>
          <cell r="T916" t="str">
            <v>NEW</v>
          </cell>
          <cell r="U916">
            <v>34746.79</v>
          </cell>
          <cell r="V916">
            <v>29106.829999999994</v>
          </cell>
          <cell r="W916">
            <v>44736.448611111111</v>
          </cell>
          <cell r="X916">
            <v>44740.529166666667</v>
          </cell>
          <cell r="Y916">
            <v>44741</v>
          </cell>
          <cell r="Z916"/>
          <cell r="AA916">
            <v>44778.613888888889</v>
          </cell>
          <cell r="AB916">
            <v>45425.268750000003</v>
          </cell>
          <cell r="AC916">
            <v>42.165277777778101</v>
          </cell>
          <cell r="AD916">
            <v>38.084722222221899</v>
          </cell>
          <cell r="AE916">
            <v>646.65486111111386</v>
          </cell>
          <cell r="AF916">
            <v>44756.53411296985</v>
          </cell>
          <cell r="AG916">
            <v>44765.69024679884</v>
          </cell>
          <cell r="AH916">
            <v>44786.448611111111</v>
          </cell>
          <cell r="AI916">
            <v>1.3698622852925495</v>
          </cell>
          <cell r="AJ916">
            <v>15.396544312169377</v>
          </cell>
          <cell r="AK916">
            <v>23</v>
          </cell>
          <cell r="AL916">
            <v>36</v>
          </cell>
          <cell r="AM916">
            <v>23.085501858736059</v>
          </cell>
          <cell r="AN916">
            <v>29.241635687732341</v>
          </cell>
          <cell r="AO916">
            <v>20.085501858736059</v>
          </cell>
          <cell r="AP916">
            <v>42</v>
          </cell>
          <cell r="AQ916">
            <v>33.6</v>
          </cell>
          <cell r="AR916">
            <v>28.6</v>
          </cell>
          <cell r="AS916">
            <v>44812.213888888888</v>
          </cell>
          <cell r="AT916">
            <v>44807.213888888888</v>
          </cell>
          <cell r="AU916"/>
          <cell r="AV916"/>
          <cell r="AW916"/>
          <cell r="AX916"/>
          <cell r="AY916"/>
          <cell r="AZ916"/>
          <cell r="BA916"/>
          <cell r="BB916"/>
          <cell r="BC916" t="str">
            <v>PAID</v>
          </cell>
          <cell r="BD916" t="str">
            <v>WITH BACKJOB</v>
          </cell>
          <cell r="BE916">
            <v>44781.613888888889</v>
          </cell>
          <cell r="BF916">
            <v>17.386111111110949</v>
          </cell>
          <cell r="BG916">
            <v>44778</v>
          </cell>
          <cell r="BH916">
            <v>44799</v>
          </cell>
        </row>
        <row r="917">
          <cell r="E917" t="str">
            <v>X22052240817</v>
          </cell>
          <cell r="F917" t="str">
            <v>CHARLIE BALAUAN GUZMAN</v>
          </cell>
          <cell r="G917" t="str">
            <v>BLOCK 85, PUROK 6, TAGUIG CITY</v>
          </cell>
          <cell r="H917" t="str">
            <v>TAGUIG CITY</v>
          </cell>
          <cell r="I917" t="str">
            <v>PARAÑAQUE</v>
          </cell>
          <cell r="J917"/>
          <cell r="K917"/>
          <cell r="L917" t="str">
            <v>VJC</v>
          </cell>
          <cell r="M917" t="str">
            <v>CLOSE</v>
          </cell>
          <cell r="N917" t="str">
            <v>MBF</v>
          </cell>
          <cell r="O917">
            <v>13.86</v>
          </cell>
          <cell r="P917"/>
          <cell r="Q917">
            <v>18.97</v>
          </cell>
          <cell r="R917">
            <v>30</v>
          </cell>
          <cell r="S917">
            <v>114550.62</v>
          </cell>
          <cell r="T917" t="str">
            <v>MODIFICATION</v>
          </cell>
          <cell r="U917">
            <v>9401.56</v>
          </cell>
          <cell r="V917">
            <v>9265.93</v>
          </cell>
          <cell r="W917">
            <v>44728.522916666669</v>
          </cell>
          <cell r="X917">
            <v>44733.535416666666</v>
          </cell>
          <cell r="Y917">
            <v>44733</v>
          </cell>
          <cell r="Z917"/>
          <cell r="AA917">
            <v>44743.627083333333</v>
          </cell>
          <cell r="AB917">
            <v>45633.591666666667</v>
          </cell>
          <cell r="AC917">
            <v>15.104166666664241</v>
          </cell>
          <cell r="AD917">
            <v>10.091666666667152</v>
          </cell>
          <cell r="AE917">
            <v>889.9645833333343</v>
          </cell>
          <cell r="AF917">
            <v>44747.297110215055</v>
          </cell>
          <cell r="AG917">
            <v>44756.103561827957</v>
          </cell>
          <cell r="AH917">
            <v>44778.522916666669</v>
          </cell>
          <cell r="AI917">
            <v>0.52025462962954605</v>
          </cell>
          <cell r="AJ917">
            <v>22.249114583333359</v>
          </cell>
          <cell r="AK917">
            <v>20</v>
          </cell>
          <cell r="AL917">
            <v>36</v>
          </cell>
          <cell r="AM917">
            <v>21.774193548387096</v>
          </cell>
          <cell r="AN917">
            <v>27.58064516129032</v>
          </cell>
          <cell r="AO917">
            <v>18.774193548387096</v>
          </cell>
          <cell r="AP917">
            <v>40</v>
          </cell>
          <cell r="AQ917">
            <v>32</v>
          </cell>
          <cell r="AR917">
            <v>27</v>
          </cell>
          <cell r="AS917">
            <v>44775.627083333333</v>
          </cell>
          <cell r="AT917">
            <v>44770.627083333333</v>
          </cell>
          <cell r="AU917"/>
          <cell r="AV917"/>
          <cell r="AW917"/>
          <cell r="AX917"/>
          <cell r="AY917"/>
          <cell r="AZ917"/>
          <cell r="BA917"/>
          <cell r="BB917"/>
          <cell r="BC917" t="str">
            <v>PAID</v>
          </cell>
          <cell r="BD917" t="str">
            <v>WITH BACKJOB</v>
          </cell>
          <cell r="BE917">
            <v>44746.627083333333</v>
          </cell>
          <cell r="BF917">
            <v>55.372916666667152</v>
          </cell>
          <cell r="BG917">
            <v>44743</v>
          </cell>
          <cell r="BH917">
            <v>44802</v>
          </cell>
        </row>
        <row r="918">
          <cell r="E918" t="str">
            <v>R21800932</v>
          </cell>
          <cell r="F918" t="str">
            <v>ANGELES MAICO RICO S</v>
          </cell>
          <cell r="G918" t="str">
            <v>PRESIDENT'S, BF HOMES, PARANAQUE</v>
          </cell>
          <cell r="H918" t="str">
            <v>PARAÑAQUE CITY</v>
          </cell>
          <cell r="I918" t="str">
            <v>PARAÑAQUE</v>
          </cell>
          <cell r="J918" t="str">
            <v>TX PAI August 3 2022</v>
          </cell>
          <cell r="K918"/>
          <cell r="L918" t="str">
            <v>CHALLENGER</v>
          </cell>
          <cell r="M918" t="str">
            <v>CLOSE</v>
          </cell>
          <cell r="N918" t="str">
            <v>MBF</v>
          </cell>
          <cell r="O918">
            <v>63.44</v>
          </cell>
          <cell r="P918"/>
          <cell r="Q918">
            <v>84.07</v>
          </cell>
          <cell r="R918">
            <v>0</v>
          </cell>
          <cell r="S918">
            <v>176475.19</v>
          </cell>
          <cell r="T918" t="str">
            <v>RELOC</v>
          </cell>
          <cell r="U918">
            <v>38415.71</v>
          </cell>
          <cell r="V918">
            <v>39872.370000000003</v>
          </cell>
          <cell r="W918">
            <v>44715.693055555559</v>
          </cell>
          <cell r="X918">
            <v>44719</v>
          </cell>
          <cell r="Y918">
            <v>44720</v>
          </cell>
          <cell r="Z918"/>
          <cell r="AA918">
            <v>44781.560416666667</v>
          </cell>
          <cell r="AB918">
            <v>44933.443749999999</v>
          </cell>
          <cell r="AC918">
            <v>65.867361111108039</v>
          </cell>
          <cell r="AD918">
            <v>62.560416666667152</v>
          </cell>
          <cell r="AE918">
            <v>151.88333333333139</v>
          </cell>
          <cell r="AF918">
            <v>44735.778557414298</v>
          </cell>
          <cell r="AG918">
            <v>44744.934691243288</v>
          </cell>
          <cell r="AH918">
            <v>44765.693055555559</v>
          </cell>
          <cell r="AI918">
            <v>2.1398937365806838</v>
          </cell>
          <cell r="AJ918">
            <v>3.6162698412697951</v>
          </cell>
          <cell r="AK918">
            <v>23</v>
          </cell>
          <cell r="AL918">
            <v>36</v>
          </cell>
          <cell r="AM918">
            <v>23.085501858736059</v>
          </cell>
          <cell r="AN918">
            <v>29.241635687732341</v>
          </cell>
          <cell r="AO918">
            <v>20.085501858736059</v>
          </cell>
          <cell r="AP918">
            <v>42</v>
          </cell>
          <cell r="AQ918">
            <v>33.6</v>
          </cell>
          <cell r="AR918">
            <v>28.6</v>
          </cell>
          <cell r="AS918">
            <v>44815.160416666666</v>
          </cell>
          <cell r="AT918">
            <v>44810.160416666666</v>
          </cell>
          <cell r="AU918"/>
          <cell r="AV918"/>
          <cell r="AW918"/>
          <cell r="AX918"/>
          <cell r="AY918"/>
          <cell r="AZ918"/>
          <cell r="BA918"/>
          <cell r="BB918"/>
          <cell r="BC918" t="str">
            <v>PAID</v>
          </cell>
          <cell r="BD918"/>
          <cell r="BE918">
            <v>44784.560416666667</v>
          </cell>
          <cell r="BF918">
            <v>18.439583333332848</v>
          </cell>
          <cell r="BG918">
            <v>44798</v>
          </cell>
          <cell r="BH918">
            <v>44803</v>
          </cell>
        </row>
        <row r="919">
          <cell r="E919" t="str">
            <v>X22041689757</v>
          </cell>
          <cell r="F919" t="str">
            <v>CITY GOVT OF MUNTINLUPA - NEW ALABANG PUBLIC MARKET</v>
          </cell>
          <cell r="G919" t="str">
            <v>ALABANG CENTRAL MARKET, ALABANG CENTRAL MARKET, MUNTINLUPA</v>
          </cell>
          <cell r="H919" t="str">
            <v>MUNTINLUPA CITY</v>
          </cell>
          <cell r="I919" t="str">
            <v>PARAÑAQUE</v>
          </cell>
          <cell r="J919"/>
          <cell r="K919"/>
          <cell r="L919" t="str">
            <v>CHALLENGER</v>
          </cell>
          <cell r="M919" t="str">
            <v>CLOSE</v>
          </cell>
          <cell r="N919" t="str">
            <v>MBF</v>
          </cell>
          <cell r="O919">
            <v>328.44</v>
          </cell>
          <cell r="P919"/>
          <cell r="Q919">
            <v>463.38</v>
          </cell>
          <cell r="R919">
            <v>1037</v>
          </cell>
          <cell r="S919">
            <v>2200697.25</v>
          </cell>
          <cell r="T919" t="str">
            <v>NEW</v>
          </cell>
          <cell r="U919">
            <v>225323.22</v>
          </cell>
          <cell r="V919">
            <v>185550.63</v>
          </cell>
          <cell r="W919">
            <v>44705.56527777778</v>
          </cell>
          <cell r="X919">
            <v>44707</v>
          </cell>
          <cell r="Y919">
            <v>44707</v>
          </cell>
          <cell r="Z919"/>
          <cell r="AA919">
            <v>44716.724999999999</v>
          </cell>
          <cell r="AB919">
            <v>45367.598611111112</v>
          </cell>
          <cell r="AC919">
            <v>11.159722222218988</v>
          </cell>
          <cell r="AD919">
            <v>9.7249999999985448</v>
          </cell>
          <cell r="AE919">
            <v>650.87361111111386</v>
          </cell>
          <cell r="AF919">
            <v>44719.466686228487</v>
          </cell>
          <cell r="AG919">
            <v>44726.973728482008</v>
          </cell>
          <cell r="AH919">
            <v>44755.56527777778</v>
          </cell>
          <cell r="AI919">
            <v>0.4952126736109676</v>
          </cell>
          <cell r="AJ919">
            <v>13.017472222222278</v>
          </cell>
          <cell r="AK919">
            <v>32</v>
          </cell>
          <cell r="AL919">
            <v>20</v>
          </cell>
          <cell r="AM919">
            <v>16.901408450704228</v>
          </cell>
          <cell r="AN919">
            <v>21.408450704225352</v>
          </cell>
          <cell r="AO919">
            <v>13.901408450704228</v>
          </cell>
          <cell r="AP919">
            <v>50</v>
          </cell>
          <cell r="AQ919">
            <v>40</v>
          </cell>
          <cell r="AR919">
            <v>35</v>
          </cell>
          <cell r="AS919">
            <v>44756.724999999999</v>
          </cell>
          <cell r="AT919">
            <v>44751.724999999999</v>
          </cell>
          <cell r="AU919"/>
          <cell r="AV919"/>
          <cell r="AW919"/>
          <cell r="AX919"/>
          <cell r="AY919"/>
          <cell r="AZ919"/>
          <cell r="BA919"/>
          <cell r="BB919"/>
          <cell r="BC919" t="str">
            <v>PAID</v>
          </cell>
          <cell r="BD919"/>
          <cell r="BE919">
            <v>44719.724999999999</v>
          </cell>
          <cell r="BF919">
            <v>83.275000000001455</v>
          </cell>
          <cell r="BG919">
            <v>44798</v>
          </cell>
          <cell r="BH919">
            <v>44803</v>
          </cell>
        </row>
        <row r="920">
          <cell r="E920" t="str">
            <v>X22062684861</v>
          </cell>
          <cell r="F920" t="str">
            <v>ROGELIO JR C TAN</v>
          </cell>
          <cell r="G920" t="str">
            <v>A.R. CHUA, PACIFIC VILL, MUNTINLUPA</v>
          </cell>
          <cell r="H920" t="str">
            <v>MUNTINLUPA CITY</v>
          </cell>
          <cell r="I920" t="str">
            <v>PARAÑAQUE</v>
          </cell>
          <cell r="J920" t="str">
            <v>tentative completion/energization Aug 15, 2022</v>
          </cell>
          <cell r="K920"/>
          <cell r="L920" t="str">
            <v>ECOM</v>
          </cell>
          <cell r="M920" t="str">
            <v>CLOSE</v>
          </cell>
          <cell r="N920" t="str">
            <v>IJP</v>
          </cell>
          <cell r="O920">
            <v>204.31</v>
          </cell>
          <cell r="P920"/>
          <cell r="Q920">
            <v>307.47000000000003</v>
          </cell>
          <cell r="R920">
            <v>81.7</v>
          </cell>
          <cell r="S920">
            <v>851396</v>
          </cell>
          <cell r="T920" t="str">
            <v>NEW</v>
          </cell>
          <cell r="U920">
            <v>136968.26</v>
          </cell>
          <cell r="V920">
            <v>138485.97000000006</v>
          </cell>
          <cell r="W920">
            <v>44757.377083333333</v>
          </cell>
          <cell r="X920">
            <v>44761</v>
          </cell>
          <cell r="Y920">
            <v>44762</v>
          </cell>
          <cell r="Z920"/>
          <cell r="AA920">
            <v>44791.787499999999</v>
          </cell>
          <cell r="AB920">
            <v>45590.268055555556</v>
          </cell>
          <cell r="AC920">
            <v>34.410416666665697</v>
          </cell>
          <cell r="AD920">
            <v>30.787499999998545</v>
          </cell>
          <cell r="AE920">
            <v>798.48055555555766</v>
          </cell>
          <cell r="AF920">
            <v>44778.896314102567</v>
          </cell>
          <cell r="AG920">
            <v>44788.434775641028</v>
          </cell>
          <cell r="AH920">
            <v>44807.377083333333</v>
          </cell>
          <cell r="AI920">
            <v>1.0525539215685977</v>
          </cell>
          <cell r="AJ920">
            <v>16.635011574074117</v>
          </cell>
          <cell r="AK920">
            <v>30</v>
          </cell>
          <cell r="AL920">
            <v>34</v>
          </cell>
          <cell r="AM920">
            <v>24.51923076923077</v>
          </cell>
          <cell r="AN920">
            <v>31.057692307692307</v>
          </cell>
          <cell r="AO920">
            <v>21.51923076923077</v>
          </cell>
          <cell r="AP920">
            <v>48</v>
          </cell>
          <cell r="AQ920">
            <v>38.400000000000006</v>
          </cell>
          <cell r="AR920">
            <v>33.400000000000006</v>
          </cell>
          <cell r="AS920">
            <v>44830.1875</v>
          </cell>
          <cell r="AT920">
            <v>44825.1875</v>
          </cell>
          <cell r="AU920"/>
          <cell r="AV920"/>
          <cell r="AW920"/>
          <cell r="AX920"/>
          <cell r="AY920"/>
          <cell r="AZ920"/>
          <cell r="BA920"/>
          <cell r="BB920"/>
          <cell r="BC920" t="str">
            <v>PAID</v>
          </cell>
          <cell r="BD920"/>
          <cell r="BE920">
            <v>44794.787499999999</v>
          </cell>
          <cell r="BF920">
            <v>8.2125000000014552</v>
          </cell>
          <cell r="BG920">
            <v>44791</v>
          </cell>
          <cell r="BH920">
            <v>44803</v>
          </cell>
        </row>
        <row r="921">
          <cell r="E921" t="str">
            <v>R21928959</v>
          </cell>
          <cell r="F921" t="str">
            <v>MARTINEZ, JENNIFER</v>
          </cell>
          <cell r="G921" t="str">
            <v>GARNET, POSADAS SUBD, MUNTINLUPA</v>
          </cell>
          <cell r="H921" t="str">
            <v>MUNTINLUPA CITY</v>
          </cell>
          <cell r="I921" t="str">
            <v>PARAÑAQUE</v>
          </cell>
          <cell r="J921"/>
          <cell r="K921"/>
          <cell r="L921" t="str">
            <v>ECOM</v>
          </cell>
          <cell r="M921" t="str">
            <v>CLOSE</v>
          </cell>
          <cell r="N921" t="str">
            <v>IJP</v>
          </cell>
          <cell r="O921">
            <v>16.36</v>
          </cell>
          <cell r="P921"/>
          <cell r="Q921">
            <v>22.52</v>
          </cell>
          <cell r="R921">
            <v>0</v>
          </cell>
          <cell r="S921">
            <v>38207.300000000003</v>
          </cell>
          <cell r="T921" t="str">
            <v>RELOC</v>
          </cell>
          <cell r="U921">
            <v>11096.02</v>
          </cell>
          <cell r="V921">
            <v>11090.63</v>
          </cell>
          <cell r="W921">
            <v>44776.663194444445</v>
          </cell>
          <cell r="X921">
            <v>44778</v>
          </cell>
          <cell r="Y921">
            <v>44781</v>
          </cell>
          <cell r="Z921"/>
          <cell r="AA921">
            <v>44795.556944444441</v>
          </cell>
          <cell r="AB921">
            <v>45426.601388888892</v>
          </cell>
          <cell r="AC921">
            <v>18.893749999995634</v>
          </cell>
          <cell r="AD921">
            <v>17.556944444440887</v>
          </cell>
          <cell r="AE921">
            <v>631.04444444445107</v>
          </cell>
          <cell r="AF921">
            <v>44795.437387992832</v>
          </cell>
          <cell r="AG921">
            <v>44804.243839605733</v>
          </cell>
          <cell r="AH921">
            <v>44826.663194444445</v>
          </cell>
          <cell r="AI921">
            <v>0.65078472222207184</v>
          </cell>
          <cell r="AJ921">
            <v>15.776111111111277</v>
          </cell>
          <cell r="AK921">
            <v>20</v>
          </cell>
          <cell r="AL921">
            <v>36</v>
          </cell>
          <cell r="AM921">
            <v>21.774193548387096</v>
          </cell>
          <cell r="AN921">
            <v>27.58064516129032</v>
          </cell>
          <cell r="AO921">
            <v>18.774193548387096</v>
          </cell>
          <cell r="AP921">
            <v>40</v>
          </cell>
          <cell r="AQ921">
            <v>32</v>
          </cell>
          <cell r="AR921">
            <v>27</v>
          </cell>
          <cell r="AS921">
            <v>44827.556944444441</v>
          </cell>
          <cell r="AT921">
            <v>44822.556944444441</v>
          </cell>
          <cell r="AU921"/>
          <cell r="AV921"/>
          <cell r="AW921"/>
          <cell r="AX921"/>
          <cell r="AY921"/>
          <cell r="AZ921"/>
          <cell r="BA921"/>
          <cell r="BB921"/>
          <cell r="BC921" t="str">
            <v>PAID</v>
          </cell>
          <cell r="BD921"/>
          <cell r="BE921">
            <v>44798.556944444441</v>
          </cell>
          <cell r="BF921">
            <v>4.4430555555591127</v>
          </cell>
          <cell r="BG921">
            <v>44794</v>
          </cell>
          <cell r="BH921">
            <v>44803</v>
          </cell>
        </row>
        <row r="922">
          <cell r="E922" t="str">
            <v>X22020498410</v>
          </cell>
          <cell r="F922" t="str">
            <v>VIRGILIO D. GUTIERREZ</v>
          </cell>
          <cell r="G922" t="str">
            <v>OPENA, BACLARAN, PARANAQUE</v>
          </cell>
          <cell r="H922" t="str">
            <v>PARAÑAQUE CITY</v>
          </cell>
          <cell r="I922" t="str">
            <v>PARAÑAQUE</v>
          </cell>
          <cell r="J922" t="str">
            <v>for energization/FCOMP</v>
          </cell>
          <cell r="K922"/>
          <cell r="L922" t="str">
            <v>VJC</v>
          </cell>
          <cell r="M922" t="str">
            <v>CLOSE</v>
          </cell>
          <cell r="N922" t="str">
            <v>MBF</v>
          </cell>
          <cell r="O922">
            <v>51.73</v>
          </cell>
          <cell r="P922"/>
          <cell r="Q922">
            <v>80.069999999999993</v>
          </cell>
          <cell r="R922">
            <v>136</v>
          </cell>
          <cell r="S922">
            <v>314495.93</v>
          </cell>
          <cell r="T922" t="str">
            <v>NEW</v>
          </cell>
          <cell r="U922">
            <v>35083.1</v>
          </cell>
          <cell r="V922"/>
          <cell r="W922">
            <v>44645.938194444447</v>
          </cell>
          <cell r="X922">
            <v>44650.626388888886</v>
          </cell>
          <cell r="Y922">
            <v>44651</v>
          </cell>
          <cell r="Z922"/>
          <cell r="AA922">
            <v>44680.624305555553</v>
          </cell>
          <cell r="AB922">
            <v>45210.611111111109</v>
          </cell>
          <cell r="AC922">
            <v>34.686111111106584</v>
          </cell>
          <cell r="AD922">
            <v>29.997916666667152</v>
          </cell>
          <cell r="AE922">
            <v>529.9868055555562</v>
          </cell>
          <cell r="AF922">
            <v>44664.416793666234</v>
          </cell>
          <cell r="AG922">
            <v>44673.144420125383</v>
          </cell>
          <cell r="AH922">
            <v>44695.938194444447</v>
          </cell>
          <cell r="AI922">
            <v>1.2111862167872816</v>
          </cell>
          <cell r="AJ922">
            <v>12.61873346560848</v>
          </cell>
          <cell r="AK922">
            <v>23</v>
          </cell>
          <cell r="AL922">
            <v>32</v>
          </cell>
          <cell r="AM922">
            <v>21.478599221789885</v>
          </cell>
          <cell r="AN922">
            <v>27.206225680933851</v>
          </cell>
          <cell r="AO922">
            <v>18.478599221789885</v>
          </cell>
          <cell r="AP922">
            <v>42</v>
          </cell>
          <cell r="AQ922">
            <v>33.6</v>
          </cell>
          <cell r="AR922">
            <v>28.6</v>
          </cell>
          <cell r="AS922">
            <v>44714.224305555552</v>
          </cell>
          <cell r="AT922">
            <v>44709.224305555552</v>
          </cell>
          <cell r="AU922"/>
          <cell r="AV922"/>
          <cell r="AW922"/>
          <cell r="AX922"/>
          <cell r="AY922"/>
          <cell r="AZ922"/>
          <cell r="BA922"/>
          <cell r="BB922"/>
          <cell r="BC922" t="str">
            <v>PAID</v>
          </cell>
          <cell r="BD922" t="str">
            <v>WITH BACKJOB</v>
          </cell>
          <cell r="BE922">
            <v>44683.624305555553</v>
          </cell>
          <cell r="BF922">
            <v>122.37569444444671</v>
          </cell>
          <cell r="BG922">
            <v>44680</v>
          </cell>
          <cell r="BH922">
            <v>44806</v>
          </cell>
        </row>
        <row r="923">
          <cell r="E923" t="str">
            <v>X21083698096</v>
          </cell>
          <cell r="F923" t="str">
            <v>DITO TELECOMMUNITY CORPORATION</v>
          </cell>
          <cell r="G923" t="str">
            <v>STA. RITA SUBD, STA. RITA SUBD, PARANAQUE</v>
          </cell>
          <cell r="H923" t="str">
            <v>PARAÑAQUE CITY</v>
          </cell>
          <cell r="I923" t="str">
            <v>PARAÑAQUE</v>
          </cell>
          <cell r="J923"/>
          <cell r="K923"/>
          <cell r="L923" t="str">
            <v>VJC</v>
          </cell>
          <cell r="M923" t="str">
            <v>CLOSE</v>
          </cell>
          <cell r="N923" t="str">
            <v>MBF</v>
          </cell>
          <cell r="O923">
            <v>42.12</v>
          </cell>
          <cell r="P923"/>
          <cell r="Q923">
            <v>57.7</v>
          </cell>
          <cell r="R923">
            <v>31</v>
          </cell>
          <cell r="S923">
            <v>196516.82</v>
          </cell>
          <cell r="T923" t="str">
            <v>NEW</v>
          </cell>
          <cell r="U923">
            <v>28566.34</v>
          </cell>
          <cell r="V923">
            <v>28566.34</v>
          </cell>
          <cell r="W923">
            <v>44732.674305555556</v>
          </cell>
          <cell r="X923">
            <v>44736</v>
          </cell>
          <cell r="Y923">
            <v>44738</v>
          </cell>
          <cell r="Z923"/>
          <cell r="AA923">
            <v>44743.62777777778</v>
          </cell>
          <cell r="AB923">
            <v>45210.638194444444</v>
          </cell>
          <cell r="AC923">
            <v>10.953472222223354</v>
          </cell>
          <cell r="AD923">
            <v>7.6277777777795563</v>
          </cell>
          <cell r="AE923">
            <v>467.01041666666424</v>
          </cell>
          <cell r="AF923">
            <v>44752.759807414295</v>
          </cell>
          <cell r="AG923">
            <v>44761.915941243285</v>
          </cell>
          <cell r="AH923">
            <v>44782.674305555556</v>
          </cell>
          <cell r="AI923">
            <v>0.35585555891039633</v>
          </cell>
          <cell r="AJ923">
            <v>11.119295634920578</v>
          </cell>
          <cell r="AK923">
            <v>23</v>
          </cell>
          <cell r="AL923">
            <v>36</v>
          </cell>
          <cell r="AM923">
            <v>23.085501858736059</v>
          </cell>
          <cell r="AN923">
            <v>29.241635687732341</v>
          </cell>
          <cell r="AO923">
            <v>20.085501858736059</v>
          </cell>
          <cell r="AP923">
            <v>42</v>
          </cell>
          <cell r="AQ923">
            <v>33.6</v>
          </cell>
          <cell r="AR923">
            <v>28.6</v>
          </cell>
          <cell r="AS923">
            <v>44777.227777777778</v>
          </cell>
          <cell r="AT923">
            <v>44772.227777777778</v>
          </cell>
          <cell r="AU923"/>
          <cell r="AV923"/>
          <cell r="AW923"/>
          <cell r="AX923"/>
          <cell r="AY923"/>
          <cell r="AZ923"/>
          <cell r="BA923"/>
          <cell r="BB923"/>
          <cell r="BC923" t="str">
            <v>PAID</v>
          </cell>
          <cell r="BD923"/>
          <cell r="BE923">
            <v>44746.62777777778</v>
          </cell>
          <cell r="BF923">
            <v>59.372222222220444</v>
          </cell>
          <cell r="BG923">
            <v>44743</v>
          </cell>
          <cell r="BH923">
            <v>44806</v>
          </cell>
        </row>
        <row r="924">
          <cell r="E924" t="str">
            <v>X22010043079</v>
          </cell>
          <cell r="F924" t="str">
            <v>ORLANDO CONSTANTINO MANUNTAG</v>
          </cell>
          <cell r="G924" t="str">
            <v>MARCOS ALVAREZ, GOLDEN ACRES SUBD, LAS PINAS CITY</v>
          </cell>
          <cell r="H924" t="str">
            <v>LAS PIÑAS CITY</v>
          </cell>
          <cell r="I924" t="str">
            <v>PARAÑAQUE</v>
          </cell>
          <cell r="J924"/>
          <cell r="K924"/>
          <cell r="L924" t="str">
            <v>POWERHOUSE</v>
          </cell>
          <cell r="M924" t="str">
            <v>CLOSE</v>
          </cell>
          <cell r="N924" t="str">
            <v>MBF</v>
          </cell>
          <cell r="O924">
            <v>24.8</v>
          </cell>
          <cell r="P924"/>
          <cell r="Q924">
            <v>33.85</v>
          </cell>
          <cell r="R924">
            <v>18</v>
          </cell>
          <cell r="S924">
            <v>179912.98</v>
          </cell>
          <cell r="T924" t="str">
            <v>NEW</v>
          </cell>
          <cell r="U924">
            <v>16817.88</v>
          </cell>
          <cell r="V924">
            <v>19988.359999999997</v>
          </cell>
          <cell r="W924">
            <v>44700.657638888886</v>
          </cell>
          <cell r="X924">
            <v>44705</v>
          </cell>
          <cell r="Y924">
            <v>44704</v>
          </cell>
          <cell r="Z924"/>
          <cell r="AA924">
            <v>44725.504166666666</v>
          </cell>
          <cell r="AB924">
            <v>45315.568749999999</v>
          </cell>
          <cell r="AC924">
            <v>24.846527777779556</v>
          </cell>
          <cell r="AD924">
            <v>20.504166666665697</v>
          </cell>
          <cell r="AE924">
            <v>590.06458333333285</v>
          </cell>
          <cell r="AF924">
            <v>44719.431832437273</v>
          </cell>
          <cell r="AG924">
            <v>44728.238284050174</v>
          </cell>
          <cell r="AH924">
            <v>44750.657638888886</v>
          </cell>
          <cell r="AI924">
            <v>0.85582484567907358</v>
          </cell>
          <cell r="AJ924">
            <v>14.751614583333321</v>
          </cell>
          <cell r="AK924">
            <v>20</v>
          </cell>
          <cell r="AL924">
            <v>36</v>
          </cell>
          <cell r="AM924">
            <v>21.774193548387096</v>
          </cell>
          <cell r="AN924">
            <v>27.58064516129032</v>
          </cell>
          <cell r="AO924">
            <v>18.774193548387096</v>
          </cell>
          <cell r="AP924">
            <v>40</v>
          </cell>
          <cell r="AQ924">
            <v>32</v>
          </cell>
          <cell r="AR924">
            <v>27</v>
          </cell>
          <cell r="AS924">
            <v>44757.504166666666</v>
          </cell>
          <cell r="AT924">
            <v>44752.504166666666</v>
          </cell>
          <cell r="AU924"/>
          <cell r="AV924"/>
          <cell r="AW924"/>
          <cell r="AX924"/>
          <cell r="AY924"/>
          <cell r="AZ924"/>
          <cell r="BA924"/>
          <cell r="BB924"/>
          <cell r="BC924" t="str">
            <v>PAID</v>
          </cell>
          <cell r="BD924"/>
          <cell r="BE924">
            <v>44728.504166666666</v>
          </cell>
          <cell r="BF924">
            <v>77.495833333334303</v>
          </cell>
          <cell r="BG924">
            <v>44720</v>
          </cell>
          <cell r="BH924">
            <v>44806</v>
          </cell>
        </row>
        <row r="925">
          <cell r="E925" t="str">
            <v>X22051912561</v>
          </cell>
          <cell r="F925" t="str">
            <v>JOSEPH FLORES REDITO</v>
          </cell>
          <cell r="G925" t="str">
            <v>SEVERINA DIAMOND, SEVERINA DIAMOND SUBD, PARANAQUE</v>
          </cell>
          <cell r="H925" t="str">
            <v>PARAÑAQUE CITY</v>
          </cell>
          <cell r="I925" t="str">
            <v>PARAÑAQUE</v>
          </cell>
          <cell r="J925"/>
          <cell r="K925"/>
          <cell r="L925" t="str">
            <v>VJC</v>
          </cell>
          <cell r="M925" t="str">
            <v>CLOSE</v>
          </cell>
          <cell r="N925" t="str">
            <v>MBF</v>
          </cell>
          <cell r="O925">
            <v>20.05</v>
          </cell>
          <cell r="P925"/>
          <cell r="Q925">
            <v>27.45</v>
          </cell>
          <cell r="R925">
            <v>65</v>
          </cell>
          <cell r="S925">
            <v>182869.02</v>
          </cell>
          <cell r="T925" t="str">
            <v>NEW</v>
          </cell>
          <cell r="U925">
            <v>13598.3</v>
          </cell>
          <cell r="V925">
            <v>14099.08</v>
          </cell>
          <cell r="W925">
            <v>44761.550694444442</v>
          </cell>
          <cell r="X925">
            <v>44763.588888888888</v>
          </cell>
          <cell r="Y925">
            <v>44764</v>
          </cell>
          <cell r="Z925"/>
          <cell r="AA925">
            <v>44790.430555555555</v>
          </cell>
          <cell r="AB925">
            <v>45353.356249999997</v>
          </cell>
          <cell r="AC925">
            <v>28.879861111112405</v>
          </cell>
          <cell r="AD925">
            <v>26.841666666667152</v>
          </cell>
          <cell r="AE925">
            <v>562.92569444444234</v>
          </cell>
          <cell r="AF925">
            <v>44779.625074609728</v>
          </cell>
          <cell r="AG925">
            <v>44788.244909320478</v>
          </cell>
          <cell r="AH925">
            <v>44811.550694444442</v>
          </cell>
          <cell r="AI925">
            <v>1.027783292483706</v>
          </cell>
          <cell r="AJ925">
            <v>14.073142361111058</v>
          </cell>
          <cell r="AK925">
            <v>20</v>
          </cell>
          <cell r="AL925">
            <v>34</v>
          </cell>
          <cell r="AM925">
            <v>21.074380165289259</v>
          </cell>
          <cell r="AN925">
            <v>26.694214876033058</v>
          </cell>
          <cell r="AO925">
            <v>18.074380165289259</v>
          </cell>
          <cell r="AP925">
            <v>40</v>
          </cell>
          <cell r="AQ925">
            <v>32</v>
          </cell>
          <cell r="AR925">
            <v>27</v>
          </cell>
          <cell r="AS925">
            <v>44822.430555555555</v>
          </cell>
          <cell r="AT925">
            <v>44817.430555555555</v>
          </cell>
          <cell r="AU925"/>
          <cell r="AV925"/>
          <cell r="AW925"/>
          <cell r="AX925"/>
          <cell r="AY925"/>
          <cell r="AZ925"/>
          <cell r="BA925"/>
          <cell r="BB925"/>
          <cell r="BC925" t="str">
            <v>PAID</v>
          </cell>
          <cell r="BD925"/>
          <cell r="BE925">
            <v>44793.430555555555</v>
          </cell>
          <cell r="BF925">
            <v>12.569444444445253</v>
          </cell>
          <cell r="BG925">
            <v>44790</v>
          </cell>
          <cell r="BH925">
            <v>44806</v>
          </cell>
        </row>
        <row r="926">
          <cell r="E926" t="str">
            <v>X21083486777</v>
          </cell>
          <cell r="F926" t="str">
            <v>STO. CRISTO PROPERTIES AND HOLDINGS CORP.</v>
          </cell>
          <cell r="G926" t="str">
            <v>PASCUAL, PARANAQUE GREEN HEIGHTS, PARANAQUE</v>
          </cell>
          <cell r="H926" t="str">
            <v>PARAÑAQUE CITY</v>
          </cell>
          <cell r="I926" t="str">
            <v>PARAÑAQUE</v>
          </cell>
          <cell r="J926" t="str">
            <v>stock unavailability ball clevis</v>
          </cell>
          <cell r="K926"/>
          <cell r="L926" t="str">
            <v>VJC</v>
          </cell>
          <cell r="M926" t="str">
            <v>CLOSE</v>
          </cell>
          <cell r="N926" t="str">
            <v>MBF</v>
          </cell>
          <cell r="O926">
            <v>11.94</v>
          </cell>
          <cell r="P926"/>
          <cell r="Q926">
            <v>16.75</v>
          </cell>
          <cell r="R926">
            <v>21</v>
          </cell>
          <cell r="S926">
            <v>108393.60000000001</v>
          </cell>
          <cell r="T926" t="str">
            <v>NEW</v>
          </cell>
          <cell r="U926">
            <v>8352.18</v>
          </cell>
          <cell r="V926">
            <v>8122.86</v>
          </cell>
          <cell r="W926">
            <v>44708.532638888886</v>
          </cell>
          <cell r="X926">
            <v>44713</v>
          </cell>
          <cell r="Y926">
            <v>44712</v>
          </cell>
          <cell r="Z926"/>
          <cell r="AA926">
            <v>44792.325694444444</v>
          </cell>
          <cell r="AB926">
            <v>45427.538194444445</v>
          </cell>
          <cell r="AC926">
            <v>83.793055555557657</v>
          </cell>
          <cell r="AD926">
            <v>79.325694444443798</v>
          </cell>
          <cell r="AE926">
            <v>635.21250000000146</v>
          </cell>
          <cell r="AF926">
            <v>44727.306832437273</v>
          </cell>
          <cell r="AG926">
            <v>44736.113284050174</v>
          </cell>
          <cell r="AH926">
            <v>44758.532638888886</v>
          </cell>
          <cell r="AI926">
            <v>2.8862052469136525</v>
          </cell>
          <cell r="AJ926">
            <v>15.880312500000036</v>
          </cell>
          <cell r="AK926">
            <v>20</v>
          </cell>
          <cell r="AL926">
            <v>36</v>
          </cell>
          <cell r="AM926">
            <v>21.774193548387096</v>
          </cell>
          <cell r="AN926">
            <v>27.58064516129032</v>
          </cell>
          <cell r="AO926">
            <v>18.774193548387096</v>
          </cell>
          <cell r="AP926">
            <v>40</v>
          </cell>
          <cell r="AQ926">
            <v>32</v>
          </cell>
          <cell r="AR926">
            <v>27</v>
          </cell>
          <cell r="AS926">
            <v>44824.325694444444</v>
          </cell>
          <cell r="AT926">
            <v>44819.325694444444</v>
          </cell>
          <cell r="AU926"/>
          <cell r="AV926"/>
          <cell r="AW926"/>
          <cell r="AX926"/>
          <cell r="AY926"/>
          <cell r="AZ926"/>
          <cell r="BA926"/>
          <cell r="BB926"/>
          <cell r="BC926" t="str">
            <v>PAID</v>
          </cell>
          <cell r="BD926"/>
          <cell r="BE926">
            <v>44795.325694444444</v>
          </cell>
          <cell r="BF926">
            <v>10.674305555556202</v>
          </cell>
          <cell r="BG926">
            <v>44792</v>
          </cell>
          <cell r="BH926">
            <v>44806</v>
          </cell>
        </row>
        <row r="927">
          <cell r="E927" t="str">
            <v>R21915443</v>
          </cell>
          <cell r="F927" t="str">
            <v>DIZON BELLALITA JOGNO</v>
          </cell>
          <cell r="G927" t="str">
            <v>PALANYAG, SAN DIONISIO, PARANAQUE</v>
          </cell>
          <cell r="H927" t="str">
            <v>PARAÑAQUE CITY</v>
          </cell>
          <cell r="I927" t="str">
            <v>PARAÑAQUE</v>
          </cell>
          <cell r="J927" t="str">
            <v>completed</v>
          </cell>
          <cell r="K927"/>
          <cell r="L927" t="str">
            <v>VJC</v>
          </cell>
          <cell r="M927" t="str">
            <v>CLOSE</v>
          </cell>
          <cell r="N927" t="str">
            <v>MBF</v>
          </cell>
          <cell r="O927">
            <v>25.61</v>
          </cell>
          <cell r="P927"/>
          <cell r="Q927">
            <v>56.78</v>
          </cell>
          <cell r="R927">
            <v>0</v>
          </cell>
          <cell r="S927">
            <v>163193.18</v>
          </cell>
          <cell r="T927" t="str">
            <v>RELOC</v>
          </cell>
          <cell r="U927">
            <v>20541.57</v>
          </cell>
          <cell r="V927">
            <v>20541.57</v>
          </cell>
          <cell r="W927">
            <v>44755.672222222223</v>
          </cell>
          <cell r="X927">
            <v>44760</v>
          </cell>
          <cell r="Y927">
            <v>44760</v>
          </cell>
          <cell r="Z927"/>
          <cell r="AA927">
            <v>44770.384027777778</v>
          </cell>
          <cell r="AB927">
            <v>45603.42083333333</v>
          </cell>
          <cell r="AC927">
            <v>14.711805555554747</v>
          </cell>
          <cell r="AD927">
            <v>10.384027777778101</v>
          </cell>
          <cell r="AE927">
            <v>833.03680555555184</v>
          </cell>
          <cell r="AF927">
            <v>44775.757724080962</v>
          </cell>
          <cell r="AG927">
            <v>44784.913857909953</v>
          </cell>
          <cell r="AH927">
            <v>44805.672222222223</v>
          </cell>
          <cell r="AI927">
            <v>0.47795600174447184</v>
          </cell>
          <cell r="AJ927">
            <v>19.834209656084568</v>
          </cell>
          <cell r="AK927">
            <v>23</v>
          </cell>
          <cell r="AL927">
            <v>36</v>
          </cell>
          <cell r="AM927">
            <v>23.085501858736059</v>
          </cell>
          <cell r="AN927">
            <v>29.241635687732341</v>
          </cell>
          <cell r="AO927">
            <v>20.085501858736059</v>
          </cell>
          <cell r="AP927">
            <v>42</v>
          </cell>
          <cell r="AQ927">
            <v>33.6</v>
          </cell>
          <cell r="AR927">
            <v>28.6</v>
          </cell>
          <cell r="AS927">
            <v>44803.984027777777</v>
          </cell>
          <cell r="AT927">
            <v>44798.984027777777</v>
          </cell>
          <cell r="AU927"/>
          <cell r="AV927"/>
          <cell r="AW927"/>
          <cell r="AX927"/>
          <cell r="AY927"/>
          <cell r="AZ927"/>
          <cell r="BA927"/>
          <cell r="BB927"/>
          <cell r="BC927" t="str">
            <v>PAID</v>
          </cell>
          <cell r="BD927"/>
          <cell r="BE927">
            <v>44773.384027777778</v>
          </cell>
          <cell r="BF927">
            <v>32.615972222221899</v>
          </cell>
          <cell r="BG927">
            <v>44770</v>
          </cell>
          <cell r="BH927">
            <v>44806</v>
          </cell>
        </row>
        <row r="928">
          <cell r="E928" t="str">
            <v>X22052245542</v>
          </cell>
          <cell r="F928" t="str">
            <v>D.L. CERVANTES CONSTRUCTION CORPORATION</v>
          </cell>
          <cell r="G928" t="str">
            <v>ESTANISLAO, PUTATAN, MUNTINLUPA</v>
          </cell>
          <cell r="H928" t="str">
            <v>MUNTINLUPA CITY</v>
          </cell>
          <cell r="I928" t="str">
            <v>PARAÑAQUE</v>
          </cell>
          <cell r="J928"/>
          <cell r="K928"/>
          <cell r="L928" t="str">
            <v>ECOM</v>
          </cell>
          <cell r="M928" t="str">
            <v>CLOSE</v>
          </cell>
          <cell r="N928" t="str">
            <v>MBF</v>
          </cell>
          <cell r="O928">
            <v>18.760000000000002</v>
          </cell>
          <cell r="P928"/>
          <cell r="Q928">
            <v>25.62</v>
          </cell>
          <cell r="R928">
            <v>35</v>
          </cell>
          <cell r="S928">
            <v>179087.74</v>
          </cell>
          <cell r="T928" t="str">
            <v>NEW</v>
          </cell>
          <cell r="U928">
            <v>12722.44</v>
          </cell>
          <cell r="V928">
            <v>12084.45</v>
          </cell>
          <cell r="W928">
            <v>44785.532638888886</v>
          </cell>
          <cell r="X928">
            <v>44789.654861111114</v>
          </cell>
          <cell r="Y928">
            <v>44789</v>
          </cell>
          <cell r="Z928"/>
          <cell r="AA928">
            <v>44804.5625</v>
          </cell>
          <cell r="AB928">
            <v>45398.768055555556</v>
          </cell>
          <cell r="AC928">
            <v>19.02986111111386</v>
          </cell>
          <cell r="AD928">
            <v>14.90763888888614</v>
          </cell>
          <cell r="AE928">
            <v>594.2055555555562</v>
          </cell>
          <cell r="AF928">
            <v>44804.306832437273</v>
          </cell>
          <cell r="AG928">
            <v>44813.113284050174</v>
          </cell>
          <cell r="AH928">
            <v>44835.532638888886</v>
          </cell>
          <cell r="AI928">
            <v>0.65547299382725521</v>
          </cell>
          <cell r="AJ928">
            <v>14.855138888888906</v>
          </cell>
          <cell r="AK928">
            <v>20</v>
          </cell>
          <cell r="AL928">
            <v>36</v>
          </cell>
          <cell r="AM928">
            <v>21.774193548387096</v>
          </cell>
          <cell r="AN928">
            <v>27.58064516129032</v>
          </cell>
          <cell r="AO928">
            <v>18.774193548387096</v>
          </cell>
          <cell r="AP928">
            <v>40</v>
          </cell>
          <cell r="AQ928">
            <v>32</v>
          </cell>
          <cell r="AR928">
            <v>27</v>
          </cell>
          <cell r="AS928">
            <v>44836.5625</v>
          </cell>
          <cell r="AT928">
            <v>44831.5625</v>
          </cell>
          <cell r="AU928"/>
          <cell r="AV928"/>
          <cell r="AW928"/>
          <cell r="AX928"/>
          <cell r="AY928"/>
          <cell r="AZ928"/>
          <cell r="BA928"/>
          <cell r="BB928"/>
          <cell r="BC928" t="str">
            <v>PAID</v>
          </cell>
          <cell r="BD928"/>
          <cell r="BE928">
            <v>44807.5625</v>
          </cell>
          <cell r="BF928">
            <v>1.4375</v>
          </cell>
          <cell r="BG928">
            <v>44809</v>
          </cell>
          <cell r="BH928">
            <v>44809</v>
          </cell>
        </row>
        <row r="929">
          <cell r="E929" t="str">
            <v>R21504572</v>
          </cell>
          <cell r="F929" t="str">
            <v>V.A.A. BUILDERS CORPORATION,</v>
          </cell>
          <cell r="G929" t="str">
            <v>BLOCK 5, VERAVILLE VELMONT, LAS PINAS CITY</v>
          </cell>
          <cell r="H929" t="str">
            <v>LAS PIÑAS CITY</v>
          </cell>
          <cell r="I929" t="str">
            <v>PARAÑAQUE</v>
          </cell>
          <cell r="J929" t="str">
            <v>for pole installation</v>
          </cell>
          <cell r="K929"/>
          <cell r="L929" t="str">
            <v>ECOM</v>
          </cell>
          <cell r="M929" t="str">
            <v>CLOSE</v>
          </cell>
          <cell r="N929" t="str">
            <v>MBF</v>
          </cell>
          <cell r="O929">
            <v>23.01</v>
          </cell>
          <cell r="P929"/>
          <cell r="Q929">
            <v>37.65</v>
          </cell>
          <cell r="R929">
            <v>0</v>
          </cell>
          <cell r="S929">
            <v>120174.56</v>
          </cell>
          <cell r="T929" t="str">
            <v>RELOC</v>
          </cell>
          <cell r="U929">
            <v>12831.25</v>
          </cell>
          <cell r="V929">
            <v>15747.66</v>
          </cell>
          <cell r="W929">
            <v>44742.404861111114</v>
          </cell>
          <cell r="X929">
            <v>44743</v>
          </cell>
          <cell r="Y929">
            <v>44748</v>
          </cell>
          <cell r="Z929"/>
          <cell r="AA929">
            <v>44810.279166666667</v>
          </cell>
          <cell r="AB929">
            <v>44868.515972222223</v>
          </cell>
          <cell r="AC929">
            <v>67.874305555553292</v>
          </cell>
          <cell r="AD929">
            <v>67.279166666667152</v>
          </cell>
          <cell r="AE929">
            <v>58.236805555556202</v>
          </cell>
          <cell r="AF929">
            <v>44761.1790546595</v>
          </cell>
          <cell r="AG929">
            <v>44769.985506272402</v>
          </cell>
          <cell r="AH929">
            <v>44792.404861111114</v>
          </cell>
          <cell r="AI929">
            <v>2.3378927469135022</v>
          </cell>
          <cell r="AJ929">
            <v>1.4559201388889051</v>
          </cell>
          <cell r="AK929">
            <v>20</v>
          </cell>
          <cell r="AL929">
            <v>36</v>
          </cell>
          <cell r="AM929">
            <v>21.774193548387096</v>
          </cell>
          <cell r="AN929">
            <v>27.58064516129032</v>
          </cell>
          <cell r="AO929">
            <v>18.774193548387096</v>
          </cell>
          <cell r="AP929">
            <v>40</v>
          </cell>
          <cell r="AQ929">
            <v>32</v>
          </cell>
          <cell r="AR929">
            <v>27</v>
          </cell>
          <cell r="AS929">
            <v>44842.279166666667</v>
          </cell>
          <cell r="AT929">
            <v>44837.279166666667</v>
          </cell>
          <cell r="AU929"/>
          <cell r="AV929"/>
          <cell r="AW929"/>
          <cell r="AX929"/>
          <cell r="AY929"/>
          <cell r="AZ929"/>
          <cell r="BA929"/>
          <cell r="BB929"/>
          <cell r="BC929" t="str">
            <v>PAID</v>
          </cell>
          <cell r="BD929"/>
          <cell r="BE929">
            <v>44813.279166666667</v>
          </cell>
          <cell r="BF929">
            <v>-3.2791666666671517</v>
          </cell>
          <cell r="BG929">
            <v>44805</v>
          </cell>
          <cell r="BH929">
            <v>44810</v>
          </cell>
        </row>
        <row r="930">
          <cell r="E930" t="str">
            <v>X22062759778</v>
          </cell>
          <cell r="F930" t="str">
            <v>CITY OF MUNTINLUPA - LAKEVIEW HEALTH CENTER</v>
          </cell>
          <cell r="G930" t="str">
            <v>ESTANISLAO, LAKEVIEW HOMES I, MUNTINLUPA</v>
          </cell>
          <cell r="H930" t="str">
            <v>MUNTINLUPA CITY</v>
          </cell>
          <cell r="I930" t="str">
            <v>PARAÑAQUE</v>
          </cell>
          <cell r="J930"/>
          <cell r="K930"/>
          <cell r="L930" t="str">
            <v>ECOM</v>
          </cell>
          <cell r="M930" t="str">
            <v>CLOSE</v>
          </cell>
          <cell r="N930" t="str">
            <v>MBF</v>
          </cell>
          <cell r="O930">
            <v>26.58</v>
          </cell>
          <cell r="P930"/>
          <cell r="Q930">
            <v>40.799999999999997</v>
          </cell>
          <cell r="R930">
            <v>80</v>
          </cell>
          <cell r="S930">
            <v>91526.18</v>
          </cell>
          <cell r="T930" t="str">
            <v>NEW</v>
          </cell>
          <cell r="U930">
            <v>18022.75</v>
          </cell>
          <cell r="V930">
            <v>18022.75</v>
          </cell>
          <cell r="W930">
            <v>44785.626388888886</v>
          </cell>
          <cell r="X930">
            <v>44789.654861111114</v>
          </cell>
          <cell r="Y930">
            <v>44789</v>
          </cell>
          <cell r="Z930"/>
          <cell r="AA930">
            <v>44810.27847222222</v>
          </cell>
          <cell r="AB930">
            <v>45439.62222222222</v>
          </cell>
          <cell r="AC930">
            <v>24.652083333334303</v>
          </cell>
          <cell r="AD930">
            <v>20.623611111106584</v>
          </cell>
          <cell r="AE930">
            <v>629.34375</v>
          </cell>
          <cell r="AF930">
            <v>44803.700769054172</v>
          </cell>
          <cell r="AG930">
            <v>44812.320603764922</v>
          </cell>
          <cell r="AH930">
            <v>44835.626388888886</v>
          </cell>
          <cell r="AI930">
            <v>0.87732414215689736</v>
          </cell>
          <cell r="AJ930">
            <v>15.733593750000001</v>
          </cell>
          <cell r="AK930">
            <v>20</v>
          </cell>
          <cell r="AL930">
            <v>34</v>
          </cell>
          <cell r="AM930">
            <v>21.074380165289259</v>
          </cell>
          <cell r="AN930">
            <v>26.694214876033058</v>
          </cell>
          <cell r="AO930">
            <v>18.074380165289259</v>
          </cell>
          <cell r="AP930">
            <v>40</v>
          </cell>
          <cell r="AQ930">
            <v>32</v>
          </cell>
          <cell r="AR930">
            <v>27</v>
          </cell>
          <cell r="AS930">
            <v>44842.27847222222</v>
          </cell>
          <cell r="AT930">
            <v>44837.27847222222</v>
          </cell>
          <cell r="AU930"/>
          <cell r="AV930"/>
          <cell r="AW930"/>
          <cell r="AX930"/>
          <cell r="AY930"/>
          <cell r="AZ930"/>
          <cell r="BA930"/>
          <cell r="BB930"/>
          <cell r="BC930" t="str">
            <v>PAID</v>
          </cell>
          <cell r="BD930"/>
          <cell r="BE930">
            <v>44813.27847222222</v>
          </cell>
          <cell r="BF930">
            <v>-3.2784722222204437</v>
          </cell>
          <cell r="BG930">
            <v>44803</v>
          </cell>
          <cell r="BH930">
            <v>44810</v>
          </cell>
        </row>
        <row r="931">
          <cell r="E931" t="str">
            <v>X21126114267</v>
          </cell>
          <cell r="F931" t="str">
            <v>SPRINGTOWN DEVELOPMENT CORPORATION</v>
          </cell>
          <cell r="G931" t="str">
            <v>SUSANA, TUNASAN, MUNTINLUPA</v>
          </cell>
          <cell r="H931" t="str">
            <v>MUNTINLUPA CITY</v>
          </cell>
          <cell r="I931" t="str">
            <v>PARAÑAQUE</v>
          </cell>
          <cell r="J931" t="str">
            <v>target completion June 2022</v>
          </cell>
          <cell r="K931"/>
          <cell r="L931" t="str">
            <v>POWERHOUSE</v>
          </cell>
          <cell r="M931" t="str">
            <v>CLOSE</v>
          </cell>
          <cell r="N931" t="str">
            <v>MBF</v>
          </cell>
          <cell r="O931">
            <v>379.61</v>
          </cell>
          <cell r="P931"/>
          <cell r="Q931">
            <v>556</v>
          </cell>
          <cell r="R931">
            <v>2202</v>
          </cell>
          <cell r="S931">
            <v>2270829.9700000002</v>
          </cell>
          <cell r="T931" t="str">
            <v>NEW</v>
          </cell>
          <cell r="U931">
            <v>253953.02</v>
          </cell>
          <cell r="V931">
            <v>253410.5</v>
          </cell>
          <cell r="W931">
            <v>44692.651388888888</v>
          </cell>
          <cell r="X931">
            <v>44699</v>
          </cell>
          <cell r="Y931">
            <v>44697</v>
          </cell>
          <cell r="Z931"/>
          <cell r="AA931">
            <v>44721.421527777777</v>
          </cell>
          <cell r="AB931">
            <v>44938.375694444447</v>
          </cell>
          <cell r="AC931">
            <v>28.770138888889051</v>
          </cell>
          <cell r="AD931">
            <v>22.421527777776646</v>
          </cell>
          <cell r="AE931">
            <v>216.95416666667006</v>
          </cell>
          <cell r="AF931">
            <v>44707.298447712419</v>
          </cell>
          <cell r="AG931">
            <v>44715.004330065356</v>
          </cell>
          <cell r="AH931">
            <v>44742.651388888888</v>
          </cell>
          <cell r="AI931">
            <v>1.2227309027777846</v>
          </cell>
          <cell r="AJ931">
            <v>3.944621212121274</v>
          </cell>
          <cell r="AK931">
            <v>40</v>
          </cell>
          <cell r="AL931">
            <v>20</v>
          </cell>
          <cell r="AM931">
            <v>17.647058823529413</v>
          </cell>
          <cell r="AN931">
            <v>22.352941176470591</v>
          </cell>
          <cell r="AO931">
            <v>14.647058823529413</v>
          </cell>
          <cell r="AP931">
            <v>55</v>
          </cell>
          <cell r="AQ931">
            <v>44</v>
          </cell>
          <cell r="AR931">
            <v>39</v>
          </cell>
          <cell r="AS931">
            <v>44765.421527777777</v>
          </cell>
          <cell r="AT931">
            <v>44760.421527777777</v>
          </cell>
          <cell r="AU931"/>
          <cell r="AV931"/>
          <cell r="AW931"/>
          <cell r="AX931"/>
          <cell r="AY931"/>
          <cell r="AZ931"/>
          <cell r="BA931"/>
          <cell r="BB931"/>
          <cell r="BC931" t="str">
            <v>PAID</v>
          </cell>
          <cell r="BD931" t="str">
            <v>WITH BACKJOB</v>
          </cell>
          <cell r="BE931">
            <v>44724.421527777777</v>
          </cell>
          <cell r="BF931">
            <v>89.578472222223354</v>
          </cell>
          <cell r="BG931">
            <v>44708</v>
          </cell>
          <cell r="BH931">
            <v>44814</v>
          </cell>
        </row>
        <row r="932">
          <cell r="E932" t="str">
            <v>X22073130033</v>
          </cell>
          <cell r="F932" t="str">
            <v>RIZA INA J. YUHICO</v>
          </cell>
          <cell r="G932" t="str">
            <v>BATANGAS SOUTH, AYALA-ALABANG VILL, MUNTINLUPA</v>
          </cell>
          <cell r="H932" t="str">
            <v>MUNTINLUPA CITY</v>
          </cell>
          <cell r="I932" t="str">
            <v>PARAÑAQUE</v>
          </cell>
          <cell r="J932"/>
          <cell r="K932"/>
          <cell r="L932" t="str">
            <v>POWERHOUSE</v>
          </cell>
          <cell r="M932" t="str">
            <v>CLOSE</v>
          </cell>
          <cell r="N932" t="str">
            <v>MBF</v>
          </cell>
          <cell r="O932">
            <v>31.77</v>
          </cell>
          <cell r="P932"/>
          <cell r="Q932">
            <v>43.48</v>
          </cell>
          <cell r="R932">
            <v>71.400000000000006</v>
          </cell>
          <cell r="S932">
            <v>205098.79</v>
          </cell>
          <cell r="T932" t="str">
            <v>MODIFICATION</v>
          </cell>
          <cell r="U932">
            <v>21565.65</v>
          </cell>
          <cell r="V932">
            <v>21565.65</v>
          </cell>
          <cell r="W932">
            <v>44775.4</v>
          </cell>
          <cell r="X932">
            <v>44775.527777777781</v>
          </cell>
          <cell r="Y932">
            <v>44776</v>
          </cell>
          <cell r="Z932"/>
          <cell r="AA932">
            <v>44778.64166666667</v>
          </cell>
          <cell r="AB932">
            <v>45386.595833333333</v>
          </cell>
          <cell r="AC932">
            <v>3.2416666666686069</v>
          </cell>
          <cell r="AD932">
            <v>3.1138888888890506</v>
          </cell>
          <cell r="AE932">
            <v>607.95416666666279</v>
          </cell>
          <cell r="AF932">
            <v>44793.474380165288</v>
          </cell>
          <cell r="AG932">
            <v>44802.094214876037</v>
          </cell>
          <cell r="AH932">
            <v>44825.4</v>
          </cell>
          <cell r="AI932">
            <v>0.1153651960785004</v>
          </cell>
          <cell r="AJ932">
            <v>15.198854166666569</v>
          </cell>
          <cell r="AK932">
            <v>20</v>
          </cell>
          <cell r="AL932">
            <v>34</v>
          </cell>
          <cell r="AM932">
            <v>21.074380165289259</v>
          </cell>
          <cell r="AN932">
            <v>26.694214876033058</v>
          </cell>
          <cell r="AO932">
            <v>18.074380165289259</v>
          </cell>
          <cell r="AP932">
            <v>40</v>
          </cell>
          <cell r="AQ932">
            <v>32</v>
          </cell>
          <cell r="AR932">
            <v>27</v>
          </cell>
          <cell r="AS932">
            <v>44810.64166666667</v>
          </cell>
          <cell r="AT932">
            <v>44805.64166666667</v>
          </cell>
          <cell r="AU932"/>
          <cell r="AV932"/>
          <cell r="AW932"/>
          <cell r="AX932"/>
          <cell r="AY932"/>
          <cell r="AZ932"/>
          <cell r="BA932"/>
          <cell r="BB932"/>
          <cell r="BC932" t="str">
            <v>PAID</v>
          </cell>
          <cell r="BD932"/>
          <cell r="BE932">
            <v>44781.64166666667</v>
          </cell>
          <cell r="BF932">
            <v>32.358333333329938</v>
          </cell>
          <cell r="BG932">
            <v>44781</v>
          </cell>
          <cell r="BH932">
            <v>44814</v>
          </cell>
        </row>
        <row r="933">
          <cell r="E933" t="str">
            <v>X22030911739</v>
          </cell>
          <cell r="F933" t="str">
            <v>CHARLES BERNARD H. REYES</v>
          </cell>
          <cell r="G933" t="str">
            <v>NOTTINGHAM, HILLSBOROUGH SUBD, MUNTINLUPA</v>
          </cell>
          <cell r="H933" t="str">
            <v>MUNTINLUPA CITY</v>
          </cell>
          <cell r="I933" t="str">
            <v>PARAÑAQUE</v>
          </cell>
          <cell r="J933" t="str">
            <v>Follow up tree trimming clearance from HOA</v>
          </cell>
          <cell r="K933"/>
          <cell r="L933" t="str">
            <v>ECOM</v>
          </cell>
          <cell r="M933" t="str">
            <v>CLOSE</v>
          </cell>
          <cell r="N933" t="str">
            <v>MBF</v>
          </cell>
          <cell r="O933">
            <v>60.02</v>
          </cell>
          <cell r="P933"/>
          <cell r="Q933">
            <v>169.32</v>
          </cell>
          <cell r="R933">
            <v>64</v>
          </cell>
          <cell r="S933">
            <v>275138.19</v>
          </cell>
          <cell r="T933" t="str">
            <v>MODIFICATION</v>
          </cell>
          <cell r="U933">
            <v>66531.649999999994</v>
          </cell>
          <cell r="V933">
            <v>40599.990000000005</v>
          </cell>
          <cell r="W933">
            <v>44650.429861111108</v>
          </cell>
          <cell r="X933">
            <v>44652.635416666664</v>
          </cell>
          <cell r="Y933">
            <v>44652</v>
          </cell>
          <cell r="Z933"/>
          <cell r="AA933">
            <v>44784.407638888886</v>
          </cell>
          <cell r="AB933">
            <v>45440.809027777781</v>
          </cell>
          <cell r="AC933">
            <v>133.9777777777781</v>
          </cell>
          <cell r="AD933">
            <v>131.7722222222219</v>
          </cell>
          <cell r="AE933">
            <v>656.40138888889487</v>
          </cell>
          <cell r="AF933">
            <v>44670.77493153364</v>
          </cell>
          <cell r="AG933">
            <v>44680.000283646317</v>
          </cell>
          <cell r="AH933">
            <v>44700.429861111108</v>
          </cell>
          <cell r="AI933">
            <v>4.3042634489693414</v>
          </cell>
          <cell r="AJ933">
            <v>14.91821338383852</v>
          </cell>
          <cell r="AK933">
            <v>26</v>
          </cell>
          <cell r="AL933">
            <v>34</v>
          </cell>
          <cell r="AM933">
            <v>23.345070422535212</v>
          </cell>
          <cell r="AN933">
            <v>29.570422535211268</v>
          </cell>
          <cell r="AO933">
            <v>20.345070422535212</v>
          </cell>
          <cell r="AP933">
            <v>44</v>
          </cell>
          <cell r="AQ933">
            <v>35.200000000000003</v>
          </cell>
          <cell r="AR933">
            <v>30.200000000000003</v>
          </cell>
          <cell r="AS933">
            <v>44819.607638888883</v>
          </cell>
          <cell r="AT933">
            <v>44814.607638888883</v>
          </cell>
          <cell r="AU933"/>
          <cell r="AV933"/>
          <cell r="AW933"/>
          <cell r="AX933"/>
          <cell r="AY933"/>
          <cell r="AZ933"/>
          <cell r="BA933"/>
          <cell r="BB933"/>
          <cell r="BC933" t="str">
            <v>PAID</v>
          </cell>
          <cell r="BD933"/>
          <cell r="BE933">
            <v>44787.407638888886</v>
          </cell>
          <cell r="BF933">
            <v>26.59236111111386</v>
          </cell>
          <cell r="BG933">
            <v>44784</v>
          </cell>
          <cell r="BH933">
            <v>44814</v>
          </cell>
        </row>
        <row r="934">
          <cell r="E934" t="str">
            <v>X22010215231</v>
          </cell>
          <cell r="F934" t="str">
            <v>HELEN D TORRES</v>
          </cell>
          <cell r="G934" t="str">
            <v>ST. JUDE, HOLY FAMILY VILL, TAGUIG CITY</v>
          </cell>
          <cell r="H934" t="str">
            <v>TAGUIG CITY</v>
          </cell>
          <cell r="I934" t="str">
            <v>PARAÑAQUE</v>
          </cell>
          <cell r="J934" t="str">
            <v>for PAI</v>
          </cell>
          <cell r="K934"/>
          <cell r="L934" t="str">
            <v>VJC</v>
          </cell>
          <cell r="M934" t="str">
            <v>CLOSE</v>
          </cell>
          <cell r="N934" t="str">
            <v>MBF</v>
          </cell>
          <cell r="O934">
            <v>142.80000000000001</v>
          </cell>
          <cell r="P934"/>
          <cell r="Q934">
            <v>219.02</v>
          </cell>
          <cell r="R934">
            <v>43.6</v>
          </cell>
          <cell r="S934">
            <v>488164.97</v>
          </cell>
          <cell r="T934" t="str">
            <v>NEW</v>
          </cell>
          <cell r="U934">
            <v>96840.57</v>
          </cell>
          <cell r="V934">
            <v>14472.03</v>
          </cell>
          <cell r="W934">
            <v>44694.642361111109</v>
          </cell>
          <cell r="X934">
            <v>44699</v>
          </cell>
          <cell r="Y934">
            <v>44698</v>
          </cell>
          <cell r="Z934"/>
          <cell r="AA934">
            <v>44711.285416666666</v>
          </cell>
          <cell r="AB934">
            <v>45576.401388888888</v>
          </cell>
          <cell r="AC934">
            <v>16.643055555556202</v>
          </cell>
          <cell r="AD934">
            <v>12.285416666665697</v>
          </cell>
          <cell r="AE934">
            <v>865.1159722222219</v>
          </cell>
          <cell r="AF934">
            <v>44716.510782163743</v>
          </cell>
          <cell r="AG934">
            <v>44726.142361111109</v>
          </cell>
          <cell r="AH934">
            <v>44744.642361111109</v>
          </cell>
          <cell r="AI934">
            <v>0.50193342151677434</v>
          </cell>
          <cell r="AJ934">
            <v>18.806868961352649</v>
          </cell>
          <cell r="AK934">
            <v>28</v>
          </cell>
          <cell r="AL934">
            <v>36</v>
          </cell>
          <cell r="AM934">
            <v>24.868421052631579</v>
          </cell>
          <cell r="AN934">
            <v>31.499999999999996</v>
          </cell>
          <cell r="AO934">
            <v>21.868421052631579</v>
          </cell>
          <cell r="AP934">
            <v>46</v>
          </cell>
          <cell r="AQ934">
            <v>36.800000000000004</v>
          </cell>
          <cell r="AR934">
            <v>31.800000000000004</v>
          </cell>
          <cell r="AS934">
            <v>44748.085416666669</v>
          </cell>
          <cell r="AT934">
            <v>44743.085416666669</v>
          </cell>
          <cell r="AU934"/>
          <cell r="AV934"/>
          <cell r="AW934"/>
          <cell r="AX934"/>
          <cell r="AY934"/>
          <cell r="AZ934"/>
          <cell r="BA934"/>
          <cell r="BB934"/>
          <cell r="BC934" t="str">
            <v>PAID</v>
          </cell>
          <cell r="BD934" t="str">
            <v>WITH BACKJOB</v>
          </cell>
          <cell r="BE934">
            <v>44714.285416666666</v>
          </cell>
          <cell r="BF934">
            <v>99.714583333334303</v>
          </cell>
          <cell r="BG934">
            <v>44736</v>
          </cell>
          <cell r="BH934">
            <v>44814</v>
          </cell>
        </row>
        <row r="935">
          <cell r="E935" t="str">
            <v>X20104231205</v>
          </cell>
          <cell r="F935" t="str">
            <v>DEPARTMENT OF SCIENCE &amp; TECHNOLOGY</v>
          </cell>
          <cell r="G935" t="str">
            <v>GEN. SANTOS, DOST CPD, TAGUIG CITY</v>
          </cell>
          <cell r="H935" t="str">
            <v>TAGUIG CITY</v>
          </cell>
          <cell r="I935" t="str">
            <v>PARAÑAQUE</v>
          </cell>
          <cell r="J935"/>
          <cell r="K935"/>
          <cell r="L935" t="str">
            <v>ECOM</v>
          </cell>
          <cell r="M935" t="str">
            <v>CLOSE</v>
          </cell>
          <cell r="N935" t="str">
            <v>MBF</v>
          </cell>
          <cell r="O935">
            <v>506.29</v>
          </cell>
          <cell r="P935"/>
          <cell r="Q935">
            <v>705.62</v>
          </cell>
          <cell r="R935">
            <v>699</v>
          </cell>
          <cell r="S935">
            <v>2157181.0499999998</v>
          </cell>
          <cell r="T935" t="str">
            <v>MODIFICATION</v>
          </cell>
          <cell r="U935">
            <v>343163.87</v>
          </cell>
          <cell r="V935">
            <v>256705.35</v>
          </cell>
          <cell r="W935">
            <v>44789.443055555559</v>
          </cell>
          <cell r="X935">
            <v>44791</v>
          </cell>
          <cell r="Y935">
            <v>44791</v>
          </cell>
          <cell r="Z935"/>
          <cell r="AA935">
            <v>44799.660416666666</v>
          </cell>
          <cell r="AB935">
            <v>45654.616666666669</v>
          </cell>
          <cell r="AC935">
            <v>10.217361111106584</v>
          </cell>
          <cell r="AD935">
            <v>8.6604166666656965</v>
          </cell>
          <cell r="AE935">
            <v>854.95625000000291</v>
          </cell>
          <cell r="AF935">
            <v>44806.21382919453</v>
          </cell>
          <cell r="AG935">
            <v>44814.486035498252</v>
          </cell>
          <cell r="AH935">
            <v>44839.443055555559</v>
          </cell>
          <cell r="AI935">
            <v>0.38759337258436932</v>
          </cell>
          <cell r="AJ935">
            <v>15.544659090909144</v>
          </cell>
          <cell r="AK935">
            <v>40</v>
          </cell>
          <cell r="AL935">
            <v>23</v>
          </cell>
          <cell r="AM935">
            <v>19.770773638968482</v>
          </cell>
          <cell r="AN935">
            <v>25.04297994269341</v>
          </cell>
          <cell r="AO935">
            <v>16.770773638968482</v>
          </cell>
          <cell r="AP935">
            <v>55</v>
          </cell>
          <cell r="AQ935">
            <v>44</v>
          </cell>
          <cell r="AR935">
            <v>39</v>
          </cell>
          <cell r="AS935">
            <v>44843.660416666666</v>
          </cell>
          <cell r="AT935">
            <v>44838.660416666666</v>
          </cell>
          <cell r="AU935"/>
          <cell r="AV935"/>
          <cell r="AW935"/>
          <cell r="AX935"/>
          <cell r="AY935"/>
          <cell r="AZ935"/>
          <cell r="BA935"/>
          <cell r="BB935"/>
          <cell r="BC935" t="str">
            <v>PAID</v>
          </cell>
          <cell r="BD935" t="str">
            <v>WITH BACKJOB</v>
          </cell>
          <cell r="BE935">
            <v>44802.660416666666</v>
          </cell>
          <cell r="BF935">
            <v>11.339583333334303</v>
          </cell>
          <cell r="BG935">
            <v>44800</v>
          </cell>
          <cell r="BH935">
            <v>44814</v>
          </cell>
        </row>
        <row r="936">
          <cell r="E936" t="str">
            <v>X22031295952</v>
          </cell>
          <cell r="F936" t="str">
            <v>TAMBO REALTY CORPORATION</v>
          </cell>
          <cell r="G936" t="str">
            <v>TOWER 6, BAYPORT WEST NAIA GARDEN RESIDENCES, PARANAQUE</v>
          </cell>
          <cell r="H936" t="str">
            <v>PARAÑAQUE CITY</v>
          </cell>
          <cell r="I936" t="str">
            <v>PARAÑAQUE</v>
          </cell>
          <cell r="J936"/>
          <cell r="K936"/>
          <cell r="L936" t="str">
            <v>POWERHOUSE</v>
          </cell>
          <cell r="M936" t="str">
            <v>CLOSE</v>
          </cell>
          <cell r="N936" t="str">
            <v>MBF</v>
          </cell>
          <cell r="O936">
            <v>268.66000000000003</v>
          </cell>
          <cell r="P936"/>
          <cell r="Q936">
            <v>399.72</v>
          </cell>
          <cell r="R936">
            <v>1174</v>
          </cell>
          <cell r="S936">
            <v>2171190.7200000002</v>
          </cell>
          <cell r="T936" t="str">
            <v>NEW</v>
          </cell>
          <cell r="U936">
            <v>172168.75</v>
          </cell>
          <cell r="V936">
            <v>182053.91</v>
          </cell>
          <cell r="W936">
            <v>44749.368750000001</v>
          </cell>
          <cell r="X936">
            <v>44754</v>
          </cell>
          <cell r="Y936">
            <v>44754</v>
          </cell>
          <cell r="Z936"/>
          <cell r="AA936">
            <v>44778.640277777777</v>
          </cell>
          <cell r="AB936">
            <v>44938.399305555555</v>
          </cell>
          <cell r="AC936">
            <v>29.271527777775191</v>
          </cell>
          <cell r="AD936">
            <v>24.640277777776646</v>
          </cell>
          <cell r="AE936">
            <v>159.7590277777781</v>
          </cell>
          <cell r="AF936">
            <v>44763.035416666666</v>
          </cell>
          <cell r="AG936">
            <v>44770.479861111111</v>
          </cell>
          <cell r="AH936">
            <v>44799.368750000001</v>
          </cell>
          <cell r="AI936">
            <v>1.3172187499998838</v>
          </cell>
          <cell r="AJ936">
            <v>3.3283130787037103</v>
          </cell>
          <cell r="AK936">
            <v>30</v>
          </cell>
          <cell r="AL936">
            <v>20</v>
          </cell>
          <cell r="AM936">
            <v>16.666666666666668</v>
          </cell>
          <cell r="AN936">
            <v>21.111111111111111</v>
          </cell>
          <cell r="AO936">
            <v>13.666666666666668</v>
          </cell>
          <cell r="AP936">
            <v>48</v>
          </cell>
          <cell r="AQ936">
            <v>38.400000000000006</v>
          </cell>
          <cell r="AR936">
            <v>33.400000000000006</v>
          </cell>
          <cell r="AS936">
            <v>44817.040277777778</v>
          </cell>
          <cell r="AT936">
            <v>44812.040277777778</v>
          </cell>
          <cell r="AU936"/>
          <cell r="AV936"/>
          <cell r="AW936"/>
          <cell r="AX936"/>
          <cell r="AY936"/>
          <cell r="AZ936"/>
          <cell r="BA936"/>
          <cell r="BB936"/>
          <cell r="BC936" t="str">
            <v>PAID</v>
          </cell>
          <cell r="BD936"/>
          <cell r="BE936">
            <v>44781.640277777777</v>
          </cell>
          <cell r="BF936">
            <v>34.359722222223354</v>
          </cell>
          <cell r="BG936">
            <v>44781</v>
          </cell>
          <cell r="BH936">
            <v>44816</v>
          </cell>
        </row>
        <row r="937">
          <cell r="E937" t="str">
            <v>X21094301937</v>
          </cell>
          <cell r="F937" t="str">
            <v>TAMBO REALTY CORPORATION</v>
          </cell>
          <cell r="G937" t="str">
            <v>MIA, TAMBO, PARANAQUE</v>
          </cell>
          <cell r="H937" t="str">
            <v>PARAÑAQUE CITY</v>
          </cell>
          <cell r="I937" t="str">
            <v>PARAÑAQUE</v>
          </cell>
          <cell r="J937" t="str">
            <v>target completion June 2022</v>
          </cell>
          <cell r="K937"/>
          <cell r="L937" t="str">
            <v>POWERHOUSE</v>
          </cell>
          <cell r="M937" t="str">
            <v>CLOSE</v>
          </cell>
          <cell r="N937" t="str">
            <v>MBF</v>
          </cell>
          <cell r="O937">
            <v>236.09</v>
          </cell>
          <cell r="P937"/>
          <cell r="Q937">
            <v>355.13</v>
          </cell>
          <cell r="R937">
            <v>1373</v>
          </cell>
          <cell r="S937">
            <v>1906694.7</v>
          </cell>
          <cell r="T937" t="str">
            <v>NEW</v>
          </cell>
          <cell r="U937">
            <v>159787.54999999999</v>
          </cell>
          <cell r="V937">
            <v>162158.91999999998</v>
          </cell>
          <cell r="W937">
            <v>44680.444444444445</v>
          </cell>
          <cell r="X937">
            <v>44687</v>
          </cell>
          <cell r="Y937">
            <v>44688</v>
          </cell>
          <cell r="Z937"/>
          <cell r="AA937">
            <v>44721.414583333331</v>
          </cell>
          <cell r="AB937">
            <v>44952.377083333333</v>
          </cell>
          <cell r="AC937">
            <v>40.97013888888614</v>
          </cell>
          <cell r="AD937">
            <v>34.414583333331393</v>
          </cell>
          <cell r="AE937">
            <v>230.96250000000146</v>
          </cell>
          <cell r="AF937">
            <v>44694.111111111109</v>
          </cell>
          <cell r="AG937">
            <v>44701.555555555555</v>
          </cell>
          <cell r="AH937">
            <v>44730.444444444445</v>
          </cell>
          <cell r="AI937">
            <v>1.8436562499998761</v>
          </cell>
          <cell r="AJ937">
            <v>4.81171875000003</v>
          </cell>
          <cell r="AK937">
            <v>30</v>
          </cell>
          <cell r="AL937">
            <v>20</v>
          </cell>
          <cell r="AM937">
            <v>16.666666666666668</v>
          </cell>
          <cell r="AN937">
            <v>21.111111111111111</v>
          </cell>
          <cell r="AO937">
            <v>13.666666666666668</v>
          </cell>
          <cell r="AP937">
            <v>48</v>
          </cell>
          <cell r="AQ937">
            <v>38.400000000000006</v>
          </cell>
          <cell r="AR937">
            <v>33.400000000000006</v>
          </cell>
          <cell r="AS937">
            <v>44759.814583333333</v>
          </cell>
          <cell r="AT937">
            <v>44754.814583333333</v>
          </cell>
          <cell r="AU937"/>
          <cell r="AV937"/>
          <cell r="AW937"/>
          <cell r="AX937"/>
          <cell r="AY937"/>
          <cell r="AZ937"/>
          <cell r="BA937"/>
          <cell r="BB937"/>
          <cell r="BC937" t="str">
            <v>PAID</v>
          </cell>
          <cell r="BD937" t="str">
            <v>WITH BACKJOB</v>
          </cell>
          <cell r="BE937">
            <v>44724.414583333331</v>
          </cell>
          <cell r="BF937">
            <v>91.585416666668607</v>
          </cell>
          <cell r="BG937">
            <v>44720</v>
          </cell>
          <cell r="BH937">
            <v>44816</v>
          </cell>
        </row>
        <row r="938">
          <cell r="E938" t="str">
            <v>X22041587520</v>
          </cell>
          <cell r="F938" t="str">
            <v>TAMBO REALTY CORPORATION</v>
          </cell>
          <cell r="G938" t="str">
            <v>TOWER 7, BAYPORT WEST NAIA GARDEN RESIDENCES, PARANAQUE</v>
          </cell>
          <cell r="H938" t="str">
            <v>PARAÑAQUE CITY</v>
          </cell>
          <cell r="I938" t="str">
            <v>PARAÑAQUE</v>
          </cell>
          <cell r="J938" t="str">
            <v>target completion June 2022</v>
          </cell>
          <cell r="K938"/>
          <cell r="L938" t="str">
            <v>POWERHOUSE</v>
          </cell>
          <cell r="M938" t="str">
            <v>CLOSE</v>
          </cell>
          <cell r="N938" t="str">
            <v>UG</v>
          </cell>
          <cell r="O938">
            <v>138.94999999999999</v>
          </cell>
          <cell r="P938"/>
          <cell r="Q938">
            <v>450.72</v>
          </cell>
          <cell r="R938">
            <v>788</v>
          </cell>
          <cell r="S938">
            <v>3435488.27</v>
          </cell>
          <cell r="T938" t="str">
            <v>NEW</v>
          </cell>
          <cell r="U938">
            <v>27302.59</v>
          </cell>
          <cell r="V938">
            <v>29904.93</v>
          </cell>
          <cell r="W938">
            <v>44693.594444444447</v>
          </cell>
          <cell r="X938">
            <v>44694.705555555556</v>
          </cell>
          <cell r="Y938">
            <v>44698</v>
          </cell>
          <cell r="Z938"/>
          <cell r="AA938">
            <v>44728.618055555555</v>
          </cell>
          <cell r="AB938">
            <v>45132.756944444445</v>
          </cell>
          <cell r="AC938">
            <v>35.023611111108039</v>
          </cell>
          <cell r="AD938">
            <v>33.912499999998545</v>
          </cell>
          <cell r="AE938">
            <v>404.13888888889051</v>
          </cell>
          <cell r="AF938">
            <v>44709.434034888131</v>
          </cell>
          <cell r="AG938">
            <v>44717.457925673116</v>
          </cell>
          <cell r="AH938">
            <v>44743.594444444447</v>
          </cell>
          <cell r="AI938">
            <v>1.3942823445047086</v>
          </cell>
          <cell r="AJ938">
            <v>8.0827777777778103</v>
          </cell>
          <cell r="AK938">
            <v>32</v>
          </cell>
          <cell r="AL938">
            <v>23</v>
          </cell>
          <cell r="AM938">
            <v>18.839590443686006</v>
          </cell>
          <cell r="AN938">
            <v>23.863481228668942</v>
          </cell>
          <cell r="AO938">
            <v>15.839590443686006</v>
          </cell>
          <cell r="AP938">
            <v>50</v>
          </cell>
          <cell r="AQ938">
            <v>40</v>
          </cell>
          <cell r="AR938">
            <v>35</v>
          </cell>
          <cell r="AS938">
            <v>44768.618055555555</v>
          </cell>
          <cell r="AT938">
            <v>44763.618055555555</v>
          </cell>
          <cell r="AU938"/>
          <cell r="AV938"/>
          <cell r="AW938"/>
          <cell r="AX938"/>
          <cell r="AY938"/>
          <cell r="AZ938"/>
          <cell r="BA938"/>
          <cell r="BB938"/>
          <cell r="BC938" t="str">
            <v>PAID</v>
          </cell>
          <cell r="BD938" t="str">
            <v>WITH BACKJOB</v>
          </cell>
          <cell r="BE938">
            <v>44731.618055555555</v>
          </cell>
          <cell r="BF938">
            <v>84.381944444445253</v>
          </cell>
          <cell r="BG938">
            <v>44718</v>
          </cell>
          <cell r="BH938">
            <v>44816</v>
          </cell>
        </row>
        <row r="939">
          <cell r="E939" t="str">
            <v>X22051935027</v>
          </cell>
          <cell r="F939" t="str">
            <v>REIGNWOOD DEVELOPMENT CORPORATION</v>
          </cell>
          <cell r="G939" t="str">
            <v>BLOCK 2B, BENEDETTO RESIDENCES, LAS PINAS CITY</v>
          </cell>
          <cell r="H939" t="str">
            <v>LAS PIÑAS CITY</v>
          </cell>
          <cell r="I939" t="str">
            <v>PARAÑAQUE</v>
          </cell>
          <cell r="J939" t="str">
            <v>for pole installation</v>
          </cell>
          <cell r="K939"/>
          <cell r="L939" t="str">
            <v>ECOM</v>
          </cell>
          <cell r="M939" t="str">
            <v>CLOSE</v>
          </cell>
          <cell r="N939" t="str">
            <v>MBF</v>
          </cell>
          <cell r="O939">
            <v>49.34</v>
          </cell>
          <cell r="P939"/>
          <cell r="Q939">
            <v>102.88</v>
          </cell>
          <cell r="R939">
            <v>98</v>
          </cell>
          <cell r="S939">
            <v>419211.06</v>
          </cell>
          <cell r="T939" t="str">
            <v>NEW</v>
          </cell>
          <cell r="U939">
            <v>43084.09</v>
          </cell>
          <cell r="V939">
            <v>33479.780000000006</v>
          </cell>
          <cell r="W939">
            <v>44755.563194444447</v>
          </cell>
          <cell r="X939">
            <v>44760</v>
          </cell>
          <cell r="Y939">
            <v>44760</v>
          </cell>
          <cell r="Z939"/>
          <cell r="AA939">
            <v>44813.34375</v>
          </cell>
          <cell r="AB939">
            <v>45133.763888888891</v>
          </cell>
          <cell r="AC939">
            <v>57.780555555553292</v>
          </cell>
          <cell r="AD939">
            <v>53.34375</v>
          </cell>
          <cell r="AE939">
            <v>320.42013888889051</v>
          </cell>
          <cell r="AF939">
            <v>44775.908264866979</v>
          </cell>
          <cell r="AG939">
            <v>44785.133616979656</v>
          </cell>
          <cell r="AH939">
            <v>44805.563194444447</v>
          </cell>
          <cell r="AI939">
            <v>1.8562983911512592</v>
          </cell>
          <cell r="AJ939">
            <v>7.2822758838384205</v>
          </cell>
          <cell r="AK939">
            <v>26</v>
          </cell>
          <cell r="AL939">
            <v>34</v>
          </cell>
          <cell r="AM939">
            <v>23.345070422535212</v>
          </cell>
          <cell r="AN939">
            <v>29.570422535211268</v>
          </cell>
          <cell r="AO939">
            <v>20.345070422535212</v>
          </cell>
          <cell r="AP939">
            <v>44</v>
          </cell>
          <cell r="AQ939">
            <v>35.200000000000003</v>
          </cell>
          <cell r="AR939">
            <v>30.200000000000003</v>
          </cell>
          <cell r="AS939">
            <v>44848.543749999997</v>
          </cell>
          <cell r="AT939">
            <v>44843.543749999997</v>
          </cell>
          <cell r="AU939"/>
          <cell r="AV939"/>
          <cell r="AW939"/>
          <cell r="AX939"/>
          <cell r="AY939"/>
          <cell r="AZ939"/>
          <cell r="BA939"/>
          <cell r="BB939"/>
          <cell r="BC939" t="str">
            <v>PAID</v>
          </cell>
          <cell r="BD939"/>
          <cell r="BE939">
            <v>44816.34375</v>
          </cell>
          <cell r="BF939">
            <v>-0.34375</v>
          </cell>
          <cell r="BG939">
            <v>44811</v>
          </cell>
          <cell r="BH939">
            <v>44816</v>
          </cell>
        </row>
        <row r="940">
          <cell r="E940" t="str">
            <v>X22041520120</v>
          </cell>
          <cell r="F940" t="str">
            <v>GUERRERO ESTATE DEVELOPMENT CORPORATION</v>
          </cell>
          <cell r="G940" t="str">
            <v>NINOY AQUINO, SAN DIONISIO, PARANAQUE</v>
          </cell>
          <cell r="H940" t="str">
            <v>PARAÑAQUE CITY</v>
          </cell>
          <cell r="I940" t="str">
            <v>PARAÑAQUE</v>
          </cell>
          <cell r="J940"/>
          <cell r="K940"/>
          <cell r="L940" t="str">
            <v>POWERHOUSE</v>
          </cell>
          <cell r="M940" t="str">
            <v>CLOSE</v>
          </cell>
          <cell r="N940" t="str">
            <v>MBF</v>
          </cell>
          <cell r="O940">
            <v>57.32</v>
          </cell>
          <cell r="P940"/>
          <cell r="Q940">
            <v>78.95</v>
          </cell>
          <cell r="R940">
            <v>47</v>
          </cell>
          <cell r="S940">
            <v>347321.41</v>
          </cell>
          <cell r="T940" t="str">
            <v>NEW</v>
          </cell>
          <cell r="U940">
            <v>38889.050000000003</v>
          </cell>
          <cell r="V940">
            <v>42028.590000000004</v>
          </cell>
          <cell r="W940">
            <v>44714.664583333331</v>
          </cell>
          <cell r="X940">
            <v>44719</v>
          </cell>
          <cell r="Y940">
            <v>44720</v>
          </cell>
          <cell r="Z940"/>
          <cell r="AA940">
            <v>44729.673611111109</v>
          </cell>
          <cell r="AB940">
            <v>45367.583333333336</v>
          </cell>
          <cell r="AC940">
            <v>15.009027777778101</v>
          </cell>
          <cell r="AD940">
            <v>10.673611111109494</v>
          </cell>
          <cell r="AE940">
            <v>637.90972222222626</v>
          </cell>
          <cell r="AF940">
            <v>44734.75008519207</v>
          </cell>
          <cell r="AG940">
            <v>44743.906219021061</v>
          </cell>
          <cell r="AH940">
            <v>44764.664583333331</v>
          </cell>
          <cell r="AI940">
            <v>0.48761213432636585</v>
          </cell>
          <cell r="AJ940">
            <v>15.188326719576816</v>
          </cell>
          <cell r="AK940">
            <v>23</v>
          </cell>
          <cell r="AL940">
            <v>36</v>
          </cell>
          <cell r="AM940">
            <v>23.085501858736059</v>
          </cell>
          <cell r="AN940">
            <v>29.241635687732341</v>
          </cell>
          <cell r="AO940">
            <v>20.085501858736059</v>
          </cell>
          <cell r="AP940">
            <v>42</v>
          </cell>
          <cell r="AQ940">
            <v>33.6</v>
          </cell>
          <cell r="AR940">
            <v>28.6</v>
          </cell>
          <cell r="AS940">
            <v>44763.273611111108</v>
          </cell>
          <cell r="AT940">
            <v>44758.273611111108</v>
          </cell>
          <cell r="AU940"/>
          <cell r="AV940"/>
          <cell r="AW940"/>
          <cell r="AX940"/>
          <cell r="AY940"/>
          <cell r="AZ940"/>
          <cell r="BA940"/>
          <cell r="BB940"/>
          <cell r="BC940" t="str">
            <v>PAID</v>
          </cell>
          <cell r="BD940"/>
          <cell r="BE940">
            <v>44732.673611111109</v>
          </cell>
          <cell r="BF940">
            <v>83.326388888890506</v>
          </cell>
          <cell r="BG940">
            <v>44727</v>
          </cell>
          <cell r="BH940">
            <v>44816</v>
          </cell>
        </row>
        <row r="941">
          <cell r="E941" t="str">
            <v>X22062759403</v>
          </cell>
          <cell r="F941" t="str">
            <v>CONVERGE INFORMATION AND COMMUNICATIONS TECHNOLOGY</v>
          </cell>
          <cell r="G941" t="str">
            <v>BLOCK 1, BEACON PLACE NAGA SUBD, LAS PINAS CITY</v>
          </cell>
          <cell r="H941" t="str">
            <v>LAS PIÑAS CITY</v>
          </cell>
          <cell r="I941" t="str">
            <v>PARAÑAQUE</v>
          </cell>
          <cell r="J941"/>
          <cell r="K941"/>
          <cell r="L941" t="str">
            <v>CHALLENGER</v>
          </cell>
          <cell r="M941" t="str">
            <v>CLOSE</v>
          </cell>
          <cell r="N941" t="str">
            <v>IJP</v>
          </cell>
          <cell r="O941">
            <v>3.86</v>
          </cell>
          <cell r="P941"/>
          <cell r="Q941">
            <v>5.28</v>
          </cell>
          <cell r="R941">
            <v>29</v>
          </cell>
          <cell r="S941">
            <v>30607.95</v>
          </cell>
          <cell r="T941" t="str">
            <v>NEW</v>
          </cell>
          <cell r="U941">
            <v>2619.9</v>
          </cell>
          <cell r="V941">
            <v>2619.8999999999996</v>
          </cell>
          <cell r="W941">
            <v>44790.442361111112</v>
          </cell>
          <cell r="X941">
            <v>44792.55</v>
          </cell>
          <cell r="Y941">
            <v>44795</v>
          </cell>
          <cell r="Z941"/>
          <cell r="AA941">
            <v>44797.443749999999</v>
          </cell>
          <cell r="AB941">
            <v>45422.607638888891</v>
          </cell>
          <cell r="AC941">
            <v>7.0013888888861402</v>
          </cell>
          <cell r="AD941">
            <v>4.8937499999956344</v>
          </cell>
          <cell r="AE941">
            <v>625.16388888889196</v>
          </cell>
          <cell r="AF941">
            <v>44809.216554659499</v>
          </cell>
          <cell r="AG941">
            <v>44818.0230062724</v>
          </cell>
          <cell r="AH941">
            <v>44840.442361111112</v>
          </cell>
          <cell r="AI941">
            <v>0.24115895061718925</v>
          </cell>
          <cell r="AJ941">
            <v>15.629097222222299</v>
          </cell>
          <cell r="AK941">
            <v>20</v>
          </cell>
          <cell r="AL941">
            <v>36</v>
          </cell>
          <cell r="AM941">
            <v>21.774193548387096</v>
          </cell>
          <cell r="AN941">
            <v>27.58064516129032</v>
          </cell>
          <cell r="AO941">
            <v>18.774193548387096</v>
          </cell>
          <cell r="AP941">
            <v>40</v>
          </cell>
          <cell r="AQ941">
            <v>32</v>
          </cell>
          <cell r="AR941">
            <v>27</v>
          </cell>
          <cell r="AS941">
            <v>44829.443749999999</v>
          </cell>
          <cell r="AT941">
            <v>44824.443749999999</v>
          </cell>
          <cell r="AU941"/>
          <cell r="AV941"/>
          <cell r="AW941"/>
          <cell r="AX941"/>
          <cell r="AY941"/>
          <cell r="AZ941"/>
          <cell r="BA941"/>
          <cell r="BB941"/>
          <cell r="BC941" t="str">
            <v>PAID</v>
          </cell>
          <cell r="BD941"/>
          <cell r="BE941">
            <v>44800.443749999999</v>
          </cell>
          <cell r="BF941">
            <v>15.556250000001455</v>
          </cell>
          <cell r="BG941">
            <v>44797</v>
          </cell>
          <cell r="BH941">
            <v>44816</v>
          </cell>
        </row>
        <row r="942">
          <cell r="E942" t="str">
            <v>X22073101234</v>
          </cell>
          <cell r="F942" t="str">
            <v>PRECIOSA DIAZ CASTILLO</v>
          </cell>
          <cell r="G942" t="str">
            <v>COUNTRY CLUB, AYALA-ALABANG VILL, MUNTINLUPA</v>
          </cell>
          <cell r="H942" t="str">
            <v>MUNTINLUPA CITY</v>
          </cell>
          <cell r="I942" t="str">
            <v>PARAÑAQUE</v>
          </cell>
          <cell r="J942"/>
          <cell r="K942"/>
          <cell r="L942" t="str">
            <v>POWERHOUSE</v>
          </cell>
          <cell r="M942" t="str">
            <v>CLOSE</v>
          </cell>
          <cell r="N942" t="str">
            <v>MBF</v>
          </cell>
          <cell r="O942">
            <v>14.42</v>
          </cell>
          <cell r="P942"/>
          <cell r="Q942">
            <v>19.62</v>
          </cell>
          <cell r="R942">
            <v>20</v>
          </cell>
          <cell r="S942">
            <v>129507.88</v>
          </cell>
          <cell r="T942" t="str">
            <v>NEW</v>
          </cell>
          <cell r="U942">
            <v>9800.2800000000007</v>
          </cell>
          <cell r="V942">
            <v>9800.2800000000007</v>
          </cell>
          <cell r="W942">
            <v>44778.59652777778</v>
          </cell>
          <cell r="X942">
            <v>44781.622916666667</v>
          </cell>
          <cell r="Y942">
            <v>44781</v>
          </cell>
          <cell r="Z942"/>
          <cell r="AA942">
            <v>44785.410416666666</v>
          </cell>
          <cell r="AB942">
            <v>45427.558333333334</v>
          </cell>
          <cell r="AC942">
            <v>6.8138888888861402</v>
          </cell>
          <cell r="AD942">
            <v>3.7874999999985448</v>
          </cell>
          <cell r="AE942">
            <v>642.14791666666861</v>
          </cell>
          <cell r="AF942">
            <v>44797.370721326166</v>
          </cell>
          <cell r="AG942">
            <v>44806.177172939068</v>
          </cell>
          <cell r="AH942">
            <v>44828.59652777778</v>
          </cell>
          <cell r="AI942">
            <v>0.23470061728385591</v>
          </cell>
          <cell r="AJ942">
            <v>16.053697916666714</v>
          </cell>
          <cell r="AK942">
            <v>20</v>
          </cell>
          <cell r="AL942">
            <v>36</v>
          </cell>
          <cell r="AM942">
            <v>21.774193548387096</v>
          </cell>
          <cell r="AN942">
            <v>27.58064516129032</v>
          </cell>
          <cell r="AO942">
            <v>18.774193548387096</v>
          </cell>
          <cell r="AP942">
            <v>40</v>
          </cell>
          <cell r="AQ942">
            <v>32</v>
          </cell>
          <cell r="AR942">
            <v>27</v>
          </cell>
          <cell r="AS942">
            <v>44817.410416666666</v>
          </cell>
          <cell r="AT942">
            <v>44812.410416666666</v>
          </cell>
          <cell r="AU942"/>
          <cell r="AV942"/>
          <cell r="AW942"/>
          <cell r="AX942"/>
          <cell r="AY942"/>
          <cell r="AZ942"/>
          <cell r="BA942"/>
          <cell r="BB942"/>
          <cell r="BC942" t="str">
            <v>PAID</v>
          </cell>
          <cell r="BD942"/>
          <cell r="BE942">
            <v>44788.410416666666</v>
          </cell>
          <cell r="BF942">
            <v>27.589583333334303</v>
          </cell>
          <cell r="BG942">
            <v>44784</v>
          </cell>
          <cell r="BH942">
            <v>44816</v>
          </cell>
        </row>
        <row r="943">
          <cell r="E943" t="str">
            <v>X22062419290</v>
          </cell>
          <cell r="F943" t="str">
            <v>TOWER 6789 CORPORATION</v>
          </cell>
          <cell r="G943" t="str">
            <v>C. ARELLANO, KATARUNGAN VILLAGE, MUNTINLUPA</v>
          </cell>
          <cell r="H943" t="str">
            <v>MUNTINLUPA CITY</v>
          </cell>
          <cell r="I943" t="str">
            <v>PARAÑAQUE</v>
          </cell>
          <cell r="J943"/>
          <cell r="K943"/>
          <cell r="L943" t="str">
            <v>CHALLENGER</v>
          </cell>
          <cell r="M943" t="str">
            <v>CLOSE</v>
          </cell>
          <cell r="N943" t="str">
            <v>MBF</v>
          </cell>
          <cell r="O943">
            <v>13.42</v>
          </cell>
          <cell r="P943"/>
          <cell r="Q943">
            <v>18.2</v>
          </cell>
          <cell r="R943">
            <v>18</v>
          </cell>
          <cell r="S943">
            <v>122803.52</v>
          </cell>
          <cell r="T943" t="str">
            <v>NEW</v>
          </cell>
          <cell r="U943">
            <v>9101.07</v>
          </cell>
          <cell r="V943">
            <v>9354.6</v>
          </cell>
          <cell r="W943">
            <v>44795.543055555558</v>
          </cell>
          <cell r="X943">
            <v>44797.536805555559</v>
          </cell>
          <cell r="Y943">
            <v>44796</v>
          </cell>
          <cell r="Z943"/>
          <cell r="AA943">
            <v>44797.556944444441</v>
          </cell>
          <cell r="AB943">
            <v>45428.575694444444</v>
          </cell>
          <cell r="AC943">
            <v>2.0138888888832298</v>
          </cell>
          <cell r="AD943">
            <v>2.0138888881774619E-2</v>
          </cell>
          <cell r="AE943">
            <v>631.01875000000291</v>
          </cell>
          <cell r="AF943">
            <v>44814.317249103944</v>
          </cell>
          <cell r="AG943">
            <v>44823.123700716846</v>
          </cell>
          <cell r="AH943">
            <v>44845.543055555558</v>
          </cell>
          <cell r="AI943">
            <v>6.9367283950422354E-2</v>
          </cell>
          <cell r="AJ943">
            <v>15.775468750000073</v>
          </cell>
          <cell r="AK943">
            <v>20</v>
          </cell>
          <cell r="AL943">
            <v>36</v>
          </cell>
          <cell r="AM943">
            <v>21.774193548387096</v>
          </cell>
          <cell r="AN943">
            <v>27.58064516129032</v>
          </cell>
          <cell r="AO943">
            <v>18.774193548387096</v>
          </cell>
          <cell r="AP943">
            <v>40</v>
          </cell>
          <cell r="AQ943">
            <v>32</v>
          </cell>
          <cell r="AR943">
            <v>27</v>
          </cell>
          <cell r="AS943">
            <v>44829.556944444441</v>
          </cell>
          <cell r="AT943">
            <v>44824.556944444441</v>
          </cell>
          <cell r="AU943"/>
          <cell r="AV943"/>
          <cell r="AW943"/>
          <cell r="AX943"/>
          <cell r="AY943"/>
          <cell r="AZ943"/>
          <cell r="BA943"/>
          <cell r="BB943"/>
          <cell r="BC943" t="str">
            <v>PAID</v>
          </cell>
          <cell r="BD943"/>
          <cell r="BE943">
            <v>44800.556944444441</v>
          </cell>
          <cell r="BF943">
            <v>15.443055555559113</v>
          </cell>
          <cell r="BG943">
            <v>44797</v>
          </cell>
          <cell r="BH943">
            <v>44816</v>
          </cell>
        </row>
        <row r="944">
          <cell r="E944" t="str">
            <v>X22041653573</v>
          </cell>
          <cell r="F944" t="str">
            <v>MJP-INTERNATIONAL TECH INC.</v>
          </cell>
          <cell r="G944" t="str">
            <v>PRES. DIOSDADO MACAPAGAL, ASEANA BUSINESS PARK, PARANAQUE</v>
          </cell>
          <cell r="H944" t="str">
            <v>PARAÑAQUE CITY</v>
          </cell>
          <cell r="I944" t="str">
            <v>PARAÑAQUE</v>
          </cell>
          <cell r="J944"/>
          <cell r="K944"/>
          <cell r="L944" t="str">
            <v>POWERHOUSE</v>
          </cell>
          <cell r="M944" t="str">
            <v>CLOSE</v>
          </cell>
          <cell r="N944" t="str">
            <v>RHM</v>
          </cell>
          <cell r="O944">
            <v>35.64</v>
          </cell>
          <cell r="P944"/>
          <cell r="Q944">
            <v>48.7</v>
          </cell>
          <cell r="R944">
            <v>96</v>
          </cell>
          <cell r="S944">
            <v>76467.460000000006</v>
          </cell>
          <cell r="T944" t="str">
            <v>NEW</v>
          </cell>
          <cell r="U944">
            <v>24192.23</v>
          </cell>
          <cell r="V944">
            <v>19754.87</v>
          </cell>
          <cell r="W944">
            <v>44783.661111111112</v>
          </cell>
          <cell r="X944">
            <v>44789.646527777775</v>
          </cell>
          <cell r="Y944">
            <v>44788</v>
          </cell>
          <cell r="Z944"/>
          <cell r="AA944">
            <v>44792.345138888886</v>
          </cell>
          <cell r="AB944">
            <v>45637.318749999999</v>
          </cell>
          <cell r="AC944">
            <v>8.6840277777737356</v>
          </cell>
          <cell r="AD944">
            <v>2.6986111111109494</v>
          </cell>
          <cell r="AE944">
            <v>844.9736111111124</v>
          </cell>
          <cell r="AF944">
            <v>44801.735491276399</v>
          </cell>
          <cell r="AG944">
            <v>44810.355325987148</v>
          </cell>
          <cell r="AH944">
            <v>44833.661111111112</v>
          </cell>
          <cell r="AI944">
            <v>0.30904922385606526</v>
          </cell>
          <cell r="AJ944">
            <v>21.124340277777812</v>
          </cell>
          <cell r="AK944">
            <v>20</v>
          </cell>
          <cell r="AL944">
            <v>34</v>
          </cell>
          <cell r="AM944">
            <v>21.074380165289259</v>
          </cell>
          <cell r="AN944">
            <v>26.694214876033058</v>
          </cell>
          <cell r="AO944">
            <v>18.074380165289259</v>
          </cell>
          <cell r="AP944">
            <v>40</v>
          </cell>
          <cell r="AQ944">
            <v>32</v>
          </cell>
          <cell r="AR944">
            <v>27</v>
          </cell>
          <cell r="AS944">
            <v>44824.345138888886</v>
          </cell>
          <cell r="AT944">
            <v>44819.345138888886</v>
          </cell>
          <cell r="AU944"/>
          <cell r="AV944"/>
          <cell r="AW944"/>
          <cell r="AX944"/>
          <cell r="AY944"/>
          <cell r="AZ944"/>
          <cell r="BA944"/>
          <cell r="BB944"/>
          <cell r="BC944" t="str">
            <v>PAID</v>
          </cell>
          <cell r="BD944"/>
          <cell r="BE944">
            <v>44795.345138888886</v>
          </cell>
          <cell r="BF944">
            <v>20.65486111111386</v>
          </cell>
          <cell r="BG944">
            <v>44791</v>
          </cell>
          <cell r="BH944">
            <v>44816</v>
          </cell>
        </row>
        <row r="945">
          <cell r="E945" t="str">
            <v>X22041853879</v>
          </cell>
          <cell r="F945" t="str">
            <v>CHRIST THE KING GENERAL HOSPITAL, INC.</v>
          </cell>
          <cell r="G945" t="str">
            <v>ALABANG-ZAPOTE, PAMPLONA I, LAS PINAS CITY</v>
          </cell>
          <cell r="H945" t="str">
            <v>LAS PIÑAS CITY</v>
          </cell>
          <cell r="I945" t="str">
            <v>PARAÑAQUE</v>
          </cell>
          <cell r="J945"/>
          <cell r="K945"/>
          <cell r="L945" t="str">
            <v>CHALLENGER</v>
          </cell>
          <cell r="M945" t="str">
            <v>CLOSE</v>
          </cell>
          <cell r="N945" t="str">
            <v>MBF</v>
          </cell>
          <cell r="O945">
            <v>294.93</v>
          </cell>
          <cell r="P945"/>
          <cell r="Q945">
            <v>410.47</v>
          </cell>
          <cell r="R945">
            <v>830</v>
          </cell>
          <cell r="S945">
            <v>1727754.27</v>
          </cell>
          <cell r="T945" t="str">
            <v>MODIFICATION</v>
          </cell>
          <cell r="U945">
            <v>201284.48000000001</v>
          </cell>
          <cell r="V945">
            <v>200124.82000000004</v>
          </cell>
          <cell r="W945">
            <v>44788.692361111112</v>
          </cell>
          <cell r="X945">
            <v>44790.563194444447</v>
          </cell>
          <cell r="Y945">
            <v>44789</v>
          </cell>
          <cell r="Z945"/>
          <cell r="AA945">
            <v>44795.515277777777</v>
          </cell>
          <cell r="AB945">
            <v>44959.59375</v>
          </cell>
          <cell r="AC945">
            <v>6.8229166666642413</v>
          </cell>
          <cell r="AD945">
            <v>4.9520833333299379</v>
          </cell>
          <cell r="AE945">
            <v>164.07847222222335</v>
          </cell>
          <cell r="AF945">
            <v>44804.531951554796</v>
          </cell>
          <cell r="AG945">
            <v>44812.555842339782</v>
          </cell>
          <cell r="AH945">
            <v>44838.692361111112</v>
          </cell>
          <cell r="AI945">
            <v>0.27161882925714981</v>
          </cell>
          <cell r="AJ945">
            <v>3.2815694444444672</v>
          </cell>
          <cell r="AK945">
            <v>32</v>
          </cell>
          <cell r="AL945">
            <v>23</v>
          </cell>
          <cell r="AM945">
            <v>18.839590443686006</v>
          </cell>
          <cell r="AN945">
            <v>23.863481228668942</v>
          </cell>
          <cell r="AO945">
            <v>15.839590443686006</v>
          </cell>
          <cell r="AP945">
            <v>50</v>
          </cell>
          <cell r="AQ945">
            <v>40</v>
          </cell>
          <cell r="AR945">
            <v>35</v>
          </cell>
          <cell r="AS945">
            <v>44835.515277777777</v>
          </cell>
          <cell r="AT945">
            <v>44830.515277777777</v>
          </cell>
          <cell r="AU945"/>
          <cell r="AV945"/>
          <cell r="AW945"/>
          <cell r="AX945"/>
          <cell r="AY945"/>
          <cell r="AZ945"/>
          <cell r="BA945"/>
          <cell r="BB945"/>
          <cell r="BC945" t="str">
            <v>PAID</v>
          </cell>
          <cell r="BD945"/>
          <cell r="BE945">
            <v>44798.515277777777</v>
          </cell>
          <cell r="BF945">
            <v>18.484722222223354</v>
          </cell>
          <cell r="BG945">
            <v>44793</v>
          </cell>
          <cell r="BH945">
            <v>44817</v>
          </cell>
        </row>
        <row r="946">
          <cell r="E946" t="str">
            <v>X22031409487</v>
          </cell>
          <cell r="F946" t="str">
            <v>ANKONG HOLDINGS, INC.</v>
          </cell>
          <cell r="G946" t="str">
            <v>JAIME, AIRPORT VILL, PARANAQUE</v>
          </cell>
          <cell r="H946" t="str">
            <v>PARAÑAQUE CITY</v>
          </cell>
          <cell r="I946" t="str">
            <v>PARAÑAQUE</v>
          </cell>
          <cell r="J946"/>
          <cell r="K946"/>
          <cell r="L946" t="str">
            <v>CHALLENGER</v>
          </cell>
          <cell r="M946" t="str">
            <v>CLOSE</v>
          </cell>
          <cell r="N946" t="str">
            <v>MBF</v>
          </cell>
          <cell r="O946">
            <v>74.45</v>
          </cell>
          <cell r="P946"/>
          <cell r="Q946">
            <v>101.83</v>
          </cell>
          <cell r="R946">
            <v>60</v>
          </cell>
          <cell r="S946">
            <v>344758.1</v>
          </cell>
          <cell r="T946" t="str">
            <v>NEW</v>
          </cell>
          <cell r="U946">
            <v>50181.17</v>
          </cell>
          <cell r="V946">
            <v>52827.97</v>
          </cell>
          <cell r="W946">
            <v>44770.709027777775</v>
          </cell>
          <cell r="X946">
            <v>44778.54791666667</v>
          </cell>
          <cell r="Y946">
            <v>44774</v>
          </cell>
          <cell r="Z946"/>
          <cell r="AA946">
            <v>44778</v>
          </cell>
          <cell r="AB946">
            <v>45053.583333333336</v>
          </cell>
          <cell r="AC946">
            <v>7.2909722222248092</v>
          </cell>
          <cell r="AD946">
            <v>-0.54791666667006211</v>
          </cell>
          <cell r="AE946">
            <v>275.58333333333576</v>
          </cell>
          <cell r="AF946">
            <v>44791.054098200308</v>
          </cell>
          <cell r="AG946">
            <v>44800.279450312984</v>
          </cell>
          <cell r="AH946">
            <v>44820.709027777775</v>
          </cell>
          <cell r="AI946">
            <v>0.23423485419817258</v>
          </cell>
          <cell r="AJ946">
            <v>6.2632575757576312</v>
          </cell>
          <cell r="AK946">
            <v>26</v>
          </cell>
          <cell r="AL946">
            <v>34</v>
          </cell>
          <cell r="AM946">
            <v>23.345070422535212</v>
          </cell>
          <cell r="AN946">
            <v>29.570422535211268</v>
          </cell>
          <cell r="AO946">
            <v>20.345070422535212</v>
          </cell>
          <cell r="AP946">
            <v>44</v>
          </cell>
          <cell r="AQ946">
            <v>35.200000000000003</v>
          </cell>
          <cell r="AR946">
            <v>30.200000000000003</v>
          </cell>
          <cell r="AS946">
            <v>44813.2</v>
          </cell>
          <cell r="AT946">
            <v>44808.2</v>
          </cell>
          <cell r="AU946"/>
          <cell r="AV946"/>
          <cell r="AW946"/>
          <cell r="AX946"/>
          <cell r="AY946"/>
          <cell r="AZ946"/>
          <cell r="BA946"/>
          <cell r="BB946"/>
          <cell r="BC946" t="str">
            <v>PAID</v>
          </cell>
          <cell r="BD946"/>
          <cell r="BE946">
            <v>44781</v>
          </cell>
          <cell r="BF946">
            <v>36</v>
          </cell>
          <cell r="BG946">
            <v>44777</v>
          </cell>
          <cell r="BH946">
            <v>44817</v>
          </cell>
        </row>
        <row r="947">
          <cell r="E947" t="str">
            <v>X21115324146</v>
          </cell>
          <cell r="F947" t="str">
            <v>MAKATI DEVELOPMENT CORPORATION</v>
          </cell>
          <cell r="G947" t="str">
            <v>SYNC, ARCA SOUTH, TAGUIG CITY</v>
          </cell>
          <cell r="H947" t="str">
            <v>TAGUIG CITY</v>
          </cell>
          <cell r="I947" t="str">
            <v>PARAÑAQUE</v>
          </cell>
          <cell r="J947"/>
          <cell r="K947"/>
          <cell r="L947" t="str">
            <v>CHALLENGER</v>
          </cell>
          <cell r="M947" t="str">
            <v>CLOSE</v>
          </cell>
          <cell r="N947" t="str">
            <v>MBF</v>
          </cell>
          <cell r="O947">
            <v>361.62</v>
          </cell>
          <cell r="P947"/>
          <cell r="Q947">
            <v>514.87</v>
          </cell>
          <cell r="R947">
            <v>1102</v>
          </cell>
          <cell r="S947">
            <v>2183612.96</v>
          </cell>
          <cell r="T947" t="str">
            <v>NEW</v>
          </cell>
          <cell r="U947">
            <v>245353.09</v>
          </cell>
          <cell r="V947"/>
          <cell r="W947">
            <v>44782.70416666667</v>
          </cell>
          <cell r="X947">
            <v>44789</v>
          </cell>
          <cell r="Y947">
            <v>44784</v>
          </cell>
          <cell r="Z947"/>
          <cell r="AA947">
            <v>44791.728472222225</v>
          </cell>
          <cell r="AB947">
            <v>45127.425000000003</v>
          </cell>
          <cell r="AC947">
            <v>9.0243055555547471</v>
          </cell>
          <cell r="AD947">
            <v>2.7284722222248092</v>
          </cell>
          <cell r="AE947">
            <v>335.6965277777781</v>
          </cell>
          <cell r="AF947">
            <v>44797.351225490202</v>
          </cell>
          <cell r="AG947">
            <v>44805.057107843139</v>
          </cell>
          <cell r="AH947">
            <v>44832.70416666667</v>
          </cell>
          <cell r="AI947">
            <v>0.38353298611107667</v>
          </cell>
          <cell r="AJ947">
            <v>6.1035732323232379</v>
          </cell>
          <cell r="AK947">
            <v>40</v>
          </cell>
          <cell r="AL947">
            <v>20</v>
          </cell>
          <cell r="AM947">
            <v>17.647058823529413</v>
          </cell>
          <cell r="AN947">
            <v>22.352941176470591</v>
          </cell>
          <cell r="AO947">
            <v>14.647058823529413</v>
          </cell>
          <cell r="AP947">
            <v>55</v>
          </cell>
          <cell r="AQ947">
            <v>44</v>
          </cell>
          <cell r="AR947">
            <v>39</v>
          </cell>
          <cell r="AS947">
            <v>44835.728472222225</v>
          </cell>
          <cell r="AT947">
            <v>44830.728472222225</v>
          </cell>
          <cell r="AU947"/>
          <cell r="AV947"/>
          <cell r="AW947"/>
          <cell r="AX947"/>
          <cell r="AY947"/>
          <cell r="AZ947"/>
          <cell r="BA947"/>
          <cell r="BB947"/>
          <cell r="BC947" t="str">
            <v>PAID</v>
          </cell>
          <cell r="BD947" t="str">
            <v>WITH BACKJOB</v>
          </cell>
          <cell r="BE947">
            <v>44794.728472222225</v>
          </cell>
          <cell r="BF947">
            <v>22.271527777775191</v>
          </cell>
          <cell r="BG947">
            <v>44791</v>
          </cell>
          <cell r="BH947">
            <v>44817</v>
          </cell>
        </row>
        <row r="948">
          <cell r="E948" t="str">
            <v>X22062758191</v>
          </cell>
          <cell r="F948" t="str">
            <v>FRANCIS RAPHAEL VILLEGAS ARCENAS</v>
          </cell>
          <cell r="G948" t="str">
            <v>BOLD RULER, ALABANG 400 VILLAGE, MUNTINLUPA</v>
          </cell>
          <cell r="H948" t="str">
            <v>MUNTINLUPA CITY</v>
          </cell>
          <cell r="I948" t="str">
            <v>PARAÑAQUE</v>
          </cell>
          <cell r="J948"/>
          <cell r="K948"/>
          <cell r="L948" t="str">
            <v>CHALLENGER</v>
          </cell>
          <cell r="M948" t="str">
            <v>CLOSE</v>
          </cell>
          <cell r="N948" t="str">
            <v>MBF</v>
          </cell>
          <cell r="O948">
            <v>38.46</v>
          </cell>
          <cell r="P948"/>
          <cell r="Q948">
            <v>52.72</v>
          </cell>
          <cell r="R948">
            <v>78.599999999999994</v>
          </cell>
          <cell r="S948">
            <v>204147.04</v>
          </cell>
          <cell r="T948" t="str">
            <v>NEW</v>
          </cell>
          <cell r="U948">
            <v>26104.55</v>
          </cell>
          <cell r="V948">
            <v>26605.329999999994</v>
          </cell>
          <cell r="W948">
            <v>44792.599305555559</v>
          </cell>
          <cell r="X948">
            <v>44795</v>
          </cell>
          <cell r="Y948">
            <v>44795</v>
          </cell>
          <cell r="Z948"/>
          <cell r="AA948">
            <v>44797.445833333331</v>
          </cell>
          <cell r="AB948">
            <v>45353.406944444447</v>
          </cell>
          <cell r="AC948">
            <v>4.8465277777722804</v>
          </cell>
          <cell r="AD948">
            <v>2.4458333333313931</v>
          </cell>
          <cell r="AE948">
            <v>555.96111111111531</v>
          </cell>
          <cell r="AF948">
            <v>44811.899685783697</v>
          </cell>
          <cell r="AG948">
            <v>44820.846453844533</v>
          </cell>
          <cell r="AH948">
            <v>44842.599305555559</v>
          </cell>
          <cell r="AI948">
            <v>0.16299703395832604</v>
          </cell>
          <cell r="AJ948">
            <v>13.237169312169412</v>
          </cell>
          <cell r="AK948">
            <v>23</v>
          </cell>
          <cell r="AL948">
            <v>34</v>
          </cell>
          <cell r="AM948">
            <v>22.300380228136884</v>
          </cell>
          <cell r="AN948">
            <v>28.247148288973385</v>
          </cell>
          <cell r="AO948">
            <v>19.300380228136884</v>
          </cell>
          <cell r="AP948">
            <v>42</v>
          </cell>
          <cell r="AQ948">
            <v>33.6</v>
          </cell>
          <cell r="AR948">
            <v>28.6</v>
          </cell>
          <cell r="AS948">
            <v>44831.04583333333</v>
          </cell>
          <cell r="AT948">
            <v>44826.04583333333</v>
          </cell>
          <cell r="AU948"/>
          <cell r="AV948"/>
          <cell r="AW948"/>
          <cell r="AX948"/>
          <cell r="AY948"/>
          <cell r="AZ948"/>
          <cell r="BA948"/>
          <cell r="BB948"/>
          <cell r="BC948" t="str">
            <v>PAID</v>
          </cell>
          <cell r="BD948"/>
          <cell r="BE948">
            <v>44800.445833333331</v>
          </cell>
          <cell r="BF948">
            <v>16.554166666668607</v>
          </cell>
          <cell r="BG948">
            <v>44797</v>
          </cell>
          <cell r="BH948">
            <v>44817</v>
          </cell>
        </row>
        <row r="949">
          <cell r="E949" t="str">
            <v>X22062432036</v>
          </cell>
          <cell r="F949" t="str">
            <v>ELISEA PROPERTY HOLDING INC.</v>
          </cell>
          <cell r="G949" t="str">
            <v>NORTH 13TH, ANGELA VILL, LAS PINAS CITY</v>
          </cell>
          <cell r="H949" t="str">
            <v>LAS PIÑAS CITY</v>
          </cell>
          <cell r="I949" t="str">
            <v>PARAÑAQUE</v>
          </cell>
          <cell r="J949"/>
          <cell r="K949"/>
          <cell r="L949" t="str">
            <v>CHALLENGER</v>
          </cell>
          <cell r="M949" t="str">
            <v>CLOSE</v>
          </cell>
          <cell r="N949" t="str">
            <v>MBF</v>
          </cell>
          <cell r="O949">
            <v>70.959999999999994</v>
          </cell>
          <cell r="P949"/>
          <cell r="Q949">
            <v>101.58</v>
          </cell>
          <cell r="R949">
            <v>27.5</v>
          </cell>
          <cell r="S949">
            <v>303914.86</v>
          </cell>
          <cell r="T949" t="str">
            <v>NEW</v>
          </cell>
          <cell r="U949">
            <v>46469.73</v>
          </cell>
          <cell r="V949">
            <v>48034.900000000016</v>
          </cell>
          <cell r="W949">
            <v>44775.526388888888</v>
          </cell>
          <cell r="X949">
            <v>44778.567361111112</v>
          </cell>
          <cell r="Y949">
            <v>44776</v>
          </cell>
          <cell r="Z949"/>
          <cell r="AA949">
            <v>44781.559027777781</v>
          </cell>
          <cell r="AB949">
            <v>45386.632638888892</v>
          </cell>
          <cell r="AC949">
            <v>6.0326388888934162</v>
          </cell>
          <cell r="AD949">
            <v>2.9916666666686069</v>
          </cell>
          <cell r="AE949">
            <v>605.07361111111095</v>
          </cell>
          <cell r="AF949">
            <v>44796.733285440612</v>
          </cell>
          <cell r="AG949">
            <v>44806.188457854405</v>
          </cell>
          <cell r="AH949">
            <v>44825.526388888888</v>
          </cell>
          <cell r="AI949">
            <v>0.18690868352340712</v>
          </cell>
          <cell r="AJ949">
            <v>13.751672979797975</v>
          </cell>
          <cell r="AK949">
            <v>26</v>
          </cell>
          <cell r="AL949">
            <v>36</v>
          </cell>
          <cell r="AM949">
            <v>24.206896551724139</v>
          </cell>
          <cell r="AN949">
            <v>30.662068965517239</v>
          </cell>
          <cell r="AO949">
            <v>21.206896551724139</v>
          </cell>
          <cell r="AP949">
            <v>44</v>
          </cell>
          <cell r="AQ949">
            <v>35.200000000000003</v>
          </cell>
          <cell r="AR949">
            <v>30.200000000000003</v>
          </cell>
          <cell r="AS949">
            <v>44816.759027777778</v>
          </cell>
          <cell r="AT949">
            <v>44811.759027777778</v>
          </cell>
          <cell r="AU949"/>
          <cell r="AV949"/>
          <cell r="AW949"/>
          <cell r="AX949"/>
          <cell r="AY949"/>
          <cell r="AZ949"/>
          <cell r="BA949"/>
          <cell r="BB949"/>
          <cell r="BC949" t="str">
            <v>PAID</v>
          </cell>
          <cell r="BD949"/>
          <cell r="BE949">
            <v>44784.559027777781</v>
          </cell>
          <cell r="BF949">
            <v>32.440972222218988</v>
          </cell>
          <cell r="BG949">
            <v>44779</v>
          </cell>
          <cell r="BH949">
            <v>44817</v>
          </cell>
        </row>
        <row r="950">
          <cell r="E950" t="str">
            <v>X22052186626</v>
          </cell>
          <cell r="F950" t="str">
            <v>FEM REALTY DEVT. CORP</v>
          </cell>
          <cell r="G950" t="str">
            <v>NATIONAL, POBLACION, MUNTINLUPA</v>
          </cell>
          <cell r="H950" t="str">
            <v>MUNTINLUPA CITY</v>
          </cell>
          <cell r="I950" t="str">
            <v>PARAÑAQUE</v>
          </cell>
          <cell r="J950" t="str">
            <v xml:space="preserve">Local June 18, 2022 </v>
          </cell>
          <cell r="K950"/>
          <cell r="L950" t="str">
            <v>CHALLENGER</v>
          </cell>
          <cell r="M950" t="str">
            <v>CLOSE</v>
          </cell>
          <cell r="N950" t="str">
            <v>MBF</v>
          </cell>
          <cell r="O950">
            <v>18.27</v>
          </cell>
          <cell r="P950"/>
          <cell r="Q950">
            <v>24.85</v>
          </cell>
          <cell r="R950">
            <v>0</v>
          </cell>
          <cell r="S950">
            <v>168407.95</v>
          </cell>
          <cell r="T950" t="str">
            <v>NEW</v>
          </cell>
          <cell r="U950">
            <v>12397</v>
          </cell>
          <cell r="V950">
            <v>14066.26</v>
          </cell>
          <cell r="W950">
            <v>44712.581250000003</v>
          </cell>
          <cell r="X950">
            <v>44714.648611111108</v>
          </cell>
          <cell r="Y950">
            <v>44715</v>
          </cell>
          <cell r="Z950"/>
          <cell r="AA950">
            <v>44729.710416666669</v>
          </cell>
          <cell r="AB950">
            <v>45398.796527777777</v>
          </cell>
          <cell r="AC950">
            <v>17.129166666665697</v>
          </cell>
          <cell r="AD950">
            <v>15.061805555560568</v>
          </cell>
          <cell r="AE950">
            <v>669.08611111110804</v>
          </cell>
          <cell r="AF950">
            <v>44731.355443548389</v>
          </cell>
          <cell r="AG950">
            <v>44740.161895161291</v>
          </cell>
          <cell r="AH950">
            <v>44762.581250000003</v>
          </cell>
          <cell r="AI950">
            <v>0.59000462962959621</v>
          </cell>
          <cell r="AJ950">
            <v>16.7271527777777</v>
          </cell>
          <cell r="AK950">
            <v>20</v>
          </cell>
          <cell r="AL950">
            <v>36</v>
          </cell>
          <cell r="AM950">
            <v>21.774193548387096</v>
          </cell>
          <cell r="AN950">
            <v>27.58064516129032</v>
          </cell>
          <cell r="AO950">
            <v>18.774193548387096</v>
          </cell>
          <cell r="AP950">
            <v>40</v>
          </cell>
          <cell r="AQ950">
            <v>32</v>
          </cell>
          <cell r="AR950">
            <v>27</v>
          </cell>
          <cell r="AS950">
            <v>44761.710416666669</v>
          </cell>
          <cell r="AT950">
            <v>44756.710416666669</v>
          </cell>
          <cell r="AU950"/>
          <cell r="AV950"/>
          <cell r="AW950"/>
          <cell r="AX950"/>
          <cell r="AY950"/>
          <cell r="AZ950"/>
          <cell r="BA950"/>
          <cell r="BB950"/>
          <cell r="BC950" t="str">
            <v>PAID</v>
          </cell>
          <cell r="BD950"/>
          <cell r="BE950">
            <v>44732.710416666669</v>
          </cell>
          <cell r="BF950">
            <v>84.289583333331393</v>
          </cell>
          <cell r="BG950">
            <v>44780</v>
          </cell>
          <cell r="BH950">
            <v>44817</v>
          </cell>
        </row>
        <row r="951">
          <cell r="E951" t="str">
            <v>X21115130109</v>
          </cell>
          <cell r="F951" t="str">
            <v>FLEX FUEL PETROLEUM CORPORATION</v>
          </cell>
          <cell r="G951" t="str">
            <v>QUIRINO, ZAPOTE, LAS PINAS CITY</v>
          </cell>
          <cell r="H951" t="str">
            <v>LAS PIÑAS CITY</v>
          </cell>
          <cell r="I951" t="str">
            <v>PARAÑAQUE</v>
          </cell>
          <cell r="J951" t="str">
            <v>for execution</v>
          </cell>
          <cell r="K951"/>
          <cell r="L951" t="str">
            <v>CHALLENGER</v>
          </cell>
          <cell r="M951" t="str">
            <v>CLOSE</v>
          </cell>
          <cell r="N951" t="str">
            <v>MBF</v>
          </cell>
          <cell r="O951">
            <v>40.04</v>
          </cell>
          <cell r="P951"/>
          <cell r="Q951">
            <v>65.78</v>
          </cell>
          <cell r="R951">
            <v>19</v>
          </cell>
          <cell r="S951">
            <v>175761.48</v>
          </cell>
          <cell r="T951" t="str">
            <v>NEW</v>
          </cell>
          <cell r="U951">
            <v>26520.87</v>
          </cell>
          <cell r="V951">
            <v>27171.960000000003</v>
          </cell>
          <cell r="W951">
            <v>44756.620138888888</v>
          </cell>
          <cell r="X951">
            <v>44760</v>
          </cell>
          <cell r="Y951">
            <v>44758</v>
          </cell>
          <cell r="Z951"/>
          <cell r="AA951">
            <v>44770.711805555555</v>
          </cell>
          <cell r="AB951">
            <v>45398.820833333331</v>
          </cell>
          <cell r="AC951">
            <v>14.091666666667152</v>
          </cell>
          <cell r="AD951">
            <v>10.711805555554747</v>
          </cell>
          <cell r="AE951">
            <v>628.10902777777665</v>
          </cell>
          <cell r="AF951">
            <v>44776.705640747627</v>
          </cell>
          <cell r="AG951">
            <v>44785.861774576617</v>
          </cell>
          <cell r="AH951">
            <v>44806.620138888888</v>
          </cell>
          <cell r="AI951">
            <v>0.45780897745573235</v>
          </cell>
          <cell r="AJ951">
            <v>14.954976851851825</v>
          </cell>
          <cell r="AK951">
            <v>23</v>
          </cell>
          <cell r="AL951">
            <v>36</v>
          </cell>
          <cell r="AM951">
            <v>23.085501858736059</v>
          </cell>
          <cell r="AN951">
            <v>29.241635687732341</v>
          </cell>
          <cell r="AO951">
            <v>20.085501858736059</v>
          </cell>
          <cell r="AP951">
            <v>42</v>
          </cell>
          <cell r="AQ951">
            <v>33.6</v>
          </cell>
          <cell r="AR951">
            <v>28.6</v>
          </cell>
          <cell r="AS951">
            <v>44804.311805555553</v>
          </cell>
          <cell r="AT951">
            <v>44799.311805555553</v>
          </cell>
          <cell r="AU951"/>
          <cell r="AV951"/>
          <cell r="AW951"/>
          <cell r="AX951"/>
          <cell r="AY951"/>
          <cell r="AZ951"/>
          <cell r="BA951"/>
          <cell r="BB951"/>
          <cell r="BC951" t="str">
            <v>PAID</v>
          </cell>
          <cell r="BD951"/>
          <cell r="BE951">
            <v>44773.711805555555</v>
          </cell>
          <cell r="BF951">
            <v>43.288194444445253</v>
          </cell>
          <cell r="BG951">
            <v>44770</v>
          </cell>
          <cell r="BH951">
            <v>44817</v>
          </cell>
        </row>
        <row r="952">
          <cell r="E952" t="str">
            <v>X21115152827</v>
          </cell>
          <cell r="F952" t="str">
            <v>MOTORTRADE NATIONWIDE CORPORATION</v>
          </cell>
          <cell r="G952" t="str">
            <v>MARCOS ALVAREZ, TALON V, LAS PINAS CITY</v>
          </cell>
          <cell r="H952" t="str">
            <v>LAS PIÑAS CITY</v>
          </cell>
          <cell r="I952" t="str">
            <v>PARAÑAQUE</v>
          </cell>
          <cell r="J952"/>
          <cell r="K952"/>
          <cell r="L952" t="str">
            <v>CHALLENGER</v>
          </cell>
          <cell r="M952" t="str">
            <v>CLOSE</v>
          </cell>
          <cell r="N952" t="str">
            <v>MBF</v>
          </cell>
          <cell r="O952">
            <v>37.119999999999997</v>
          </cell>
          <cell r="P952"/>
          <cell r="Q952">
            <v>55.45</v>
          </cell>
          <cell r="R952">
            <v>20</v>
          </cell>
          <cell r="S952">
            <v>170248.5</v>
          </cell>
          <cell r="T952" t="str">
            <v>NEW</v>
          </cell>
          <cell r="U952">
            <v>25795.24</v>
          </cell>
          <cell r="V952">
            <v>25237.800000000003</v>
          </cell>
          <cell r="W952">
            <v>44788.693055555559</v>
          </cell>
          <cell r="X952">
            <v>44790.561805555553</v>
          </cell>
          <cell r="Y952">
            <v>44789</v>
          </cell>
          <cell r="Z952"/>
          <cell r="AA952">
            <v>44791.725694444445</v>
          </cell>
          <cell r="AB952">
            <v>45420.593055555553</v>
          </cell>
          <cell r="AC952">
            <v>3.0326388888861402</v>
          </cell>
          <cell r="AD952">
            <v>1.163888888891961</v>
          </cell>
          <cell r="AE952">
            <v>628.86736111110804</v>
          </cell>
          <cell r="AF952">
            <v>44808.778557414298</v>
          </cell>
          <cell r="AG952">
            <v>44817.934691243288</v>
          </cell>
          <cell r="AH952">
            <v>44838.693055555559</v>
          </cell>
          <cell r="AI952">
            <v>9.8524137815262286E-2</v>
          </cell>
          <cell r="AJ952">
            <v>14.973032407407334</v>
          </cell>
          <cell r="AK952">
            <v>23</v>
          </cell>
          <cell r="AL952">
            <v>36</v>
          </cell>
          <cell r="AM952">
            <v>23.085501858736059</v>
          </cell>
          <cell r="AN952">
            <v>29.241635687732341</v>
          </cell>
          <cell r="AO952">
            <v>20.085501858736059</v>
          </cell>
          <cell r="AP952">
            <v>42</v>
          </cell>
          <cell r="AQ952">
            <v>33.6</v>
          </cell>
          <cell r="AR952">
            <v>28.6</v>
          </cell>
          <cell r="AS952">
            <v>44825.325694444444</v>
          </cell>
          <cell r="AT952">
            <v>44820.325694444444</v>
          </cell>
          <cell r="AU952"/>
          <cell r="AV952"/>
          <cell r="AW952"/>
          <cell r="AX952"/>
          <cell r="AY952"/>
          <cell r="AZ952"/>
          <cell r="BA952"/>
          <cell r="BB952"/>
          <cell r="BC952" t="str">
            <v>PAID</v>
          </cell>
          <cell r="BD952"/>
          <cell r="BE952">
            <v>44794.725694444445</v>
          </cell>
          <cell r="BF952">
            <v>22.274305555554747</v>
          </cell>
          <cell r="BG952">
            <v>44792</v>
          </cell>
          <cell r="BH952">
            <v>44817</v>
          </cell>
        </row>
        <row r="953">
          <cell r="E953" t="str">
            <v>X22052238480</v>
          </cell>
          <cell r="F953" t="str">
            <v>GERARDO NOEL HERNANDEZ DIÑO</v>
          </cell>
          <cell r="G953" t="str">
            <v>AGUIRRE, BF HOMES, PARANAQUE</v>
          </cell>
          <cell r="H953" t="str">
            <v>PARAÑAQUE CITY</v>
          </cell>
          <cell r="I953" t="str">
            <v>PARAÑAQUE</v>
          </cell>
          <cell r="J953" t="str">
            <v xml:space="preserve">completed </v>
          </cell>
          <cell r="K953"/>
          <cell r="L953" t="str">
            <v>CHALLENGER</v>
          </cell>
          <cell r="M953" t="str">
            <v>CLOSE</v>
          </cell>
          <cell r="N953" t="str">
            <v>IJP</v>
          </cell>
          <cell r="O953">
            <v>87.42</v>
          </cell>
          <cell r="P953"/>
          <cell r="Q953">
            <v>131.28</v>
          </cell>
          <cell r="R953">
            <v>66</v>
          </cell>
          <cell r="S953">
            <v>501180.93</v>
          </cell>
          <cell r="T953" t="str">
            <v>NEW</v>
          </cell>
          <cell r="U953">
            <v>59304.89</v>
          </cell>
          <cell r="V953">
            <v>59364.200000000004</v>
          </cell>
          <cell r="W953">
            <v>44739.631249999999</v>
          </cell>
          <cell r="X953">
            <v>44743</v>
          </cell>
          <cell r="Y953">
            <v>44743</v>
          </cell>
          <cell r="Z953"/>
          <cell r="AA953">
            <v>44768.662499999999</v>
          </cell>
          <cell r="AB953">
            <v>45428.272916666669</v>
          </cell>
          <cell r="AC953">
            <v>29.03125</v>
          </cell>
          <cell r="AD953">
            <v>25.662499999998545</v>
          </cell>
          <cell r="AE953">
            <v>659.61041666667006</v>
          </cell>
          <cell r="AF953">
            <v>44759.976320422531</v>
          </cell>
          <cell r="AG953">
            <v>44769.201672535208</v>
          </cell>
          <cell r="AH953">
            <v>44789.631249999999</v>
          </cell>
          <cell r="AI953">
            <v>0.93267816742081444</v>
          </cell>
          <cell r="AJ953">
            <v>14.991145833333411</v>
          </cell>
          <cell r="AK953">
            <v>26</v>
          </cell>
          <cell r="AL953">
            <v>34</v>
          </cell>
          <cell r="AM953">
            <v>23.345070422535212</v>
          </cell>
          <cell r="AN953">
            <v>29.570422535211268</v>
          </cell>
          <cell r="AO953">
            <v>20.345070422535212</v>
          </cell>
          <cell r="AP953">
            <v>44</v>
          </cell>
          <cell r="AQ953">
            <v>35.200000000000003</v>
          </cell>
          <cell r="AR953">
            <v>30.200000000000003</v>
          </cell>
          <cell r="AS953">
            <v>44803.862499999996</v>
          </cell>
          <cell r="AT953">
            <v>44798.862499999996</v>
          </cell>
          <cell r="AU953"/>
          <cell r="AV953"/>
          <cell r="AW953"/>
          <cell r="AX953"/>
          <cell r="AY953"/>
          <cell r="AZ953"/>
          <cell r="BA953"/>
          <cell r="BB953"/>
          <cell r="BC953" t="str">
            <v>PAID</v>
          </cell>
          <cell r="BD953"/>
          <cell r="BE953">
            <v>44771.662499999999</v>
          </cell>
          <cell r="BF953">
            <v>45.337500000001455</v>
          </cell>
          <cell r="BG953">
            <v>44768</v>
          </cell>
          <cell r="BH953">
            <v>44817</v>
          </cell>
        </row>
        <row r="954">
          <cell r="E954" t="str">
            <v>X22010191155</v>
          </cell>
          <cell r="F954" t="str">
            <v>AYALA LAND, INC.,</v>
          </cell>
          <cell r="G954" t="str">
            <v>BLOCK 2A, AVIDA VERRA SETTINGS VERMOSA, IMUS</v>
          </cell>
          <cell r="H954" t="str">
            <v>IMUS CITY</v>
          </cell>
          <cell r="I954" t="str">
            <v>DASMA</v>
          </cell>
          <cell r="J954" t="str">
            <v>Target until July 31, 2022</v>
          </cell>
          <cell r="K954"/>
          <cell r="L954" t="str">
            <v>CHALLENGER</v>
          </cell>
          <cell r="M954" t="str">
            <v>CLOSE</v>
          </cell>
          <cell r="N954" t="str">
            <v>MBF</v>
          </cell>
          <cell r="O954">
            <v>1707.26</v>
          </cell>
          <cell r="P954"/>
          <cell r="Q954">
            <v>2434</v>
          </cell>
          <cell r="R954">
            <v>436.5</v>
          </cell>
          <cell r="S954">
            <v>4423516.3499999996</v>
          </cell>
          <cell r="T954" t="str">
            <v>NEW</v>
          </cell>
          <cell r="U954">
            <v>1157785.94</v>
          </cell>
          <cell r="V954">
            <v>816926.27000000048</v>
          </cell>
          <cell r="W954">
            <v>44739</v>
          </cell>
          <cell r="X954">
            <v>44740</v>
          </cell>
          <cell r="Y954">
            <v>44729</v>
          </cell>
          <cell r="Z954"/>
          <cell r="AA954">
            <v>44771.688888888886</v>
          </cell>
          <cell r="AB954">
            <v>45654.411111111112</v>
          </cell>
          <cell r="AC954">
            <v>32.68888888888614</v>
          </cell>
          <cell r="AD954">
            <v>31.68888888888614</v>
          </cell>
          <cell r="AE954">
            <v>882.72222222222626</v>
          </cell>
          <cell r="AF954">
            <v>44758.780373831774</v>
          </cell>
          <cell r="AG954">
            <v>44767.855140186919</v>
          </cell>
          <cell r="AH954">
            <v>44789</v>
          </cell>
          <cell r="AI954">
            <v>1.0762188034187128</v>
          </cell>
          <cell r="AJ954">
            <v>14.712037037037105</v>
          </cell>
          <cell r="AK954">
            <v>50</v>
          </cell>
          <cell r="AL954">
            <v>26</v>
          </cell>
          <cell r="AM954">
            <v>22.780373831775702</v>
          </cell>
          <cell r="AN954">
            <v>28.855140186915886</v>
          </cell>
          <cell r="AO954">
            <v>19.780373831775702</v>
          </cell>
          <cell r="AP954">
            <v>60</v>
          </cell>
          <cell r="AQ954">
            <v>48</v>
          </cell>
          <cell r="AR954">
            <v>43</v>
          </cell>
          <cell r="AS954">
            <v>44819.688888888886</v>
          </cell>
          <cell r="AT954">
            <v>44814.688888888886</v>
          </cell>
          <cell r="AU954"/>
          <cell r="AV954"/>
          <cell r="AW954"/>
          <cell r="AX954"/>
          <cell r="AY954"/>
          <cell r="AZ954"/>
          <cell r="BA954"/>
          <cell r="BB954"/>
          <cell r="BC954" t="str">
            <v>PAID</v>
          </cell>
          <cell r="BD954" t="str">
            <v>WITH BACKJOB</v>
          </cell>
          <cell r="BE954">
            <v>44774.688888888886</v>
          </cell>
          <cell r="BF954">
            <v>42.31111111111386</v>
          </cell>
          <cell r="BG954">
            <v>44771</v>
          </cell>
          <cell r="BH954">
            <v>44817</v>
          </cell>
        </row>
        <row r="955">
          <cell r="E955" t="str">
            <v>X21083691010</v>
          </cell>
          <cell r="F955" t="str">
            <v>PAOLO LLORET VILLARTA</v>
          </cell>
          <cell r="G955" t="str">
            <v>MOLINO ROAD, MOLINO III, BACOOR</v>
          </cell>
          <cell r="H955" t="str">
            <v>BACOOR CITY</v>
          </cell>
          <cell r="I955" t="str">
            <v>DASMA</v>
          </cell>
          <cell r="J955"/>
          <cell r="K955"/>
          <cell r="L955" t="str">
            <v>ECOM</v>
          </cell>
          <cell r="M955" t="str">
            <v>CLOSE</v>
          </cell>
          <cell r="N955" t="str">
            <v>MBF</v>
          </cell>
          <cell r="O955">
            <v>125.86</v>
          </cell>
          <cell r="P955"/>
          <cell r="Q955">
            <v>179.28</v>
          </cell>
          <cell r="R955">
            <v>300</v>
          </cell>
          <cell r="S955">
            <v>623409.67000000004</v>
          </cell>
          <cell r="T955" t="str">
            <v>MODIFICATION</v>
          </cell>
          <cell r="U955">
            <v>89724.39</v>
          </cell>
          <cell r="V955">
            <v>93633.77</v>
          </cell>
          <cell r="W955">
            <v>44783.647222222222</v>
          </cell>
          <cell r="X955">
            <v>44789.648611111108</v>
          </cell>
          <cell r="Y955">
            <v>44788</v>
          </cell>
          <cell r="Z955"/>
          <cell r="AA955">
            <v>44804.561805555553</v>
          </cell>
          <cell r="AB955">
            <v>44959.62222222222</v>
          </cell>
          <cell r="AC955">
            <v>20.914583333331393</v>
          </cell>
          <cell r="AD955">
            <v>14.913194444445253</v>
          </cell>
          <cell r="AE955">
            <v>155.06041666666715</v>
          </cell>
          <cell r="AF955">
            <v>44802.154575163397</v>
          </cell>
          <cell r="AG955">
            <v>44810.889869281047</v>
          </cell>
          <cell r="AH955">
            <v>44833.647222222222</v>
          </cell>
          <cell r="AI955">
            <v>0.7293290598289921</v>
          </cell>
          <cell r="AJ955">
            <v>3.5241003787878897</v>
          </cell>
          <cell r="AK955">
            <v>26</v>
          </cell>
          <cell r="AL955">
            <v>30</v>
          </cell>
          <cell r="AM955">
            <v>21.507352941176471</v>
          </cell>
          <cell r="AN955">
            <v>27.242647058823529</v>
          </cell>
          <cell r="AO955">
            <v>18.507352941176471</v>
          </cell>
          <cell r="AP955">
            <v>44</v>
          </cell>
          <cell r="AQ955">
            <v>35.200000000000003</v>
          </cell>
          <cell r="AR955">
            <v>30.200000000000003</v>
          </cell>
          <cell r="AS955">
            <v>44839.76180555555</v>
          </cell>
          <cell r="AT955">
            <v>44834.76180555555</v>
          </cell>
          <cell r="AU955"/>
          <cell r="AV955"/>
          <cell r="AW955"/>
          <cell r="AX955"/>
          <cell r="AY955"/>
          <cell r="AZ955"/>
          <cell r="BA955"/>
          <cell r="BB955"/>
          <cell r="BC955" t="str">
            <v>PAID</v>
          </cell>
          <cell r="BD955"/>
          <cell r="BE955">
            <v>44807.561805555553</v>
          </cell>
          <cell r="BF955">
            <v>10.438194444446708</v>
          </cell>
          <cell r="BG955">
            <v>44816</v>
          </cell>
          <cell r="BH955">
            <v>44818</v>
          </cell>
        </row>
        <row r="956">
          <cell r="E956" t="str">
            <v>X22051932893</v>
          </cell>
          <cell r="F956" t="str">
            <v>DITO TELECOMMUNITY CORPORATION</v>
          </cell>
          <cell r="G956" t="str">
            <v>NIOG II, NIOG II, BACOOR</v>
          </cell>
          <cell r="H956" t="str">
            <v>BACOOR CITY</v>
          </cell>
          <cell r="I956" t="str">
            <v>DASMA</v>
          </cell>
          <cell r="J956"/>
          <cell r="K956"/>
          <cell r="L956" t="str">
            <v>ECOM</v>
          </cell>
          <cell r="M956" t="str">
            <v>CLOSE</v>
          </cell>
          <cell r="N956" t="str">
            <v>IJP</v>
          </cell>
          <cell r="O956">
            <v>260.36</v>
          </cell>
          <cell r="P956"/>
          <cell r="Q956">
            <v>366.08</v>
          </cell>
          <cell r="R956">
            <v>25</v>
          </cell>
          <cell r="S956">
            <v>833025.09</v>
          </cell>
          <cell r="T956" t="str">
            <v>NEW</v>
          </cell>
          <cell r="U956">
            <v>176562.29</v>
          </cell>
          <cell r="V956">
            <v>139296.16</v>
          </cell>
          <cell r="W956">
            <v>44784.46875</v>
          </cell>
          <cell r="X956">
            <v>44789.649305555555</v>
          </cell>
          <cell r="Y956">
            <v>44788</v>
          </cell>
          <cell r="Z956"/>
          <cell r="AA956">
            <v>44812</v>
          </cell>
          <cell r="AB956">
            <v>45532.527777777781</v>
          </cell>
          <cell r="AC956">
            <v>27.53125</v>
          </cell>
          <cell r="AD956">
            <v>22.350694444445253</v>
          </cell>
          <cell r="AE956">
            <v>720.52777777778101</v>
          </cell>
          <cell r="AF956">
            <v>44806.940448113208</v>
          </cell>
          <cell r="AG956">
            <v>44816.732900943396</v>
          </cell>
          <cell r="AH956">
            <v>44834.46875</v>
          </cell>
          <cell r="AI956">
            <v>0.8106423611111111</v>
          </cell>
          <cell r="AJ956">
            <v>15.010995370370438</v>
          </cell>
          <cell r="AK956">
            <v>30</v>
          </cell>
          <cell r="AL956">
            <v>36</v>
          </cell>
          <cell r="AM956">
            <v>25.471698113207545</v>
          </cell>
          <cell r="AN956">
            <v>32.264150943396224</v>
          </cell>
          <cell r="AO956">
            <v>22.471698113207545</v>
          </cell>
          <cell r="AP956">
            <v>48</v>
          </cell>
          <cell r="AQ956">
            <v>38.400000000000006</v>
          </cell>
          <cell r="AR956">
            <v>33.400000000000006</v>
          </cell>
          <cell r="AS956">
            <v>44850.400000000001</v>
          </cell>
          <cell r="AT956">
            <v>44845.4</v>
          </cell>
          <cell r="AU956"/>
          <cell r="AV956"/>
          <cell r="AW956"/>
          <cell r="AX956"/>
          <cell r="AY956"/>
          <cell r="AZ956"/>
          <cell r="BA956"/>
          <cell r="BB956"/>
          <cell r="BC956" t="str">
            <v>PAID</v>
          </cell>
          <cell r="BD956" t="str">
            <v>WITH BACKJOB</v>
          </cell>
          <cell r="BE956">
            <v>44815</v>
          </cell>
          <cell r="BF956">
            <v>3</v>
          </cell>
          <cell r="BG956">
            <v>44811</v>
          </cell>
          <cell r="BH956">
            <v>44818</v>
          </cell>
        </row>
        <row r="957">
          <cell r="E957" t="str">
            <v>X22031017355</v>
          </cell>
          <cell r="F957" t="str">
            <v>JUVY CARREON VELASCO</v>
          </cell>
          <cell r="G957" t="str">
            <v>VICTORIA, VICTORIAHOMES-DIAMONDPARK SUBD, MUNTINLUPA</v>
          </cell>
          <cell r="H957" t="str">
            <v>MUNTINLUPA CITY</v>
          </cell>
          <cell r="I957" t="str">
            <v>PARAÑAQUE</v>
          </cell>
          <cell r="J957" t="str">
            <v>for execution target May 2022</v>
          </cell>
          <cell r="K957"/>
          <cell r="L957" t="str">
            <v>POWERHOUSE</v>
          </cell>
          <cell r="M957" t="str">
            <v>CLOSE</v>
          </cell>
          <cell r="N957" t="str">
            <v>MBF</v>
          </cell>
          <cell r="O957">
            <v>60.96</v>
          </cell>
          <cell r="P957"/>
          <cell r="Q957">
            <v>99.83</v>
          </cell>
          <cell r="R957">
            <v>30</v>
          </cell>
          <cell r="S957">
            <v>291153.82</v>
          </cell>
          <cell r="T957" t="str">
            <v>NEW</v>
          </cell>
          <cell r="U957">
            <v>41032.410000000003</v>
          </cell>
          <cell r="V957">
            <v>48850.29</v>
          </cell>
          <cell r="W957">
            <v>44672.440972222219</v>
          </cell>
          <cell r="X957">
            <v>44678</v>
          </cell>
          <cell r="Y957">
            <v>44679</v>
          </cell>
          <cell r="Z957"/>
          <cell r="AA957">
            <v>44713.661111111112</v>
          </cell>
          <cell r="AB957">
            <v>45386.612500000003</v>
          </cell>
          <cell r="AC957">
            <v>41.220138888893416</v>
          </cell>
          <cell r="AD957">
            <v>35.661111111112405</v>
          </cell>
          <cell r="AE957">
            <v>672.95138888889051</v>
          </cell>
          <cell r="AF957">
            <v>44692.526474080958</v>
          </cell>
          <cell r="AG957">
            <v>44701.682607909948</v>
          </cell>
          <cell r="AH957">
            <v>44722.440972222219</v>
          </cell>
          <cell r="AI957">
            <v>1.3391566861246775</v>
          </cell>
          <cell r="AJ957">
            <v>16.022652116402156</v>
          </cell>
          <cell r="AK957">
            <v>23</v>
          </cell>
          <cell r="AL957">
            <v>36</v>
          </cell>
          <cell r="AM957">
            <v>23.085501858736059</v>
          </cell>
          <cell r="AN957">
            <v>29.241635687732341</v>
          </cell>
          <cell r="AO957">
            <v>20.085501858736059</v>
          </cell>
          <cell r="AP957">
            <v>42</v>
          </cell>
          <cell r="AQ957">
            <v>33.6</v>
          </cell>
          <cell r="AR957">
            <v>28.6</v>
          </cell>
          <cell r="AS957">
            <v>44747.261111111111</v>
          </cell>
          <cell r="AT957">
            <v>44742.261111111111</v>
          </cell>
          <cell r="AU957"/>
          <cell r="AV957"/>
          <cell r="AW957"/>
          <cell r="AX957"/>
          <cell r="AY957"/>
          <cell r="AZ957"/>
          <cell r="BA957"/>
          <cell r="BB957"/>
          <cell r="BC957" t="str">
            <v>PAID</v>
          </cell>
          <cell r="BD957" t="str">
            <v>WITH BACKJOB</v>
          </cell>
          <cell r="BE957">
            <v>44716.661111111112</v>
          </cell>
          <cell r="BF957">
            <v>102.3388888888876</v>
          </cell>
          <cell r="BG957">
            <v>44714</v>
          </cell>
          <cell r="BH957">
            <v>44819</v>
          </cell>
        </row>
        <row r="958">
          <cell r="E958" t="str">
            <v>X21104917747</v>
          </cell>
          <cell r="F958" t="str">
            <v>H MEGA GLOBAL REALTY CORPORATION</v>
          </cell>
          <cell r="G958" t="str">
            <v>TOWER 1 - QUIRINO, GOLD MANSION, PARANAQUE</v>
          </cell>
          <cell r="H958" t="str">
            <v>PARAÑAQUE CITY</v>
          </cell>
          <cell r="I958" t="str">
            <v>PARAÑAQUE</v>
          </cell>
          <cell r="J958" t="str">
            <v>with remaining UG works</v>
          </cell>
          <cell r="K958"/>
          <cell r="L958" t="str">
            <v>ECOM</v>
          </cell>
          <cell r="M958" t="str">
            <v>CLOSE</v>
          </cell>
          <cell r="N958" t="str">
            <v>JSP</v>
          </cell>
          <cell r="O958">
            <v>635.75</v>
          </cell>
          <cell r="P958"/>
          <cell r="Q958">
            <v>1098.4000000000001</v>
          </cell>
          <cell r="R958">
            <v>3306</v>
          </cell>
          <cell r="S958">
            <v>6093098.5899999999</v>
          </cell>
          <cell r="T958" t="str">
            <v>NEW</v>
          </cell>
          <cell r="U958">
            <v>262055.77</v>
          </cell>
          <cell r="V958">
            <v>246854.72</v>
          </cell>
          <cell r="W958">
            <v>44791.750694444447</v>
          </cell>
          <cell r="X958">
            <v>44795</v>
          </cell>
          <cell r="Y958">
            <v>44795</v>
          </cell>
          <cell r="Z958"/>
          <cell r="AA958">
            <v>44839.393750000003</v>
          </cell>
          <cell r="AB958">
            <v>45434.625694444447</v>
          </cell>
          <cell r="AC958">
            <v>47.643055555556202</v>
          </cell>
          <cell r="AD958">
            <v>44.39375000000291</v>
          </cell>
          <cell r="AE958">
            <v>595.2319444444438</v>
          </cell>
          <cell r="AF958">
            <v>44807.043377371279</v>
          </cell>
          <cell r="AG958">
            <v>44814.921426151763</v>
          </cell>
          <cell r="AH958">
            <v>44841.750694444447</v>
          </cell>
          <cell r="AI958">
            <v>1.9533652777778041</v>
          </cell>
          <cell r="AJ958">
            <v>9.9205324074073964</v>
          </cell>
          <cell r="AK958">
            <v>50</v>
          </cell>
          <cell r="AL958">
            <v>20</v>
          </cell>
          <cell r="AM958">
            <v>18.292682926829272</v>
          </cell>
          <cell r="AN958">
            <v>23.170731707317074</v>
          </cell>
          <cell r="AO958">
            <v>15.292682926829272</v>
          </cell>
          <cell r="AP958">
            <v>60</v>
          </cell>
          <cell r="AQ958">
            <v>48</v>
          </cell>
          <cell r="AR958">
            <v>43</v>
          </cell>
          <cell r="AS958">
            <v>44887.393750000003</v>
          </cell>
          <cell r="AT958">
            <v>44882.393750000003</v>
          </cell>
          <cell r="AU958"/>
          <cell r="AV958"/>
          <cell r="AW958"/>
          <cell r="AX958"/>
          <cell r="AY958"/>
          <cell r="AZ958"/>
          <cell r="BA958"/>
          <cell r="BB958"/>
          <cell r="BC958" t="str">
            <v>PAID</v>
          </cell>
          <cell r="BD958"/>
          <cell r="BE958">
            <v>44842.393750000003</v>
          </cell>
          <cell r="BF958">
            <v>-21.39375000000291</v>
          </cell>
          <cell r="BG958">
            <v>44809</v>
          </cell>
          <cell r="BH958">
            <v>44821</v>
          </cell>
        </row>
        <row r="959">
          <cell r="E959" t="str">
            <v>X22052207867</v>
          </cell>
          <cell r="F959" t="str">
            <v>GRH LAND, INC.</v>
          </cell>
          <cell r="G959" t="str">
            <v>NSRA. DELA PAZ, SAN ANTONIO VALLEY 1, PARANAQUE</v>
          </cell>
          <cell r="H959" t="str">
            <v>PARAÑAQUE CITY</v>
          </cell>
          <cell r="I959" t="str">
            <v>PARAÑAQUE</v>
          </cell>
          <cell r="J959" t="str">
            <v>stock unavailability ball clevis</v>
          </cell>
          <cell r="K959"/>
          <cell r="L959" t="str">
            <v>VJC</v>
          </cell>
          <cell r="M959" t="str">
            <v>CLOSE</v>
          </cell>
          <cell r="N959" t="str">
            <v>MBF</v>
          </cell>
          <cell r="O959">
            <v>237.76</v>
          </cell>
          <cell r="P959"/>
          <cell r="Q959">
            <v>354.37</v>
          </cell>
          <cell r="R959">
            <v>1607</v>
          </cell>
          <cell r="S959">
            <v>1993323.5</v>
          </cell>
          <cell r="T959" t="str">
            <v>NEW</v>
          </cell>
          <cell r="U959">
            <v>161260.22</v>
          </cell>
          <cell r="V959">
            <v>161260.22</v>
          </cell>
          <cell r="W959">
            <v>44755.651388888888</v>
          </cell>
          <cell r="X959">
            <v>44760</v>
          </cell>
          <cell r="Y959">
            <v>44757</v>
          </cell>
          <cell r="Z959"/>
          <cell r="AA959">
            <v>44792.32708333333</v>
          </cell>
          <cell r="AB959">
            <v>45062.448611111111</v>
          </cell>
          <cell r="AC959">
            <v>36.675694444442343</v>
          </cell>
          <cell r="AD959">
            <v>32.327083333329938</v>
          </cell>
          <cell r="AE959">
            <v>270.12152777778101</v>
          </cell>
          <cell r="AF959">
            <v>44769.318055555552</v>
          </cell>
          <cell r="AG959">
            <v>44776.762499999997</v>
          </cell>
          <cell r="AH959">
            <v>44805.651388888888</v>
          </cell>
          <cell r="AI959">
            <v>1.6504062499999053</v>
          </cell>
          <cell r="AJ959">
            <v>5.6275318287037708</v>
          </cell>
          <cell r="AK959">
            <v>30</v>
          </cell>
          <cell r="AL959">
            <v>20</v>
          </cell>
          <cell r="AM959">
            <v>16.666666666666668</v>
          </cell>
          <cell r="AN959">
            <v>21.111111111111111</v>
          </cell>
          <cell r="AO959">
            <v>13.666666666666668</v>
          </cell>
          <cell r="AP959">
            <v>48</v>
          </cell>
          <cell r="AQ959">
            <v>38.400000000000006</v>
          </cell>
          <cell r="AR959">
            <v>33.400000000000006</v>
          </cell>
          <cell r="AS959">
            <v>44830.727083333331</v>
          </cell>
          <cell r="AT959">
            <v>44825.727083333331</v>
          </cell>
          <cell r="AU959"/>
          <cell r="AV959"/>
          <cell r="AW959"/>
          <cell r="AX959"/>
          <cell r="AY959"/>
          <cell r="AZ959"/>
          <cell r="BA959"/>
          <cell r="BB959"/>
          <cell r="BC959" t="str">
            <v>PAID</v>
          </cell>
          <cell r="BD959" t="str">
            <v>WITH BACKJOB</v>
          </cell>
          <cell r="BE959">
            <v>44795.32708333333</v>
          </cell>
          <cell r="BF959">
            <v>30.672916666670062</v>
          </cell>
          <cell r="BG959">
            <v>44823</v>
          </cell>
          <cell r="BH959">
            <v>44826</v>
          </cell>
        </row>
        <row r="960">
          <cell r="E960" t="str">
            <v>X22062702143</v>
          </cell>
          <cell r="F960" t="str">
            <v>MAKATI DEVELOPMENT CORPORATION</v>
          </cell>
          <cell r="G960" t="str">
            <v>EAST UNION, ARCA SOUTH, TAGUIG CITY</v>
          </cell>
          <cell r="H960" t="str">
            <v>TAGUIG CITY</v>
          </cell>
          <cell r="I960" t="str">
            <v>PARAÑAQUE</v>
          </cell>
          <cell r="J960" t="str">
            <v>for PAI clearance c/o of UG until 0915</v>
          </cell>
          <cell r="K960"/>
          <cell r="L960" t="str">
            <v>VJC</v>
          </cell>
          <cell r="M960" t="str">
            <v>CLOSE</v>
          </cell>
          <cell r="N960" t="str">
            <v>MBF</v>
          </cell>
          <cell r="O960">
            <v>333.55</v>
          </cell>
          <cell r="P960"/>
          <cell r="Q960">
            <v>548.25</v>
          </cell>
          <cell r="R960">
            <v>965</v>
          </cell>
          <cell r="S960">
            <v>2299799.65</v>
          </cell>
          <cell r="T960" t="str">
            <v>NEW</v>
          </cell>
          <cell r="U960">
            <v>226319.75</v>
          </cell>
          <cell r="V960">
            <v>226319.75</v>
          </cell>
          <cell r="W960">
            <v>44768.727083333331</v>
          </cell>
          <cell r="X960">
            <v>44774.661805555559</v>
          </cell>
          <cell r="Y960">
            <v>44776</v>
          </cell>
          <cell r="Z960"/>
          <cell r="AA960">
            <v>44817.624305555553</v>
          </cell>
          <cell r="AB960">
            <v>45223.413194444445</v>
          </cell>
          <cell r="AC960">
            <v>48.897222222221899</v>
          </cell>
          <cell r="AD960">
            <v>42.962499999994179</v>
          </cell>
          <cell r="AE960">
            <v>405.78888888889196</v>
          </cell>
          <cell r="AF960">
            <v>44785.497856972303</v>
          </cell>
          <cell r="AG960">
            <v>44793.770063276024</v>
          </cell>
          <cell r="AH960">
            <v>44818.727083333331</v>
          </cell>
          <cell r="AI960">
            <v>1.8549054951690698</v>
          </cell>
          <cell r="AJ960">
            <v>7.3779797979798536</v>
          </cell>
          <cell r="AK960">
            <v>40</v>
          </cell>
          <cell r="AL960">
            <v>23</v>
          </cell>
          <cell r="AM960">
            <v>19.770773638968482</v>
          </cell>
          <cell r="AN960">
            <v>25.04297994269341</v>
          </cell>
          <cell r="AO960">
            <v>16.770773638968482</v>
          </cell>
          <cell r="AP960">
            <v>55</v>
          </cell>
          <cell r="AQ960">
            <v>44</v>
          </cell>
          <cell r="AR960">
            <v>39</v>
          </cell>
          <cell r="AS960">
            <v>44861.624305555553</v>
          </cell>
          <cell r="AT960">
            <v>44856.624305555553</v>
          </cell>
          <cell r="AU960"/>
          <cell r="AV960"/>
          <cell r="AW960"/>
          <cell r="AX960"/>
          <cell r="AY960"/>
          <cell r="AZ960"/>
          <cell r="BA960"/>
          <cell r="BB960"/>
          <cell r="BC960" t="str">
            <v>PAID</v>
          </cell>
          <cell r="BD960"/>
          <cell r="BE960">
            <v>44820.624305555553</v>
          </cell>
          <cell r="BF960">
            <v>5.3756944444467081</v>
          </cell>
          <cell r="BG960">
            <v>44817</v>
          </cell>
          <cell r="BH960">
            <v>44826</v>
          </cell>
        </row>
        <row r="961">
          <cell r="E961" t="str">
            <v>X22010244121</v>
          </cell>
          <cell r="F961" t="str">
            <v>FOOD.GI CORPORATION</v>
          </cell>
          <cell r="G961" t="str">
            <v>GLORIA DIAZ, BF RESORT VILL, LAS PINAS CITY</v>
          </cell>
          <cell r="H961" t="str">
            <v>LAS PIÑAS CITY</v>
          </cell>
          <cell r="I961" t="str">
            <v>PARAÑAQUE</v>
          </cell>
          <cell r="J961"/>
          <cell r="K961"/>
          <cell r="L961" t="str">
            <v>POWERHOUSE</v>
          </cell>
          <cell r="M961" t="str">
            <v>CLOSE</v>
          </cell>
          <cell r="N961" t="str">
            <v>MBF</v>
          </cell>
          <cell r="O961">
            <v>23.92</v>
          </cell>
          <cell r="P961"/>
          <cell r="Q961">
            <v>32.65</v>
          </cell>
          <cell r="R961">
            <v>60</v>
          </cell>
          <cell r="S961">
            <v>157676.06</v>
          </cell>
          <cell r="T961" t="str">
            <v>MODIFICATION</v>
          </cell>
          <cell r="U961">
            <v>16221.1</v>
          </cell>
          <cell r="V961">
            <v>16221.099999999999</v>
          </cell>
          <cell r="W961">
            <v>44659.727083333331</v>
          </cell>
          <cell r="X961">
            <v>44664.525000000001</v>
          </cell>
          <cell r="Y961">
            <v>44663</v>
          </cell>
          <cell r="Z961"/>
          <cell r="AA961">
            <v>44673.609722222223</v>
          </cell>
          <cell r="AB961">
            <v>45420.553472222222</v>
          </cell>
          <cell r="AC961">
            <v>13.882638888891961</v>
          </cell>
          <cell r="AD961">
            <v>9.0847222222218988</v>
          </cell>
          <cell r="AE961">
            <v>746.94374999999854</v>
          </cell>
          <cell r="AF961">
            <v>44677.801463498618</v>
          </cell>
          <cell r="AG961">
            <v>44686.421298209367</v>
          </cell>
          <cell r="AH961">
            <v>44709.727083333331</v>
          </cell>
          <cell r="AI961">
            <v>0.49405861928115502</v>
          </cell>
          <cell r="AJ961">
            <v>18.673593749999963</v>
          </cell>
          <cell r="AK961">
            <v>20</v>
          </cell>
          <cell r="AL961">
            <v>34</v>
          </cell>
          <cell r="AM961">
            <v>21.074380165289259</v>
          </cell>
          <cell r="AN961">
            <v>26.694214876033058</v>
          </cell>
          <cell r="AO961">
            <v>18.074380165289259</v>
          </cell>
          <cell r="AP961">
            <v>40</v>
          </cell>
          <cell r="AQ961">
            <v>32</v>
          </cell>
          <cell r="AR961">
            <v>27</v>
          </cell>
          <cell r="AS961">
            <v>44705.609722222223</v>
          </cell>
          <cell r="AT961">
            <v>44700.609722222223</v>
          </cell>
          <cell r="AU961"/>
          <cell r="AV961"/>
          <cell r="AW961"/>
          <cell r="AX961"/>
          <cell r="AY961"/>
          <cell r="AZ961"/>
          <cell r="BA961"/>
          <cell r="BB961"/>
          <cell r="BC961" t="str">
            <v>PAID</v>
          </cell>
          <cell r="BD961"/>
          <cell r="BE961">
            <v>44676.609722222223</v>
          </cell>
          <cell r="BF961">
            <v>149.39027777777665</v>
          </cell>
          <cell r="BG961">
            <v>44674</v>
          </cell>
          <cell r="BH961">
            <v>44826</v>
          </cell>
        </row>
        <row r="962">
          <cell r="E962" t="str">
            <v>X22031005306</v>
          </cell>
          <cell r="F962" t="str">
            <v>MARIGOLD 7G PHILIPPINES CORP.</v>
          </cell>
          <cell r="G962" t="str">
            <v>EAST SERVICE, SN MARTIN DE PORRES, PARANAQUE</v>
          </cell>
          <cell r="H962" t="str">
            <v>PARAÑAQUE CITY</v>
          </cell>
          <cell r="I962" t="str">
            <v>PARAÑAQUE</v>
          </cell>
          <cell r="J962" t="str">
            <v>for FCOMP</v>
          </cell>
          <cell r="K962"/>
          <cell r="L962" t="str">
            <v>ECOM</v>
          </cell>
          <cell r="M962" t="str">
            <v>CLOSE</v>
          </cell>
          <cell r="N962" t="str">
            <v>MBF</v>
          </cell>
          <cell r="O962">
            <v>56.67</v>
          </cell>
          <cell r="P962"/>
          <cell r="Q962">
            <v>81.83</v>
          </cell>
          <cell r="R962">
            <v>125</v>
          </cell>
          <cell r="S962">
            <v>376859.74</v>
          </cell>
          <cell r="T962" t="str">
            <v>NEW</v>
          </cell>
          <cell r="U962">
            <v>39526.43</v>
          </cell>
          <cell r="V962">
            <v>40510.94</v>
          </cell>
          <cell r="W962">
            <v>44796.468055555553</v>
          </cell>
          <cell r="X962">
            <v>44804.584722222222</v>
          </cell>
          <cell r="Y962">
            <v>44803</v>
          </cell>
          <cell r="Z962"/>
          <cell r="AA962">
            <v>44817.484027777777</v>
          </cell>
          <cell r="AB962">
            <v>45133.752083333333</v>
          </cell>
          <cell r="AC962">
            <v>21.015972222223354</v>
          </cell>
          <cell r="AD962">
            <v>12.899305555554747</v>
          </cell>
          <cell r="AE962">
            <v>316.2680555555562</v>
          </cell>
          <cell r="AF962">
            <v>44814.946654777341</v>
          </cell>
          <cell r="AG962">
            <v>44823.67428123649</v>
          </cell>
          <cell r="AH962">
            <v>44846.468055555553</v>
          </cell>
          <cell r="AI962">
            <v>0.7338457691727448</v>
          </cell>
          <cell r="AJ962">
            <v>7.5301917989418143</v>
          </cell>
          <cell r="AK962">
            <v>23</v>
          </cell>
          <cell r="AL962">
            <v>32</v>
          </cell>
          <cell r="AM962">
            <v>21.478599221789885</v>
          </cell>
          <cell r="AN962">
            <v>27.206225680933851</v>
          </cell>
          <cell r="AO962">
            <v>18.478599221789885</v>
          </cell>
          <cell r="AP962">
            <v>42</v>
          </cell>
          <cell r="AQ962">
            <v>33.6</v>
          </cell>
          <cell r="AR962">
            <v>28.6</v>
          </cell>
          <cell r="AS962">
            <v>44851.084027777775</v>
          </cell>
          <cell r="AT962">
            <v>44846.084027777775</v>
          </cell>
          <cell r="AU962"/>
          <cell r="AV962"/>
          <cell r="AW962"/>
          <cell r="AX962"/>
          <cell r="AY962"/>
          <cell r="AZ962"/>
          <cell r="BA962"/>
          <cell r="BB962"/>
          <cell r="BC962" t="str">
            <v>PAID</v>
          </cell>
          <cell r="BD962"/>
          <cell r="BE962">
            <v>44820.484027777777</v>
          </cell>
          <cell r="BF962">
            <v>6.515972222223354</v>
          </cell>
          <cell r="BG962">
            <v>44817</v>
          </cell>
          <cell r="BH962">
            <v>44827</v>
          </cell>
        </row>
        <row r="963">
          <cell r="E963" t="str">
            <v>X22083392668</v>
          </cell>
          <cell r="F963" t="str">
            <v>KUIYING COLLADO</v>
          </cell>
          <cell r="G963" t="str">
            <v>U P SIDE SUBD, U P SIDE SUBD, MUNTINLUPA</v>
          </cell>
          <cell r="H963" t="str">
            <v>MUNTINLUPA CITY</v>
          </cell>
          <cell r="I963" t="str">
            <v>PARAÑAQUE</v>
          </cell>
          <cell r="J963"/>
          <cell r="K963"/>
          <cell r="L963" t="str">
            <v>ECOM</v>
          </cell>
          <cell r="M963" t="str">
            <v>CLOSE</v>
          </cell>
          <cell r="N963" t="str">
            <v>MBF</v>
          </cell>
          <cell r="O963">
            <v>71.12</v>
          </cell>
          <cell r="P963"/>
          <cell r="Q963">
            <v>105.15</v>
          </cell>
          <cell r="R963">
            <v>121.4</v>
          </cell>
          <cell r="S963">
            <v>340405.09</v>
          </cell>
          <cell r="T963" t="str">
            <v>NEW</v>
          </cell>
          <cell r="U963">
            <v>49577.07</v>
          </cell>
          <cell r="V963">
            <v>22568.16</v>
          </cell>
          <cell r="W963">
            <v>44795.445138888892</v>
          </cell>
          <cell r="X963">
            <v>44804</v>
          </cell>
          <cell r="Y963">
            <v>44803</v>
          </cell>
          <cell r="Z963"/>
          <cell r="AA963">
            <v>44813.60833333333</v>
          </cell>
          <cell r="AB963">
            <v>45381.607638888891</v>
          </cell>
          <cell r="AC963">
            <v>18.163194444437977</v>
          </cell>
          <cell r="AD963">
            <v>9.6083333333299379</v>
          </cell>
          <cell r="AE963">
            <v>567.99930555556057</v>
          </cell>
          <cell r="AF963">
            <v>44814.891182054358</v>
          </cell>
          <cell r="AG963">
            <v>44823.876793565149</v>
          </cell>
          <cell r="AH963">
            <v>44845.445138888892</v>
          </cell>
          <cell r="AI963">
            <v>0.60689519898482658</v>
          </cell>
          <cell r="AJ963">
            <v>12.90907512626274</v>
          </cell>
          <cell r="AK963">
            <v>26</v>
          </cell>
          <cell r="AL963">
            <v>32</v>
          </cell>
          <cell r="AM963">
            <v>22.446043165467625</v>
          </cell>
          <cell r="AN963">
            <v>28.431654676258994</v>
          </cell>
          <cell r="AO963">
            <v>19.446043165467625</v>
          </cell>
          <cell r="AP963">
            <v>44</v>
          </cell>
          <cell r="AQ963">
            <v>35.200000000000003</v>
          </cell>
          <cell r="AR963">
            <v>30.200000000000003</v>
          </cell>
          <cell r="AS963">
            <v>44848.808333333327</v>
          </cell>
          <cell r="AT963">
            <v>44843.808333333327</v>
          </cell>
          <cell r="AU963"/>
          <cell r="AV963"/>
          <cell r="AW963"/>
          <cell r="AX963"/>
          <cell r="AY963"/>
          <cell r="AZ963"/>
          <cell r="BA963"/>
          <cell r="BB963"/>
          <cell r="BC963" t="str">
            <v>PAID</v>
          </cell>
          <cell r="BD963"/>
          <cell r="BE963">
            <v>44816.60833333333</v>
          </cell>
          <cell r="BF963">
            <v>10.391666666670062</v>
          </cell>
          <cell r="BG963">
            <v>44813</v>
          </cell>
          <cell r="BH963">
            <v>44827</v>
          </cell>
        </row>
        <row r="964">
          <cell r="E964" t="str">
            <v>X22052100675</v>
          </cell>
          <cell r="F964" t="str">
            <v>ROBERTO U. GAMBOA</v>
          </cell>
          <cell r="G964" t="str">
            <v>DINGALAN, AYALA-ALABANG VILL, MUNTINLUPA</v>
          </cell>
          <cell r="H964" t="str">
            <v>MUNTINLUPA CITY</v>
          </cell>
          <cell r="I964" t="str">
            <v>PARAÑAQUE</v>
          </cell>
          <cell r="J964" t="str">
            <v>tentative completion/energization Aug 10, 2022</v>
          </cell>
          <cell r="K964"/>
          <cell r="L964" t="str">
            <v>POWERHOUSE</v>
          </cell>
          <cell r="M964" t="str">
            <v>CLOSE</v>
          </cell>
          <cell r="N964" t="str">
            <v>MBF</v>
          </cell>
          <cell r="O964">
            <v>33.46</v>
          </cell>
          <cell r="P964"/>
          <cell r="Q964">
            <v>45.77</v>
          </cell>
          <cell r="R964">
            <v>120</v>
          </cell>
          <cell r="S964">
            <v>213434.86</v>
          </cell>
          <cell r="T964" t="str">
            <v>MODIFICATION</v>
          </cell>
          <cell r="U964">
            <v>22405.540000000005</v>
          </cell>
          <cell r="V964">
            <v>23990.78</v>
          </cell>
          <cell r="W964">
            <v>44747.447222222225</v>
          </cell>
          <cell r="X964">
            <v>44749.53125</v>
          </cell>
          <cell r="Y964">
            <v>44747</v>
          </cell>
          <cell r="Z964"/>
          <cell r="AA964">
            <v>44755.723611111112</v>
          </cell>
          <cell r="AB964">
            <v>45381.61041666667</v>
          </cell>
          <cell r="AC964">
            <v>8.2763888888875954</v>
          </cell>
          <cell r="AD964">
            <v>6.1923611111124046</v>
          </cell>
          <cell r="AE964">
            <v>625.88680555555766</v>
          </cell>
          <cell r="AF964">
            <v>44764.786205273071</v>
          </cell>
          <cell r="AG964">
            <v>44773.209934086633</v>
          </cell>
          <cell r="AH964">
            <v>44797.447222222225</v>
          </cell>
          <cell r="AI964">
            <v>0.30519184027773005</v>
          </cell>
          <cell r="AJ964">
            <v>15.647170138888942</v>
          </cell>
          <cell r="AK964">
            <v>20</v>
          </cell>
          <cell r="AL964">
            <v>32</v>
          </cell>
          <cell r="AM964">
            <v>20.33898305084746</v>
          </cell>
          <cell r="AN964">
            <v>25.762711864406779</v>
          </cell>
          <cell r="AO964">
            <v>17.33898305084746</v>
          </cell>
          <cell r="AP964">
            <v>40</v>
          </cell>
          <cell r="AQ964">
            <v>32</v>
          </cell>
          <cell r="AR964">
            <v>27</v>
          </cell>
          <cell r="AS964">
            <v>44787.723611111112</v>
          </cell>
          <cell r="AT964">
            <v>44782.723611111112</v>
          </cell>
          <cell r="AU964"/>
          <cell r="AV964"/>
          <cell r="AW964"/>
          <cell r="AX964"/>
          <cell r="AY964"/>
          <cell r="AZ964"/>
          <cell r="BA964"/>
          <cell r="BB964"/>
          <cell r="BC964" t="str">
            <v>PAID</v>
          </cell>
          <cell r="BD964"/>
          <cell r="BE964">
            <v>44758.723611111112</v>
          </cell>
          <cell r="BF964">
            <v>71.276388888887595</v>
          </cell>
          <cell r="BG964">
            <v>44753</v>
          </cell>
          <cell r="BH964">
            <v>44830</v>
          </cell>
        </row>
        <row r="965">
          <cell r="E965" t="str">
            <v>X22062432840</v>
          </cell>
          <cell r="F965" t="str">
            <v>BENITOITE TRADING INC.</v>
          </cell>
          <cell r="G965" t="str">
            <v>MADRIGAL, AYALA-ALABANG VILL, MUNTINLUPA</v>
          </cell>
          <cell r="H965" t="str">
            <v>MUNTINLUPA CITY</v>
          </cell>
          <cell r="I965" t="str">
            <v>PARAÑAQUE</v>
          </cell>
          <cell r="J965"/>
          <cell r="K965"/>
          <cell r="L965" t="str">
            <v>POWERHOUSE</v>
          </cell>
          <cell r="M965" t="str">
            <v>CLOSE</v>
          </cell>
          <cell r="N965" t="str">
            <v>MBF</v>
          </cell>
          <cell r="O965">
            <v>17.22</v>
          </cell>
          <cell r="P965"/>
          <cell r="Q965">
            <v>23.42</v>
          </cell>
          <cell r="R965">
            <v>62</v>
          </cell>
          <cell r="S965">
            <v>158115.46</v>
          </cell>
          <cell r="T965" t="str">
            <v>MODIFICATION</v>
          </cell>
          <cell r="U965">
            <v>11391.56</v>
          </cell>
          <cell r="V965">
            <v>21368.97</v>
          </cell>
          <cell r="W965">
            <v>44776.432638888888</v>
          </cell>
          <cell r="X965">
            <v>44778.568055555559</v>
          </cell>
          <cell r="Y965">
            <v>44776</v>
          </cell>
          <cell r="Z965"/>
          <cell r="AA965">
            <v>44778.643055555556</v>
          </cell>
          <cell r="AB965">
            <v>45398.791666666664</v>
          </cell>
          <cell r="AC965">
            <v>2.2104166666686069</v>
          </cell>
          <cell r="AD965">
            <v>7.4999999997089617E-2</v>
          </cell>
          <cell r="AE965">
            <v>620.14861111110804</v>
          </cell>
          <cell r="AF965">
            <v>44794.507019054174</v>
          </cell>
          <cell r="AG965">
            <v>44803.126853764923</v>
          </cell>
          <cell r="AH965">
            <v>44826.432638888888</v>
          </cell>
          <cell r="AI965">
            <v>7.8664828431441597E-2</v>
          </cell>
          <cell r="AJ965">
            <v>15.503715277777701</v>
          </cell>
          <cell r="AK965">
            <v>20</v>
          </cell>
          <cell r="AL965">
            <v>34</v>
          </cell>
          <cell r="AM965">
            <v>21.074380165289259</v>
          </cell>
          <cell r="AN965">
            <v>26.694214876033058</v>
          </cell>
          <cell r="AO965">
            <v>18.074380165289259</v>
          </cell>
          <cell r="AP965">
            <v>40</v>
          </cell>
          <cell r="AQ965">
            <v>32</v>
          </cell>
          <cell r="AR965">
            <v>27</v>
          </cell>
          <cell r="AS965">
            <v>44810.643055555556</v>
          </cell>
          <cell r="AT965">
            <v>44805.643055555556</v>
          </cell>
          <cell r="AU965"/>
          <cell r="AV965"/>
          <cell r="AW965"/>
          <cell r="AX965"/>
          <cell r="AY965"/>
          <cell r="AZ965"/>
          <cell r="BA965"/>
          <cell r="BB965"/>
          <cell r="BC965" t="str">
            <v>PAID</v>
          </cell>
          <cell r="BD965"/>
          <cell r="BE965">
            <v>44781.643055555556</v>
          </cell>
          <cell r="BF965">
            <v>48.356944444443798</v>
          </cell>
          <cell r="BG965">
            <v>44777</v>
          </cell>
          <cell r="BH965">
            <v>44830</v>
          </cell>
        </row>
        <row r="966">
          <cell r="E966" t="str">
            <v>X21041599737</v>
          </cell>
          <cell r="F966" t="str">
            <v>DITO TELECOMMUNITY CORPORATION</v>
          </cell>
          <cell r="G966" t="str">
            <v>HABAY I, HABAY I, BACOOR</v>
          </cell>
          <cell r="H966" t="str">
            <v>BACOOR CITY</v>
          </cell>
          <cell r="I966" t="str">
            <v>DASMA</v>
          </cell>
          <cell r="J966" t="str">
            <v>tentative completion/energization Aug 15, 2022</v>
          </cell>
          <cell r="K966"/>
          <cell r="L966" t="str">
            <v>POWERHOUSE</v>
          </cell>
          <cell r="M966" t="str">
            <v>CLOSE</v>
          </cell>
          <cell r="N966" t="str">
            <v>IJP</v>
          </cell>
          <cell r="O966">
            <v>34.81</v>
          </cell>
          <cell r="P966"/>
          <cell r="Q966">
            <v>47.05</v>
          </cell>
          <cell r="R966">
            <v>19</v>
          </cell>
          <cell r="S966">
            <v>147805.04999999999</v>
          </cell>
          <cell r="T966" t="str">
            <v>NEW</v>
          </cell>
          <cell r="U966">
            <v>23606.83</v>
          </cell>
          <cell r="V966">
            <v>23606.83</v>
          </cell>
          <cell r="W966">
            <v>44740.315972222219</v>
          </cell>
          <cell r="X966">
            <v>44743</v>
          </cell>
          <cell r="Y966">
            <v>44743</v>
          </cell>
          <cell r="Z966"/>
          <cell r="AA966">
            <v>44792.318749999999</v>
          </cell>
          <cell r="AB966">
            <v>45429.412499999999</v>
          </cell>
          <cell r="AC966">
            <v>52.002777777779556</v>
          </cell>
          <cell r="AD966">
            <v>49.318749999998545</v>
          </cell>
          <cell r="AE966">
            <v>637.09375</v>
          </cell>
          <cell r="AF966">
            <v>44759.090165770605</v>
          </cell>
          <cell r="AG966">
            <v>44767.896617383507</v>
          </cell>
          <cell r="AH966">
            <v>44790.315972222219</v>
          </cell>
          <cell r="AI966">
            <v>1.791206790123518</v>
          </cell>
          <cell r="AJ966">
            <v>15.92734375</v>
          </cell>
          <cell r="AK966">
            <v>20</v>
          </cell>
          <cell r="AL966">
            <v>36</v>
          </cell>
          <cell r="AM966">
            <v>21.774193548387096</v>
          </cell>
          <cell r="AN966">
            <v>27.58064516129032</v>
          </cell>
          <cell r="AO966">
            <v>18.774193548387096</v>
          </cell>
          <cell r="AP966">
            <v>40</v>
          </cell>
          <cell r="AQ966">
            <v>32</v>
          </cell>
          <cell r="AR966">
            <v>27</v>
          </cell>
          <cell r="AS966">
            <v>44824.318749999999</v>
          </cell>
          <cell r="AT966">
            <v>44819.318749999999</v>
          </cell>
          <cell r="AU966"/>
          <cell r="AV966"/>
          <cell r="AW966"/>
          <cell r="AX966"/>
          <cell r="AY966"/>
          <cell r="AZ966"/>
          <cell r="BA966"/>
          <cell r="BB966"/>
          <cell r="BC966" t="str">
            <v>PAID</v>
          </cell>
          <cell r="BD966"/>
          <cell r="BE966">
            <v>44795.318749999999</v>
          </cell>
          <cell r="BF966">
            <v>34.681250000001455</v>
          </cell>
          <cell r="BG966">
            <v>44791</v>
          </cell>
          <cell r="BH966">
            <v>44830</v>
          </cell>
        </row>
        <row r="967">
          <cell r="E967" t="str">
            <v>X22041772330</v>
          </cell>
          <cell r="F967" t="str">
            <v>ESSSE PROPERTY MANAGEMENT CORPORATION</v>
          </cell>
          <cell r="G967" t="str">
            <v>VATICAN CITY, ITALIA 500-BF HOMES, LAS PINAS CITY</v>
          </cell>
          <cell r="H967" t="str">
            <v>LAS PIÑAS CITY</v>
          </cell>
          <cell r="I967" t="str">
            <v>PARAÑAQUE</v>
          </cell>
          <cell r="J967" t="str">
            <v>1st week of august</v>
          </cell>
          <cell r="K967"/>
          <cell r="L967" t="str">
            <v>POWERHOUSE</v>
          </cell>
          <cell r="M967" t="str">
            <v>CLOSE</v>
          </cell>
          <cell r="N967" t="str">
            <v>IJP</v>
          </cell>
          <cell r="O967">
            <v>60.08</v>
          </cell>
          <cell r="P967"/>
          <cell r="Q967">
            <v>84.78</v>
          </cell>
          <cell r="R967">
            <v>29</v>
          </cell>
          <cell r="S967">
            <v>263484.77</v>
          </cell>
          <cell r="T967" t="str">
            <v>NEW</v>
          </cell>
          <cell r="U967">
            <v>40745.589999999997</v>
          </cell>
          <cell r="V967">
            <v>40745.590000000011</v>
          </cell>
          <cell r="W967">
            <v>44708.591666666667</v>
          </cell>
          <cell r="X967">
            <v>44713</v>
          </cell>
          <cell r="Y967">
            <v>44712</v>
          </cell>
          <cell r="Z967"/>
          <cell r="AA967">
            <v>44784.477777777778</v>
          </cell>
          <cell r="AB967">
            <v>45426.456944444442</v>
          </cell>
          <cell r="AC967">
            <v>75.886111111110949</v>
          </cell>
          <cell r="AD967">
            <v>71.477777777778101</v>
          </cell>
          <cell r="AE967">
            <v>641.97916666666424</v>
          </cell>
          <cell r="AF967">
            <v>44728.677168525406</v>
          </cell>
          <cell r="AG967">
            <v>44737.833302354396</v>
          </cell>
          <cell r="AH967">
            <v>44758.591666666667</v>
          </cell>
          <cell r="AI967">
            <v>2.4653821121846429</v>
          </cell>
          <cell r="AJ967">
            <v>15.285218253968196</v>
          </cell>
          <cell r="AK967">
            <v>23</v>
          </cell>
          <cell r="AL967">
            <v>36</v>
          </cell>
          <cell r="AM967">
            <v>23.085501858736059</v>
          </cell>
          <cell r="AN967">
            <v>29.241635687732341</v>
          </cell>
          <cell r="AO967">
            <v>20.085501858736059</v>
          </cell>
          <cell r="AP967">
            <v>42</v>
          </cell>
          <cell r="AQ967">
            <v>33.6</v>
          </cell>
          <cell r="AR967">
            <v>28.6</v>
          </cell>
          <cell r="AS967">
            <v>44818.077777777777</v>
          </cell>
          <cell r="AT967">
            <v>44813.077777777777</v>
          </cell>
          <cell r="AU967"/>
          <cell r="AV967"/>
          <cell r="AW967"/>
          <cell r="AX967"/>
          <cell r="AY967"/>
          <cell r="AZ967"/>
          <cell r="BA967"/>
          <cell r="BB967"/>
          <cell r="BC967" t="str">
            <v>PAID</v>
          </cell>
          <cell r="BD967"/>
          <cell r="BE967">
            <v>44787.477777777778</v>
          </cell>
          <cell r="BF967">
            <v>42.522222222221899</v>
          </cell>
          <cell r="BG967">
            <v>44784</v>
          </cell>
          <cell r="BH967">
            <v>44830</v>
          </cell>
        </row>
        <row r="968">
          <cell r="E968" t="str">
            <v>X21093953657</v>
          </cell>
          <cell r="F968" t="str">
            <v>SEAQUEST LOGISTICS, INC.</v>
          </cell>
          <cell r="G968" t="str">
            <v>PUROK 2, PUROK 2, MUNTINLUPA</v>
          </cell>
          <cell r="H968" t="str">
            <v>MUNTINLUPA CITY</v>
          </cell>
          <cell r="I968" t="str">
            <v>PARAÑAQUE</v>
          </cell>
          <cell r="J968" t="str">
            <v>target completion 0929</v>
          </cell>
          <cell r="K968"/>
          <cell r="L968" t="str">
            <v>ECOM</v>
          </cell>
          <cell r="M968" t="str">
            <v>CLOSE</v>
          </cell>
          <cell r="N968" t="str">
            <v>MBF</v>
          </cell>
          <cell r="O968">
            <v>62.89</v>
          </cell>
          <cell r="P968"/>
          <cell r="Q968">
            <v>99.43</v>
          </cell>
          <cell r="R968">
            <v>60</v>
          </cell>
          <cell r="S968">
            <v>325533.67</v>
          </cell>
          <cell r="T968" t="str">
            <v>NEW</v>
          </cell>
          <cell r="U968">
            <v>43857.56</v>
          </cell>
          <cell r="V968">
            <v>31590.83</v>
          </cell>
          <cell r="W968">
            <v>44805.331944444442</v>
          </cell>
          <cell r="X968">
            <v>44809</v>
          </cell>
          <cell r="Y968">
            <v>44809</v>
          </cell>
          <cell r="Z968"/>
          <cell r="AA968">
            <v>44826.316666666666</v>
          </cell>
          <cell r="AB968">
            <v>45480.613194444442</v>
          </cell>
          <cell r="AC968">
            <v>20.984722222223354</v>
          </cell>
          <cell r="AD968">
            <v>17.316666666665697</v>
          </cell>
          <cell r="AE968">
            <v>654.29652777777665</v>
          </cell>
          <cell r="AF968">
            <v>44824.632324672581</v>
          </cell>
          <cell r="AG968">
            <v>44833.579092733416</v>
          </cell>
          <cell r="AH968">
            <v>44855.331944444442</v>
          </cell>
          <cell r="AI968">
            <v>0.70575216680879049</v>
          </cell>
          <cell r="AJ968">
            <v>15.57848875661373</v>
          </cell>
          <cell r="AK968">
            <v>23</v>
          </cell>
          <cell r="AL968">
            <v>34</v>
          </cell>
          <cell r="AM968">
            <v>22.300380228136884</v>
          </cell>
          <cell r="AN968">
            <v>28.247148288973385</v>
          </cell>
          <cell r="AO968">
            <v>19.300380228136884</v>
          </cell>
          <cell r="AP968">
            <v>42</v>
          </cell>
          <cell r="AQ968">
            <v>33.6</v>
          </cell>
          <cell r="AR968">
            <v>28.6</v>
          </cell>
          <cell r="AS968">
            <v>44859.916666666664</v>
          </cell>
          <cell r="AT968">
            <v>44854.916666666664</v>
          </cell>
          <cell r="AU968"/>
          <cell r="AV968"/>
          <cell r="AW968"/>
          <cell r="AX968"/>
          <cell r="AY968"/>
          <cell r="AZ968"/>
          <cell r="BA968"/>
          <cell r="BB968"/>
          <cell r="BC968" t="str">
            <v>PAID</v>
          </cell>
          <cell r="BD968"/>
          <cell r="BE968">
            <v>44829.316666666666</v>
          </cell>
          <cell r="BF968">
            <v>1.6833333333343035</v>
          </cell>
          <cell r="BG968">
            <v>44825</v>
          </cell>
          <cell r="BH968">
            <v>44831</v>
          </cell>
        </row>
        <row r="969">
          <cell r="E969" t="str">
            <v>X22062450041</v>
          </cell>
          <cell r="F969" t="str">
            <v>CITY OF MUNTINLUPA - AQUATIC CENTER</v>
          </cell>
          <cell r="G969" t="str">
            <v>BUENDIA, TUNASAN, MUNTINLUPA</v>
          </cell>
          <cell r="H969" t="str">
            <v>MUNTINLUPA CITY</v>
          </cell>
          <cell r="I969" t="str">
            <v>PARAÑAQUE</v>
          </cell>
          <cell r="J969" t="str">
            <v>for execution 0917</v>
          </cell>
          <cell r="K969"/>
          <cell r="L969" t="str">
            <v>ECOM</v>
          </cell>
          <cell r="M969" t="str">
            <v>CLOSE</v>
          </cell>
          <cell r="N969" t="str">
            <v>IJP</v>
          </cell>
          <cell r="O969">
            <v>552.55999999999995</v>
          </cell>
          <cell r="P969"/>
          <cell r="Q969">
            <v>818.1</v>
          </cell>
          <cell r="R969">
            <v>432</v>
          </cell>
          <cell r="S969">
            <v>1906408.53</v>
          </cell>
          <cell r="T969" t="str">
            <v>NEW</v>
          </cell>
          <cell r="U969">
            <v>384250.19</v>
          </cell>
          <cell r="V969">
            <v>327050.09999999998</v>
          </cell>
          <cell r="W969">
            <v>44809.420138888891</v>
          </cell>
          <cell r="X969">
            <v>44811</v>
          </cell>
          <cell r="Y969">
            <v>44811</v>
          </cell>
          <cell r="Z969"/>
          <cell r="AA969">
            <v>44824.397222222222</v>
          </cell>
          <cell r="AB969">
            <v>45649.583333333336</v>
          </cell>
          <cell r="AC969">
            <v>14.977083333331393</v>
          </cell>
          <cell r="AD969">
            <v>13.397222222221899</v>
          </cell>
          <cell r="AE969">
            <v>825.18611111111386</v>
          </cell>
          <cell r="AF969">
            <v>44828.207848386097</v>
          </cell>
          <cell r="AG969">
            <v>44837.017904252018</v>
          </cell>
          <cell r="AH969">
            <v>44859.420138888891</v>
          </cell>
          <cell r="AI969">
            <v>0.5155572916665998</v>
          </cell>
          <cell r="AJ969">
            <v>15.003383838383888</v>
          </cell>
          <cell r="AK969">
            <v>40</v>
          </cell>
          <cell r="AL969">
            <v>26</v>
          </cell>
          <cell r="AM969">
            <v>21.787709497206709</v>
          </cell>
          <cell r="AN969">
            <v>27.597765363128495</v>
          </cell>
          <cell r="AO969">
            <v>18.787709497206709</v>
          </cell>
          <cell r="AP969">
            <v>55</v>
          </cell>
          <cell r="AQ969">
            <v>44</v>
          </cell>
          <cell r="AR969">
            <v>39</v>
          </cell>
          <cell r="AS969">
            <v>44868.397222222222</v>
          </cell>
          <cell r="AT969">
            <v>44863.397222222222</v>
          </cell>
          <cell r="AU969"/>
          <cell r="AV969"/>
          <cell r="AW969"/>
          <cell r="AX969"/>
          <cell r="AY969"/>
          <cell r="AZ969"/>
          <cell r="BA969"/>
          <cell r="BB969"/>
          <cell r="BC969" t="str">
            <v>PAID</v>
          </cell>
          <cell r="BD969" t="str">
            <v>WITH BACKJOB</v>
          </cell>
          <cell r="BE969">
            <v>44827.397222222222</v>
          </cell>
          <cell r="BF969">
            <v>4.6027777777781012</v>
          </cell>
          <cell r="BG969">
            <v>44825</v>
          </cell>
          <cell r="BH969">
            <v>44832</v>
          </cell>
        </row>
        <row r="970">
          <cell r="E970" t="str">
            <v>X22020490371</v>
          </cell>
          <cell r="F970" t="str">
            <v>DITO TELECOMMUNITY CORPORATION</v>
          </cell>
          <cell r="G970" t="str">
            <v>BLOCK 11, FACTOR (MEDINA) CPD, LAS PINAS CITY</v>
          </cell>
          <cell r="H970" t="str">
            <v>LAS PIÑAS CITY</v>
          </cell>
          <cell r="I970" t="str">
            <v>PARAÑAQUE</v>
          </cell>
          <cell r="J970" t="str">
            <v>for pole erection 0908</v>
          </cell>
          <cell r="K970"/>
          <cell r="L970" t="str">
            <v>POWERHOUSE</v>
          </cell>
          <cell r="M970" t="str">
            <v>CLOSE</v>
          </cell>
          <cell r="N970" t="str">
            <v>JSP</v>
          </cell>
          <cell r="O970">
            <v>37.17</v>
          </cell>
          <cell r="P970"/>
          <cell r="Q970">
            <v>67.78</v>
          </cell>
          <cell r="R970">
            <v>31</v>
          </cell>
          <cell r="S970">
            <v>299929.25</v>
          </cell>
          <cell r="T970" t="str">
            <v>NEW</v>
          </cell>
          <cell r="U970">
            <v>25209.95</v>
          </cell>
          <cell r="V970">
            <v>25209.950000000004</v>
          </cell>
          <cell r="W970">
            <v>44790.659722222219</v>
          </cell>
          <cell r="X970">
            <v>44792.552083333336</v>
          </cell>
          <cell r="Y970">
            <v>44795</v>
          </cell>
          <cell r="Z970"/>
          <cell r="AA970">
            <v>44819.32916666667</v>
          </cell>
          <cell r="AB970">
            <v>44858.681944444441</v>
          </cell>
          <cell r="AC970">
            <v>28.669444444451074</v>
          </cell>
          <cell r="AD970">
            <v>26.777083333334303</v>
          </cell>
          <cell r="AE970">
            <v>39.352777777770825</v>
          </cell>
          <cell r="AF970">
            <v>44810.745224080958</v>
          </cell>
          <cell r="AG970">
            <v>44819.901357909948</v>
          </cell>
          <cell r="AH970">
            <v>44840.659722222219</v>
          </cell>
          <cell r="AI970">
            <v>0.93141069511562058</v>
          </cell>
          <cell r="AJ970">
            <v>0.93697089947073398</v>
          </cell>
          <cell r="AK970">
            <v>23</v>
          </cell>
          <cell r="AL970">
            <v>36</v>
          </cell>
          <cell r="AM970">
            <v>23.085501858736059</v>
          </cell>
          <cell r="AN970">
            <v>29.241635687732341</v>
          </cell>
          <cell r="AO970">
            <v>20.085501858736059</v>
          </cell>
          <cell r="AP970">
            <v>42</v>
          </cell>
          <cell r="AQ970">
            <v>33.6</v>
          </cell>
          <cell r="AR970">
            <v>28.6</v>
          </cell>
          <cell r="AS970">
            <v>44852.929166666669</v>
          </cell>
          <cell r="AT970">
            <v>44847.929166666669</v>
          </cell>
          <cell r="AU970"/>
          <cell r="AV970"/>
          <cell r="AW970"/>
          <cell r="AX970"/>
          <cell r="AY970"/>
          <cell r="AZ970"/>
          <cell r="BA970"/>
          <cell r="BB970"/>
          <cell r="BC970" t="str">
            <v>PAID</v>
          </cell>
          <cell r="BD970"/>
          <cell r="BE970">
            <v>44822.32916666667</v>
          </cell>
          <cell r="BF970">
            <v>16.670833333329938</v>
          </cell>
          <cell r="BG970">
            <v>44819</v>
          </cell>
          <cell r="BH970">
            <v>44839</v>
          </cell>
        </row>
        <row r="971">
          <cell r="E971" t="str">
            <v>X22072910354</v>
          </cell>
          <cell r="F971" t="str">
            <v>AYALA SOUTHVALE VILLAGE HOMEOWNERS ASSOCIATION, IN</v>
          </cell>
          <cell r="G971" t="str">
            <v>DAANG HARI, ALMANZA II, LAS PINAS CITY</v>
          </cell>
          <cell r="H971" t="str">
            <v>LAS PIÑAS CITY</v>
          </cell>
          <cell r="I971" t="str">
            <v>PARAÑAQUE</v>
          </cell>
          <cell r="J971" t="str">
            <v>for meter 0909 anytime</v>
          </cell>
          <cell r="K971"/>
          <cell r="L971" t="str">
            <v>POWERHOUSE</v>
          </cell>
          <cell r="M971" t="str">
            <v>CLOSE</v>
          </cell>
          <cell r="N971" t="str">
            <v>JSP</v>
          </cell>
          <cell r="O971">
            <v>12.24</v>
          </cell>
          <cell r="P971"/>
          <cell r="Q971">
            <v>16.579999999999998</v>
          </cell>
          <cell r="R971">
            <v>17.5</v>
          </cell>
          <cell r="S971">
            <v>120268.01</v>
          </cell>
          <cell r="T971" t="str">
            <v>NEW</v>
          </cell>
          <cell r="U971">
            <v>8300.86</v>
          </cell>
          <cell r="V971">
            <v>8300.86</v>
          </cell>
          <cell r="W971">
            <v>44792.6</v>
          </cell>
          <cell r="X971">
            <v>44796</v>
          </cell>
          <cell r="Y971">
            <v>44795</v>
          </cell>
          <cell r="Z971"/>
          <cell r="AA971">
            <v>44812.541666666664</v>
          </cell>
          <cell r="AB971">
            <v>44861.577777777777</v>
          </cell>
          <cell r="AC971">
            <v>19.941666666665697</v>
          </cell>
          <cell r="AD971">
            <v>16.541666666664241</v>
          </cell>
          <cell r="AE971">
            <v>49.036111111112405</v>
          </cell>
          <cell r="AF971">
            <v>44811.374193548385</v>
          </cell>
          <cell r="AG971">
            <v>44820.180645161287</v>
          </cell>
          <cell r="AH971">
            <v>44842.6</v>
          </cell>
          <cell r="AI971">
            <v>0.68687962962959626</v>
          </cell>
          <cell r="AJ971">
            <v>1.2259027777778102</v>
          </cell>
          <cell r="AK971">
            <v>20</v>
          </cell>
          <cell r="AL971">
            <v>36</v>
          </cell>
          <cell r="AM971">
            <v>21.774193548387096</v>
          </cell>
          <cell r="AN971">
            <v>27.58064516129032</v>
          </cell>
          <cell r="AO971">
            <v>18.774193548387096</v>
          </cell>
          <cell r="AP971">
            <v>40</v>
          </cell>
          <cell r="AQ971">
            <v>32</v>
          </cell>
          <cell r="AR971">
            <v>27</v>
          </cell>
          <cell r="AS971">
            <v>44844.541666666664</v>
          </cell>
          <cell r="AT971">
            <v>44839.541666666664</v>
          </cell>
          <cell r="AU971"/>
          <cell r="AV971"/>
          <cell r="AW971"/>
          <cell r="AX971"/>
          <cell r="AY971"/>
          <cell r="AZ971"/>
          <cell r="BA971"/>
          <cell r="BB971"/>
          <cell r="BC971" t="str">
            <v>PAID</v>
          </cell>
          <cell r="BD971"/>
          <cell r="BE971">
            <v>44815.541666666664</v>
          </cell>
          <cell r="BF971">
            <v>23.458333333335759</v>
          </cell>
          <cell r="BG971">
            <v>44804</v>
          </cell>
          <cell r="BH971">
            <v>44839</v>
          </cell>
        </row>
        <row r="972">
          <cell r="E972" t="str">
            <v>X22083581921</v>
          </cell>
          <cell r="F972" t="str">
            <v>GLOBALMAXX ENTERPRISES CO.,</v>
          </cell>
          <cell r="G972" t="str">
            <v>R.M.T. INDUSTRIAL COMPLEX, R.M.T. INDUSTRIAL COMPLEX, MUNTINLUPA</v>
          </cell>
          <cell r="H972" t="str">
            <v>MUNTINLUPA CITY</v>
          </cell>
          <cell r="I972" t="str">
            <v>PARAÑAQUE</v>
          </cell>
          <cell r="J972" t="str">
            <v>for execution</v>
          </cell>
          <cell r="K972"/>
          <cell r="L972" t="str">
            <v>POWERHOUSE</v>
          </cell>
          <cell r="M972" t="str">
            <v>CLOSE</v>
          </cell>
          <cell r="N972" t="str">
            <v>JSP</v>
          </cell>
          <cell r="O972">
            <v>154.04</v>
          </cell>
          <cell r="P972"/>
          <cell r="Q972">
            <v>210.82</v>
          </cell>
          <cell r="R972">
            <v>0</v>
          </cell>
          <cell r="S972">
            <v>118573.55</v>
          </cell>
          <cell r="T972" t="str">
            <v>TERMINATION</v>
          </cell>
          <cell r="U972">
            <v>107380.46</v>
          </cell>
          <cell r="V972">
            <v>107380.45999999999</v>
          </cell>
          <cell r="W972">
            <v>44809.631944444445</v>
          </cell>
          <cell r="X972">
            <v>44811</v>
          </cell>
          <cell r="Y972">
            <v>44811</v>
          </cell>
          <cell r="Z972"/>
          <cell r="AA972">
            <v>44817.581250000003</v>
          </cell>
          <cell r="AB972">
            <v>44874.775694444441</v>
          </cell>
          <cell r="AC972">
            <v>7.9493055555576575</v>
          </cell>
          <cell r="AD972">
            <v>6.5812500000029104</v>
          </cell>
          <cell r="AE972">
            <v>57.194444444437977</v>
          </cell>
          <cell r="AF972">
            <v>44831.500365497079</v>
          </cell>
          <cell r="AG972">
            <v>44841.131944444445</v>
          </cell>
          <cell r="AH972">
            <v>44859.631944444445</v>
          </cell>
          <cell r="AI972">
            <v>0.23974096119935789</v>
          </cell>
          <cell r="AJ972">
            <v>1.2433574879225646</v>
          </cell>
          <cell r="AK972">
            <v>28</v>
          </cell>
          <cell r="AL972">
            <v>36</v>
          </cell>
          <cell r="AM972">
            <v>24.868421052631579</v>
          </cell>
          <cell r="AN972">
            <v>31.499999999999996</v>
          </cell>
          <cell r="AO972">
            <v>21.868421052631579</v>
          </cell>
          <cell r="AP972">
            <v>46</v>
          </cell>
          <cell r="AQ972">
            <v>36.800000000000004</v>
          </cell>
          <cell r="AR972">
            <v>31.800000000000004</v>
          </cell>
          <cell r="AS972">
            <v>44854.381250000006</v>
          </cell>
          <cell r="AT972">
            <v>44849.381250000006</v>
          </cell>
          <cell r="AU972"/>
          <cell r="AV972"/>
          <cell r="AW972"/>
          <cell r="AX972"/>
          <cell r="AY972"/>
          <cell r="AZ972"/>
          <cell r="BA972"/>
          <cell r="BB972"/>
          <cell r="BC972" t="str">
            <v>PAID</v>
          </cell>
          <cell r="BD972"/>
          <cell r="BE972">
            <v>44820.581250000003</v>
          </cell>
          <cell r="BF972">
            <v>18.41874999999709</v>
          </cell>
          <cell r="BG972">
            <v>44814</v>
          </cell>
          <cell r="BH972">
            <v>44839</v>
          </cell>
        </row>
        <row r="973">
          <cell r="E973" t="str">
            <v>X22073038439</v>
          </cell>
          <cell r="F973" t="str">
            <v>ROBERT K. CHAN</v>
          </cell>
          <cell r="G973" t="str">
            <v>ACACIA, AYALA-ALABANG VILL, MUNTINLUPA</v>
          </cell>
          <cell r="H973" t="str">
            <v>MUNTINLUPA CITY</v>
          </cell>
          <cell r="I973" t="str">
            <v>PARAÑAQUE</v>
          </cell>
          <cell r="J973" t="str">
            <v>for execution</v>
          </cell>
          <cell r="K973"/>
          <cell r="L973" t="str">
            <v>POWERHOUSE</v>
          </cell>
          <cell r="M973" t="str">
            <v>CLOSE</v>
          </cell>
          <cell r="N973" t="str">
            <v>JSP</v>
          </cell>
          <cell r="O973">
            <v>60.96</v>
          </cell>
          <cell r="P973"/>
          <cell r="Q973">
            <v>91.05</v>
          </cell>
          <cell r="R973">
            <v>51.7</v>
          </cell>
          <cell r="S973">
            <v>399404.55</v>
          </cell>
          <cell r="T973" t="str">
            <v>MODIFICATION</v>
          </cell>
          <cell r="U973">
            <v>42176.53</v>
          </cell>
          <cell r="V973">
            <v>42176.530000000006</v>
          </cell>
          <cell r="W973">
            <v>44805.335416666669</v>
          </cell>
          <cell r="X973">
            <v>44809</v>
          </cell>
          <cell r="Y973">
            <v>44809</v>
          </cell>
          <cell r="Z973"/>
          <cell r="AA973">
            <v>44820.523611111108</v>
          </cell>
          <cell r="AB973">
            <v>44877.513888888891</v>
          </cell>
          <cell r="AC973">
            <v>15.188194444439432</v>
          </cell>
          <cell r="AD973">
            <v>11.523611111108039</v>
          </cell>
          <cell r="AE973">
            <v>56.990277777782467</v>
          </cell>
          <cell r="AF973">
            <v>44824.635796894807</v>
          </cell>
          <cell r="AG973">
            <v>44833.582564955643</v>
          </cell>
          <cell r="AH973">
            <v>44855.335416666669</v>
          </cell>
          <cell r="AI973">
            <v>0.5108050049728351</v>
          </cell>
          <cell r="AJ973">
            <v>1.3569113756614872</v>
          </cell>
          <cell r="AK973">
            <v>23</v>
          </cell>
          <cell r="AL973">
            <v>34</v>
          </cell>
          <cell r="AM973">
            <v>22.300380228136884</v>
          </cell>
          <cell r="AN973">
            <v>28.247148288973385</v>
          </cell>
          <cell r="AO973">
            <v>19.300380228136884</v>
          </cell>
          <cell r="AP973">
            <v>42</v>
          </cell>
          <cell r="AQ973">
            <v>33.6</v>
          </cell>
          <cell r="AR973">
            <v>28.6</v>
          </cell>
          <cell r="AS973">
            <v>44854.123611111107</v>
          </cell>
          <cell r="AT973">
            <v>44849.123611111107</v>
          </cell>
          <cell r="AU973"/>
          <cell r="AV973"/>
          <cell r="AW973"/>
          <cell r="AX973"/>
          <cell r="AY973"/>
          <cell r="AZ973"/>
          <cell r="BA973"/>
          <cell r="BB973"/>
          <cell r="BC973" t="str">
            <v>PAID</v>
          </cell>
          <cell r="BD973"/>
          <cell r="BE973">
            <v>44823.523611111108</v>
          </cell>
          <cell r="BF973">
            <v>15.476388888891961</v>
          </cell>
          <cell r="BG973">
            <v>44820</v>
          </cell>
          <cell r="BH973">
            <v>44839</v>
          </cell>
        </row>
        <row r="974">
          <cell r="E974" t="str">
            <v>X22073239404</v>
          </cell>
          <cell r="F974" t="str">
            <v>JOHN PAUL VINCENT FLORES UY</v>
          </cell>
          <cell r="G974" t="str">
            <v>ANAHAW, AYALA-ALABANG VILL, MUNTINLUPA</v>
          </cell>
          <cell r="H974" t="str">
            <v>MUNTINLUPA CITY</v>
          </cell>
          <cell r="I974" t="str">
            <v>PARAÑAQUE</v>
          </cell>
          <cell r="J974"/>
          <cell r="K974"/>
          <cell r="L974" t="str">
            <v>POWERHOUSE</v>
          </cell>
          <cell r="M974" t="str">
            <v>CLOSE</v>
          </cell>
          <cell r="N974" t="str">
            <v>JSP</v>
          </cell>
          <cell r="O974">
            <v>16.47</v>
          </cell>
          <cell r="P974"/>
          <cell r="Q974">
            <v>22.47</v>
          </cell>
          <cell r="R974">
            <v>79</v>
          </cell>
          <cell r="S974">
            <v>168599.93</v>
          </cell>
          <cell r="T974" t="str">
            <v>NEW</v>
          </cell>
          <cell r="U974">
            <v>11169.46</v>
          </cell>
          <cell r="V974">
            <v>11169.459999999997</v>
          </cell>
          <cell r="W974">
            <v>44788.557638888888</v>
          </cell>
          <cell r="X974">
            <v>44790.566666666666</v>
          </cell>
          <cell r="Y974">
            <v>44791</v>
          </cell>
          <cell r="Z974"/>
          <cell r="AA974">
            <v>44795.63958333333</v>
          </cell>
          <cell r="AB974">
            <v>44877.525000000001</v>
          </cell>
          <cell r="AC974">
            <v>7.0819444444423425</v>
          </cell>
          <cell r="AD974">
            <v>5.0729166666642413</v>
          </cell>
          <cell r="AE974">
            <v>81.885416666671517</v>
          </cell>
          <cell r="AF974">
            <v>44806.632019054174</v>
          </cell>
          <cell r="AG974">
            <v>44815.251853764923</v>
          </cell>
          <cell r="AH974">
            <v>44838.557638888888</v>
          </cell>
          <cell r="AI974">
            <v>0.25203390522868335</v>
          </cell>
          <cell r="AJ974">
            <v>2.0471354166667881</v>
          </cell>
          <cell r="AK974">
            <v>20</v>
          </cell>
          <cell r="AL974">
            <v>34</v>
          </cell>
          <cell r="AM974">
            <v>21.074380165289259</v>
          </cell>
          <cell r="AN974">
            <v>26.694214876033058</v>
          </cell>
          <cell r="AO974">
            <v>18.074380165289259</v>
          </cell>
          <cell r="AP974">
            <v>40</v>
          </cell>
          <cell r="AQ974">
            <v>32</v>
          </cell>
          <cell r="AR974">
            <v>27</v>
          </cell>
          <cell r="AS974">
            <v>44827.63958333333</v>
          </cell>
          <cell r="AT974">
            <v>44822.63958333333</v>
          </cell>
          <cell r="AU974"/>
          <cell r="AV974"/>
          <cell r="AW974"/>
          <cell r="AX974"/>
          <cell r="AY974"/>
          <cell r="AZ974"/>
          <cell r="BA974"/>
          <cell r="BB974"/>
          <cell r="BC974" t="str">
            <v>PAID</v>
          </cell>
          <cell r="BD974"/>
          <cell r="BE974">
            <v>44798.63958333333</v>
          </cell>
          <cell r="BF974">
            <v>40.360416666670062</v>
          </cell>
          <cell r="BG974">
            <v>44734</v>
          </cell>
          <cell r="BH974">
            <v>44839</v>
          </cell>
        </row>
        <row r="975">
          <cell r="E975" t="str">
            <v>X21051699104</v>
          </cell>
          <cell r="F975" t="str">
            <v>D'MARRCHS REALTY CORPORATION</v>
          </cell>
          <cell r="G975" t="str">
            <v>BF HOMES-HERNANDEZ PORTION, BF HOMES-HERNANDEZ PORTION, LAS PINAS CITY</v>
          </cell>
          <cell r="H975" t="str">
            <v>LAS PIÑAS CITY</v>
          </cell>
          <cell r="I975" t="str">
            <v>PARAÑAQUE</v>
          </cell>
          <cell r="J975" t="str">
            <v>on going digging</v>
          </cell>
          <cell r="K975"/>
          <cell r="L975" t="str">
            <v>POWERHOUSE</v>
          </cell>
          <cell r="M975" t="str">
            <v>CLOSE</v>
          </cell>
          <cell r="N975" t="str">
            <v>JSP</v>
          </cell>
          <cell r="O975">
            <v>140.69999999999999</v>
          </cell>
          <cell r="P975"/>
          <cell r="Q975">
            <v>205.65</v>
          </cell>
          <cell r="R975">
            <v>16</v>
          </cell>
          <cell r="S975">
            <v>589058.93999999994</v>
          </cell>
          <cell r="T975" t="str">
            <v>NEW</v>
          </cell>
          <cell r="U975">
            <v>84224.89</v>
          </cell>
          <cell r="V975">
            <v>95531.820000000036</v>
          </cell>
          <cell r="W975">
            <v>44792.581944444442</v>
          </cell>
          <cell r="X975">
            <v>44796</v>
          </cell>
          <cell r="Y975">
            <v>44795</v>
          </cell>
          <cell r="Z975"/>
          <cell r="AA975">
            <v>44820.754861111112</v>
          </cell>
          <cell r="AB975">
            <v>44904.732638888891</v>
          </cell>
          <cell r="AC975">
            <v>28.172916666670062</v>
          </cell>
          <cell r="AD975">
            <v>24.754861111112405</v>
          </cell>
          <cell r="AE975">
            <v>83.977777777778101</v>
          </cell>
          <cell r="AF975">
            <v>44814.450365497076</v>
          </cell>
          <cell r="AG975">
            <v>44824.081944444442</v>
          </cell>
          <cell r="AH975">
            <v>44842.581944444442</v>
          </cell>
          <cell r="AI975">
            <v>0.84965939153449388</v>
          </cell>
          <cell r="AJ975">
            <v>1.8256038647343065</v>
          </cell>
          <cell r="AK975">
            <v>28</v>
          </cell>
          <cell r="AL975">
            <v>36</v>
          </cell>
          <cell r="AM975">
            <v>24.868421052631579</v>
          </cell>
          <cell r="AN975">
            <v>31.499999999999996</v>
          </cell>
          <cell r="AO975">
            <v>21.868421052631579</v>
          </cell>
          <cell r="AP975">
            <v>46</v>
          </cell>
          <cell r="AQ975">
            <v>36.800000000000004</v>
          </cell>
          <cell r="AR975">
            <v>31.800000000000004</v>
          </cell>
          <cell r="AS975">
            <v>44857.554861111115</v>
          </cell>
          <cell r="AT975">
            <v>44852.554861111115</v>
          </cell>
          <cell r="AU975"/>
          <cell r="AV975"/>
          <cell r="AW975"/>
          <cell r="AX975"/>
          <cell r="AY975"/>
          <cell r="AZ975"/>
          <cell r="BA975"/>
          <cell r="BB975"/>
          <cell r="BC975" t="str">
            <v>PAID</v>
          </cell>
          <cell r="BD975"/>
          <cell r="BE975">
            <v>44823.754861111112</v>
          </cell>
          <cell r="BF975">
            <v>15.245138888887595</v>
          </cell>
          <cell r="BG975">
            <v>44820</v>
          </cell>
          <cell r="BH975">
            <v>44839</v>
          </cell>
        </row>
        <row r="976">
          <cell r="E976" t="str">
            <v>X22062771355</v>
          </cell>
          <cell r="F976" t="str">
            <v xml:space="preserve">ARTURO ROCO </v>
          </cell>
          <cell r="G976" t="str">
            <v>BAYABAS, DOÑA JOSEFA SUBD, LAS PINAS CITY</v>
          </cell>
          <cell r="H976" t="str">
            <v>LAS PIÑAS CITY</v>
          </cell>
          <cell r="I976" t="str">
            <v>PARAÑAQUE</v>
          </cell>
          <cell r="J976" t="str">
            <v>fcomped</v>
          </cell>
          <cell r="K976"/>
          <cell r="L976" t="str">
            <v>POWERHOUSE</v>
          </cell>
          <cell r="M976" t="str">
            <v>CLOSE</v>
          </cell>
          <cell r="N976" t="str">
            <v>MBF</v>
          </cell>
          <cell r="O976">
            <v>196.83</v>
          </cell>
          <cell r="P976"/>
          <cell r="Q976">
            <v>319.64999999999998</v>
          </cell>
          <cell r="R976">
            <v>69.3</v>
          </cell>
          <cell r="S976">
            <v>929176</v>
          </cell>
          <cell r="T976" t="str">
            <v>NEW</v>
          </cell>
          <cell r="U976">
            <v>139416.20000000013</v>
          </cell>
          <cell r="V976">
            <v>136257.01</v>
          </cell>
          <cell r="W976">
            <v>44768.65902777778</v>
          </cell>
          <cell r="X976">
            <v>44771</v>
          </cell>
          <cell r="Y976">
            <v>44770</v>
          </cell>
          <cell r="Z976"/>
          <cell r="AA976">
            <v>44812.318749999999</v>
          </cell>
          <cell r="AB976">
            <v>45058.613194444442</v>
          </cell>
          <cell r="AC976">
            <v>43.659722222218988</v>
          </cell>
          <cell r="AD976">
            <v>41.318749999998545</v>
          </cell>
          <cell r="AE976">
            <v>246.2944444444438</v>
          </cell>
          <cell r="AF976">
            <v>44790.178258547014</v>
          </cell>
          <cell r="AG976">
            <v>44799.716720085475</v>
          </cell>
          <cell r="AH976">
            <v>44818.65902777778</v>
          </cell>
          <cell r="AI976">
            <v>1.3354738562090513</v>
          </cell>
          <cell r="AJ976">
            <v>5.1311342592592455</v>
          </cell>
          <cell r="AK976">
            <v>30</v>
          </cell>
          <cell r="AL976">
            <v>34</v>
          </cell>
          <cell r="AM976">
            <v>24.51923076923077</v>
          </cell>
          <cell r="AN976">
            <v>31.057692307692307</v>
          </cell>
          <cell r="AO976">
            <v>21.51923076923077</v>
          </cell>
          <cell r="AP976">
            <v>48</v>
          </cell>
          <cell r="AQ976">
            <v>38.400000000000006</v>
          </cell>
          <cell r="AR976">
            <v>33.400000000000006</v>
          </cell>
          <cell r="AS976">
            <v>44850.71875</v>
          </cell>
          <cell r="AT976">
            <v>44845.71875</v>
          </cell>
          <cell r="AU976"/>
          <cell r="AV976"/>
          <cell r="AW976"/>
          <cell r="AX976"/>
          <cell r="AY976"/>
          <cell r="AZ976"/>
          <cell r="BA976"/>
          <cell r="BB976"/>
          <cell r="BC976" t="str">
            <v>PAID</v>
          </cell>
          <cell r="BD976" t="str">
            <v>WITH BACKJOB</v>
          </cell>
          <cell r="BE976">
            <v>44815.318749999999</v>
          </cell>
          <cell r="BF976">
            <v>23.681250000001455</v>
          </cell>
          <cell r="BG976">
            <v>44800</v>
          </cell>
          <cell r="BH976">
            <v>44839</v>
          </cell>
        </row>
        <row r="977">
          <cell r="E977" t="str">
            <v>X22083633773</v>
          </cell>
          <cell r="F977" t="str">
            <v>DATEM, INC.</v>
          </cell>
          <cell r="G977" t="str">
            <v>PULSE, ARCA SOUTH, TAGUIG CITY</v>
          </cell>
          <cell r="H977" t="str">
            <v>TAGUIG CITY</v>
          </cell>
          <cell r="I977" t="str">
            <v>PARAÑAQUE</v>
          </cell>
          <cell r="J977"/>
          <cell r="K977"/>
          <cell r="L977" t="str">
            <v>VJC</v>
          </cell>
          <cell r="M977" t="str">
            <v>CLOSE</v>
          </cell>
          <cell r="N977" t="str">
            <v>JSP</v>
          </cell>
          <cell r="O977">
            <v>136.59</v>
          </cell>
          <cell r="P977"/>
          <cell r="Q977">
            <v>195.8</v>
          </cell>
          <cell r="R977">
            <v>0</v>
          </cell>
          <cell r="S977">
            <v>137968.20000000001</v>
          </cell>
          <cell r="T977" t="str">
            <v>TERMINATION</v>
          </cell>
          <cell r="U977">
            <v>95210.35</v>
          </cell>
          <cell r="V977">
            <v>25458.84</v>
          </cell>
          <cell r="W977">
            <v>44819.669444444444</v>
          </cell>
          <cell r="X977">
            <v>44823</v>
          </cell>
          <cell r="Y977">
            <v>44825</v>
          </cell>
          <cell r="Z977"/>
          <cell r="AA977">
            <v>44832.322222222225</v>
          </cell>
          <cell r="AB977">
            <v>45106.584027777775</v>
          </cell>
          <cell r="AC977">
            <v>12.652777777781012</v>
          </cell>
          <cell r="AD977">
            <v>9.3222222222248092</v>
          </cell>
          <cell r="AE977">
            <v>274.26180555555038</v>
          </cell>
          <cell r="AF977">
            <v>44840.876340996168</v>
          </cell>
          <cell r="AG977">
            <v>44850.331513409961</v>
          </cell>
          <cell r="AH977">
            <v>44869.669444444444</v>
          </cell>
          <cell r="AI977">
            <v>0.39201982431159116</v>
          </cell>
          <cell r="AJ977">
            <v>6.2332228535352359</v>
          </cell>
          <cell r="AK977">
            <v>26</v>
          </cell>
          <cell r="AL977">
            <v>36</v>
          </cell>
          <cell r="AM977">
            <v>24.206896551724139</v>
          </cell>
          <cell r="AN977">
            <v>30.662068965517239</v>
          </cell>
          <cell r="AO977">
            <v>21.206896551724139</v>
          </cell>
          <cell r="AP977">
            <v>44</v>
          </cell>
          <cell r="AQ977">
            <v>35.200000000000003</v>
          </cell>
          <cell r="AR977">
            <v>30.200000000000003</v>
          </cell>
          <cell r="AS977">
            <v>44867.522222222222</v>
          </cell>
          <cell r="AT977">
            <v>44862.522222222222</v>
          </cell>
          <cell r="AU977"/>
          <cell r="AV977"/>
          <cell r="AW977"/>
          <cell r="AX977"/>
          <cell r="AY977"/>
          <cell r="AZ977"/>
          <cell r="BA977"/>
          <cell r="BB977"/>
          <cell r="BC977" t="str">
            <v>PAID</v>
          </cell>
          <cell r="BD977"/>
          <cell r="BE977">
            <v>44835.322222222225</v>
          </cell>
          <cell r="BF977">
            <v>3.6777777777751908</v>
          </cell>
          <cell r="BG977">
            <v>44832</v>
          </cell>
          <cell r="BH977">
            <v>44839</v>
          </cell>
        </row>
        <row r="978">
          <cell r="E978" t="str">
            <v>X22062821103</v>
          </cell>
          <cell r="F978" t="str">
            <v>JERUSALEM PABLO ANDAYA</v>
          </cell>
          <cell r="G978" t="str">
            <v>SAMARIA, MULTINATIONAL VILL, PARANAQUE</v>
          </cell>
          <cell r="H978" t="str">
            <v>PARAÑAQUE CITY</v>
          </cell>
          <cell r="I978" t="str">
            <v>PARAÑAQUE</v>
          </cell>
          <cell r="J978"/>
          <cell r="K978"/>
          <cell r="L978" t="str">
            <v>VJC</v>
          </cell>
          <cell r="M978" t="str">
            <v>CLOSE</v>
          </cell>
          <cell r="N978" t="str">
            <v>MBF</v>
          </cell>
          <cell r="O978">
            <v>32.1</v>
          </cell>
          <cell r="P978"/>
          <cell r="Q978">
            <v>43.93</v>
          </cell>
          <cell r="R978">
            <v>85</v>
          </cell>
          <cell r="S978">
            <v>218481.21</v>
          </cell>
          <cell r="T978" t="str">
            <v>MODIFICATION</v>
          </cell>
          <cell r="U978">
            <v>21789.42</v>
          </cell>
          <cell r="V978">
            <v>21789.42</v>
          </cell>
          <cell r="W978">
            <v>44760.679166666669</v>
          </cell>
          <cell r="X978">
            <v>44763.583333333336</v>
          </cell>
          <cell r="Y978">
            <v>44764</v>
          </cell>
          <cell r="Z978"/>
          <cell r="AA978">
            <v>44784.375694444447</v>
          </cell>
          <cell r="AB978">
            <v>45210.625</v>
          </cell>
          <cell r="AC978">
            <v>23.696527777778101</v>
          </cell>
          <cell r="AD978">
            <v>20.792361111110949</v>
          </cell>
          <cell r="AE978">
            <v>426.24930555555329</v>
          </cell>
          <cell r="AF978">
            <v>44778.753546831955</v>
          </cell>
          <cell r="AG978">
            <v>44787.373381542704</v>
          </cell>
          <cell r="AH978">
            <v>44810.679166666669</v>
          </cell>
          <cell r="AI978">
            <v>0.84331760620916174</v>
          </cell>
          <cell r="AJ978">
            <v>10.656232638888833</v>
          </cell>
          <cell r="AK978">
            <v>20</v>
          </cell>
          <cell r="AL978">
            <v>34</v>
          </cell>
          <cell r="AM978">
            <v>21.074380165289259</v>
          </cell>
          <cell r="AN978">
            <v>26.694214876033058</v>
          </cell>
          <cell r="AO978">
            <v>18.074380165289259</v>
          </cell>
          <cell r="AP978">
            <v>40</v>
          </cell>
          <cell r="AQ978">
            <v>32</v>
          </cell>
          <cell r="AR978">
            <v>27</v>
          </cell>
          <cell r="AS978">
            <v>44816.375694444447</v>
          </cell>
          <cell r="AT978">
            <v>44811.375694444447</v>
          </cell>
          <cell r="AU978"/>
          <cell r="AV978"/>
          <cell r="AW978"/>
          <cell r="AX978"/>
          <cell r="AY978"/>
          <cell r="AZ978"/>
          <cell r="BA978"/>
          <cell r="BB978"/>
          <cell r="BC978" t="str">
            <v>PAID</v>
          </cell>
          <cell r="BD978"/>
          <cell r="BE978">
            <v>44787.375694444447</v>
          </cell>
          <cell r="BF978">
            <v>51.624305555553292</v>
          </cell>
          <cell r="BG978">
            <v>44784</v>
          </cell>
          <cell r="BH978">
            <v>44839</v>
          </cell>
        </row>
        <row r="979">
          <cell r="E979" t="str">
            <v>X22062495803</v>
          </cell>
          <cell r="F979" t="str">
            <v>BARANGAY WESTERN BICUTAN</v>
          </cell>
          <cell r="G979" t="str">
            <v>VETERANS, VETERANS CENTER, TAGUIG CITY</v>
          </cell>
          <cell r="H979" t="str">
            <v>TAGUIG CITY</v>
          </cell>
          <cell r="I979" t="str">
            <v>PARAÑAQUE</v>
          </cell>
          <cell r="J979"/>
          <cell r="K979"/>
          <cell r="L979" t="str">
            <v>VJC</v>
          </cell>
          <cell r="M979" t="str">
            <v>CLOSE</v>
          </cell>
          <cell r="N979" t="str">
            <v>JSP</v>
          </cell>
          <cell r="O979">
            <v>12.93</v>
          </cell>
          <cell r="P979"/>
          <cell r="Q979">
            <v>17.53</v>
          </cell>
          <cell r="R979">
            <v>20.79</v>
          </cell>
          <cell r="S979">
            <v>115113.99</v>
          </cell>
          <cell r="T979" t="str">
            <v>NEW</v>
          </cell>
          <cell r="U979">
            <v>8768.7800000000007</v>
          </cell>
          <cell r="V979">
            <v>10724.71</v>
          </cell>
          <cell r="W979">
            <v>44792.622916666667</v>
          </cell>
          <cell r="X979">
            <v>44795</v>
          </cell>
          <cell r="Y979">
            <v>44797</v>
          </cell>
          <cell r="Z979"/>
          <cell r="AA979">
            <v>44807.275694444441</v>
          </cell>
          <cell r="AB979">
            <v>45276.34375</v>
          </cell>
          <cell r="AC979">
            <v>14.652777777773736</v>
          </cell>
          <cell r="AD979">
            <v>12.275694444440887</v>
          </cell>
          <cell r="AE979">
            <v>469.06805555555911</v>
          </cell>
          <cell r="AF979">
            <v>44811.397110215054</v>
          </cell>
          <cell r="AG979">
            <v>44820.203561827955</v>
          </cell>
          <cell r="AH979">
            <v>44842.622916666667</v>
          </cell>
          <cell r="AI979">
            <v>0.50470679012331754</v>
          </cell>
          <cell r="AJ979">
            <v>11.726701388888978</v>
          </cell>
          <cell r="AK979">
            <v>20</v>
          </cell>
          <cell r="AL979">
            <v>36</v>
          </cell>
          <cell r="AM979">
            <v>21.774193548387096</v>
          </cell>
          <cell r="AN979">
            <v>27.58064516129032</v>
          </cell>
          <cell r="AO979">
            <v>18.774193548387096</v>
          </cell>
          <cell r="AP979">
            <v>40</v>
          </cell>
          <cell r="AQ979">
            <v>32</v>
          </cell>
          <cell r="AR979">
            <v>27</v>
          </cell>
          <cell r="AS979">
            <v>44839.275694444441</v>
          </cell>
          <cell r="AT979">
            <v>44834.275694444441</v>
          </cell>
          <cell r="AU979"/>
          <cell r="AV979"/>
          <cell r="AW979"/>
          <cell r="AX979"/>
          <cell r="AY979"/>
          <cell r="AZ979"/>
          <cell r="BA979"/>
          <cell r="BB979"/>
          <cell r="BC979" t="str">
            <v>PAID</v>
          </cell>
          <cell r="BD979"/>
          <cell r="BE979">
            <v>44810.275694444441</v>
          </cell>
          <cell r="BF979">
            <v>28.724305555559113</v>
          </cell>
          <cell r="BG979">
            <v>44807</v>
          </cell>
          <cell r="BH979">
            <v>44839</v>
          </cell>
        </row>
        <row r="980">
          <cell r="E980" t="str">
            <v>X22052105162</v>
          </cell>
          <cell r="F980" t="str">
            <v>CITY GOVERNMENT OF TAGUIG</v>
          </cell>
          <cell r="G980" t="str">
            <v>BALLECER, ZONE 2, TAGUIG CITY</v>
          </cell>
          <cell r="H980" t="str">
            <v>TAGUIG CITY</v>
          </cell>
          <cell r="I980" t="str">
            <v>PARAÑAQUE</v>
          </cell>
          <cell r="J980" t="str">
            <v>stock unavailability ball clevis</v>
          </cell>
          <cell r="K980"/>
          <cell r="L980" t="str">
            <v>VJC</v>
          </cell>
          <cell r="M980" t="str">
            <v>CLOSE</v>
          </cell>
          <cell r="N980" t="str">
            <v>MBF</v>
          </cell>
          <cell r="O980">
            <v>70.819999999999993</v>
          </cell>
          <cell r="P980"/>
          <cell r="Q980">
            <v>104.58</v>
          </cell>
          <cell r="R980">
            <v>90</v>
          </cell>
          <cell r="S980">
            <v>463537.71</v>
          </cell>
          <cell r="T980" t="str">
            <v>NEW</v>
          </cell>
          <cell r="U980">
            <v>48048.02</v>
          </cell>
          <cell r="V980">
            <v>52755.930000000008</v>
          </cell>
          <cell r="W980">
            <v>44734.654166666667</v>
          </cell>
          <cell r="X980">
            <v>44736</v>
          </cell>
          <cell r="Y980">
            <v>44738</v>
          </cell>
          <cell r="Z980"/>
          <cell r="AA980">
            <v>44791</v>
          </cell>
          <cell r="AB980">
            <v>45367.624305555553</v>
          </cell>
          <cell r="AC980">
            <v>56.345833333332848</v>
          </cell>
          <cell r="AD980">
            <v>55</v>
          </cell>
          <cell r="AE980">
            <v>576.62430555555329</v>
          </cell>
          <cell r="AF980">
            <v>44754.9992370892</v>
          </cell>
          <cell r="AG980">
            <v>44764.224589201876</v>
          </cell>
          <cell r="AH980">
            <v>44784.654166666667</v>
          </cell>
          <cell r="AI980">
            <v>1.8102055052790189</v>
          </cell>
          <cell r="AJ980">
            <v>13.105097853535302</v>
          </cell>
          <cell r="AK980">
            <v>26</v>
          </cell>
          <cell r="AL980">
            <v>34</v>
          </cell>
          <cell r="AM980">
            <v>23.345070422535212</v>
          </cell>
          <cell r="AN980">
            <v>29.570422535211268</v>
          </cell>
          <cell r="AO980">
            <v>20.345070422535212</v>
          </cell>
          <cell r="AP980">
            <v>44</v>
          </cell>
          <cell r="AQ980">
            <v>35.200000000000003</v>
          </cell>
          <cell r="AR980">
            <v>30.200000000000003</v>
          </cell>
          <cell r="AS980">
            <v>44826.2</v>
          </cell>
          <cell r="AT980">
            <v>44821.2</v>
          </cell>
          <cell r="AU980"/>
          <cell r="AV980"/>
          <cell r="AW980"/>
          <cell r="AX980"/>
          <cell r="AY980"/>
          <cell r="AZ980"/>
          <cell r="BA980"/>
          <cell r="BB980"/>
          <cell r="BC980" t="str">
            <v>PAID</v>
          </cell>
          <cell r="BD980" t="str">
            <v>WITH BACKJOB</v>
          </cell>
          <cell r="BE980">
            <v>44794</v>
          </cell>
          <cell r="BF980">
            <v>45</v>
          </cell>
          <cell r="BG980">
            <v>44699</v>
          </cell>
          <cell r="BH980">
            <v>44839</v>
          </cell>
        </row>
        <row r="981">
          <cell r="E981" t="str">
            <v>R21972426</v>
          </cell>
          <cell r="F981" t="str">
            <v>QUINDOZA, MINERVA HERMOSILLA</v>
          </cell>
          <cell r="G981" t="str">
            <v>MEHAN, PARKHOMES SUBD, MUNTINLUPA</v>
          </cell>
          <cell r="H981" t="str">
            <v>MUNTINLUPA CITY</v>
          </cell>
          <cell r="I981" t="str">
            <v>PARAÑAQUE</v>
          </cell>
          <cell r="J981" t="str">
            <v>for execution next week 0912</v>
          </cell>
          <cell r="K981"/>
          <cell r="L981" t="str">
            <v>POWERHOUSE</v>
          </cell>
          <cell r="M981" t="str">
            <v>CLOSE</v>
          </cell>
          <cell r="N981" t="str">
            <v>JSP</v>
          </cell>
          <cell r="O981">
            <v>14.76</v>
          </cell>
          <cell r="P981"/>
          <cell r="Q981">
            <v>21.87</v>
          </cell>
          <cell r="R981">
            <v>0</v>
          </cell>
          <cell r="S981">
            <v>32146.5</v>
          </cell>
          <cell r="T981" t="str">
            <v>RELOC</v>
          </cell>
          <cell r="U981">
            <v>10285.959999999999</v>
          </cell>
          <cell r="V981">
            <v>10285.959999999999</v>
          </cell>
          <cell r="W981">
            <v>44797.649305555555</v>
          </cell>
          <cell r="X981">
            <v>44804</v>
          </cell>
          <cell r="Y981">
            <v>44799</v>
          </cell>
          <cell r="Z981"/>
          <cell r="AA981">
            <v>44832.601388888892</v>
          </cell>
          <cell r="AB981">
            <v>45427.605555555558</v>
          </cell>
          <cell r="AC981">
            <v>34.952083333337214</v>
          </cell>
          <cell r="AD981">
            <v>28.601388888891961</v>
          </cell>
          <cell r="AE981">
            <v>595.0041666666657</v>
          </cell>
          <cell r="AF981">
            <v>44816.423499103941</v>
          </cell>
          <cell r="AG981">
            <v>44825.229950716843</v>
          </cell>
          <cell r="AH981">
            <v>44847.649305555555</v>
          </cell>
          <cell r="AI981">
            <v>1.2039050925927262</v>
          </cell>
          <cell r="AJ981">
            <v>14.875104166666642</v>
          </cell>
          <cell r="AK981">
            <v>20</v>
          </cell>
          <cell r="AL981">
            <v>36</v>
          </cell>
          <cell r="AM981">
            <v>21.774193548387096</v>
          </cell>
          <cell r="AN981">
            <v>27.58064516129032</v>
          </cell>
          <cell r="AO981">
            <v>18.774193548387096</v>
          </cell>
          <cell r="AP981">
            <v>40</v>
          </cell>
          <cell r="AQ981">
            <v>32</v>
          </cell>
          <cell r="AR981">
            <v>27</v>
          </cell>
          <cell r="AS981">
            <v>44864.601388888892</v>
          </cell>
          <cell r="AT981">
            <v>44859.601388888892</v>
          </cell>
          <cell r="AU981"/>
          <cell r="AV981"/>
          <cell r="AW981"/>
          <cell r="AX981"/>
          <cell r="AY981"/>
          <cell r="AZ981"/>
          <cell r="BA981"/>
          <cell r="BB981"/>
          <cell r="BC981" t="str">
            <v>PAID</v>
          </cell>
          <cell r="BD981"/>
          <cell r="BE981">
            <v>44835.601388888892</v>
          </cell>
          <cell r="BF981">
            <v>3.398611111108039</v>
          </cell>
          <cell r="BG981">
            <v>44802</v>
          </cell>
          <cell r="BH981">
            <v>44839</v>
          </cell>
        </row>
        <row r="982">
          <cell r="E982" t="str">
            <v>X22062529158</v>
          </cell>
          <cell r="F982" t="str">
            <v>JULIET GODOY DE CASTRO</v>
          </cell>
          <cell r="G982" t="str">
            <v>VISAYAS, ZONE 5, TAGUIG CITY</v>
          </cell>
          <cell r="H982" t="str">
            <v>TAGUIG CITY</v>
          </cell>
          <cell r="I982" t="str">
            <v>PARAÑAQUE</v>
          </cell>
          <cell r="J982" t="str">
            <v>on going pole digging</v>
          </cell>
          <cell r="K982"/>
          <cell r="L982" t="str">
            <v>VJC</v>
          </cell>
          <cell r="M982" t="str">
            <v>CLOSE</v>
          </cell>
          <cell r="N982" t="str">
            <v>MBF</v>
          </cell>
          <cell r="O982">
            <v>67.709999999999994</v>
          </cell>
          <cell r="P982"/>
          <cell r="Q982">
            <v>103.95</v>
          </cell>
          <cell r="R982">
            <v>31.5</v>
          </cell>
          <cell r="S982">
            <v>380583.02</v>
          </cell>
          <cell r="T982" t="str">
            <v>NEW</v>
          </cell>
          <cell r="U982">
            <v>44262.400000000001</v>
          </cell>
          <cell r="V982">
            <v>35683.65</v>
          </cell>
          <cell r="W982">
            <v>44762.625</v>
          </cell>
          <cell r="X982">
            <v>44767</v>
          </cell>
          <cell r="Y982">
            <v>44765</v>
          </cell>
          <cell r="Z982"/>
          <cell r="AA982">
            <v>44820.664583333331</v>
          </cell>
          <cell r="AB982">
            <v>45625.281944444447</v>
          </cell>
          <cell r="AC982">
            <v>58.039583333331393</v>
          </cell>
          <cell r="AD982">
            <v>53.664583333331393</v>
          </cell>
          <cell r="AE982">
            <v>804.61736111111531</v>
          </cell>
          <cell r="AF982">
            <v>44783.831896551725</v>
          </cell>
          <cell r="AG982">
            <v>44793.287068965517</v>
          </cell>
          <cell r="AH982">
            <v>44812.625</v>
          </cell>
          <cell r="AI982">
            <v>1.7982349537036435</v>
          </cell>
          <cell r="AJ982">
            <v>18.286758207070804</v>
          </cell>
          <cell r="AK982">
            <v>26</v>
          </cell>
          <cell r="AL982">
            <v>36</v>
          </cell>
          <cell r="AM982">
            <v>24.206896551724139</v>
          </cell>
          <cell r="AN982">
            <v>30.662068965517239</v>
          </cell>
          <cell r="AO982">
            <v>21.206896551724139</v>
          </cell>
          <cell r="AP982">
            <v>44</v>
          </cell>
          <cell r="AQ982">
            <v>35.200000000000003</v>
          </cell>
          <cell r="AR982">
            <v>30.200000000000003</v>
          </cell>
          <cell r="AS982">
            <v>44855.864583333328</v>
          </cell>
          <cell r="AT982">
            <v>44850.864583333328</v>
          </cell>
          <cell r="AU982"/>
          <cell r="AV982"/>
          <cell r="AW982"/>
          <cell r="AX982"/>
          <cell r="AY982"/>
          <cell r="AZ982"/>
          <cell r="BA982"/>
          <cell r="BB982"/>
          <cell r="BC982" t="str">
            <v>PAID</v>
          </cell>
          <cell r="BD982" t="str">
            <v>WITH BACKJOB</v>
          </cell>
          <cell r="BE982">
            <v>44823.664583333331</v>
          </cell>
          <cell r="BF982">
            <v>15.335416666668607</v>
          </cell>
          <cell r="BG982">
            <v>44820</v>
          </cell>
          <cell r="BH982">
            <v>44839</v>
          </cell>
        </row>
        <row r="983">
          <cell r="E983" t="str">
            <v>X22062649010</v>
          </cell>
          <cell r="F983" t="str">
            <v>EDUARDO JR. ANGELES SINGSON</v>
          </cell>
          <cell r="G983" t="str">
            <v>CUENCA, AYALA-ALABANG VILL, MUNTINLUPA</v>
          </cell>
          <cell r="H983" t="str">
            <v>MUNTINLUPA CITY</v>
          </cell>
          <cell r="I983" t="str">
            <v>PARAÑAQUE</v>
          </cell>
          <cell r="J983" t="str">
            <v>for execution</v>
          </cell>
          <cell r="K983"/>
          <cell r="L983" t="str">
            <v>POWERHOUSE</v>
          </cell>
          <cell r="M983" t="str">
            <v>CLOSE</v>
          </cell>
          <cell r="N983" t="str">
            <v>IJP</v>
          </cell>
          <cell r="O983">
            <v>71.03</v>
          </cell>
          <cell r="P983"/>
          <cell r="Q983">
            <v>105.27</v>
          </cell>
          <cell r="R983">
            <v>121</v>
          </cell>
          <cell r="S983">
            <v>374680.08</v>
          </cell>
          <cell r="T983" t="str">
            <v>NEW</v>
          </cell>
          <cell r="U983">
            <v>49215.83</v>
          </cell>
          <cell r="V983">
            <v>49215.83</v>
          </cell>
          <cell r="W983">
            <v>44809.436111111114</v>
          </cell>
          <cell r="X983">
            <v>44811</v>
          </cell>
          <cell r="Y983">
            <v>44811</v>
          </cell>
          <cell r="Z983"/>
          <cell r="AA983">
            <v>44824.691666666666</v>
          </cell>
          <cell r="AB983">
            <v>45611.255555555559</v>
          </cell>
          <cell r="AC983">
            <v>15.255555555551837</v>
          </cell>
          <cell r="AD983">
            <v>13.691666666665697</v>
          </cell>
          <cell r="AE983">
            <v>786.56388888889342</v>
          </cell>
          <cell r="AF983">
            <v>44828.88215427658</v>
          </cell>
          <cell r="AG983">
            <v>44837.86776578737</v>
          </cell>
          <cell r="AH983">
            <v>44859.436111111114</v>
          </cell>
          <cell r="AI983">
            <v>0.50974091880329442</v>
          </cell>
          <cell r="AJ983">
            <v>17.876452020202123</v>
          </cell>
          <cell r="AK983">
            <v>26</v>
          </cell>
          <cell r="AL983">
            <v>32</v>
          </cell>
          <cell r="AM983">
            <v>22.446043165467625</v>
          </cell>
          <cell r="AN983">
            <v>28.431654676258994</v>
          </cell>
          <cell r="AO983">
            <v>19.446043165467625</v>
          </cell>
          <cell r="AP983">
            <v>44</v>
          </cell>
          <cell r="AQ983">
            <v>35.200000000000003</v>
          </cell>
          <cell r="AR983">
            <v>30.200000000000003</v>
          </cell>
          <cell r="AS983">
            <v>44859.891666666663</v>
          </cell>
          <cell r="AT983">
            <v>44854.891666666663</v>
          </cell>
          <cell r="AU983"/>
          <cell r="AV983"/>
          <cell r="AW983"/>
          <cell r="AX983"/>
          <cell r="AY983"/>
          <cell r="AZ983"/>
          <cell r="BA983"/>
          <cell r="BB983"/>
          <cell r="BC983" t="str">
            <v>PAID</v>
          </cell>
          <cell r="BD983" t="str">
            <v>WITH BACKJOB</v>
          </cell>
          <cell r="BE983">
            <v>44827.691666666666</v>
          </cell>
          <cell r="BF983">
            <v>11.308333333334303</v>
          </cell>
          <cell r="BG983">
            <v>44821</v>
          </cell>
          <cell r="BH983">
            <v>44839</v>
          </cell>
        </row>
        <row r="984">
          <cell r="E984" t="str">
            <v>X22052009052</v>
          </cell>
          <cell r="F984" t="str">
            <v>SHERWILL PLASTIC COMPANY, INC.</v>
          </cell>
          <cell r="G984" t="str">
            <v>2ND, TAGUIG BAGUMBAYAN INDL ASS INC, TAGUIG CITY</v>
          </cell>
          <cell r="H984" t="str">
            <v>TAGUIG CITY</v>
          </cell>
          <cell r="I984" t="str">
            <v>PARAÑAQUE</v>
          </cell>
          <cell r="J984"/>
          <cell r="K984"/>
          <cell r="L984" t="str">
            <v>VJC</v>
          </cell>
          <cell r="M984" t="str">
            <v>CLOSE</v>
          </cell>
          <cell r="N984" t="str">
            <v>IJP</v>
          </cell>
          <cell r="O984">
            <v>51.38</v>
          </cell>
          <cell r="P984"/>
          <cell r="Q984">
            <v>70.17</v>
          </cell>
          <cell r="R984">
            <v>60</v>
          </cell>
          <cell r="S984">
            <v>315416.64</v>
          </cell>
          <cell r="T984" t="str">
            <v>NEW</v>
          </cell>
          <cell r="U984">
            <v>35833.490000000005</v>
          </cell>
          <cell r="V984">
            <v>9266.09</v>
          </cell>
          <cell r="W984">
            <v>44812.668055555558</v>
          </cell>
          <cell r="X984">
            <v>44816.619444444441</v>
          </cell>
          <cell r="Y984">
            <v>44817</v>
          </cell>
          <cell r="Z984"/>
          <cell r="AA984">
            <v>44820.325694444444</v>
          </cell>
          <cell r="AB984">
            <v>45643.605555555558</v>
          </cell>
          <cell r="AC984">
            <v>7.6576388888861402</v>
          </cell>
          <cell r="AD984">
            <v>3.7062500000029104</v>
          </cell>
          <cell r="AE984">
            <v>823.27986111111386</v>
          </cell>
          <cell r="AF984">
            <v>44831.968435783696</v>
          </cell>
          <cell r="AG984">
            <v>44840.915203844532</v>
          </cell>
          <cell r="AH984">
            <v>44862.668055555558</v>
          </cell>
          <cell r="AI984">
            <v>0.25753951761854921</v>
          </cell>
          <cell r="AJ984">
            <v>19.601901455026521</v>
          </cell>
          <cell r="AK984">
            <v>23</v>
          </cell>
          <cell r="AL984">
            <v>34</v>
          </cell>
          <cell r="AM984">
            <v>22.300380228136884</v>
          </cell>
          <cell r="AN984">
            <v>28.247148288973385</v>
          </cell>
          <cell r="AO984">
            <v>19.300380228136884</v>
          </cell>
          <cell r="AP984">
            <v>42</v>
          </cell>
          <cell r="AQ984">
            <v>33.6</v>
          </cell>
          <cell r="AR984">
            <v>28.6</v>
          </cell>
          <cell r="AS984">
            <v>44853.925694444442</v>
          </cell>
          <cell r="AT984">
            <v>44848.925694444442</v>
          </cell>
          <cell r="AU984"/>
          <cell r="AV984"/>
          <cell r="AW984"/>
          <cell r="AX984"/>
          <cell r="AY984"/>
          <cell r="AZ984"/>
          <cell r="BA984"/>
          <cell r="BB984"/>
          <cell r="BC984" t="str">
            <v>PAID</v>
          </cell>
          <cell r="BD984"/>
          <cell r="BE984">
            <v>44823.325694444444</v>
          </cell>
          <cell r="BF984">
            <v>15.674305555556202</v>
          </cell>
          <cell r="BG984">
            <v>44820</v>
          </cell>
          <cell r="BH984">
            <v>44839</v>
          </cell>
        </row>
        <row r="985">
          <cell r="E985" t="str">
            <v>X22083381536</v>
          </cell>
          <cell r="F985" t="str">
            <v>KENGIAN TORRES REALTY DEV. CO.</v>
          </cell>
          <cell r="G985" t="str">
            <v>R.M.T. INDUSTRIAL COMPLEX, R.M.T. INDUSTRIAL COMPLEX, MUNTINLUPA</v>
          </cell>
          <cell r="H985" t="str">
            <v>MUNTINLUPA CITY</v>
          </cell>
          <cell r="I985" t="str">
            <v>PARAÑAQUE</v>
          </cell>
          <cell r="J985" t="str">
            <v>for execution next week 0912</v>
          </cell>
          <cell r="K985"/>
          <cell r="L985" t="str">
            <v>POWERHOUSE</v>
          </cell>
          <cell r="M985" t="str">
            <v>CLOSE</v>
          </cell>
          <cell r="N985" t="str">
            <v>JCF</v>
          </cell>
          <cell r="O985">
            <v>12.92</v>
          </cell>
          <cell r="P985"/>
          <cell r="Q985">
            <v>27</v>
          </cell>
          <cell r="R985">
            <v>17.68</v>
          </cell>
          <cell r="S985">
            <v>32687.23</v>
          </cell>
          <cell r="T985" t="str">
            <v>NEW</v>
          </cell>
          <cell r="U985">
            <v>9005.81</v>
          </cell>
          <cell r="V985"/>
          <cell r="W985">
            <v>44797.680555555555</v>
          </cell>
          <cell r="X985">
            <v>44804</v>
          </cell>
          <cell r="Y985">
            <v>44799</v>
          </cell>
          <cell r="Z985"/>
          <cell r="AA985">
            <v>44817.582638888889</v>
          </cell>
          <cell r="AB985">
            <v>45621.434027777781</v>
          </cell>
          <cell r="AC985">
            <v>19.902083333334303</v>
          </cell>
          <cell r="AD985">
            <v>13.582638888889051</v>
          </cell>
          <cell r="AE985">
            <v>803.85138888889196</v>
          </cell>
          <cell r="AF985">
            <v>44816.454749103941</v>
          </cell>
          <cell r="AG985">
            <v>44825.261200716843</v>
          </cell>
          <cell r="AH985">
            <v>44847.680555555555</v>
          </cell>
          <cell r="AI985">
            <v>0.68551620370373711</v>
          </cell>
          <cell r="AJ985">
            <v>20.0962847222223</v>
          </cell>
          <cell r="AK985">
            <v>20</v>
          </cell>
          <cell r="AL985">
            <v>36</v>
          </cell>
          <cell r="AM985">
            <v>21.774193548387096</v>
          </cell>
          <cell r="AN985">
            <v>27.58064516129032</v>
          </cell>
          <cell r="AO985">
            <v>18.774193548387096</v>
          </cell>
          <cell r="AP985">
            <v>40</v>
          </cell>
          <cell r="AQ985">
            <v>32</v>
          </cell>
          <cell r="AR985">
            <v>27</v>
          </cell>
          <cell r="AS985">
            <v>44849.582638888889</v>
          </cell>
          <cell r="AT985">
            <v>44844.582638888889</v>
          </cell>
          <cell r="AU985"/>
          <cell r="AV985"/>
          <cell r="AW985"/>
          <cell r="AX985"/>
          <cell r="AY985"/>
          <cell r="AZ985"/>
          <cell r="BA985"/>
          <cell r="BB985"/>
          <cell r="BC985" t="str">
            <v>PAID</v>
          </cell>
          <cell r="BD985"/>
          <cell r="BE985">
            <v>44820.582638888889</v>
          </cell>
          <cell r="BF985">
            <v>18.417361111110949</v>
          </cell>
          <cell r="BG985">
            <v>44803</v>
          </cell>
          <cell r="BH985">
            <v>44839</v>
          </cell>
        </row>
        <row r="986">
          <cell r="E986" t="str">
            <v>R21333585</v>
          </cell>
          <cell r="F986" t="str">
            <v>STA. LUCIA REALTY &amp; DEVELOPMENT, INC</v>
          </cell>
          <cell r="G986" t="str">
            <v>BLOCK 3 ST, VISTA VERDE SOUTH EXEC PH4, BACOOR</v>
          </cell>
          <cell r="H986" t="str">
            <v>BACOOR CITY</v>
          </cell>
          <cell r="I986" t="str">
            <v>DASMA</v>
          </cell>
          <cell r="J986"/>
          <cell r="K986"/>
          <cell r="L986" t="str">
            <v>AVECO</v>
          </cell>
          <cell r="M986" t="str">
            <v>CLOSE</v>
          </cell>
          <cell r="N986" t="str">
            <v>FMS</v>
          </cell>
          <cell r="O986">
            <v>44.5</v>
          </cell>
          <cell r="P986"/>
          <cell r="Q986">
            <v>61.2</v>
          </cell>
          <cell r="R986">
            <v>0</v>
          </cell>
          <cell r="S986">
            <v>74569.61</v>
          </cell>
          <cell r="T986" t="str">
            <v>RELOC</v>
          </cell>
          <cell r="U986">
            <v>30177.24</v>
          </cell>
          <cell r="V986"/>
          <cell r="W986">
            <v>44595.390277777777</v>
          </cell>
          <cell r="X986">
            <v>44596</v>
          </cell>
          <cell r="Y986">
            <v>44596</v>
          </cell>
          <cell r="Z986"/>
          <cell r="AA986">
            <v>44613.487500000003</v>
          </cell>
          <cell r="AB986">
            <v>45098.569444444445</v>
          </cell>
          <cell r="AC986">
            <v>18.097222222226264</v>
          </cell>
          <cell r="AD986">
            <v>17.48750000000291</v>
          </cell>
          <cell r="AE986">
            <v>485.08194444444234</v>
          </cell>
          <cell r="AF986">
            <v>44615.475779636516</v>
          </cell>
          <cell r="AG986">
            <v>44624.631913465506</v>
          </cell>
          <cell r="AH986">
            <v>44645.390277777777</v>
          </cell>
          <cell r="AI986">
            <v>0.58794115673657787</v>
          </cell>
          <cell r="AJ986">
            <v>11.549570105820056</v>
          </cell>
          <cell r="AK986">
            <v>23</v>
          </cell>
          <cell r="AL986">
            <v>36</v>
          </cell>
          <cell r="AM986">
            <v>23.085501858736059</v>
          </cell>
          <cell r="AN986">
            <v>29.241635687732341</v>
          </cell>
          <cell r="AO986">
            <v>20.085501858736059</v>
          </cell>
          <cell r="AP986">
            <v>42</v>
          </cell>
          <cell r="AQ986">
            <v>33.6</v>
          </cell>
          <cell r="AR986">
            <v>28.6</v>
          </cell>
          <cell r="AS986">
            <v>44647.087500000001</v>
          </cell>
          <cell r="AT986">
            <v>44642.087500000001</v>
          </cell>
          <cell r="AU986"/>
          <cell r="AV986"/>
          <cell r="AW986"/>
          <cell r="AX986"/>
          <cell r="AY986"/>
          <cell r="AZ986"/>
          <cell r="BA986"/>
          <cell r="BB986"/>
          <cell r="BC986" t="str">
            <v>PAID</v>
          </cell>
          <cell r="BD986"/>
          <cell r="BE986">
            <v>44616.487500000003</v>
          </cell>
          <cell r="BF986">
            <v>227.51249999999709</v>
          </cell>
          <cell r="BG986">
            <v>44603</v>
          </cell>
          <cell r="BH986">
            <v>44844</v>
          </cell>
        </row>
        <row r="987">
          <cell r="E987" t="str">
            <v>X22020812993</v>
          </cell>
          <cell r="F987" t="str">
            <v>DITO TELECOMMUNITY CORPORATION</v>
          </cell>
          <cell r="G987" t="str">
            <v>15TH, GOLDEN GATE SUBD, LAS PINAS CITY</v>
          </cell>
          <cell r="H987" t="str">
            <v>LAS PIÑAS CITY</v>
          </cell>
          <cell r="I987" t="str">
            <v>PARAÑAQUE</v>
          </cell>
          <cell r="J987"/>
          <cell r="K987"/>
          <cell r="L987" t="str">
            <v>AVECO</v>
          </cell>
          <cell r="M987" t="str">
            <v>CLOSE</v>
          </cell>
          <cell r="N987" t="str">
            <v>MBF</v>
          </cell>
          <cell r="O987">
            <v>105.02</v>
          </cell>
          <cell r="P987"/>
          <cell r="Q987">
            <v>171.27</v>
          </cell>
          <cell r="R987">
            <v>31</v>
          </cell>
          <cell r="S987">
            <v>486497.55</v>
          </cell>
          <cell r="T987" t="str">
            <v>NEW</v>
          </cell>
          <cell r="U987">
            <v>70912.479999999996</v>
          </cell>
          <cell r="V987">
            <v>77031.019999999975</v>
          </cell>
          <cell r="W987">
            <v>44642.361805555556</v>
          </cell>
          <cell r="X987">
            <v>44645.64166666667</v>
          </cell>
          <cell r="Y987">
            <v>44648</v>
          </cell>
          <cell r="Z987"/>
          <cell r="AA987">
            <v>44680.418749999997</v>
          </cell>
          <cell r="AB987">
            <v>45105.419444444444</v>
          </cell>
          <cell r="AC987">
            <v>38.056944444440887</v>
          </cell>
          <cell r="AD987">
            <v>34.777083333327028</v>
          </cell>
          <cell r="AE987">
            <v>425.00069444444671</v>
          </cell>
          <cell r="AF987">
            <v>44663.568702107281</v>
          </cell>
          <cell r="AG987">
            <v>44673.023874521074</v>
          </cell>
          <cell r="AH987">
            <v>44692.361805555556</v>
          </cell>
          <cell r="AI987">
            <v>1.1791147317187882</v>
          </cell>
          <cell r="AJ987">
            <v>9.6591066919192432</v>
          </cell>
          <cell r="AK987">
            <v>26</v>
          </cell>
          <cell r="AL987">
            <v>36</v>
          </cell>
          <cell r="AM987">
            <v>24.206896551724139</v>
          </cell>
          <cell r="AN987">
            <v>30.662068965517239</v>
          </cell>
          <cell r="AO987">
            <v>21.206896551724139</v>
          </cell>
          <cell r="AP987">
            <v>44</v>
          </cell>
          <cell r="AQ987">
            <v>35.200000000000003</v>
          </cell>
          <cell r="AR987">
            <v>30.200000000000003</v>
          </cell>
          <cell r="AS987">
            <v>44715.618749999994</v>
          </cell>
          <cell r="AT987">
            <v>44710.618749999994</v>
          </cell>
          <cell r="AU987"/>
          <cell r="AV987"/>
          <cell r="AW987"/>
          <cell r="AX987"/>
          <cell r="AY987"/>
          <cell r="AZ987"/>
          <cell r="BA987"/>
          <cell r="BB987"/>
          <cell r="BC987" t="str">
            <v>PAID</v>
          </cell>
          <cell r="BD987" t="str">
            <v>WITH BACKJOB</v>
          </cell>
          <cell r="BE987">
            <v>44683.418749999997</v>
          </cell>
          <cell r="BF987">
            <v>160.58125000000291</v>
          </cell>
          <cell r="BG987">
            <v>44680</v>
          </cell>
          <cell r="BH987">
            <v>44844</v>
          </cell>
        </row>
        <row r="988">
          <cell r="E988" t="str">
            <v>X21115402722</v>
          </cell>
          <cell r="F988" t="str">
            <v>JAY AR RUBRICA SOLIS</v>
          </cell>
          <cell r="G988" t="str">
            <v>LIGAS III, LIGAS III, BACOOR</v>
          </cell>
          <cell r="H988" t="str">
            <v>BACOOR CITY</v>
          </cell>
          <cell r="I988" t="str">
            <v>DASMA</v>
          </cell>
          <cell r="J988"/>
          <cell r="K988"/>
          <cell r="L988" t="str">
            <v>AVECO</v>
          </cell>
          <cell r="M988" t="str">
            <v>CLOSE</v>
          </cell>
          <cell r="N988" t="str">
            <v>FMS</v>
          </cell>
          <cell r="O988">
            <v>115.97</v>
          </cell>
          <cell r="P988"/>
          <cell r="Q988">
            <v>158.97999999999999</v>
          </cell>
          <cell r="R988">
            <v>50</v>
          </cell>
          <cell r="S988">
            <v>194187.64</v>
          </cell>
          <cell r="T988" t="str">
            <v>NEW</v>
          </cell>
          <cell r="U988">
            <v>78340.149999999994</v>
          </cell>
          <cell r="V988"/>
          <cell r="W988">
            <v>44620.652083333334</v>
          </cell>
          <cell r="X988">
            <v>44622</v>
          </cell>
          <cell r="Y988">
            <v>44622</v>
          </cell>
          <cell r="Z988"/>
          <cell r="AA988">
            <v>44673.637499999997</v>
          </cell>
          <cell r="AB988">
            <v>45217.59097222222</v>
          </cell>
          <cell r="AC988">
            <v>52.985416666662786</v>
          </cell>
          <cell r="AD988">
            <v>51.63749999999709</v>
          </cell>
          <cell r="AE988">
            <v>543.95347222222335</v>
          </cell>
          <cell r="AF988">
            <v>44641.858979885059</v>
          </cell>
          <cell r="AG988">
            <v>44651.314152298852</v>
          </cell>
          <cell r="AH988">
            <v>44670.652083333334</v>
          </cell>
          <cell r="AI988">
            <v>1.6416421830483128</v>
          </cell>
          <cell r="AJ988">
            <v>12.362578914141439</v>
          </cell>
          <cell r="AK988">
            <v>26</v>
          </cell>
          <cell r="AL988">
            <v>36</v>
          </cell>
          <cell r="AM988">
            <v>24.206896551724139</v>
          </cell>
          <cell r="AN988">
            <v>30.662068965517239</v>
          </cell>
          <cell r="AO988">
            <v>21.206896551724139</v>
          </cell>
          <cell r="AP988">
            <v>44</v>
          </cell>
          <cell r="AQ988">
            <v>35.200000000000003</v>
          </cell>
          <cell r="AR988">
            <v>30.200000000000003</v>
          </cell>
          <cell r="AS988">
            <v>44708.837499999994</v>
          </cell>
          <cell r="AT988">
            <v>44703.837499999994</v>
          </cell>
          <cell r="AU988"/>
          <cell r="AV988"/>
          <cell r="AW988"/>
          <cell r="AX988"/>
          <cell r="AY988"/>
          <cell r="AZ988"/>
          <cell r="BA988"/>
          <cell r="BB988"/>
          <cell r="BC988" t="str">
            <v>PAID</v>
          </cell>
          <cell r="BD988" t="str">
            <v>WITH BACKJOB</v>
          </cell>
          <cell r="BE988">
            <v>44676.637499999997</v>
          </cell>
          <cell r="BF988">
            <v>167.36250000000291</v>
          </cell>
          <cell r="BG988">
            <v>44673</v>
          </cell>
          <cell r="BH988">
            <v>44844</v>
          </cell>
        </row>
        <row r="989">
          <cell r="E989" t="str">
            <v>X21083664268</v>
          </cell>
          <cell r="F989" t="str">
            <v>GLOBE TELECOM, INC.</v>
          </cell>
          <cell r="G989" t="str">
            <v>R. DE LEON, GATCHALIAN SUBD, LAS PINAS CITY</v>
          </cell>
          <cell r="H989" t="str">
            <v>LAS PIÑAS CITY</v>
          </cell>
          <cell r="I989" t="str">
            <v>PARAÑAQUE</v>
          </cell>
          <cell r="J989"/>
          <cell r="K989"/>
          <cell r="L989" t="str">
            <v>AVECO</v>
          </cell>
          <cell r="M989" t="str">
            <v>CLOSE</v>
          </cell>
          <cell r="N989" t="str">
            <v>FMS</v>
          </cell>
          <cell r="O989">
            <v>38.090000000000003</v>
          </cell>
          <cell r="P989"/>
          <cell r="Q989">
            <v>59.18</v>
          </cell>
          <cell r="R989">
            <v>23</v>
          </cell>
          <cell r="S989">
            <v>171120.68</v>
          </cell>
          <cell r="T989" t="str">
            <v>MODIFICATION</v>
          </cell>
          <cell r="U989">
            <v>25829.16</v>
          </cell>
          <cell r="V989">
            <v>25829.160000000003</v>
          </cell>
          <cell r="W989">
            <v>44581.449305555558</v>
          </cell>
          <cell r="X989">
            <v>44588.368055555555</v>
          </cell>
          <cell r="Y989">
            <v>44586</v>
          </cell>
          <cell r="Z989"/>
          <cell r="AA989">
            <v>44613.486805555556</v>
          </cell>
          <cell r="AB989">
            <v>45219.526388888888</v>
          </cell>
          <cell r="AC989">
            <v>32.037499999998545</v>
          </cell>
          <cell r="AD989">
            <v>25.118750000001455</v>
          </cell>
          <cell r="AE989">
            <v>606.03958333333139</v>
          </cell>
          <cell r="AF989">
            <v>44601.534807414297</v>
          </cell>
          <cell r="AG989">
            <v>44610.690941243287</v>
          </cell>
          <cell r="AH989">
            <v>44631.449305555558</v>
          </cell>
          <cell r="AI989">
            <v>1.0408318236714504</v>
          </cell>
          <cell r="AJ989">
            <v>14.429513888888843</v>
          </cell>
          <cell r="AK989">
            <v>23</v>
          </cell>
          <cell r="AL989">
            <v>36</v>
          </cell>
          <cell r="AM989">
            <v>23.085501858736059</v>
          </cell>
          <cell r="AN989">
            <v>29.241635687732341</v>
          </cell>
          <cell r="AO989">
            <v>20.085501858736059</v>
          </cell>
          <cell r="AP989">
            <v>42</v>
          </cell>
          <cell r="AQ989">
            <v>33.6</v>
          </cell>
          <cell r="AR989">
            <v>28.6</v>
          </cell>
          <cell r="AS989">
            <v>44647.086805555555</v>
          </cell>
          <cell r="AT989">
            <v>44642.086805555555</v>
          </cell>
          <cell r="AU989"/>
          <cell r="AV989"/>
          <cell r="AW989"/>
          <cell r="AX989"/>
          <cell r="AY989"/>
          <cell r="AZ989"/>
          <cell r="BA989"/>
          <cell r="BB989"/>
          <cell r="BC989" t="str">
            <v>PAID</v>
          </cell>
          <cell r="BD989"/>
          <cell r="BE989">
            <v>44616.486805555556</v>
          </cell>
          <cell r="BF989">
            <v>227.5131944444438</v>
          </cell>
          <cell r="BG989">
            <v>44611</v>
          </cell>
          <cell r="BH989">
            <v>44844</v>
          </cell>
        </row>
        <row r="990">
          <cell r="E990" t="str">
            <v>X21115353874</v>
          </cell>
          <cell r="F990" t="str">
            <v>FILINVEST LAND, INC.,</v>
          </cell>
          <cell r="G990" t="str">
            <v>BLOCK 12, PRINCETON HEIGHTS PHASE 2, BACOOR</v>
          </cell>
          <cell r="H990" t="str">
            <v>BACOOR CITY</v>
          </cell>
          <cell r="I990" t="str">
            <v>DASMA</v>
          </cell>
          <cell r="J990"/>
          <cell r="K990"/>
          <cell r="L990" t="str">
            <v>AVECO</v>
          </cell>
          <cell r="M990" t="str">
            <v>CLOSE</v>
          </cell>
          <cell r="N990" t="str">
            <v>MBF</v>
          </cell>
          <cell r="O990">
            <v>35.4</v>
          </cell>
          <cell r="P990"/>
          <cell r="Q990">
            <v>48.45</v>
          </cell>
          <cell r="R990">
            <v>24</v>
          </cell>
          <cell r="S990">
            <v>54264.78</v>
          </cell>
          <cell r="T990" t="str">
            <v>NEW</v>
          </cell>
          <cell r="U990">
            <v>24006.69</v>
          </cell>
          <cell r="V990"/>
          <cell r="W990">
            <v>44778.645833333336</v>
          </cell>
          <cell r="X990">
            <v>44782.570833333331</v>
          </cell>
          <cell r="Y990">
            <v>44781</v>
          </cell>
          <cell r="Z990"/>
          <cell r="AA990">
            <v>44809.309027777781</v>
          </cell>
          <cell r="AB990">
            <v>45250.6</v>
          </cell>
          <cell r="AC990">
            <v>30.663194444445253</v>
          </cell>
          <cell r="AD990">
            <v>26.738194444449618</v>
          </cell>
          <cell r="AE990">
            <v>441.29097222221753</v>
          </cell>
          <cell r="AF990">
            <v>44797.420026881722</v>
          </cell>
          <cell r="AG990">
            <v>44806.226478494624</v>
          </cell>
          <cell r="AH990">
            <v>44828.645833333336</v>
          </cell>
          <cell r="AI990">
            <v>1.0561766975308919</v>
          </cell>
          <cell r="AJ990">
            <v>11.032274305555438</v>
          </cell>
          <cell r="AK990">
            <v>20</v>
          </cell>
          <cell r="AL990">
            <v>36</v>
          </cell>
          <cell r="AM990">
            <v>21.774193548387096</v>
          </cell>
          <cell r="AN990">
            <v>27.58064516129032</v>
          </cell>
          <cell r="AO990">
            <v>18.774193548387096</v>
          </cell>
          <cell r="AP990">
            <v>40</v>
          </cell>
          <cell r="AQ990">
            <v>32</v>
          </cell>
          <cell r="AR990">
            <v>27</v>
          </cell>
          <cell r="AS990">
            <v>44841.309027777781</v>
          </cell>
          <cell r="AT990">
            <v>44836.309027777781</v>
          </cell>
          <cell r="AU990"/>
          <cell r="AV990"/>
          <cell r="AW990"/>
          <cell r="AX990"/>
          <cell r="AY990"/>
          <cell r="AZ990"/>
          <cell r="BA990"/>
          <cell r="BB990"/>
          <cell r="BC990" t="str">
            <v>PAID</v>
          </cell>
          <cell r="BD990"/>
          <cell r="BE990">
            <v>44812.309027777781</v>
          </cell>
          <cell r="BF990">
            <v>31.690972222218988</v>
          </cell>
          <cell r="BG990">
            <v>44806</v>
          </cell>
          <cell r="BH990">
            <v>44844</v>
          </cell>
        </row>
        <row r="991">
          <cell r="E991" t="str">
            <v>X20094160784</v>
          </cell>
          <cell r="F991" t="str">
            <v>ALBERT JOSEPH ESGUERRA FABIAN</v>
          </cell>
          <cell r="G991" t="str">
            <v>STREET, ILANG-ILANG, LIGAS III, BACOOR</v>
          </cell>
          <cell r="H991" t="str">
            <v>BACOOR CITY</v>
          </cell>
          <cell r="I991" t="str">
            <v>DASMA</v>
          </cell>
          <cell r="J991"/>
          <cell r="K991"/>
          <cell r="L991" t="str">
            <v>AVECO</v>
          </cell>
          <cell r="M991" t="str">
            <v>CLOSE</v>
          </cell>
          <cell r="N991" t="str">
            <v>FMS</v>
          </cell>
          <cell r="O991">
            <v>38.31</v>
          </cell>
          <cell r="P991"/>
          <cell r="Q991">
            <v>52.48</v>
          </cell>
          <cell r="R991">
            <v>68</v>
          </cell>
          <cell r="S991">
            <v>188485.39</v>
          </cell>
          <cell r="T991" t="str">
            <v>NEW</v>
          </cell>
          <cell r="U991">
            <v>25980.71</v>
          </cell>
          <cell r="V991"/>
          <cell r="W991">
            <v>44608.65347222222</v>
          </cell>
          <cell r="X991">
            <v>44613.396527777775</v>
          </cell>
          <cell r="Y991">
            <v>44610</v>
          </cell>
          <cell r="Z991"/>
          <cell r="AA991">
            <v>44638.315972222219</v>
          </cell>
          <cell r="AB991">
            <v>45252.413888888892</v>
          </cell>
          <cell r="AC991">
            <v>29.662499999998545</v>
          </cell>
          <cell r="AD991">
            <v>24.919444444443798</v>
          </cell>
          <cell r="AE991">
            <v>614.09791666667297</v>
          </cell>
          <cell r="AF991">
            <v>44627.953852450359</v>
          </cell>
          <cell r="AG991">
            <v>44636.900620511195</v>
          </cell>
          <cell r="AH991">
            <v>44658.65347222222</v>
          </cell>
          <cell r="AI991">
            <v>0.99760070332475914</v>
          </cell>
          <cell r="AJ991">
            <v>14.621378968254119</v>
          </cell>
          <cell r="AK991">
            <v>23</v>
          </cell>
          <cell r="AL991">
            <v>34</v>
          </cell>
          <cell r="AM991">
            <v>22.300380228136884</v>
          </cell>
          <cell r="AN991">
            <v>28.247148288973385</v>
          </cell>
          <cell r="AO991">
            <v>19.300380228136884</v>
          </cell>
          <cell r="AP991">
            <v>42</v>
          </cell>
          <cell r="AQ991">
            <v>33.6</v>
          </cell>
          <cell r="AR991">
            <v>28.6</v>
          </cell>
          <cell r="AS991">
            <v>44671.915972222218</v>
          </cell>
          <cell r="AT991">
            <v>44666.915972222218</v>
          </cell>
          <cell r="AU991"/>
          <cell r="AV991"/>
          <cell r="AW991"/>
          <cell r="AX991"/>
          <cell r="AY991"/>
          <cell r="AZ991"/>
          <cell r="BA991"/>
          <cell r="BB991"/>
          <cell r="BC991" t="str">
            <v>PAID</v>
          </cell>
          <cell r="BD991"/>
          <cell r="BE991">
            <v>44641.315972222219</v>
          </cell>
          <cell r="BF991">
            <v>202.68402777778101</v>
          </cell>
          <cell r="BG991">
            <v>44638</v>
          </cell>
          <cell r="BH991">
            <v>44844</v>
          </cell>
        </row>
        <row r="992">
          <cell r="E992" t="str">
            <v>X21104433559</v>
          </cell>
          <cell r="F992" t="str">
            <v>ROBERT RAZON TY</v>
          </cell>
          <cell r="G992" t="str">
            <v>AGUIRRE, BF HOMES, PARANAQUE</v>
          </cell>
          <cell r="H992" t="str">
            <v>PARAÑAQUE CITY</v>
          </cell>
          <cell r="I992" t="str">
            <v>PARAÑAQUE</v>
          </cell>
          <cell r="J992"/>
          <cell r="K992"/>
          <cell r="L992" t="str">
            <v>AVECO</v>
          </cell>
          <cell r="M992" t="str">
            <v>CLOSE</v>
          </cell>
          <cell r="N992" t="str">
            <v>MBF</v>
          </cell>
          <cell r="O992">
            <v>64.55</v>
          </cell>
          <cell r="P992"/>
          <cell r="Q992">
            <v>89.17</v>
          </cell>
          <cell r="R992">
            <v>78</v>
          </cell>
          <cell r="S992">
            <v>243323.55</v>
          </cell>
          <cell r="T992" t="str">
            <v>NEW</v>
          </cell>
          <cell r="U992">
            <v>43166.91</v>
          </cell>
          <cell r="V992">
            <v>21652.73</v>
          </cell>
          <cell r="W992">
            <v>44540.70208333333</v>
          </cell>
          <cell r="X992">
            <v>44546</v>
          </cell>
          <cell r="Y992">
            <v>44545</v>
          </cell>
          <cell r="Z992"/>
          <cell r="AA992">
            <v>44613.478472222225</v>
          </cell>
          <cell r="AB992">
            <v>45310.65902777778</v>
          </cell>
          <cell r="AC992">
            <v>72.776388888894871</v>
          </cell>
          <cell r="AD992">
            <v>67.478472222224809</v>
          </cell>
          <cell r="AE992">
            <v>697.18055555555475</v>
          </cell>
          <cell r="AF992">
            <v>44560.002463561468</v>
          </cell>
          <cell r="AG992">
            <v>44568.949231622304</v>
          </cell>
          <cell r="AH992">
            <v>44590.70208333333</v>
          </cell>
          <cell r="AI992">
            <v>2.4475946646776663</v>
          </cell>
          <cell r="AJ992">
            <v>16.599537037037017</v>
          </cell>
          <cell r="AK992">
            <v>23</v>
          </cell>
          <cell r="AL992">
            <v>34</v>
          </cell>
          <cell r="AM992">
            <v>22.300380228136884</v>
          </cell>
          <cell r="AN992">
            <v>28.247148288973385</v>
          </cell>
          <cell r="AO992">
            <v>19.300380228136884</v>
          </cell>
          <cell r="AP992">
            <v>42</v>
          </cell>
          <cell r="AQ992">
            <v>33.6</v>
          </cell>
          <cell r="AR992">
            <v>28.6</v>
          </cell>
          <cell r="AS992">
            <v>44647.078472222223</v>
          </cell>
          <cell r="AT992">
            <v>44642.078472222223</v>
          </cell>
          <cell r="AU992"/>
          <cell r="AV992"/>
          <cell r="AW992"/>
          <cell r="AX992"/>
          <cell r="AY992"/>
          <cell r="AZ992"/>
          <cell r="BA992"/>
          <cell r="BB992"/>
          <cell r="BC992" t="str">
            <v>PAID</v>
          </cell>
          <cell r="BD992"/>
          <cell r="BE992">
            <v>44616.478472222225</v>
          </cell>
          <cell r="BF992">
            <v>227.52152777777519</v>
          </cell>
          <cell r="BG992">
            <v>44611</v>
          </cell>
          <cell r="BH992">
            <v>44844</v>
          </cell>
        </row>
        <row r="993">
          <cell r="E993" t="str">
            <v>X22031049691</v>
          </cell>
          <cell r="F993" t="str">
            <v>CMSTAR MANAGEMENT INC.</v>
          </cell>
          <cell r="G993" t="str">
            <v>SAN NICOLAS III BGY, SAN NICOLAS III, BACOOR</v>
          </cell>
          <cell r="H993" t="str">
            <v>BACOOR CITY</v>
          </cell>
          <cell r="I993" t="str">
            <v>DASMA</v>
          </cell>
          <cell r="J993"/>
          <cell r="K993"/>
          <cell r="L993" t="str">
            <v>AVECO</v>
          </cell>
          <cell r="M993" t="str">
            <v>CLOSE</v>
          </cell>
          <cell r="N993" t="str">
            <v>JSP</v>
          </cell>
          <cell r="O993">
            <v>762.65</v>
          </cell>
          <cell r="P993"/>
          <cell r="Q993">
            <v>1138.57</v>
          </cell>
          <cell r="R993">
            <v>73</v>
          </cell>
          <cell r="S993">
            <v>1949950.22</v>
          </cell>
          <cell r="T993" t="str">
            <v>NEW</v>
          </cell>
          <cell r="U993">
            <v>517213.24</v>
          </cell>
          <cell r="V993">
            <v>520453.57</v>
          </cell>
          <cell r="W993">
            <v>44657.694444444445</v>
          </cell>
          <cell r="X993">
            <v>44658.581944444442</v>
          </cell>
          <cell r="Y993">
            <v>44656</v>
          </cell>
          <cell r="Z993"/>
          <cell r="AA993">
            <v>44664.651388888888</v>
          </cell>
          <cell r="AB993">
            <v>45351.453472222223</v>
          </cell>
          <cell r="AC993">
            <v>6.9569444444423425</v>
          </cell>
          <cell r="AD993">
            <v>6.0694444444452529</v>
          </cell>
          <cell r="AE993">
            <v>686.80208333333576</v>
          </cell>
          <cell r="AF993">
            <v>44682.902409046212</v>
          </cell>
          <cell r="AG993">
            <v>44693.424532940022</v>
          </cell>
          <cell r="AH993">
            <v>44707.694444444445</v>
          </cell>
          <cell r="AI993">
            <v>0.18497287581693755</v>
          </cell>
          <cell r="AJ993">
            <v>11.446701388888929</v>
          </cell>
          <cell r="AK993">
            <v>50</v>
          </cell>
          <cell r="AL993">
            <v>34</v>
          </cell>
          <cell r="AM993">
            <v>28.207964601769909</v>
          </cell>
          <cell r="AN993">
            <v>35.730088495575217</v>
          </cell>
          <cell r="AO993">
            <v>25.207964601769909</v>
          </cell>
          <cell r="AP993">
            <v>60</v>
          </cell>
          <cell r="AQ993">
            <v>48</v>
          </cell>
          <cell r="AR993">
            <v>43</v>
          </cell>
          <cell r="AS993">
            <v>44712.651388888888</v>
          </cell>
          <cell r="AT993">
            <v>44707.651388888888</v>
          </cell>
          <cell r="AU993"/>
          <cell r="AV993"/>
          <cell r="AW993"/>
          <cell r="AX993"/>
          <cell r="AY993"/>
          <cell r="AZ993"/>
          <cell r="BA993"/>
          <cell r="BB993"/>
          <cell r="BC993" t="str">
            <v>PAID</v>
          </cell>
          <cell r="BD993"/>
          <cell r="BE993">
            <v>44667.651388888888</v>
          </cell>
          <cell r="BF993">
            <v>176.3486111111124</v>
          </cell>
          <cell r="BG993">
            <v>44663</v>
          </cell>
          <cell r="BH993">
            <v>44844</v>
          </cell>
        </row>
        <row r="994">
          <cell r="E994" t="str">
            <v>X22010267975</v>
          </cell>
          <cell r="F994" t="str">
            <v>PHILIPPINE SEVEN CORPORATION</v>
          </cell>
          <cell r="G994" t="str">
            <v>ALIMA I, ALIMA I, BACOOR</v>
          </cell>
          <cell r="H994" t="str">
            <v>BACOOR CITY</v>
          </cell>
          <cell r="I994" t="str">
            <v>DASMA</v>
          </cell>
          <cell r="J994"/>
          <cell r="K994"/>
          <cell r="L994" t="str">
            <v>AVECO</v>
          </cell>
          <cell r="M994" t="str">
            <v>CLOSE</v>
          </cell>
          <cell r="N994" t="str">
            <v>MBF</v>
          </cell>
          <cell r="O994">
            <v>49.87</v>
          </cell>
          <cell r="P994"/>
          <cell r="Q994">
            <v>68.2</v>
          </cell>
          <cell r="R994">
            <v>44</v>
          </cell>
          <cell r="S994">
            <v>213245.24</v>
          </cell>
          <cell r="T994" t="str">
            <v>NEW</v>
          </cell>
          <cell r="U994">
            <v>33818.550000000003</v>
          </cell>
          <cell r="V994">
            <v>22461.77</v>
          </cell>
          <cell r="W994">
            <v>44713.406944444447</v>
          </cell>
          <cell r="X994">
            <v>44715</v>
          </cell>
          <cell r="Y994">
            <v>44715</v>
          </cell>
          <cell r="Z994"/>
          <cell r="AA994">
            <v>44733.473611111112</v>
          </cell>
          <cell r="AB994">
            <v>45384.355555555558</v>
          </cell>
          <cell r="AC994">
            <v>20.066666666665697</v>
          </cell>
          <cell r="AD994">
            <v>18.473611111112405</v>
          </cell>
          <cell r="AE994">
            <v>650.88194444444525</v>
          </cell>
          <cell r="AF994">
            <v>44733.492446303186</v>
          </cell>
          <cell r="AG994">
            <v>44742.648580132176</v>
          </cell>
          <cell r="AH994">
            <v>44763.406944444447</v>
          </cell>
          <cell r="AI994">
            <v>0.65192431561993625</v>
          </cell>
          <cell r="AJ994">
            <v>15.497189153439173</v>
          </cell>
          <cell r="AK994">
            <v>23</v>
          </cell>
          <cell r="AL994">
            <v>36</v>
          </cell>
          <cell r="AM994">
            <v>23.085501858736059</v>
          </cell>
          <cell r="AN994">
            <v>29.241635687732341</v>
          </cell>
          <cell r="AO994">
            <v>20.085501858736059</v>
          </cell>
          <cell r="AP994">
            <v>42</v>
          </cell>
          <cell r="AQ994">
            <v>33.6</v>
          </cell>
          <cell r="AR994">
            <v>28.6</v>
          </cell>
          <cell r="AS994">
            <v>44767.073611111111</v>
          </cell>
          <cell r="AT994">
            <v>44762.073611111111</v>
          </cell>
          <cell r="AU994"/>
          <cell r="AV994"/>
          <cell r="AW994"/>
          <cell r="AX994"/>
          <cell r="AY994"/>
          <cell r="AZ994"/>
          <cell r="BA994"/>
          <cell r="BB994"/>
          <cell r="BC994" t="str">
            <v>PAID</v>
          </cell>
          <cell r="BD994" t="str">
            <v>WITH BACKJOB</v>
          </cell>
          <cell r="BE994">
            <v>44736.473611111112</v>
          </cell>
          <cell r="BF994">
            <v>107.5263888888876</v>
          </cell>
          <cell r="BG994">
            <v>44732</v>
          </cell>
          <cell r="BH994">
            <v>44844</v>
          </cell>
        </row>
        <row r="995">
          <cell r="E995" t="str">
            <v>X21115361355</v>
          </cell>
          <cell r="F995" t="str">
            <v>SPD INDUSTRIAL CORPORATION</v>
          </cell>
          <cell r="G995" t="str">
            <v>BLOCK 2, GREEN VALLEY SUBD SECT B, BACOOR</v>
          </cell>
          <cell r="H995" t="str">
            <v>BACOOR CITY</v>
          </cell>
          <cell r="I995" t="str">
            <v>DASMA</v>
          </cell>
          <cell r="J995" t="str">
            <v>For execution 1st week of August</v>
          </cell>
          <cell r="K995"/>
          <cell r="L995" t="str">
            <v>AVECO</v>
          </cell>
          <cell r="M995" t="str">
            <v>CLOSE</v>
          </cell>
          <cell r="N995" t="str">
            <v>IJP</v>
          </cell>
          <cell r="O995">
            <v>9.9600000000000009</v>
          </cell>
          <cell r="P995"/>
          <cell r="Q995">
            <v>22.93</v>
          </cell>
          <cell r="R995">
            <v>37</v>
          </cell>
          <cell r="S995">
            <v>140298.22</v>
          </cell>
          <cell r="T995" t="str">
            <v>NEW</v>
          </cell>
          <cell r="U995">
            <v>11377.8</v>
          </cell>
          <cell r="V995">
            <v>5872.89</v>
          </cell>
          <cell r="W995">
            <v>44740.418055555558</v>
          </cell>
          <cell r="X995">
            <v>44743</v>
          </cell>
          <cell r="Y995">
            <v>44743</v>
          </cell>
          <cell r="Z995"/>
          <cell r="AA995">
            <v>44791.783333333333</v>
          </cell>
          <cell r="AB995">
            <v>45422.617361111108</v>
          </cell>
          <cell r="AC995">
            <v>51.365277777775191</v>
          </cell>
          <cell r="AD995">
            <v>48.783333333332848</v>
          </cell>
          <cell r="AE995">
            <v>630.83402777777519</v>
          </cell>
          <cell r="AF995">
            <v>44759.192249103944</v>
          </cell>
          <cell r="AG995">
            <v>44767.998700716846</v>
          </cell>
          <cell r="AH995">
            <v>44790.418055555558</v>
          </cell>
          <cell r="AI995">
            <v>1.7692484567900344</v>
          </cell>
          <cell r="AJ995">
            <v>15.77085069444438</v>
          </cell>
          <cell r="AK995">
            <v>20</v>
          </cell>
          <cell r="AL995">
            <v>36</v>
          </cell>
          <cell r="AM995">
            <v>21.774193548387096</v>
          </cell>
          <cell r="AN995">
            <v>27.58064516129032</v>
          </cell>
          <cell r="AO995">
            <v>18.774193548387096</v>
          </cell>
          <cell r="AP995">
            <v>40</v>
          </cell>
          <cell r="AQ995">
            <v>32</v>
          </cell>
          <cell r="AR995">
            <v>27</v>
          </cell>
          <cell r="AS995">
            <v>44823.783333333333</v>
          </cell>
          <cell r="AT995">
            <v>44818.783333333333</v>
          </cell>
          <cell r="AU995"/>
          <cell r="AV995"/>
          <cell r="AW995"/>
          <cell r="AX995"/>
          <cell r="AY995"/>
          <cell r="AZ995"/>
          <cell r="BA995"/>
          <cell r="BB995"/>
          <cell r="BC995" t="str">
            <v>PAID</v>
          </cell>
          <cell r="BD995"/>
          <cell r="BE995">
            <v>44794.783333333333</v>
          </cell>
          <cell r="BF995">
            <v>49.216666666667152</v>
          </cell>
          <cell r="BG995">
            <v>44782</v>
          </cell>
          <cell r="BH995">
            <v>44844</v>
          </cell>
        </row>
        <row r="996">
          <cell r="E996" t="str">
            <v>X19112501120</v>
          </cell>
          <cell r="F996" t="str">
            <v>FAMILIA SAULOG RESORT AND VENUE INC.</v>
          </cell>
          <cell r="G996" t="str">
            <v>SAN NICOLAS I, SAN NICOLAS I, BACOORSTREET, SAN NICOLAS I, SAN NICOLAS I, BACOOR</v>
          </cell>
          <cell r="H996" t="str">
            <v>BACOOR CITY</v>
          </cell>
          <cell r="I996" t="str">
            <v>DASMA</v>
          </cell>
          <cell r="J996"/>
          <cell r="K996"/>
          <cell r="L996" t="str">
            <v>AVECO</v>
          </cell>
          <cell r="M996" t="str">
            <v>CLOSE</v>
          </cell>
          <cell r="N996" t="str">
            <v>IJP</v>
          </cell>
          <cell r="O996">
            <v>87.63</v>
          </cell>
          <cell r="P996"/>
          <cell r="Q996">
            <v>121.17</v>
          </cell>
          <cell r="R996">
            <v>209</v>
          </cell>
          <cell r="S996">
            <v>555313.31000000006</v>
          </cell>
          <cell r="T996" t="str">
            <v>MODIFICATION</v>
          </cell>
          <cell r="U996">
            <v>59448.41</v>
          </cell>
          <cell r="V996">
            <v>39848.879999999997</v>
          </cell>
          <cell r="W996">
            <v>44739.630555555559</v>
          </cell>
          <cell r="X996">
            <v>44743</v>
          </cell>
          <cell r="Y996">
            <v>44743</v>
          </cell>
          <cell r="Z996"/>
          <cell r="AA996">
            <v>44781.292361111111</v>
          </cell>
          <cell r="AB996">
            <v>45425.458333333336</v>
          </cell>
          <cell r="AC996">
            <v>41.661805555551837</v>
          </cell>
          <cell r="AD996">
            <v>38.292361111110949</v>
          </cell>
          <cell r="AE996">
            <v>644.16597222222481</v>
          </cell>
          <cell r="AF996">
            <v>44758.137908496734</v>
          </cell>
          <cell r="AG996">
            <v>44766.873202614384</v>
          </cell>
          <cell r="AH996">
            <v>44789.630555555559</v>
          </cell>
          <cell r="AI996">
            <v>1.4528219373218076</v>
          </cell>
          <cell r="AJ996">
            <v>14.640135732323291</v>
          </cell>
          <cell r="AK996">
            <v>26</v>
          </cell>
          <cell r="AL996">
            <v>30</v>
          </cell>
          <cell r="AM996">
            <v>21.507352941176471</v>
          </cell>
          <cell r="AN996">
            <v>27.242647058823529</v>
          </cell>
          <cell r="AO996">
            <v>18.507352941176471</v>
          </cell>
          <cell r="AP996">
            <v>44</v>
          </cell>
          <cell r="AQ996">
            <v>35.200000000000003</v>
          </cell>
          <cell r="AR996">
            <v>30.200000000000003</v>
          </cell>
          <cell r="AS996">
            <v>44816.492361111108</v>
          </cell>
          <cell r="AT996">
            <v>44811.492361111108</v>
          </cell>
          <cell r="AU996"/>
          <cell r="AV996"/>
          <cell r="AW996"/>
          <cell r="AX996"/>
          <cell r="AY996"/>
          <cell r="AZ996"/>
          <cell r="BA996"/>
          <cell r="BB996"/>
          <cell r="BC996" t="str">
            <v>PAID</v>
          </cell>
          <cell r="BD996"/>
          <cell r="BE996">
            <v>44784.292361111111</v>
          </cell>
          <cell r="BF996">
            <v>59.707638888889051</v>
          </cell>
          <cell r="BG996">
            <v>44783</v>
          </cell>
          <cell r="BH996">
            <v>44844</v>
          </cell>
        </row>
        <row r="997">
          <cell r="E997" t="str">
            <v>X22041789665</v>
          </cell>
          <cell r="F997" t="str">
            <v>JONATHAN AGGARAO FRANCISCO</v>
          </cell>
          <cell r="G997" t="str">
            <v>MOLINO ROAD, MOLINO III, BACOOR</v>
          </cell>
          <cell r="H997" t="str">
            <v>BACOOR CITY</v>
          </cell>
          <cell r="I997" t="str">
            <v>DASMA</v>
          </cell>
          <cell r="J997"/>
          <cell r="K997"/>
          <cell r="L997" t="str">
            <v>AVECO</v>
          </cell>
          <cell r="M997" t="str">
            <v>CLOSE</v>
          </cell>
          <cell r="N997" t="str">
            <v>IJP</v>
          </cell>
          <cell r="O997">
            <v>0.99</v>
          </cell>
          <cell r="P997"/>
          <cell r="Q997">
            <v>1.35</v>
          </cell>
          <cell r="R997">
            <v>16</v>
          </cell>
          <cell r="S997">
            <v>13141.58</v>
          </cell>
          <cell r="T997" t="str">
            <v>NEW</v>
          </cell>
          <cell r="U997">
            <v>671.37</v>
          </cell>
          <cell r="V997"/>
          <cell r="W997">
            <v>44732.561805555553</v>
          </cell>
          <cell r="X997">
            <v>44736</v>
          </cell>
          <cell r="Y997">
            <v>44737</v>
          </cell>
          <cell r="Z997"/>
          <cell r="AA997">
            <v>44757.35833333333</v>
          </cell>
          <cell r="AB997">
            <v>45425.553472222222</v>
          </cell>
          <cell r="AC997">
            <v>24.796527777776646</v>
          </cell>
          <cell r="AD997">
            <v>21.358333333329938</v>
          </cell>
          <cell r="AE997">
            <v>668.19513888889196</v>
          </cell>
          <cell r="AF997">
            <v>44751.33599910394</v>
          </cell>
          <cell r="AG997">
            <v>44760.142450716841</v>
          </cell>
          <cell r="AH997">
            <v>44782.561805555553</v>
          </cell>
          <cell r="AI997">
            <v>0.85410262345675114</v>
          </cell>
          <cell r="AJ997">
            <v>16.704878472222298</v>
          </cell>
          <cell r="AK997">
            <v>20</v>
          </cell>
          <cell r="AL997">
            <v>36</v>
          </cell>
          <cell r="AM997">
            <v>21.774193548387096</v>
          </cell>
          <cell r="AN997">
            <v>27.58064516129032</v>
          </cell>
          <cell r="AO997">
            <v>18.774193548387096</v>
          </cell>
          <cell r="AP997">
            <v>40</v>
          </cell>
          <cell r="AQ997">
            <v>32</v>
          </cell>
          <cell r="AR997">
            <v>27</v>
          </cell>
          <cell r="AS997">
            <v>44789.35833333333</v>
          </cell>
          <cell r="AT997">
            <v>44784.35833333333</v>
          </cell>
          <cell r="AU997"/>
          <cell r="AV997"/>
          <cell r="AW997"/>
          <cell r="AX997"/>
          <cell r="AY997"/>
          <cell r="AZ997"/>
          <cell r="BA997"/>
          <cell r="BB997"/>
          <cell r="BC997" t="str">
            <v>PAID</v>
          </cell>
          <cell r="BD997"/>
          <cell r="BE997">
            <v>44760.35833333333</v>
          </cell>
          <cell r="BF997">
            <v>83.641666666670062</v>
          </cell>
          <cell r="BG997">
            <v>44743</v>
          </cell>
          <cell r="BH997">
            <v>44844</v>
          </cell>
        </row>
        <row r="998">
          <cell r="E998" t="str">
            <v>X22020697009</v>
          </cell>
          <cell r="F998" t="str">
            <v>RICHARD DOMDOM BROZAS</v>
          </cell>
          <cell r="G998" t="str">
            <v>NARRA, SBUC (BAGONG USBONG), BACOOR</v>
          </cell>
          <cell r="H998" t="str">
            <v>BACOOR CITY</v>
          </cell>
          <cell r="I998" t="str">
            <v>DASMA</v>
          </cell>
          <cell r="J998"/>
          <cell r="K998"/>
          <cell r="L998" t="str">
            <v>AVECO</v>
          </cell>
          <cell r="M998" t="str">
            <v>CLOSE</v>
          </cell>
          <cell r="N998" t="str">
            <v>IJP</v>
          </cell>
          <cell r="O998">
            <v>94.26</v>
          </cell>
          <cell r="P998"/>
          <cell r="Q998">
            <v>137.16999999999999</v>
          </cell>
          <cell r="R998">
            <v>45</v>
          </cell>
          <cell r="S998">
            <v>391863.72</v>
          </cell>
          <cell r="T998" t="str">
            <v>NEW</v>
          </cell>
          <cell r="U998">
            <v>55805.59</v>
          </cell>
          <cell r="V998">
            <v>36278.21</v>
          </cell>
          <cell r="W998">
            <v>44713.676388888889</v>
          </cell>
          <cell r="X998">
            <v>44715</v>
          </cell>
          <cell r="Y998">
            <v>44715</v>
          </cell>
          <cell r="Z998"/>
          <cell r="AA998">
            <v>44764.332638888889</v>
          </cell>
          <cell r="AB998">
            <v>45427.277083333334</v>
          </cell>
          <cell r="AC998">
            <v>50.65625</v>
          </cell>
          <cell r="AD998">
            <v>49.332638888889051</v>
          </cell>
          <cell r="AE998">
            <v>662.94444444444525</v>
          </cell>
          <cell r="AF998">
            <v>44734.883285440614</v>
          </cell>
          <cell r="AG998">
            <v>44744.338457854406</v>
          </cell>
          <cell r="AH998">
            <v>44763.676388888889</v>
          </cell>
          <cell r="AI998">
            <v>1.5694778311965811</v>
          </cell>
          <cell r="AJ998">
            <v>15.06691919191921</v>
          </cell>
          <cell r="AK998">
            <v>26</v>
          </cell>
          <cell r="AL998">
            <v>36</v>
          </cell>
          <cell r="AM998">
            <v>24.206896551724139</v>
          </cell>
          <cell r="AN998">
            <v>30.662068965517239</v>
          </cell>
          <cell r="AO998">
            <v>21.206896551724139</v>
          </cell>
          <cell r="AP998">
            <v>44</v>
          </cell>
          <cell r="AQ998">
            <v>35.200000000000003</v>
          </cell>
          <cell r="AR998">
            <v>30.200000000000003</v>
          </cell>
          <cell r="AS998">
            <v>44799.532638888886</v>
          </cell>
          <cell r="AT998">
            <v>44794.532638888886</v>
          </cell>
          <cell r="AU998"/>
          <cell r="AV998"/>
          <cell r="AW998"/>
          <cell r="AX998"/>
          <cell r="AY998"/>
          <cell r="AZ998"/>
          <cell r="BA998"/>
          <cell r="BB998"/>
          <cell r="BC998" t="str">
            <v>PAID</v>
          </cell>
          <cell r="BD998"/>
          <cell r="BE998">
            <v>44767.332638888889</v>
          </cell>
          <cell r="BF998">
            <v>76.667361111110949</v>
          </cell>
          <cell r="BG998">
            <v>44734</v>
          </cell>
          <cell r="BH998">
            <v>44844</v>
          </cell>
        </row>
        <row r="999">
          <cell r="E999" t="str">
            <v>X21083620966</v>
          </cell>
          <cell r="F999" t="str">
            <v>A.M. ORETA &amp; CO., INC.</v>
          </cell>
          <cell r="G999" t="str">
            <v>COASTAL RD, SAN DIONISIO, PARANAQUE</v>
          </cell>
          <cell r="H999" t="str">
            <v>PARAÑAQUE CITY</v>
          </cell>
          <cell r="I999" t="str">
            <v>PARAÑAQUE</v>
          </cell>
          <cell r="J999"/>
          <cell r="K999"/>
          <cell r="L999" t="str">
            <v>AVECO</v>
          </cell>
          <cell r="M999" t="str">
            <v>CLOSE</v>
          </cell>
          <cell r="N999" t="str">
            <v>FMS</v>
          </cell>
          <cell r="O999">
            <v>66.13</v>
          </cell>
          <cell r="P999"/>
          <cell r="Q999">
            <v>90.43</v>
          </cell>
          <cell r="R999">
            <v>76</v>
          </cell>
          <cell r="S999">
            <v>302411.92</v>
          </cell>
          <cell r="T999" t="str">
            <v>NEW</v>
          </cell>
          <cell r="U999">
            <v>44845.05</v>
          </cell>
          <cell r="V999"/>
          <cell r="W999">
            <v>44585.769444444442</v>
          </cell>
          <cell r="X999">
            <v>44588.382638888892</v>
          </cell>
          <cell r="Y999">
            <v>44589</v>
          </cell>
          <cell r="Z999"/>
          <cell r="AA999">
            <v>44609.402083333334</v>
          </cell>
          <cell r="AB999">
            <v>45555.411111111112</v>
          </cell>
          <cell r="AC999">
            <v>23.632638888891961</v>
          </cell>
          <cell r="AD999">
            <v>21.019444444442343</v>
          </cell>
          <cell r="AE999">
            <v>946.0090277777781</v>
          </cell>
          <cell r="AF999">
            <v>44605.069824672581</v>
          </cell>
          <cell r="AG999">
            <v>44614.016592733416</v>
          </cell>
          <cell r="AH999">
            <v>44635.769444444442</v>
          </cell>
          <cell r="AI999">
            <v>0.79480614165966568</v>
          </cell>
          <cell r="AJ999">
            <v>22.52402447089948</v>
          </cell>
          <cell r="AK999">
            <v>23</v>
          </cell>
          <cell r="AL999">
            <v>34</v>
          </cell>
          <cell r="AM999">
            <v>22.300380228136884</v>
          </cell>
          <cell r="AN999">
            <v>28.247148288973385</v>
          </cell>
          <cell r="AO999">
            <v>19.300380228136884</v>
          </cell>
          <cell r="AP999">
            <v>42</v>
          </cell>
          <cell r="AQ999">
            <v>33.6</v>
          </cell>
          <cell r="AR999">
            <v>28.6</v>
          </cell>
          <cell r="AS999">
            <v>44643.002083333333</v>
          </cell>
          <cell r="AT999">
            <v>44638.002083333333</v>
          </cell>
          <cell r="AU999"/>
          <cell r="AV999"/>
          <cell r="AW999"/>
          <cell r="AX999"/>
          <cell r="AY999"/>
          <cell r="AZ999"/>
          <cell r="BA999"/>
          <cell r="BB999"/>
          <cell r="BC999" t="str">
            <v>PAID</v>
          </cell>
          <cell r="BD999"/>
          <cell r="BE999">
            <v>44612.402083333334</v>
          </cell>
          <cell r="BF999">
            <v>231.5979166666657</v>
          </cell>
          <cell r="BG999">
            <v>44604</v>
          </cell>
          <cell r="BH999">
            <v>44844</v>
          </cell>
        </row>
        <row r="1000">
          <cell r="E1000" t="str">
            <v>X22093794946</v>
          </cell>
          <cell r="F1000" t="str">
            <v>S&amp;Y REALTY CORPORATION</v>
          </cell>
          <cell r="G1000" t="str">
            <v>NIOG II, NIOG II, BACOOR</v>
          </cell>
          <cell r="H1000" t="str">
            <v>BACOOR CITY</v>
          </cell>
          <cell r="I1000" t="str">
            <v>DASMA</v>
          </cell>
          <cell r="J1000" t="str">
            <v>for FCOMP 1006</v>
          </cell>
          <cell r="K1000"/>
          <cell r="L1000" t="str">
            <v>ECOM</v>
          </cell>
          <cell r="M1000" t="str">
            <v>CLOSE</v>
          </cell>
          <cell r="N1000" t="str">
            <v>JSP</v>
          </cell>
          <cell r="O1000">
            <v>30.31</v>
          </cell>
          <cell r="P1000"/>
          <cell r="Q1000">
            <v>44</v>
          </cell>
          <cell r="R1000">
            <v>45</v>
          </cell>
          <cell r="S1000">
            <v>198008.56</v>
          </cell>
          <cell r="T1000" t="str">
            <v>NEW</v>
          </cell>
          <cell r="U1000">
            <v>21141.08</v>
          </cell>
          <cell r="V1000">
            <v>10574.189999999999</v>
          </cell>
          <cell r="W1000">
            <v>44830.645138888889</v>
          </cell>
          <cell r="X1000">
            <v>44834</v>
          </cell>
          <cell r="Y1000">
            <v>44832</v>
          </cell>
          <cell r="Z1000"/>
          <cell r="AA1000">
            <v>44839.398611111108</v>
          </cell>
          <cell r="AB1000">
            <v>45008.82916666667</v>
          </cell>
          <cell r="AC1000">
            <v>8.7534722222189885</v>
          </cell>
          <cell r="AD1000">
            <v>5.398611111108039</v>
          </cell>
          <cell r="AE1000">
            <v>169.43055555556202</v>
          </cell>
          <cell r="AF1000">
            <v>44849.419332437275</v>
          </cell>
          <cell r="AG1000">
            <v>44858.225784050177</v>
          </cell>
          <cell r="AH1000">
            <v>44880.645138888889</v>
          </cell>
          <cell r="AI1000">
            <v>0.30150848765420957</v>
          </cell>
          <cell r="AJ1000">
            <v>4.2357638888890508</v>
          </cell>
          <cell r="AK1000">
            <v>20</v>
          </cell>
          <cell r="AL1000">
            <v>36</v>
          </cell>
          <cell r="AM1000">
            <v>21.774193548387096</v>
          </cell>
          <cell r="AN1000">
            <v>27.58064516129032</v>
          </cell>
          <cell r="AO1000">
            <v>18.774193548387096</v>
          </cell>
          <cell r="AP1000">
            <v>40</v>
          </cell>
          <cell r="AQ1000">
            <v>32</v>
          </cell>
          <cell r="AR1000">
            <v>27</v>
          </cell>
          <cell r="AS1000">
            <v>44871.398611111108</v>
          </cell>
          <cell r="AT1000">
            <v>44866.398611111108</v>
          </cell>
          <cell r="AU1000"/>
          <cell r="AV1000"/>
          <cell r="AW1000"/>
          <cell r="AX1000"/>
          <cell r="AY1000"/>
          <cell r="AZ1000"/>
          <cell r="BA1000"/>
          <cell r="BB1000"/>
          <cell r="BC1000" t="str">
            <v>PAID</v>
          </cell>
          <cell r="BD1000"/>
          <cell r="BE1000">
            <v>44842.398611111108</v>
          </cell>
          <cell r="BF1000">
            <v>2.601388888891961</v>
          </cell>
          <cell r="BG1000">
            <v>44839</v>
          </cell>
          <cell r="BH1000">
            <v>44845</v>
          </cell>
        </row>
        <row r="1001">
          <cell r="E1001" t="str">
            <v>X22031284656</v>
          </cell>
          <cell r="F1001" t="str">
            <v>DAHN BERGER PHILS. CONSTRUCTION CORPORATION</v>
          </cell>
          <cell r="G1001" t="str">
            <v>DOÑA SOLEDAD, BETTER LIVING SUBD, PARANAQUE</v>
          </cell>
          <cell r="H1001" t="str">
            <v>PARAÑAQUE CITY</v>
          </cell>
          <cell r="I1001" t="str">
            <v>PARAÑAQUE</v>
          </cell>
          <cell r="J1001"/>
          <cell r="K1001"/>
          <cell r="L1001" t="str">
            <v>ECOM</v>
          </cell>
          <cell r="M1001" t="str">
            <v>CLOSE</v>
          </cell>
          <cell r="N1001" t="str">
            <v>MBF</v>
          </cell>
          <cell r="O1001">
            <v>286.8</v>
          </cell>
          <cell r="P1001"/>
          <cell r="Q1001">
            <v>412.73</v>
          </cell>
          <cell r="R1001">
            <v>593</v>
          </cell>
          <cell r="S1001">
            <v>1756552.98</v>
          </cell>
          <cell r="T1001" t="str">
            <v>NEW</v>
          </cell>
          <cell r="U1001">
            <v>194604.06</v>
          </cell>
          <cell r="V1001"/>
          <cell r="W1001">
            <v>44784.67291666667</v>
          </cell>
          <cell r="X1001">
            <v>44789.650694444441</v>
          </cell>
          <cell r="Y1001">
            <v>44788</v>
          </cell>
          <cell r="Z1001"/>
          <cell r="AA1001">
            <v>44799.657638888886</v>
          </cell>
          <cell r="AB1001">
            <v>45183.359027777777</v>
          </cell>
          <cell r="AC1001">
            <v>14.984722222216078</v>
          </cell>
          <cell r="AD1001">
            <v>10.006944444445253</v>
          </cell>
          <cell r="AE1001">
            <v>383.70138888889051</v>
          </cell>
          <cell r="AF1001">
            <v>44800.512507110354</v>
          </cell>
          <cell r="AG1001">
            <v>44808.536397895339</v>
          </cell>
          <cell r="AH1001">
            <v>44834.67291666667</v>
          </cell>
          <cell r="AI1001">
            <v>0.59653853411811286</v>
          </cell>
          <cell r="AJ1001">
            <v>7.6740277777778099</v>
          </cell>
          <cell r="AK1001">
            <v>32</v>
          </cell>
          <cell r="AL1001">
            <v>23</v>
          </cell>
          <cell r="AM1001">
            <v>18.839590443686006</v>
          </cell>
          <cell r="AN1001">
            <v>23.863481228668942</v>
          </cell>
          <cell r="AO1001">
            <v>15.839590443686006</v>
          </cell>
          <cell r="AP1001">
            <v>50</v>
          </cell>
          <cell r="AQ1001">
            <v>40</v>
          </cell>
          <cell r="AR1001">
            <v>35</v>
          </cell>
          <cell r="AS1001">
            <v>44839.657638888886</v>
          </cell>
          <cell r="AT1001">
            <v>44834.657638888886</v>
          </cell>
          <cell r="AU1001"/>
          <cell r="AV1001"/>
          <cell r="AW1001"/>
          <cell r="AX1001"/>
          <cell r="AY1001"/>
          <cell r="AZ1001"/>
          <cell r="BA1001"/>
          <cell r="BB1001"/>
          <cell r="BC1001" t="str">
            <v>PAID</v>
          </cell>
          <cell r="BD1001" t="str">
            <v>WITH BACKJOB</v>
          </cell>
          <cell r="BE1001">
            <v>44802.657638888886</v>
          </cell>
          <cell r="BF1001">
            <v>42.34236111111386</v>
          </cell>
          <cell r="BG1001">
            <v>44840</v>
          </cell>
          <cell r="BH1001">
            <v>44845</v>
          </cell>
        </row>
        <row r="1002">
          <cell r="E1002" t="str">
            <v>X21062598511</v>
          </cell>
          <cell r="F1002" t="str">
            <v>KENNETH KHOE KEH</v>
          </cell>
          <cell r="G1002" t="str">
            <v>PHASE 2 ACCESS ROAD, AMVEL COMMERCIAL COMPLEX, PARANAQUE</v>
          </cell>
          <cell r="H1002" t="str">
            <v>PARAÑAQUE CITY</v>
          </cell>
          <cell r="I1002" t="str">
            <v>PARAÑAQUE</v>
          </cell>
          <cell r="J1002"/>
          <cell r="K1002"/>
          <cell r="L1002" t="str">
            <v>AVECO</v>
          </cell>
          <cell r="M1002" t="str">
            <v>CLOSE</v>
          </cell>
          <cell r="N1002" t="str">
            <v>JSP</v>
          </cell>
          <cell r="O1002">
            <v>1019.35</v>
          </cell>
          <cell r="P1002"/>
          <cell r="Q1002">
            <v>621.5</v>
          </cell>
          <cell r="R1002">
            <v>35.700000000000003</v>
          </cell>
          <cell r="S1002">
            <v>1397880.34</v>
          </cell>
          <cell r="T1002" t="str">
            <v>NEW</v>
          </cell>
          <cell r="U1002">
            <v>455159.23</v>
          </cell>
          <cell r="V1002">
            <v>209777.52</v>
          </cell>
          <cell r="W1002">
            <v>44456.738888888889</v>
          </cell>
          <cell r="X1002">
            <v>44459</v>
          </cell>
          <cell r="Y1002">
            <v>44460</v>
          </cell>
          <cell r="Z1002"/>
          <cell r="AA1002">
            <v>44578.573611111111</v>
          </cell>
          <cell r="AB1002">
            <v>45352.319444444445</v>
          </cell>
          <cell r="AC1002">
            <v>121.8347222222219</v>
          </cell>
          <cell r="AD1002">
            <v>119.57361111111095</v>
          </cell>
          <cell r="AE1002">
            <v>773.7458333333343</v>
          </cell>
          <cell r="AF1002">
            <v>44481.573940435279</v>
          </cell>
          <cell r="AG1002">
            <v>44491.996620847654</v>
          </cell>
          <cell r="AH1002">
            <v>44506.738888888889</v>
          </cell>
          <cell r="AI1002">
            <v>3.2827689043209789</v>
          </cell>
          <cell r="AJ1002">
            <v>14.068106060606079</v>
          </cell>
          <cell r="AK1002">
            <v>40</v>
          </cell>
          <cell r="AL1002">
            <v>36</v>
          </cell>
          <cell r="AM1002">
            <v>27.835051546391753</v>
          </cell>
          <cell r="AN1002">
            <v>35.257731958762882</v>
          </cell>
          <cell r="AO1002">
            <v>24.835051546391753</v>
          </cell>
          <cell r="AP1002">
            <v>55</v>
          </cell>
          <cell r="AQ1002">
            <v>44</v>
          </cell>
          <cell r="AR1002">
            <v>39</v>
          </cell>
          <cell r="AS1002">
            <v>44622.573611111111</v>
          </cell>
          <cell r="AT1002">
            <v>44617.573611111111</v>
          </cell>
          <cell r="AU1002"/>
          <cell r="AV1002"/>
          <cell r="AW1002"/>
          <cell r="AX1002"/>
          <cell r="AY1002"/>
          <cell r="AZ1002"/>
          <cell r="BA1002"/>
          <cell r="BB1002"/>
          <cell r="BC1002" t="str">
            <v>PAID</v>
          </cell>
          <cell r="BD1002"/>
          <cell r="BE1002">
            <v>44581.573611111111</v>
          </cell>
          <cell r="BF1002">
            <v>263.42638888888905</v>
          </cell>
          <cell r="BG1002">
            <v>44595</v>
          </cell>
          <cell r="BH1002">
            <v>44845</v>
          </cell>
        </row>
        <row r="1003">
          <cell r="E1003" t="str">
            <v>X22041772088</v>
          </cell>
          <cell r="F1003" t="str">
            <v>DMCI PROJECT DEVELOPERS,INC.</v>
          </cell>
          <cell r="G1003" t="str">
            <v>OAK TOWER, THE ATHERTON, PARANAQUE</v>
          </cell>
          <cell r="H1003" t="str">
            <v>PARAÑAQUE CITY</v>
          </cell>
          <cell r="I1003" t="str">
            <v>PARAÑAQUE</v>
          </cell>
          <cell r="J1003" t="str">
            <v>OH side done, palit sungay 1005</v>
          </cell>
          <cell r="K1003"/>
          <cell r="L1003" t="str">
            <v>ECOM</v>
          </cell>
          <cell r="M1003" t="str">
            <v>CLOSE</v>
          </cell>
          <cell r="N1003" t="str">
            <v>UG</v>
          </cell>
          <cell r="O1003">
            <v>60.85</v>
          </cell>
          <cell r="P1003"/>
          <cell r="Q1003">
            <v>585.52</v>
          </cell>
          <cell r="R1003">
            <v>955</v>
          </cell>
          <cell r="S1003">
            <v>3182821.23</v>
          </cell>
          <cell r="T1003" t="str">
            <v>NEW</v>
          </cell>
          <cell r="U1003">
            <v>37330.129999999997</v>
          </cell>
          <cell r="V1003">
            <v>39911.48000000001</v>
          </cell>
          <cell r="W1003">
            <v>44799.692361111112</v>
          </cell>
          <cell r="X1003">
            <v>44805</v>
          </cell>
          <cell r="Y1003">
            <v>44809</v>
          </cell>
          <cell r="Z1003"/>
          <cell r="AA1003">
            <v>44841.577777777777</v>
          </cell>
          <cell r="AB1003">
            <v>45364.546527777777</v>
          </cell>
          <cell r="AC1003">
            <v>41.885416666664241</v>
          </cell>
          <cell r="AD1003">
            <v>36.577777777776646</v>
          </cell>
          <cell r="AE1003">
            <v>522.96875</v>
          </cell>
          <cell r="AF1003">
            <v>44816.463134750084</v>
          </cell>
          <cell r="AG1003">
            <v>44824.735341053805</v>
          </cell>
          <cell r="AH1003">
            <v>44849.692361111112</v>
          </cell>
          <cell r="AI1003">
            <v>1.5889141757245455</v>
          </cell>
          <cell r="AJ1003">
            <v>9.5085227272727266</v>
          </cell>
          <cell r="AK1003">
            <v>40</v>
          </cell>
          <cell r="AL1003">
            <v>23</v>
          </cell>
          <cell r="AM1003">
            <v>19.770773638968482</v>
          </cell>
          <cell r="AN1003">
            <v>25.04297994269341</v>
          </cell>
          <cell r="AO1003">
            <v>16.770773638968482</v>
          </cell>
          <cell r="AP1003">
            <v>55</v>
          </cell>
          <cell r="AQ1003">
            <v>44</v>
          </cell>
          <cell r="AR1003">
            <v>39</v>
          </cell>
          <cell r="AS1003">
            <v>44885.577777777777</v>
          </cell>
          <cell r="AT1003">
            <v>44880.577777777777</v>
          </cell>
          <cell r="AU1003"/>
          <cell r="AV1003"/>
          <cell r="AW1003"/>
          <cell r="AX1003"/>
          <cell r="AY1003"/>
          <cell r="AZ1003"/>
          <cell r="BA1003"/>
          <cell r="BB1003"/>
          <cell r="BC1003" t="str">
            <v>PAID</v>
          </cell>
          <cell r="BD1003"/>
          <cell r="BE1003">
            <v>44844.577777777777</v>
          </cell>
          <cell r="BF1003">
            <v>0.42222222222335404</v>
          </cell>
          <cell r="BG1003">
            <v>44835</v>
          </cell>
          <cell r="BH1003">
            <v>44845</v>
          </cell>
        </row>
        <row r="1004">
          <cell r="E1004" t="str">
            <v>X21073248290</v>
          </cell>
          <cell r="F1004" t="str">
            <v>CITY GOVERNMENT OF MUNTINLUPA</v>
          </cell>
          <cell r="G1004" t="str">
            <v>BAUTISTA EXT, BAYANAN, MUNTINLUPA</v>
          </cell>
          <cell r="H1004" t="str">
            <v>MUNTINLUPA CITY</v>
          </cell>
          <cell r="I1004" t="str">
            <v>PARAÑAQUE</v>
          </cell>
          <cell r="J1004" t="str">
            <v>for execution 0917</v>
          </cell>
          <cell r="K1004"/>
          <cell r="L1004" t="str">
            <v>ECOM</v>
          </cell>
          <cell r="M1004" t="str">
            <v>CLOSE</v>
          </cell>
          <cell r="N1004" t="str">
            <v>MBF</v>
          </cell>
          <cell r="O1004">
            <v>361.18</v>
          </cell>
          <cell r="P1004"/>
          <cell r="Q1004">
            <v>581.04999999999995</v>
          </cell>
          <cell r="R1004">
            <v>150</v>
          </cell>
          <cell r="S1004">
            <v>1278133.9099999999</v>
          </cell>
          <cell r="T1004" t="str">
            <v>MODIFICATION</v>
          </cell>
          <cell r="U1004">
            <v>243430.24</v>
          </cell>
          <cell r="V1004">
            <v>130236.95000000006</v>
          </cell>
          <cell r="W1004">
            <v>44792.584722222222</v>
          </cell>
          <cell r="X1004">
            <v>44795</v>
          </cell>
          <cell r="Y1004">
            <v>44799</v>
          </cell>
          <cell r="Z1004"/>
          <cell r="AA1004">
            <v>44827.459722222222</v>
          </cell>
          <cell r="AB1004">
            <v>45367.619444444441</v>
          </cell>
          <cell r="AC1004">
            <v>34.875</v>
          </cell>
          <cell r="AD1004">
            <v>32.459722222221899</v>
          </cell>
          <cell r="AE1004">
            <v>540.15972222221899</v>
          </cell>
          <cell r="AF1004">
            <v>44815.11663711584</v>
          </cell>
          <cell r="AG1004">
            <v>44824.92514775414</v>
          </cell>
          <cell r="AH1004">
            <v>44842.584722222222</v>
          </cell>
          <cell r="AI1004">
            <v>1.024453125</v>
          </cell>
          <cell r="AJ1004">
            <v>9.8210858585857999</v>
          </cell>
          <cell r="AK1004">
            <v>40</v>
          </cell>
          <cell r="AL1004">
            <v>32</v>
          </cell>
          <cell r="AM1004">
            <v>25.531914893617024</v>
          </cell>
          <cell r="AN1004">
            <v>32.340425531914896</v>
          </cell>
          <cell r="AO1004">
            <v>22.531914893617024</v>
          </cell>
          <cell r="AP1004">
            <v>55</v>
          </cell>
          <cell r="AQ1004">
            <v>44</v>
          </cell>
          <cell r="AR1004">
            <v>39</v>
          </cell>
          <cell r="AS1004">
            <v>44871.459722222222</v>
          </cell>
          <cell r="AT1004">
            <v>44866.459722222222</v>
          </cell>
          <cell r="AU1004"/>
          <cell r="AV1004"/>
          <cell r="AW1004"/>
          <cell r="AX1004"/>
          <cell r="AY1004"/>
          <cell r="AZ1004"/>
          <cell r="BA1004"/>
          <cell r="BB1004"/>
          <cell r="BC1004" t="str">
            <v>PAID</v>
          </cell>
          <cell r="BD1004"/>
          <cell r="BE1004">
            <v>44830.459722222222</v>
          </cell>
          <cell r="BF1004">
            <v>14.540277777778101</v>
          </cell>
          <cell r="BG1004">
            <v>44835</v>
          </cell>
          <cell r="BH1004">
            <v>44845</v>
          </cell>
        </row>
        <row r="1005">
          <cell r="E1005" t="str">
            <v>R20519587</v>
          </cell>
          <cell r="F1005" t="str">
            <v>DEPARTMENT OF PUBLIC WORKS AND HIGHWAYS,</v>
          </cell>
          <cell r="G1005" t="str">
            <v>MOLINO-PALIPARAN, MOLINO IV, BACOOR</v>
          </cell>
          <cell r="H1005" t="str">
            <v>BACOOR CITY</v>
          </cell>
          <cell r="I1005" t="str">
            <v>DASMA</v>
          </cell>
          <cell r="J1005"/>
          <cell r="K1005"/>
          <cell r="L1005" t="str">
            <v>AVECO</v>
          </cell>
          <cell r="M1005" t="str">
            <v>CLOSE</v>
          </cell>
          <cell r="N1005" t="str">
            <v>MBF</v>
          </cell>
          <cell r="O1005">
            <v>160.19</v>
          </cell>
          <cell r="P1005"/>
          <cell r="Q1005">
            <v>1587.4</v>
          </cell>
          <cell r="R1005">
            <v>0</v>
          </cell>
          <cell r="S1005">
            <v>2204230.54</v>
          </cell>
          <cell r="T1005" t="str">
            <v>RELOC</v>
          </cell>
          <cell r="U1005">
            <v>566731.98</v>
          </cell>
          <cell r="V1005">
            <v>84179.02</v>
          </cell>
          <cell r="W1005">
            <v>44439.780555555553</v>
          </cell>
          <cell r="X1005">
            <v>44447</v>
          </cell>
          <cell r="Y1005">
            <v>44447</v>
          </cell>
          <cell r="Z1005"/>
          <cell r="AA1005">
            <v>44628.375</v>
          </cell>
          <cell r="AB1005">
            <v>45657.56527777778</v>
          </cell>
          <cell r="AC1005">
            <v>188.59444444444671</v>
          </cell>
          <cell r="AD1005">
            <v>181.375</v>
          </cell>
          <cell r="AE1005">
            <v>1029.1902777777796</v>
          </cell>
          <cell r="AF1005">
            <v>44466.256538088302</v>
          </cell>
          <cell r="AG1005">
            <v>44477.116800097036</v>
          </cell>
          <cell r="AH1005">
            <v>44489.780555555553</v>
          </cell>
          <cell r="AI1005">
            <v>4.7986808641975882</v>
          </cell>
          <cell r="AJ1005">
            <v>17.153171296296325</v>
          </cell>
          <cell r="AK1005">
            <v>50</v>
          </cell>
          <cell r="AL1005">
            <v>36</v>
          </cell>
          <cell r="AM1005">
            <v>29.475982532751093</v>
          </cell>
          <cell r="AN1005">
            <v>37.336244541484717</v>
          </cell>
          <cell r="AO1005">
            <v>26.475982532751093</v>
          </cell>
          <cell r="AP1005">
            <v>60</v>
          </cell>
          <cell r="AQ1005">
            <v>48</v>
          </cell>
          <cell r="AR1005">
            <v>43</v>
          </cell>
          <cell r="AS1005">
            <v>44676.375</v>
          </cell>
          <cell r="AT1005">
            <v>44671.375</v>
          </cell>
          <cell r="AU1005"/>
          <cell r="AV1005"/>
          <cell r="AW1005"/>
          <cell r="AX1005"/>
          <cell r="AY1005"/>
          <cell r="AZ1005"/>
          <cell r="BA1005"/>
          <cell r="BB1005"/>
          <cell r="BC1005" t="str">
            <v>PAID</v>
          </cell>
          <cell r="BD1005"/>
          <cell r="BE1005">
            <v>44631.375</v>
          </cell>
          <cell r="BF1005">
            <v>213.625</v>
          </cell>
          <cell r="BG1005">
            <v>44635</v>
          </cell>
          <cell r="BH1005">
            <v>44845</v>
          </cell>
        </row>
        <row r="1006">
          <cell r="E1006" t="str">
            <v>X22072828760</v>
          </cell>
          <cell r="F1006" t="str">
            <v>SUNNY PLACE REALTY CORPORATION</v>
          </cell>
          <cell r="G1006" t="str">
            <v>QUIRINO, TAMBO, PARANAQUE</v>
          </cell>
          <cell r="H1006" t="str">
            <v>PARAÑAQUE CITY</v>
          </cell>
          <cell r="I1006" t="str">
            <v>PARAÑAQUE</v>
          </cell>
          <cell r="J1006"/>
          <cell r="K1006"/>
          <cell r="L1006" t="str">
            <v>ECOM</v>
          </cell>
          <cell r="M1006" t="str">
            <v>CLOSE</v>
          </cell>
          <cell r="N1006" t="str">
            <v>MBF</v>
          </cell>
          <cell r="O1006">
            <v>91.54</v>
          </cell>
          <cell r="P1006"/>
          <cell r="Q1006">
            <v>165.43</v>
          </cell>
          <cell r="R1006">
            <v>1649</v>
          </cell>
          <cell r="S1006">
            <v>264245.93</v>
          </cell>
          <cell r="T1006" t="str">
            <v>NEW</v>
          </cell>
          <cell r="U1006">
            <v>61774.83</v>
          </cell>
          <cell r="V1006">
            <v>43267.73</v>
          </cell>
          <cell r="W1006">
            <v>44776.436805555553</v>
          </cell>
          <cell r="X1006">
            <v>44778</v>
          </cell>
          <cell r="Y1006">
            <v>44781</v>
          </cell>
          <cell r="Z1006"/>
          <cell r="AA1006">
            <v>44799.34375</v>
          </cell>
          <cell r="AB1006">
            <v>45603.342361111114</v>
          </cell>
          <cell r="AC1006">
            <v>22.906944444446708</v>
          </cell>
          <cell r="AD1006">
            <v>21.34375</v>
          </cell>
          <cell r="AE1006">
            <v>803.99861111111386</v>
          </cell>
          <cell r="AF1006">
            <v>44789.552508034889</v>
          </cell>
          <cell r="AG1006">
            <v>44796.850028696048</v>
          </cell>
          <cell r="AH1006">
            <v>44826.436805555553</v>
          </cell>
          <cell r="AI1006">
            <v>1.0660539529915583</v>
          </cell>
          <cell r="AJ1006">
            <v>18.272695707070771</v>
          </cell>
          <cell r="AK1006">
            <v>26</v>
          </cell>
          <cell r="AL1006">
            <v>20</v>
          </cell>
          <cell r="AM1006">
            <v>16.115702479338843</v>
          </cell>
          <cell r="AN1006">
            <v>20.41322314049587</v>
          </cell>
          <cell r="AO1006">
            <v>13.115702479338843</v>
          </cell>
          <cell r="AP1006">
            <v>44</v>
          </cell>
          <cell r="AQ1006">
            <v>35.200000000000003</v>
          </cell>
          <cell r="AR1006">
            <v>30.200000000000003</v>
          </cell>
          <cell r="AS1006">
            <v>44834.543749999997</v>
          </cell>
          <cell r="AT1006">
            <v>44829.543749999997</v>
          </cell>
          <cell r="AU1006"/>
          <cell r="AV1006"/>
          <cell r="AW1006"/>
          <cell r="AX1006"/>
          <cell r="AY1006"/>
          <cell r="AZ1006"/>
          <cell r="BA1006"/>
          <cell r="BB1006"/>
          <cell r="BC1006" t="str">
            <v>PAID</v>
          </cell>
          <cell r="BD1006"/>
          <cell r="BE1006">
            <v>44802.34375</v>
          </cell>
          <cell r="BF1006">
            <v>42.65625</v>
          </cell>
          <cell r="BG1006">
            <v>44802</v>
          </cell>
          <cell r="BH1006">
            <v>44845</v>
          </cell>
        </row>
        <row r="1007">
          <cell r="E1007" t="str">
            <v>X22052173007</v>
          </cell>
          <cell r="F1007" t="str">
            <v>SUNNY PLACE REALTY CORPORATION</v>
          </cell>
          <cell r="G1007" t="str">
            <v>QUIRINO, TAMBO, PARANAQUE</v>
          </cell>
          <cell r="H1007" t="str">
            <v>PARAÑAQUE CITY</v>
          </cell>
          <cell r="I1007" t="str">
            <v>PARAÑAQUE</v>
          </cell>
          <cell r="J1007" t="str">
            <v>PRA ROW issue</v>
          </cell>
          <cell r="K1007"/>
          <cell r="L1007" t="str">
            <v>ECOM</v>
          </cell>
          <cell r="M1007" t="str">
            <v>CLOSE</v>
          </cell>
          <cell r="N1007" t="str">
            <v>MBF</v>
          </cell>
          <cell r="O1007">
            <v>357.76</v>
          </cell>
          <cell r="P1007"/>
          <cell r="Q1007">
            <v>533.38</v>
          </cell>
          <cell r="R1007">
            <v>1649</v>
          </cell>
          <cell r="S1007">
            <v>2458889.3199999998</v>
          </cell>
          <cell r="T1007" t="str">
            <v>NEW</v>
          </cell>
          <cell r="U1007">
            <v>242729.3</v>
          </cell>
          <cell r="V1007">
            <v>131110.21999999997</v>
          </cell>
          <cell r="W1007">
            <v>44743.551388888889</v>
          </cell>
          <cell r="X1007">
            <v>44748</v>
          </cell>
          <cell r="Y1007">
            <v>44748</v>
          </cell>
          <cell r="Z1007"/>
          <cell r="AA1007">
            <v>44799.345833333333</v>
          </cell>
          <cell r="AB1007">
            <v>45575.45416666667</v>
          </cell>
          <cell r="AC1007">
            <v>55.794444444443798</v>
          </cell>
          <cell r="AD1007">
            <v>51.345833333332848</v>
          </cell>
          <cell r="AE1007">
            <v>776.10833333333721</v>
          </cell>
          <cell r="AF1007">
            <v>44758.198447712421</v>
          </cell>
          <cell r="AG1007">
            <v>44765.904330065357</v>
          </cell>
          <cell r="AH1007">
            <v>44793.551388888889</v>
          </cell>
          <cell r="AI1007">
            <v>2.3712638888888611</v>
          </cell>
          <cell r="AJ1007">
            <v>14.111060606060677</v>
          </cell>
          <cell r="AK1007">
            <v>40</v>
          </cell>
          <cell r="AL1007">
            <v>20</v>
          </cell>
          <cell r="AM1007">
            <v>17.647058823529413</v>
          </cell>
          <cell r="AN1007">
            <v>22.352941176470591</v>
          </cell>
          <cell r="AO1007">
            <v>14.647058823529413</v>
          </cell>
          <cell r="AP1007">
            <v>55</v>
          </cell>
          <cell r="AQ1007">
            <v>44</v>
          </cell>
          <cell r="AR1007">
            <v>39</v>
          </cell>
          <cell r="AS1007">
            <v>44843.345833333333</v>
          </cell>
          <cell r="AT1007">
            <v>44838.345833333333</v>
          </cell>
          <cell r="AU1007"/>
          <cell r="AV1007"/>
          <cell r="AW1007"/>
          <cell r="AX1007"/>
          <cell r="AY1007"/>
          <cell r="AZ1007"/>
          <cell r="BA1007"/>
          <cell r="BB1007"/>
          <cell r="BC1007" t="str">
            <v>PAID</v>
          </cell>
          <cell r="BD1007"/>
          <cell r="BE1007">
            <v>44802.345833333333</v>
          </cell>
          <cell r="BF1007">
            <v>42.654166666667152</v>
          </cell>
          <cell r="BG1007">
            <v>44833</v>
          </cell>
          <cell r="BH1007">
            <v>44845</v>
          </cell>
        </row>
        <row r="1008">
          <cell r="E1008" t="str">
            <v>X22062716863</v>
          </cell>
          <cell r="F1008" t="str">
            <v>BRUNO GULTIANO DELOSO</v>
          </cell>
          <cell r="G1008" t="str">
            <v>BALATONG, STO. NINO, TAGUIG CITY</v>
          </cell>
          <cell r="H1008" t="str">
            <v>TAGUIG CITY</v>
          </cell>
          <cell r="I1008" t="str">
            <v>PARAÑAQUE</v>
          </cell>
          <cell r="J1008"/>
          <cell r="K1008"/>
          <cell r="L1008" t="str">
            <v>VJC</v>
          </cell>
          <cell r="M1008" t="str">
            <v>CLOSE</v>
          </cell>
          <cell r="N1008" t="str">
            <v>MBF</v>
          </cell>
          <cell r="O1008">
            <v>96.27</v>
          </cell>
          <cell r="P1008"/>
          <cell r="Q1008">
            <v>159.75</v>
          </cell>
          <cell r="R1008">
            <v>18</v>
          </cell>
          <cell r="S1008">
            <v>472036.22</v>
          </cell>
          <cell r="T1008" t="str">
            <v>NEW</v>
          </cell>
          <cell r="U1008">
            <v>65285.5</v>
          </cell>
          <cell r="V1008">
            <v>53741.14</v>
          </cell>
          <cell r="W1008">
            <v>44776.42291666667</v>
          </cell>
          <cell r="X1008">
            <v>44778</v>
          </cell>
          <cell r="Y1008">
            <v>44782</v>
          </cell>
          <cell r="Z1008"/>
          <cell r="AA1008">
            <v>44807.275000000001</v>
          </cell>
          <cell r="AB1008">
            <v>45625.277777777781</v>
          </cell>
          <cell r="AC1008">
            <v>30.852083333331393</v>
          </cell>
          <cell r="AD1008">
            <v>29.275000000001455</v>
          </cell>
          <cell r="AE1008">
            <v>818.00277777777956</v>
          </cell>
          <cell r="AF1008">
            <v>44797.629813218395</v>
          </cell>
          <cell r="AG1008">
            <v>44807.084985632187</v>
          </cell>
          <cell r="AH1008">
            <v>44826.42291666667</v>
          </cell>
          <cell r="AI1008">
            <v>0.95588719729338711</v>
          </cell>
          <cell r="AJ1008">
            <v>18.590972222222263</v>
          </cell>
          <cell r="AK1008">
            <v>26</v>
          </cell>
          <cell r="AL1008">
            <v>36</v>
          </cell>
          <cell r="AM1008">
            <v>24.206896551724139</v>
          </cell>
          <cell r="AN1008">
            <v>30.662068965517239</v>
          </cell>
          <cell r="AO1008">
            <v>21.206896551724139</v>
          </cell>
          <cell r="AP1008">
            <v>44</v>
          </cell>
          <cell r="AQ1008">
            <v>35.200000000000003</v>
          </cell>
          <cell r="AR1008">
            <v>30.200000000000003</v>
          </cell>
          <cell r="AS1008">
            <v>44842.474999999999</v>
          </cell>
          <cell r="AT1008">
            <v>44837.474999999999</v>
          </cell>
          <cell r="AU1008"/>
          <cell r="AV1008"/>
          <cell r="AW1008"/>
          <cell r="AX1008"/>
          <cell r="AY1008"/>
          <cell r="AZ1008"/>
          <cell r="BA1008"/>
          <cell r="BB1008"/>
          <cell r="BC1008" t="str">
            <v>PAID</v>
          </cell>
          <cell r="BD1008" t="str">
            <v>WITH BACKJOB</v>
          </cell>
          <cell r="BE1008">
            <v>44810.275000000001</v>
          </cell>
          <cell r="BF1008">
            <v>34.724999999998545</v>
          </cell>
          <cell r="BG1008">
            <v>44807</v>
          </cell>
          <cell r="BH1008">
            <v>44845</v>
          </cell>
        </row>
        <row r="1009">
          <cell r="E1009" t="str">
            <v>X22020802431</v>
          </cell>
          <cell r="F1009" t="str">
            <v>SERVEQUEST, INC.</v>
          </cell>
          <cell r="G1009" t="str">
            <v>SUMMIT CIRCLE SUBD, SUMMIT CIRCLE SUBD, MUNTINLUPA</v>
          </cell>
          <cell r="H1009" t="str">
            <v>MUNTINLUPA CITY</v>
          </cell>
          <cell r="I1009" t="str">
            <v>PARAÑAQUE</v>
          </cell>
          <cell r="J1009" t="str">
            <v>for PAI for execution 0916</v>
          </cell>
          <cell r="K1009"/>
          <cell r="L1009" t="str">
            <v>ECOM</v>
          </cell>
          <cell r="M1009" t="str">
            <v>CLOSE</v>
          </cell>
          <cell r="N1009" t="str">
            <v>IJP</v>
          </cell>
          <cell r="O1009">
            <v>582.59</v>
          </cell>
          <cell r="P1009"/>
          <cell r="Q1009">
            <v>916.93</v>
          </cell>
          <cell r="R1009">
            <v>410</v>
          </cell>
          <cell r="S1009">
            <v>2203880.46</v>
          </cell>
          <cell r="T1009" t="str">
            <v>NEW</v>
          </cell>
          <cell r="U1009">
            <v>394864.98</v>
          </cell>
          <cell r="V1009">
            <v>353225.14</v>
          </cell>
          <cell r="W1009">
            <v>44692.656944444447</v>
          </cell>
          <cell r="X1009">
            <v>44699</v>
          </cell>
          <cell r="Y1009">
            <v>44697</v>
          </cell>
          <cell r="Z1009"/>
          <cell r="AA1009">
            <v>44823.289583333331</v>
          </cell>
          <cell r="AB1009">
            <v>45569.593055555553</v>
          </cell>
          <cell r="AC1009">
            <v>130.63263888888469</v>
          </cell>
          <cell r="AD1009">
            <v>124.28958333333139</v>
          </cell>
          <cell r="AE1009">
            <v>746.3034722222219</v>
          </cell>
          <cell r="AF1009">
            <v>44711.444653941653</v>
          </cell>
          <cell r="AG1009">
            <v>44720.254709807574</v>
          </cell>
          <cell r="AH1009">
            <v>44742.656944444447</v>
          </cell>
          <cell r="AI1009">
            <v>4.496777377136608</v>
          </cell>
          <cell r="AJ1009">
            <v>13.569154040404035</v>
          </cell>
          <cell r="AK1009">
            <v>40</v>
          </cell>
          <cell r="AL1009">
            <v>26</v>
          </cell>
          <cell r="AM1009">
            <v>21.787709497206709</v>
          </cell>
          <cell r="AN1009">
            <v>27.597765363128495</v>
          </cell>
          <cell r="AO1009">
            <v>18.787709497206709</v>
          </cell>
          <cell r="AP1009">
            <v>55</v>
          </cell>
          <cell r="AQ1009">
            <v>44</v>
          </cell>
          <cell r="AR1009">
            <v>39</v>
          </cell>
          <cell r="AS1009">
            <v>44867.289583333331</v>
          </cell>
          <cell r="AT1009">
            <v>44862.289583333331</v>
          </cell>
          <cell r="AU1009"/>
          <cell r="AV1009"/>
          <cell r="AW1009"/>
          <cell r="AX1009"/>
          <cell r="AY1009"/>
          <cell r="AZ1009"/>
          <cell r="BA1009"/>
          <cell r="BB1009"/>
          <cell r="BC1009" t="str">
            <v>PAID</v>
          </cell>
          <cell r="BD1009"/>
          <cell r="BE1009">
            <v>44826.289583333331</v>
          </cell>
          <cell r="BF1009">
            <v>18.710416666668607</v>
          </cell>
          <cell r="BG1009">
            <v>44821</v>
          </cell>
          <cell r="BH1009">
            <v>44845</v>
          </cell>
        </row>
        <row r="1010">
          <cell r="E1010" t="str">
            <v>X21020493773</v>
          </cell>
          <cell r="F1010" t="str">
            <v>DITO TELECOMMUNITY CORPORATION</v>
          </cell>
          <cell r="G1010" t="str">
            <v>AQUA, CAMELLA SPRINGVILLE NORTH, BACOOR</v>
          </cell>
          <cell r="H1010" t="str">
            <v>BACOOR CITY</v>
          </cell>
          <cell r="I1010" t="str">
            <v>DASMA</v>
          </cell>
          <cell r="J1010" t="str">
            <v>for HOA Approval</v>
          </cell>
          <cell r="K1010"/>
          <cell r="L1010" t="str">
            <v>ECOM</v>
          </cell>
          <cell r="M1010" t="str">
            <v>CLOSE</v>
          </cell>
          <cell r="N1010" t="str">
            <v>MBF</v>
          </cell>
          <cell r="O1010">
            <v>52.59</v>
          </cell>
          <cell r="P1010"/>
          <cell r="Q1010">
            <v>80.069999999999993</v>
          </cell>
          <cell r="R1010">
            <v>19</v>
          </cell>
          <cell r="S1010">
            <v>218544.6</v>
          </cell>
          <cell r="T1010" t="str">
            <v>NEW</v>
          </cell>
          <cell r="U1010">
            <v>35666.26</v>
          </cell>
          <cell r="V1010">
            <v>29063.87</v>
          </cell>
          <cell r="W1010">
            <v>44784.672222222223</v>
          </cell>
          <cell r="X1010">
            <v>44789.650694444441</v>
          </cell>
          <cell r="Y1010">
            <v>44788</v>
          </cell>
          <cell r="Z1010"/>
          <cell r="AA1010">
            <v>44826.313888888886</v>
          </cell>
          <cell r="AB1010">
            <v>45601.564583333333</v>
          </cell>
          <cell r="AC1010">
            <v>41.641666666662786</v>
          </cell>
          <cell r="AD1010">
            <v>36.663194444445253</v>
          </cell>
          <cell r="AE1010">
            <v>775.25069444444671</v>
          </cell>
          <cell r="AF1010">
            <v>44804.757724080962</v>
          </cell>
          <cell r="AG1010">
            <v>44813.913857909953</v>
          </cell>
          <cell r="AH1010">
            <v>44834.672222222223</v>
          </cell>
          <cell r="AI1010">
            <v>1.3528512479869914</v>
          </cell>
          <cell r="AJ1010">
            <v>18.458349867724923</v>
          </cell>
          <cell r="AK1010">
            <v>23</v>
          </cell>
          <cell r="AL1010">
            <v>36</v>
          </cell>
          <cell r="AM1010">
            <v>23.085501858736059</v>
          </cell>
          <cell r="AN1010">
            <v>29.241635687732341</v>
          </cell>
          <cell r="AO1010">
            <v>20.085501858736059</v>
          </cell>
          <cell r="AP1010">
            <v>42</v>
          </cell>
          <cell r="AQ1010">
            <v>33.6</v>
          </cell>
          <cell r="AR1010">
            <v>28.6</v>
          </cell>
          <cell r="AS1010">
            <v>44859.913888888885</v>
          </cell>
          <cell r="AT1010">
            <v>44854.913888888885</v>
          </cell>
          <cell r="AU1010"/>
          <cell r="AV1010"/>
          <cell r="AW1010"/>
          <cell r="AX1010"/>
          <cell r="AY1010"/>
          <cell r="AZ1010"/>
          <cell r="BA1010"/>
          <cell r="BB1010"/>
          <cell r="BC1010" t="str">
            <v>PAID</v>
          </cell>
          <cell r="BD1010"/>
          <cell r="BE1010">
            <v>44829.313888888886</v>
          </cell>
          <cell r="BF1010">
            <v>15.68611111111386</v>
          </cell>
          <cell r="BG1010">
            <v>44845</v>
          </cell>
          <cell r="BH1010">
            <v>44845</v>
          </cell>
        </row>
        <row r="1011">
          <cell r="E1011" t="str">
            <v>R21262050</v>
          </cell>
          <cell r="F1011" t="str">
            <v>ROBERT R. TY</v>
          </cell>
          <cell r="G1011" t="str">
            <v>AGUIRRE, BF HOMES, PARANAQUE</v>
          </cell>
          <cell r="H1011" t="str">
            <v>PARAÑAQUE CITY</v>
          </cell>
          <cell r="I1011" t="str">
            <v>PARAÑAQUE</v>
          </cell>
          <cell r="J1011"/>
          <cell r="K1011"/>
          <cell r="L1011" t="str">
            <v>AVECO</v>
          </cell>
          <cell r="M1011" t="str">
            <v>CLOSE</v>
          </cell>
          <cell r="N1011" t="str">
            <v>MBF</v>
          </cell>
          <cell r="O1011">
            <v>40</v>
          </cell>
          <cell r="P1011"/>
          <cell r="Q1011">
            <v>41.08</v>
          </cell>
          <cell r="R1011">
            <v>0</v>
          </cell>
          <cell r="S1011">
            <v>72349.52</v>
          </cell>
          <cell r="T1011" t="str">
            <v>RELOC</v>
          </cell>
          <cell r="U1011">
            <v>20219.61</v>
          </cell>
          <cell r="V1011">
            <v>35344.129999999997</v>
          </cell>
          <cell r="W1011">
            <v>44540.70416666667</v>
          </cell>
          <cell r="X1011">
            <v>44546</v>
          </cell>
          <cell r="Y1011">
            <v>44545</v>
          </cell>
          <cell r="Z1011"/>
          <cell r="AA1011">
            <v>44613.479861111111</v>
          </cell>
          <cell r="AB1011">
            <v>44908.59097222222</v>
          </cell>
          <cell r="AC1011">
            <v>72.775694444440887</v>
          </cell>
          <cell r="AD1011">
            <v>67.479861111110949</v>
          </cell>
          <cell r="AE1011">
            <v>295.11111111110949</v>
          </cell>
          <cell r="AF1011">
            <v>44559.478360215056</v>
          </cell>
          <cell r="AG1011">
            <v>44568.284811827958</v>
          </cell>
          <cell r="AH1011">
            <v>44590.70416666667</v>
          </cell>
          <cell r="AI1011">
            <v>2.506718364197408</v>
          </cell>
          <cell r="AJ1011">
            <v>7.3777777777777374</v>
          </cell>
          <cell r="AK1011">
            <v>20</v>
          </cell>
          <cell r="AL1011">
            <v>36</v>
          </cell>
          <cell r="AM1011">
            <v>21.774193548387096</v>
          </cell>
          <cell r="AN1011">
            <v>27.58064516129032</v>
          </cell>
          <cell r="AO1011">
            <v>18.774193548387096</v>
          </cell>
          <cell r="AP1011">
            <v>40</v>
          </cell>
          <cell r="AQ1011">
            <v>32</v>
          </cell>
          <cell r="AR1011">
            <v>27</v>
          </cell>
          <cell r="AS1011">
            <v>44645.479861111111</v>
          </cell>
          <cell r="AT1011">
            <v>44640.479861111111</v>
          </cell>
          <cell r="AU1011"/>
          <cell r="AV1011"/>
          <cell r="AW1011"/>
          <cell r="AX1011"/>
          <cell r="AY1011"/>
          <cell r="AZ1011"/>
          <cell r="BA1011"/>
          <cell r="BB1011"/>
          <cell r="BC1011" t="str">
            <v>PAID</v>
          </cell>
          <cell r="BD1011"/>
          <cell r="BE1011">
            <v>44616.479861111111</v>
          </cell>
          <cell r="BF1011">
            <v>229.52013888888905</v>
          </cell>
          <cell r="BG1011">
            <v>44611</v>
          </cell>
          <cell r="BH1011">
            <v>44846</v>
          </cell>
        </row>
        <row r="1012">
          <cell r="E1012" t="str">
            <v>X22052173477</v>
          </cell>
          <cell r="F1012" t="str">
            <v>ROHIT PERLAS NIHALANI</v>
          </cell>
          <cell r="G1012" t="str">
            <v>N. ARMSTRONG, MOONWALK, PARANAQUE</v>
          </cell>
          <cell r="H1012" t="str">
            <v>PARAÑAQUE CITY</v>
          </cell>
          <cell r="I1012" t="str">
            <v>PARAÑAQUE</v>
          </cell>
          <cell r="J1012"/>
          <cell r="K1012"/>
          <cell r="L1012" t="str">
            <v>VJC</v>
          </cell>
          <cell r="M1012" t="str">
            <v>CLOSE</v>
          </cell>
          <cell r="N1012" t="str">
            <v>JSP</v>
          </cell>
          <cell r="O1012">
            <v>67.319999999999993</v>
          </cell>
          <cell r="P1012"/>
          <cell r="Q1012">
            <v>91.85</v>
          </cell>
          <cell r="R1012">
            <v>212.4</v>
          </cell>
          <cell r="S1012">
            <v>387451.3</v>
          </cell>
          <cell r="T1012" t="str">
            <v>NEW</v>
          </cell>
          <cell r="U1012">
            <v>46925.55</v>
          </cell>
          <cell r="V1012">
            <v>49925.55</v>
          </cell>
          <cell r="W1012">
            <v>44813.734027777777</v>
          </cell>
          <cell r="X1012">
            <v>44818.62222222222</v>
          </cell>
          <cell r="Y1012">
            <v>44820</v>
          </cell>
          <cell r="Z1012"/>
          <cell r="AA1012">
            <v>44832.314583333333</v>
          </cell>
          <cell r="AB1012">
            <v>44951.695833333331</v>
          </cell>
          <cell r="AC1012">
            <v>18.580555555556202</v>
          </cell>
          <cell r="AD1012">
            <v>13.692361111112405</v>
          </cell>
          <cell r="AE1012">
            <v>119.38124999999854</v>
          </cell>
          <cell r="AF1012">
            <v>44831.351557658258</v>
          </cell>
          <cell r="AG1012">
            <v>44839.849565626384</v>
          </cell>
          <cell r="AH1012">
            <v>44863.734027777777</v>
          </cell>
          <cell r="AI1012">
            <v>0.67590136876008788</v>
          </cell>
          <cell r="AJ1012">
            <v>2.8424107142856796</v>
          </cell>
          <cell r="AK1012">
            <v>23</v>
          </cell>
          <cell r="AL1012">
            <v>30</v>
          </cell>
          <cell r="AM1012">
            <v>20.617529880478088</v>
          </cell>
          <cell r="AN1012">
            <v>26.115537848605577</v>
          </cell>
          <cell r="AO1012">
            <v>17.617529880478088</v>
          </cell>
          <cell r="AP1012">
            <v>42</v>
          </cell>
          <cell r="AQ1012">
            <v>33.6</v>
          </cell>
          <cell r="AR1012">
            <v>28.6</v>
          </cell>
          <cell r="AS1012">
            <v>44865.914583333331</v>
          </cell>
          <cell r="AT1012">
            <v>44860.914583333331</v>
          </cell>
          <cell r="AU1012"/>
          <cell r="AV1012"/>
          <cell r="AW1012"/>
          <cell r="AX1012"/>
          <cell r="AY1012"/>
          <cell r="AZ1012"/>
          <cell r="BA1012"/>
          <cell r="BB1012"/>
          <cell r="BC1012" t="str">
            <v>PAID</v>
          </cell>
          <cell r="BD1012"/>
          <cell r="BE1012">
            <v>44835.314583333333</v>
          </cell>
          <cell r="BF1012">
            <v>10.685416666667152</v>
          </cell>
          <cell r="BG1012">
            <v>44832</v>
          </cell>
          <cell r="BH1012">
            <v>44846</v>
          </cell>
        </row>
        <row r="1013">
          <cell r="E1013" t="str">
            <v>X22062736089</v>
          </cell>
          <cell r="F1013" t="str">
            <v>CDC REALTY INC.</v>
          </cell>
          <cell r="G1013" t="str">
            <v>STA. ANA, SUN VALLEY SUBD, PARANAQUE</v>
          </cell>
          <cell r="H1013" t="str">
            <v>PARAÑAQUE CITY</v>
          </cell>
          <cell r="I1013" t="str">
            <v>PARAÑAQUE</v>
          </cell>
          <cell r="J1013"/>
          <cell r="K1013"/>
          <cell r="L1013" t="str">
            <v>VJC</v>
          </cell>
          <cell r="M1013" t="str">
            <v>CLOSE</v>
          </cell>
          <cell r="N1013" t="str">
            <v>MBF</v>
          </cell>
          <cell r="O1013">
            <v>33.08</v>
          </cell>
          <cell r="P1013"/>
          <cell r="Q1013">
            <v>45.25</v>
          </cell>
          <cell r="R1013">
            <v>44</v>
          </cell>
          <cell r="S1013">
            <v>279269.71000000002</v>
          </cell>
          <cell r="T1013" t="str">
            <v>NEW</v>
          </cell>
          <cell r="U1013">
            <v>22454.16</v>
          </cell>
          <cell r="V1013">
            <v>22454.16</v>
          </cell>
          <cell r="W1013">
            <v>44760.679166666669</v>
          </cell>
          <cell r="X1013">
            <v>44763.587500000001</v>
          </cell>
          <cell r="Y1013">
            <v>44764</v>
          </cell>
          <cell r="Z1013"/>
          <cell r="AA1013">
            <v>44790.429861111108</v>
          </cell>
          <cell r="AB1013">
            <v>45062.673611111109</v>
          </cell>
          <cell r="AC1013">
            <v>29.750694444439432</v>
          </cell>
          <cell r="AD1013">
            <v>26.842361111106584</v>
          </cell>
          <cell r="AE1013">
            <v>272.24375000000146</v>
          </cell>
          <cell r="AF1013">
            <v>44779.453360215055</v>
          </cell>
          <cell r="AG1013">
            <v>44788.259811827957</v>
          </cell>
          <cell r="AH1013">
            <v>44810.679166666669</v>
          </cell>
          <cell r="AI1013">
            <v>1.024746141975136</v>
          </cell>
          <cell r="AJ1013">
            <v>6.806093750000036</v>
          </cell>
          <cell r="AK1013">
            <v>20</v>
          </cell>
          <cell r="AL1013">
            <v>36</v>
          </cell>
          <cell r="AM1013">
            <v>21.774193548387096</v>
          </cell>
          <cell r="AN1013">
            <v>27.58064516129032</v>
          </cell>
          <cell r="AO1013">
            <v>18.774193548387096</v>
          </cell>
          <cell r="AP1013">
            <v>40</v>
          </cell>
          <cell r="AQ1013">
            <v>32</v>
          </cell>
          <cell r="AR1013">
            <v>27</v>
          </cell>
          <cell r="AS1013">
            <v>44822.429861111108</v>
          </cell>
          <cell r="AT1013">
            <v>44817.429861111108</v>
          </cell>
          <cell r="AU1013"/>
          <cell r="AV1013"/>
          <cell r="AW1013"/>
          <cell r="AX1013"/>
          <cell r="AY1013"/>
          <cell r="AZ1013"/>
          <cell r="BA1013"/>
          <cell r="BB1013"/>
          <cell r="BC1013" t="str">
            <v>PAID</v>
          </cell>
          <cell r="BD1013"/>
          <cell r="BE1013">
            <v>44793.429861111108</v>
          </cell>
          <cell r="BF1013">
            <v>52.570138888891961</v>
          </cell>
          <cell r="BG1013">
            <v>44790</v>
          </cell>
          <cell r="BH1013">
            <v>44846</v>
          </cell>
        </row>
        <row r="1014">
          <cell r="E1014" t="str">
            <v>X22062613232</v>
          </cell>
          <cell r="F1014" t="str">
            <v>CARLO EMMANUELLE R LUCIANO</v>
          </cell>
          <cell r="G1014" t="str">
            <v>ALICANTE, TOWN AND COUNTRY WEST SUBD, BACOOR</v>
          </cell>
          <cell r="H1014" t="str">
            <v>BACOOR CITY</v>
          </cell>
          <cell r="I1014" t="str">
            <v>DASMA</v>
          </cell>
          <cell r="J1014" t="str">
            <v>For FCOMP</v>
          </cell>
          <cell r="K1014"/>
          <cell r="L1014" t="str">
            <v>AVECO</v>
          </cell>
          <cell r="M1014" t="str">
            <v>CLOSE</v>
          </cell>
          <cell r="N1014" t="str">
            <v>MBF</v>
          </cell>
          <cell r="O1014">
            <v>27.03</v>
          </cell>
          <cell r="P1014"/>
          <cell r="Q1014">
            <v>37.08</v>
          </cell>
          <cell r="R1014">
            <v>3</v>
          </cell>
          <cell r="S1014">
            <v>54750.66</v>
          </cell>
          <cell r="T1014" t="str">
            <v>MODIFICATION</v>
          </cell>
          <cell r="U1014">
            <v>18840.080000000002</v>
          </cell>
          <cell r="V1014">
            <v>18822.23</v>
          </cell>
          <cell r="W1014">
            <v>44797.700694444444</v>
          </cell>
          <cell r="X1014">
            <v>44804</v>
          </cell>
          <cell r="Y1014">
            <v>44803</v>
          </cell>
          <cell r="Z1014"/>
          <cell r="AA1014">
            <v>44820.526388888888</v>
          </cell>
          <cell r="AB1014">
            <v>45171.586111111108</v>
          </cell>
          <cell r="AC1014">
            <v>22.825694444443798</v>
          </cell>
          <cell r="AD1014">
            <v>16.526388888887595</v>
          </cell>
          <cell r="AE1014">
            <v>351.05972222222044</v>
          </cell>
          <cell r="AF1014">
            <v>44816.47488799283</v>
          </cell>
          <cell r="AG1014">
            <v>44825.281339605732</v>
          </cell>
          <cell r="AH1014">
            <v>44847.700694444444</v>
          </cell>
          <cell r="AI1014">
            <v>0.78621836419750846</v>
          </cell>
          <cell r="AJ1014">
            <v>8.7764930555555107</v>
          </cell>
          <cell r="AK1014">
            <v>20</v>
          </cell>
          <cell r="AL1014">
            <v>36</v>
          </cell>
          <cell r="AM1014">
            <v>21.774193548387096</v>
          </cell>
          <cell r="AN1014">
            <v>27.58064516129032</v>
          </cell>
          <cell r="AO1014">
            <v>18.774193548387096</v>
          </cell>
          <cell r="AP1014">
            <v>40</v>
          </cell>
          <cell r="AQ1014">
            <v>32</v>
          </cell>
          <cell r="AR1014">
            <v>27</v>
          </cell>
          <cell r="AS1014">
            <v>44852.526388888888</v>
          </cell>
          <cell r="AT1014">
            <v>44847.526388888888</v>
          </cell>
          <cell r="AU1014"/>
          <cell r="AV1014"/>
          <cell r="AW1014"/>
          <cell r="AX1014"/>
          <cell r="AY1014"/>
          <cell r="AZ1014"/>
          <cell r="BA1014"/>
          <cell r="BB1014"/>
          <cell r="BC1014" t="str">
            <v>PAID</v>
          </cell>
          <cell r="BD1014"/>
          <cell r="BE1014">
            <v>44823.526388888888</v>
          </cell>
          <cell r="BF1014">
            <v>22.473611111112405</v>
          </cell>
          <cell r="BG1014">
            <v>44816</v>
          </cell>
          <cell r="BH1014">
            <v>44846</v>
          </cell>
        </row>
        <row r="1015">
          <cell r="E1015" t="str">
            <v>X21051742517</v>
          </cell>
          <cell r="F1015" t="str">
            <v>SOUTH SEVEN REALTY AND DEVELOPMENT CORPORATION</v>
          </cell>
          <cell r="G1015" t="str">
            <v>BLOCK 2, KATHERINE TOWNHOMES, BACOOR</v>
          </cell>
          <cell r="H1015" t="str">
            <v>BACOOR CITY</v>
          </cell>
          <cell r="I1015" t="str">
            <v>DASMA</v>
          </cell>
          <cell r="J1015"/>
          <cell r="K1015"/>
          <cell r="L1015" t="str">
            <v>AVECO</v>
          </cell>
          <cell r="M1015" t="str">
            <v>CLOSE</v>
          </cell>
          <cell r="N1015" t="str">
            <v>FMS</v>
          </cell>
          <cell r="O1015">
            <v>46.26</v>
          </cell>
          <cell r="P1015"/>
          <cell r="Q1015">
            <v>61.77</v>
          </cell>
          <cell r="R1015">
            <v>15</v>
          </cell>
          <cell r="S1015">
            <v>149209.43</v>
          </cell>
          <cell r="T1015" t="str">
            <v>NEW</v>
          </cell>
          <cell r="U1015">
            <v>31369.74</v>
          </cell>
          <cell r="V1015">
            <v>31369.74</v>
          </cell>
          <cell r="W1015">
            <v>44602.673611111109</v>
          </cell>
          <cell r="X1015">
            <v>44606.620833333334</v>
          </cell>
          <cell r="Y1015">
            <v>44603</v>
          </cell>
          <cell r="Z1015"/>
          <cell r="AA1015">
            <v>44638.31527777778</v>
          </cell>
          <cell r="AB1015">
            <v>45219.323321759257</v>
          </cell>
          <cell r="AC1015">
            <v>35.641666666670062</v>
          </cell>
          <cell r="AD1015">
            <v>31.694444444445253</v>
          </cell>
          <cell r="AE1015">
            <v>581.00804398147739</v>
          </cell>
          <cell r="AF1015">
            <v>44622.759112969849</v>
          </cell>
          <cell r="AG1015">
            <v>44631.915246798839</v>
          </cell>
          <cell r="AH1015">
            <v>44652.673611111109</v>
          </cell>
          <cell r="AI1015">
            <v>1.1579237117553438</v>
          </cell>
          <cell r="AJ1015">
            <v>13.833524856701843</v>
          </cell>
          <cell r="AK1015">
            <v>23</v>
          </cell>
          <cell r="AL1015">
            <v>36</v>
          </cell>
          <cell r="AM1015">
            <v>23.085501858736059</v>
          </cell>
          <cell r="AN1015">
            <v>29.241635687732341</v>
          </cell>
          <cell r="AO1015">
            <v>20.085501858736059</v>
          </cell>
          <cell r="AP1015">
            <v>42</v>
          </cell>
          <cell r="AQ1015">
            <v>33.6</v>
          </cell>
          <cell r="AR1015">
            <v>28.6</v>
          </cell>
          <cell r="AS1015">
            <v>44671.915277777778</v>
          </cell>
          <cell r="AT1015">
            <v>44666.915277777778</v>
          </cell>
          <cell r="AU1015"/>
          <cell r="AV1015"/>
          <cell r="AW1015"/>
          <cell r="AX1015"/>
          <cell r="AY1015"/>
          <cell r="AZ1015"/>
          <cell r="BA1015"/>
          <cell r="BB1015"/>
          <cell r="BC1015" t="str">
            <v>PAID</v>
          </cell>
          <cell r="BD1015" t="str">
            <v>WITH BACKJOB</v>
          </cell>
          <cell r="BE1015">
            <v>44641.31527777778</v>
          </cell>
          <cell r="BF1015">
            <v>204.68472222222044</v>
          </cell>
          <cell r="BG1015">
            <v>44638</v>
          </cell>
          <cell r="BH1015">
            <v>44846</v>
          </cell>
        </row>
        <row r="1016">
          <cell r="E1016" t="str">
            <v>R21221353</v>
          </cell>
          <cell r="F1016" t="str">
            <v>CUMBE, MIZAR R.</v>
          </cell>
          <cell r="G1016" t="str">
            <v>BLOCK 6, CASIMIRO TOWNHOMES HABAY, BACOOR</v>
          </cell>
          <cell r="H1016" t="str">
            <v>BACOOR CITY</v>
          </cell>
          <cell r="I1016" t="str">
            <v>DASMA</v>
          </cell>
          <cell r="J1016"/>
          <cell r="K1016"/>
          <cell r="L1016" t="str">
            <v>AVECO</v>
          </cell>
          <cell r="M1016" t="str">
            <v>CLOSE</v>
          </cell>
          <cell r="N1016" t="str">
            <v>FMS</v>
          </cell>
          <cell r="O1016">
            <v>75.88</v>
          </cell>
          <cell r="P1016"/>
          <cell r="Q1016">
            <v>105.87</v>
          </cell>
          <cell r="R1016">
            <v>0</v>
          </cell>
          <cell r="S1016">
            <v>135360.13</v>
          </cell>
          <cell r="T1016" t="str">
            <v>RELOC</v>
          </cell>
          <cell r="U1016">
            <v>51457.61</v>
          </cell>
          <cell r="V1016"/>
          <cell r="W1016">
            <v>44564.393055555556</v>
          </cell>
          <cell r="X1016">
            <v>44565.602777777778</v>
          </cell>
          <cell r="Y1016">
            <v>44567</v>
          </cell>
          <cell r="Z1016"/>
          <cell r="AA1016">
            <v>44651.544444444444</v>
          </cell>
          <cell r="AB1016">
            <v>45244.368055555555</v>
          </cell>
          <cell r="AC1016">
            <v>87.151388888887595</v>
          </cell>
          <cell r="AD1016">
            <v>85.941666666665697</v>
          </cell>
          <cell r="AE1016">
            <v>592.82361111111095</v>
          </cell>
          <cell r="AF1016">
            <v>44585.599952107281</v>
          </cell>
          <cell r="AG1016">
            <v>44595.055124521074</v>
          </cell>
          <cell r="AH1016">
            <v>44614.393055555556</v>
          </cell>
          <cell r="AI1016">
            <v>2.7002032882240812</v>
          </cell>
          <cell r="AJ1016">
            <v>13.473263888888885</v>
          </cell>
          <cell r="AK1016">
            <v>26</v>
          </cell>
          <cell r="AL1016">
            <v>36</v>
          </cell>
          <cell r="AM1016">
            <v>24.206896551724139</v>
          </cell>
          <cell r="AN1016">
            <v>30.662068965517239</v>
          </cell>
          <cell r="AO1016">
            <v>21.206896551724139</v>
          </cell>
          <cell r="AP1016">
            <v>44</v>
          </cell>
          <cell r="AQ1016">
            <v>35.200000000000003</v>
          </cell>
          <cell r="AR1016">
            <v>30.200000000000003</v>
          </cell>
          <cell r="AS1016">
            <v>44686.744444444441</v>
          </cell>
          <cell r="AT1016">
            <v>44681.744444444441</v>
          </cell>
          <cell r="AU1016"/>
          <cell r="AV1016"/>
          <cell r="AW1016"/>
          <cell r="AX1016"/>
          <cell r="AY1016"/>
          <cell r="AZ1016"/>
          <cell r="BA1016"/>
          <cell r="BB1016"/>
          <cell r="BC1016" t="str">
            <v>PAID</v>
          </cell>
          <cell r="BD1016"/>
          <cell r="BE1016">
            <v>44654.544444444444</v>
          </cell>
          <cell r="BF1016">
            <v>191.4555555555562</v>
          </cell>
          <cell r="BG1016">
            <v>44646</v>
          </cell>
          <cell r="BH1016">
            <v>44846</v>
          </cell>
        </row>
        <row r="1017">
          <cell r="E1017" t="str">
            <v>X21094331434</v>
          </cell>
          <cell r="F1017" t="str">
            <v>LEO MAJAM ESPIRITU</v>
          </cell>
          <cell r="G1017" t="str">
            <v>GEN. TIRONA, MABOLO I, BACOOR</v>
          </cell>
          <cell r="H1017" t="str">
            <v>BACOOR CITY</v>
          </cell>
          <cell r="I1017" t="str">
            <v>DASMA</v>
          </cell>
          <cell r="J1017"/>
          <cell r="K1017"/>
          <cell r="L1017" t="str">
            <v>AVECO</v>
          </cell>
          <cell r="M1017" t="str">
            <v>CLOSE</v>
          </cell>
          <cell r="N1017" t="str">
            <v>MBF</v>
          </cell>
          <cell r="O1017">
            <v>67.14</v>
          </cell>
          <cell r="P1017"/>
          <cell r="Q1017">
            <v>85.13</v>
          </cell>
          <cell r="R1017">
            <v>0</v>
          </cell>
          <cell r="S1017">
            <v>72598.759999999995</v>
          </cell>
          <cell r="T1017" t="str">
            <v>TERMINATION</v>
          </cell>
          <cell r="U1017">
            <v>44882.53</v>
          </cell>
          <cell r="V1017"/>
          <cell r="W1017">
            <v>44482.76666666667</v>
          </cell>
          <cell r="X1017">
            <v>44484</v>
          </cell>
          <cell r="Y1017">
            <v>44489</v>
          </cell>
          <cell r="Z1017"/>
          <cell r="AA1017">
            <v>44613.663888888892</v>
          </cell>
          <cell r="AB1017">
            <v>45250.560416666667</v>
          </cell>
          <cell r="AC1017">
            <v>130.8972222222219</v>
          </cell>
          <cell r="AD1017">
            <v>129.66388888889196</v>
          </cell>
          <cell r="AE1017">
            <v>636.89652777777519</v>
          </cell>
          <cell r="AF1017">
            <v>44502.852168525409</v>
          </cell>
          <cell r="AG1017">
            <v>44512.008302354399</v>
          </cell>
          <cell r="AH1017">
            <v>44532.76666666667</v>
          </cell>
          <cell r="AI1017">
            <v>4.2525788378958564</v>
          </cell>
          <cell r="AJ1017">
            <v>15.16420304232798</v>
          </cell>
          <cell r="AK1017">
            <v>23</v>
          </cell>
          <cell r="AL1017">
            <v>36</v>
          </cell>
          <cell r="AM1017">
            <v>23.085501858736059</v>
          </cell>
          <cell r="AN1017">
            <v>29.241635687732341</v>
          </cell>
          <cell r="AO1017">
            <v>20.085501858736059</v>
          </cell>
          <cell r="AP1017">
            <v>42</v>
          </cell>
          <cell r="AQ1017">
            <v>33.6</v>
          </cell>
          <cell r="AR1017">
            <v>28.6</v>
          </cell>
          <cell r="AS1017">
            <v>44647.263888888891</v>
          </cell>
          <cell r="AT1017">
            <v>44642.263888888891</v>
          </cell>
          <cell r="AU1017"/>
          <cell r="AV1017"/>
          <cell r="AW1017"/>
          <cell r="AX1017"/>
          <cell r="AY1017"/>
          <cell r="AZ1017"/>
          <cell r="BA1017"/>
          <cell r="BB1017"/>
          <cell r="BC1017" t="str">
            <v>PAID</v>
          </cell>
          <cell r="BD1017"/>
          <cell r="BE1017">
            <v>44616.663888888892</v>
          </cell>
          <cell r="BF1017">
            <v>229.33611111110804</v>
          </cell>
          <cell r="BG1017">
            <v>44613</v>
          </cell>
          <cell r="BH1017">
            <v>44846</v>
          </cell>
        </row>
        <row r="1018">
          <cell r="E1018" t="str">
            <v>X22020599671</v>
          </cell>
          <cell r="F1018" t="str">
            <v>ELMER TOLIBAS BALBOA</v>
          </cell>
          <cell r="G1018" t="str">
            <v>CAMELLA SPRINGVILLE HTS II, CAMELLA SPRINGVILLE HTS II, BACOOR</v>
          </cell>
          <cell r="H1018" t="str">
            <v>BACOOR CITY</v>
          </cell>
          <cell r="I1018" t="str">
            <v>DASMA</v>
          </cell>
          <cell r="J1018" t="str">
            <v>Target until July 31, 2022</v>
          </cell>
          <cell r="K1018"/>
          <cell r="L1018" t="str">
            <v>AVECO</v>
          </cell>
          <cell r="M1018" t="str">
            <v>CLOSE</v>
          </cell>
          <cell r="N1018" t="str">
            <v>MBF</v>
          </cell>
          <cell r="O1018">
            <v>30.59</v>
          </cell>
          <cell r="P1018"/>
          <cell r="Q1018">
            <v>45</v>
          </cell>
          <cell r="R1018">
            <v>17.5</v>
          </cell>
          <cell r="S1018">
            <v>69515.789999999994</v>
          </cell>
          <cell r="T1018" t="str">
            <v>NEW</v>
          </cell>
          <cell r="U1018">
            <v>20744.88</v>
          </cell>
          <cell r="V1018"/>
          <cell r="W1018">
            <v>44692.682638888888</v>
          </cell>
          <cell r="X1018">
            <v>44697.619444444441</v>
          </cell>
          <cell r="Y1018">
            <v>44697</v>
          </cell>
          <cell r="Z1018"/>
          <cell r="AA1018">
            <v>44771.598611111112</v>
          </cell>
          <cell r="AB1018">
            <v>45250.611111111109</v>
          </cell>
          <cell r="AC1018">
            <v>78.915972222224809</v>
          </cell>
          <cell r="AD1018">
            <v>73.979166666671517</v>
          </cell>
          <cell r="AE1018">
            <v>479.01249999999709</v>
          </cell>
          <cell r="AF1018">
            <v>44711.456832437274</v>
          </cell>
          <cell r="AG1018">
            <v>44720.263284050176</v>
          </cell>
          <cell r="AH1018">
            <v>44742.682638888888</v>
          </cell>
          <cell r="AI1018">
            <v>2.7182168209877435</v>
          </cell>
          <cell r="AJ1018">
            <v>11.975312499999927</v>
          </cell>
          <cell r="AK1018">
            <v>20</v>
          </cell>
          <cell r="AL1018">
            <v>36</v>
          </cell>
          <cell r="AM1018">
            <v>21.774193548387096</v>
          </cell>
          <cell r="AN1018">
            <v>27.58064516129032</v>
          </cell>
          <cell r="AO1018">
            <v>18.774193548387096</v>
          </cell>
          <cell r="AP1018">
            <v>40</v>
          </cell>
          <cell r="AQ1018">
            <v>32</v>
          </cell>
          <cell r="AR1018">
            <v>27</v>
          </cell>
          <cell r="AS1018">
            <v>44803.598611111112</v>
          </cell>
          <cell r="AT1018">
            <v>44798.598611111112</v>
          </cell>
          <cell r="AU1018"/>
          <cell r="AV1018"/>
          <cell r="AW1018"/>
          <cell r="AX1018"/>
          <cell r="AY1018"/>
          <cell r="AZ1018"/>
          <cell r="BA1018"/>
          <cell r="BB1018"/>
          <cell r="BC1018" t="str">
            <v>PAID</v>
          </cell>
          <cell r="BD1018" t="str">
            <v>WITH BACKJOB</v>
          </cell>
          <cell r="BE1018">
            <v>44774.598611111112</v>
          </cell>
          <cell r="BF1018">
            <v>71.401388888887595</v>
          </cell>
          <cell r="BG1018">
            <v>44771</v>
          </cell>
          <cell r="BH1018">
            <v>44846</v>
          </cell>
        </row>
        <row r="1019">
          <cell r="E1019" t="str">
            <v>X22031180839</v>
          </cell>
          <cell r="F1019" t="str">
            <v>SOUTHHILL MEDICAL SPECIALISTS,,</v>
          </cell>
          <cell r="G1019" t="str">
            <v>MOLINO IV, MOLINO IV, BACOOR</v>
          </cell>
          <cell r="H1019" t="str">
            <v>BACOOR CITY</v>
          </cell>
          <cell r="I1019" t="str">
            <v>DASMA</v>
          </cell>
          <cell r="J1019"/>
          <cell r="K1019"/>
          <cell r="L1019" t="str">
            <v>AVECO</v>
          </cell>
          <cell r="M1019" t="str">
            <v>CLOSE</v>
          </cell>
          <cell r="N1019" t="str">
            <v>JSP</v>
          </cell>
          <cell r="O1019">
            <v>200.95</v>
          </cell>
          <cell r="P1019"/>
          <cell r="Q1019">
            <v>279.35000000000002</v>
          </cell>
          <cell r="R1019">
            <v>519.48</v>
          </cell>
          <cell r="S1019">
            <v>1073649.78</v>
          </cell>
          <cell r="T1019" t="str">
            <v>MODIFICATION</v>
          </cell>
          <cell r="U1019">
            <v>136082.6</v>
          </cell>
          <cell r="V1019">
            <v>133370.05000000002</v>
          </cell>
          <cell r="W1019">
            <v>44762.582638888889</v>
          </cell>
          <cell r="X1019">
            <v>44767.572222222225</v>
          </cell>
          <cell r="Y1019">
            <v>44767</v>
          </cell>
          <cell r="Z1019"/>
          <cell r="AA1019">
            <v>44812.256944444445</v>
          </cell>
          <cell r="AB1019">
            <v>45272.763888888891</v>
          </cell>
          <cell r="AC1019">
            <v>49.674305555556202</v>
          </cell>
          <cell r="AD1019">
            <v>44.684722222220444</v>
          </cell>
          <cell r="AE1019">
            <v>460.50694444444525</v>
          </cell>
          <cell r="AF1019">
            <v>44777.809053983226</v>
          </cell>
          <cell r="AG1019">
            <v>44785.669431341717</v>
          </cell>
          <cell r="AH1019">
            <v>44812.582638888889</v>
          </cell>
          <cell r="AI1019">
            <v>2.0440513932022348</v>
          </cell>
          <cell r="AJ1019">
            <v>10.011020531400984</v>
          </cell>
          <cell r="AK1019">
            <v>28</v>
          </cell>
          <cell r="AL1019">
            <v>23</v>
          </cell>
          <cell r="AM1019">
            <v>18.226415094339625</v>
          </cell>
          <cell r="AN1019">
            <v>23.086792452830192</v>
          </cell>
          <cell r="AO1019">
            <v>15.226415094339625</v>
          </cell>
          <cell r="AP1019">
            <v>46</v>
          </cell>
          <cell r="AQ1019">
            <v>36.800000000000004</v>
          </cell>
          <cell r="AR1019">
            <v>31.800000000000004</v>
          </cell>
          <cell r="AS1019">
            <v>44849.056944444448</v>
          </cell>
          <cell r="AT1019">
            <v>44844.056944444448</v>
          </cell>
          <cell r="AU1019"/>
          <cell r="AV1019"/>
          <cell r="AW1019"/>
          <cell r="AX1019"/>
          <cell r="AY1019"/>
          <cell r="AZ1019"/>
          <cell r="BA1019"/>
          <cell r="BB1019"/>
          <cell r="BC1019" t="str">
            <v>PAID</v>
          </cell>
          <cell r="BD1019"/>
          <cell r="BE1019">
            <v>44815.256944444445</v>
          </cell>
          <cell r="BF1019">
            <v>30.743055555554747</v>
          </cell>
          <cell r="BG1019">
            <v>44811</v>
          </cell>
          <cell r="BH1019">
            <v>44846</v>
          </cell>
        </row>
        <row r="1020">
          <cell r="E1020" t="str">
            <v>X22083531865</v>
          </cell>
          <cell r="F1020" t="str">
            <v>FRANKLIN URI SEDANO</v>
          </cell>
          <cell r="G1020" t="str">
            <v>DE SOCORRO, SAN ANTONIO VALLEY 1, PARANAQUE</v>
          </cell>
          <cell r="H1020" t="str">
            <v>PARAÑAQUE CITY</v>
          </cell>
          <cell r="I1020" t="str">
            <v>PARAÑAQUE</v>
          </cell>
          <cell r="J1020"/>
          <cell r="K1020"/>
          <cell r="L1020" t="str">
            <v>VJC</v>
          </cell>
          <cell r="M1020" t="str">
            <v>CLOSE</v>
          </cell>
          <cell r="N1020" t="str">
            <v>JSP</v>
          </cell>
          <cell r="O1020">
            <v>33.299999999999997</v>
          </cell>
          <cell r="P1020"/>
          <cell r="Q1020">
            <v>42.92</v>
          </cell>
          <cell r="R1020">
            <v>46</v>
          </cell>
          <cell r="S1020">
            <v>196953.42</v>
          </cell>
          <cell r="T1020" t="str">
            <v>NEW</v>
          </cell>
          <cell r="U1020">
            <v>21867.22</v>
          </cell>
          <cell r="V1020">
            <v>21867.22</v>
          </cell>
          <cell r="W1020">
            <v>44813.734722222223</v>
          </cell>
          <cell r="X1020">
            <v>44820.616666666669</v>
          </cell>
          <cell r="Y1020">
            <v>44820</v>
          </cell>
          <cell r="Z1020"/>
          <cell r="AA1020">
            <v>44832.313888888886</v>
          </cell>
          <cell r="AB1020">
            <v>45282.294444444444</v>
          </cell>
          <cell r="AC1020">
            <v>18.579166666662786</v>
          </cell>
          <cell r="AD1020">
            <v>11.697222222217533</v>
          </cell>
          <cell r="AE1020">
            <v>449.98055555555766</v>
          </cell>
          <cell r="AF1020">
            <v>44832.50891577061</v>
          </cell>
          <cell r="AG1020">
            <v>44841.315367383511</v>
          </cell>
          <cell r="AH1020">
            <v>44863.734722222223</v>
          </cell>
          <cell r="AI1020">
            <v>0.63994907407394042</v>
          </cell>
          <cell r="AJ1020">
            <v>11.249513888888941</v>
          </cell>
          <cell r="AK1020">
            <v>20</v>
          </cell>
          <cell r="AL1020">
            <v>36</v>
          </cell>
          <cell r="AM1020">
            <v>21.774193548387096</v>
          </cell>
          <cell r="AN1020">
            <v>27.58064516129032</v>
          </cell>
          <cell r="AO1020">
            <v>18.774193548387096</v>
          </cell>
          <cell r="AP1020">
            <v>40</v>
          </cell>
          <cell r="AQ1020">
            <v>32</v>
          </cell>
          <cell r="AR1020">
            <v>27</v>
          </cell>
          <cell r="AS1020">
            <v>44864.313888888886</v>
          </cell>
          <cell r="AT1020">
            <v>44859.313888888886</v>
          </cell>
          <cell r="AU1020"/>
          <cell r="AV1020"/>
          <cell r="AW1020"/>
          <cell r="AX1020"/>
          <cell r="AY1020"/>
          <cell r="AZ1020"/>
          <cell r="BA1020"/>
          <cell r="BB1020"/>
          <cell r="BC1020" t="str">
            <v>PAID</v>
          </cell>
          <cell r="BD1020"/>
          <cell r="BE1020">
            <v>44835.313888888886</v>
          </cell>
          <cell r="BF1020">
            <v>10.68611111111386</v>
          </cell>
          <cell r="BG1020">
            <v>44832</v>
          </cell>
          <cell r="BH1020">
            <v>44846</v>
          </cell>
        </row>
        <row r="1021">
          <cell r="E1021" t="str">
            <v>X22030992450</v>
          </cell>
          <cell r="F1021" t="str">
            <v>CITY GOVERNMENT OF LAS PIÑAS</v>
          </cell>
          <cell r="G1021" t="str">
            <v>BF CARNIBAL PARK, BF RESORT VILL, LAS PINAS CITY</v>
          </cell>
          <cell r="H1021" t="str">
            <v>LAS PIÑAS CITY</v>
          </cell>
          <cell r="I1021" t="str">
            <v>PARAÑAQUE</v>
          </cell>
          <cell r="J1021"/>
          <cell r="K1021"/>
          <cell r="L1021" t="str">
            <v>AVECO</v>
          </cell>
          <cell r="M1021" t="str">
            <v>CLOSE</v>
          </cell>
          <cell r="N1021" t="str">
            <v>MBF</v>
          </cell>
          <cell r="O1021">
            <v>66.63</v>
          </cell>
          <cell r="P1021"/>
          <cell r="Q1021">
            <v>103.1</v>
          </cell>
          <cell r="R1021">
            <v>18.5</v>
          </cell>
          <cell r="S1021">
            <v>283697.19</v>
          </cell>
          <cell r="T1021" t="str">
            <v>NEW</v>
          </cell>
          <cell r="U1021">
            <v>45186.879999999997</v>
          </cell>
          <cell r="V1021">
            <v>24274.65</v>
          </cell>
          <cell r="W1021">
            <v>44642.736111111109</v>
          </cell>
          <cell r="X1021">
            <v>44645.650694444441</v>
          </cell>
          <cell r="Y1021">
            <v>44648</v>
          </cell>
          <cell r="Z1021"/>
          <cell r="AA1021">
            <v>44673.63958333333</v>
          </cell>
          <cell r="AB1021">
            <v>45316.585416666669</v>
          </cell>
          <cell r="AC1021">
            <v>30.903472222220444</v>
          </cell>
          <cell r="AD1021">
            <v>27.988888888889051</v>
          </cell>
          <cell r="AE1021">
            <v>642.94583333333867</v>
          </cell>
          <cell r="AF1021">
            <v>44663.943007662834</v>
          </cell>
          <cell r="AG1021">
            <v>44673.398180076627</v>
          </cell>
          <cell r="AH1021">
            <v>44692.736111111109</v>
          </cell>
          <cell r="AI1021">
            <v>0.95747937440640263</v>
          </cell>
          <cell r="AJ1021">
            <v>14.612405303030425</v>
          </cell>
          <cell r="AK1021">
            <v>26</v>
          </cell>
          <cell r="AL1021">
            <v>36</v>
          </cell>
          <cell r="AM1021">
            <v>24.206896551724139</v>
          </cell>
          <cell r="AN1021">
            <v>30.662068965517239</v>
          </cell>
          <cell r="AO1021">
            <v>21.206896551724139</v>
          </cell>
          <cell r="AP1021">
            <v>44</v>
          </cell>
          <cell r="AQ1021">
            <v>35.200000000000003</v>
          </cell>
          <cell r="AR1021">
            <v>30.200000000000003</v>
          </cell>
          <cell r="AS1021">
            <v>44708.839583333327</v>
          </cell>
          <cell r="AT1021">
            <v>44703.839583333327</v>
          </cell>
          <cell r="AU1021"/>
          <cell r="AV1021"/>
          <cell r="AW1021"/>
          <cell r="AX1021"/>
          <cell r="AY1021"/>
          <cell r="AZ1021"/>
          <cell r="BA1021"/>
          <cell r="BB1021"/>
          <cell r="BC1021" t="str">
            <v>PAID</v>
          </cell>
          <cell r="BD1021"/>
          <cell r="BE1021">
            <v>44676.63958333333</v>
          </cell>
          <cell r="BF1021">
            <v>169.36041666667006</v>
          </cell>
          <cell r="BG1021">
            <v>44703</v>
          </cell>
          <cell r="BH1021">
            <v>44846</v>
          </cell>
        </row>
        <row r="1022">
          <cell r="E1022" t="str">
            <v>X22052219529</v>
          </cell>
          <cell r="F1022" t="str">
            <v>S AND Y CENTRAL REALTY CORP.</v>
          </cell>
          <cell r="G1022" t="str">
            <v>QUIRINO, SAN DIONISIO, PARANAQUE</v>
          </cell>
          <cell r="H1022" t="str">
            <v>PARAÑAQUE CITY</v>
          </cell>
          <cell r="I1022" t="str">
            <v>PARAÑAQUE</v>
          </cell>
          <cell r="J1022"/>
          <cell r="K1022"/>
          <cell r="L1022" t="str">
            <v>AVECO</v>
          </cell>
          <cell r="M1022" t="str">
            <v>CLOSE</v>
          </cell>
          <cell r="N1022" t="str">
            <v>MBF</v>
          </cell>
          <cell r="O1022">
            <v>208.56</v>
          </cell>
          <cell r="P1022"/>
          <cell r="Q1022">
            <v>285.63</v>
          </cell>
          <cell r="R1022">
            <v>874</v>
          </cell>
          <cell r="S1022">
            <v>846158.41</v>
          </cell>
          <cell r="T1022" t="str">
            <v>NEW</v>
          </cell>
          <cell r="U1022">
            <v>65796.149999999994</v>
          </cell>
          <cell r="V1022">
            <v>32896.81</v>
          </cell>
          <cell r="W1022">
            <v>44741.6875</v>
          </cell>
          <cell r="X1022">
            <v>44743</v>
          </cell>
          <cell r="Y1022">
            <v>44743</v>
          </cell>
          <cell r="Z1022"/>
          <cell r="AA1022">
            <v>44749.790277777778</v>
          </cell>
          <cell r="AB1022">
            <v>45381.589583333334</v>
          </cell>
          <cell r="AC1022">
            <v>8.1027777777781012</v>
          </cell>
          <cell r="AD1022">
            <v>6.7902777777781012</v>
          </cell>
          <cell r="AE1022">
            <v>631.7993055555562</v>
          </cell>
          <cell r="AF1022">
            <v>44756.913915094337</v>
          </cell>
          <cell r="AG1022">
            <v>44764.774292452828</v>
          </cell>
          <cell r="AH1022">
            <v>44791.6875</v>
          </cell>
          <cell r="AI1022">
            <v>0.33342175638372618</v>
          </cell>
          <cell r="AJ1022">
            <v>13.734767512077308</v>
          </cell>
          <cell r="AK1022">
            <v>28</v>
          </cell>
          <cell r="AL1022">
            <v>23</v>
          </cell>
          <cell r="AM1022">
            <v>18.226415094339625</v>
          </cell>
          <cell r="AN1022">
            <v>23.086792452830192</v>
          </cell>
          <cell r="AO1022">
            <v>15.226415094339625</v>
          </cell>
          <cell r="AP1022">
            <v>46</v>
          </cell>
          <cell r="AQ1022">
            <v>36.800000000000004</v>
          </cell>
          <cell r="AR1022">
            <v>31.800000000000004</v>
          </cell>
          <cell r="AS1022">
            <v>44786.590277777781</v>
          </cell>
          <cell r="AT1022">
            <v>44781.590277777781</v>
          </cell>
          <cell r="AU1022"/>
          <cell r="AV1022"/>
          <cell r="AW1022"/>
          <cell r="AX1022"/>
          <cell r="AY1022"/>
          <cell r="AZ1022"/>
          <cell r="BA1022"/>
          <cell r="BB1022"/>
          <cell r="BC1022" t="str">
            <v>PAID</v>
          </cell>
          <cell r="BD1022" t="str">
            <v>WITH BACKJOB</v>
          </cell>
          <cell r="BE1022">
            <v>44752.790277777778</v>
          </cell>
          <cell r="BF1022">
            <v>93.209722222221899</v>
          </cell>
          <cell r="BG1022">
            <v>44745</v>
          </cell>
          <cell r="BH1022">
            <v>44846</v>
          </cell>
        </row>
        <row r="1023">
          <cell r="E1023" t="str">
            <v>X21104930714</v>
          </cell>
          <cell r="F1023" t="str">
            <v>JOIE MEDINA GAWARAN</v>
          </cell>
          <cell r="G1023" t="str">
            <v>MOLINO I, MOLINO I, BACOOR</v>
          </cell>
          <cell r="H1023" t="str">
            <v>BACOOR CITY</v>
          </cell>
          <cell r="I1023" t="str">
            <v>DASMA</v>
          </cell>
          <cell r="J1023" t="str">
            <v>tentative completion May 2022</v>
          </cell>
          <cell r="K1023"/>
          <cell r="L1023" t="str">
            <v>AVECO</v>
          </cell>
          <cell r="M1023" t="str">
            <v>CLOSE</v>
          </cell>
          <cell r="N1023" t="str">
            <v>MBF</v>
          </cell>
          <cell r="O1023">
            <v>22.91</v>
          </cell>
          <cell r="P1023"/>
          <cell r="Q1023">
            <v>31.4</v>
          </cell>
          <cell r="R1023">
            <v>30</v>
          </cell>
          <cell r="S1023">
            <v>146302.44</v>
          </cell>
          <cell r="T1023" t="str">
            <v>NEW</v>
          </cell>
          <cell r="U1023">
            <v>15537.99</v>
          </cell>
          <cell r="V1023">
            <v>13026.6</v>
          </cell>
          <cell r="W1023">
            <v>44677.658333333333</v>
          </cell>
          <cell r="X1023">
            <v>44680.654166666667</v>
          </cell>
          <cell r="Y1023">
            <v>44680</v>
          </cell>
          <cell r="Z1023"/>
          <cell r="AA1023">
            <v>44693.595138888886</v>
          </cell>
          <cell r="AB1023">
            <v>45401.586805555555</v>
          </cell>
          <cell r="AC1023">
            <v>15.936805555553292</v>
          </cell>
          <cell r="AD1023">
            <v>12.940972222218988</v>
          </cell>
          <cell r="AE1023">
            <v>707.99166666666861</v>
          </cell>
          <cell r="AF1023">
            <v>44696.432526881719</v>
          </cell>
          <cell r="AG1023">
            <v>44705.238978494621</v>
          </cell>
          <cell r="AH1023">
            <v>44727.658333333333</v>
          </cell>
          <cell r="AI1023">
            <v>0.54893441358016892</v>
          </cell>
          <cell r="AJ1023">
            <v>17.699791666666716</v>
          </cell>
          <cell r="AK1023">
            <v>20</v>
          </cell>
          <cell r="AL1023">
            <v>36</v>
          </cell>
          <cell r="AM1023">
            <v>21.774193548387096</v>
          </cell>
          <cell r="AN1023">
            <v>27.58064516129032</v>
          </cell>
          <cell r="AO1023">
            <v>18.774193548387096</v>
          </cell>
          <cell r="AP1023">
            <v>40</v>
          </cell>
          <cell r="AQ1023">
            <v>32</v>
          </cell>
          <cell r="AR1023">
            <v>27</v>
          </cell>
          <cell r="AS1023">
            <v>44725.595138888886</v>
          </cell>
          <cell r="AT1023">
            <v>44720.595138888886</v>
          </cell>
          <cell r="AU1023"/>
          <cell r="AV1023"/>
          <cell r="AW1023"/>
          <cell r="AX1023"/>
          <cell r="AY1023"/>
          <cell r="AZ1023"/>
          <cell r="BA1023"/>
          <cell r="BB1023"/>
          <cell r="BC1023" t="str">
            <v>PAID</v>
          </cell>
          <cell r="BD1023"/>
          <cell r="BE1023">
            <v>44696.595138888886</v>
          </cell>
          <cell r="BF1023">
            <v>149.40486111111386</v>
          </cell>
          <cell r="BG1023">
            <v>44686</v>
          </cell>
          <cell r="BH1023">
            <v>44846</v>
          </cell>
        </row>
        <row r="1024">
          <cell r="E1024" t="str">
            <v>X22020539340</v>
          </cell>
          <cell r="F1024" t="str">
            <v>PHILIPPINE SEVEN CORPORATION</v>
          </cell>
          <cell r="G1024" t="str">
            <v>GEN. TIRONA, HABAY I, BACOOR</v>
          </cell>
          <cell r="H1024" t="str">
            <v>BACOOR CITY</v>
          </cell>
          <cell r="I1024" t="str">
            <v>DASMA</v>
          </cell>
          <cell r="J1024"/>
          <cell r="K1024"/>
          <cell r="L1024" t="str">
            <v>AVECO</v>
          </cell>
          <cell r="M1024" t="str">
            <v>CLOSE</v>
          </cell>
          <cell r="N1024" t="str">
            <v>IJP</v>
          </cell>
          <cell r="O1024">
            <v>4.3600000000000003</v>
          </cell>
          <cell r="P1024"/>
          <cell r="Q1024">
            <v>5.98</v>
          </cell>
          <cell r="R1024">
            <v>40</v>
          </cell>
          <cell r="S1024">
            <v>21838.09</v>
          </cell>
          <cell r="T1024" t="str">
            <v>NEW</v>
          </cell>
          <cell r="U1024">
            <v>2956.72</v>
          </cell>
          <cell r="V1024"/>
          <cell r="W1024">
            <v>44712.664583333331</v>
          </cell>
          <cell r="X1024">
            <v>44714.65</v>
          </cell>
          <cell r="Y1024">
            <v>44715</v>
          </cell>
          <cell r="Z1024"/>
          <cell r="AA1024">
            <v>44722.65347222222</v>
          </cell>
          <cell r="AB1024">
            <v>45427.268750000003</v>
          </cell>
          <cell r="AC1024">
            <v>9.9888888888890506</v>
          </cell>
          <cell r="AD1024">
            <v>8.0034722222189885</v>
          </cell>
          <cell r="AE1024">
            <v>704.61527777778247</v>
          </cell>
          <cell r="AF1024">
            <v>44731.438776881718</v>
          </cell>
          <cell r="AG1024">
            <v>44740.245228494619</v>
          </cell>
          <cell r="AH1024">
            <v>44762.664583333331</v>
          </cell>
          <cell r="AI1024">
            <v>0.34406172839506732</v>
          </cell>
          <cell r="AJ1024">
            <v>17.615381944444561</v>
          </cell>
          <cell r="AK1024">
            <v>20</v>
          </cell>
          <cell r="AL1024">
            <v>36</v>
          </cell>
          <cell r="AM1024">
            <v>21.774193548387096</v>
          </cell>
          <cell r="AN1024">
            <v>27.58064516129032</v>
          </cell>
          <cell r="AO1024">
            <v>18.774193548387096</v>
          </cell>
          <cell r="AP1024">
            <v>40</v>
          </cell>
          <cell r="AQ1024">
            <v>32</v>
          </cell>
          <cell r="AR1024">
            <v>27</v>
          </cell>
          <cell r="AS1024">
            <v>44754.65347222222</v>
          </cell>
          <cell r="AT1024">
            <v>44749.65347222222</v>
          </cell>
          <cell r="AU1024"/>
          <cell r="AV1024"/>
          <cell r="AW1024"/>
          <cell r="AX1024"/>
          <cell r="AY1024"/>
          <cell r="AZ1024"/>
          <cell r="BA1024"/>
          <cell r="BB1024"/>
          <cell r="BC1024" t="str">
            <v>PAID</v>
          </cell>
          <cell r="BD1024"/>
          <cell r="BE1024">
            <v>44725.65347222222</v>
          </cell>
          <cell r="BF1024">
            <v>120.34652777777956</v>
          </cell>
          <cell r="BG1024">
            <v>44722</v>
          </cell>
          <cell r="BH1024">
            <v>44846</v>
          </cell>
        </row>
        <row r="1025">
          <cell r="E1025" t="str">
            <v>R21297339</v>
          </cell>
          <cell r="F1025" t="str">
            <v>SAQUILAYAN, JEFF TINED</v>
          </cell>
          <cell r="G1025" t="str">
            <v>SOUTH SUSANA HOMES, SOUTH SUSANA HOMES, BACOOR</v>
          </cell>
          <cell r="H1025" t="str">
            <v>BACOOR CITY</v>
          </cell>
          <cell r="I1025" t="str">
            <v>DASMA</v>
          </cell>
          <cell r="J1025" t="str">
            <v>Execution September 8, 2022</v>
          </cell>
          <cell r="K1025"/>
          <cell r="L1025" t="str">
            <v>AVECO</v>
          </cell>
          <cell r="M1025" t="str">
            <v>CLOSE</v>
          </cell>
          <cell r="N1025" t="str">
            <v>MBF</v>
          </cell>
          <cell r="O1025">
            <v>77.66</v>
          </cell>
          <cell r="P1025"/>
          <cell r="Q1025">
            <v>106.47</v>
          </cell>
          <cell r="R1025">
            <v>0</v>
          </cell>
          <cell r="S1025">
            <v>100219.61</v>
          </cell>
          <cell r="T1025" t="str">
            <v>RELOC</v>
          </cell>
          <cell r="U1025">
            <v>52668.66</v>
          </cell>
          <cell r="V1025">
            <v>23814.400000000001</v>
          </cell>
          <cell r="W1025">
            <v>44743.635416666664</v>
          </cell>
          <cell r="X1025">
            <v>44748</v>
          </cell>
          <cell r="Y1025">
            <v>44748</v>
          </cell>
          <cell r="Z1025"/>
          <cell r="AA1025">
            <v>44813.632638888892</v>
          </cell>
          <cell r="AB1025">
            <v>45441.739583333336</v>
          </cell>
          <cell r="AC1025">
            <v>69.99722222222772</v>
          </cell>
          <cell r="AD1025">
            <v>65.632638888891961</v>
          </cell>
          <cell r="AE1025">
            <v>628.1069444444438</v>
          </cell>
          <cell r="AF1025">
            <v>44764.842313218389</v>
          </cell>
          <cell r="AG1025">
            <v>44774.297485632182</v>
          </cell>
          <cell r="AH1025">
            <v>44793.635416666664</v>
          </cell>
          <cell r="AI1025">
            <v>2.1687173551758585</v>
          </cell>
          <cell r="AJ1025">
            <v>14.275157828282813</v>
          </cell>
          <cell r="AK1025">
            <v>26</v>
          </cell>
          <cell r="AL1025">
            <v>36</v>
          </cell>
          <cell r="AM1025">
            <v>24.206896551724139</v>
          </cell>
          <cell r="AN1025">
            <v>30.662068965517239</v>
          </cell>
          <cell r="AO1025">
            <v>21.206896551724139</v>
          </cell>
          <cell r="AP1025">
            <v>44</v>
          </cell>
          <cell r="AQ1025">
            <v>35.200000000000003</v>
          </cell>
          <cell r="AR1025">
            <v>30.200000000000003</v>
          </cell>
          <cell r="AS1025">
            <v>44848.832638888889</v>
          </cell>
          <cell r="AT1025">
            <v>44843.832638888889</v>
          </cell>
          <cell r="AU1025"/>
          <cell r="AV1025"/>
          <cell r="AW1025"/>
          <cell r="AX1025"/>
          <cell r="AY1025"/>
          <cell r="AZ1025"/>
          <cell r="BA1025"/>
          <cell r="BB1025"/>
          <cell r="BC1025" t="str">
            <v>PAID</v>
          </cell>
          <cell r="BD1025" t="str">
            <v>WITH BACKJOB</v>
          </cell>
          <cell r="BE1025">
            <v>44816.632638888892</v>
          </cell>
          <cell r="BF1025">
            <v>29.367361111108039</v>
          </cell>
          <cell r="BG1025">
            <v>44813</v>
          </cell>
          <cell r="BH1025">
            <v>44846</v>
          </cell>
        </row>
        <row r="1026">
          <cell r="E1026" t="str">
            <v>X22030925425</v>
          </cell>
          <cell r="F1026" t="str">
            <v>SM DEVELOPMENT CORPORATION</v>
          </cell>
          <cell r="G1026" t="str">
            <v>TOWER A, BLOOM RESIDENCES, PARANAQUE</v>
          </cell>
          <cell r="H1026" t="str">
            <v>PARAÑAQUE CITY</v>
          </cell>
          <cell r="I1026" t="str">
            <v>PARAÑAQUE</v>
          </cell>
          <cell r="J1026"/>
          <cell r="K1026"/>
          <cell r="L1026" t="str">
            <v>AVECO</v>
          </cell>
          <cell r="M1026" t="str">
            <v>CLOSE</v>
          </cell>
          <cell r="N1026" t="str">
            <v>MBF</v>
          </cell>
          <cell r="O1026">
            <v>939.67</v>
          </cell>
          <cell r="P1026"/>
          <cell r="Q1026">
            <v>1625.52</v>
          </cell>
          <cell r="R1026">
            <v>1019</v>
          </cell>
          <cell r="S1026">
            <v>3923858.82</v>
          </cell>
          <cell r="T1026" t="str">
            <v>NEW</v>
          </cell>
          <cell r="U1026">
            <v>548347.96</v>
          </cell>
          <cell r="V1026">
            <v>519099.58999999979</v>
          </cell>
          <cell r="W1026">
            <v>44671.655555555553</v>
          </cell>
          <cell r="X1026">
            <v>44677.563888888886</v>
          </cell>
          <cell r="Y1026">
            <v>44673</v>
          </cell>
          <cell r="Z1026"/>
          <cell r="AA1026">
            <v>44742.592361111114</v>
          </cell>
          <cell r="AB1026">
            <v>45576.353472222225</v>
          </cell>
          <cell r="AC1026">
            <v>70.936805555560568</v>
          </cell>
          <cell r="AD1026">
            <v>65.02847222222772</v>
          </cell>
          <cell r="AE1026">
            <v>833.76111111111095</v>
          </cell>
          <cell r="AF1026">
            <v>44686.948238482386</v>
          </cell>
          <cell r="AG1026">
            <v>44694.826287262869</v>
          </cell>
          <cell r="AH1026">
            <v>44721.655555555553</v>
          </cell>
          <cell r="AI1026">
            <v>2.9084090277779833</v>
          </cell>
          <cell r="AJ1026">
            <v>13.896018518518515</v>
          </cell>
          <cell r="AK1026">
            <v>50</v>
          </cell>
          <cell r="AL1026">
            <v>20</v>
          </cell>
          <cell r="AM1026">
            <v>18.292682926829272</v>
          </cell>
          <cell r="AN1026">
            <v>23.170731707317074</v>
          </cell>
          <cell r="AO1026">
            <v>15.292682926829272</v>
          </cell>
          <cell r="AP1026">
            <v>60</v>
          </cell>
          <cell r="AQ1026">
            <v>48</v>
          </cell>
          <cell r="AR1026">
            <v>43</v>
          </cell>
          <cell r="AS1026">
            <v>44790.592361111114</v>
          </cell>
          <cell r="AT1026">
            <v>44785.592361111114</v>
          </cell>
          <cell r="AU1026"/>
          <cell r="AV1026"/>
          <cell r="AW1026"/>
          <cell r="AX1026"/>
          <cell r="AY1026"/>
          <cell r="AZ1026"/>
          <cell r="BA1026"/>
          <cell r="BB1026"/>
          <cell r="BC1026" t="str">
            <v>PAID</v>
          </cell>
          <cell r="BD1026" t="str">
            <v>WITH BACKJOB</v>
          </cell>
          <cell r="BE1026">
            <v>44745.592361111114</v>
          </cell>
          <cell r="BF1026">
            <v>100.40763888888614</v>
          </cell>
          <cell r="BG1026">
            <v>44742</v>
          </cell>
          <cell r="BH1026">
            <v>44846</v>
          </cell>
        </row>
        <row r="1027">
          <cell r="E1027" t="str">
            <v>X22031344895</v>
          </cell>
          <cell r="F1027" t="str">
            <v>ANIBAN ELEMENTARY SCHOOL</v>
          </cell>
          <cell r="G1027" t="str">
            <v>ANIBAN I, ANIBAN I, BACOOR</v>
          </cell>
          <cell r="H1027" t="str">
            <v>BACOOR CITY</v>
          </cell>
          <cell r="I1027" t="str">
            <v>DASMA</v>
          </cell>
          <cell r="J1027"/>
          <cell r="K1027"/>
          <cell r="L1027" t="str">
            <v>AVECO</v>
          </cell>
          <cell r="M1027" t="str">
            <v>CLOSE</v>
          </cell>
          <cell r="N1027" t="str">
            <v>MBF</v>
          </cell>
          <cell r="O1027">
            <v>72.75</v>
          </cell>
          <cell r="P1027"/>
          <cell r="Q1027">
            <v>112.98</v>
          </cell>
          <cell r="R1027">
            <v>150</v>
          </cell>
          <cell r="S1027">
            <v>484523.26</v>
          </cell>
          <cell r="T1027" t="str">
            <v>MODIFICATION</v>
          </cell>
          <cell r="U1027">
            <v>49363.44</v>
          </cell>
          <cell r="V1027">
            <v>46336.72</v>
          </cell>
          <cell r="W1027">
            <v>44705.617361111108</v>
          </cell>
          <cell r="X1027">
            <v>44712</v>
          </cell>
          <cell r="Y1027">
            <v>44708</v>
          </cell>
          <cell r="Z1027"/>
          <cell r="AA1027">
            <v>44749.788888888892</v>
          </cell>
          <cell r="AB1027">
            <v>45686.571527777778</v>
          </cell>
          <cell r="AC1027">
            <v>44.171527777783922</v>
          </cell>
          <cell r="AD1027">
            <v>37.788888888891961</v>
          </cell>
          <cell r="AE1027">
            <v>936.78263888888614</v>
          </cell>
          <cell r="AF1027">
            <v>44725.063404276574</v>
          </cell>
          <cell r="AG1027">
            <v>44734.049015787365</v>
          </cell>
          <cell r="AH1027">
            <v>44755.617361111108</v>
          </cell>
          <cell r="AI1027">
            <v>1.4759236444980686</v>
          </cell>
          <cell r="AJ1027">
            <v>21.290514520201956</v>
          </cell>
          <cell r="AK1027">
            <v>26</v>
          </cell>
          <cell r="AL1027">
            <v>32</v>
          </cell>
          <cell r="AM1027">
            <v>22.446043165467625</v>
          </cell>
          <cell r="AN1027">
            <v>28.431654676258994</v>
          </cell>
          <cell r="AO1027">
            <v>19.446043165467625</v>
          </cell>
          <cell r="AP1027">
            <v>44</v>
          </cell>
          <cell r="AQ1027">
            <v>35.200000000000003</v>
          </cell>
          <cell r="AR1027">
            <v>30.200000000000003</v>
          </cell>
          <cell r="AS1027">
            <v>44784.988888888889</v>
          </cell>
          <cell r="AT1027">
            <v>44779.988888888889</v>
          </cell>
          <cell r="AU1027"/>
          <cell r="AV1027"/>
          <cell r="AW1027"/>
          <cell r="AX1027"/>
          <cell r="AY1027"/>
          <cell r="AZ1027"/>
          <cell r="BA1027"/>
          <cell r="BB1027"/>
          <cell r="BC1027" t="str">
            <v>PAID</v>
          </cell>
          <cell r="BD1027" t="str">
            <v>WITH BACKJOB</v>
          </cell>
          <cell r="BE1027">
            <v>44752.788888888892</v>
          </cell>
          <cell r="BF1027">
            <v>93.211111111108039</v>
          </cell>
          <cell r="BG1027">
            <v>44749</v>
          </cell>
          <cell r="BH1027">
            <v>44846</v>
          </cell>
        </row>
        <row r="1028">
          <cell r="E1028" t="str">
            <v>X22093806279</v>
          </cell>
          <cell r="F1028" t="str">
            <v>PREMIUM ARTICLES INC.</v>
          </cell>
          <cell r="G1028" t="str">
            <v>EL GRANDE, BF HOMES, PARANAQUE</v>
          </cell>
          <cell r="H1028" t="str">
            <v>PARAÑAQUE CITY</v>
          </cell>
          <cell r="I1028" t="str">
            <v>PARAÑAQUE</v>
          </cell>
          <cell r="J1028"/>
          <cell r="K1028"/>
          <cell r="L1028" t="str">
            <v>POWERHOUSE</v>
          </cell>
          <cell r="M1028" t="str">
            <v>CLOSE</v>
          </cell>
          <cell r="N1028" t="str">
            <v>JSP</v>
          </cell>
          <cell r="O1028">
            <v>87.15</v>
          </cell>
          <cell r="P1028"/>
          <cell r="Q1028">
            <v>136.75</v>
          </cell>
          <cell r="R1028">
            <v>166</v>
          </cell>
          <cell r="S1028">
            <v>667881.29</v>
          </cell>
          <cell r="T1028" t="str">
            <v>NEW</v>
          </cell>
          <cell r="U1028">
            <v>60767.21</v>
          </cell>
          <cell r="V1028">
            <v>60767.210000000014</v>
          </cell>
          <cell r="W1028">
            <v>44824.40902777778</v>
          </cell>
          <cell r="X1028">
            <v>44825</v>
          </cell>
          <cell r="Y1028">
            <v>44825</v>
          </cell>
          <cell r="Z1028"/>
          <cell r="AA1028">
            <v>44827.623611111114</v>
          </cell>
          <cell r="AB1028">
            <v>44904.777083333334</v>
          </cell>
          <cell r="AC1028">
            <v>3.2145833333343035</v>
          </cell>
          <cell r="AD1028">
            <v>2.6236111111138598</v>
          </cell>
          <cell r="AE1028">
            <v>77.153472222220444</v>
          </cell>
          <cell r="AF1028">
            <v>44843.855070943246</v>
          </cell>
          <cell r="AG1028">
            <v>44852.840682454036</v>
          </cell>
          <cell r="AH1028">
            <v>44874.40902777778</v>
          </cell>
          <cell r="AI1028">
            <v>0.10741035657054523</v>
          </cell>
          <cell r="AJ1028">
            <v>1.7534880050504646</v>
          </cell>
          <cell r="AK1028">
            <v>26</v>
          </cell>
          <cell r="AL1028">
            <v>32</v>
          </cell>
          <cell r="AM1028">
            <v>22.446043165467625</v>
          </cell>
          <cell r="AN1028">
            <v>28.431654676258994</v>
          </cell>
          <cell r="AO1028">
            <v>19.446043165467625</v>
          </cell>
          <cell r="AP1028">
            <v>44</v>
          </cell>
          <cell r="AQ1028">
            <v>35.200000000000003</v>
          </cell>
          <cell r="AR1028">
            <v>30.200000000000003</v>
          </cell>
          <cell r="AS1028">
            <v>44862.823611111111</v>
          </cell>
          <cell r="AT1028">
            <v>44857.823611111111</v>
          </cell>
          <cell r="AU1028"/>
          <cell r="AV1028"/>
          <cell r="AW1028"/>
          <cell r="AX1028"/>
          <cell r="AY1028"/>
          <cell r="AZ1028"/>
          <cell r="BA1028"/>
          <cell r="BB1028"/>
          <cell r="BC1028" t="str">
            <v>PAID</v>
          </cell>
          <cell r="BD1028"/>
          <cell r="BE1028">
            <v>44830.623611111114</v>
          </cell>
          <cell r="BF1028">
            <v>16.37638888888614</v>
          </cell>
          <cell r="BG1028">
            <v>44827</v>
          </cell>
          <cell r="BH1028">
            <v>44847</v>
          </cell>
        </row>
        <row r="1029">
          <cell r="E1029" t="str">
            <v>X22031284794</v>
          </cell>
          <cell r="F1029" t="str">
            <v>C&amp;S SUPERMARKET, INC.</v>
          </cell>
          <cell r="G1029" t="str">
            <v>CAA, CAA CPD PH 1-B, LAS PINAS CITY</v>
          </cell>
          <cell r="H1029" t="str">
            <v>LAS PIÑAS CITY</v>
          </cell>
          <cell r="I1029" t="str">
            <v>PARAÑAQUE</v>
          </cell>
          <cell r="J1029"/>
          <cell r="K1029"/>
          <cell r="L1029" t="str">
            <v>POWERHOUSE</v>
          </cell>
          <cell r="M1029" t="str">
            <v>CLOSE</v>
          </cell>
          <cell r="N1029" t="str">
            <v>JSP</v>
          </cell>
          <cell r="O1029">
            <v>13.6</v>
          </cell>
          <cell r="P1029"/>
          <cell r="Q1029">
            <v>18.399999999999999</v>
          </cell>
          <cell r="R1029">
            <v>26</v>
          </cell>
          <cell r="S1029">
            <v>122975.95</v>
          </cell>
          <cell r="T1029" t="str">
            <v>NEW</v>
          </cell>
          <cell r="U1029">
            <v>9221.77</v>
          </cell>
          <cell r="V1029">
            <v>11177.7</v>
          </cell>
          <cell r="W1029">
            <v>44788.576388888891</v>
          </cell>
          <cell r="X1029">
            <v>44790.566666666666</v>
          </cell>
          <cell r="Y1029">
            <v>44791</v>
          </cell>
          <cell r="Z1029"/>
          <cell r="AA1029">
            <v>44795.63958333333</v>
          </cell>
          <cell r="AB1029">
            <v>45008.788888888892</v>
          </cell>
          <cell r="AC1029">
            <v>7.0631944444394321</v>
          </cell>
          <cell r="AD1029">
            <v>5.0729166666642413</v>
          </cell>
          <cell r="AE1029">
            <v>213.14930555556202</v>
          </cell>
          <cell r="AF1029">
            <v>44807.350582437277</v>
          </cell>
          <cell r="AG1029">
            <v>44816.157034050178</v>
          </cell>
          <cell r="AH1029">
            <v>44838.576388888891</v>
          </cell>
          <cell r="AI1029">
            <v>0.24328780864180263</v>
          </cell>
          <cell r="AJ1029">
            <v>5.3287326388890506</v>
          </cell>
          <cell r="AK1029">
            <v>20</v>
          </cell>
          <cell r="AL1029">
            <v>36</v>
          </cell>
          <cell r="AM1029">
            <v>21.774193548387096</v>
          </cell>
          <cell r="AN1029">
            <v>27.58064516129032</v>
          </cell>
          <cell r="AO1029">
            <v>18.774193548387096</v>
          </cell>
          <cell r="AP1029">
            <v>40</v>
          </cell>
          <cell r="AQ1029">
            <v>32</v>
          </cell>
          <cell r="AR1029">
            <v>27</v>
          </cell>
          <cell r="AS1029">
            <v>44827.63958333333</v>
          </cell>
          <cell r="AT1029">
            <v>44822.63958333333</v>
          </cell>
          <cell r="AU1029"/>
          <cell r="AV1029"/>
          <cell r="AW1029"/>
          <cell r="AX1029"/>
          <cell r="AY1029"/>
          <cell r="AZ1029"/>
          <cell r="BA1029"/>
          <cell r="BB1029"/>
          <cell r="BC1029" t="str">
            <v>PAID</v>
          </cell>
          <cell r="BD1029"/>
          <cell r="BE1029">
            <v>44798.63958333333</v>
          </cell>
          <cell r="BF1029">
            <v>48.360416666670062</v>
          </cell>
          <cell r="BG1029">
            <v>44795</v>
          </cell>
          <cell r="BH1029">
            <v>44847</v>
          </cell>
        </row>
        <row r="1030">
          <cell r="E1030" t="str">
            <v>R21727043</v>
          </cell>
          <cell r="F1030" t="str">
            <v>DESPABILADERAS VENERANDA PEGORIA</v>
          </cell>
          <cell r="G1030" t="str">
            <v>BLOCK 3, VILLA FIDELA SUBD, LAS PINAS CITY</v>
          </cell>
          <cell r="H1030" t="str">
            <v>LAS PIÑAS CITY</v>
          </cell>
          <cell r="I1030" t="str">
            <v>PARAÑAQUE</v>
          </cell>
          <cell r="J1030" t="str">
            <v>completed digging</v>
          </cell>
          <cell r="K1030"/>
          <cell r="L1030" t="str">
            <v>POWERHOUSE</v>
          </cell>
          <cell r="M1030" t="str">
            <v>CLOSE</v>
          </cell>
          <cell r="N1030" t="str">
            <v>JSP</v>
          </cell>
          <cell r="O1030">
            <v>11.2</v>
          </cell>
          <cell r="P1030"/>
          <cell r="Q1030">
            <v>15.33</v>
          </cell>
          <cell r="R1030">
            <v>0</v>
          </cell>
          <cell r="S1030">
            <v>27194.07</v>
          </cell>
          <cell r="T1030" t="str">
            <v>RELOC</v>
          </cell>
          <cell r="U1030">
            <v>7595.42</v>
          </cell>
          <cell r="V1030">
            <v>7595.42</v>
          </cell>
          <cell r="W1030">
            <v>44677.443749999999</v>
          </cell>
          <cell r="X1030">
            <v>44680.652777777781</v>
          </cell>
          <cell r="Y1030">
            <v>44680</v>
          </cell>
          <cell r="Z1030"/>
          <cell r="AA1030">
            <v>44842.443055555559</v>
          </cell>
          <cell r="AB1030">
            <v>45037.304861111108</v>
          </cell>
          <cell r="AC1030">
            <v>164.99930555556057</v>
          </cell>
          <cell r="AD1030">
            <v>161.7902777777781</v>
          </cell>
          <cell r="AE1030">
            <v>194.86180555554893</v>
          </cell>
          <cell r="AF1030">
            <v>44696.217943548385</v>
          </cell>
          <cell r="AG1030">
            <v>44705.024395161287</v>
          </cell>
          <cell r="AH1030">
            <v>44727.443749999999</v>
          </cell>
          <cell r="AI1030">
            <v>5.6833094135804192</v>
          </cell>
          <cell r="AJ1030">
            <v>4.871545138888723</v>
          </cell>
          <cell r="AK1030">
            <v>20</v>
          </cell>
          <cell r="AL1030">
            <v>36</v>
          </cell>
          <cell r="AM1030">
            <v>21.774193548387096</v>
          </cell>
          <cell r="AN1030">
            <v>27.58064516129032</v>
          </cell>
          <cell r="AO1030">
            <v>18.774193548387096</v>
          </cell>
          <cell r="AP1030">
            <v>40</v>
          </cell>
          <cell r="AQ1030">
            <v>32</v>
          </cell>
          <cell r="AR1030">
            <v>27</v>
          </cell>
          <cell r="AS1030">
            <v>44874.443055555559</v>
          </cell>
          <cell r="AT1030">
            <v>44869.443055555559</v>
          </cell>
          <cell r="AU1030"/>
          <cell r="AV1030"/>
          <cell r="AW1030"/>
          <cell r="AX1030"/>
          <cell r="AY1030"/>
          <cell r="AZ1030"/>
          <cell r="BA1030"/>
          <cell r="BB1030"/>
          <cell r="BC1030" t="str">
            <v>PAID</v>
          </cell>
          <cell r="BD1030"/>
          <cell r="BE1030">
            <v>44845.443055555559</v>
          </cell>
          <cell r="BF1030">
            <v>1.5569444444408873</v>
          </cell>
          <cell r="BG1030">
            <v>44732</v>
          </cell>
          <cell r="BH1030">
            <v>44847</v>
          </cell>
        </row>
        <row r="1031">
          <cell r="E1031" t="str">
            <v>X22093767795</v>
          </cell>
          <cell r="F1031" t="str">
            <v>GUSJOY VENTURES INC.</v>
          </cell>
          <cell r="G1031" t="str">
            <v>AGUIRRE, BF HOMES, PARANAQUE</v>
          </cell>
          <cell r="H1031" t="str">
            <v>PARAÑAQUE CITY</v>
          </cell>
          <cell r="I1031" t="str">
            <v>PARAÑAQUE</v>
          </cell>
          <cell r="J1031"/>
          <cell r="K1031"/>
          <cell r="L1031" t="str">
            <v>POWERHOUSE</v>
          </cell>
          <cell r="M1031" t="str">
            <v>CLOSE</v>
          </cell>
          <cell r="N1031" t="str">
            <v>JSP</v>
          </cell>
          <cell r="O1031">
            <v>96.61</v>
          </cell>
          <cell r="P1031"/>
          <cell r="Q1031">
            <v>145.02000000000001</v>
          </cell>
          <cell r="R1031">
            <v>120</v>
          </cell>
          <cell r="S1031">
            <v>589371.72</v>
          </cell>
          <cell r="T1031" t="str">
            <v>NEW</v>
          </cell>
          <cell r="U1031">
            <v>67367.850000000006</v>
          </cell>
          <cell r="V1031">
            <v>28632.909999999996</v>
          </cell>
          <cell r="W1031">
            <v>44817.461805555555</v>
          </cell>
          <cell r="X1031">
            <v>44820.352083333331</v>
          </cell>
          <cell r="Y1031">
            <v>44819</v>
          </cell>
          <cell r="Z1031"/>
          <cell r="AA1031">
            <v>44820.521527777775</v>
          </cell>
          <cell r="AB1031">
            <v>45068.725694444445</v>
          </cell>
          <cell r="AC1031">
            <v>3.0597222222204437</v>
          </cell>
          <cell r="AD1031">
            <v>0.16944444444379769</v>
          </cell>
          <cell r="AE1031">
            <v>248.20416666667006</v>
          </cell>
          <cell r="AF1031">
            <v>44836.907848721021</v>
          </cell>
          <cell r="AG1031">
            <v>44845.893460231811</v>
          </cell>
          <cell r="AH1031">
            <v>44867.461805555555</v>
          </cell>
          <cell r="AI1031">
            <v>0.10223591079053886</v>
          </cell>
          <cell r="AJ1031">
            <v>5.6410037878788648</v>
          </cell>
          <cell r="AK1031">
            <v>26</v>
          </cell>
          <cell r="AL1031">
            <v>32</v>
          </cell>
          <cell r="AM1031">
            <v>22.446043165467625</v>
          </cell>
          <cell r="AN1031">
            <v>28.431654676258994</v>
          </cell>
          <cell r="AO1031">
            <v>19.446043165467625</v>
          </cell>
          <cell r="AP1031">
            <v>44</v>
          </cell>
          <cell r="AQ1031">
            <v>35.200000000000003</v>
          </cell>
          <cell r="AR1031">
            <v>30.200000000000003</v>
          </cell>
          <cell r="AS1031">
            <v>44855.721527777772</v>
          </cell>
          <cell r="AT1031">
            <v>44850.721527777772</v>
          </cell>
          <cell r="AU1031"/>
          <cell r="AV1031"/>
          <cell r="AW1031"/>
          <cell r="AX1031"/>
          <cell r="AY1031"/>
          <cell r="AZ1031"/>
          <cell r="BA1031"/>
          <cell r="BB1031"/>
          <cell r="BC1031" t="str">
            <v>PAID</v>
          </cell>
          <cell r="BD1031"/>
          <cell r="BE1031">
            <v>44823.521527777775</v>
          </cell>
          <cell r="BF1031">
            <v>23.478472222224809</v>
          </cell>
          <cell r="BG1031">
            <v>44824</v>
          </cell>
          <cell r="BH1031">
            <v>44847</v>
          </cell>
        </row>
        <row r="1032">
          <cell r="E1032" t="str">
            <v>X22041719563</v>
          </cell>
          <cell r="F1032" t="str">
            <v>PRIME PACIFIC UNITED CONSORTIUM, INC.,</v>
          </cell>
          <cell r="G1032" t="str">
            <v>NIOG II, NIOG II, BACOOR</v>
          </cell>
          <cell r="H1032" t="str">
            <v>BACOOR CITY</v>
          </cell>
          <cell r="I1032" t="str">
            <v>DASMA</v>
          </cell>
          <cell r="J1032"/>
          <cell r="K1032"/>
          <cell r="L1032" t="str">
            <v>AVECO</v>
          </cell>
          <cell r="M1032" t="str">
            <v>CLOSE</v>
          </cell>
          <cell r="N1032" t="str">
            <v>MBF</v>
          </cell>
          <cell r="O1032">
            <v>447.06</v>
          </cell>
          <cell r="P1032"/>
          <cell r="Q1032">
            <v>612.37</v>
          </cell>
          <cell r="R1032">
            <v>589</v>
          </cell>
          <cell r="S1032">
            <v>1879473.72</v>
          </cell>
          <cell r="T1032" t="str">
            <v>NEW</v>
          </cell>
          <cell r="U1032">
            <v>303311.12</v>
          </cell>
          <cell r="V1032">
            <v>303311.12000000005</v>
          </cell>
          <cell r="W1032">
            <v>44697.581250000003</v>
          </cell>
          <cell r="X1032">
            <v>44701</v>
          </cell>
          <cell r="Y1032">
            <v>44700</v>
          </cell>
          <cell r="Z1032"/>
          <cell r="AA1032">
            <v>44750.629861111112</v>
          </cell>
          <cell r="AB1032">
            <v>45105.375</v>
          </cell>
          <cell r="AC1032">
            <v>53.048611111109494</v>
          </cell>
          <cell r="AD1032">
            <v>49.629861111112405</v>
          </cell>
          <cell r="AE1032">
            <v>354.7451388888876</v>
          </cell>
          <cell r="AF1032">
            <v>44714.352023638974</v>
          </cell>
          <cell r="AG1032">
            <v>44722.624229942696</v>
          </cell>
          <cell r="AH1032">
            <v>44747.581250000003</v>
          </cell>
          <cell r="AI1032">
            <v>2.0123875301931751</v>
          </cell>
          <cell r="AJ1032">
            <v>6.449911616161593</v>
          </cell>
          <cell r="AK1032">
            <v>40</v>
          </cell>
          <cell r="AL1032">
            <v>23</v>
          </cell>
          <cell r="AM1032">
            <v>19.770773638968482</v>
          </cell>
          <cell r="AN1032">
            <v>25.04297994269341</v>
          </cell>
          <cell r="AO1032">
            <v>16.770773638968482</v>
          </cell>
          <cell r="AP1032">
            <v>55</v>
          </cell>
          <cell r="AQ1032">
            <v>44</v>
          </cell>
          <cell r="AR1032">
            <v>39</v>
          </cell>
          <cell r="AS1032">
            <v>44794.629861111112</v>
          </cell>
          <cell r="AT1032">
            <v>44789.629861111112</v>
          </cell>
          <cell r="AU1032"/>
          <cell r="AV1032"/>
          <cell r="AW1032"/>
          <cell r="AX1032"/>
          <cell r="AY1032"/>
          <cell r="AZ1032"/>
          <cell r="BA1032"/>
          <cell r="BB1032"/>
          <cell r="BC1032" t="str">
            <v>PAID</v>
          </cell>
          <cell r="BD1032"/>
          <cell r="BE1032">
            <v>44753.629861111112</v>
          </cell>
          <cell r="BF1032">
            <v>93.370138888887595</v>
          </cell>
          <cell r="BG1032">
            <v>44751</v>
          </cell>
          <cell r="BH1032">
            <v>44847</v>
          </cell>
        </row>
        <row r="1033">
          <cell r="E1033" t="str">
            <v>X22072994813</v>
          </cell>
          <cell r="F1033" t="str">
            <v>PEA TOLLWAY CORPORATION</v>
          </cell>
          <cell r="G1033" t="str">
            <v>RADAR, RADAR TECHNICAL VILL-BALAGBAG, PASAY CITY</v>
          </cell>
          <cell r="H1033" t="str">
            <v>PASAY CITY</v>
          </cell>
          <cell r="I1033" t="str">
            <v>PARAÑAQUE</v>
          </cell>
          <cell r="J1033"/>
          <cell r="K1033"/>
          <cell r="L1033" t="str">
            <v>CHALLENGER</v>
          </cell>
          <cell r="M1033" t="str">
            <v>CLOSE</v>
          </cell>
          <cell r="N1033" t="str">
            <v>MBF</v>
          </cell>
          <cell r="O1033">
            <v>71.040000000000006</v>
          </cell>
          <cell r="P1033"/>
          <cell r="Q1033">
            <v>97.1</v>
          </cell>
          <cell r="R1033">
            <v>67</v>
          </cell>
          <cell r="S1033">
            <v>365152.05</v>
          </cell>
          <cell r="T1033" t="str">
            <v>NEW</v>
          </cell>
          <cell r="U1033">
            <v>48195.18</v>
          </cell>
          <cell r="V1033"/>
          <cell r="W1033">
            <v>44788.699305555558</v>
          </cell>
          <cell r="X1033">
            <v>44790.561111111114</v>
          </cell>
          <cell r="Y1033">
            <v>44789</v>
          </cell>
          <cell r="Z1033"/>
          <cell r="AA1033">
            <v>44791.724305555559</v>
          </cell>
          <cell r="AB1033">
            <v>45183.546527777777</v>
          </cell>
          <cell r="AC1033">
            <v>3.0250000000014552</v>
          </cell>
          <cell r="AD1033">
            <v>1.1631944444452529</v>
          </cell>
          <cell r="AE1033">
            <v>391.82222222221753</v>
          </cell>
          <cell r="AF1033">
            <v>44807.999685783696</v>
          </cell>
          <cell r="AG1033">
            <v>44816.946453844532</v>
          </cell>
          <cell r="AH1033">
            <v>44838.699305555558</v>
          </cell>
          <cell r="AI1033">
            <v>0.10173593350388525</v>
          </cell>
          <cell r="AJ1033">
            <v>9.3291005291004172</v>
          </cell>
          <cell r="AK1033">
            <v>23</v>
          </cell>
          <cell r="AL1033">
            <v>34</v>
          </cell>
          <cell r="AM1033">
            <v>22.300380228136884</v>
          </cell>
          <cell r="AN1033">
            <v>28.247148288973385</v>
          </cell>
          <cell r="AO1033">
            <v>19.300380228136884</v>
          </cell>
          <cell r="AP1033">
            <v>42</v>
          </cell>
          <cell r="AQ1033">
            <v>33.6</v>
          </cell>
          <cell r="AR1033">
            <v>28.6</v>
          </cell>
          <cell r="AS1033">
            <v>44825.324305555558</v>
          </cell>
          <cell r="AT1033">
            <v>44820.324305555558</v>
          </cell>
          <cell r="AU1033"/>
          <cell r="AV1033"/>
          <cell r="AW1033"/>
          <cell r="AX1033"/>
          <cell r="AY1033"/>
          <cell r="AZ1033"/>
          <cell r="BA1033"/>
          <cell r="BB1033"/>
          <cell r="BC1033" t="str">
            <v>PAID</v>
          </cell>
          <cell r="BD1033"/>
          <cell r="BE1033">
            <v>44794.724305555559</v>
          </cell>
          <cell r="BF1033">
            <v>52.275694444440887</v>
          </cell>
          <cell r="BG1033">
            <v>44792</v>
          </cell>
          <cell r="BH1033">
            <v>44847</v>
          </cell>
        </row>
        <row r="1034">
          <cell r="E1034" t="str">
            <v>X21125668464</v>
          </cell>
          <cell r="F1034" t="str">
            <v>MARK BENEDICT OCHOA REALICA</v>
          </cell>
          <cell r="G1034" t="str">
            <v>ACACIA, MADRIGAL BUSINESS PARK, MUNTINLUPA</v>
          </cell>
          <cell r="H1034" t="str">
            <v>MUNTINLUPA CITY</v>
          </cell>
          <cell r="I1034" t="str">
            <v>PARAÑAQUE</v>
          </cell>
          <cell r="J1034" t="str">
            <v>for testing UG</v>
          </cell>
          <cell r="K1034"/>
          <cell r="L1034" t="str">
            <v>POWERHOUSE</v>
          </cell>
          <cell r="M1034" t="str">
            <v>CLOSE</v>
          </cell>
          <cell r="N1034" t="str">
            <v>MBF</v>
          </cell>
          <cell r="O1034">
            <v>84.48</v>
          </cell>
          <cell r="P1034"/>
          <cell r="Q1034">
            <v>359.57</v>
          </cell>
          <cell r="R1034">
            <v>225</v>
          </cell>
          <cell r="S1034">
            <v>1037447.94</v>
          </cell>
          <cell r="T1034" t="str">
            <v>NEW</v>
          </cell>
          <cell r="U1034">
            <v>57312.78</v>
          </cell>
          <cell r="V1034"/>
          <cell r="W1034">
            <v>44776.559027777781</v>
          </cell>
          <cell r="X1034">
            <v>44778</v>
          </cell>
          <cell r="Y1034">
            <v>44781</v>
          </cell>
          <cell r="Z1034"/>
          <cell r="AA1034">
            <v>44823.679861111108</v>
          </cell>
          <cell r="AB1034">
            <v>45223.606944444444</v>
          </cell>
          <cell r="AC1034">
            <v>47.120833333327028</v>
          </cell>
          <cell r="AD1034">
            <v>45.679861111108039</v>
          </cell>
          <cell r="AE1034">
            <v>399.92708333333576</v>
          </cell>
          <cell r="AF1034">
            <v>44796.059027777781</v>
          </cell>
          <cell r="AG1034">
            <v>44805.059027777781</v>
          </cell>
          <cell r="AH1034">
            <v>44826.559027777781</v>
          </cell>
          <cell r="AI1034">
            <v>1.5706944444442343</v>
          </cell>
          <cell r="AJ1034">
            <v>8.3318142361111622</v>
          </cell>
          <cell r="AK1034">
            <v>30</v>
          </cell>
          <cell r="AL1034">
            <v>30</v>
          </cell>
          <cell r="AM1034">
            <v>22.5</v>
          </cell>
          <cell r="AN1034">
            <v>28.5</v>
          </cell>
          <cell r="AO1034">
            <v>19.5</v>
          </cell>
          <cell r="AP1034">
            <v>48</v>
          </cell>
          <cell r="AQ1034">
            <v>38.400000000000006</v>
          </cell>
          <cell r="AR1034">
            <v>33.400000000000006</v>
          </cell>
          <cell r="AS1034">
            <v>44862.079861111109</v>
          </cell>
          <cell r="AT1034">
            <v>44857.079861111109</v>
          </cell>
          <cell r="AU1034"/>
          <cell r="AV1034"/>
          <cell r="AW1034"/>
          <cell r="AX1034"/>
          <cell r="AY1034"/>
          <cell r="AZ1034"/>
          <cell r="BA1034"/>
          <cell r="BB1034"/>
          <cell r="BC1034" t="str">
            <v>PAID</v>
          </cell>
          <cell r="BD1034"/>
          <cell r="BE1034">
            <v>44826.679861111108</v>
          </cell>
          <cell r="BF1034">
            <v>20.320138888891961</v>
          </cell>
          <cell r="BG1034">
            <v>44823</v>
          </cell>
          <cell r="BH1034">
            <v>44847</v>
          </cell>
        </row>
        <row r="1035">
          <cell r="E1035" t="str">
            <v>X22041720049</v>
          </cell>
          <cell r="F1035" t="str">
            <v>CROWN ASIA PROPERTIES, INC.</v>
          </cell>
          <cell r="G1035" t="str">
            <v>BLOCK 15, PONTICELLI GARDENS 2, BACOOR</v>
          </cell>
          <cell r="H1035" t="str">
            <v>BACOOR CITY</v>
          </cell>
          <cell r="I1035" t="str">
            <v>DASMA</v>
          </cell>
          <cell r="J1035"/>
          <cell r="K1035"/>
          <cell r="L1035" t="str">
            <v>AVECO</v>
          </cell>
          <cell r="M1035" t="str">
            <v>CLOSE</v>
          </cell>
          <cell r="N1035" t="str">
            <v>MBF</v>
          </cell>
          <cell r="O1035">
            <v>31.93</v>
          </cell>
          <cell r="P1035"/>
          <cell r="Q1035">
            <v>43.82</v>
          </cell>
          <cell r="R1035">
            <v>45.5</v>
          </cell>
          <cell r="S1035">
            <v>60541.67</v>
          </cell>
          <cell r="T1035" t="str">
            <v>NEW</v>
          </cell>
          <cell r="U1035">
            <v>21653.42</v>
          </cell>
          <cell r="V1035"/>
          <cell r="W1035">
            <v>44719.351388888892</v>
          </cell>
          <cell r="X1035">
            <v>44721.546527777777</v>
          </cell>
          <cell r="Y1035">
            <v>44721</v>
          </cell>
          <cell r="Z1035"/>
          <cell r="AA1035">
            <v>44737.339583333334</v>
          </cell>
          <cell r="AB1035">
            <v>45250.605555555558</v>
          </cell>
          <cell r="AC1035">
            <v>17.988194444442343</v>
          </cell>
          <cell r="AD1035">
            <v>15.793055555557657</v>
          </cell>
          <cell r="AE1035">
            <v>513.26597222222335</v>
          </cell>
          <cell r="AF1035">
            <v>44738.125582437278</v>
          </cell>
          <cell r="AG1035">
            <v>44746.93203405018</v>
          </cell>
          <cell r="AH1035">
            <v>44769.351388888892</v>
          </cell>
          <cell r="AI1035">
            <v>0.61959336419745847</v>
          </cell>
          <cell r="AJ1035">
            <v>12.831649305555583</v>
          </cell>
          <cell r="AK1035">
            <v>20</v>
          </cell>
          <cell r="AL1035">
            <v>36</v>
          </cell>
          <cell r="AM1035">
            <v>21.774193548387096</v>
          </cell>
          <cell r="AN1035">
            <v>27.58064516129032</v>
          </cell>
          <cell r="AO1035">
            <v>18.774193548387096</v>
          </cell>
          <cell r="AP1035">
            <v>40</v>
          </cell>
          <cell r="AQ1035">
            <v>32</v>
          </cell>
          <cell r="AR1035">
            <v>27</v>
          </cell>
          <cell r="AS1035">
            <v>44769.339583333334</v>
          </cell>
          <cell r="AT1035">
            <v>44764.339583333334</v>
          </cell>
          <cell r="AU1035"/>
          <cell r="AV1035"/>
          <cell r="AW1035"/>
          <cell r="AX1035"/>
          <cell r="AY1035"/>
          <cell r="AZ1035"/>
          <cell r="BA1035"/>
          <cell r="BB1035"/>
          <cell r="BC1035" t="str">
            <v>PAID</v>
          </cell>
          <cell r="BD1035" t="str">
            <v>WITH BACKJOB</v>
          </cell>
          <cell r="BE1035">
            <v>44740.339583333334</v>
          </cell>
          <cell r="BF1035">
            <v>106.6604166666657</v>
          </cell>
          <cell r="BG1035">
            <v>44734</v>
          </cell>
          <cell r="BH1035">
            <v>44847</v>
          </cell>
        </row>
        <row r="1036">
          <cell r="E1036" t="str">
            <v>X22073089560</v>
          </cell>
          <cell r="F1036" t="str">
            <v>MARC CHRISTOPHER BELTRAN DEL ROSARIO</v>
          </cell>
          <cell r="G1036" t="str">
            <v>VENTURA, TOWN AND COUNTRY WEST SUBD, BACOOR</v>
          </cell>
          <cell r="H1036" t="str">
            <v>BACOOR CITY</v>
          </cell>
          <cell r="I1036" t="str">
            <v>DASMA</v>
          </cell>
          <cell r="J1036"/>
          <cell r="K1036"/>
          <cell r="L1036" t="str">
            <v>AVECO</v>
          </cell>
          <cell r="M1036" t="str">
            <v>CLOSE</v>
          </cell>
          <cell r="N1036" t="str">
            <v>MBF</v>
          </cell>
          <cell r="O1036">
            <v>17.27</v>
          </cell>
          <cell r="P1036"/>
          <cell r="Q1036">
            <v>23.62</v>
          </cell>
          <cell r="R1036">
            <v>5</v>
          </cell>
          <cell r="S1036">
            <v>33906.81</v>
          </cell>
          <cell r="T1036" t="str">
            <v>NEW</v>
          </cell>
          <cell r="U1036">
            <v>11711.75</v>
          </cell>
          <cell r="V1036"/>
          <cell r="W1036">
            <v>44781.70208333333</v>
          </cell>
          <cell r="X1036">
            <v>44789</v>
          </cell>
          <cell r="Y1036">
            <v>44784</v>
          </cell>
          <cell r="Z1036"/>
          <cell r="AA1036">
            <v>44814.459027777775</v>
          </cell>
          <cell r="AB1036">
            <v>45250.613888888889</v>
          </cell>
          <cell r="AC1036">
            <v>32.756944444445253</v>
          </cell>
          <cell r="AD1036">
            <v>25.459027777775191</v>
          </cell>
          <cell r="AE1036">
            <v>436.15486111111386</v>
          </cell>
          <cell r="AF1036">
            <v>44800.476276881716</v>
          </cell>
          <cell r="AG1036">
            <v>44809.282728494618</v>
          </cell>
          <cell r="AH1036">
            <v>44831.70208333333</v>
          </cell>
          <cell r="AI1036">
            <v>1.1282947530864476</v>
          </cell>
          <cell r="AJ1036">
            <v>10.903871527777847</v>
          </cell>
          <cell r="AK1036">
            <v>20</v>
          </cell>
          <cell r="AL1036">
            <v>36</v>
          </cell>
          <cell r="AM1036">
            <v>21.774193548387096</v>
          </cell>
          <cell r="AN1036">
            <v>27.58064516129032</v>
          </cell>
          <cell r="AO1036">
            <v>18.774193548387096</v>
          </cell>
          <cell r="AP1036">
            <v>40</v>
          </cell>
          <cell r="AQ1036">
            <v>32</v>
          </cell>
          <cell r="AR1036">
            <v>27</v>
          </cell>
          <cell r="AS1036">
            <v>44846.459027777775</v>
          </cell>
          <cell r="AT1036">
            <v>44841.459027777775</v>
          </cell>
          <cell r="AU1036"/>
          <cell r="AV1036"/>
          <cell r="AW1036"/>
          <cell r="AX1036"/>
          <cell r="AY1036"/>
          <cell r="AZ1036"/>
          <cell r="BA1036"/>
          <cell r="BB1036"/>
          <cell r="BC1036" t="str">
            <v>PAID</v>
          </cell>
          <cell r="BD1036"/>
          <cell r="BE1036">
            <v>44817.459027777775</v>
          </cell>
          <cell r="BF1036">
            <v>29.540972222224809</v>
          </cell>
          <cell r="BG1036">
            <v>44812</v>
          </cell>
          <cell r="BH1036">
            <v>44847</v>
          </cell>
        </row>
        <row r="1037">
          <cell r="E1037" t="str">
            <v>X22073224263</v>
          </cell>
          <cell r="F1037" t="str">
            <v>MARIA RAZELLI MENESES RAZON</v>
          </cell>
          <cell r="G1037" t="str">
            <v>B. APACIBLE, PHILAMLIFE VILL, LAS PINAS CITY</v>
          </cell>
          <cell r="H1037" t="str">
            <v>LAS PIÑAS CITY</v>
          </cell>
          <cell r="I1037" t="str">
            <v>PARAÑAQUE</v>
          </cell>
          <cell r="J1037" t="str">
            <v>for execution next week 0912</v>
          </cell>
          <cell r="K1037"/>
          <cell r="L1037" t="str">
            <v>POWERHOUSE</v>
          </cell>
          <cell r="M1037" t="str">
            <v>CLOSE</v>
          </cell>
          <cell r="N1037" t="str">
            <v>JSP</v>
          </cell>
          <cell r="O1037">
            <v>29.61</v>
          </cell>
          <cell r="P1037"/>
          <cell r="Q1037">
            <v>40.5</v>
          </cell>
          <cell r="R1037">
            <v>78</v>
          </cell>
          <cell r="S1037">
            <v>194199.2</v>
          </cell>
          <cell r="T1037" t="str">
            <v>MODIFICATION</v>
          </cell>
          <cell r="U1037">
            <v>20640.41</v>
          </cell>
          <cell r="V1037">
            <v>22804.25</v>
          </cell>
          <cell r="W1037">
            <v>44796.636805555558</v>
          </cell>
          <cell r="X1037">
            <v>44804</v>
          </cell>
          <cell r="Y1037">
            <v>44799</v>
          </cell>
          <cell r="Z1037"/>
          <cell r="AA1037">
            <v>44830.724305555559</v>
          </cell>
          <cell r="AB1037">
            <v>45251.822222222225</v>
          </cell>
          <cell r="AC1037">
            <v>34.087500000001455</v>
          </cell>
          <cell r="AD1037">
            <v>26.724305555559113</v>
          </cell>
          <cell r="AE1037">
            <v>421.0979166666657</v>
          </cell>
          <cell r="AF1037">
            <v>44814.711185720844</v>
          </cell>
          <cell r="AG1037">
            <v>44823.331020431593</v>
          </cell>
          <cell r="AH1037">
            <v>44846.636805555558</v>
          </cell>
          <cell r="AI1037">
            <v>1.213113970588287</v>
          </cell>
          <cell r="AJ1037">
            <v>10.527447916666642</v>
          </cell>
          <cell r="AK1037">
            <v>20</v>
          </cell>
          <cell r="AL1037">
            <v>34</v>
          </cell>
          <cell r="AM1037">
            <v>21.074380165289259</v>
          </cell>
          <cell r="AN1037">
            <v>26.694214876033058</v>
          </cell>
          <cell r="AO1037">
            <v>18.074380165289259</v>
          </cell>
          <cell r="AP1037">
            <v>40</v>
          </cell>
          <cell r="AQ1037">
            <v>32</v>
          </cell>
          <cell r="AR1037">
            <v>27</v>
          </cell>
          <cell r="AS1037">
            <v>44862.724305555559</v>
          </cell>
          <cell r="AT1037">
            <v>44857.724305555559</v>
          </cell>
          <cell r="AU1037"/>
          <cell r="AV1037"/>
          <cell r="AW1037"/>
          <cell r="AX1037"/>
          <cell r="AY1037"/>
          <cell r="AZ1037"/>
          <cell r="BA1037"/>
          <cell r="BB1037"/>
          <cell r="BC1037" t="str">
            <v>PAID</v>
          </cell>
          <cell r="BD1037"/>
          <cell r="BE1037">
            <v>44833.724305555559</v>
          </cell>
          <cell r="BF1037">
            <v>13.275694444440887</v>
          </cell>
          <cell r="BG1037">
            <v>44803</v>
          </cell>
          <cell r="BH1037">
            <v>44847</v>
          </cell>
        </row>
        <row r="1038">
          <cell r="E1038" t="str">
            <v>X22052211806</v>
          </cell>
          <cell r="F1038" t="str">
            <v>EDITH RICARIO STUTZ</v>
          </cell>
          <cell r="G1038" t="str">
            <v>KINGSTON, BF HOMES, LAS PINAS CITY</v>
          </cell>
          <cell r="H1038" t="str">
            <v>LAS PIÑAS CITY</v>
          </cell>
          <cell r="I1038" t="str">
            <v>PARAÑAQUE</v>
          </cell>
          <cell r="J1038" t="str">
            <v>for pole installation</v>
          </cell>
          <cell r="K1038"/>
          <cell r="L1038" t="str">
            <v>CHALLENGER</v>
          </cell>
          <cell r="M1038" t="str">
            <v>CLOSE</v>
          </cell>
          <cell r="N1038" t="str">
            <v>MBF</v>
          </cell>
          <cell r="O1038">
            <v>158</v>
          </cell>
          <cell r="P1038"/>
          <cell r="Q1038">
            <v>237.2</v>
          </cell>
          <cell r="R1038">
            <v>3</v>
          </cell>
          <cell r="S1038">
            <v>586386.87</v>
          </cell>
          <cell r="T1038" t="str">
            <v>NEW</v>
          </cell>
          <cell r="U1038">
            <v>106535.73</v>
          </cell>
          <cell r="V1038">
            <v>108314.07999999999</v>
          </cell>
          <cell r="W1038">
            <v>44755.395833333336</v>
          </cell>
          <cell r="X1038">
            <v>44760</v>
          </cell>
          <cell r="Y1038">
            <v>44758</v>
          </cell>
          <cell r="Z1038"/>
          <cell r="AA1038">
            <v>44770.710416666669</v>
          </cell>
          <cell r="AB1038">
            <v>45384.356944444444</v>
          </cell>
          <cell r="AC1038">
            <v>15.314583333332848</v>
          </cell>
          <cell r="AD1038">
            <v>10.710416666668607</v>
          </cell>
          <cell r="AE1038">
            <v>613.64652777777519</v>
          </cell>
          <cell r="AF1038">
            <v>44777.264254385969</v>
          </cell>
          <cell r="AG1038">
            <v>44786.895833333336</v>
          </cell>
          <cell r="AH1038">
            <v>44805.395833333336</v>
          </cell>
          <cell r="AI1038">
            <v>0.46186838624337162</v>
          </cell>
          <cell r="AJ1038">
            <v>13.340141908212503</v>
          </cell>
          <cell r="AK1038">
            <v>28</v>
          </cell>
          <cell r="AL1038">
            <v>36</v>
          </cell>
          <cell r="AM1038">
            <v>24.868421052631579</v>
          </cell>
          <cell r="AN1038">
            <v>31.499999999999996</v>
          </cell>
          <cell r="AO1038">
            <v>21.868421052631579</v>
          </cell>
          <cell r="AP1038">
            <v>46</v>
          </cell>
          <cell r="AQ1038">
            <v>36.800000000000004</v>
          </cell>
          <cell r="AR1038">
            <v>31.800000000000004</v>
          </cell>
          <cell r="AS1038">
            <v>44807.510416666672</v>
          </cell>
          <cell r="AT1038">
            <v>44802.510416666672</v>
          </cell>
          <cell r="AU1038"/>
          <cell r="AV1038"/>
          <cell r="AW1038"/>
          <cell r="AX1038"/>
          <cell r="AY1038"/>
          <cell r="AZ1038"/>
          <cell r="BA1038"/>
          <cell r="BB1038"/>
          <cell r="BC1038" t="str">
            <v>PAID</v>
          </cell>
          <cell r="BD1038"/>
          <cell r="BE1038">
            <v>44773.710416666669</v>
          </cell>
          <cell r="BF1038">
            <v>73.289583333331393</v>
          </cell>
          <cell r="BG1038">
            <v>44770</v>
          </cell>
          <cell r="BH1038">
            <v>44847</v>
          </cell>
        </row>
        <row r="1039">
          <cell r="E1039" t="str">
            <v>X21125715740</v>
          </cell>
          <cell r="F1039" t="str">
            <v>GLOBE TELECOM, INC.</v>
          </cell>
          <cell r="G1039" t="str">
            <v>ROAD 2, GREEN VALLEY SUBD SECT B, BACOOR</v>
          </cell>
          <cell r="H1039" t="str">
            <v>BACOOR CITY</v>
          </cell>
          <cell r="I1039" t="str">
            <v>DASMA</v>
          </cell>
          <cell r="J1039"/>
          <cell r="K1039"/>
          <cell r="L1039" t="str">
            <v>AVECO</v>
          </cell>
          <cell r="M1039" t="str">
            <v>CLOSE</v>
          </cell>
          <cell r="N1039" t="str">
            <v>MBF</v>
          </cell>
          <cell r="O1039">
            <v>62.2</v>
          </cell>
          <cell r="P1039"/>
          <cell r="Q1039">
            <v>97.03</v>
          </cell>
          <cell r="R1039">
            <v>20</v>
          </cell>
          <cell r="S1039">
            <v>269635.78000000003</v>
          </cell>
          <cell r="T1039" t="str">
            <v>NEW</v>
          </cell>
          <cell r="U1039">
            <v>42181.32</v>
          </cell>
          <cell r="V1039">
            <v>43542.84</v>
          </cell>
          <cell r="W1039">
            <v>44699.635416666664</v>
          </cell>
          <cell r="X1039">
            <v>44701</v>
          </cell>
          <cell r="Y1039">
            <v>44704</v>
          </cell>
          <cell r="Z1039"/>
          <cell r="AA1039">
            <v>44730.270138888889</v>
          </cell>
          <cell r="AB1039">
            <v>45399.592361111114</v>
          </cell>
          <cell r="AC1039">
            <v>30.634722222224809</v>
          </cell>
          <cell r="AD1039">
            <v>29.270138888889051</v>
          </cell>
          <cell r="AE1039">
            <v>669.32222222222481</v>
          </cell>
          <cell r="AF1039">
            <v>44719.720918525403</v>
          </cell>
          <cell r="AG1039">
            <v>44728.877052354394</v>
          </cell>
          <cell r="AH1039">
            <v>44749.635416666664</v>
          </cell>
          <cell r="AI1039">
            <v>0.99525848765440506</v>
          </cell>
          <cell r="AJ1039">
            <v>15.936243386243447</v>
          </cell>
          <cell r="AK1039">
            <v>23</v>
          </cell>
          <cell r="AL1039">
            <v>36</v>
          </cell>
          <cell r="AM1039">
            <v>23.085501858736059</v>
          </cell>
          <cell r="AN1039">
            <v>29.241635687732341</v>
          </cell>
          <cell r="AO1039">
            <v>20.085501858736059</v>
          </cell>
          <cell r="AP1039">
            <v>42</v>
          </cell>
          <cell r="AQ1039">
            <v>33.6</v>
          </cell>
          <cell r="AR1039">
            <v>28.6</v>
          </cell>
          <cell r="AS1039">
            <v>44763.870138888888</v>
          </cell>
          <cell r="AT1039">
            <v>44758.870138888888</v>
          </cell>
          <cell r="AU1039"/>
          <cell r="AV1039"/>
          <cell r="AW1039"/>
          <cell r="AX1039"/>
          <cell r="AY1039"/>
          <cell r="AZ1039"/>
          <cell r="BA1039"/>
          <cell r="BB1039"/>
          <cell r="BC1039" t="str">
            <v>PAID</v>
          </cell>
          <cell r="BD1039"/>
          <cell r="BE1039">
            <v>44733.270138888889</v>
          </cell>
          <cell r="BF1039">
            <v>113.72986111111095</v>
          </cell>
          <cell r="BG1039">
            <v>44730</v>
          </cell>
          <cell r="BH1039">
            <v>44847</v>
          </cell>
        </row>
        <row r="1040">
          <cell r="E1040" t="str">
            <v>X22062430414</v>
          </cell>
          <cell r="F1040" t="str">
            <v>RIGUERA REALTY &amp; DEV'T CORP.</v>
          </cell>
          <cell r="G1040" t="str">
            <v>CYPRESS, PILAR VILL, LAS PINAS CITY</v>
          </cell>
          <cell r="H1040" t="str">
            <v>LAS PIÑAS CITY</v>
          </cell>
          <cell r="I1040" t="str">
            <v>PARAÑAQUE</v>
          </cell>
          <cell r="J1040" t="str">
            <v>for pole digging</v>
          </cell>
          <cell r="K1040"/>
          <cell r="L1040" t="str">
            <v>CHALLENGER</v>
          </cell>
          <cell r="M1040" t="str">
            <v>CLOSE</v>
          </cell>
          <cell r="N1040" t="str">
            <v>IJP</v>
          </cell>
          <cell r="O1040">
            <v>222.8</v>
          </cell>
          <cell r="P1040"/>
          <cell r="Q1040">
            <v>334.85</v>
          </cell>
          <cell r="R1040">
            <v>75</v>
          </cell>
          <cell r="S1040">
            <v>903190.83</v>
          </cell>
          <cell r="T1040" t="str">
            <v>NEW</v>
          </cell>
          <cell r="U1040">
            <v>153498.48000000001</v>
          </cell>
          <cell r="V1040">
            <v>154672.15999999997</v>
          </cell>
          <cell r="W1040">
            <v>44805.334027777775</v>
          </cell>
          <cell r="X1040">
            <v>44809</v>
          </cell>
          <cell r="Y1040">
            <v>44809</v>
          </cell>
          <cell r="Z1040"/>
          <cell r="AA1040">
            <v>44826.426388888889</v>
          </cell>
          <cell r="AB1040">
            <v>45401.618750000001</v>
          </cell>
          <cell r="AC1040">
            <v>21.09236111111386</v>
          </cell>
          <cell r="AD1040">
            <v>17.426388888889051</v>
          </cell>
          <cell r="AE1040">
            <v>575.1923611111124</v>
          </cell>
          <cell r="AF1040">
            <v>44826.853258547009</v>
          </cell>
          <cell r="AG1040">
            <v>44836.39172008547</v>
          </cell>
          <cell r="AH1040">
            <v>44855.334027777775</v>
          </cell>
          <cell r="AI1040">
            <v>0.64517810457524749</v>
          </cell>
          <cell r="AJ1040">
            <v>11.983174189814841</v>
          </cell>
          <cell r="AK1040">
            <v>30</v>
          </cell>
          <cell r="AL1040">
            <v>34</v>
          </cell>
          <cell r="AM1040">
            <v>24.51923076923077</v>
          </cell>
          <cell r="AN1040">
            <v>31.057692307692307</v>
          </cell>
          <cell r="AO1040">
            <v>21.51923076923077</v>
          </cell>
          <cell r="AP1040">
            <v>48</v>
          </cell>
          <cell r="AQ1040">
            <v>38.400000000000006</v>
          </cell>
          <cell r="AR1040">
            <v>33.400000000000006</v>
          </cell>
          <cell r="AS1040">
            <v>44864.826388888891</v>
          </cell>
          <cell r="AT1040">
            <v>44859.826388888891</v>
          </cell>
          <cell r="AU1040"/>
          <cell r="AV1040"/>
          <cell r="AW1040"/>
          <cell r="AX1040"/>
          <cell r="AY1040"/>
          <cell r="AZ1040"/>
          <cell r="BA1040"/>
          <cell r="BB1040"/>
          <cell r="BC1040" t="str">
            <v>PAID</v>
          </cell>
          <cell r="BD1040"/>
          <cell r="BE1040">
            <v>44829.426388888889</v>
          </cell>
          <cell r="BF1040">
            <v>17.573611111110949</v>
          </cell>
          <cell r="BG1040">
            <v>44826</v>
          </cell>
          <cell r="BH1040">
            <v>44847</v>
          </cell>
        </row>
        <row r="1041">
          <cell r="E1041" t="str">
            <v>R22033308</v>
          </cell>
          <cell r="F1041" t="str">
            <v>REY SANTOS, ARLO B,</v>
          </cell>
          <cell r="G1041" t="str">
            <v>RHINESTONE, LAS PIÑAS ROYALE ESTATE, LAS PINAS CITY</v>
          </cell>
          <cell r="H1041" t="str">
            <v>LAS PIÑAS CITY</v>
          </cell>
          <cell r="I1041" t="str">
            <v>PARAÑAQUE</v>
          </cell>
          <cell r="J1041" t="str">
            <v>for FCOMP</v>
          </cell>
          <cell r="K1041"/>
          <cell r="L1041" t="str">
            <v>POWERHOUSE</v>
          </cell>
          <cell r="M1041" t="str">
            <v>CLOSE</v>
          </cell>
          <cell r="N1041" t="str">
            <v>JSP</v>
          </cell>
          <cell r="O1041">
            <v>19.46</v>
          </cell>
          <cell r="P1041"/>
          <cell r="Q1041">
            <v>26.85</v>
          </cell>
          <cell r="R1041">
            <v>0</v>
          </cell>
          <cell r="S1041">
            <v>47756.9</v>
          </cell>
          <cell r="T1041" t="str">
            <v>RELOC</v>
          </cell>
          <cell r="U1041">
            <v>13196.82</v>
          </cell>
          <cell r="V1041">
            <v>13196.82</v>
          </cell>
          <cell r="W1041">
            <v>44791.598611111112</v>
          </cell>
          <cell r="X1041">
            <v>44795</v>
          </cell>
          <cell r="Y1041">
            <v>44795</v>
          </cell>
          <cell r="Z1041"/>
          <cell r="AA1041">
            <v>44817.584027777775</v>
          </cell>
          <cell r="AB1041">
            <v>45422.638888888891</v>
          </cell>
          <cell r="AC1041">
            <v>25.985416666662786</v>
          </cell>
          <cell r="AD1041">
            <v>22.584027777775191</v>
          </cell>
          <cell r="AE1041">
            <v>605.05486111111531</v>
          </cell>
          <cell r="AF1041">
            <v>44810.372804659499</v>
          </cell>
          <cell r="AG1041">
            <v>44819.1792562724</v>
          </cell>
          <cell r="AH1041">
            <v>44841.598611111112</v>
          </cell>
          <cell r="AI1041">
            <v>0.89505324074060699</v>
          </cell>
          <cell r="AJ1041">
            <v>15.126371527777883</v>
          </cell>
          <cell r="AK1041">
            <v>20</v>
          </cell>
          <cell r="AL1041">
            <v>36</v>
          </cell>
          <cell r="AM1041">
            <v>21.774193548387096</v>
          </cell>
          <cell r="AN1041">
            <v>27.58064516129032</v>
          </cell>
          <cell r="AO1041">
            <v>18.774193548387096</v>
          </cell>
          <cell r="AP1041">
            <v>40</v>
          </cell>
          <cell r="AQ1041">
            <v>32</v>
          </cell>
          <cell r="AR1041">
            <v>27</v>
          </cell>
          <cell r="AS1041">
            <v>44849.584027777775</v>
          </cell>
          <cell r="AT1041">
            <v>44844.584027777775</v>
          </cell>
          <cell r="AU1041"/>
          <cell r="AV1041"/>
          <cell r="AW1041"/>
          <cell r="AX1041"/>
          <cell r="AY1041"/>
          <cell r="AZ1041"/>
          <cell r="BA1041"/>
          <cell r="BB1041"/>
          <cell r="BC1041" t="str">
            <v>PAID</v>
          </cell>
          <cell r="BD1041"/>
          <cell r="BE1041">
            <v>44820.584027777775</v>
          </cell>
          <cell r="BF1041">
            <v>26.415972222224809</v>
          </cell>
          <cell r="BG1041">
            <v>44800</v>
          </cell>
          <cell r="BH1041">
            <v>44847</v>
          </cell>
        </row>
        <row r="1042">
          <cell r="E1042" t="str">
            <v>X22041778724</v>
          </cell>
          <cell r="F1042" t="str">
            <v>BETONBAU PHIL., INC.</v>
          </cell>
          <cell r="G1042" t="str">
            <v>SEVERINA DIAMOND, SEVERINA DIAMOND SUBD, PARANAQUE</v>
          </cell>
          <cell r="H1042" t="str">
            <v>PARAÑAQUE CITY</v>
          </cell>
          <cell r="I1042" t="str">
            <v>PARAÑAQUE</v>
          </cell>
          <cell r="J1042" t="str">
            <v>for execution next week 0912</v>
          </cell>
          <cell r="K1042"/>
          <cell r="L1042" t="str">
            <v>POWERHOUSE</v>
          </cell>
          <cell r="M1042" t="str">
            <v>CLOSE</v>
          </cell>
          <cell r="N1042" t="str">
            <v>JSP</v>
          </cell>
          <cell r="O1042">
            <v>73.25</v>
          </cell>
          <cell r="P1042"/>
          <cell r="Q1042">
            <v>100.37</v>
          </cell>
          <cell r="R1042">
            <v>92</v>
          </cell>
          <cell r="S1042">
            <v>387954.99</v>
          </cell>
          <cell r="T1042" t="str">
            <v>NEW</v>
          </cell>
          <cell r="U1042">
            <v>51085.61</v>
          </cell>
          <cell r="V1042">
            <v>54535.41</v>
          </cell>
          <cell r="W1042">
            <v>44803.68472222222</v>
          </cell>
          <cell r="X1042">
            <v>44806.541666666664</v>
          </cell>
          <cell r="Y1042">
            <v>44809</v>
          </cell>
          <cell r="Z1042"/>
          <cell r="AA1042">
            <v>44813.388194444444</v>
          </cell>
          <cell r="AB1042">
            <v>45425.629861111112</v>
          </cell>
          <cell r="AC1042">
            <v>9.703472222223354</v>
          </cell>
          <cell r="AD1042">
            <v>6.8465277777795563</v>
          </cell>
          <cell r="AE1042">
            <v>612.24166666666861</v>
          </cell>
          <cell r="AF1042">
            <v>44822.985102450359</v>
          </cell>
          <cell r="AG1042">
            <v>44831.931870511195</v>
          </cell>
          <cell r="AH1042">
            <v>44853.68472222222</v>
          </cell>
          <cell r="AI1042">
            <v>0.32634439826659101</v>
          </cell>
          <cell r="AJ1042">
            <v>14.577182539682585</v>
          </cell>
          <cell r="AK1042">
            <v>23</v>
          </cell>
          <cell r="AL1042">
            <v>34</v>
          </cell>
          <cell r="AM1042">
            <v>22.300380228136884</v>
          </cell>
          <cell r="AN1042">
            <v>28.247148288973385</v>
          </cell>
          <cell r="AO1042">
            <v>19.300380228136884</v>
          </cell>
          <cell r="AP1042">
            <v>42</v>
          </cell>
          <cell r="AQ1042">
            <v>33.6</v>
          </cell>
          <cell r="AR1042">
            <v>28.6</v>
          </cell>
          <cell r="AS1042">
            <v>44846.988194444442</v>
          </cell>
          <cell r="AT1042">
            <v>44841.988194444442</v>
          </cell>
          <cell r="AU1042"/>
          <cell r="AV1042"/>
          <cell r="AW1042"/>
          <cell r="AX1042"/>
          <cell r="AY1042"/>
          <cell r="AZ1042"/>
          <cell r="BA1042"/>
          <cell r="BB1042"/>
          <cell r="BC1042" t="str">
            <v>PAID</v>
          </cell>
          <cell r="BD1042"/>
          <cell r="BE1042">
            <v>44816.388194444444</v>
          </cell>
          <cell r="BF1042">
            <v>30.611805555556202</v>
          </cell>
          <cell r="BG1042">
            <v>44825</v>
          </cell>
          <cell r="BH1042">
            <v>44847</v>
          </cell>
        </row>
        <row r="1043">
          <cell r="E1043" t="str">
            <v>X22062396335</v>
          </cell>
          <cell r="F1043" t="str">
            <v>MARIA MAY HOFILENA SY</v>
          </cell>
          <cell r="G1043" t="str">
            <v>DELA CRUZ, TOWN AND COUNTRY WEST SUBD, BACOOR</v>
          </cell>
          <cell r="H1043" t="str">
            <v>BACOOR CITY</v>
          </cell>
          <cell r="I1043" t="str">
            <v>DASMA</v>
          </cell>
          <cell r="J1043" t="str">
            <v>Target until July 31, 2022</v>
          </cell>
          <cell r="K1043"/>
          <cell r="L1043" t="str">
            <v>AVECO</v>
          </cell>
          <cell r="M1043" t="str">
            <v>CLOSE</v>
          </cell>
          <cell r="N1043" t="str">
            <v>IJP</v>
          </cell>
          <cell r="O1043">
            <v>63.23</v>
          </cell>
          <cell r="P1043"/>
          <cell r="Q1043">
            <v>93.8</v>
          </cell>
          <cell r="R1043">
            <v>3</v>
          </cell>
          <cell r="S1043">
            <v>191305.02</v>
          </cell>
          <cell r="T1043" t="str">
            <v>NEW</v>
          </cell>
          <cell r="U1043">
            <v>42877.21</v>
          </cell>
          <cell r="V1043">
            <v>28676.82</v>
          </cell>
          <cell r="W1043">
            <v>44763.695138888892</v>
          </cell>
          <cell r="X1043">
            <v>44767</v>
          </cell>
          <cell r="Y1043">
            <v>44767</v>
          </cell>
          <cell r="Z1043"/>
          <cell r="AA1043">
            <v>44771.599305555559</v>
          </cell>
          <cell r="AB1043">
            <v>45427.621527777781</v>
          </cell>
          <cell r="AC1043">
            <v>7.9041666666671517</v>
          </cell>
          <cell r="AD1043">
            <v>4.5993055555591127</v>
          </cell>
          <cell r="AE1043">
            <v>656.0222222222219</v>
          </cell>
          <cell r="AF1043">
            <v>44783.780640747631</v>
          </cell>
          <cell r="AG1043">
            <v>44792.936774576621</v>
          </cell>
          <cell r="AH1043">
            <v>44813.695138888892</v>
          </cell>
          <cell r="AI1043">
            <v>0.2567899557166019</v>
          </cell>
          <cell r="AJ1043">
            <v>15.619576719576711</v>
          </cell>
          <cell r="AK1043">
            <v>23</v>
          </cell>
          <cell r="AL1043">
            <v>36</v>
          </cell>
          <cell r="AM1043">
            <v>23.085501858736059</v>
          </cell>
          <cell r="AN1043">
            <v>29.241635687732341</v>
          </cell>
          <cell r="AO1043">
            <v>20.085501858736059</v>
          </cell>
          <cell r="AP1043">
            <v>42</v>
          </cell>
          <cell r="AQ1043">
            <v>33.6</v>
          </cell>
          <cell r="AR1043">
            <v>28.6</v>
          </cell>
          <cell r="AS1043">
            <v>44805.199305555558</v>
          </cell>
          <cell r="AT1043">
            <v>44800.199305555558</v>
          </cell>
          <cell r="AU1043"/>
          <cell r="AV1043"/>
          <cell r="AW1043"/>
          <cell r="AX1043"/>
          <cell r="AY1043"/>
          <cell r="AZ1043"/>
          <cell r="BA1043"/>
          <cell r="BB1043"/>
          <cell r="BC1043" t="str">
            <v>PAID</v>
          </cell>
          <cell r="BD1043" t="str">
            <v>WITH BACKJOB</v>
          </cell>
          <cell r="BE1043">
            <v>44774.599305555559</v>
          </cell>
          <cell r="BF1043">
            <v>72.400694444440887</v>
          </cell>
          <cell r="BG1043">
            <v>44771</v>
          </cell>
          <cell r="BH1043">
            <v>44847</v>
          </cell>
        </row>
        <row r="1044">
          <cell r="E1044" t="str">
            <v>X22052215452</v>
          </cell>
          <cell r="F1044" t="str">
            <v>STA. LUCIA REALTY &amp; DEVELOPMENT, INC.</v>
          </cell>
          <cell r="G1044" t="str">
            <v>BLOCK 9, VISTA VERDE SOUTH PH I, BACOOR</v>
          </cell>
          <cell r="H1044" t="str">
            <v>BACOOR CITY</v>
          </cell>
          <cell r="I1044" t="str">
            <v>DASMA</v>
          </cell>
          <cell r="J1044" t="str">
            <v>Energization on September 16, 2022</v>
          </cell>
          <cell r="K1044"/>
          <cell r="L1044" t="str">
            <v>AVECO</v>
          </cell>
          <cell r="M1044" t="str">
            <v>CLOSE</v>
          </cell>
          <cell r="N1044" t="str">
            <v>MBF</v>
          </cell>
          <cell r="O1044">
            <v>170.96</v>
          </cell>
          <cell r="P1044"/>
          <cell r="Q1044">
            <v>235.12</v>
          </cell>
          <cell r="R1044">
            <v>55</v>
          </cell>
          <cell r="S1044">
            <v>438593.1</v>
          </cell>
          <cell r="T1044" t="str">
            <v>NEW</v>
          </cell>
          <cell r="U1044">
            <v>115935.2</v>
          </cell>
          <cell r="V1044">
            <v>88146.55</v>
          </cell>
          <cell r="W1044">
            <v>44764.411111111112</v>
          </cell>
          <cell r="X1044">
            <v>44771</v>
          </cell>
          <cell r="Y1044">
            <v>44770</v>
          </cell>
          <cell r="Z1044"/>
          <cell r="AA1044">
            <v>44820.613888888889</v>
          </cell>
          <cell r="AB1044">
            <v>45434.592361111114</v>
          </cell>
          <cell r="AC1044">
            <v>56.202777777776646</v>
          </cell>
          <cell r="AD1044">
            <v>49.613888888889051</v>
          </cell>
          <cell r="AE1044">
            <v>613.97847222222481</v>
          </cell>
          <cell r="AF1044">
            <v>44785.370842654738</v>
          </cell>
          <cell r="AG1044">
            <v>44794.760104399706</v>
          </cell>
          <cell r="AH1044">
            <v>44814.411111111112</v>
          </cell>
          <cell r="AI1044">
            <v>1.7592886321194789</v>
          </cell>
          <cell r="AJ1044">
            <v>13.347358091787497</v>
          </cell>
          <cell r="AK1044">
            <v>28</v>
          </cell>
          <cell r="AL1044">
            <v>34</v>
          </cell>
          <cell r="AM1044">
            <v>23.959731543624162</v>
          </cell>
          <cell r="AN1044">
            <v>30.348993288590602</v>
          </cell>
          <cell r="AO1044">
            <v>20.959731543624162</v>
          </cell>
          <cell r="AP1044">
            <v>46</v>
          </cell>
          <cell r="AQ1044">
            <v>36.800000000000004</v>
          </cell>
          <cell r="AR1044">
            <v>31.800000000000004</v>
          </cell>
          <cell r="AS1044">
            <v>44857.413888888892</v>
          </cell>
          <cell r="AT1044">
            <v>44852.413888888892</v>
          </cell>
          <cell r="AU1044"/>
          <cell r="AV1044"/>
          <cell r="AW1044"/>
          <cell r="AX1044"/>
          <cell r="AY1044"/>
          <cell r="AZ1044"/>
          <cell r="BA1044"/>
          <cell r="BB1044"/>
          <cell r="BC1044" t="str">
            <v>PAID</v>
          </cell>
          <cell r="BD1044"/>
          <cell r="BE1044">
            <v>44823.613888888889</v>
          </cell>
          <cell r="BF1044">
            <v>23.386111111110949</v>
          </cell>
          <cell r="BG1044">
            <v>44820</v>
          </cell>
          <cell r="BH1044">
            <v>44847</v>
          </cell>
        </row>
        <row r="1045">
          <cell r="E1045" t="str">
            <v>R20460977</v>
          </cell>
          <cell r="F1045" t="str">
            <v>CENTENO, ELIZABETH C,</v>
          </cell>
          <cell r="G1045" t="str">
            <v>MILKY WAY, GATCHALIAN SUBD, LAS PINAS CITY</v>
          </cell>
          <cell r="H1045" t="str">
            <v>LAS PIÑAS CITY</v>
          </cell>
          <cell r="I1045" t="str">
            <v>PARAÑAQUE</v>
          </cell>
          <cell r="J1045"/>
          <cell r="K1045"/>
          <cell r="L1045" t="str">
            <v>CHALLENGER</v>
          </cell>
          <cell r="M1045" t="str">
            <v>CLOSE</v>
          </cell>
          <cell r="N1045" t="str">
            <v>MBF</v>
          </cell>
          <cell r="O1045">
            <v>48.61</v>
          </cell>
          <cell r="P1045"/>
          <cell r="Q1045">
            <v>70.97</v>
          </cell>
          <cell r="R1045">
            <v>0</v>
          </cell>
          <cell r="S1045">
            <v>95619.79</v>
          </cell>
          <cell r="T1045" t="str">
            <v>RELOC</v>
          </cell>
          <cell r="U1045">
            <v>32968.17</v>
          </cell>
          <cell r="V1045">
            <v>35588.71</v>
          </cell>
          <cell r="W1045">
            <v>44708.523611111108</v>
          </cell>
          <cell r="X1045">
            <v>44714</v>
          </cell>
          <cell r="Y1045">
            <v>44712</v>
          </cell>
          <cell r="Z1045"/>
          <cell r="AA1045">
            <v>44755.834722222222</v>
          </cell>
          <cell r="AB1045">
            <v>45439.418749999997</v>
          </cell>
          <cell r="AC1045">
            <v>47.31111111111386</v>
          </cell>
          <cell r="AD1045">
            <v>41.834722222221899</v>
          </cell>
          <cell r="AE1045">
            <v>683.58402777777519</v>
          </cell>
          <cell r="AF1045">
            <v>44728.609112969847</v>
          </cell>
          <cell r="AG1045">
            <v>44737.765246798837</v>
          </cell>
          <cell r="AH1045">
            <v>44758.523611111108</v>
          </cell>
          <cell r="AI1045">
            <v>1.5370397208803899</v>
          </cell>
          <cell r="AJ1045">
            <v>16.275810185185122</v>
          </cell>
          <cell r="AK1045">
            <v>23</v>
          </cell>
          <cell r="AL1045">
            <v>36</v>
          </cell>
          <cell r="AM1045">
            <v>23.085501858736059</v>
          </cell>
          <cell r="AN1045">
            <v>29.241635687732341</v>
          </cell>
          <cell r="AO1045">
            <v>20.085501858736059</v>
          </cell>
          <cell r="AP1045">
            <v>42</v>
          </cell>
          <cell r="AQ1045">
            <v>33.6</v>
          </cell>
          <cell r="AR1045">
            <v>28.6</v>
          </cell>
          <cell r="AS1045">
            <v>44789.43472222222</v>
          </cell>
          <cell r="AT1045">
            <v>44784.43472222222</v>
          </cell>
          <cell r="AU1045"/>
          <cell r="AV1045"/>
          <cell r="AW1045"/>
          <cell r="AX1045"/>
          <cell r="AY1045"/>
          <cell r="AZ1045"/>
          <cell r="BA1045"/>
          <cell r="BB1045"/>
          <cell r="BC1045" t="str">
            <v>PAID</v>
          </cell>
          <cell r="BD1045"/>
          <cell r="BE1045">
            <v>44758.834722222222</v>
          </cell>
          <cell r="BF1045">
            <v>88.165277777778101</v>
          </cell>
          <cell r="BG1045">
            <v>44748</v>
          </cell>
          <cell r="BH1045">
            <v>44847</v>
          </cell>
        </row>
        <row r="1046">
          <cell r="E1046" t="str">
            <v>X21104426165</v>
          </cell>
          <cell r="F1046" t="str">
            <v>LEO MAJAM ESPIRITU</v>
          </cell>
          <cell r="G1046" t="str">
            <v>GEN. TIRONA, MABOLO I, BACOOR</v>
          </cell>
          <cell r="H1046" t="str">
            <v>BACOOR CITY</v>
          </cell>
          <cell r="I1046" t="str">
            <v>DASMA</v>
          </cell>
          <cell r="J1046"/>
          <cell r="K1046"/>
          <cell r="L1046" t="str">
            <v>AVECO</v>
          </cell>
          <cell r="M1046" t="str">
            <v>CLOSE</v>
          </cell>
          <cell r="N1046" t="str">
            <v>FMS</v>
          </cell>
          <cell r="O1046">
            <v>32.19</v>
          </cell>
          <cell r="P1046">
            <v>26.701999999999995</v>
          </cell>
          <cell r="Q1046">
            <v>44.15</v>
          </cell>
          <cell r="R1046">
            <v>15</v>
          </cell>
          <cell r="S1046">
            <v>129918.01</v>
          </cell>
          <cell r="T1046" t="str">
            <v>NEW</v>
          </cell>
          <cell r="U1046">
            <v>21831.279999999999</v>
          </cell>
          <cell r="V1046"/>
          <cell r="W1046">
            <v>44573.623611111114</v>
          </cell>
          <cell r="X1046">
            <v>44578</v>
          </cell>
          <cell r="Y1046">
            <v>44579</v>
          </cell>
          <cell r="Z1046"/>
          <cell r="AA1046">
            <v>44599.407638888886</v>
          </cell>
          <cell r="AB1046">
            <v>45555.4</v>
          </cell>
          <cell r="AC1046">
            <v>25.78402777777228</v>
          </cell>
          <cell r="AD1046">
            <v>21.40763888888614</v>
          </cell>
          <cell r="AE1046">
            <v>955.99236111111531</v>
          </cell>
          <cell r="AF1046">
            <v>44592.3978046595</v>
          </cell>
          <cell r="AG1046">
            <v>44601.204256272402</v>
          </cell>
          <cell r="AH1046">
            <v>44623.623611111114</v>
          </cell>
          <cell r="AI1046">
            <v>0.88811651234548972</v>
          </cell>
          <cell r="AJ1046">
            <v>23.899809027777884</v>
          </cell>
          <cell r="AK1046">
            <v>20</v>
          </cell>
          <cell r="AL1046">
            <v>36</v>
          </cell>
          <cell r="AM1046">
            <v>21.774193548387096</v>
          </cell>
          <cell r="AN1046">
            <v>27.58064516129032</v>
          </cell>
          <cell r="AO1046">
            <v>18.774193548387096</v>
          </cell>
          <cell r="AP1046">
            <v>40</v>
          </cell>
          <cell r="AQ1046">
            <v>32</v>
          </cell>
          <cell r="AR1046">
            <v>27</v>
          </cell>
          <cell r="AS1046">
            <v>44631.407638888886</v>
          </cell>
          <cell r="AT1046">
            <v>44626.407638888886</v>
          </cell>
          <cell r="AU1046"/>
          <cell r="AV1046"/>
          <cell r="AW1046"/>
          <cell r="AX1046"/>
          <cell r="AY1046"/>
          <cell r="AZ1046"/>
          <cell r="BA1046"/>
          <cell r="BB1046"/>
          <cell r="BC1046" t="str">
            <v>PAID</v>
          </cell>
          <cell r="BD1046" t="str">
            <v>WITH BACKJOB</v>
          </cell>
          <cell r="BE1046">
            <v>44602.407638888886</v>
          </cell>
          <cell r="BF1046">
            <v>244.59236111111386</v>
          </cell>
          <cell r="BG1046">
            <v>44596</v>
          </cell>
          <cell r="BH1046">
            <v>44847</v>
          </cell>
        </row>
        <row r="1047">
          <cell r="E1047" t="str">
            <v>R20369662</v>
          </cell>
          <cell r="F1047" t="str">
            <v>CAVITEX INFRASTRUCTURE CORP.</v>
          </cell>
          <cell r="G1047" t="str">
            <v>QUIRINO, SAN DIONISIO, PARANAQUE</v>
          </cell>
          <cell r="H1047" t="str">
            <v>PARAÑAQUE CITY</v>
          </cell>
          <cell r="I1047" t="str">
            <v>PARAÑAQUE</v>
          </cell>
          <cell r="J1047"/>
          <cell r="K1047"/>
          <cell r="L1047" t="str">
            <v>AVECO</v>
          </cell>
          <cell r="M1047" t="str">
            <v>CLOSE</v>
          </cell>
          <cell r="N1047" t="str">
            <v>MBF</v>
          </cell>
          <cell r="O1047">
            <v>381.29</v>
          </cell>
          <cell r="P1047"/>
          <cell r="Q1047">
            <v>579.02</v>
          </cell>
          <cell r="R1047">
            <v>0</v>
          </cell>
          <cell r="S1047">
            <v>824435.38</v>
          </cell>
          <cell r="T1047" t="str">
            <v>RELOC</v>
          </cell>
          <cell r="U1047">
            <v>254569.2</v>
          </cell>
          <cell r="V1047">
            <v>232285.27</v>
          </cell>
          <cell r="W1047">
            <v>44351.55972222222</v>
          </cell>
          <cell r="X1047">
            <v>44355</v>
          </cell>
          <cell r="Y1047">
            <v>44355</v>
          </cell>
          <cell r="Z1047"/>
          <cell r="AA1047">
            <v>44628</v>
          </cell>
          <cell r="AB1047">
            <v>45587.659722222219</v>
          </cell>
          <cell r="AC1047">
            <v>276.44027777777956</v>
          </cell>
          <cell r="AD1047">
            <v>273</v>
          </cell>
          <cell r="AE1047">
            <v>959.65972222221899</v>
          </cell>
          <cell r="AF1047">
            <v>44376.39477376861</v>
          </cell>
          <cell r="AG1047">
            <v>44386.817454180986</v>
          </cell>
          <cell r="AH1047">
            <v>44401.55972222222</v>
          </cell>
          <cell r="AI1047">
            <v>7.4485297067901719</v>
          </cell>
          <cell r="AJ1047">
            <v>17.448358585858529</v>
          </cell>
          <cell r="AK1047">
            <v>40</v>
          </cell>
          <cell r="AL1047">
            <v>36</v>
          </cell>
          <cell r="AM1047">
            <v>27.835051546391753</v>
          </cell>
          <cell r="AN1047">
            <v>35.257731958762882</v>
          </cell>
          <cell r="AO1047">
            <v>24.835051546391753</v>
          </cell>
          <cell r="AP1047">
            <v>55</v>
          </cell>
          <cell r="AQ1047">
            <v>44</v>
          </cell>
          <cell r="AR1047">
            <v>39</v>
          </cell>
          <cell r="AS1047">
            <v>44672</v>
          </cell>
          <cell r="AT1047">
            <v>44667</v>
          </cell>
          <cell r="AU1047"/>
          <cell r="AV1047"/>
          <cell r="AW1047"/>
          <cell r="AX1047"/>
          <cell r="AY1047"/>
          <cell r="AZ1047"/>
          <cell r="BA1047"/>
          <cell r="BB1047"/>
          <cell r="BC1047" t="str">
            <v>PAID</v>
          </cell>
          <cell r="BD1047" t="str">
            <v>WITH BACKJOB</v>
          </cell>
          <cell r="BE1047">
            <v>44631</v>
          </cell>
          <cell r="BF1047">
            <v>216</v>
          </cell>
          <cell r="BG1047">
            <v>44720</v>
          </cell>
          <cell r="BH1047">
            <v>44847</v>
          </cell>
        </row>
        <row r="1048">
          <cell r="E1048" t="str">
            <v>X22051879287</v>
          </cell>
          <cell r="F1048" t="str">
            <v>PHINMA PROPERTY HOLDINGS CORPORATION</v>
          </cell>
          <cell r="G1048" t="str">
            <v>DELNOR SITE CPD, DELNOR SUBD, LAS PINAS CITY</v>
          </cell>
          <cell r="H1048" t="str">
            <v>LAS PIÑAS CITY</v>
          </cell>
          <cell r="I1048" t="str">
            <v>PARAÑAQUE</v>
          </cell>
          <cell r="J1048"/>
          <cell r="K1048"/>
          <cell r="L1048" t="str">
            <v>CHALLENGER</v>
          </cell>
          <cell r="M1048" t="str">
            <v>CLOSE</v>
          </cell>
          <cell r="N1048" t="str">
            <v>IJP</v>
          </cell>
          <cell r="O1048">
            <v>230.11</v>
          </cell>
          <cell r="P1048"/>
          <cell r="Q1048">
            <v>326.58</v>
          </cell>
          <cell r="R1048">
            <v>31</v>
          </cell>
          <cell r="S1048">
            <v>1252540.8899999999</v>
          </cell>
          <cell r="T1048" t="str">
            <v>NEW</v>
          </cell>
          <cell r="U1048">
            <v>155772.01</v>
          </cell>
          <cell r="V1048">
            <v>81307.740000000005</v>
          </cell>
          <cell r="W1048">
            <v>44790.663194444445</v>
          </cell>
          <cell r="X1048">
            <v>44792.547222222223</v>
          </cell>
          <cell r="Y1048">
            <v>44795</v>
          </cell>
          <cell r="Z1048"/>
          <cell r="AA1048">
            <v>44805.722222222219</v>
          </cell>
          <cell r="AB1048">
            <v>45481.265277777777</v>
          </cell>
          <cell r="AC1048">
            <v>15.059027777773736</v>
          </cell>
          <cell r="AD1048">
            <v>13.174999999995634</v>
          </cell>
          <cell r="AE1048">
            <v>675.54305555555766</v>
          </cell>
          <cell r="AF1048">
            <v>44813.134892557653</v>
          </cell>
          <cell r="AG1048">
            <v>44822.927345387841</v>
          </cell>
          <cell r="AH1048">
            <v>44840.663194444445</v>
          </cell>
          <cell r="AI1048">
            <v>0.44340470679000443</v>
          </cell>
          <cell r="AJ1048">
            <v>14.073813657407451</v>
          </cell>
          <cell r="AK1048">
            <v>30</v>
          </cell>
          <cell r="AL1048">
            <v>36</v>
          </cell>
          <cell r="AM1048">
            <v>25.471698113207545</v>
          </cell>
          <cell r="AN1048">
            <v>32.264150943396224</v>
          </cell>
          <cell r="AO1048">
            <v>22.471698113207545</v>
          </cell>
          <cell r="AP1048">
            <v>48</v>
          </cell>
          <cell r="AQ1048">
            <v>38.400000000000006</v>
          </cell>
          <cell r="AR1048">
            <v>33.400000000000006</v>
          </cell>
          <cell r="AS1048">
            <v>44844.12222222222</v>
          </cell>
          <cell r="AT1048">
            <v>44839.12222222222</v>
          </cell>
          <cell r="AU1048"/>
          <cell r="AV1048"/>
          <cell r="AW1048"/>
          <cell r="AX1048"/>
          <cell r="AY1048"/>
          <cell r="AZ1048"/>
          <cell r="BA1048"/>
          <cell r="BB1048"/>
          <cell r="BC1048" t="str">
            <v>PAID</v>
          </cell>
          <cell r="BD1048"/>
          <cell r="BE1048">
            <v>44808.722222222219</v>
          </cell>
          <cell r="BF1048">
            <v>38.277777777781012</v>
          </cell>
          <cell r="BG1048">
            <v>44798</v>
          </cell>
          <cell r="BH1048">
            <v>44847</v>
          </cell>
        </row>
        <row r="1049">
          <cell r="E1049" t="str">
            <v>X22052037320</v>
          </cell>
          <cell r="F1049" t="str">
            <v>VILMA E. GUZMAN</v>
          </cell>
          <cell r="G1049" t="str">
            <v>2ND, L &amp; B CPD 2, MUNTINLUPA</v>
          </cell>
          <cell r="H1049" t="str">
            <v>MUNTINLUPA CITY</v>
          </cell>
          <cell r="I1049" t="str">
            <v>PARAÑAQUE</v>
          </cell>
          <cell r="J1049"/>
          <cell r="K1049"/>
          <cell r="L1049" t="str">
            <v>CHALLENGER</v>
          </cell>
          <cell r="M1049" t="str">
            <v>CLOSE</v>
          </cell>
          <cell r="N1049" t="str">
            <v>MBF</v>
          </cell>
          <cell r="O1049">
            <v>159.97</v>
          </cell>
          <cell r="P1049"/>
          <cell r="Q1049">
            <v>249.12</v>
          </cell>
          <cell r="R1049">
            <v>120</v>
          </cell>
          <cell r="S1049">
            <v>745082.88</v>
          </cell>
          <cell r="T1049" t="str">
            <v>NEW</v>
          </cell>
          <cell r="U1049">
            <v>108485.72</v>
          </cell>
          <cell r="V1049"/>
          <cell r="W1049">
            <v>44764.4375</v>
          </cell>
          <cell r="X1049">
            <v>44771</v>
          </cell>
          <cell r="Y1049">
            <v>44770</v>
          </cell>
          <cell r="Z1049"/>
          <cell r="AA1049">
            <v>44810.582638888889</v>
          </cell>
          <cell r="AB1049">
            <v>45638.663888888892</v>
          </cell>
          <cell r="AC1049">
            <v>46.145138888889051</v>
          </cell>
          <cell r="AD1049">
            <v>39.582638888889051</v>
          </cell>
          <cell r="AE1049">
            <v>828.08125000000291</v>
          </cell>
          <cell r="AF1049">
            <v>44784.451198630137</v>
          </cell>
          <cell r="AG1049">
            <v>44793.588184931505</v>
          </cell>
          <cell r="AH1049">
            <v>44814.4375</v>
          </cell>
          <cell r="AI1049">
            <v>1.503837115575402</v>
          </cell>
          <cell r="AJ1049">
            <v>18.001766304347889</v>
          </cell>
          <cell r="AK1049">
            <v>28</v>
          </cell>
          <cell r="AL1049">
            <v>32</v>
          </cell>
          <cell r="AM1049">
            <v>23.013698630136989</v>
          </cell>
          <cell r="AN1049">
            <v>29.150684931506852</v>
          </cell>
          <cell r="AO1049">
            <v>20.013698630136989</v>
          </cell>
          <cell r="AP1049">
            <v>46</v>
          </cell>
          <cell r="AQ1049">
            <v>36.800000000000004</v>
          </cell>
          <cell r="AR1049">
            <v>31.800000000000004</v>
          </cell>
          <cell r="AS1049">
            <v>44847.382638888892</v>
          </cell>
          <cell r="AT1049">
            <v>44842.382638888892</v>
          </cell>
          <cell r="AU1049"/>
          <cell r="AV1049"/>
          <cell r="AW1049"/>
          <cell r="AX1049"/>
          <cell r="AY1049"/>
          <cell r="AZ1049"/>
          <cell r="BA1049"/>
          <cell r="BB1049"/>
          <cell r="BC1049" t="str">
            <v>PAID</v>
          </cell>
          <cell r="BD1049" t="str">
            <v>WITH BACKJOB</v>
          </cell>
          <cell r="BE1049">
            <v>44813.582638888889</v>
          </cell>
          <cell r="BF1049">
            <v>33.417361111110949</v>
          </cell>
          <cell r="BG1049">
            <v>44743</v>
          </cell>
          <cell r="BH1049">
            <v>44847</v>
          </cell>
        </row>
        <row r="1050">
          <cell r="E1050" t="str">
            <v>X22062431020</v>
          </cell>
          <cell r="F1050" t="str">
            <v>RIGUERA REALTY &amp; DEV'T CORP.</v>
          </cell>
          <cell r="G1050" t="str">
            <v>MAYAPIS, PILAR VILL, LAS PINAS CITY</v>
          </cell>
          <cell r="H1050" t="str">
            <v>LAS PIÑAS CITY</v>
          </cell>
          <cell r="I1050" t="str">
            <v>PARAÑAQUE</v>
          </cell>
          <cell r="J1050" t="str">
            <v>for pole digging</v>
          </cell>
          <cell r="K1050"/>
          <cell r="L1050" t="str">
            <v>CHALLENGER</v>
          </cell>
          <cell r="M1050" t="str">
            <v>CLOSE</v>
          </cell>
          <cell r="N1050" t="str">
            <v>MBF</v>
          </cell>
          <cell r="O1050">
            <v>204.97</v>
          </cell>
          <cell r="P1050"/>
          <cell r="Q1050">
            <v>309.85000000000002</v>
          </cell>
          <cell r="R1050">
            <v>105</v>
          </cell>
          <cell r="S1050">
            <v>884886.05</v>
          </cell>
          <cell r="T1050" t="str">
            <v>NEW</v>
          </cell>
          <cell r="U1050">
            <v>141965.26999999999</v>
          </cell>
          <cell r="V1050"/>
          <cell r="W1050">
            <v>44805.333333333336</v>
          </cell>
          <cell r="X1050">
            <v>44809</v>
          </cell>
          <cell r="Y1050">
            <v>44809</v>
          </cell>
          <cell r="Z1050"/>
          <cell r="AA1050">
            <v>44826.429166666669</v>
          </cell>
          <cell r="AB1050">
            <v>45595.689583333333</v>
          </cell>
          <cell r="AC1050">
            <v>21.095833333332848</v>
          </cell>
          <cell r="AD1050">
            <v>17.429166666668607</v>
          </cell>
          <cell r="AE1050">
            <v>769.26041666666424</v>
          </cell>
          <cell r="AF1050">
            <v>44825.862745098042</v>
          </cell>
          <cell r="AG1050">
            <v>44835.137254901965</v>
          </cell>
          <cell r="AH1050">
            <v>44855.333333333336</v>
          </cell>
          <cell r="AI1050">
            <v>0.67242968749998444</v>
          </cell>
          <cell r="AJ1050">
            <v>16.026258680555504</v>
          </cell>
          <cell r="AK1050">
            <v>30</v>
          </cell>
          <cell r="AL1050">
            <v>32</v>
          </cell>
          <cell r="AM1050">
            <v>23.52941176470588</v>
          </cell>
          <cell r="AN1050">
            <v>29.803921568627448</v>
          </cell>
          <cell r="AO1050">
            <v>20.52941176470588</v>
          </cell>
          <cell r="AP1050">
            <v>48</v>
          </cell>
          <cell r="AQ1050">
            <v>38.400000000000006</v>
          </cell>
          <cell r="AR1050">
            <v>33.400000000000006</v>
          </cell>
          <cell r="AS1050">
            <v>44864.82916666667</v>
          </cell>
          <cell r="AT1050">
            <v>44859.82916666667</v>
          </cell>
          <cell r="AU1050"/>
          <cell r="AV1050"/>
          <cell r="AW1050"/>
          <cell r="AX1050"/>
          <cell r="AY1050"/>
          <cell r="AZ1050"/>
          <cell r="BA1050"/>
          <cell r="BB1050"/>
          <cell r="BC1050" t="str">
            <v>PAID</v>
          </cell>
          <cell r="BD1050"/>
          <cell r="BE1050">
            <v>44829.429166666669</v>
          </cell>
          <cell r="BF1050">
            <v>17.570833333331393</v>
          </cell>
          <cell r="BG1050">
            <v>44826</v>
          </cell>
          <cell r="BH1050">
            <v>44847</v>
          </cell>
        </row>
        <row r="1051">
          <cell r="E1051" t="str">
            <v>X21030940621</v>
          </cell>
          <cell r="F1051" t="str">
            <v>BICUTAN MEDICAL CENTER INC.</v>
          </cell>
          <cell r="G1051" t="str">
            <v>PRES. M.L. QUEZON, LOWER BICUTAN, TAGUIG CITY</v>
          </cell>
          <cell r="H1051" t="str">
            <v>TAGUIG CITY</v>
          </cell>
          <cell r="I1051" t="str">
            <v>PARAÑAQUE</v>
          </cell>
          <cell r="J1051" t="str">
            <v>for energization July 29, 2022</v>
          </cell>
          <cell r="K1051"/>
          <cell r="L1051" t="str">
            <v>POWERHOUSE</v>
          </cell>
          <cell r="M1051" t="str">
            <v>CLOSE</v>
          </cell>
          <cell r="N1051" t="str">
            <v>JSP</v>
          </cell>
          <cell r="O1051">
            <v>265</v>
          </cell>
          <cell r="P1051"/>
          <cell r="Q1051">
            <v>375.55</v>
          </cell>
          <cell r="R1051">
            <v>832</v>
          </cell>
          <cell r="S1051">
            <v>1677483.18</v>
          </cell>
          <cell r="T1051" t="str">
            <v>NEW</v>
          </cell>
          <cell r="U1051">
            <v>179735.69</v>
          </cell>
          <cell r="V1051">
            <v>185503.63</v>
          </cell>
          <cell r="W1051">
            <v>44761.549305555556</v>
          </cell>
          <cell r="X1051">
            <v>44761</v>
          </cell>
          <cell r="Y1051">
            <v>44762</v>
          </cell>
          <cell r="Z1051"/>
          <cell r="AA1051">
            <v>44771.712500000001</v>
          </cell>
          <cell r="AB1051">
            <v>45643.402083333334</v>
          </cell>
          <cell r="AC1051">
            <v>10.163194444445253</v>
          </cell>
          <cell r="AD1051">
            <v>10.712500000001455</v>
          </cell>
          <cell r="AE1051">
            <v>871.68958333333285</v>
          </cell>
          <cell r="AF1051">
            <v>44777.097692652329</v>
          </cell>
          <cell r="AG1051">
            <v>44785.043929211468</v>
          </cell>
          <cell r="AH1051">
            <v>44811.549305555556</v>
          </cell>
          <cell r="AI1051">
            <v>0.41094655797104718</v>
          </cell>
          <cell r="AJ1051">
            <v>18.160199652777766</v>
          </cell>
          <cell r="AK1051">
            <v>30</v>
          </cell>
          <cell r="AL1051">
            <v>23</v>
          </cell>
          <cell r="AM1051">
            <v>18.548387096774192</v>
          </cell>
          <cell r="AN1051">
            <v>23.494623655913976</v>
          </cell>
          <cell r="AO1051">
            <v>15.548387096774192</v>
          </cell>
          <cell r="AP1051">
            <v>48</v>
          </cell>
          <cell r="AQ1051">
            <v>38.400000000000006</v>
          </cell>
          <cell r="AR1051">
            <v>33.400000000000006</v>
          </cell>
          <cell r="AS1051">
            <v>44810.112500000003</v>
          </cell>
          <cell r="AT1051">
            <v>44805.112500000003</v>
          </cell>
          <cell r="AU1051"/>
          <cell r="AV1051"/>
          <cell r="AW1051"/>
          <cell r="AX1051"/>
          <cell r="AY1051"/>
          <cell r="AZ1051"/>
          <cell r="BA1051"/>
          <cell r="BB1051"/>
          <cell r="BC1051" t="str">
            <v>PAID</v>
          </cell>
          <cell r="BD1051"/>
          <cell r="BE1051">
            <v>44774.712500000001</v>
          </cell>
          <cell r="BF1051">
            <v>72.287499999998545</v>
          </cell>
          <cell r="BG1051">
            <v>44772</v>
          </cell>
          <cell r="BH1051">
            <v>44847</v>
          </cell>
        </row>
        <row r="1052">
          <cell r="E1052" t="str">
            <v>X22041450370</v>
          </cell>
          <cell r="F1052" t="str">
            <v>BRITTANY CORPORATION</v>
          </cell>
          <cell r="G1052" t="str">
            <v>DAANG-HARI RD., MOLINO IV, BACOOR</v>
          </cell>
          <cell r="H1052" t="str">
            <v>BACOOR CITY</v>
          </cell>
          <cell r="I1052" t="str">
            <v>DASMA</v>
          </cell>
          <cell r="J1052"/>
          <cell r="K1052"/>
          <cell r="L1052" t="str">
            <v>AVECO</v>
          </cell>
          <cell r="M1052" t="str">
            <v>CLOSE</v>
          </cell>
          <cell r="N1052" t="str">
            <v>MBF</v>
          </cell>
          <cell r="O1052">
            <v>103.9</v>
          </cell>
          <cell r="P1052"/>
          <cell r="Q1052">
            <v>139.18</v>
          </cell>
          <cell r="R1052">
            <v>257</v>
          </cell>
          <cell r="S1052">
            <v>670046.62</v>
          </cell>
          <cell r="T1052" t="str">
            <v>MODIFICATION</v>
          </cell>
          <cell r="U1052">
            <v>70486.929999999993</v>
          </cell>
          <cell r="V1052">
            <v>71754.87000000001</v>
          </cell>
          <cell r="W1052">
            <v>44663.63958333333</v>
          </cell>
          <cell r="X1052">
            <v>44664.589583333334</v>
          </cell>
          <cell r="Y1052">
            <v>44664</v>
          </cell>
          <cell r="Z1052"/>
          <cell r="AA1052">
            <v>44664.654166666667</v>
          </cell>
          <cell r="AB1052">
            <v>44966.575694444444</v>
          </cell>
          <cell r="AC1052">
            <v>1.0145833333372138</v>
          </cell>
          <cell r="AD1052">
            <v>6.4583333332848269E-2</v>
          </cell>
          <cell r="AE1052">
            <v>301.92152777777665</v>
          </cell>
          <cell r="AF1052">
            <v>44682.146936274505</v>
          </cell>
          <cell r="AG1052">
            <v>44690.882230392155</v>
          </cell>
          <cell r="AH1052">
            <v>44713.63958333333</v>
          </cell>
          <cell r="AI1052">
            <v>3.5380341880477194E-2</v>
          </cell>
          <cell r="AJ1052">
            <v>6.8618529040403784</v>
          </cell>
          <cell r="AK1052">
            <v>26</v>
          </cell>
          <cell r="AL1052">
            <v>30</v>
          </cell>
          <cell r="AM1052">
            <v>21.507352941176471</v>
          </cell>
          <cell r="AN1052">
            <v>27.242647058823529</v>
          </cell>
          <cell r="AO1052">
            <v>18.507352941176471</v>
          </cell>
          <cell r="AP1052">
            <v>44</v>
          </cell>
          <cell r="AQ1052">
            <v>35.200000000000003</v>
          </cell>
          <cell r="AR1052">
            <v>30.200000000000003</v>
          </cell>
          <cell r="AS1052">
            <v>44699.854166666664</v>
          </cell>
          <cell r="AT1052">
            <v>44694.854166666664</v>
          </cell>
          <cell r="AU1052"/>
          <cell r="AV1052"/>
          <cell r="AW1052"/>
          <cell r="AX1052"/>
          <cell r="AY1052"/>
          <cell r="AZ1052"/>
          <cell r="BA1052"/>
          <cell r="BB1052"/>
          <cell r="BC1052" t="str">
            <v>PAID</v>
          </cell>
          <cell r="BD1052"/>
          <cell r="BE1052">
            <v>44667.654166666667</v>
          </cell>
          <cell r="BF1052">
            <v>180.34583333333285</v>
          </cell>
          <cell r="BG1052">
            <v>44665</v>
          </cell>
          <cell r="BH1052">
            <v>44848</v>
          </cell>
        </row>
        <row r="1053">
          <cell r="E1053" t="str">
            <v>X22031204717</v>
          </cell>
          <cell r="F1053" t="str">
            <v>DAXIFA CORPORATION</v>
          </cell>
          <cell r="G1053" t="str">
            <v>PRES. M. ROXAS, TAMBO, PARANAQUE</v>
          </cell>
          <cell r="H1053" t="str">
            <v>PARAÑAQUE CITY</v>
          </cell>
          <cell r="I1053" t="str">
            <v>PARAÑAQUE</v>
          </cell>
          <cell r="J1053"/>
          <cell r="K1053"/>
          <cell r="L1053" t="str">
            <v>AVECO</v>
          </cell>
          <cell r="M1053" t="str">
            <v>CLOSE</v>
          </cell>
          <cell r="N1053" t="str">
            <v>MBF</v>
          </cell>
          <cell r="O1053">
            <v>152.44999999999999</v>
          </cell>
          <cell r="P1053"/>
          <cell r="Q1053">
            <v>205.97</v>
          </cell>
          <cell r="R1053">
            <v>563</v>
          </cell>
          <cell r="S1053">
            <v>1015874.39</v>
          </cell>
          <cell r="T1053" t="str">
            <v>NEW</v>
          </cell>
          <cell r="U1053">
            <v>103517.75</v>
          </cell>
          <cell r="V1053">
            <v>120112.16999999998</v>
          </cell>
          <cell r="W1053">
            <v>44644.688888888886</v>
          </cell>
          <cell r="X1053">
            <v>44650.407638888886</v>
          </cell>
          <cell r="Y1053">
            <v>44648</v>
          </cell>
          <cell r="Z1053"/>
          <cell r="AA1053">
            <v>44659.556944444441</v>
          </cell>
          <cell r="AB1053">
            <v>45055.311111111114</v>
          </cell>
          <cell r="AC1053">
            <v>14.868055555554747</v>
          </cell>
          <cell r="AD1053">
            <v>9.1493055555547471</v>
          </cell>
          <cell r="AE1053">
            <v>395.75416666667297</v>
          </cell>
          <cell r="AF1053">
            <v>44659.915303983224</v>
          </cell>
          <cell r="AG1053">
            <v>44667.775681341715</v>
          </cell>
          <cell r="AH1053">
            <v>44694.688888888886</v>
          </cell>
          <cell r="AI1053">
            <v>0.6118066338854049</v>
          </cell>
          <cell r="AJ1053">
            <v>8.6033514492754986</v>
          </cell>
          <cell r="AK1053">
            <v>28</v>
          </cell>
          <cell r="AL1053">
            <v>23</v>
          </cell>
          <cell r="AM1053">
            <v>18.226415094339625</v>
          </cell>
          <cell r="AN1053">
            <v>23.086792452830192</v>
          </cell>
          <cell r="AO1053">
            <v>15.226415094339625</v>
          </cell>
          <cell r="AP1053">
            <v>46</v>
          </cell>
          <cell r="AQ1053">
            <v>36.800000000000004</v>
          </cell>
          <cell r="AR1053">
            <v>31.800000000000004</v>
          </cell>
          <cell r="AS1053">
            <v>44696.356944444444</v>
          </cell>
          <cell r="AT1053">
            <v>44691.356944444444</v>
          </cell>
          <cell r="AU1053"/>
          <cell r="AV1053"/>
          <cell r="AW1053"/>
          <cell r="AX1053"/>
          <cell r="AY1053"/>
          <cell r="AZ1053"/>
          <cell r="BA1053"/>
          <cell r="BB1053"/>
          <cell r="BC1053" t="str">
            <v>PAID</v>
          </cell>
          <cell r="BD1053"/>
          <cell r="BE1053">
            <v>44662.556944444441</v>
          </cell>
          <cell r="BF1053">
            <v>185.44305555555911</v>
          </cell>
          <cell r="BG1053">
            <v>44656</v>
          </cell>
          <cell r="BH1053">
            <v>44848</v>
          </cell>
        </row>
        <row r="1054">
          <cell r="E1054" t="str">
            <v>X22020583020</v>
          </cell>
          <cell r="F1054" t="str">
            <v>DANILO PITERO DEE</v>
          </cell>
          <cell r="G1054" t="str">
            <v>MOLINO ROAD, MOLINO III, BACOOR</v>
          </cell>
          <cell r="H1054" t="str">
            <v>BACOOR CITY</v>
          </cell>
          <cell r="I1054" t="str">
            <v>DASMA</v>
          </cell>
          <cell r="J1054"/>
          <cell r="K1054"/>
          <cell r="L1054" t="str">
            <v>AVECO</v>
          </cell>
          <cell r="M1054" t="str">
            <v>CLOSE</v>
          </cell>
          <cell r="N1054" t="str">
            <v>MBF</v>
          </cell>
          <cell r="O1054">
            <v>113.05</v>
          </cell>
          <cell r="P1054"/>
          <cell r="Q1054">
            <v>158.5</v>
          </cell>
          <cell r="R1054">
            <v>284</v>
          </cell>
          <cell r="S1054">
            <v>725558.67</v>
          </cell>
          <cell r="T1054" t="str">
            <v>NEW</v>
          </cell>
          <cell r="U1054">
            <v>76664.02</v>
          </cell>
          <cell r="V1054">
            <v>75532.560000000012</v>
          </cell>
          <cell r="W1054">
            <v>44762.602777777778</v>
          </cell>
          <cell r="X1054">
            <v>44767</v>
          </cell>
          <cell r="Y1054">
            <v>44767</v>
          </cell>
          <cell r="Z1054"/>
          <cell r="AA1054">
            <v>44796.688194444447</v>
          </cell>
          <cell r="AB1054">
            <v>45058.431944444441</v>
          </cell>
          <cell r="AC1054">
            <v>34.085416666668607</v>
          </cell>
          <cell r="AD1054">
            <v>29.688194444446708</v>
          </cell>
          <cell r="AE1054">
            <v>261.74374999999418</v>
          </cell>
          <cell r="AF1054">
            <v>44781.110130718953</v>
          </cell>
          <cell r="AG1054">
            <v>44789.845424836603</v>
          </cell>
          <cell r="AH1054">
            <v>44812.602777777778</v>
          </cell>
          <cell r="AI1054">
            <v>1.1886196581197257</v>
          </cell>
          <cell r="AJ1054">
            <v>5.948721590908959</v>
          </cell>
          <cell r="AK1054">
            <v>26</v>
          </cell>
          <cell r="AL1054">
            <v>30</v>
          </cell>
          <cell r="AM1054">
            <v>21.507352941176471</v>
          </cell>
          <cell r="AN1054">
            <v>27.242647058823529</v>
          </cell>
          <cell r="AO1054">
            <v>18.507352941176471</v>
          </cell>
          <cell r="AP1054">
            <v>44</v>
          </cell>
          <cell r="AQ1054">
            <v>35.200000000000003</v>
          </cell>
          <cell r="AR1054">
            <v>30.200000000000003</v>
          </cell>
          <cell r="AS1054">
            <v>44831.888194444444</v>
          </cell>
          <cell r="AT1054">
            <v>44826.888194444444</v>
          </cell>
          <cell r="AU1054"/>
          <cell r="AV1054"/>
          <cell r="AW1054"/>
          <cell r="AX1054"/>
          <cell r="AY1054"/>
          <cell r="AZ1054"/>
          <cell r="BA1054"/>
          <cell r="BB1054"/>
          <cell r="BC1054" t="str">
            <v>PAID</v>
          </cell>
          <cell r="BD1054"/>
          <cell r="BE1054">
            <v>44799.688194444447</v>
          </cell>
          <cell r="BF1054">
            <v>48.311805555553292</v>
          </cell>
          <cell r="BG1054">
            <v>44795</v>
          </cell>
          <cell r="BH1054">
            <v>44848</v>
          </cell>
        </row>
        <row r="1055">
          <cell r="E1055" t="str">
            <v>X22041523038</v>
          </cell>
          <cell r="F1055" t="str">
            <v>CATHERINE BUENDIA LOZADA</v>
          </cell>
          <cell r="G1055" t="str">
            <v>BAKAWAN, MEADOWOOD EXEC. VILLAGE PHASE 3B, BACOOR</v>
          </cell>
          <cell r="H1055" t="str">
            <v>BACOOR CITY</v>
          </cell>
          <cell r="I1055" t="str">
            <v>DASMA</v>
          </cell>
          <cell r="J1055" t="str">
            <v>For FCOMP</v>
          </cell>
          <cell r="K1055"/>
          <cell r="L1055" t="str">
            <v>AVECO</v>
          </cell>
          <cell r="M1055" t="str">
            <v>CLOSE</v>
          </cell>
          <cell r="N1055" t="str">
            <v>MBF</v>
          </cell>
          <cell r="O1055">
            <v>33.76</v>
          </cell>
          <cell r="P1055"/>
          <cell r="Q1055">
            <v>46.23</v>
          </cell>
          <cell r="R1055">
            <v>5</v>
          </cell>
          <cell r="S1055">
            <v>66951.16</v>
          </cell>
          <cell r="T1055" t="str">
            <v>MODIFICATION</v>
          </cell>
          <cell r="U1055">
            <v>23532.07</v>
          </cell>
          <cell r="V1055">
            <v>29423.47</v>
          </cell>
          <cell r="W1055">
            <v>44797.606944444444</v>
          </cell>
          <cell r="X1055">
            <v>44804</v>
          </cell>
          <cell r="Y1055">
            <v>44803</v>
          </cell>
          <cell r="Z1055"/>
          <cell r="AA1055">
            <v>44820.525694444441</v>
          </cell>
          <cell r="AB1055">
            <v>45177.396527777775</v>
          </cell>
          <cell r="AC1055">
            <v>22.91874999999709</v>
          </cell>
          <cell r="AD1055">
            <v>16.525694444440887</v>
          </cell>
          <cell r="AE1055">
            <v>356.8708333333343</v>
          </cell>
          <cell r="AF1055">
            <v>44816.38113799283</v>
          </cell>
          <cell r="AG1055">
            <v>44825.187589605732</v>
          </cell>
          <cell r="AH1055">
            <v>44847.606944444444</v>
          </cell>
          <cell r="AI1055">
            <v>0.78942361111101067</v>
          </cell>
          <cell r="AJ1055">
            <v>8.9217708333333583</v>
          </cell>
          <cell r="AK1055">
            <v>20</v>
          </cell>
          <cell r="AL1055">
            <v>36</v>
          </cell>
          <cell r="AM1055">
            <v>21.774193548387096</v>
          </cell>
          <cell r="AN1055">
            <v>27.58064516129032</v>
          </cell>
          <cell r="AO1055">
            <v>18.774193548387096</v>
          </cell>
          <cell r="AP1055">
            <v>40</v>
          </cell>
          <cell r="AQ1055">
            <v>32</v>
          </cell>
          <cell r="AR1055">
            <v>27</v>
          </cell>
          <cell r="AS1055">
            <v>44852.525694444441</v>
          </cell>
          <cell r="AT1055">
            <v>44847.525694444441</v>
          </cell>
          <cell r="AU1055"/>
          <cell r="AV1055"/>
          <cell r="AW1055"/>
          <cell r="AX1055"/>
          <cell r="AY1055"/>
          <cell r="AZ1055"/>
          <cell r="BA1055"/>
          <cell r="BB1055"/>
          <cell r="BC1055" t="str">
            <v>PAID</v>
          </cell>
          <cell r="BD1055"/>
          <cell r="BE1055">
            <v>44823.525694444441</v>
          </cell>
          <cell r="BF1055">
            <v>24.474305555559113</v>
          </cell>
          <cell r="BG1055">
            <v>44816</v>
          </cell>
          <cell r="BH1055">
            <v>44848</v>
          </cell>
        </row>
        <row r="1056">
          <cell r="E1056" t="str">
            <v>X21104738519</v>
          </cell>
          <cell r="F1056" t="str">
            <v>ALFAMETRO MARKETING, INC.</v>
          </cell>
          <cell r="G1056" t="str">
            <v>MAMBOG I, MAMBOG I, BACOOR</v>
          </cell>
          <cell r="H1056" t="str">
            <v>BACOOR CITY</v>
          </cell>
          <cell r="I1056" t="str">
            <v>DASMA</v>
          </cell>
          <cell r="J1056"/>
          <cell r="K1056"/>
          <cell r="L1056" t="str">
            <v>AVECO</v>
          </cell>
          <cell r="M1056" t="str">
            <v>CLOSE</v>
          </cell>
          <cell r="N1056" t="str">
            <v>FMS</v>
          </cell>
          <cell r="O1056">
            <v>36.049999999999997</v>
          </cell>
          <cell r="P1056"/>
          <cell r="Q1056">
            <v>53.03</v>
          </cell>
          <cell r="R1056">
            <v>28</v>
          </cell>
          <cell r="S1056">
            <v>151926.21</v>
          </cell>
          <cell r="T1056" t="str">
            <v>NEW</v>
          </cell>
          <cell r="U1056">
            <v>24447.75</v>
          </cell>
          <cell r="V1056">
            <v>26954.78</v>
          </cell>
          <cell r="W1056">
            <v>44606.648611111108</v>
          </cell>
          <cell r="X1056">
            <v>44609.533333333333</v>
          </cell>
          <cell r="Y1056">
            <v>44608</v>
          </cell>
          <cell r="Z1056"/>
          <cell r="AA1056">
            <v>44624.612500000003</v>
          </cell>
          <cell r="AB1056">
            <v>45217.588194444441</v>
          </cell>
          <cell r="AC1056">
            <v>17.963888888894871</v>
          </cell>
          <cell r="AD1056">
            <v>15.079166666670062</v>
          </cell>
          <cell r="AE1056">
            <v>592.97569444443798</v>
          </cell>
          <cell r="AF1056">
            <v>44626.734112969847</v>
          </cell>
          <cell r="AG1056">
            <v>44635.890246798837</v>
          </cell>
          <cell r="AH1056">
            <v>44656.648611111108</v>
          </cell>
          <cell r="AI1056">
            <v>0.58360943370926566</v>
          </cell>
          <cell r="AJ1056">
            <v>14.118468915343762</v>
          </cell>
          <cell r="AK1056">
            <v>23</v>
          </cell>
          <cell r="AL1056">
            <v>36</v>
          </cell>
          <cell r="AM1056">
            <v>23.085501858736059</v>
          </cell>
          <cell r="AN1056">
            <v>29.241635687732341</v>
          </cell>
          <cell r="AO1056">
            <v>20.085501858736059</v>
          </cell>
          <cell r="AP1056">
            <v>42</v>
          </cell>
          <cell r="AQ1056">
            <v>33.6</v>
          </cell>
          <cell r="AR1056">
            <v>28.6</v>
          </cell>
          <cell r="AS1056">
            <v>44658.212500000001</v>
          </cell>
          <cell r="AT1056">
            <v>44653.212500000001</v>
          </cell>
          <cell r="AU1056"/>
          <cell r="AV1056"/>
          <cell r="AW1056"/>
          <cell r="AX1056"/>
          <cell r="AY1056"/>
          <cell r="AZ1056"/>
          <cell r="BA1056"/>
          <cell r="BB1056"/>
          <cell r="BC1056" t="str">
            <v>PAID</v>
          </cell>
          <cell r="BD1056"/>
          <cell r="BE1056">
            <v>44627.612500000003</v>
          </cell>
          <cell r="BF1056">
            <v>220.38749999999709</v>
          </cell>
          <cell r="BG1056">
            <v>44624</v>
          </cell>
          <cell r="BH1056">
            <v>44848</v>
          </cell>
        </row>
        <row r="1057">
          <cell r="E1057" t="str">
            <v>X22031204484</v>
          </cell>
          <cell r="F1057" t="str">
            <v>BGST PRIME DEVELOPMENT CORP.</v>
          </cell>
          <cell r="G1057" t="str">
            <v>PRES. M. ROXAS, TAMBO, PARANAQUE</v>
          </cell>
          <cell r="H1057" t="str">
            <v>PARAÑAQUE CITY</v>
          </cell>
          <cell r="I1057" t="str">
            <v>PARAÑAQUE</v>
          </cell>
          <cell r="J1057"/>
          <cell r="K1057"/>
          <cell r="L1057" t="str">
            <v>AVECO</v>
          </cell>
          <cell r="M1057" t="str">
            <v>CLOSE</v>
          </cell>
          <cell r="N1057" t="str">
            <v>MBF</v>
          </cell>
          <cell r="O1057">
            <v>44.6</v>
          </cell>
          <cell r="P1057"/>
          <cell r="Q1057">
            <v>60.85</v>
          </cell>
          <cell r="R1057">
            <v>0</v>
          </cell>
          <cell r="S1057">
            <v>37496.910000000003</v>
          </cell>
          <cell r="T1057" t="str">
            <v>TERMINATION</v>
          </cell>
          <cell r="U1057">
            <v>30252.86</v>
          </cell>
          <cell r="V1057"/>
          <cell r="W1057">
            <v>44644.688888888886</v>
          </cell>
          <cell r="X1057">
            <v>44649</v>
          </cell>
          <cell r="Y1057">
            <v>44648</v>
          </cell>
          <cell r="Z1057"/>
          <cell r="AA1057">
            <v>44659.557638888888</v>
          </cell>
          <cell r="AB1057">
            <v>45250.577777777777</v>
          </cell>
          <cell r="AC1057">
            <v>14.868750000001455</v>
          </cell>
          <cell r="AD1057">
            <v>10.557638888887595</v>
          </cell>
          <cell r="AE1057">
            <v>591.02013888888905</v>
          </cell>
          <cell r="AF1057">
            <v>44664.774390747625</v>
          </cell>
          <cell r="AG1057">
            <v>44673.930524576615</v>
          </cell>
          <cell r="AH1057">
            <v>44694.688888888886</v>
          </cell>
          <cell r="AI1057">
            <v>0.48305480072468493</v>
          </cell>
          <cell r="AJ1057">
            <v>14.071908068783072</v>
          </cell>
          <cell r="AK1057">
            <v>23</v>
          </cell>
          <cell r="AL1057">
            <v>36</v>
          </cell>
          <cell r="AM1057">
            <v>23.085501858736059</v>
          </cell>
          <cell r="AN1057">
            <v>29.241635687732341</v>
          </cell>
          <cell r="AO1057">
            <v>20.085501858736059</v>
          </cell>
          <cell r="AP1057">
            <v>42</v>
          </cell>
          <cell r="AQ1057">
            <v>33.6</v>
          </cell>
          <cell r="AR1057">
            <v>28.6</v>
          </cell>
          <cell r="AS1057">
            <v>44693.157638888886</v>
          </cell>
          <cell r="AT1057">
            <v>44688.157638888886</v>
          </cell>
          <cell r="AU1057"/>
          <cell r="AV1057"/>
          <cell r="AW1057"/>
          <cell r="AX1057"/>
          <cell r="AY1057"/>
          <cell r="AZ1057"/>
          <cell r="BA1057"/>
          <cell r="BB1057"/>
          <cell r="BC1057" t="str">
            <v>PAID</v>
          </cell>
          <cell r="BD1057"/>
          <cell r="BE1057">
            <v>44662.557638888888</v>
          </cell>
          <cell r="BF1057">
            <v>185.4423611111124</v>
          </cell>
          <cell r="BG1057">
            <v>44656</v>
          </cell>
          <cell r="BH1057">
            <v>44848</v>
          </cell>
        </row>
        <row r="1058">
          <cell r="E1058" t="str">
            <v>X22052251298</v>
          </cell>
          <cell r="F1058" t="str">
            <v>PILIPINAS SHELL PETROLEUM CORPORATION</v>
          </cell>
          <cell r="G1058" t="str">
            <v>MAMBOG IV, MAMBOG IV, BACOOR</v>
          </cell>
          <cell r="H1058" t="str">
            <v>BACOOR CITY</v>
          </cell>
          <cell r="I1058" t="str">
            <v>DASMA</v>
          </cell>
          <cell r="J1058"/>
          <cell r="K1058"/>
          <cell r="L1058" t="str">
            <v>AVECO</v>
          </cell>
          <cell r="M1058" t="str">
            <v>CLOSE</v>
          </cell>
          <cell r="N1058" t="str">
            <v>MBF</v>
          </cell>
          <cell r="O1058">
            <v>41.5</v>
          </cell>
          <cell r="P1058"/>
          <cell r="Q1058">
            <v>56.88</v>
          </cell>
          <cell r="R1058">
            <v>114</v>
          </cell>
          <cell r="S1058">
            <v>338846.48</v>
          </cell>
          <cell r="T1058" t="str">
            <v>NEW</v>
          </cell>
          <cell r="U1058">
            <v>28957.759999999998</v>
          </cell>
          <cell r="V1058"/>
          <cell r="W1058">
            <v>44796.581250000003</v>
          </cell>
          <cell r="X1058">
            <v>44804</v>
          </cell>
          <cell r="Y1058">
            <v>44803</v>
          </cell>
          <cell r="Z1058"/>
          <cell r="AA1058">
            <v>44820.604166666664</v>
          </cell>
          <cell r="AB1058">
            <v>45250.59097222222</v>
          </cell>
          <cell r="AC1058">
            <v>24.022916666661331</v>
          </cell>
          <cell r="AD1058">
            <v>16.604166666664241</v>
          </cell>
          <cell r="AE1058">
            <v>429.9868055555562</v>
          </cell>
          <cell r="AF1058">
            <v>44815.059849221791</v>
          </cell>
          <cell r="AG1058">
            <v>44823.78747568094</v>
          </cell>
          <cell r="AH1058">
            <v>44846.581250000003</v>
          </cell>
          <cell r="AI1058">
            <v>0.83884369338749476</v>
          </cell>
          <cell r="AJ1058">
            <v>10.237781084656101</v>
          </cell>
          <cell r="AK1058">
            <v>23</v>
          </cell>
          <cell r="AL1058">
            <v>32</v>
          </cell>
          <cell r="AM1058">
            <v>21.478599221789885</v>
          </cell>
          <cell r="AN1058">
            <v>27.206225680933851</v>
          </cell>
          <cell r="AO1058">
            <v>18.478599221789885</v>
          </cell>
          <cell r="AP1058">
            <v>42</v>
          </cell>
          <cell r="AQ1058">
            <v>33.6</v>
          </cell>
          <cell r="AR1058">
            <v>28.6</v>
          </cell>
          <cell r="AS1058">
            <v>44854.204166666663</v>
          </cell>
          <cell r="AT1058">
            <v>44849.204166666663</v>
          </cell>
          <cell r="AU1058"/>
          <cell r="AV1058"/>
          <cell r="AW1058"/>
          <cell r="AX1058"/>
          <cell r="AY1058"/>
          <cell r="AZ1058"/>
          <cell r="BA1058"/>
          <cell r="BB1058"/>
          <cell r="BC1058" t="str">
            <v>PAID</v>
          </cell>
          <cell r="BD1058"/>
          <cell r="BE1058">
            <v>44823.604166666664</v>
          </cell>
          <cell r="BF1058">
            <v>24.395833333335759</v>
          </cell>
          <cell r="BG1058">
            <v>44823</v>
          </cell>
          <cell r="BH1058">
            <v>44848</v>
          </cell>
        </row>
        <row r="1059">
          <cell r="E1059" t="str">
            <v>R21890888</v>
          </cell>
          <cell r="F1059" t="str">
            <v>BAGONG SILANG 2 MULTI PURPOSE</v>
          </cell>
          <cell r="G1059" t="str">
            <v>BLOCK 6, BAGONG SILANG II, BACOOR</v>
          </cell>
          <cell r="H1059" t="str">
            <v>BACOOR CITY</v>
          </cell>
          <cell r="I1059" t="str">
            <v>DASMA</v>
          </cell>
          <cell r="J1059"/>
          <cell r="K1059"/>
          <cell r="L1059" t="str">
            <v>AVECO</v>
          </cell>
          <cell r="M1059" t="str">
            <v>CLOSE</v>
          </cell>
          <cell r="N1059" t="str">
            <v>IJP</v>
          </cell>
          <cell r="O1059">
            <v>2.5299999999999998</v>
          </cell>
          <cell r="P1059"/>
          <cell r="Q1059">
            <v>3.47</v>
          </cell>
          <cell r="R1059">
            <v>0</v>
          </cell>
          <cell r="S1059">
            <v>17172.009999999998</v>
          </cell>
          <cell r="T1059" t="str">
            <v>RELOC</v>
          </cell>
          <cell r="U1059">
            <v>1715.76</v>
          </cell>
          <cell r="V1059"/>
          <cell r="W1059">
            <v>44729.682638888888</v>
          </cell>
          <cell r="X1059">
            <v>44733.595138888886</v>
          </cell>
          <cell r="Y1059">
            <v>44729</v>
          </cell>
          <cell r="Z1059"/>
          <cell r="AA1059">
            <v>44757.357638888891</v>
          </cell>
          <cell r="AB1059">
            <v>45425.355555555558</v>
          </cell>
          <cell r="AC1059">
            <v>27.67500000000291</v>
          </cell>
          <cell r="AD1059">
            <v>23.762500000004366</v>
          </cell>
          <cell r="AE1059">
            <v>667.99791666666715</v>
          </cell>
          <cell r="AF1059">
            <v>44748.456832437274</v>
          </cell>
          <cell r="AG1059">
            <v>44757.263284050176</v>
          </cell>
          <cell r="AH1059">
            <v>44779.682638888888</v>
          </cell>
          <cell r="AI1059">
            <v>0.95325000000010029</v>
          </cell>
          <cell r="AJ1059">
            <v>16.69994791666668</v>
          </cell>
          <cell r="AK1059">
            <v>20</v>
          </cell>
          <cell r="AL1059">
            <v>36</v>
          </cell>
          <cell r="AM1059">
            <v>21.774193548387096</v>
          </cell>
          <cell r="AN1059">
            <v>27.58064516129032</v>
          </cell>
          <cell r="AO1059">
            <v>18.774193548387096</v>
          </cell>
          <cell r="AP1059">
            <v>40</v>
          </cell>
          <cell r="AQ1059">
            <v>32</v>
          </cell>
          <cell r="AR1059">
            <v>27</v>
          </cell>
          <cell r="AS1059">
            <v>44789.357638888891</v>
          </cell>
          <cell r="AT1059">
            <v>44784.357638888891</v>
          </cell>
          <cell r="AU1059"/>
          <cell r="AV1059"/>
          <cell r="AW1059"/>
          <cell r="AX1059"/>
          <cell r="AY1059"/>
          <cell r="AZ1059"/>
          <cell r="BA1059"/>
          <cell r="BB1059"/>
          <cell r="BC1059" t="str">
            <v>PAID</v>
          </cell>
          <cell r="BD1059"/>
          <cell r="BE1059">
            <v>44760.357638888891</v>
          </cell>
          <cell r="BF1059">
            <v>87.642361111109494</v>
          </cell>
          <cell r="BG1059">
            <v>44743</v>
          </cell>
          <cell r="BH1059">
            <v>44848</v>
          </cell>
        </row>
        <row r="1060">
          <cell r="E1060" t="str">
            <v>X22031114493</v>
          </cell>
          <cell r="F1060" t="str">
            <v>CMSTAR MANAGEMENT INC.</v>
          </cell>
          <cell r="G1060" t="str">
            <v>MAMBOG I, MAMBOG I, BACOOR</v>
          </cell>
          <cell r="H1060" t="str">
            <v>BACOOR CITY</v>
          </cell>
          <cell r="I1060" t="str">
            <v>DASMA</v>
          </cell>
          <cell r="J1060"/>
          <cell r="K1060"/>
          <cell r="L1060" t="str">
            <v>AVECO</v>
          </cell>
          <cell r="M1060" t="str">
            <v>CLOSE</v>
          </cell>
          <cell r="N1060" t="str">
            <v>JSP</v>
          </cell>
          <cell r="O1060">
            <v>45.06</v>
          </cell>
          <cell r="P1060"/>
          <cell r="Q1060">
            <v>61.55</v>
          </cell>
          <cell r="R1060">
            <v>58</v>
          </cell>
          <cell r="S1060">
            <v>207860.95</v>
          </cell>
          <cell r="T1060" t="str">
            <v>NEW</v>
          </cell>
          <cell r="U1060">
            <v>30577.71</v>
          </cell>
          <cell r="V1060"/>
          <cell r="W1060">
            <v>44655.706250000003</v>
          </cell>
          <cell r="X1060">
            <v>44659.527777777781</v>
          </cell>
          <cell r="Y1060">
            <v>44656</v>
          </cell>
          <cell r="Z1060"/>
          <cell r="AA1060">
            <v>44659</v>
          </cell>
          <cell r="AB1060">
            <v>45067.685416666667</v>
          </cell>
          <cell r="AC1060">
            <v>3.2937499999970896</v>
          </cell>
          <cell r="AD1060">
            <v>-0.52777777778101154</v>
          </cell>
          <cell r="AE1060">
            <v>408.68541666666715</v>
          </cell>
          <cell r="AF1060">
            <v>44675.006630228141</v>
          </cell>
          <cell r="AG1060">
            <v>44683.953398288977</v>
          </cell>
          <cell r="AH1060">
            <v>44705.706250000003</v>
          </cell>
          <cell r="AI1060">
            <v>0.11077445652164124</v>
          </cell>
          <cell r="AJ1060">
            <v>9.730605158730171</v>
          </cell>
          <cell r="AK1060">
            <v>23</v>
          </cell>
          <cell r="AL1060">
            <v>34</v>
          </cell>
          <cell r="AM1060">
            <v>22.300380228136884</v>
          </cell>
          <cell r="AN1060">
            <v>28.247148288973385</v>
          </cell>
          <cell r="AO1060">
            <v>19.300380228136884</v>
          </cell>
          <cell r="AP1060">
            <v>42</v>
          </cell>
          <cell r="AQ1060">
            <v>33.6</v>
          </cell>
          <cell r="AR1060">
            <v>28.6</v>
          </cell>
          <cell r="AS1060">
            <v>44692.6</v>
          </cell>
          <cell r="AT1060">
            <v>44687.6</v>
          </cell>
          <cell r="AU1060"/>
          <cell r="AV1060"/>
          <cell r="AW1060"/>
          <cell r="AX1060"/>
          <cell r="AY1060"/>
          <cell r="AZ1060"/>
          <cell r="BA1060"/>
          <cell r="BB1060"/>
          <cell r="BC1060" t="str">
            <v>PAID</v>
          </cell>
          <cell r="BD1060"/>
          <cell r="BE1060">
            <v>44662</v>
          </cell>
          <cell r="BF1060">
            <v>187</v>
          </cell>
          <cell r="BG1060">
            <v>44659</v>
          </cell>
          <cell r="BH1060">
            <v>44849</v>
          </cell>
        </row>
        <row r="1061">
          <cell r="E1061" t="str">
            <v>X20093993121</v>
          </cell>
          <cell r="F1061" t="str">
            <v>MERCURY DRUG CORPORATION</v>
          </cell>
          <cell r="G1061" t="str">
            <v>MOLINO BLVD., BAYANAN, BACOOR</v>
          </cell>
          <cell r="H1061" t="str">
            <v>BACOOR CITY</v>
          </cell>
          <cell r="I1061" t="str">
            <v>DASMA</v>
          </cell>
          <cell r="J1061"/>
          <cell r="K1061"/>
          <cell r="L1061" t="str">
            <v>AVECO</v>
          </cell>
          <cell r="M1061" t="str">
            <v>CLOSE</v>
          </cell>
          <cell r="N1061" t="str">
            <v>FMS</v>
          </cell>
          <cell r="O1061">
            <v>37.520000000000003</v>
          </cell>
          <cell r="P1061"/>
          <cell r="Q1061">
            <v>51.42</v>
          </cell>
          <cell r="R1061">
            <v>112</v>
          </cell>
          <cell r="S1061">
            <v>322234.55</v>
          </cell>
          <cell r="T1061" t="str">
            <v>NEW</v>
          </cell>
          <cell r="U1061">
            <v>25474.04</v>
          </cell>
          <cell r="V1061"/>
          <cell r="W1061">
            <v>44602.645833333336</v>
          </cell>
          <cell r="X1061">
            <v>44606.621527777781</v>
          </cell>
          <cell r="Y1061">
            <v>44603</v>
          </cell>
          <cell r="Z1061"/>
          <cell r="AA1061">
            <v>44624.611111111109</v>
          </cell>
          <cell r="AB1061">
            <v>45097.586805555555</v>
          </cell>
          <cell r="AC1061">
            <v>21.965277777773736</v>
          </cell>
          <cell r="AD1061">
            <v>17.989583333328483</v>
          </cell>
          <cell r="AE1061">
            <v>472.97569444444525</v>
          </cell>
          <cell r="AF1061">
            <v>44621.124432555123</v>
          </cell>
          <cell r="AG1061">
            <v>44629.852059014273</v>
          </cell>
          <cell r="AH1061">
            <v>44652.645833333336</v>
          </cell>
          <cell r="AI1061">
            <v>0.76699407457715352</v>
          </cell>
          <cell r="AJ1061">
            <v>11.261326058201078</v>
          </cell>
          <cell r="AK1061">
            <v>23</v>
          </cell>
          <cell r="AL1061">
            <v>32</v>
          </cell>
          <cell r="AM1061">
            <v>21.478599221789885</v>
          </cell>
          <cell r="AN1061">
            <v>27.206225680933851</v>
          </cell>
          <cell r="AO1061">
            <v>18.478599221789885</v>
          </cell>
          <cell r="AP1061">
            <v>42</v>
          </cell>
          <cell r="AQ1061">
            <v>33.6</v>
          </cell>
          <cell r="AR1061">
            <v>28.6</v>
          </cell>
          <cell r="AS1061">
            <v>44658.211111111108</v>
          </cell>
          <cell r="AT1061">
            <v>44653.211111111108</v>
          </cell>
          <cell r="AU1061"/>
          <cell r="AV1061"/>
          <cell r="AW1061"/>
          <cell r="AX1061"/>
          <cell r="AY1061"/>
          <cell r="AZ1061"/>
          <cell r="BA1061"/>
          <cell r="BB1061"/>
          <cell r="BC1061" t="str">
            <v>PAID</v>
          </cell>
          <cell r="BD1061" t="str">
            <v>WITH BACKJOB</v>
          </cell>
          <cell r="BE1061">
            <v>44627.611111111109</v>
          </cell>
          <cell r="BF1061">
            <v>221.38888888889051</v>
          </cell>
          <cell r="BG1061">
            <v>44624</v>
          </cell>
          <cell r="BH1061">
            <v>44849</v>
          </cell>
        </row>
        <row r="1062">
          <cell r="E1062" t="str">
            <v>X22031019565</v>
          </cell>
          <cell r="F1062" t="str">
            <v>RENATO V. SEVILLA</v>
          </cell>
          <cell r="G1062" t="str">
            <v>SAN NICOLAS III, SAN NICOLAS III, BACOOR</v>
          </cell>
          <cell r="H1062" t="str">
            <v>BACOOR CITY</v>
          </cell>
          <cell r="I1062" t="str">
            <v>DASMA</v>
          </cell>
          <cell r="J1062"/>
          <cell r="K1062"/>
          <cell r="L1062" t="str">
            <v>AVECO</v>
          </cell>
          <cell r="M1062" t="str">
            <v>CLOSE</v>
          </cell>
          <cell r="N1062" t="str">
            <v>MBF</v>
          </cell>
          <cell r="O1062">
            <v>66.709999999999994</v>
          </cell>
          <cell r="P1062"/>
          <cell r="Q1062">
            <v>92.45</v>
          </cell>
          <cell r="R1062">
            <v>137</v>
          </cell>
          <cell r="S1062">
            <v>367321.2</v>
          </cell>
          <cell r="T1062" t="str">
            <v>NEW</v>
          </cell>
          <cell r="U1062">
            <v>44653.34</v>
          </cell>
          <cell r="V1062">
            <v>47345.299999999996</v>
          </cell>
          <cell r="W1062">
            <v>44683.560416666667</v>
          </cell>
          <cell r="X1062">
            <v>44687</v>
          </cell>
          <cell r="Y1062">
            <v>44691</v>
          </cell>
          <cell r="Z1062"/>
          <cell r="AA1062">
            <v>44736.322222222225</v>
          </cell>
          <cell r="AB1062">
            <v>45147.62222222222</v>
          </cell>
          <cell r="AC1062">
            <v>52.761805555557657</v>
          </cell>
          <cell r="AD1062">
            <v>49.322222222224809</v>
          </cell>
          <cell r="AE1062">
            <v>411.29999999999563</v>
          </cell>
          <cell r="AF1062">
            <v>44702.039015888455</v>
          </cell>
          <cell r="AG1062">
            <v>44710.766642347604</v>
          </cell>
          <cell r="AH1062">
            <v>44733.560416666667</v>
          </cell>
          <cell r="AI1062">
            <v>1.8423619602959671</v>
          </cell>
          <cell r="AJ1062">
            <v>9.7928571428570397</v>
          </cell>
          <cell r="AK1062">
            <v>23</v>
          </cell>
          <cell r="AL1062">
            <v>32</v>
          </cell>
          <cell r="AM1062">
            <v>21.478599221789885</v>
          </cell>
          <cell r="AN1062">
            <v>27.206225680933851</v>
          </cell>
          <cell r="AO1062">
            <v>18.478599221789885</v>
          </cell>
          <cell r="AP1062">
            <v>42</v>
          </cell>
          <cell r="AQ1062">
            <v>33.6</v>
          </cell>
          <cell r="AR1062">
            <v>28.6</v>
          </cell>
          <cell r="AS1062">
            <v>44769.922222222223</v>
          </cell>
          <cell r="AT1062">
            <v>44764.922222222223</v>
          </cell>
          <cell r="AU1062"/>
          <cell r="AV1062"/>
          <cell r="AW1062"/>
          <cell r="AX1062"/>
          <cell r="AY1062"/>
          <cell r="AZ1062"/>
          <cell r="BA1062"/>
          <cell r="BB1062"/>
          <cell r="BC1062" t="str">
            <v>PAID</v>
          </cell>
          <cell r="BD1062"/>
          <cell r="BE1062">
            <v>44739.322222222225</v>
          </cell>
          <cell r="BF1062">
            <v>109.67777777777519</v>
          </cell>
          <cell r="BG1062">
            <v>44736</v>
          </cell>
          <cell r="BH1062">
            <v>44849</v>
          </cell>
        </row>
        <row r="1063">
          <cell r="E1063" t="str">
            <v>X20083596042</v>
          </cell>
          <cell r="F1063" t="str">
            <v>BP WATERWORKS, INC.</v>
          </cell>
          <cell r="G1063" t="str">
            <v>ADRIATICO, BAHAYANG PAG-ASA PH 2-C, BACOOR</v>
          </cell>
          <cell r="H1063" t="str">
            <v>BACOOR CITY</v>
          </cell>
          <cell r="I1063" t="str">
            <v>DASMA</v>
          </cell>
          <cell r="J1063"/>
          <cell r="K1063"/>
          <cell r="L1063" t="str">
            <v>AVECO</v>
          </cell>
          <cell r="M1063" t="str">
            <v>CLOSE</v>
          </cell>
          <cell r="N1063" t="str">
            <v>MBF</v>
          </cell>
          <cell r="O1063">
            <v>71.53</v>
          </cell>
          <cell r="P1063"/>
          <cell r="Q1063">
            <v>98.07</v>
          </cell>
          <cell r="R1063">
            <v>143</v>
          </cell>
          <cell r="S1063">
            <v>348910.12</v>
          </cell>
          <cell r="T1063" t="str">
            <v>MODIFICATION</v>
          </cell>
          <cell r="U1063">
            <v>48545.18</v>
          </cell>
          <cell r="V1063">
            <v>57664.94</v>
          </cell>
          <cell r="W1063">
            <v>44656.708333333336</v>
          </cell>
          <cell r="X1063">
            <v>44659</v>
          </cell>
          <cell r="Y1063">
            <v>44659</v>
          </cell>
          <cell r="Z1063"/>
          <cell r="AA1063">
            <v>44717.614583333336</v>
          </cell>
          <cell r="AB1063">
            <v>45171.552083333336</v>
          </cell>
          <cell r="AC1063">
            <v>60.90625</v>
          </cell>
          <cell r="AD1063">
            <v>58.614583333335759</v>
          </cell>
          <cell r="AE1063">
            <v>453.9375</v>
          </cell>
          <cell r="AF1063">
            <v>44675.186932555123</v>
          </cell>
          <cell r="AG1063">
            <v>44683.914559014273</v>
          </cell>
          <cell r="AH1063">
            <v>44706.708333333336</v>
          </cell>
          <cell r="AI1063">
            <v>2.1267535665760868</v>
          </cell>
          <cell r="AJ1063">
            <v>10.808035714285714</v>
          </cell>
          <cell r="AK1063">
            <v>23</v>
          </cell>
          <cell r="AL1063">
            <v>32</v>
          </cell>
          <cell r="AM1063">
            <v>21.478599221789885</v>
          </cell>
          <cell r="AN1063">
            <v>27.206225680933851</v>
          </cell>
          <cell r="AO1063">
            <v>18.478599221789885</v>
          </cell>
          <cell r="AP1063">
            <v>42</v>
          </cell>
          <cell r="AQ1063">
            <v>33.6</v>
          </cell>
          <cell r="AR1063">
            <v>28.6</v>
          </cell>
          <cell r="AS1063">
            <v>44751.214583333334</v>
          </cell>
          <cell r="AT1063">
            <v>44746.214583333334</v>
          </cell>
          <cell r="AU1063"/>
          <cell r="AV1063"/>
          <cell r="AW1063"/>
          <cell r="AX1063"/>
          <cell r="AY1063"/>
          <cell r="AZ1063"/>
          <cell r="BA1063"/>
          <cell r="BB1063"/>
          <cell r="BC1063" t="str">
            <v>PAID</v>
          </cell>
          <cell r="BD1063"/>
          <cell r="BE1063">
            <v>44720.614583333336</v>
          </cell>
          <cell r="BF1063">
            <v>128.38541666666424</v>
          </cell>
          <cell r="BG1063">
            <v>44716</v>
          </cell>
          <cell r="BH1063">
            <v>44849</v>
          </cell>
        </row>
        <row r="1064">
          <cell r="E1064" t="str">
            <v>X21094069812</v>
          </cell>
          <cell r="F1064" t="str">
            <v>ISOC EDOTCO TOWERS, INC.</v>
          </cell>
          <cell r="G1064" t="str">
            <v>HABAY I, HABAY I, BACOOR</v>
          </cell>
          <cell r="H1064" t="str">
            <v>BACOOR CITY</v>
          </cell>
          <cell r="I1064" t="str">
            <v>DASMA</v>
          </cell>
          <cell r="J1064"/>
          <cell r="K1064"/>
          <cell r="L1064" t="str">
            <v>AVECO</v>
          </cell>
          <cell r="M1064" t="str">
            <v>CLOSE</v>
          </cell>
          <cell r="N1064" t="str">
            <v>FMS</v>
          </cell>
          <cell r="O1064">
            <v>38.26</v>
          </cell>
          <cell r="P1064"/>
          <cell r="Q1064">
            <v>52.33</v>
          </cell>
          <cell r="R1064">
            <v>45</v>
          </cell>
          <cell r="S1064">
            <v>172681.9</v>
          </cell>
          <cell r="T1064" t="str">
            <v>NEW</v>
          </cell>
          <cell r="U1064">
            <v>25947.49</v>
          </cell>
          <cell r="V1064"/>
          <cell r="W1064">
            <v>44589.377083333333</v>
          </cell>
          <cell r="X1064">
            <v>44592</v>
          </cell>
          <cell r="Y1064">
            <v>44594</v>
          </cell>
          <cell r="Z1064"/>
          <cell r="AA1064">
            <v>44624.611805555556</v>
          </cell>
          <cell r="AB1064">
            <v>45211.65</v>
          </cell>
          <cell r="AC1064">
            <v>35.234722222223354</v>
          </cell>
          <cell r="AD1064">
            <v>32.611805555556202</v>
          </cell>
          <cell r="AE1064">
            <v>587.03819444444525</v>
          </cell>
          <cell r="AF1064">
            <v>44609.462585192072</v>
          </cell>
          <cell r="AG1064">
            <v>44618.618719021062</v>
          </cell>
          <cell r="AH1064">
            <v>44639.377083333333</v>
          </cell>
          <cell r="AI1064">
            <v>1.1447029320988023</v>
          </cell>
          <cell r="AJ1064">
            <v>13.977099867724887</v>
          </cell>
          <cell r="AK1064">
            <v>23</v>
          </cell>
          <cell r="AL1064">
            <v>36</v>
          </cell>
          <cell r="AM1064">
            <v>23.085501858736059</v>
          </cell>
          <cell r="AN1064">
            <v>29.241635687732341</v>
          </cell>
          <cell r="AO1064">
            <v>20.085501858736059</v>
          </cell>
          <cell r="AP1064">
            <v>42</v>
          </cell>
          <cell r="AQ1064">
            <v>33.6</v>
          </cell>
          <cell r="AR1064">
            <v>28.6</v>
          </cell>
          <cell r="AS1064">
            <v>44658.211805555555</v>
          </cell>
          <cell r="AT1064">
            <v>44653.211805555555</v>
          </cell>
          <cell r="AU1064"/>
          <cell r="AV1064"/>
          <cell r="AW1064"/>
          <cell r="AX1064"/>
          <cell r="AY1064"/>
          <cell r="AZ1064"/>
          <cell r="BA1064"/>
          <cell r="BB1064"/>
          <cell r="BC1064" t="str">
            <v>PAID</v>
          </cell>
          <cell r="BD1064"/>
          <cell r="BE1064">
            <v>44627.611805555556</v>
          </cell>
          <cell r="BF1064">
            <v>221.3881944444438</v>
          </cell>
          <cell r="BG1064">
            <v>44624</v>
          </cell>
          <cell r="BH1064">
            <v>44849</v>
          </cell>
        </row>
        <row r="1065">
          <cell r="E1065" t="str">
            <v>X21094322800</v>
          </cell>
          <cell r="F1065" t="str">
            <v>SYCAMORE CORPORATION</v>
          </cell>
          <cell r="G1065" t="str">
            <v>DOÑA SOLEDAD, BETTER LIVING SUBD, PARANAQUE</v>
          </cell>
          <cell r="H1065" t="str">
            <v>PARAÑAQUE CITY</v>
          </cell>
          <cell r="I1065" t="str">
            <v>PARAÑAQUE</v>
          </cell>
          <cell r="J1065"/>
          <cell r="K1065"/>
          <cell r="L1065" t="str">
            <v>AVECO</v>
          </cell>
          <cell r="M1065" t="str">
            <v>CLOSE</v>
          </cell>
          <cell r="N1065" t="str">
            <v>FMS</v>
          </cell>
          <cell r="O1065">
            <v>73.989999999999995</v>
          </cell>
          <cell r="P1065"/>
          <cell r="Q1065">
            <v>112.9</v>
          </cell>
          <cell r="R1065">
            <v>54</v>
          </cell>
          <cell r="S1065">
            <v>284510.78000000003</v>
          </cell>
          <cell r="T1065" t="str">
            <v>NEW</v>
          </cell>
          <cell r="U1065">
            <v>50200.13</v>
          </cell>
          <cell r="V1065">
            <v>50200.130000000005</v>
          </cell>
          <cell r="W1065">
            <v>44567.953472222223</v>
          </cell>
          <cell r="X1065">
            <v>44571</v>
          </cell>
          <cell r="Y1065">
            <v>44572</v>
          </cell>
          <cell r="Z1065"/>
          <cell r="AA1065">
            <v>44613.480555555558</v>
          </cell>
          <cell r="AB1065">
            <v>45219.358969907407</v>
          </cell>
          <cell r="AC1065">
            <v>45.527083333334303</v>
          </cell>
          <cell r="AD1065">
            <v>42.480555555557657</v>
          </cell>
          <cell r="AE1065">
            <v>605.87841435184964</v>
          </cell>
          <cell r="AF1065">
            <v>44588.298542644756</v>
          </cell>
          <cell r="AG1065">
            <v>44597.523894757433</v>
          </cell>
          <cell r="AH1065">
            <v>44617.953472222223</v>
          </cell>
          <cell r="AI1065">
            <v>1.4626348039215997</v>
          </cell>
          <cell r="AJ1065">
            <v>13.769963962542038</v>
          </cell>
          <cell r="AK1065">
            <v>26</v>
          </cell>
          <cell r="AL1065">
            <v>34</v>
          </cell>
          <cell r="AM1065">
            <v>23.345070422535212</v>
          </cell>
          <cell r="AN1065">
            <v>29.570422535211268</v>
          </cell>
          <cell r="AO1065">
            <v>20.345070422535212</v>
          </cell>
          <cell r="AP1065">
            <v>44</v>
          </cell>
          <cell r="AQ1065">
            <v>35.200000000000003</v>
          </cell>
          <cell r="AR1065">
            <v>30.200000000000003</v>
          </cell>
          <cell r="AS1065">
            <v>44648.680555555555</v>
          </cell>
          <cell r="AT1065">
            <v>44643.680555555555</v>
          </cell>
          <cell r="AU1065"/>
          <cell r="AV1065"/>
          <cell r="AW1065"/>
          <cell r="AX1065"/>
          <cell r="AY1065"/>
          <cell r="AZ1065"/>
          <cell r="BA1065"/>
          <cell r="BB1065"/>
          <cell r="BC1065" t="str">
            <v>PAID</v>
          </cell>
          <cell r="BD1065"/>
          <cell r="BE1065">
            <v>44616.480555555558</v>
          </cell>
          <cell r="BF1065">
            <v>232.51944444444234</v>
          </cell>
          <cell r="BG1065">
            <v>44597</v>
          </cell>
          <cell r="BH1065">
            <v>44849</v>
          </cell>
        </row>
        <row r="1066">
          <cell r="E1066" t="str">
            <v>X21115487061</v>
          </cell>
          <cell r="F1066" t="str">
            <v>GRAIA CONSTRUCTION CORPORATION</v>
          </cell>
          <cell r="G1066" t="str">
            <v>REVILLA BUSINESS PARK, REVILLA BUSINESS PARK, BACOOR</v>
          </cell>
          <cell r="H1066" t="str">
            <v>BACOOR CITY</v>
          </cell>
          <cell r="I1066" t="str">
            <v>DASMA</v>
          </cell>
          <cell r="J1066"/>
          <cell r="K1066"/>
          <cell r="L1066" t="str">
            <v>AVECO</v>
          </cell>
          <cell r="M1066" t="str">
            <v>CLOSE</v>
          </cell>
          <cell r="N1066" t="str">
            <v>MBF</v>
          </cell>
          <cell r="O1066">
            <v>0.8</v>
          </cell>
          <cell r="P1066"/>
          <cell r="Q1066">
            <v>118.93</v>
          </cell>
          <cell r="R1066">
            <v>58</v>
          </cell>
          <cell r="S1066">
            <v>262557.53000000003</v>
          </cell>
          <cell r="T1066" t="str">
            <v>NEW</v>
          </cell>
          <cell r="U1066">
            <v>57962.79</v>
          </cell>
          <cell r="V1066"/>
          <cell r="W1066">
            <v>44547.586805555555</v>
          </cell>
          <cell r="X1066">
            <v>44553</v>
          </cell>
          <cell r="Y1066">
            <v>44557</v>
          </cell>
          <cell r="Z1066"/>
          <cell r="AA1066">
            <v>44613.661805555559</v>
          </cell>
          <cell r="AB1066">
            <v>45250.538194444445</v>
          </cell>
          <cell r="AC1066">
            <v>66.075000000004366</v>
          </cell>
          <cell r="AD1066">
            <v>60.661805555559113</v>
          </cell>
          <cell r="AE1066">
            <v>636.87638888888614</v>
          </cell>
          <cell r="AF1066">
            <v>44567.931875978087</v>
          </cell>
          <cell r="AG1066">
            <v>44577.157228090764</v>
          </cell>
          <cell r="AH1066">
            <v>44597.586805555555</v>
          </cell>
          <cell r="AI1066">
            <v>2.1227714932128099</v>
          </cell>
          <cell r="AJ1066">
            <v>14.474463383838321</v>
          </cell>
          <cell r="AK1066">
            <v>26</v>
          </cell>
          <cell r="AL1066">
            <v>34</v>
          </cell>
          <cell r="AM1066">
            <v>23.345070422535212</v>
          </cell>
          <cell r="AN1066">
            <v>29.570422535211268</v>
          </cell>
          <cell r="AO1066">
            <v>20.345070422535212</v>
          </cell>
          <cell r="AP1066">
            <v>44</v>
          </cell>
          <cell r="AQ1066">
            <v>35.200000000000003</v>
          </cell>
          <cell r="AR1066">
            <v>30.200000000000003</v>
          </cell>
          <cell r="AS1066">
            <v>44648.861805555556</v>
          </cell>
          <cell r="AT1066">
            <v>44643.861805555556</v>
          </cell>
          <cell r="AU1066"/>
          <cell r="AV1066"/>
          <cell r="AW1066"/>
          <cell r="AX1066"/>
          <cell r="AY1066"/>
          <cell r="AZ1066"/>
          <cell r="BA1066"/>
          <cell r="BB1066"/>
          <cell r="BC1066" t="str">
            <v>PAID</v>
          </cell>
          <cell r="BD1066"/>
          <cell r="BE1066">
            <v>44616.661805555559</v>
          </cell>
          <cell r="BF1066">
            <v>232.33819444444089</v>
          </cell>
          <cell r="BG1066">
            <v>44586</v>
          </cell>
          <cell r="BH1066">
            <v>44849</v>
          </cell>
        </row>
        <row r="1067">
          <cell r="E1067" t="str">
            <v>X21094040877</v>
          </cell>
          <cell r="F1067" t="str">
            <v>NGG PROPERTIES, INC.</v>
          </cell>
          <cell r="G1067" t="str">
            <v>GEN. TIRONA, HABAY I, BACOOR</v>
          </cell>
          <cell r="H1067" t="str">
            <v>BACOOR CITY</v>
          </cell>
          <cell r="I1067" t="str">
            <v>DASMA</v>
          </cell>
          <cell r="J1067"/>
          <cell r="K1067"/>
          <cell r="L1067" t="str">
            <v>AVECO</v>
          </cell>
          <cell r="M1067" t="str">
            <v>CLOSE</v>
          </cell>
          <cell r="N1067" t="str">
            <v>FMS</v>
          </cell>
          <cell r="O1067">
            <v>11.19</v>
          </cell>
          <cell r="P1067"/>
          <cell r="Q1067">
            <v>15.32</v>
          </cell>
          <cell r="R1067">
            <v>2.42</v>
          </cell>
          <cell r="S1067">
            <v>27217.25</v>
          </cell>
          <cell r="T1067" t="str">
            <v>NEW</v>
          </cell>
          <cell r="U1067">
            <v>7588.52</v>
          </cell>
          <cell r="V1067">
            <v>7588.5199999999995</v>
          </cell>
          <cell r="W1067">
            <v>44573.684027777781</v>
          </cell>
          <cell r="X1067">
            <v>44578</v>
          </cell>
          <cell r="Y1067">
            <v>44579</v>
          </cell>
          <cell r="Z1067"/>
          <cell r="AA1067">
            <v>44599.406944444447</v>
          </cell>
          <cell r="AB1067">
            <v>45370.398611111108</v>
          </cell>
          <cell r="AC1067">
            <v>25.722916666665697</v>
          </cell>
          <cell r="AD1067">
            <v>21.406944444446708</v>
          </cell>
          <cell r="AE1067">
            <v>770.99166666666133</v>
          </cell>
          <cell r="AF1067">
            <v>44592.458221326167</v>
          </cell>
          <cell r="AG1067">
            <v>44601.264672939069</v>
          </cell>
          <cell r="AH1067">
            <v>44623.684027777781</v>
          </cell>
          <cell r="AI1067">
            <v>0.88601157407404063</v>
          </cell>
          <cell r="AJ1067">
            <v>19.274791666666534</v>
          </cell>
          <cell r="AK1067">
            <v>20</v>
          </cell>
          <cell r="AL1067">
            <v>36</v>
          </cell>
          <cell r="AM1067">
            <v>21.774193548387096</v>
          </cell>
          <cell r="AN1067">
            <v>27.58064516129032</v>
          </cell>
          <cell r="AO1067">
            <v>18.774193548387096</v>
          </cell>
          <cell r="AP1067">
            <v>40</v>
          </cell>
          <cell r="AQ1067">
            <v>32</v>
          </cell>
          <cell r="AR1067">
            <v>27</v>
          </cell>
          <cell r="AS1067">
            <v>44631.406944444447</v>
          </cell>
          <cell r="AT1067">
            <v>44626.406944444447</v>
          </cell>
          <cell r="AU1067"/>
          <cell r="AV1067"/>
          <cell r="AW1067"/>
          <cell r="AX1067"/>
          <cell r="AY1067"/>
          <cell r="AZ1067"/>
          <cell r="BA1067"/>
          <cell r="BB1067"/>
          <cell r="BC1067" t="str">
            <v>PAID</v>
          </cell>
          <cell r="BD1067"/>
          <cell r="BE1067">
            <v>44602.406944444447</v>
          </cell>
          <cell r="BF1067">
            <v>246.59305555555329</v>
          </cell>
          <cell r="BG1067">
            <v>44596</v>
          </cell>
          <cell r="BH1067">
            <v>44849</v>
          </cell>
        </row>
        <row r="1068">
          <cell r="E1068" t="str">
            <v>X22073043793</v>
          </cell>
          <cell r="F1068" t="str">
            <v>GLOBE TELECOM, INC.</v>
          </cell>
          <cell r="G1068" t="str">
            <v>MOLINO III, MOLINO III, BACOOR</v>
          </cell>
          <cell r="H1068" t="str">
            <v>BACOOR CITY</v>
          </cell>
          <cell r="I1068" t="str">
            <v>DASMA</v>
          </cell>
          <cell r="J1068"/>
          <cell r="K1068"/>
          <cell r="L1068" t="str">
            <v>AVECO</v>
          </cell>
          <cell r="M1068" t="str">
            <v>CLOSE</v>
          </cell>
          <cell r="N1068" t="str">
            <v>IJP</v>
          </cell>
          <cell r="O1068">
            <v>12.29</v>
          </cell>
          <cell r="P1068"/>
          <cell r="Q1068">
            <v>16.75</v>
          </cell>
          <cell r="R1068">
            <v>8</v>
          </cell>
          <cell r="S1068">
            <v>125872.28</v>
          </cell>
          <cell r="T1068" t="str">
            <v>NEW</v>
          </cell>
          <cell r="U1068">
            <v>8564.6200000000008</v>
          </cell>
          <cell r="V1068">
            <v>7289</v>
          </cell>
          <cell r="W1068">
            <v>44796.435416666667</v>
          </cell>
          <cell r="X1068">
            <v>44804</v>
          </cell>
          <cell r="Y1068">
            <v>44803</v>
          </cell>
          <cell r="Z1068"/>
          <cell r="AA1068">
            <v>44813.635416666664</v>
          </cell>
          <cell r="AB1068">
            <v>45425.339583333334</v>
          </cell>
          <cell r="AC1068">
            <v>17.19999999999709</v>
          </cell>
          <cell r="AD1068">
            <v>9.6354166666642413</v>
          </cell>
          <cell r="AE1068">
            <v>611.70416666667006</v>
          </cell>
          <cell r="AF1068">
            <v>44815.209610215054</v>
          </cell>
          <cell r="AG1068">
            <v>44824.016061827955</v>
          </cell>
          <cell r="AH1068">
            <v>44846.435416666667</v>
          </cell>
          <cell r="AI1068">
            <v>0.59244444444434419</v>
          </cell>
          <cell r="AJ1068">
            <v>15.292604166666752</v>
          </cell>
          <cell r="AK1068">
            <v>20</v>
          </cell>
          <cell r="AL1068">
            <v>36</v>
          </cell>
          <cell r="AM1068">
            <v>21.774193548387096</v>
          </cell>
          <cell r="AN1068">
            <v>27.58064516129032</v>
          </cell>
          <cell r="AO1068">
            <v>18.774193548387096</v>
          </cell>
          <cell r="AP1068">
            <v>40</v>
          </cell>
          <cell r="AQ1068">
            <v>32</v>
          </cell>
          <cell r="AR1068">
            <v>27</v>
          </cell>
          <cell r="AS1068">
            <v>44845.635416666664</v>
          </cell>
          <cell r="AT1068">
            <v>44840.635416666664</v>
          </cell>
          <cell r="AU1068"/>
          <cell r="AV1068"/>
          <cell r="AW1068"/>
          <cell r="AX1068"/>
          <cell r="AY1068"/>
          <cell r="AZ1068"/>
          <cell r="BA1068"/>
          <cell r="BB1068"/>
          <cell r="BC1068" t="str">
            <v>PAID</v>
          </cell>
          <cell r="BD1068" t="str">
            <v>WITH BACKJOB</v>
          </cell>
          <cell r="BE1068">
            <v>44816.635416666664</v>
          </cell>
          <cell r="BF1068">
            <v>32.364583333335759</v>
          </cell>
          <cell r="BG1068">
            <v>44813</v>
          </cell>
          <cell r="BH1068">
            <v>44849</v>
          </cell>
        </row>
        <row r="1069">
          <cell r="E1069" t="str">
            <v>X22062352325</v>
          </cell>
          <cell r="F1069" t="str">
            <v>CAVITE BOLT TRADING INCORPORATED</v>
          </cell>
          <cell r="G1069" t="str">
            <v>GEN. EMILIO AGUINALDO, PANAPAAN IV, BACOOR</v>
          </cell>
          <cell r="H1069" t="str">
            <v>BACOOR CITY</v>
          </cell>
          <cell r="I1069" t="str">
            <v>DASMA</v>
          </cell>
          <cell r="J1069"/>
          <cell r="K1069"/>
          <cell r="L1069" t="str">
            <v>AVECO</v>
          </cell>
          <cell r="M1069" t="str">
            <v>CLOSE</v>
          </cell>
          <cell r="N1069" t="str">
            <v>MBF</v>
          </cell>
          <cell r="O1069">
            <v>12.18</v>
          </cell>
          <cell r="P1069"/>
          <cell r="Q1069">
            <v>16.57</v>
          </cell>
          <cell r="R1069">
            <v>26</v>
          </cell>
          <cell r="S1069">
            <v>114543.94</v>
          </cell>
          <cell r="T1069" t="str">
            <v>NEW</v>
          </cell>
          <cell r="U1069">
            <v>8262.2199999999993</v>
          </cell>
          <cell r="V1069">
            <v>6008.52</v>
          </cell>
          <cell r="W1069">
            <v>44725.406944444447</v>
          </cell>
          <cell r="X1069">
            <v>44728.665277777778</v>
          </cell>
          <cell r="Y1069">
            <v>44726</v>
          </cell>
          <cell r="Z1069"/>
          <cell r="AA1069">
            <v>44764.330555555556</v>
          </cell>
          <cell r="AB1069">
            <v>45428.570138888892</v>
          </cell>
          <cell r="AC1069">
            <v>38.923611111109494</v>
          </cell>
          <cell r="AD1069">
            <v>35.665277777778101</v>
          </cell>
          <cell r="AE1069">
            <v>664.23958333333576</v>
          </cell>
          <cell r="AF1069">
            <v>44744.181137992833</v>
          </cell>
          <cell r="AG1069">
            <v>44752.987589605735</v>
          </cell>
          <cell r="AH1069">
            <v>44775.406944444447</v>
          </cell>
          <cell r="AI1069">
            <v>1.3407021604937714</v>
          </cell>
          <cell r="AJ1069">
            <v>16.605989583333393</v>
          </cell>
          <cell r="AK1069">
            <v>20</v>
          </cell>
          <cell r="AL1069">
            <v>36</v>
          </cell>
          <cell r="AM1069">
            <v>21.774193548387096</v>
          </cell>
          <cell r="AN1069">
            <v>27.58064516129032</v>
          </cell>
          <cell r="AO1069">
            <v>18.774193548387096</v>
          </cell>
          <cell r="AP1069">
            <v>40</v>
          </cell>
          <cell r="AQ1069">
            <v>32</v>
          </cell>
          <cell r="AR1069">
            <v>27</v>
          </cell>
          <cell r="AS1069">
            <v>44796.330555555556</v>
          </cell>
          <cell r="AT1069">
            <v>44791.330555555556</v>
          </cell>
          <cell r="AU1069"/>
          <cell r="AV1069"/>
          <cell r="AW1069"/>
          <cell r="AX1069"/>
          <cell r="AY1069"/>
          <cell r="AZ1069"/>
          <cell r="BA1069"/>
          <cell r="BB1069"/>
          <cell r="BC1069" t="str">
            <v>PAID</v>
          </cell>
          <cell r="BD1069"/>
          <cell r="BE1069">
            <v>44767.330555555556</v>
          </cell>
          <cell r="BF1069">
            <v>81.669444444443798</v>
          </cell>
          <cell r="BG1069">
            <v>44764</v>
          </cell>
          <cell r="BH1069">
            <v>44849</v>
          </cell>
        </row>
        <row r="1070">
          <cell r="E1070" t="str">
            <v>X21051710757</v>
          </cell>
          <cell r="F1070" t="str">
            <v>GLOBE TELECOM INC.</v>
          </cell>
          <cell r="G1070" t="str">
            <v>LIGAS III, LIGAS III, BACOOR</v>
          </cell>
          <cell r="H1070" t="str">
            <v>BACOOR CITY</v>
          </cell>
          <cell r="I1070" t="str">
            <v>DASMA</v>
          </cell>
          <cell r="J1070"/>
          <cell r="K1070"/>
          <cell r="L1070" t="str">
            <v>AVECO</v>
          </cell>
          <cell r="M1070" t="str">
            <v>CLOSE</v>
          </cell>
          <cell r="N1070" t="str">
            <v>MBF</v>
          </cell>
          <cell r="O1070">
            <v>0</v>
          </cell>
          <cell r="P1070"/>
          <cell r="Q1070">
            <v>16.829999999999998</v>
          </cell>
          <cell r="R1070">
            <v>19</v>
          </cell>
          <cell r="S1070">
            <v>108358.06</v>
          </cell>
          <cell r="T1070" t="str">
            <v>MODIFICATION</v>
          </cell>
          <cell r="U1070">
            <v>8336.82</v>
          </cell>
          <cell r="V1070">
            <v>10097.589999999998</v>
          </cell>
          <cell r="W1070">
            <v>44634.447916666664</v>
          </cell>
          <cell r="X1070">
            <v>44641</v>
          </cell>
          <cell r="Y1070">
            <v>44636</v>
          </cell>
          <cell r="Z1070"/>
          <cell r="AA1070">
            <v>44641</v>
          </cell>
          <cell r="AB1070">
            <v>45434.581250000003</v>
          </cell>
          <cell r="AC1070">
            <v>6.5520833333357587</v>
          </cell>
          <cell r="AD1070">
            <v>0</v>
          </cell>
          <cell r="AE1070">
            <v>793.58125000000291</v>
          </cell>
          <cell r="AF1070">
            <v>44653.222110215051</v>
          </cell>
          <cell r="AG1070">
            <v>44662.028561827952</v>
          </cell>
          <cell r="AH1070">
            <v>44684.447916666664</v>
          </cell>
          <cell r="AI1070">
            <v>0.2256828703704539</v>
          </cell>
          <cell r="AJ1070">
            <v>19.839531250000071</v>
          </cell>
          <cell r="AK1070">
            <v>20</v>
          </cell>
          <cell r="AL1070">
            <v>36</v>
          </cell>
          <cell r="AM1070">
            <v>21.774193548387096</v>
          </cell>
          <cell r="AN1070">
            <v>27.58064516129032</v>
          </cell>
          <cell r="AO1070">
            <v>18.774193548387096</v>
          </cell>
          <cell r="AP1070">
            <v>40</v>
          </cell>
          <cell r="AQ1070">
            <v>32</v>
          </cell>
          <cell r="AR1070">
            <v>27</v>
          </cell>
          <cell r="AS1070">
            <v>44673</v>
          </cell>
          <cell r="AT1070">
            <v>44668</v>
          </cell>
          <cell r="AU1070"/>
          <cell r="AV1070"/>
          <cell r="AW1070"/>
          <cell r="AX1070"/>
          <cell r="AY1070"/>
          <cell r="AZ1070"/>
          <cell r="BA1070"/>
          <cell r="BB1070"/>
          <cell r="BC1070" t="str">
            <v>PAID</v>
          </cell>
          <cell r="BD1070"/>
          <cell r="BE1070">
            <v>44644</v>
          </cell>
          <cell r="BF1070">
            <v>205</v>
          </cell>
          <cell r="BG1070">
            <v>44641</v>
          </cell>
          <cell r="BH1070">
            <v>44849</v>
          </cell>
        </row>
        <row r="1071">
          <cell r="E1071" t="str">
            <v>X21104926067</v>
          </cell>
          <cell r="F1071" t="str">
            <v>ALFAMETRO MARKETING, INC.</v>
          </cell>
          <cell r="G1071" t="str">
            <v>MAMBOG II, MAMBOG II, BACOOR</v>
          </cell>
          <cell r="H1071" t="str">
            <v>BACOOR CITY</v>
          </cell>
          <cell r="I1071" t="str">
            <v>DASMA</v>
          </cell>
          <cell r="J1071"/>
          <cell r="K1071"/>
          <cell r="L1071" t="str">
            <v>AVECO</v>
          </cell>
          <cell r="M1071" t="str">
            <v>CLOSE</v>
          </cell>
          <cell r="N1071" t="str">
            <v>FMS</v>
          </cell>
          <cell r="O1071">
            <v>3.89</v>
          </cell>
          <cell r="P1071"/>
          <cell r="Q1071">
            <v>5.32</v>
          </cell>
          <cell r="R1071">
            <v>28</v>
          </cell>
          <cell r="S1071">
            <v>19162.060000000001</v>
          </cell>
          <cell r="T1071" t="str">
            <v>NEW</v>
          </cell>
          <cell r="U1071">
            <v>2638.01</v>
          </cell>
          <cell r="V1071"/>
          <cell r="W1071">
            <v>44606.605555555558</v>
          </cell>
          <cell r="X1071">
            <v>44609.534722222219</v>
          </cell>
          <cell r="Y1071">
            <v>44608</v>
          </cell>
          <cell r="Z1071"/>
          <cell r="AA1071">
            <v>44624.613194444442</v>
          </cell>
          <cell r="AB1071">
            <v>45555.400694444441</v>
          </cell>
          <cell r="AC1071">
            <v>18.007638888884685</v>
          </cell>
          <cell r="AD1071">
            <v>15.078472222223354</v>
          </cell>
          <cell r="AE1071">
            <v>930.78749999999854</v>
          </cell>
          <cell r="AF1071">
            <v>44625.379749103944</v>
          </cell>
          <cell r="AG1071">
            <v>44634.186200716846</v>
          </cell>
          <cell r="AH1071">
            <v>44656.605555555558</v>
          </cell>
          <cell r="AI1071">
            <v>0.62026311728380579</v>
          </cell>
          <cell r="AJ1071">
            <v>23.269687499999964</v>
          </cell>
          <cell r="AK1071">
            <v>20</v>
          </cell>
          <cell r="AL1071">
            <v>36</v>
          </cell>
          <cell r="AM1071">
            <v>21.774193548387096</v>
          </cell>
          <cell r="AN1071">
            <v>27.58064516129032</v>
          </cell>
          <cell r="AO1071">
            <v>18.774193548387096</v>
          </cell>
          <cell r="AP1071">
            <v>40</v>
          </cell>
          <cell r="AQ1071">
            <v>32</v>
          </cell>
          <cell r="AR1071">
            <v>27</v>
          </cell>
          <cell r="AS1071">
            <v>44656.613194444442</v>
          </cell>
          <cell r="AT1071">
            <v>44651.613194444442</v>
          </cell>
          <cell r="AU1071"/>
          <cell r="AV1071"/>
          <cell r="AW1071"/>
          <cell r="AX1071"/>
          <cell r="AY1071"/>
          <cell r="AZ1071"/>
          <cell r="BA1071"/>
          <cell r="BB1071"/>
          <cell r="BC1071" t="str">
            <v>PAID</v>
          </cell>
          <cell r="BD1071"/>
          <cell r="BE1071">
            <v>44627.613194444442</v>
          </cell>
          <cell r="BF1071">
            <v>221.38680555555766</v>
          </cell>
          <cell r="BG1071">
            <v>44624</v>
          </cell>
          <cell r="BH1071">
            <v>44849</v>
          </cell>
        </row>
        <row r="1072">
          <cell r="E1072" t="str">
            <v>X22031148830</v>
          </cell>
          <cell r="F1072" t="str">
            <v>BRGY. SINEGUELASAN</v>
          </cell>
          <cell r="G1072" t="str">
            <v>SINEGUELASAN, SINEGUELASAN, BACOOR</v>
          </cell>
          <cell r="H1072" t="str">
            <v>BACOOR CITY</v>
          </cell>
          <cell r="I1072" t="str">
            <v>DASMA</v>
          </cell>
          <cell r="J1072" t="str">
            <v>Energization on September 16, 2022</v>
          </cell>
          <cell r="K1072"/>
          <cell r="L1072" t="str">
            <v>AVECO</v>
          </cell>
          <cell r="M1072" t="str">
            <v>CLOSE</v>
          </cell>
          <cell r="N1072" t="str">
            <v>IJP</v>
          </cell>
          <cell r="O1072">
            <v>108.29</v>
          </cell>
          <cell r="P1072"/>
          <cell r="Q1072">
            <v>153.62</v>
          </cell>
          <cell r="R1072">
            <v>8.34</v>
          </cell>
          <cell r="S1072">
            <v>304013.40000000002</v>
          </cell>
          <cell r="T1072" t="str">
            <v>NEW</v>
          </cell>
          <cell r="U1072">
            <v>73440.460000000006</v>
          </cell>
          <cell r="V1072">
            <v>39580.44</v>
          </cell>
          <cell r="W1072">
            <v>44768.362500000003</v>
          </cell>
          <cell r="X1072">
            <v>44778.550694444442</v>
          </cell>
          <cell r="Y1072">
            <v>44775</v>
          </cell>
          <cell r="Z1072"/>
          <cell r="AA1072">
            <v>44820.611805555556</v>
          </cell>
          <cell r="AB1072">
            <v>45645.609722222223</v>
          </cell>
          <cell r="AC1072">
            <v>52.249305555553292</v>
          </cell>
          <cell r="AD1072">
            <v>42.06111111111386</v>
          </cell>
          <cell r="AE1072">
            <v>824.99791666666715</v>
          </cell>
          <cell r="AF1072">
            <v>44789.569396551728</v>
          </cell>
          <cell r="AG1072">
            <v>44799.02456896552</v>
          </cell>
          <cell r="AH1072">
            <v>44818.362500000003</v>
          </cell>
          <cell r="AI1072">
            <v>1.6188353216998348</v>
          </cell>
          <cell r="AJ1072">
            <v>18.749952651515162</v>
          </cell>
          <cell r="AK1072">
            <v>26</v>
          </cell>
          <cell r="AL1072">
            <v>36</v>
          </cell>
          <cell r="AM1072">
            <v>24.206896551724139</v>
          </cell>
          <cell r="AN1072">
            <v>30.662068965517239</v>
          </cell>
          <cell r="AO1072">
            <v>21.206896551724139</v>
          </cell>
          <cell r="AP1072">
            <v>44</v>
          </cell>
          <cell r="AQ1072">
            <v>35.200000000000003</v>
          </cell>
          <cell r="AR1072">
            <v>30.200000000000003</v>
          </cell>
          <cell r="AS1072">
            <v>44855.811805555553</v>
          </cell>
          <cell r="AT1072">
            <v>44850.811805555553</v>
          </cell>
          <cell r="AU1072"/>
          <cell r="AV1072"/>
          <cell r="AW1072"/>
          <cell r="AX1072"/>
          <cell r="AY1072"/>
          <cell r="AZ1072"/>
          <cell r="BA1072"/>
          <cell r="BB1072"/>
          <cell r="BC1072" t="str">
            <v>PAID</v>
          </cell>
          <cell r="BD1072" t="str">
            <v>WITH BACKJOB</v>
          </cell>
          <cell r="BE1072">
            <v>44823.611805555556</v>
          </cell>
          <cell r="BF1072">
            <v>25.388194444443798</v>
          </cell>
          <cell r="BG1072">
            <v>44820</v>
          </cell>
          <cell r="BH1072">
            <v>44849</v>
          </cell>
        </row>
        <row r="1073">
          <cell r="E1073" t="str">
            <v>X21104517027</v>
          </cell>
          <cell r="F1073" t="str">
            <v>CITY GOVT OF LAS PIÑAS,</v>
          </cell>
          <cell r="G1073" t="str">
            <v>F. DELA CRUZ, BF RESORT VILL, LAS PINAS CITY</v>
          </cell>
          <cell r="H1073" t="str">
            <v>LAS PIÑAS CITY</v>
          </cell>
          <cell r="I1073" t="str">
            <v>PARAÑAQUE</v>
          </cell>
          <cell r="J1073"/>
          <cell r="K1073"/>
          <cell r="L1073" t="str">
            <v>ECOM</v>
          </cell>
          <cell r="M1073" t="str">
            <v>CLOSE</v>
          </cell>
          <cell r="N1073" t="str">
            <v>JSP</v>
          </cell>
          <cell r="O1073">
            <v>28.22</v>
          </cell>
          <cell r="P1073"/>
          <cell r="Q1073">
            <v>38.65</v>
          </cell>
          <cell r="R1073">
            <v>56.7</v>
          </cell>
          <cell r="S1073">
            <v>154355.66</v>
          </cell>
          <cell r="T1073" t="str">
            <v>MODIFICATION</v>
          </cell>
          <cell r="U1073">
            <v>19672.93</v>
          </cell>
          <cell r="V1073">
            <v>19672.929999999997</v>
          </cell>
          <cell r="W1073">
            <v>44840.57916666667</v>
          </cell>
          <cell r="X1073">
            <v>44844</v>
          </cell>
          <cell r="Y1073">
            <v>44845</v>
          </cell>
          <cell r="Z1073"/>
          <cell r="AA1073">
            <v>44854.593055555553</v>
          </cell>
          <cell r="AB1073">
            <v>44909.785416666666</v>
          </cell>
          <cell r="AC1073">
            <v>14.01388888888323</v>
          </cell>
          <cell r="AD1073">
            <v>10.593055555553292</v>
          </cell>
          <cell r="AE1073">
            <v>55.192361111112405</v>
          </cell>
          <cell r="AF1073">
            <v>44858.653546831956</v>
          </cell>
          <cell r="AG1073">
            <v>44867.273381542705</v>
          </cell>
          <cell r="AH1073">
            <v>44890.57916666667</v>
          </cell>
          <cell r="AI1073">
            <v>0.49872957516319727</v>
          </cell>
          <cell r="AJ1073">
            <v>1.3798090277778101</v>
          </cell>
          <cell r="AK1073">
            <v>20</v>
          </cell>
          <cell r="AL1073">
            <v>34</v>
          </cell>
          <cell r="AM1073">
            <v>21.074380165289259</v>
          </cell>
          <cell r="AN1073">
            <v>26.694214876033058</v>
          </cell>
          <cell r="AO1073">
            <v>18.074380165289259</v>
          </cell>
          <cell r="AP1073">
            <v>40</v>
          </cell>
          <cell r="AQ1073">
            <v>32</v>
          </cell>
          <cell r="AR1073">
            <v>27</v>
          </cell>
          <cell r="AS1073">
            <v>44886.593055555553</v>
          </cell>
          <cell r="AT1073">
            <v>44881.593055555553</v>
          </cell>
          <cell r="AU1073"/>
          <cell r="AV1073"/>
          <cell r="AW1073"/>
          <cell r="AX1073"/>
          <cell r="AY1073"/>
          <cell r="AZ1073"/>
          <cell r="BA1073"/>
          <cell r="BB1073"/>
          <cell r="BC1073" t="str">
            <v>PAID</v>
          </cell>
          <cell r="BD1073"/>
          <cell r="BE1073">
            <v>44857.593055555553</v>
          </cell>
          <cell r="BF1073">
            <v>-3.5930555555532919</v>
          </cell>
          <cell r="BG1073">
            <v>44851</v>
          </cell>
          <cell r="BH1073">
            <v>44854</v>
          </cell>
        </row>
        <row r="1074">
          <cell r="E1074" t="str">
            <v>X22083670765</v>
          </cell>
          <cell r="F1074" t="str">
            <v>JOSE LADISLAO LANTA YUCHONGCO</v>
          </cell>
          <cell r="G1074" t="str">
            <v>COVENTRY, HILLSBOROUGH SUBD, MUNTINLUPA</v>
          </cell>
          <cell r="H1074" t="str">
            <v>MUNTINLUPA CITY</v>
          </cell>
          <cell r="I1074" t="str">
            <v>PARAÑAQUE</v>
          </cell>
          <cell r="J1074"/>
          <cell r="K1074"/>
          <cell r="L1074" t="str">
            <v>ECOM</v>
          </cell>
          <cell r="M1074" t="str">
            <v>CLOSE</v>
          </cell>
          <cell r="N1074" t="str">
            <v>JSP</v>
          </cell>
          <cell r="O1074">
            <v>86.38</v>
          </cell>
          <cell r="P1074"/>
          <cell r="Q1074">
            <v>126.12</v>
          </cell>
          <cell r="R1074">
            <v>66.8</v>
          </cell>
          <cell r="S1074">
            <v>390644.08</v>
          </cell>
          <cell r="T1074" t="str">
            <v>NEW</v>
          </cell>
          <cell r="U1074">
            <v>59915.39</v>
          </cell>
          <cell r="V1074">
            <v>23267.360000000001</v>
          </cell>
          <cell r="W1074">
            <v>44837.706944444442</v>
          </cell>
          <cell r="X1074">
            <v>44840</v>
          </cell>
          <cell r="Y1074">
            <v>44840</v>
          </cell>
          <cell r="Z1074"/>
          <cell r="AA1074">
            <v>44846.393750000003</v>
          </cell>
          <cell r="AB1074">
            <v>44935.718055555553</v>
          </cell>
          <cell r="AC1074">
            <v>8.6868055555605679</v>
          </cell>
          <cell r="AD1074">
            <v>6.3937500000029104</v>
          </cell>
          <cell r="AE1074">
            <v>89.324305555550382</v>
          </cell>
          <cell r="AF1074">
            <v>44858.052014866975</v>
          </cell>
          <cell r="AG1074">
            <v>44867.277366979652</v>
          </cell>
          <cell r="AH1074">
            <v>44887.706944444442</v>
          </cell>
          <cell r="AI1074">
            <v>0.27907836852705897</v>
          </cell>
          <cell r="AJ1074">
            <v>2.0300978535352359</v>
          </cell>
          <cell r="AK1074">
            <v>26</v>
          </cell>
          <cell r="AL1074">
            <v>34</v>
          </cell>
          <cell r="AM1074">
            <v>23.345070422535212</v>
          </cell>
          <cell r="AN1074">
            <v>29.570422535211268</v>
          </cell>
          <cell r="AO1074">
            <v>20.345070422535212</v>
          </cell>
          <cell r="AP1074">
            <v>44</v>
          </cell>
          <cell r="AQ1074">
            <v>35.200000000000003</v>
          </cell>
          <cell r="AR1074">
            <v>30.200000000000003</v>
          </cell>
          <cell r="AS1074">
            <v>44881.59375</v>
          </cell>
          <cell r="AT1074">
            <v>44876.59375</v>
          </cell>
          <cell r="AU1074"/>
          <cell r="AV1074"/>
          <cell r="AW1074"/>
          <cell r="AX1074"/>
          <cell r="AY1074"/>
          <cell r="AZ1074"/>
          <cell r="BA1074"/>
          <cell r="BB1074"/>
          <cell r="BC1074" t="str">
            <v>PAID</v>
          </cell>
          <cell r="BD1074"/>
          <cell r="BE1074">
            <v>44849.393750000003</v>
          </cell>
          <cell r="BF1074">
            <v>4.6062499999970896</v>
          </cell>
          <cell r="BG1074">
            <v>44845</v>
          </cell>
          <cell r="BH1074">
            <v>44854</v>
          </cell>
        </row>
        <row r="1075">
          <cell r="E1075" t="str">
            <v>X22062492038</v>
          </cell>
          <cell r="F1075" t="str">
            <v>JAN FREDRIC LAM CHIONG</v>
          </cell>
          <cell r="G1075" t="str">
            <v>PETER, MULTINATIONAL VILL, PARANAQUE</v>
          </cell>
          <cell r="H1075" t="str">
            <v>PARAÑAQUE CITY</v>
          </cell>
          <cell r="I1075" t="str">
            <v>PARAÑAQUE</v>
          </cell>
          <cell r="J1075" t="str">
            <v>for energize 0906</v>
          </cell>
          <cell r="K1075"/>
          <cell r="L1075" t="str">
            <v>VJC</v>
          </cell>
          <cell r="M1075" t="str">
            <v>CLOSE</v>
          </cell>
          <cell r="N1075" t="str">
            <v>JSP</v>
          </cell>
          <cell r="O1075">
            <v>60.76</v>
          </cell>
          <cell r="P1075"/>
          <cell r="Q1075">
            <v>91.02</v>
          </cell>
          <cell r="R1075">
            <v>103</v>
          </cell>
          <cell r="S1075">
            <v>343609.85</v>
          </cell>
          <cell r="T1075" t="str">
            <v>MODIFICATION</v>
          </cell>
          <cell r="U1075">
            <v>41170.449999999997</v>
          </cell>
          <cell r="V1075">
            <v>41414.33</v>
          </cell>
          <cell r="W1075">
            <v>44780.282638888886</v>
          </cell>
          <cell r="X1075">
            <v>44783.512499999997</v>
          </cell>
          <cell r="Y1075">
            <v>44782</v>
          </cell>
          <cell r="Z1075"/>
          <cell r="AA1075">
            <v>44811.3</v>
          </cell>
          <cell r="AB1075">
            <v>44951.893750000003</v>
          </cell>
          <cell r="AC1075">
            <v>31.01736111111677</v>
          </cell>
          <cell r="AD1075">
            <v>27.787500000005821</v>
          </cell>
          <cell r="AE1075">
            <v>140.59375</v>
          </cell>
          <cell r="AF1075">
            <v>44798.761238110674</v>
          </cell>
          <cell r="AG1075">
            <v>44807.488864569823</v>
          </cell>
          <cell r="AH1075">
            <v>44830.282638888886</v>
          </cell>
          <cell r="AI1075">
            <v>1.083079049668072</v>
          </cell>
          <cell r="AJ1075">
            <v>3.3474702380952381</v>
          </cell>
          <cell r="AK1075">
            <v>23</v>
          </cell>
          <cell r="AL1075">
            <v>32</v>
          </cell>
          <cell r="AM1075">
            <v>21.478599221789885</v>
          </cell>
          <cell r="AN1075">
            <v>27.206225680933851</v>
          </cell>
          <cell r="AO1075">
            <v>18.478599221789885</v>
          </cell>
          <cell r="AP1075">
            <v>42</v>
          </cell>
          <cell r="AQ1075">
            <v>33.6</v>
          </cell>
          <cell r="AR1075">
            <v>28.6</v>
          </cell>
          <cell r="AS1075">
            <v>44844.9</v>
          </cell>
          <cell r="AT1075">
            <v>44839.9</v>
          </cell>
          <cell r="AU1075"/>
          <cell r="AV1075"/>
          <cell r="AW1075"/>
          <cell r="AX1075"/>
          <cell r="AY1075"/>
          <cell r="AZ1075"/>
          <cell r="BA1075"/>
          <cell r="BB1075"/>
          <cell r="BC1075" t="str">
            <v>PAID</v>
          </cell>
          <cell r="BD1075"/>
          <cell r="BE1075">
            <v>44814.3</v>
          </cell>
          <cell r="BF1075">
            <v>39.69999999999709</v>
          </cell>
          <cell r="BG1075">
            <v>44811</v>
          </cell>
          <cell r="BH1075">
            <v>44854</v>
          </cell>
        </row>
        <row r="1076">
          <cell r="E1076" t="str">
            <v>X22083442479</v>
          </cell>
          <cell r="F1076" t="str">
            <v>GEOFFREY LU LUGAN</v>
          </cell>
          <cell r="G1076" t="str">
            <v>LOCKHEED, CONCORDE SUBD, PARANAQUE</v>
          </cell>
          <cell r="H1076" t="str">
            <v>PARAÑAQUE CITY</v>
          </cell>
          <cell r="I1076" t="str">
            <v>PARAÑAQUE</v>
          </cell>
          <cell r="J1076"/>
          <cell r="K1076"/>
          <cell r="L1076" t="str">
            <v>ECOM</v>
          </cell>
          <cell r="M1076" t="str">
            <v>CLOSE</v>
          </cell>
          <cell r="N1076" t="str">
            <v>JSP</v>
          </cell>
          <cell r="O1076">
            <v>41.08</v>
          </cell>
          <cell r="P1076"/>
          <cell r="Q1076">
            <v>63.73</v>
          </cell>
          <cell r="R1076">
            <v>120.6</v>
          </cell>
          <cell r="S1076">
            <v>324231.46999999997</v>
          </cell>
          <cell r="T1076" t="str">
            <v>NEW</v>
          </cell>
          <cell r="U1076">
            <v>28632.71</v>
          </cell>
          <cell r="V1076">
            <v>28632.71</v>
          </cell>
          <cell r="W1076">
            <v>44825.702777777777</v>
          </cell>
          <cell r="X1076">
            <v>44831</v>
          </cell>
          <cell r="Y1076">
            <v>44828</v>
          </cell>
          <cell r="Z1076"/>
          <cell r="AA1076">
            <v>44848.263888888891</v>
          </cell>
          <cell r="AB1076">
            <v>45043.613194444442</v>
          </cell>
          <cell r="AC1076">
            <v>22.56111111111386</v>
          </cell>
          <cell r="AD1076">
            <v>17.263888888890506</v>
          </cell>
          <cell r="AE1076">
            <v>195.34930555555184</v>
          </cell>
          <cell r="AF1076">
            <v>44844.181376999564</v>
          </cell>
          <cell r="AG1076">
            <v>44852.909003458713</v>
          </cell>
          <cell r="AH1076">
            <v>44875.702777777777</v>
          </cell>
          <cell r="AI1076">
            <v>0.78779966787449207</v>
          </cell>
          <cell r="AJ1076">
            <v>4.6511739417988531</v>
          </cell>
          <cell r="AK1076">
            <v>23</v>
          </cell>
          <cell r="AL1076">
            <v>32</v>
          </cell>
          <cell r="AM1076">
            <v>21.478599221789885</v>
          </cell>
          <cell r="AN1076">
            <v>27.206225680933851</v>
          </cell>
          <cell r="AO1076">
            <v>18.478599221789885</v>
          </cell>
          <cell r="AP1076">
            <v>42</v>
          </cell>
          <cell r="AQ1076">
            <v>33.6</v>
          </cell>
          <cell r="AR1076">
            <v>28.6</v>
          </cell>
          <cell r="AS1076">
            <v>44881.863888888889</v>
          </cell>
          <cell r="AT1076">
            <v>44876.863888888889</v>
          </cell>
          <cell r="AU1076"/>
          <cell r="AV1076"/>
          <cell r="AW1076"/>
          <cell r="AX1076"/>
          <cell r="AY1076"/>
          <cell r="AZ1076"/>
          <cell r="BA1076"/>
          <cell r="BB1076"/>
          <cell r="BC1076" t="str">
            <v>PAID</v>
          </cell>
          <cell r="BD1076"/>
          <cell r="BE1076">
            <v>44851.263888888891</v>
          </cell>
          <cell r="BF1076">
            <v>2.7361111111094942</v>
          </cell>
          <cell r="BG1076">
            <v>44846</v>
          </cell>
          <cell r="BH1076">
            <v>44854</v>
          </cell>
        </row>
        <row r="1077">
          <cell r="E1077" t="str">
            <v>X22083695371</v>
          </cell>
          <cell r="F1077" t="str">
            <v>ERNESTO CRUZ LANUZA</v>
          </cell>
          <cell r="G1077" t="str">
            <v>AVENIDA RIZAL, BAHAYANG PAG-ASA PH 2-B(UPPER), BACOOR</v>
          </cell>
          <cell r="H1077" t="str">
            <v>BACOOR CITY</v>
          </cell>
          <cell r="I1077" t="str">
            <v>DASMA</v>
          </cell>
          <cell r="J1077"/>
          <cell r="K1077"/>
          <cell r="L1077" t="str">
            <v>ECOM</v>
          </cell>
          <cell r="M1077" t="str">
            <v>CLOSE</v>
          </cell>
          <cell r="N1077" t="str">
            <v>JSP</v>
          </cell>
          <cell r="O1077">
            <v>13.14</v>
          </cell>
          <cell r="P1077"/>
          <cell r="Q1077">
            <v>17.82</v>
          </cell>
          <cell r="R1077">
            <v>23</v>
          </cell>
          <cell r="S1077">
            <v>119729.13</v>
          </cell>
          <cell r="T1077" t="str">
            <v>NEW</v>
          </cell>
          <cell r="U1077">
            <v>9159.44</v>
          </cell>
          <cell r="V1077">
            <v>6540.63</v>
          </cell>
          <cell r="W1077">
            <v>44839.664583333331</v>
          </cell>
          <cell r="X1077">
            <v>44844</v>
          </cell>
          <cell r="Y1077">
            <v>44845</v>
          </cell>
          <cell r="Z1077"/>
          <cell r="AA1077">
            <v>44851.645138888889</v>
          </cell>
          <cell r="AB1077">
            <v>45063.668749999997</v>
          </cell>
          <cell r="AC1077">
            <v>11.980555555557657</v>
          </cell>
          <cell r="AD1077">
            <v>7.6451388888890506</v>
          </cell>
          <cell r="AE1077">
            <v>212.02361111110804</v>
          </cell>
          <cell r="AF1077">
            <v>44858.438776881718</v>
          </cell>
          <cell r="AG1077">
            <v>44867.245228494619</v>
          </cell>
          <cell r="AH1077">
            <v>44889.664583333331</v>
          </cell>
          <cell r="AI1077">
            <v>0.41266358024698596</v>
          </cell>
          <cell r="AJ1077">
            <v>5.300590277777701</v>
          </cell>
          <cell r="AK1077">
            <v>20</v>
          </cell>
          <cell r="AL1077">
            <v>36</v>
          </cell>
          <cell r="AM1077">
            <v>21.774193548387096</v>
          </cell>
          <cell r="AN1077">
            <v>27.58064516129032</v>
          </cell>
          <cell r="AO1077">
            <v>18.774193548387096</v>
          </cell>
          <cell r="AP1077">
            <v>40</v>
          </cell>
          <cell r="AQ1077">
            <v>32</v>
          </cell>
          <cell r="AR1077">
            <v>27</v>
          </cell>
          <cell r="AS1077">
            <v>44883.645138888889</v>
          </cell>
          <cell r="AT1077">
            <v>44878.645138888889</v>
          </cell>
          <cell r="AU1077"/>
          <cell r="AV1077"/>
          <cell r="AW1077"/>
          <cell r="AX1077"/>
          <cell r="AY1077"/>
          <cell r="AZ1077"/>
          <cell r="BA1077"/>
          <cell r="BB1077"/>
          <cell r="BC1077" t="str">
            <v>PAID</v>
          </cell>
          <cell r="BD1077"/>
          <cell r="BE1077">
            <v>44854.645138888889</v>
          </cell>
          <cell r="BF1077">
            <v>-0.64513888888905058</v>
          </cell>
          <cell r="BG1077">
            <v>44849</v>
          </cell>
          <cell r="BH1077">
            <v>44854</v>
          </cell>
        </row>
        <row r="1078">
          <cell r="E1078" t="str">
            <v>P2106112366</v>
          </cell>
          <cell r="F1078" t="str">
            <v xml:space="preserve">Loadsplit from 75kVA : [033958|WA401083|CY8-1065|422WU Install 1-75kVA DT on CY8-1061 W/POLE REPLACE </v>
          </cell>
          <cell r="G1078" t="str">
            <v>YAKAL MULTINATIONAL VILL MOONWALK PARANAQUE</v>
          </cell>
          <cell r="H1078" t="str">
            <v>PARAÑAQUE CITY</v>
          </cell>
          <cell r="I1078" t="str">
            <v>PARAÑAQUE</v>
          </cell>
          <cell r="J1078"/>
          <cell r="K1078"/>
          <cell r="L1078" t="str">
            <v>VJC</v>
          </cell>
          <cell r="M1078" t="str">
            <v>CLOSE</v>
          </cell>
          <cell r="N1078" t="str">
            <v>MBF</v>
          </cell>
          <cell r="O1078">
            <v>83.99</v>
          </cell>
          <cell r="P1078"/>
          <cell r="Q1078">
            <v>2.67</v>
          </cell>
          <cell r="R1078">
            <v>0</v>
          </cell>
          <cell r="S1078">
            <v>282525.71999999997</v>
          </cell>
          <cell r="T1078" t="str">
            <v>OLDT</v>
          </cell>
          <cell r="U1078">
            <v>80282.13</v>
          </cell>
          <cell r="V1078">
            <v>80282.13</v>
          </cell>
          <cell r="W1078">
            <v>44569.388888888891</v>
          </cell>
          <cell r="X1078">
            <v>44573.631249999999</v>
          </cell>
          <cell r="Y1078">
            <v>44569</v>
          </cell>
          <cell r="Z1078"/>
          <cell r="AA1078">
            <v>44622.657638888886</v>
          </cell>
          <cell r="AB1078">
            <v>45210.588194444441</v>
          </cell>
          <cell r="AC1078">
            <v>53.268749999995634</v>
          </cell>
          <cell r="AD1078">
            <v>49.026388888887595</v>
          </cell>
          <cell r="AE1078">
            <v>587.93055555555475</v>
          </cell>
          <cell r="AF1078">
            <v>44588.163082437277</v>
          </cell>
          <cell r="AG1078">
            <v>44596.969534050178</v>
          </cell>
          <cell r="AH1078">
            <v>44619.388888888891</v>
          </cell>
          <cell r="AI1078">
            <v>1.8348124999998494</v>
          </cell>
          <cell r="AJ1078">
            <v>14.698263888888869</v>
          </cell>
          <cell r="AK1078">
            <v>20</v>
          </cell>
          <cell r="AL1078">
            <v>36</v>
          </cell>
          <cell r="AM1078">
            <v>21.774193548387096</v>
          </cell>
          <cell r="AN1078">
            <v>27.58064516129032</v>
          </cell>
          <cell r="AO1078">
            <v>18.774193548387096</v>
          </cell>
          <cell r="AP1078">
            <v>40</v>
          </cell>
          <cell r="AQ1078">
            <v>32</v>
          </cell>
          <cell r="AR1078">
            <v>27</v>
          </cell>
          <cell r="AS1078">
            <v>44654.657638888886</v>
          </cell>
          <cell r="AT1078">
            <v>44649.657638888886</v>
          </cell>
          <cell r="AU1078"/>
          <cell r="AV1078"/>
          <cell r="AW1078"/>
          <cell r="AX1078"/>
          <cell r="AY1078"/>
          <cell r="AZ1078"/>
          <cell r="BA1078"/>
          <cell r="BB1078"/>
          <cell r="BC1078" t="str">
            <v>PAID</v>
          </cell>
          <cell r="BD1078"/>
          <cell r="BE1078">
            <v>44625.657638888886</v>
          </cell>
          <cell r="BF1078">
            <v>228.34236111111386</v>
          </cell>
          <cell r="BG1078">
            <v>44622</v>
          </cell>
          <cell r="BH1078">
            <v>44854</v>
          </cell>
        </row>
        <row r="1079">
          <cell r="E1079" t="str">
            <v>X22010079490</v>
          </cell>
          <cell r="F1079" t="str">
            <v>WHLAND DEVELOPMENT CORPORATION</v>
          </cell>
          <cell r="G1079" t="str">
            <v>BLOCK 2, BAMBOO BREEZE RESIDENCES, BACOOR</v>
          </cell>
          <cell r="H1079" t="str">
            <v>BACOOR CITY</v>
          </cell>
          <cell r="I1079" t="str">
            <v>DASMA</v>
          </cell>
          <cell r="J1079"/>
          <cell r="K1079"/>
          <cell r="L1079" t="str">
            <v>AVECO</v>
          </cell>
          <cell r="M1079" t="str">
            <v>CLOSE</v>
          </cell>
          <cell r="N1079" t="str">
            <v>FMS</v>
          </cell>
          <cell r="O1079">
            <v>122.57</v>
          </cell>
          <cell r="P1079"/>
          <cell r="Q1079">
            <v>171.73</v>
          </cell>
          <cell r="R1079">
            <v>22.5</v>
          </cell>
          <cell r="S1079">
            <v>329746.02</v>
          </cell>
          <cell r="T1079" t="str">
            <v>NEW</v>
          </cell>
          <cell r="U1079">
            <v>83120.3</v>
          </cell>
          <cell r="V1079">
            <v>85937.21</v>
          </cell>
          <cell r="W1079">
            <v>44578.543749999997</v>
          </cell>
          <cell r="X1079">
            <v>44581.526388888888</v>
          </cell>
          <cell r="Y1079">
            <v>44580</v>
          </cell>
          <cell r="Z1079"/>
          <cell r="AA1079">
            <v>44613.665972222225</v>
          </cell>
          <cell r="AB1079">
            <v>45217.585416666669</v>
          </cell>
          <cell r="AC1079">
            <v>35.12222222222772</v>
          </cell>
          <cell r="AD1079">
            <v>32.139583333337214</v>
          </cell>
          <cell r="AE1079">
            <v>603.9194444444438</v>
          </cell>
          <cell r="AF1079">
            <v>44599.750646551722</v>
          </cell>
          <cell r="AG1079">
            <v>44609.205818965514</v>
          </cell>
          <cell r="AH1079">
            <v>44628.543749999997</v>
          </cell>
          <cell r="AI1079">
            <v>1.0881885090220127</v>
          </cell>
          <cell r="AJ1079">
            <v>13.725441919191905</v>
          </cell>
          <cell r="AK1079">
            <v>26</v>
          </cell>
          <cell r="AL1079">
            <v>36</v>
          </cell>
          <cell r="AM1079">
            <v>24.206896551724139</v>
          </cell>
          <cell r="AN1079">
            <v>30.662068965517239</v>
          </cell>
          <cell r="AO1079">
            <v>21.206896551724139</v>
          </cell>
          <cell r="AP1079">
            <v>44</v>
          </cell>
          <cell r="AQ1079">
            <v>35.200000000000003</v>
          </cell>
          <cell r="AR1079">
            <v>30.200000000000003</v>
          </cell>
          <cell r="AS1079">
            <v>44648.865972222222</v>
          </cell>
          <cell r="AT1079">
            <v>44643.865972222222</v>
          </cell>
          <cell r="AU1079"/>
          <cell r="AV1079"/>
          <cell r="AW1079"/>
          <cell r="AX1079"/>
          <cell r="AY1079"/>
          <cell r="AZ1079"/>
          <cell r="BA1079"/>
          <cell r="BB1079"/>
          <cell r="BC1079" t="str">
            <v>PAID</v>
          </cell>
          <cell r="BD1079"/>
          <cell r="BE1079">
            <v>44616.665972222225</v>
          </cell>
          <cell r="BF1079">
            <v>237.33402777777519</v>
          </cell>
          <cell r="BG1079">
            <v>44613</v>
          </cell>
          <cell r="BH1079">
            <v>44854</v>
          </cell>
        </row>
        <row r="1080">
          <cell r="E1080" t="str">
            <v>X22072932202</v>
          </cell>
          <cell r="F1080" t="str">
            <v>JAMES AQUINO MAGTALAS</v>
          </cell>
          <cell r="G1080" t="str">
            <v>ST. THERESA, SAN ANTONIO VALLEY 1, PARANAQUE</v>
          </cell>
          <cell r="H1080" t="str">
            <v>PARAÑAQUE CITY</v>
          </cell>
          <cell r="I1080" t="str">
            <v>PARAÑAQUE</v>
          </cell>
          <cell r="J1080" t="str">
            <v>for energization</v>
          </cell>
          <cell r="K1080"/>
          <cell r="L1080" t="str">
            <v>VJC</v>
          </cell>
          <cell r="M1080" t="str">
            <v>CLOSE</v>
          </cell>
          <cell r="N1080" t="str">
            <v>JSP</v>
          </cell>
          <cell r="O1080">
            <v>38.549999999999997</v>
          </cell>
          <cell r="P1080"/>
          <cell r="Q1080">
            <v>48.22</v>
          </cell>
          <cell r="R1080">
            <v>128</v>
          </cell>
          <cell r="S1080">
            <v>350727.43</v>
          </cell>
          <cell r="T1080" t="str">
            <v>NEW</v>
          </cell>
          <cell r="U1080">
            <v>23651.39</v>
          </cell>
          <cell r="V1080">
            <v>26298.19</v>
          </cell>
          <cell r="W1080">
            <v>44789.716666666667</v>
          </cell>
          <cell r="X1080">
            <v>44791</v>
          </cell>
          <cell r="Y1080">
            <v>44797</v>
          </cell>
          <cell r="Z1080"/>
          <cell r="AA1080">
            <v>44811.29791666667</v>
          </cell>
          <cell r="AB1080">
            <v>45276.542361111111</v>
          </cell>
          <cell r="AC1080">
            <v>21.58125000000291</v>
          </cell>
          <cell r="AD1080">
            <v>20.297916666670062</v>
          </cell>
          <cell r="AE1080">
            <v>465.24444444444089</v>
          </cell>
          <cell r="AF1080">
            <v>44807.055649717513</v>
          </cell>
          <cell r="AG1080">
            <v>44815.479378531076</v>
          </cell>
          <cell r="AH1080">
            <v>44839.716666666667</v>
          </cell>
          <cell r="AI1080">
            <v>0.79580859375010726</v>
          </cell>
          <cell r="AJ1080">
            <v>11.631111111111021</v>
          </cell>
          <cell r="AK1080">
            <v>20</v>
          </cell>
          <cell r="AL1080">
            <v>32</v>
          </cell>
          <cell r="AM1080">
            <v>20.33898305084746</v>
          </cell>
          <cell r="AN1080">
            <v>25.762711864406779</v>
          </cell>
          <cell r="AO1080">
            <v>17.33898305084746</v>
          </cell>
          <cell r="AP1080">
            <v>40</v>
          </cell>
          <cell r="AQ1080">
            <v>32</v>
          </cell>
          <cell r="AR1080">
            <v>27</v>
          </cell>
          <cell r="AS1080">
            <v>44843.29791666667</v>
          </cell>
          <cell r="AT1080">
            <v>44838.29791666667</v>
          </cell>
          <cell r="AU1080"/>
          <cell r="AV1080"/>
          <cell r="AW1080"/>
          <cell r="AX1080"/>
          <cell r="AY1080"/>
          <cell r="AZ1080"/>
          <cell r="BA1080"/>
          <cell r="BB1080"/>
          <cell r="BC1080" t="str">
            <v>PAID</v>
          </cell>
          <cell r="BD1080"/>
          <cell r="BE1080">
            <v>44814.29791666667</v>
          </cell>
          <cell r="BF1080">
            <v>39.702083333329938</v>
          </cell>
          <cell r="BG1080">
            <v>44811</v>
          </cell>
          <cell r="BH1080">
            <v>44854</v>
          </cell>
        </row>
        <row r="1081">
          <cell r="E1081" t="str">
            <v>X22020669718</v>
          </cell>
          <cell r="F1081" t="str">
            <v>RHONA RIGUERA DEVELOPMENT CORPORATION</v>
          </cell>
          <cell r="G1081" t="str">
            <v>BLOCK 6, RHONA HOMES, BACOOR</v>
          </cell>
          <cell r="H1081" t="str">
            <v>BACOOR CITY</v>
          </cell>
          <cell r="I1081" t="str">
            <v>DASMA</v>
          </cell>
          <cell r="J1081"/>
          <cell r="K1081"/>
          <cell r="L1081" t="str">
            <v>AVECO</v>
          </cell>
          <cell r="M1081" t="str">
            <v>CLOSE</v>
          </cell>
          <cell r="N1081" t="str">
            <v>MBF</v>
          </cell>
          <cell r="O1081">
            <v>24.56</v>
          </cell>
          <cell r="P1081"/>
          <cell r="Q1081">
            <v>33.619999999999997</v>
          </cell>
          <cell r="R1081">
            <v>72</v>
          </cell>
          <cell r="S1081">
            <v>165224.06</v>
          </cell>
          <cell r="T1081" t="str">
            <v>NEW</v>
          </cell>
          <cell r="U1081">
            <v>16654.05</v>
          </cell>
          <cell r="V1081">
            <v>12790.12</v>
          </cell>
          <cell r="W1081">
            <v>44629.556944444441</v>
          </cell>
          <cell r="X1081">
            <v>44631.613194444442</v>
          </cell>
          <cell r="Y1081">
            <v>44631</v>
          </cell>
          <cell r="Z1081"/>
          <cell r="AA1081">
            <v>44648.395833333336</v>
          </cell>
          <cell r="AB1081">
            <v>45408.517361111109</v>
          </cell>
          <cell r="AC1081">
            <v>18.838888888894871</v>
          </cell>
          <cell r="AD1081">
            <v>16.782638888893416</v>
          </cell>
          <cell r="AE1081">
            <v>760.12152777777374</v>
          </cell>
          <cell r="AF1081">
            <v>44647.631324609727</v>
          </cell>
          <cell r="AG1081">
            <v>44656.251159320476</v>
          </cell>
          <cell r="AH1081">
            <v>44679.556944444441</v>
          </cell>
          <cell r="AI1081">
            <v>0.67044281045772924</v>
          </cell>
          <cell r="AJ1081">
            <v>19.003038194444343</v>
          </cell>
          <cell r="AK1081">
            <v>20</v>
          </cell>
          <cell r="AL1081">
            <v>34</v>
          </cell>
          <cell r="AM1081">
            <v>21.074380165289259</v>
          </cell>
          <cell r="AN1081">
            <v>26.694214876033058</v>
          </cell>
          <cell r="AO1081">
            <v>18.074380165289259</v>
          </cell>
          <cell r="AP1081">
            <v>40</v>
          </cell>
          <cell r="AQ1081">
            <v>32</v>
          </cell>
          <cell r="AR1081">
            <v>27</v>
          </cell>
          <cell r="AS1081">
            <v>44680.395833333336</v>
          </cell>
          <cell r="AT1081">
            <v>44675.395833333336</v>
          </cell>
          <cell r="AU1081"/>
          <cell r="AV1081"/>
          <cell r="AW1081"/>
          <cell r="AX1081"/>
          <cell r="AY1081"/>
          <cell r="AZ1081"/>
          <cell r="BA1081"/>
          <cell r="BB1081"/>
          <cell r="BC1081" t="str">
            <v>PAID</v>
          </cell>
          <cell r="BD1081"/>
          <cell r="BE1081">
            <v>44651.395833333336</v>
          </cell>
          <cell r="BF1081">
            <v>202.60416666666424</v>
          </cell>
          <cell r="BG1081">
            <v>44644</v>
          </cell>
          <cell r="BH1081">
            <v>44854</v>
          </cell>
        </row>
        <row r="1082">
          <cell r="E1082" t="str">
            <v>X22052174377</v>
          </cell>
          <cell r="F1082" t="str">
            <v>FELISA M. LIZASO</v>
          </cell>
          <cell r="G1082" t="str">
            <v>SANTOS CPD, VITALEZ, PARANAQUE</v>
          </cell>
          <cell r="H1082" t="str">
            <v>PARAÑAQUE CITY</v>
          </cell>
          <cell r="I1082" t="str">
            <v>PARAÑAQUE</v>
          </cell>
          <cell r="J1082"/>
          <cell r="K1082"/>
          <cell r="L1082" t="str">
            <v>VJC</v>
          </cell>
          <cell r="M1082" t="str">
            <v>CLOSE</v>
          </cell>
          <cell r="N1082" t="str">
            <v>IJP</v>
          </cell>
          <cell r="O1082">
            <v>173.03</v>
          </cell>
          <cell r="P1082"/>
          <cell r="Q1082">
            <v>264.12</v>
          </cell>
          <cell r="R1082">
            <v>144</v>
          </cell>
          <cell r="S1082">
            <v>713735.47</v>
          </cell>
          <cell r="T1082" t="str">
            <v>NEW</v>
          </cell>
          <cell r="U1082">
            <v>116678.21</v>
          </cell>
          <cell r="V1082">
            <v>113849.31</v>
          </cell>
          <cell r="W1082">
            <v>44749.659722222219</v>
          </cell>
          <cell r="X1082">
            <v>44754</v>
          </cell>
          <cell r="Y1082">
            <v>44755</v>
          </cell>
          <cell r="Z1082"/>
          <cell r="AA1082">
            <v>44805.584722222222</v>
          </cell>
          <cell r="AB1082">
            <v>45419.268055555556</v>
          </cell>
          <cell r="AC1082">
            <v>55.92500000000291</v>
          </cell>
          <cell r="AD1082">
            <v>51.584722222221899</v>
          </cell>
          <cell r="AE1082">
            <v>613.6833333333343</v>
          </cell>
          <cell r="AF1082">
            <v>44769.673420852356</v>
          </cell>
          <cell r="AG1082">
            <v>44778.810407153724</v>
          </cell>
          <cell r="AH1082">
            <v>44799.659722222219</v>
          </cell>
          <cell r="AI1082">
            <v>1.8225558035715232</v>
          </cell>
          <cell r="AJ1082">
            <v>13.340942028985529</v>
          </cell>
          <cell r="AK1082">
            <v>28</v>
          </cell>
          <cell r="AL1082">
            <v>32</v>
          </cell>
          <cell r="AM1082">
            <v>23.013698630136989</v>
          </cell>
          <cell r="AN1082">
            <v>29.150684931506852</v>
          </cell>
          <cell r="AO1082">
            <v>20.013698630136989</v>
          </cell>
          <cell r="AP1082">
            <v>46</v>
          </cell>
          <cell r="AQ1082">
            <v>36.800000000000004</v>
          </cell>
          <cell r="AR1082">
            <v>31.800000000000004</v>
          </cell>
          <cell r="AS1082">
            <v>44842.384722222225</v>
          </cell>
          <cell r="AT1082">
            <v>44837.384722222225</v>
          </cell>
          <cell r="AU1082"/>
          <cell r="AV1082"/>
          <cell r="AW1082"/>
          <cell r="AX1082"/>
          <cell r="AY1082"/>
          <cell r="AZ1082"/>
          <cell r="BA1082"/>
          <cell r="BB1082"/>
          <cell r="BC1082" t="str">
            <v>PAID</v>
          </cell>
          <cell r="BD1082" t="str">
            <v>WITH BACKJOB</v>
          </cell>
          <cell r="BE1082">
            <v>44808.584722222222</v>
          </cell>
          <cell r="BF1082">
            <v>45.415277777778101</v>
          </cell>
          <cell r="BG1082">
            <v>44791</v>
          </cell>
          <cell r="BH1082">
            <v>44854</v>
          </cell>
        </row>
        <row r="1083">
          <cell r="E1083" t="str">
            <v>R21745735</v>
          </cell>
          <cell r="F1083" t="str">
            <v>CUEVASVILLE REALTY &amp; DEVT CORP</v>
          </cell>
          <cell r="G1083" t="str">
            <v>BLOCK 26, CUEVASVILLE SUBD., BACOOR</v>
          </cell>
          <cell r="H1083" t="str">
            <v>BACOOR CITY</v>
          </cell>
          <cell r="I1083" t="str">
            <v>DASMA</v>
          </cell>
          <cell r="J1083" t="str">
            <v xml:space="preserve"> </v>
          </cell>
          <cell r="K1083"/>
          <cell r="L1083" t="str">
            <v>AVECO</v>
          </cell>
          <cell r="M1083" t="str">
            <v>CLOSE</v>
          </cell>
          <cell r="N1083" t="str">
            <v>IJP</v>
          </cell>
          <cell r="O1083">
            <v>32.86</v>
          </cell>
          <cell r="P1083"/>
          <cell r="Q1083">
            <v>75.819999999999993</v>
          </cell>
          <cell r="R1083">
            <v>0</v>
          </cell>
          <cell r="S1083">
            <v>286895.37</v>
          </cell>
          <cell r="T1083" t="str">
            <v>RELOC</v>
          </cell>
          <cell r="U1083">
            <v>22284.42</v>
          </cell>
          <cell r="V1083">
            <v>18147.64</v>
          </cell>
          <cell r="W1083">
            <v>44735.742361111108</v>
          </cell>
          <cell r="X1083">
            <v>44739</v>
          </cell>
          <cell r="Y1083">
            <v>44737</v>
          </cell>
          <cell r="Z1083"/>
          <cell r="AA1083">
            <v>44757.631249999999</v>
          </cell>
          <cell r="AB1083">
            <v>45425.580555555556</v>
          </cell>
          <cell r="AC1083">
            <v>21.888888888890506</v>
          </cell>
          <cell r="AD1083">
            <v>18.631249999998545</v>
          </cell>
          <cell r="AE1083">
            <v>667.94930555555766</v>
          </cell>
          <cell r="AF1083">
            <v>44755.827862969847</v>
          </cell>
          <cell r="AG1083">
            <v>44764.983996798837</v>
          </cell>
          <cell r="AH1083">
            <v>44785.742361111108</v>
          </cell>
          <cell r="AI1083">
            <v>0.71112453032748135</v>
          </cell>
          <cell r="AJ1083">
            <v>15.903554894179944</v>
          </cell>
          <cell r="AK1083">
            <v>23</v>
          </cell>
          <cell r="AL1083">
            <v>36</v>
          </cell>
          <cell r="AM1083">
            <v>23.085501858736059</v>
          </cell>
          <cell r="AN1083">
            <v>29.241635687732341</v>
          </cell>
          <cell r="AO1083">
            <v>20.085501858736059</v>
          </cell>
          <cell r="AP1083">
            <v>42</v>
          </cell>
          <cell r="AQ1083">
            <v>33.6</v>
          </cell>
          <cell r="AR1083">
            <v>28.6</v>
          </cell>
          <cell r="AS1083">
            <v>44791.231249999997</v>
          </cell>
          <cell r="AT1083">
            <v>44786.231249999997</v>
          </cell>
          <cell r="AU1083"/>
          <cell r="AV1083"/>
          <cell r="AW1083"/>
          <cell r="AX1083"/>
          <cell r="AY1083"/>
          <cell r="AZ1083"/>
          <cell r="BA1083"/>
          <cell r="BB1083"/>
          <cell r="BC1083" t="str">
            <v>PAID</v>
          </cell>
          <cell r="BD1083"/>
          <cell r="BE1083">
            <v>44760.631249999999</v>
          </cell>
          <cell r="BF1083">
            <v>93.368750000001455</v>
          </cell>
          <cell r="BG1083">
            <v>44757</v>
          </cell>
          <cell r="BH1083">
            <v>44854</v>
          </cell>
        </row>
        <row r="1084">
          <cell r="E1084" t="str">
            <v>R21585847</v>
          </cell>
          <cell r="F1084" t="str">
            <v>LUGAN GEOFFREY LU,</v>
          </cell>
          <cell r="G1084" t="str">
            <v>LOCKHEED, CONCORDE SUBD, PARANAQUE</v>
          </cell>
          <cell r="H1084" t="str">
            <v>PARAÑAQUE CITY</v>
          </cell>
          <cell r="I1084" t="str">
            <v>PARAÑAQUE</v>
          </cell>
          <cell r="J1084" t="str">
            <v>on going execution/for completion May 2022</v>
          </cell>
          <cell r="K1084"/>
          <cell r="L1084" t="str">
            <v>VJC</v>
          </cell>
          <cell r="M1084" t="str">
            <v>CLOSE</v>
          </cell>
          <cell r="N1084" t="str">
            <v>IJP</v>
          </cell>
          <cell r="O1084">
            <v>16.350000000000001</v>
          </cell>
          <cell r="P1084"/>
          <cell r="Q1084">
            <v>22.55</v>
          </cell>
          <cell r="R1084">
            <v>0</v>
          </cell>
          <cell r="S1084">
            <v>29071.52</v>
          </cell>
          <cell r="T1084" t="str">
            <v>RELOC</v>
          </cell>
          <cell r="U1084">
            <v>11090.62</v>
          </cell>
          <cell r="V1084">
            <v>11090.62</v>
          </cell>
          <cell r="W1084">
            <v>44601.746527777781</v>
          </cell>
          <cell r="X1084">
            <v>44606.605555555558</v>
          </cell>
          <cell r="Y1084">
            <v>44603</v>
          </cell>
          <cell r="Z1084"/>
          <cell r="AA1084">
            <v>44700.605555555558</v>
          </cell>
          <cell r="AB1084">
            <v>45425.356249999997</v>
          </cell>
          <cell r="AC1084">
            <v>98.859027777776646</v>
          </cell>
          <cell r="AD1084">
            <v>94</v>
          </cell>
          <cell r="AE1084">
            <v>724.75069444443943</v>
          </cell>
          <cell r="AF1084">
            <v>44620.520721326167</v>
          </cell>
          <cell r="AG1084">
            <v>44629.327172939069</v>
          </cell>
          <cell r="AH1084">
            <v>44651.746527777781</v>
          </cell>
          <cell r="AI1084">
            <v>3.4051442901234177</v>
          </cell>
          <cell r="AJ1084">
            <v>18.118767361110987</v>
          </cell>
          <cell r="AK1084">
            <v>20</v>
          </cell>
          <cell r="AL1084">
            <v>36</v>
          </cell>
          <cell r="AM1084">
            <v>21.774193548387096</v>
          </cell>
          <cell r="AN1084">
            <v>27.58064516129032</v>
          </cell>
          <cell r="AO1084">
            <v>18.774193548387096</v>
          </cell>
          <cell r="AP1084">
            <v>40</v>
          </cell>
          <cell r="AQ1084">
            <v>32</v>
          </cell>
          <cell r="AR1084">
            <v>27</v>
          </cell>
          <cell r="AS1084">
            <v>44732.605555555558</v>
          </cell>
          <cell r="AT1084">
            <v>44727.605555555558</v>
          </cell>
          <cell r="AU1084"/>
          <cell r="AV1084"/>
          <cell r="AW1084"/>
          <cell r="AX1084"/>
          <cell r="AY1084"/>
          <cell r="AZ1084"/>
          <cell r="BA1084"/>
          <cell r="BB1084"/>
          <cell r="BC1084" t="str">
            <v>PAID</v>
          </cell>
          <cell r="BD1084"/>
          <cell r="BE1084">
            <v>44703.605555555558</v>
          </cell>
          <cell r="BF1084">
            <v>150.39444444444234</v>
          </cell>
          <cell r="BG1084">
            <v>44700</v>
          </cell>
          <cell r="BH1084">
            <v>44854</v>
          </cell>
        </row>
        <row r="1085">
          <cell r="E1085" t="str">
            <v>X22041830832</v>
          </cell>
          <cell r="F1085" t="str">
            <v>FERDINAND BAUTISTA DAWAY</v>
          </cell>
          <cell r="G1085" t="str">
            <v>BLOCK 4, PINAGSAMA PH 2 VILL, TAGUIG CITY</v>
          </cell>
          <cell r="H1085" t="str">
            <v>TAGUIG CITY</v>
          </cell>
          <cell r="I1085" t="str">
            <v>PARAÑAQUE</v>
          </cell>
          <cell r="J1085"/>
          <cell r="K1085"/>
          <cell r="L1085" t="str">
            <v>VJC</v>
          </cell>
          <cell r="M1085" t="str">
            <v>CLOSE</v>
          </cell>
          <cell r="N1085" t="str">
            <v>IJP</v>
          </cell>
          <cell r="O1085">
            <v>4.59</v>
          </cell>
          <cell r="P1085"/>
          <cell r="Q1085">
            <v>6.28</v>
          </cell>
          <cell r="R1085">
            <v>18</v>
          </cell>
          <cell r="S1085">
            <v>22405.35</v>
          </cell>
          <cell r="T1085" t="str">
            <v>MODIFICATION</v>
          </cell>
          <cell r="U1085">
            <v>3112.71</v>
          </cell>
          <cell r="V1085">
            <v>3112.71</v>
          </cell>
          <cell r="W1085">
            <v>44694.634027777778</v>
          </cell>
          <cell r="X1085">
            <v>44699</v>
          </cell>
          <cell r="Y1085">
            <v>44698</v>
          </cell>
          <cell r="Z1085"/>
          <cell r="AA1085">
            <v>44706.331250000003</v>
          </cell>
          <cell r="AB1085">
            <v>45428.624305555553</v>
          </cell>
          <cell r="AC1085">
            <v>11.697222222224809</v>
          </cell>
          <cell r="AD1085">
            <v>7.3312500000029104</v>
          </cell>
          <cell r="AE1085">
            <v>722.29305555555038</v>
          </cell>
          <cell r="AF1085">
            <v>44713.408221326164</v>
          </cell>
          <cell r="AG1085">
            <v>44722.214672939066</v>
          </cell>
          <cell r="AH1085">
            <v>44744.634027777778</v>
          </cell>
          <cell r="AI1085">
            <v>0.40290432098774343</v>
          </cell>
          <cell r="AJ1085">
            <v>18.057326388888761</v>
          </cell>
          <cell r="AK1085">
            <v>20</v>
          </cell>
          <cell r="AL1085">
            <v>36</v>
          </cell>
          <cell r="AM1085">
            <v>21.774193548387096</v>
          </cell>
          <cell r="AN1085">
            <v>27.58064516129032</v>
          </cell>
          <cell r="AO1085">
            <v>18.774193548387096</v>
          </cell>
          <cell r="AP1085">
            <v>40</v>
          </cell>
          <cell r="AQ1085">
            <v>32</v>
          </cell>
          <cell r="AR1085">
            <v>27</v>
          </cell>
          <cell r="AS1085">
            <v>44738.331250000003</v>
          </cell>
          <cell r="AT1085">
            <v>44733.331250000003</v>
          </cell>
          <cell r="AU1085"/>
          <cell r="AV1085"/>
          <cell r="AW1085"/>
          <cell r="AX1085"/>
          <cell r="AY1085"/>
          <cell r="AZ1085"/>
          <cell r="BA1085"/>
          <cell r="BB1085"/>
          <cell r="BC1085" t="str">
            <v>PAID</v>
          </cell>
          <cell r="BD1085"/>
          <cell r="BE1085">
            <v>44709.331250000003</v>
          </cell>
          <cell r="BF1085">
            <v>144.66874999999709</v>
          </cell>
          <cell r="BG1085">
            <v>44706</v>
          </cell>
          <cell r="BH1085">
            <v>44854</v>
          </cell>
        </row>
        <row r="1086">
          <cell r="E1086" t="str">
            <v>X22020870733</v>
          </cell>
          <cell r="F1086" t="str">
            <v>FLEX FUEL PETROLEUM CORPORATION</v>
          </cell>
          <cell r="G1086" t="str">
            <v>MOLINO BLVD., BAYANAN, BACOOR</v>
          </cell>
          <cell r="H1086" t="str">
            <v>BACOOR CITY</v>
          </cell>
          <cell r="I1086" t="str">
            <v>DASMA</v>
          </cell>
          <cell r="J1086"/>
          <cell r="K1086"/>
          <cell r="L1086" t="str">
            <v>AVECO</v>
          </cell>
          <cell r="M1086" t="str">
            <v>CLOSE</v>
          </cell>
          <cell r="N1086" t="str">
            <v>MBF</v>
          </cell>
          <cell r="O1086">
            <v>4.4800000000000004</v>
          </cell>
          <cell r="P1086"/>
          <cell r="Q1086">
            <v>6.15</v>
          </cell>
          <cell r="R1086">
            <v>12</v>
          </cell>
          <cell r="S1086">
            <v>16020.91</v>
          </cell>
          <cell r="T1086" t="str">
            <v>NEW</v>
          </cell>
          <cell r="U1086">
            <v>3038.15</v>
          </cell>
          <cell r="V1086">
            <v>2956.1000000000004</v>
          </cell>
          <cell r="W1086">
            <v>44692.311111111114</v>
          </cell>
          <cell r="X1086">
            <v>44697.620833333334</v>
          </cell>
          <cell r="Y1086">
            <v>44697</v>
          </cell>
          <cell r="Z1086"/>
          <cell r="AA1086">
            <v>44706.352083333331</v>
          </cell>
          <cell r="AB1086">
            <v>45171.593055555553</v>
          </cell>
          <cell r="AC1086">
            <v>14.040972222217533</v>
          </cell>
          <cell r="AD1086">
            <v>8.7312499999970896</v>
          </cell>
          <cell r="AE1086">
            <v>465.2409722222219</v>
          </cell>
          <cell r="AF1086">
            <v>44711.0853046595</v>
          </cell>
          <cell r="AG1086">
            <v>44719.891756272402</v>
          </cell>
          <cell r="AH1086">
            <v>44742.311111111114</v>
          </cell>
          <cell r="AI1086">
            <v>0.48363348765415942</v>
          </cell>
          <cell r="AJ1086">
            <v>11.631024305555547</v>
          </cell>
          <cell r="AK1086">
            <v>20</v>
          </cell>
          <cell r="AL1086">
            <v>36</v>
          </cell>
          <cell r="AM1086">
            <v>21.774193548387096</v>
          </cell>
          <cell r="AN1086">
            <v>27.58064516129032</v>
          </cell>
          <cell r="AO1086">
            <v>18.774193548387096</v>
          </cell>
          <cell r="AP1086">
            <v>40</v>
          </cell>
          <cell r="AQ1086">
            <v>32</v>
          </cell>
          <cell r="AR1086">
            <v>27</v>
          </cell>
          <cell r="AS1086">
            <v>44738.352083333331</v>
          </cell>
          <cell r="AT1086">
            <v>44733.352083333331</v>
          </cell>
          <cell r="AU1086"/>
          <cell r="AV1086"/>
          <cell r="AW1086"/>
          <cell r="AX1086"/>
          <cell r="AY1086"/>
          <cell r="AZ1086"/>
          <cell r="BA1086"/>
          <cell r="BB1086"/>
          <cell r="BC1086" t="str">
            <v>PAID</v>
          </cell>
          <cell r="BD1086"/>
          <cell r="BE1086">
            <v>44709.352083333331</v>
          </cell>
          <cell r="BF1086">
            <v>148.64791666666861</v>
          </cell>
          <cell r="BG1086">
            <v>44706</v>
          </cell>
          <cell r="BH1086">
            <v>44858</v>
          </cell>
        </row>
        <row r="1087">
          <cell r="E1087" t="str">
            <v>X22010344854</v>
          </cell>
          <cell r="F1087" t="str">
            <v>MERCURY DRUG CORPORATION</v>
          </cell>
          <cell r="G1087" t="str">
            <v>MOLINO BLVD., BAYANAN, BACOOR</v>
          </cell>
          <cell r="H1087" t="str">
            <v>BACOOR CITY</v>
          </cell>
          <cell r="I1087" t="str">
            <v>DASMA</v>
          </cell>
          <cell r="J1087"/>
          <cell r="K1087"/>
          <cell r="L1087" t="str">
            <v>AVECO</v>
          </cell>
          <cell r="M1087" t="str">
            <v>CLOSE</v>
          </cell>
          <cell r="N1087" t="str">
            <v>FMS</v>
          </cell>
          <cell r="O1087">
            <v>7.88</v>
          </cell>
          <cell r="P1087"/>
          <cell r="Q1087">
            <v>10.8</v>
          </cell>
          <cell r="R1087">
            <v>0</v>
          </cell>
          <cell r="S1087">
            <v>15864.86</v>
          </cell>
          <cell r="T1087" t="str">
            <v>TERMINATION</v>
          </cell>
          <cell r="U1087">
            <v>5343.93</v>
          </cell>
          <cell r="V1087">
            <v>5343.9299999999994</v>
          </cell>
          <cell r="W1087">
            <v>44602.67291666667</v>
          </cell>
          <cell r="X1087">
            <v>44606.623611111114</v>
          </cell>
          <cell r="Y1087">
            <v>44603</v>
          </cell>
          <cell r="Z1087"/>
          <cell r="AA1087">
            <v>44624.611111111109</v>
          </cell>
          <cell r="AB1087">
            <v>45219.338182870371</v>
          </cell>
          <cell r="AC1087">
            <v>21.938194444439432</v>
          </cell>
          <cell r="AD1087">
            <v>17.987499999995634</v>
          </cell>
          <cell r="AE1087">
            <v>594.72707175926189</v>
          </cell>
          <cell r="AF1087">
            <v>44621.447110215056</v>
          </cell>
          <cell r="AG1087">
            <v>44630.253561827958</v>
          </cell>
          <cell r="AH1087">
            <v>44652.67291666667</v>
          </cell>
          <cell r="AI1087">
            <v>0.75564891975291371</v>
          </cell>
          <cell r="AJ1087">
            <v>14.868176793981547</v>
          </cell>
          <cell r="AK1087">
            <v>20</v>
          </cell>
          <cell r="AL1087">
            <v>36</v>
          </cell>
          <cell r="AM1087">
            <v>21.774193548387096</v>
          </cell>
          <cell r="AN1087">
            <v>27.58064516129032</v>
          </cell>
          <cell r="AO1087">
            <v>18.774193548387096</v>
          </cell>
          <cell r="AP1087">
            <v>40</v>
          </cell>
          <cell r="AQ1087">
            <v>32</v>
          </cell>
          <cell r="AR1087">
            <v>27</v>
          </cell>
          <cell r="AS1087">
            <v>44656.611111111109</v>
          </cell>
          <cell r="AT1087">
            <v>44651.611111111109</v>
          </cell>
          <cell r="AU1087"/>
          <cell r="AV1087"/>
          <cell r="AW1087"/>
          <cell r="AX1087"/>
          <cell r="AY1087"/>
          <cell r="AZ1087"/>
          <cell r="BA1087"/>
          <cell r="BB1087"/>
          <cell r="BC1087" t="str">
            <v>PAID</v>
          </cell>
          <cell r="BD1087"/>
          <cell r="BE1087">
            <v>44627.611111111109</v>
          </cell>
          <cell r="BF1087">
            <v>230.38888888889051</v>
          </cell>
          <cell r="BG1087">
            <v>44624</v>
          </cell>
          <cell r="BH1087">
            <v>44858</v>
          </cell>
        </row>
        <row r="1088">
          <cell r="E1088" t="str">
            <v>R21925569</v>
          </cell>
          <cell r="F1088" t="str">
            <v>RAFAEL, RALPH STEVEN LOPEZ</v>
          </cell>
          <cell r="G1088" t="str">
            <v>FAIRWAY, CAMELLA HOMES FAIRFIELDS, BACOOR</v>
          </cell>
          <cell r="H1088" t="str">
            <v>BACOOR CITY</v>
          </cell>
          <cell r="I1088" t="str">
            <v>DASMA</v>
          </cell>
          <cell r="J1088"/>
          <cell r="K1088"/>
          <cell r="L1088" t="str">
            <v>AVECO</v>
          </cell>
          <cell r="M1088" t="str">
            <v>CLOSE</v>
          </cell>
          <cell r="N1088" t="str">
            <v>MBF</v>
          </cell>
          <cell r="O1088">
            <v>2.2400000000000002</v>
          </cell>
          <cell r="P1088"/>
          <cell r="Q1088">
            <v>15.87</v>
          </cell>
          <cell r="R1088">
            <v>0</v>
          </cell>
          <cell r="S1088">
            <v>22636.37</v>
          </cell>
          <cell r="T1088" t="str">
            <v>RELOC</v>
          </cell>
          <cell r="U1088">
            <v>7804.7</v>
          </cell>
          <cell r="V1088"/>
          <cell r="W1088">
            <v>44720.362500000003</v>
          </cell>
          <cell r="X1088">
            <v>44725.64166666667</v>
          </cell>
          <cell r="Y1088">
            <v>44726</v>
          </cell>
          <cell r="Z1088"/>
          <cell r="AA1088">
            <v>44733.487500000003</v>
          </cell>
          <cell r="AB1088">
            <v>45250.618750000001</v>
          </cell>
          <cell r="AC1088">
            <v>13.125</v>
          </cell>
          <cell r="AD1088">
            <v>7.8458333333328483</v>
          </cell>
          <cell r="AE1088">
            <v>517.13124999999854</v>
          </cell>
          <cell r="AF1088">
            <v>44739.136693548389</v>
          </cell>
          <cell r="AG1088">
            <v>44747.943145161291</v>
          </cell>
          <cell r="AH1088">
            <v>44770.362500000003</v>
          </cell>
          <cell r="AI1088">
            <v>0.45208333333333328</v>
          </cell>
          <cell r="AJ1088">
            <v>12.928281249999964</v>
          </cell>
          <cell r="AK1088">
            <v>20</v>
          </cell>
          <cell r="AL1088">
            <v>36</v>
          </cell>
          <cell r="AM1088">
            <v>21.774193548387096</v>
          </cell>
          <cell r="AN1088">
            <v>27.58064516129032</v>
          </cell>
          <cell r="AO1088">
            <v>18.774193548387096</v>
          </cell>
          <cell r="AP1088">
            <v>40</v>
          </cell>
          <cell r="AQ1088">
            <v>32</v>
          </cell>
          <cell r="AR1088">
            <v>27</v>
          </cell>
          <cell r="AS1088">
            <v>44765.487500000003</v>
          </cell>
          <cell r="AT1088">
            <v>44760.487500000003</v>
          </cell>
          <cell r="AU1088"/>
          <cell r="AV1088"/>
          <cell r="AW1088"/>
          <cell r="AX1088"/>
          <cell r="AY1088"/>
          <cell r="AZ1088"/>
          <cell r="BA1088"/>
          <cell r="BB1088"/>
          <cell r="BC1088" t="str">
            <v>PAID</v>
          </cell>
          <cell r="BD1088"/>
          <cell r="BE1088">
            <v>44736.487500000003</v>
          </cell>
          <cell r="BF1088">
            <v>121.51249999999709</v>
          </cell>
          <cell r="BG1088">
            <v>44722</v>
          </cell>
          <cell r="BH1088">
            <v>44858</v>
          </cell>
        </row>
        <row r="1089">
          <cell r="E1089" t="str">
            <v>X22062807186</v>
          </cell>
          <cell r="F1089" t="str">
            <v>ROSA RAMOS CINCO</v>
          </cell>
          <cell r="G1089" t="str">
            <v>BLK 10, PALM COAST MARINA, PARANAQUE</v>
          </cell>
          <cell r="H1089" t="str">
            <v>PARAÑAQUE CITY</v>
          </cell>
          <cell r="I1089" t="str">
            <v>PARAÑAQUE</v>
          </cell>
          <cell r="J1089"/>
          <cell r="K1089"/>
          <cell r="L1089" t="str">
            <v>VJC</v>
          </cell>
          <cell r="M1089" t="str">
            <v>CLOSE</v>
          </cell>
          <cell r="N1089" t="str">
            <v>JSP</v>
          </cell>
          <cell r="O1089">
            <v>54.43</v>
          </cell>
          <cell r="P1089"/>
          <cell r="Q1089">
            <v>74.37</v>
          </cell>
          <cell r="R1089">
            <v>50.7</v>
          </cell>
          <cell r="S1089">
            <v>236278.75</v>
          </cell>
          <cell r="T1089" t="str">
            <v>MODIFICATION</v>
          </cell>
          <cell r="U1089">
            <v>37940.35</v>
          </cell>
          <cell r="V1089">
            <v>39411.11</v>
          </cell>
          <cell r="W1089">
            <v>44810.693055555559</v>
          </cell>
          <cell r="X1089">
            <v>44813</v>
          </cell>
          <cell r="Y1089">
            <v>44812</v>
          </cell>
          <cell r="Z1089"/>
          <cell r="AA1089">
            <v>44827.619444444441</v>
          </cell>
          <cell r="AB1089">
            <v>45366.690972222219</v>
          </cell>
          <cell r="AC1089">
            <v>16.926388888881775</v>
          </cell>
          <cell r="AD1089">
            <v>14.619444444440887</v>
          </cell>
          <cell r="AE1089">
            <v>539.0715277777781</v>
          </cell>
          <cell r="AF1089">
            <v>44830.778557414298</v>
          </cell>
          <cell r="AG1089">
            <v>44839.934691243288</v>
          </cell>
          <cell r="AH1089">
            <v>44860.693055555559</v>
          </cell>
          <cell r="AI1089">
            <v>0.54990321390207697</v>
          </cell>
          <cell r="AJ1089">
            <v>12.835036375661383</v>
          </cell>
          <cell r="AK1089">
            <v>23</v>
          </cell>
          <cell r="AL1089">
            <v>36</v>
          </cell>
          <cell r="AM1089">
            <v>23.085501858736059</v>
          </cell>
          <cell r="AN1089">
            <v>29.241635687732341</v>
          </cell>
          <cell r="AO1089">
            <v>20.085501858736059</v>
          </cell>
          <cell r="AP1089">
            <v>42</v>
          </cell>
          <cell r="AQ1089">
            <v>33.6</v>
          </cell>
          <cell r="AR1089">
            <v>28.6</v>
          </cell>
          <cell r="AS1089">
            <v>44861.219444444439</v>
          </cell>
          <cell r="AT1089">
            <v>44856.219444444439</v>
          </cell>
          <cell r="AU1089"/>
          <cell r="AV1089"/>
          <cell r="AW1089"/>
          <cell r="AX1089"/>
          <cell r="AY1089"/>
          <cell r="AZ1089"/>
          <cell r="BA1089"/>
          <cell r="BB1089"/>
          <cell r="BC1089" t="str">
            <v>PAID</v>
          </cell>
          <cell r="BD1089"/>
          <cell r="BE1089">
            <v>44830.619444444441</v>
          </cell>
          <cell r="BF1089">
            <v>27.380555555559113</v>
          </cell>
          <cell r="BG1089">
            <v>44827</v>
          </cell>
          <cell r="BH1089">
            <v>44858</v>
          </cell>
        </row>
        <row r="1090">
          <cell r="E1090" t="str">
            <v>X22031235040</v>
          </cell>
          <cell r="F1090" t="str">
            <v>GREEN ANTZ BUILDERS, INC.</v>
          </cell>
          <cell r="G1090" t="str">
            <v>ARCA, ARCA SOUTH, TAGUIG CITY</v>
          </cell>
          <cell r="H1090" t="str">
            <v>TAGUIG CITY</v>
          </cell>
          <cell r="I1090" t="str">
            <v>PARAÑAQUE</v>
          </cell>
          <cell r="J1090"/>
          <cell r="K1090"/>
          <cell r="L1090" t="str">
            <v>VJC</v>
          </cell>
          <cell r="M1090" t="str">
            <v>CLOSE</v>
          </cell>
          <cell r="N1090" t="str">
            <v>MBF</v>
          </cell>
          <cell r="O1090">
            <v>63.57</v>
          </cell>
          <cell r="P1090"/>
          <cell r="Q1090">
            <v>94.57</v>
          </cell>
          <cell r="R1090">
            <v>22</v>
          </cell>
          <cell r="S1090">
            <v>385740.37</v>
          </cell>
          <cell r="T1090" t="str">
            <v>NEW</v>
          </cell>
          <cell r="U1090">
            <v>42801.020000000011</v>
          </cell>
          <cell r="V1090">
            <v>43286.660000000018</v>
          </cell>
          <cell r="W1090">
            <v>44747.736111111109</v>
          </cell>
          <cell r="X1090">
            <v>44749.527777777781</v>
          </cell>
          <cell r="Y1090">
            <v>44748</v>
          </cell>
          <cell r="Z1090"/>
          <cell r="AA1090">
            <v>44805.581944444442</v>
          </cell>
          <cell r="AB1090">
            <v>45371.544444444444</v>
          </cell>
          <cell r="AC1090">
            <v>57.845833333332848</v>
          </cell>
          <cell r="AD1090">
            <v>56.054166666661331</v>
          </cell>
          <cell r="AE1090">
            <v>565.96250000000146</v>
          </cell>
          <cell r="AF1090">
            <v>44767.821612969849</v>
          </cell>
          <cell r="AG1090">
            <v>44776.977746798839</v>
          </cell>
          <cell r="AH1090">
            <v>44797.736111111109</v>
          </cell>
          <cell r="AI1090">
            <v>1.879290962157794</v>
          </cell>
          <cell r="AJ1090">
            <v>13.475297619047653</v>
          </cell>
          <cell r="AK1090">
            <v>23</v>
          </cell>
          <cell r="AL1090">
            <v>36</v>
          </cell>
          <cell r="AM1090">
            <v>23.085501858736059</v>
          </cell>
          <cell r="AN1090">
            <v>29.241635687732341</v>
          </cell>
          <cell r="AO1090">
            <v>20.085501858736059</v>
          </cell>
          <cell r="AP1090">
            <v>42</v>
          </cell>
          <cell r="AQ1090">
            <v>33.6</v>
          </cell>
          <cell r="AR1090">
            <v>28.6</v>
          </cell>
          <cell r="AS1090">
            <v>44839.181944444441</v>
          </cell>
          <cell r="AT1090">
            <v>44834.181944444441</v>
          </cell>
          <cell r="AU1090"/>
          <cell r="AV1090"/>
          <cell r="AW1090"/>
          <cell r="AX1090"/>
          <cell r="AY1090"/>
          <cell r="AZ1090"/>
          <cell r="BA1090"/>
          <cell r="BB1090"/>
          <cell r="BC1090" t="str">
            <v>PAID</v>
          </cell>
          <cell r="BD1090" t="str">
            <v>WITH BACKJOB</v>
          </cell>
          <cell r="BE1090">
            <v>44808.581944444442</v>
          </cell>
          <cell r="BF1090">
            <v>49.418055555557657</v>
          </cell>
          <cell r="BG1090">
            <v>44805</v>
          </cell>
          <cell r="BH1090">
            <v>44858</v>
          </cell>
        </row>
        <row r="1091">
          <cell r="E1091" t="str">
            <v>X21051918159</v>
          </cell>
          <cell r="F1091" t="str">
            <v>GLOBE TELECOM, INC.</v>
          </cell>
          <cell r="G1091" t="str">
            <v>SAN NICOLAS III BGY, SAN NICOLAS III, BACOOR</v>
          </cell>
          <cell r="H1091" t="str">
            <v>BACOOR CITY</v>
          </cell>
          <cell r="I1091" t="str">
            <v>DASMA</v>
          </cell>
          <cell r="J1091"/>
          <cell r="K1091"/>
          <cell r="L1091" t="str">
            <v>AVECO</v>
          </cell>
          <cell r="M1091" t="str">
            <v>CLOSE</v>
          </cell>
          <cell r="N1091" t="str">
            <v>IJP</v>
          </cell>
          <cell r="O1091">
            <v>0.99</v>
          </cell>
          <cell r="P1091"/>
          <cell r="Q1091">
            <v>1.35</v>
          </cell>
          <cell r="R1091">
            <v>20</v>
          </cell>
          <cell r="S1091">
            <v>9503.7000000000007</v>
          </cell>
          <cell r="T1091" t="str">
            <v>MODIFICATION</v>
          </cell>
          <cell r="U1091">
            <v>671.37</v>
          </cell>
          <cell r="V1091"/>
          <cell r="W1091">
            <v>44643.609722222223</v>
          </cell>
          <cell r="X1091">
            <v>44643.65902777778</v>
          </cell>
          <cell r="Y1091">
            <v>44648</v>
          </cell>
          <cell r="Z1091"/>
          <cell r="AA1091">
            <v>44644.314583333333</v>
          </cell>
          <cell r="AB1091">
            <v>45425.551388888889</v>
          </cell>
          <cell r="AC1091">
            <v>0.70486111110949423</v>
          </cell>
          <cell r="AD1091">
            <v>0.65555555555329192</v>
          </cell>
          <cell r="AE1091">
            <v>781.2368055555562</v>
          </cell>
          <cell r="AF1091">
            <v>44662.38391577061</v>
          </cell>
          <cell r="AG1091">
            <v>44671.190367383511</v>
          </cell>
          <cell r="AH1091">
            <v>44693.609722222223</v>
          </cell>
          <cell r="AI1091">
            <v>2.4278549382660358E-2</v>
          </cell>
          <cell r="AJ1091">
            <v>19.530920138888906</v>
          </cell>
          <cell r="AK1091">
            <v>20</v>
          </cell>
          <cell r="AL1091">
            <v>36</v>
          </cell>
          <cell r="AM1091">
            <v>21.774193548387096</v>
          </cell>
          <cell r="AN1091">
            <v>27.58064516129032</v>
          </cell>
          <cell r="AO1091">
            <v>18.774193548387096</v>
          </cell>
          <cell r="AP1091">
            <v>40</v>
          </cell>
          <cell r="AQ1091">
            <v>32</v>
          </cell>
          <cell r="AR1091">
            <v>27</v>
          </cell>
          <cell r="AS1091">
            <v>44676.314583333333</v>
          </cell>
          <cell r="AT1091">
            <v>44671.314583333333</v>
          </cell>
          <cell r="AU1091"/>
          <cell r="AV1091"/>
          <cell r="AW1091"/>
          <cell r="AX1091"/>
          <cell r="AY1091"/>
          <cell r="AZ1091"/>
          <cell r="BA1091"/>
          <cell r="BB1091"/>
          <cell r="BC1091" t="str">
            <v>PAID</v>
          </cell>
          <cell r="BD1091"/>
          <cell r="BE1091">
            <v>44647.314583333333</v>
          </cell>
          <cell r="BF1091">
            <v>210.68541666666715</v>
          </cell>
          <cell r="BG1091">
            <v>44644</v>
          </cell>
          <cell r="BH1091">
            <v>44858</v>
          </cell>
        </row>
        <row r="1092">
          <cell r="E1092" t="str">
            <v>X22062471800</v>
          </cell>
          <cell r="F1092" t="str">
            <v>ALFREDO PENAFLORIDA DELA CRUZ</v>
          </cell>
          <cell r="G1092" t="str">
            <v>BLOCK 4, GREEN VALLEY SUBD SECT C, BACOOR</v>
          </cell>
          <cell r="H1092" t="str">
            <v>BACOOR CITY</v>
          </cell>
          <cell r="I1092" t="str">
            <v>DASMA</v>
          </cell>
          <cell r="J1092"/>
          <cell r="K1092"/>
          <cell r="L1092" t="str">
            <v>AVECO</v>
          </cell>
          <cell r="M1092" t="str">
            <v>CLOSE</v>
          </cell>
          <cell r="N1092" t="str">
            <v>IJP</v>
          </cell>
          <cell r="O1092">
            <v>6</v>
          </cell>
          <cell r="P1092"/>
          <cell r="Q1092">
            <v>8.2200000000000006</v>
          </cell>
          <cell r="R1092">
            <v>19</v>
          </cell>
          <cell r="S1092">
            <v>26335.37</v>
          </cell>
          <cell r="T1092" t="str">
            <v>MODIFICATION</v>
          </cell>
          <cell r="U1092">
            <v>4068.97</v>
          </cell>
          <cell r="V1092"/>
          <cell r="W1092">
            <v>44735.527777777781</v>
          </cell>
          <cell r="X1092">
            <v>44739</v>
          </cell>
          <cell r="Y1092">
            <v>44737</v>
          </cell>
          <cell r="Z1092"/>
          <cell r="AA1092">
            <v>44757.359027777777</v>
          </cell>
          <cell r="AB1092">
            <v>45426.275694444441</v>
          </cell>
          <cell r="AC1092">
            <v>21.831249999995634</v>
          </cell>
          <cell r="AD1092">
            <v>18.359027777776646</v>
          </cell>
          <cell r="AE1092">
            <v>668.91666666666424</v>
          </cell>
          <cell r="AF1092">
            <v>44754.301971326167</v>
          </cell>
          <cell r="AG1092">
            <v>44763.108422939069</v>
          </cell>
          <cell r="AH1092">
            <v>44785.527777777781</v>
          </cell>
          <cell r="AI1092">
            <v>0.75196527777762734</v>
          </cell>
          <cell r="AJ1092">
            <v>16.722916666666606</v>
          </cell>
          <cell r="AK1092">
            <v>20</v>
          </cell>
          <cell r="AL1092">
            <v>36</v>
          </cell>
          <cell r="AM1092">
            <v>21.774193548387096</v>
          </cell>
          <cell r="AN1092">
            <v>27.58064516129032</v>
          </cell>
          <cell r="AO1092">
            <v>18.774193548387096</v>
          </cell>
          <cell r="AP1092">
            <v>40</v>
          </cell>
          <cell r="AQ1092">
            <v>32</v>
          </cell>
          <cell r="AR1092">
            <v>27</v>
          </cell>
          <cell r="AS1092">
            <v>44789.359027777777</v>
          </cell>
          <cell r="AT1092">
            <v>44784.359027777777</v>
          </cell>
          <cell r="AU1092"/>
          <cell r="AV1092"/>
          <cell r="AW1092"/>
          <cell r="AX1092"/>
          <cell r="AY1092"/>
          <cell r="AZ1092"/>
          <cell r="BA1092"/>
          <cell r="BB1092"/>
          <cell r="BC1092" t="str">
            <v>PAID</v>
          </cell>
          <cell r="BD1092"/>
          <cell r="BE1092">
            <v>44760.359027777777</v>
          </cell>
          <cell r="BF1092">
            <v>97.640972222223354</v>
          </cell>
          <cell r="BG1092">
            <v>44713</v>
          </cell>
          <cell r="BH1092">
            <v>44858</v>
          </cell>
        </row>
        <row r="1093">
          <cell r="E1093" t="str">
            <v>R21831727</v>
          </cell>
          <cell r="F1093" t="str">
            <v>CASTILLO, LEVITA RAMOS</v>
          </cell>
          <cell r="G1093" t="str">
            <v>BLOCK 1, CASIMIRO TOWNHOMES HABAY, BACOOR</v>
          </cell>
          <cell r="H1093" t="str">
            <v>BACOOR CITY</v>
          </cell>
          <cell r="I1093" t="str">
            <v>DASMA</v>
          </cell>
          <cell r="J1093" t="str">
            <v>tentative completion May 2022</v>
          </cell>
          <cell r="K1093"/>
          <cell r="L1093" t="str">
            <v>AVECO</v>
          </cell>
          <cell r="M1093" t="str">
            <v>CLOSE</v>
          </cell>
          <cell r="N1093" t="str">
            <v>IJP</v>
          </cell>
          <cell r="O1093">
            <v>3.68</v>
          </cell>
          <cell r="P1093"/>
          <cell r="Q1093">
            <v>6.8</v>
          </cell>
          <cell r="R1093">
            <v>0</v>
          </cell>
          <cell r="S1093">
            <v>20991.39</v>
          </cell>
          <cell r="T1093" t="str">
            <v>RELOC</v>
          </cell>
          <cell r="U1093">
            <v>2497.94</v>
          </cell>
          <cell r="V1093"/>
          <cell r="W1093">
            <v>44662.534722222219</v>
          </cell>
          <cell r="X1093">
            <v>44664.540972222225</v>
          </cell>
          <cell r="Y1093">
            <v>44663</v>
          </cell>
          <cell r="Z1093"/>
          <cell r="AA1093">
            <v>44722.655555555553</v>
          </cell>
          <cell r="AB1093">
            <v>45428.57708333333</v>
          </cell>
          <cell r="AC1093">
            <v>60.120833333334303</v>
          </cell>
          <cell r="AD1093">
            <v>58.114583333328483</v>
          </cell>
          <cell r="AE1093">
            <v>705.92152777777665</v>
          </cell>
          <cell r="AF1093">
            <v>44681.308915770605</v>
          </cell>
          <cell r="AG1093">
            <v>44690.115367383507</v>
          </cell>
          <cell r="AH1093">
            <v>44712.534722222219</v>
          </cell>
          <cell r="AI1093">
            <v>2.0708287037037367</v>
          </cell>
          <cell r="AJ1093">
            <v>17.648038194444418</v>
          </cell>
          <cell r="AK1093">
            <v>20</v>
          </cell>
          <cell r="AL1093">
            <v>36</v>
          </cell>
          <cell r="AM1093">
            <v>21.774193548387096</v>
          </cell>
          <cell r="AN1093">
            <v>27.58064516129032</v>
          </cell>
          <cell r="AO1093">
            <v>18.774193548387096</v>
          </cell>
          <cell r="AP1093">
            <v>40</v>
          </cell>
          <cell r="AQ1093">
            <v>32</v>
          </cell>
          <cell r="AR1093">
            <v>27</v>
          </cell>
          <cell r="AS1093">
            <v>44754.655555555553</v>
          </cell>
          <cell r="AT1093">
            <v>44749.655555555553</v>
          </cell>
          <cell r="AU1093"/>
          <cell r="AV1093"/>
          <cell r="AW1093"/>
          <cell r="AX1093"/>
          <cell r="AY1093"/>
          <cell r="AZ1093"/>
          <cell r="BA1093"/>
          <cell r="BB1093"/>
          <cell r="BC1093" t="str">
            <v>PAID</v>
          </cell>
          <cell r="BD1093"/>
          <cell r="BE1093">
            <v>44725.655555555553</v>
          </cell>
          <cell r="BF1093">
            <v>132.34444444444671</v>
          </cell>
          <cell r="BG1093">
            <v>44722</v>
          </cell>
          <cell r="BH1093">
            <v>44858</v>
          </cell>
        </row>
        <row r="1094">
          <cell r="E1094" t="str">
            <v>X22010399009</v>
          </cell>
          <cell r="F1094" t="str">
            <v>DHS ABODE CORP.</v>
          </cell>
          <cell r="G1094" t="str">
            <v>PALMSPRING, MERVILLE SUBD, PARANAQUE</v>
          </cell>
          <cell r="H1094" t="str">
            <v>PARAÑAQUE CITY</v>
          </cell>
          <cell r="I1094" t="str">
            <v>PARAÑAQUE</v>
          </cell>
          <cell r="J1094" t="str">
            <v>stock unavailability ball clevis/for replacement of rotten pole</v>
          </cell>
          <cell r="K1094"/>
          <cell r="L1094" t="str">
            <v>VJC</v>
          </cell>
          <cell r="M1094" t="str">
            <v>CLOSE</v>
          </cell>
          <cell r="N1094" t="str">
            <v>MBF</v>
          </cell>
          <cell r="O1094">
            <v>84.4</v>
          </cell>
          <cell r="P1094"/>
          <cell r="Q1094">
            <v>145.58000000000001</v>
          </cell>
          <cell r="R1094">
            <v>10</v>
          </cell>
          <cell r="S1094">
            <v>709796.42</v>
          </cell>
          <cell r="T1094" t="str">
            <v>NEW</v>
          </cell>
          <cell r="U1094">
            <v>57235.07</v>
          </cell>
          <cell r="V1094">
            <v>22176.93</v>
          </cell>
          <cell r="W1094">
            <v>44732.674305555556</v>
          </cell>
          <cell r="X1094">
            <v>44736</v>
          </cell>
          <cell r="Y1094">
            <v>44738</v>
          </cell>
          <cell r="Z1094"/>
          <cell r="AA1094">
            <v>44778.613888888889</v>
          </cell>
          <cell r="AB1094">
            <v>45657.62777777778</v>
          </cell>
          <cell r="AC1094">
            <v>45.939583333332848</v>
          </cell>
          <cell r="AD1094">
            <v>42.613888888889051</v>
          </cell>
          <cell r="AE1094">
            <v>879.01388888889051</v>
          </cell>
          <cell r="AF1094">
            <v>44753.881202107281</v>
          </cell>
          <cell r="AG1094">
            <v>44763.336374521074</v>
          </cell>
          <cell r="AH1094">
            <v>44782.674305555556</v>
          </cell>
          <cell r="AI1094">
            <v>1.4233417913105262</v>
          </cell>
          <cell r="AJ1094">
            <v>19.97758838383842</v>
          </cell>
          <cell r="AK1094">
            <v>26</v>
          </cell>
          <cell r="AL1094">
            <v>36</v>
          </cell>
          <cell r="AM1094">
            <v>24.206896551724139</v>
          </cell>
          <cell r="AN1094">
            <v>30.662068965517239</v>
          </cell>
          <cell r="AO1094">
            <v>21.206896551724139</v>
          </cell>
          <cell r="AP1094">
            <v>44</v>
          </cell>
          <cell r="AQ1094">
            <v>35.200000000000003</v>
          </cell>
          <cell r="AR1094">
            <v>30.200000000000003</v>
          </cell>
          <cell r="AS1094">
            <v>44813.813888888886</v>
          </cell>
          <cell r="AT1094">
            <v>44808.813888888886</v>
          </cell>
          <cell r="AU1094"/>
          <cell r="AV1094"/>
          <cell r="AW1094"/>
          <cell r="AX1094"/>
          <cell r="AY1094"/>
          <cell r="AZ1094"/>
          <cell r="BA1094"/>
          <cell r="BB1094"/>
          <cell r="BC1094" t="str">
            <v>PAID</v>
          </cell>
          <cell r="BD1094" t="str">
            <v>WITH BACKJOB</v>
          </cell>
          <cell r="BE1094">
            <v>44781.613888888889</v>
          </cell>
          <cell r="BF1094">
            <v>76.386111111110949</v>
          </cell>
          <cell r="BG1094">
            <v>44778</v>
          </cell>
          <cell r="BH1094">
            <v>44858</v>
          </cell>
        </row>
        <row r="1095">
          <cell r="E1095" t="str">
            <v>R19295522</v>
          </cell>
          <cell r="F1095" t="str">
            <v>CITY GOVERNMENT OF BACOOR</v>
          </cell>
          <cell r="G1095" t="str">
            <v>GEN. EMILIO AGUINALDO, PANAPAAN IV, BACOOR</v>
          </cell>
          <cell r="H1095" t="str">
            <v>BACOOR CITY</v>
          </cell>
          <cell r="I1095" t="str">
            <v>DASMA</v>
          </cell>
          <cell r="J1095"/>
          <cell r="K1095"/>
          <cell r="L1095" t="str">
            <v>AVECO</v>
          </cell>
          <cell r="M1095" t="str">
            <v>CLOSE</v>
          </cell>
          <cell r="N1095" t="str">
            <v>MBF</v>
          </cell>
          <cell r="O1095">
            <v>51.5</v>
          </cell>
          <cell r="P1095"/>
          <cell r="Q1095">
            <v>222.82</v>
          </cell>
          <cell r="R1095">
            <v>0</v>
          </cell>
          <cell r="S1095">
            <v>188985.28</v>
          </cell>
          <cell r="T1095" t="str">
            <v>RELOC</v>
          </cell>
          <cell r="U1095">
            <v>34203.51</v>
          </cell>
          <cell r="V1095"/>
          <cell r="W1095">
            <v>44419.568055555559</v>
          </cell>
          <cell r="X1095">
            <v>44424</v>
          </cell>
          <cell r="Y1095">
            <v>44421</v>
          </cell>
          <cell r="Z1095"/>
          <cell r="AA1095">
            <v>44827.503472222219</v>
          </cell>
          <cell r="AB1095">
            <v>45589.455555555556</v>
          </cell>
          <cell r="AC1095">
            <v>407.93541666665988</v>
          </cell>
          <cell r="AD1095">
            <v>403.50347222221899</v>
          </cell>
          <cell r="AE1095">
            <v>761.95208333333721</v>
          </cell>
          <cell r="AF1095">
            <v>44441.436476608193</v>
          </cell>
          <cell r="AG1095">
            <v>44451.068055555559</v>
          </cell>
          <cell r="AH1095">
            <v>44469.568055555559</v>
          </cell>
          <cell r="AI1095">
            <v>12.302814153438948</v>
          </cell>
          <cell r="AJ1095">
            <v>16.564175724637767</v>
          </cell>
          <cell r="AK1095">
            <v>28</v>
          </cell>
          <cell r="AL1095">
            <v>36</v>
          </cell>
          <cell r="AM1095">
            <v>24.868421052631579</v>
          </cell>
          <cell r="AN1095">
            <v>31.499999999999996</v>
          </cell>
          <cell r="AO1095">
            <v>21.868421052631579</v>
          </cell>
          <cell r="AP1095">
            <v>46</v>
          </cell>
          <cell r="AQ1095">
            <v>36.800000000000004</v>
          </cell>
          <cell r="AR1095">
            <v>31.800000000000004</v>
          </cell>
          <cell r="AS1095">
            <v>44864.303472222222</v>
          </cell>
          <cell r="AT1095">
            <v>44859.303472222222</v>
          </cell>
          <cell r="AU1095"/>
          <cell r="AV1095"/>
          <cell r="AW1095"/>
          <cell r="AX1095"/>
          <cell r="AY1095"/>
          <cell r="AZ1095"/>
          <cell r="BA1095"/>
          <cell r="BB1095"/>
          <cell r="BC1095" t="str">
            <v>PAID</v>
          </cell>
          <cell r="BD1095"/>
          <cell r="BE1095">
            <v>44830.503472222219</v>
          </cell>
          <cell r="BF1095">
            <v>27.496527777781012</v>
          </cell>
          <cell r="BG1095">
            <v>44827</v>
          </cell>
          <cell r="BH1095">
            <v>44858</v>
          </cell>
        </row>
        <row r="1096">
          <cell r="E1096" t="str">
            <v>X22083668644</v>
          </cell>
          <cell r="F1096" t="str">
            <v>MONTESSORI DEI SAN LORENZO CHILD DEVELOPMENT CENTE</v>
          </cell>
          <cell r="G1096" t="str">
            <v>BLOCK 15, CAMELLA SPV SOUTH PH 1, BACOOR</v>
          </cell>
          <cell r="H1096" t="str">
            <v>BACOOR CITY</v>
          </cell>
          <cell r="I1096" t="str">
            <v>DASMA</v>
          </cell>
          <cell r="J1096" t="str">
            <v>started execution 1021</v>
          </cell>
          <cell r="K1096"/>
          <cell r="L1096" t="str">
            <v>ECOM</v>
          </cell>
          <cell r="M1096" t="str">
            <v>CLOSE</v>
          </cell>
          <cell r="N1096" t="str">
            <v>JSP</v>
          </cell>
          <cell r="O1096">
            <v>35.700000000000003</v>
          </cell>
          <cell r="P1096"/>
          <cell r="Q1096">
            <v>46.55</v>
          </cell>
          <cell r="R1096">
            <v>37</v>
          </cell>
          <cell r="S1096">
            <v>201947.55</v>
          </cell>
          <cell r="T1096" t="str">
            <v>NEW</v>
          </cell>
          <cell r="U1096">
            <v>23743.65</v>
          </cell>
          <cell r="V1096">
            <v>24881.23</v>
          </cell>
          <cell r="W1096">
            <v>44847.620833333334</v>
          </cell>
          <cell r="X1096">
            <v>44853</v>
          </cell>
          <cell r="Y1096">
            <v>44848</v>
          </cell>
          <cell r="Z1096"/>
          <cell r="AA1096">
            <v>44858</v>
          </cell>
          <cell r="AB1096">
            <v>45099.704861111109</v>
          </cell>
          <cell r="AC1096">
            <v>10.379166666665697</v>
          </cell>
          <cell r="AD1096">
            <v>5</v>
          </cell>
          <cell r="AE1096">
            <v>241.70486111110949</v>
          </cell>
          <cell r="AF1096">
            <v>44866.395026881721</v>
          </cell>
          <cell r="AG1096">
            <v>44875.201478494622</v>
          </cell>
          <cell r="AH1096">
            <v>44897.620833333334</v>
          </cell>
          <cell r="AI1096">
            <v>0.35750462962959617</v>
          </cell>
          <cell r="AJ1096">
            <v>6.0426215277777375</v>
          </cell>
          <cell r="AK1096">
            <v>20</v>
          </cell>
          <cell r="AL1096">
            <v>36</v>
          </cell>
          <cell r="AM1096">
            <v>21.774193548387096</v>
          </cell>
          <cell r="AN1096">
            <v>27.58064516129032</v>
          </cell>
          <cell r="AO1096">
            <v>18.774193548387096</v>
          </cell>
          <cell r="AP1096">
            <v>40</v>
          </cell>
          <cell r="AQ1096">
            <v>32</v>
          </cell>
          <cell r="AR1096">
            <v>27</v>
          </cell>
          <cell r="AS1096">
            <v>44890</v>
          </cell>
          <cell r="AT1096">
            <v>44885</v>
          </cell>
          <cell r="AU1096"/>
          <cell r="AV1096"/>
          <cell r="AW1096"/>
          <cell r="AX1096"/>
          <cell r="AY1096"/>
          <cell r="AZ1096"/>
          <cell r="BA1096"/>
          <cell r="BB1096"/>
          <cell r="BC1096" t="str">
            <v>PAID</v>
          </cell>
          <cell r="BD1096"/>
          <cell r="BE1096">
            <v>44861</v>
          </cell>
          <cell r="BF1096">
            <v>2</v>
          </cell>
          <cell r="BG1096">
            <v>44855</v>
          </cell>
          <cell r="BH1096">
            <v>44863</v>
          </cell>
        </row>
        <row r="1097">
          <cell r="E1097" t="str">
            <v>X22031371865</v>
          </cell>
          <cell r="F1097" t="str">
            <v>PILTEL CORP C/O D. VILLANUEVA</v>
          </cell>
          <cell r="G1097" t="str">
            <v>ALABANG-ZAPOTE, TALON II, LAS PINAS CITY</v>
          </cell>
          <cell r="H1097" t="str">
            <v>LAS PIÑAS CITY</v>
          </cell>
          <cell r="I1097" t="str">
            <v>PARAÑAQUE</v>
          </cell>
          <cell r="J1097" t="str">
            <v>for FCOMP</v>
          </cell>
          <cell r="K1097"/>
          <cell r="L1097" t="str">
            <v>ECOM</v>
          </cell>
          <cell r="M1097" t="str">
            <v>CLOSE</v>
          </cell>
          <cell r="N1097" t="str">
            <v>JSP</v>
          </cell>
          <cell r="O1097">
            <v>3.39</v>
          </cell>
          <cell r="P1097"/>
          <cell r="Q1097">
            <v>4.63</v>
          </cell>
          <cell r="R1097">
            <v>0</v>
          </cell>
          <cell r="S1097">
            <v>20201.47</v>
          </cell>
          <cell r="T1097" t="str">
            <v>TERMINATION</v>
          </cell>
          <cell r="U1097">
            <v>2362.9699999999998</v>
          </cell>
          <cell r="V1097"/>
          <cell r="W1097">
            <v>44846.564583333333</v>
          </cell>
          <cell r="X1097">
            <v>44848</v>
          </cell>
          <cell r="Y1097">
            <v>44847</v>
          </cell>
          <cell r="Z1097"/>
          <cell r="AA1097">
            <v>44858.429861111108</v>
          </cell>
          <cell r="AB1097">
            <v>45116.663194444445</v>
          </cell>
          <cell r="AC1097">
            <v>11.865277777775191</v>
          </cell>
          <cell r="AD1097">
            <v>10.429861111108039</v>
          </cell>
          <cell r="AE1097">
            <v>258.23333333333721</v>
          </cell>
          <cell r="AF1097">
            <v>44865.338776881719</v>
          </cell>
          <cell r="AG1097">
            <v>44874.145228494621</v>
          </cell>
          <cell r="AH1097">
            <v>44896.564583333333</v>
          </cell>
          <cell r="AI1097">
            <v>0.40869290123447877</v>
          </cell>
          <cell r="AJ1097">
            <v>6.4558333333334303</v>
          </cell>
          <cell r="AK1097">
            <v>20</v>
          </cell>
          <cell r="AL1097">
            <v>36</v>
          </cell>
          <cell r="AM1097">
            <v>21.774193548387096</v>
          </cell>
          <cell r="AN1097">
            <v>27.58064516129032</v>
          </cell>
          <cell r="AO1097">
            <v>18.774193548387096</v>
          </cell>
          <cell r="AP1097">
            <v>40</v>
          </cell>
          <cell r="AQ1097">
            <v>32</v>
          </cell>
          <cell r="AR1097">
            <v>27</v>
          </cell>
          <cell r="AS1097">
            <v>44890.429861111108</v>
          </cell>
          <cell r="AT1097">
            <v>44885.429861111108</v>
          </cell>
          <cell r="AU1097"/>
          <cell r="AV1097"/>
          <cell r="AW1097"/>
          <cell r="AX1097"/>
          <cell r="AY1097"/>
          <cell r="AZ1097"/>
          <cell r="BA1097"/>
          <cell r="BB1097"/>
          <cell r="BC1097" t="str">
            <v>PAID</v>
          </cell>
          <cell r="BD1097"/>
          <cell r="BE1097">
            <v>44861.429861111108</v>
          </cell>
          <cell r="BF1097">
            <v>1.570138888891961</v>
          </cell>
          <cell r="BG1097">
            <v>44854</v>
          </cell>
          <cell r="BH1097">
            <v>44863</v>
          </cell>
        </row>
        <row r="1098">
          <cell r="E1098" t="str">
            <v>R20899641</v>
          </cell>
          <cell r="F1098" t="str">
            <v>IBAY, AILEEN INTIA</v>
          </cell>
          <cell r="G1098" t="str">
            <v>YELLOW BELL, VISTA VERDE SOUTH EXEC PH4, BACOOR</v>
          </cell>
          <cell r="H1098" t="str">
            <v>BACOOR CITY</v>
          </cell>
          <cell r="I1098" t="str">
            <v>DASMA</v>
          </cell>
          <cell r="J1098"/>
          <cell r="K1098"/>
          <cell r="L1098" t="str">
            <v>AVECO</v>
          </cell>
          <cell r="M1098" t="str">
            <v>CLOSE</v>
          </cell>
          <cell r="N1098" t="str">
            <v>FMS</v>
          </cell>
          <cell r="O1098">
            <v>1.1399999999999999</v>
          </cell>
          <cell r="P1098"/>
          <cell r="Q1098">
            <v>1.6</v>
          </cell>
          <cell r="R1098">
            <v>0</v>
          </cell>
          <cell r="S1098">
            <v>12100.71</v>
          </cell>
          <cell r="T1098" t="str">
            <v>RELOC</v>
          </cell>
          <cell r="U1098">
            <v>773.07</v>
          </cell>
          <cell r="V1098">
            <v>773.06999999999994</v>
          </cell>
          <cell r="W1098">
            <v>44557.372916666667</v>
          </cell>
          <cell r="X1098">
            <v>44564.535416666666</v>
          </cell>
          <cell r="Y1098">
            <v>44567</v>
          </cell>
          <cell r="Z1098"/>
          <cell r="AA1098">
            <v>44613.481249999997</v>
          </cell>
          <cell r="AB1098">
            <v>45219.334027777775</v>
          </cell>
          <cell r="AC1098">
            <v>56.108333333329938</v>
          </cell>
          <cell r="AD1098">
            <v>48.945833333331393</v>
          </cell>
          <cell r="AE1098">
            <v>605.8527777777781</v>
          </cell>
          <cell r="AF1098">
            <v>44576.147110215054</v>
          </cell>
          <cell r="AG1098">
            <v>44584.953561827955</v>
          </cell>
          <cell r="AH1098">
            <v>44607.372916666667</v>
          </cell>
          <cell r="AI1098">
            <v>1.9326203703702531</v>
          </cell>
          <cell r="AJ1098">
            <v>15.146319444444453</v>
          </cell>
          <cell r="AK1098">
            <v>20</v>
          </cell>
          <cell r="AL1098">
            <v>36</v>
          </cell>
          <cell r="AM1098">
            <v>21.774193548387096</v>
          </cell>
          <cell r="AN1098">
            <v>27.58064516129032</v>
          </cell>
          <cell r="AO1098">
            <v>18.774193548387096</v>
          </cell>
          <cell r="AP1098">
            <v>40</v>
          </cell>
          <cell r="AQ1098">
            <v>32</v>
          </cell>
          <cell r="AR1098">
            <v>27</v>
          </cell>
          <cell r="AS1098">
            <v>44645.481249999997</v>
          </cell>
          <cell r="AT1098">
            <v>44640.481249999997</v>
          </cell>
          <cell r="AU1098"/>
          <cell r="AV1098"/>
          <cell r="AW1098"/>
          <cell r="AX1098"/>
          <cell r="AY1098"/>
          <cell r="AZ1098"/>
          <cell r="BA1098"/>
          <cell r="BB1098"/>
          <cell r="BC1098" t="str">
            <v>PAID</v>
          </cell>
          <cell r="BD1098"/>
          <cell r="BE1098">
            <v>44616.481249999997</v>
          </cell>
          <cell r="BF1098">
            <v>246.51875000000291</v>
          </cell>
          <cell r="BG1098">
            <v>44596</v>
          </cell>
          <cell r="BH1098">
            <v>44863</v>
          </cell>
        </row>
        <row r="1099">
          <cell r="E1099" t="str">
            <v>X22072870757</v>
          </cell>
          <cell r="F1099" t="str">
            <v>TOWER 6789 CORPORATION</v>
          </cell>
          <cell r="G1099" t="str">
            <v>MOLINO I, MOLINO I, BACOOR</v>
          </cell>
          <cell r="H1099" t="str">
            <v>BACOOR CITY</v>
          </cell>
          <cell r="I1099" t="str">
            <v>DASMA</v>
          </cell>
          <cell r="J1099"/>
          <cell r="K1099"/>
          <cell r="L1099" t="str">
            <v>ECOM</v>
          </cell>
          <cell r="M1099" t="str">
            <v>CLOSE</v>
          </cell>
          <cell r="N1099" t="str">
            <v>JSP</v>
          </cell>
          <cell r="O1099">
            <v>42.17</v>
          </cell>
          <cell r="P1099"/>
          <cell r="Q1099">
            <v>61.48</v>
          </cell>
          <cell r="R1099">
            <v>20</v>
          </cell>
          <cell r="S1099">
            <v>196952.55</v>
          </cell>
          <cell r="T1099" t="str">
            <v>NEW</v>
          </cell>
          <cell r="U1099">
            <v>29394.560000000001</v>
          </cell>
          <cell r="V1099">
            <v>38515.820000000007</v>
          </cell>
          <cell r="W1099">
            <v>44840.456250000003</v>
          </cell>
          <cell r="X1099">
            <v>44844</v>
          </cell>
          <cell r="Y1099">
            <v>44845</v>
          </cell>
          <cell r="Z1099"/>
          <cell r="AA1099">
            <v>44848.489583333336</v>
          </cell>
          <cell r="AB1099">
            <v>45300.72152777778</v>
          </cell>
          <cell r="AC1099">
            <v>8.0333333333328483</v>
          </cell>
          <cell r="AD1099">
            <v>4.4895833333357587</v>
          </cell>
          <cell r="AE1099">
            <v>452.2319444444438</v>
          </cell>
          <cell r="AF1099">
            <v>44860.541751858742</v>
          </cell>
          <cell r="AG1099">
            <v>44869.697885687732</v>
          </cell>
          <cell r="AH1099">
            <v>44890.456250000003</v>
          </cell>
          <cell r="AI1099">
            <v>0.26098631239934011</v>
          </cell>
          <cell r="AJ1099">
            <v>10.767427248677233</v>
          </cell>
          <cell r="AK1099">
            <v>23</v>
          </cell>
          <cell r="AL1099">
            <v>36</v>
          </cell>
          <cell r="AM1099">
            <v>23.085501858736059</v>
          </cell>
          <cell r="AN1099">
            <v>29.241635687732341</v>
          </cell>
          <cell r="AO1099">
            <v>20.085501858736059</v>
          </cell>
          <cell r="AP1099">
            <v>42</v>
          </cell>
          <cell r="AQ1099">
            <v>33.6</v>
          </cell>
          <cell r="AR1099">
            <v>28.6</v>
          </cell>
          <cell r="AS1099">
            <v>44882.089583333334</v>
          </cell>
          <cell r="AT1099">
            <v>44877.089583333334</v>
          </cell>
          <cell r="AU1099"/>
          <cell r="AV1099"/>
          <cell r="AW1099"/>
          <cell r="AX1099"/>
          <cell r="AY1099"/>
          <cell r="AZ1099"/>
          <cell r="BA1099"/>
          <cell r="BB1099"/>
          <cell r="BC1099" t="str">
            <v>PAID</v>
          </cell>
          <cell r="BD1099"/>
          <cell r="BE1099">
            <v>44851.489583333336</v>
          </cell>
          <cell r="BF1099">
            <v>11.510416666664241</v>
          </cell>
          <cell r="BG1099">
            <v>44848</v>
          </cell>
          <cell r="BH1099">
            <v>44863</v>
          </cell>
        </row>
        <row r="1100">
          <cell r="E1100" t="str">
            <v>X22062591469</v>
          </cell>
          <cell r="F1100" t="str">
            <v>GLACIER PARANAQUE REFRIGERATION SERVICES CORPORATION</v>
          </cell>
          <cell r="G1100" t="str">
            <v>PHASE 2 ACCESS ROAD, AMVEL COMMERCIAL COMPLEX, PARANAQUE</v>
          </cell>
          <cell r="H1100" t="str">
            <v>PARAÑAQUE CITY</v>
          </cell>
          <cell r="I1100" t="str">
            <v>PARAÑAQUE</v>
          </cell>
          <cell r="J1100" t="str">
            <v>target completion 0917</v>
          </cell>
          <cell r="K1100"/>
          <cell r="L1100" t="str">
            <v>ECOM</v>
          </cell>
          <cell r="M1100" t="str">
            <v>CLOSE</v>
          </cell>
          <cell r="N1100" t="str">
            <v>MBF</v>
          </cell>
          <cell r="O1100">
            <v>99.37</v>
          </cell>
          <cell r="P1100"/>
          <cell r="Q1100">
            <v>293.42</v>
          </cell>
          <cell r="R1100">
            <v>675</v>
          </cell>
          <cell r="S1100">
            <v>809196.78</v>
          </cell>
          <cell r="T1100" t="str">
            <v>NEW</v>
          </cell>
          <cell r="U1100">
            <v>67826.87</v>
          </cell>
          <cell r="V1100">
            <v>67826.87</v>
          </cell>
          <cell r="W1100">
            <v>44805.732638888891</v>
          </cell>
          <cell r="X1100">
            <v>44809</v>
          </cell>
          <cell r="Y1100">
            <v>44809</v>
          </cell>
          <cell r="Z1100"/>
          <cell r="AA1100">
            <v>44820.329861111109</v>
          </cell>
          <cell r="AB1100">
            <v>45596.576388888891</v>
          </cell>
          <cell r="AC1100">
            <v>14.597222222218988</v>
          </cell>
          <cell r="AD1100">
            <v>11.329861111109494</v>
          </cell>
          <cell r="AE1100">
            <v>776.24652777778101</v>
          </cell>
          <cell r="AF1100">
            <v>44820.959053983228</v>
          </cell>
          <cell r="AG1100">
            <v>44828.819431341719</v>
          </cell>
          <cell r="AH1100">
            <v>44855.732638888891</v>
          </cell>
          <cell r="AI1100">
            <v>0.60066209454783093</v>
          </cell>
          <cell r="AJ1100">
            <v>16.874924516908283</v>
          </cell>
          <cell r="AK1100">
            <v>28</v>
          </cell>
          <cell r="AL1100">
            <v>23</v>
          </cell>
          <cell r="AM1100">
            <v>18.226415094339625</v>
          </cell>
          <cell r="AN1100">
            <v>23.086792452830192</v>
          </cell>
          <cell r="AO1100">
            <v>15.226415094339625</v>
          </cell>
          <cell r="AP1100">
            <v>46</v>
          </cell>
          <cell r="AQ1100">
            <v>36.800000000000004</v>
          </cell>
          <cell r="AR1100">
            <v>31.800000000000004</v>
          </cell>
          <cell r="AS1100">
            <v>44857.129861111112</v>
          </cell>
          <cell r="AT1100">
            <v>44852.129861111112</v>
          </cell>
          <cell r="AU1100"/>
          <cell r="AV1100"/>
          <cell r="AW1100"/>
          <cell r="AX1100"/>
          <cell r="AY1100"/>
          <cell r="AZ1100"/>
          <cell r="BA1100"/>
          <cell r="BB1100"/>
          <cell r="BC1100" t="str">
            <v>PAID</v>
          </cell>
          <cell r="BD1100"/>
          <cell r="BE1100">
            <v>44823.329861111109</v>
          </cell>
          <cell r="BF1100">
            <v>39.670138888890506</v>
          </cell>
          <cell r="BG1100">
            <v>44842</v>
          </cell>
          <cell r="BH1100">
            <v>44863</v>
          </cell>
        </row>
        <row r="1101">
          <cell r="E1101" t="str">
            <v>X21125971913</v>
          </cell>
          <cell r="F1101" t="str">
            <v>PHILIPPINE NAVY SAVINGS AND LOAN ASSOCIATION, INC.</v>
          </cell>
          <cell r="G1101" t="str">
            <v>DIEGO SILANG, AFPOVAI PHASE 2, TAGUIG CITY</v>
          </cell>
          <cell r="H1101" t="str">
            <v>TAGUIG CITY</v>
          </cell>
          <cell r="I1101" t="str">
            <v>PARAÑAQUE</v>
          </cell>
          <cell r="J1101" t="str">
            <v>target completion 1007</v>
          </cell>
          <cell r="K1101"/>
          <cell r="L1101" t="str">
            <v>ECOM</v>
          </cell>
          <cell r="M1101" t="str">
            <v>CLOSE</v>
          </cell>
          <cell r="N1101" t="str">
            <v>MBF</v>
          </cell>
          <cell r="O1101">
            <v>133.35</v>
          </cell>
          <cell r="P1101"/>
          <cell r="Q1101">
            <v>202.12</v>
          </cell>
          <cell r="R1101">
            <v>165</v>
          </cell>
          <cell r="S1101">
            <v>672681.16</v>
          </cell>
          <cell r="T1101" t="str">
            <v>NEW</v>
          </cell>
          <cell r="U1101">
            <v>92972.06</v>
          </cell>
          <cell r="V1101">
            <v>33016.94</v>
          </cell>
          <cell r="W1101">
            <v>44812.657638888886</v>
          </cell>
          <cell r="X1101">
            <v>44816.62222222222</v>
          </cell>
          <cell r="Y1101">
            <v>44816</v>
          </cell>
          <cell r="Z1101"/>
          <cell r="AA1101">
            <v>44834.354166666664</v>
          </cell>
          <cell r="AB1101">
            <v>45588.557638888888</v>
          </cell>
          <cell r="AC1101">
            <v>21.696527777778101</v>
          </cell>
          <cell r="AD1101">
            <v>17.731944444443798</v>
          </cell>
          <cell r="AE1101">
            <v>754.20347222222335</v>
          </cell>
          <cell r="AF1101">
            <v>44832.671337519023</v>
          </cell>
          <cell r="AG1101">
            <v>44841.808323820391</v>
          </cell>
          <cell r="AH1101">
            <v>44862.657638888886</v>
          </cell>
          <cell r="AI1101">
            <v>0.70707434275794701</v>
          </cell>
          <cell r="AJ1101">
            <v>16.395727657004855</v>
          </cell>
          <cell r="AK1101">
            <v>28</v>
          </cell>
          <cell r="AL1101">
            <v>32</v>
          </cell>
          <cell r="AM1101">
            <v>23.013698630136989</v>
          </cell>
          <cell r="AN1101">
            <v>29.150684931506852</v>
          </cell>
          <cell r="AO1101">
            <v>20.013698630136989</v>
          </cell>
          <cell r="AP1101">
            <v>46</v>
          </cell>
          <cell r="AQ1101">
            <v>36.800000000000004</v>
          </cell>
          <cell r="AR1101">
            <v>31.800000000000004</v>
          </cell>
          <cell r="AS1101">
            <v>44871.154166666667</v>
          </cell>
          <cell r="AT1101">
            <v>44866.154166666667</v>
          </cell>
          <cell r="AU1101"/>
          <cell r="AV1101"/>
          <cell r="AW1101"/>
          <cell r="AX1101"/>
          <cell r="AY1101"/>
          <cell r="AZ1101"/>
          <cell r="BA1101"/>
          <cell r="BB1101"/>
          <cell r="BC1101" t="str">
            <v>PAID</v>
          </cell>
          <cell r="BD1101"/>
          <cell r="BE1101">
            <v>44837.354166666664</v>
          </cell>
          <cell r="BF1101">
            <v>25.645833333335759</v>
          </cell>
          <cell r="BG1101">
            <v>44844</v>
          </cell>
          <cell r="BH1101">
            <v>44863</v>
          </cell>
        </row>
        <row r="1102">
          <cell r="E1102" t="str">
            <v>X22062802665</v>
          </cell>
          <cell r="F1102" t="str">
            <v>LAND CRIS SOMERSET DEVELOPMENT CORPORATION</v>
          </cell>
          <cell r="G1102" t="str">
            <v>EMERALD, LANCRIS RESIDENCES, PARANAQUE</v>
          </cell>
          <cell r="H1102" t="str">
            <v>PARAÑAQUE CITY</v>
          </cell>
          <cell r="I1102" t="str">
            <v>PARAÑAQUE</v>
          </cell>
          <cell r="J1102" t="str">
            <v>with local PAI</v>
          </cell>
          <cell r="K1102"/>
          <cell r="L1102" t="str">
            <v>ECOM</v>
          </cell>
          <cell r="M1102" t="str">
            <v>CLOSE</v>
          </cell>
          <cell r="N1102" t="str">
            <v>RRG</v>
          </cell>
          <cell r="O1102">
            <v>295.08</v>
          </cell>
          <cell r="P1102"/>
          <cell r="Q1102">
            <v>504.8</v>
          </cell>
          <cell r="R1102">
            <v>1463</v>
          </cell>
          <cell r="S1102">
            <v>2509804.69</v>
          </cell>
          <cell r="T1102" t="str">
            <v>NEW</v>
          </cell>
          <cell r="U1102">
            <v>211829.47</v>
          </cell>
          <cell r="V1102">
            <v>146028.45000000001</v>
          </cell>
          <cell r="W1102">
            <v>44826.654166666667</v>
          </cell>
          <cell r="X1102">
            <v>44831</v>
          </cell>
          <cell r="Y1102">
            <v>44828</v>
          </cell>
          <cell r="Z1102"/>
          <cell r="AA1102">
            <v>44854.595833333333</v>
          </cell>
          <cell r="AB1102">
            <v>45625.39166666667</v>
          </cell>
          <cell r="AC1102">
            <v>27.941666666665697</v>
          </cell>
          <cell r="AD1102">
            <v>23.595833333332848</v>
          </cell>
          <cell r="AE1102">
            <v>770.79583333333721</v>
          </cell>
          <cell r="AF1102">
            <v>44841.301225490199</v>
          </cell>
          <cell r="AG1102">
            <v>44849.007107843136</v>
          </cell>
          <cell r="AH1102">
            <v>44876.654166666667</v>
          </cell>
          <cell r="AI1102">
            <v>1.1875208333332921</v>
          </cell>
          <cell r="AJ1102">
            <v>14.014469696969767</v>
          </cell>
          <cell r="AK1102">
            <v>40</v>
          </cell>
          <cell r="AL1102">
            <v>20</v>
          </cell>
          <cell r="AM1102">
            <v>17.647058823529413</v>
          </cell>
          <cell r="AN1102">
            <v>22.352941176470591</v>
          </cell>
          <cell r="AO1102">
            <v>14.647058823529413</v>
          </cell>
          <cell r="AP1102">
            <v>55</v>
          </cell>
          <cell r="AQ1102">
            <v>44</v>
          </cell>
          <cell r="AR1102">
            <v>39</v>
          </cell>
          <cell r="AS1102">
            <v>44898.595833333333</v>
          </cell>
          <cell r="AT1102">
            <v>44893.595833333333</v>
          </cell>
          <cell r="AU1102"/>
          <cell r="AV1102"/>
          <cell r="AW1102"/>
          <cell r="AX1102"/>
          <cell r="AY1102"/>
          <cell r="AZ1102"/>
          <cell r="BA1102"/>
          <cell r="BB1102"/>
          <cell r="BC1102" t="str">
            <v>PAID</v>
          </cell>
          <cell r="BD1102"/>
          <cell r="BE1102">
            <v>44857.595833333333</v>
          </cell>
          <cell r="BF1102">
            <v>5.4041666666671517</v>
          </cell>
          <cell r="BG1102">
            <v>44853</v>
          </cell>
          <cell r="BH1102">
            <v>44863</v>
          </cell>
        </row>
        <row r="1103">
          <cell r="E1103" t="str">
            <v>X22020870532</v>
          </cell>
          <cell r="F1103" t="str">
            <v>MARIAM CHAN BRIMER</v>
          </cell>
          <cell r="G1103" t="str">
            <v>BOUGAINVILLA, AYALA-ALABANG VILL, MUNTINLUPA</v>
          </cell>
          <cell r="H1103" t="str">
            <v>MUNTINLUPA CITY</v>
          </cell>
          <cell r="I1103" t="str">
            <v>PARAÑAQUE</v>
          </cell>
          <cell r="J1103" t="str">
            <v>local interruption 1004</v>
          </cell>
          <cell r="K1103"/>
          <cell r="L1103" t="str">
            <v>ECOM</v>
          </cell>
          <cell r="M1103" t="str">
            <v>CLOSE</v>
          </cell>
          <cell r="N1103" t="str">
            <v>JSP</v>
          </cell>
          <cell r="O1103">
            <v>288.2</v>
          </cell>
          <cell r="P1103"/>
          <cell r="Q1103">
            <v>444.25</v>
          </cell>
          <cell r="R1103">
            <v>138</v>
          </cell>
          <cell r="S1103">
            <v>1036465.49</v>
          </cell>
          <cell r="T1103" t="str">
            <v>NEW</v>
          </cell>
          <cell r="U1103">
            <v>199652.06</v>
          </cell>
          <cell r="V1103">
            <v>205247.96</v>
          </cell>
          <cell r="W1103">
            <v>44818.654861111114</v>
          </cell>
          <cell r="X1103">
            <v>44823</v>
          </cell>
          <cell r="Y1103">
            <v>44820</v>
          </cell>
          <cell r="Z1103"/>
          <cell r="AA1103">
            <v>44839.397916666669</v>
          </cell>
          <cell r="AB1103">
            <v>45579.677083333336</v>
          </cell>
          <cell r="AC1103">
            <v>20.743055555554747</v>
          </cell>
          <cell r="AD1103">
            <v>16.397916666668607</v>
          </cell>
          <cell r="AE1103">
            <v>740.27916666666715</v>
          </cell>
          <cell r="AF1103">
            <v>44839.654861111114</v>
          </cell>
          <cell r="AG1103">
            <v>44849.054861111115</v>
          </cell>
          <cell r="AH1103">
            <v>44868.654861111114</v>
          </cell>
          <cell r="AI1103">
            <v>0.64822048611108585</v>
          </cell>
          <cell r="AJ1103">
            <v>14.805583333333344</v>
          </cell>
          <cell r="AK1103">
            <v>32</v>
          </cell>
          <cell r="AL1103">
            <v>32</v>
          </cell>
          <cell r="AM1103">
            <v>24</v>
          </cell>
          <cell r="AN1103">
            <v>30.4</v>
          </cell>
          <cell r="AO1103">
            <v>21</v>
          </cell>
          <cell r="AP1103">
            <v>50</v>
          </cell>
          <cell r="AQ1103">
            <v>40</v>
          </cell>
          <cell r="AR1103">
            <v>35</v>
          </cell>
          <cell r="AS1103">
            <v>44879.397916666669</v>
          </cell>
          <cell r="AT1103">
            <v>44874.397916666669</v>
          </cell>
          <cell r="AU1103"/>
          <cell r="AV1103"/>
          <cell r="AW1103"/>
          <cell r="AX1103"/>
          <cell r="AY1103"/>
          <cell r="AZ1103"/>
          <cell r="BA1103"/>
          <cell r="BB1103"/>
          <cell r="BC1103" t="str">
            <v>PAID</v>
          </cell>
          <cell r="BD1103"/>
          <cell r="BE1103">
            <v>44842.397916666669</v>
          </cell>
          <cell r="BF1103">
            <v>20.602083333331393</v>
          </cell>
          <cell r="BG1103">
            <v>44838</v>
          </cell>
          <cell r="BH1103">
            <v>44863</v>
          </cell>
        </row>
        <row r="1104">
          <cell r="E1104" t="str">
            <v>X22093875581</v>
          </cell>
          <cell r="F1104" t="str">
            <v>KATARUNGAN VILLAGE HOMEOWNERS ASSOC. INC.</v>
          </cell>
          <cell r="G1104" t="str">
            <v>M. BRIONES, KATARUNGAN VILLAGE, MUNTINLUPA</v>
          </cell>
          <cell r="H1104" t="str">
            <v>MUNTINLUPA CITY</v>
          </cell>
          <cell r="I1104" t="str">
            <v>PARAÑAQUE</v>
          </cell>
          <cell r="J1104" t="str">
            <v>started execution 1021</v>
          </cell>
          <cell r="K1104"/>
          <cell r="L1104" t="str">
            <v>ECOM</v>
          </cell>
          <cell r="M1104" t="str">
            <v>CLOSE</v>
          </cell>
          <cell r="N1104" t="str">
            <v>JSP</v>
          </cell>
          <cell r="O1104">
            <v>43.73</v>
          </cell>
          <cell r="P1104"/>
          <cell r="Q1104">
            <v>74</v>
          </cell>
          <cell r="R1104">
            <v>20</v>
          </cell>
          <cell r="S1104">
            <v>252970.68</v>
          </cell>
          <cell r="T1104" t="str">
            <v>MODIFICATION</v>
          </cell>
          <cell r="U1104">
            <v>30481.66</v>
          </cell>
          <cell r="V1104">
            <v>10699.71</v>
          </cell>
          <cell r="W1104">
            <v>44846.352777777778</v>
          </cell>
          <cell r="X1104">
            <v>44848</v>
          </cell>
          <cell r="Y1104">
            <v>44847</v>
          </cell>
          <cell r="Z1104"/>
          <cell r="AA1104">
            <v>44858.429166666669</v>
          </cell>
          <cell r="AB1104">
            <v>44958.67291666667</v>
          </cell>
          <cell r="AC1104">
            <v>12.076388888890506</v>
          </cell>
          <cell r="AD1104">
            <v>10.429166666668607</v>
          </cell>
          <cell r="AE1104">
            <v>100.24375000000146</v>
          </cell>
          <cell r="AF1104">
            <v>44866.438279636517</v>
          </cell>
          <cell r="AG1104">
            <v>44875.594413465507</v>
          </cell>
          <cell r="AH1104">
            <v>44896.352777777778</v>
          </cell>
          <cell r="AI1104">
            <v>0.39233678878158768</v>
          </cell>
          <cell r="AJ1104">
            <v>2.3867559523809869</v>
          </cell>
          <cell r="AK1104">
            <v>23</v>
          </cell>
          <cell r="AL1104">
            <v>36</v>
          </cell>
          <cell r="AM1104">
            <v>23.085501858736059</v>
          </cell>
          <cell r="AN1104">
            <v>29.241635687732341</v>
          </cell>
          <cell r="AO1104">
            <v>20.085501858736059</v>
          </cell>
          <cell r="AP1104">
            <v>42</v>
          </cell>
          <cell r="AQ1104">
            <v>33.6</v>
          </cell>
          <cell r="AR1104">
            <v>28.6</v>
          </cell>
          <cell r="AS1104">
            <v>44892.029166666667</v>
          </cell>
          <cell r="AT1104">
            <v>44887.029166666667</v>
          </cell>
          <cell r="AU1104"/>
          <cell r="AV1104"/>
          <cell r="AW1104"/>
          <cell r="AX1104"/>
          <cell r="AY1104"/>
          <cell r="AZ1104"/>
          <cell r="BA1104"/>
          <cell r="BB1104"/>
          <cell r="BC1104" t="str">
            <v>PAID</v>
          </cell>
          <cell r="BD1104"/>
          <cell r="BE1104">
            <v>44861.429166666669</v>
          </cell>
          <cell r="BF1104">
            <v>6.5708333333313931</v>
          </cell>
          <cell r="BG1104">
            <v>44855</v>
          </cell>
          <cell r="BH1104">
            <v>44868</v>
          </cell>
        </row>
        <row r="1105">
          <cell r="E1105" t="str">
            <v>X22052026171</v>
          </cell>
          <cell r="F1105" t="str">
            <v>DITO TELECOMMUNITY CORPORATION</v>
          </cell>
          <cell r="G1105" t="str">
            <v>DR. A. SANTOS, SAN ANTONIO VALLEY 1, PARANAQUE</v>
          </cell>
          <cell r="H1105" t="str">
            <v>PARAÑAQUE CITY</v>
          </cell>
          <cell r="I1105" t="str">
            <v>PARAÑAQUE</v>
          </cell>
          <cell r="J1105" t="str">
            <v>meter 1021</v>
          </cell>
          <cell r="K1105"/>
          <cell r="L1105" t="str">
            <v>ECOM</v>
          </cell>
          <cell r="M1105" t="str">
            <v>CLOSE</v>
          </cell>
          <cell r="N1105" t="str">
            <v>JSP</v>
          </cell>
          <cell r="O1105">
            <v>13.3</v>
          </cell>
          <cell r="P1105"/>
          <cell r="Q1105">
            <v>18.13</v>
          </cell>
          <cell r="R1105">
            <v>5.9</v>
          </cell>
          <cell r="S1105">
            <v>120711.41</v>
          </cell>
          <cell r="T1105" t="str">
            <v>NEW</v>
          </cell>
          <cell r="U1105">
            <v>9270.92</v>
          </cell>
          <cell r="V1105">
            <v>10408.5</v>
          </cell>
          <cell r="W1105">
            <v>44848.646527777775</v>
          </cell>
          <cell r="X1105">
            <v>44853</v>
          </cell>
          <cell r="Y1105">
            <v>44853</v>
          </cell>
          <cell r="Z1105"/>
          <cell r="AA1105">
            <v>44854.614583333336</v>
          </cell>
          <cell r="AB1105">
            <v>44958.693055555559</v>
          </cell>
          <cell r="AC1105">
            <v>5.9680555555605679</v>
          </cell>
          <cell r="AD1105">
            <v>1.6145833333357587</v>
          </cell>
          <cell r="AE1105">
            <v>104.07847222222335</v>
          </cell>
          <cell r="AF1105">
            <v>44867.420721326162</v>
          </cell>
          <cell r="AG1105">
            <v>44876.227172939063</v>
          </cell>
          <cell r="AH1105">
            <v>44898.646527777775</v>
          </cell>
          <cell r="AI1105">
            <v>0.20556635802486398</v>
          </cell>
          <cell r="AJ1105">
            <v>2.6019618055555838</v>
          </cell>
          <cell r="AK1105">
            <v>20</v>
          </cell>
          <cell r="AL1105">
            <v>36</v>
          </cell>
          <cell r="AM1105">
            <v>21.774193548387096</v>
          </cell>
          <cell r="AN1105">
            <v>27.58064516129032</v>
          </cell>
          <cell r="AO1105">
            <v>18.774193548387096</v>
          </cell>
          <cell r="AP1105">
            <v>40</v>
          </cell>
          <cell r="AQ1105">
            <v>32</v>
          </cell>
          <cell r="AR1105">
            <v>27</v>
          </cell>
          <cell r="AS1105">
            <v>44886.614583333336</v>
          </cell>
          <cell r="AT1105">
            <v>44881.614583333336</v>
          </cell>
          <cell r="AU1105"/>
          <cell r="AV1105"/>
          <cell r="AW1105"/>
          <cell r="AX1105"/>
          <cell r="AY1105"/>
          <cell r="AZ1105"/>
          <cell r="BA1105"/>
          <cell r="BB1105"/>
          <cell r="BC1105" t="str">
            <v>PAID</v>
          </cell>
          <cell r="BD1105"/>
          <cell r="BE1105">
            <v>44857.614583333336</v>
          </cell>
          <cell r="BF1105">
            <v>10.385416666664241</v>
          </cell>
          <cell r="BG1105">
            <v>44854</v>
          </cell>
          <cell r="BH1105">
            <v>44868</v>
          </cell>
        </row>
        <row r="1106">
          <cell r="E1106" t="str">
            <v>P2106111873</v>
          </cell>
          <cell r="F1106" t="str">
            <v>MAINT Loadsplit 44WU [054519|WA046581|CY7-0025||] , 
Install new 1-50kVA  at pole CY7-0026</v>
          </cell>
          <cell r="G1106" t="str">
            <v>S. MARQUEZ GATCHALIAN SUBD MANUYO II LAS PINAS CITY</v>
          </cell>
          <cell r="H1106" t="str">
            <v>LAS PIÑAS CITY</v>
          </cell>
          <cell r="I1106" t="str">
            <v>PARAÑAQUE</v>
          </cell>
          <cell r="J1106"/>
          <cell r="K1106"/>
          <cell r="L1106" t="str">
            <v>VJC</v>
          </cell>
          <cell r="M1106" t="str">
            <v>CLOSE</v>
          </cell>
          <cell r="N1106" t="str">
            <v>MBF</v>
          </cell>
          <cell r="O1106">
            <v>51.74</v>
          </cell>
          <cell r="P1106"/>
          <cell r="Q1106">
            <v>1.35</v>
          </cell>
          <cell r="R1106">
            <v>0</v>
          </cell>
          <cell r="S1106">
            <v>174659.63</v>
          </cell>
          <cell r="T1106" t="str">
            <v>OLDT</v>
          </cell>
          <cell r="U1106">
            <v>34585.5</v>
          </cell>
          <cell r="V1106">
            <v>34318.14</v>
          </cell>
          <cell r="W1106">
            <v>44416.918749999997</v>
          </cell>
          <cell r="X1106">
            <v>44419.430555555555</v>
          </cell>
          <cell r="Y1106">
            <v>44420</v>
          </cell>
          <cell r="Z1106"/>
          <cell r="AA1106">
            <v>44622.662499999999</v>
          </cell>
          <cell r="AB1106">
            <v>45422.600694444445</v>
          </cell>
          <cell r="AC1106">
            <v>205.74375000000146</v>
          </cell>
          <cell r="AD1106">
            <v>203.2319444444438</v>
          </cell>
          <cell r="AE1106">
            <v>799.93819444444671</v>
          </cell>
          <cell r="AF1106">
            <v>44435.692943548383</v>
          </cell>
          <cell r="AG1106">
            <v>44444.499395161285</v>
          </cell>
          <cell r="AH1106">
            <v>44466.918749999997</v>
          </cell>
          <cell r="AI1106">
            <v>7.086729166666716</v>
          </cell>
          <cell r="AJ1106">
            <v>19.998454861111167</v>
          </cell>
          <cell r="AK1106">
            <v>20</v>
          </cell>
          <cell r="AL1106">
            <v>36</v>
          </cell>
          <cell r="AM1106">
            <v>21.774193548387096</v>
          </cell>
          <cell r="AN1106">
            <v>27.58064516129032</v>
          </cell>
          <cell r="AO1106">
            <v>18.774193548387096</v>
          </cell>
          <cell r="AP1106">
            <v>40</v>
          </cell>
          <cell r="AQ1106">
            <v>32</v>
          </cell>
          <cell r="AR1106">
            <v>27</v>
          </cell>
          <cell r="AS1106">
            <v>44654.662499999999</v>
          </cell>
          <cell r="AT1106">
            <v>44649.662499999999</v>
          </cell>
          <cell r="AU1106"/>
          <cell r="AV1106"/>
          <cell r="AW1106"/>
          <cell r="AX1106"/>
          <cell r="AY1106"/>
          <cell r="AZ1106"/>
          <cell r="BA1106"/>
          <cell r="BB1106"/>
          <cell r="BC1106" t="str">
            <v>PAID</v>
          </cell>
          <cell r="BD1106"/>
          <cell r="BE1106">
            <v>44625.662499999999</v>
          </cell>
          <cell r="BF1106">
            <v>242.33750000000146</v>
          </cell>
          <cell r="BG1106">
            <v>44622</v>
          </cell>
          <cell r="BH1106">
            <v>44868</v>
          </cell>
        </row>
        <row r="1107">
          <cell r="E1107" t="str">
            <v>X22031248192</v>
          </cell>
          <cell r="F1107" t="str">
            <v>CITY GOVERNMENT OF PARAÑAQUE</v>
          </cell>
          <cell r="G1107" t="str">
            <v>STA. LUCIA, SAN ANTONIO VALLEY 1, PARANAQUE</v>
          </cell>
          <cell r="H1107" t="str">
            <v>PARAÑAQUE CITY</v>
          </cell>
          <cell r="I1107" t="str">
            <v>PARAÑAQUE</v>
          </cell>
          <cell r="J1107"/>
          <cell r="K1107"/>
          <cell r="L1107" t="str">
            <v>CHALLENGER</v>
          </cell>
          <cell r="M1107" t="str">
            <v>CLOSE</v>
          </cell>
          <cell r="N1107" t="str">
            <v>JSP</v>
          </cell>
          <cell r="O1107">
            <v>48.02</v>
          </cell>
          <cell r="P1107"/>
          <cell r="Q1107">
            <v>85</v>
          </cell>
          <cell r="R1107">
            <v>73.22</v>
          </cell>
          <cell r="S1107">
            <v>317975.7</v>
          </cell>
          <cell r="T1107" t="str">
            <v>NEW</v>
          </cell>
          <cell r="U1107">
            <v>32749.63</v>
          </cell>
          <cell r="V1107">
            <v>33494.06</v>
          </cell>
          <cell r="W1107">
            <v>44844.692361111112</v>
          </cell>
          <cell r="X1107">
            <v>44846</v>
          </cell>
          <cell r="Y1107">
            <v>44845</v>
          </cell>
          <cell r="Z1107"/>
          <cell r="AA1107">
            <v>44849.423611111109</v>
          </cell>
          <cell r="AB1107">
            <v>44943.815972222219</v>
          </cell>
          <cell r="AC1107">
            <v>4.7312499999970896</v>
          </cell>
          <cell r="AD1107">
            <v>3.4236111111094942</v>
          </cell>
          <cell r="AE1107">
            <v>94.392361111109494</v>
          </cell>
          <cell r="AF1107">
            <v>44863.992741339251</v>
          </cell>
          <cell r="AG1107">
            <v>44872.939509400087</v>
          </cell>
          <cell r="AH1107">
            <v>44894.692361111112</v>
          </cell>
          <cell r="AI1107">
            <v>0.15912004475693536</v>
          </cell>
          <cell r="AJ1107">
            <v>2.2474371693121307</v>
          </cell>
          <cell r="AK1107">
            <v>23</v>
          </cell>
          <cell r="AL1107">
            <v>34</v>
          </cell>
          <cell r="AM1107">
            <v>22.300380228136884</v>
          </cell>
          <cell r="AN1107">
            <v>28.247148288973385</v>
          </cell>
          <cell r="AO1107">
            <v>19.300380228136884</v>
          </cell>
          <cell r="AP1107">
            <v>42</v>
          </cell>
          <cell r="AQ1107">
            <v>33.6</v>
          </cell>
          <cell r="AR1107">
            <v>28.6</v>
          </cell>
          <cell r="AS1107">
            <v>44883.023611111108</v>
          </cell>
          <cell r="AT1107">
            <v>44878.023611111108</v>
          </cell>
          <cell r="AU1107"/>
          <cell r="AV1107"/>
          <cell r="AW1107"/>
          <cell r="AX1107"/>
          <cell r="AY1107"/>
          <cell r="AZ1107"/>
          <cell r="BA1107"/>
          <cell r="BB1107"/>
          <cell r="BC1107" t="str">
            <v>PAID</v>
          </cell>
          <cell r="BD1107"/>
          <cell r="BE1107">
            <v>44852.423611111109</v>
          </cell>
          <cell r="BF1107">
            <v>20.576388888890506</v>
          </cell>
          <cell r="BG1107">
            <v>44849</v>
          </cell>
          <cell r="BH1107">
            <v>44873</v>
          </cell>
        </row>
        <row r="1108">
          <cell r="E1108" t="str">
            <v>X22062642421</v>
          </cell>
          <cell r="F1108" t="str">
            <v>MARGARITA PATDU LABIOS</v>
          </cell>
          <cell r="G1108" t="str">
            <v>BLK 2K, VICTORIAHOMES-EMERALD HTS SUBD, MUNTINLUPA</v>
          </cell>
          <cell r="H1108" t="str">
            <v>MUNTINLUPA CITY</v>
          </cell>
          <cell r="I1108" t="str">
            <v>PARAÑAQUE</v>
          </cell>
          <cell r="J1108"/>
          <cell r="K1108"/>
          <cell r="L1108" t="str">
            <v>CHALLENGER</v>
          </cell>
          <cell r="M1108" t="str">
            <v>CLOSE</v>
          </cell>
          <cell r="N1108" t="str">
            <v>JSP</v>
          </cell>
          <cell r="O1108">
            <v>24.55</v>
          </cell>
          <cell r="P1108"/>
          <cell r="Q1108">
            <v>33.520000000000003</v>
          </cell>
          <cell r="R1108">
            <v>0</v>
          </cell>
          <cell r="S1108">
            <v>37137.769999999997</v>
          </cell>
          <cell r="T1108" t="str">
            <v>TERMINATION</v>
          </cell>
          <cell r="U1108">
            <v>17119.939999999999</v>
          </cell>
          <cell r="V1108">
            <v>17119.939999999999</v>
          </cell>
          <cell r="W1108">
            <v>44841.572916666664</v>
          </cell>
          <cell r="X1108">
            <v>44846</v>
          </cell>
          <cell r="Y1108">
            <v>44844</v>
          </cell>
          <cell r="Z1108"/>
          <cell r="AA1108">
            <v>44849.421527777777</v>
          </cell>
          <cell r="AB1108">
            <v>44951.710416666669</v>
          </cell>
          <cell r="AC1108">
            <v>7.8486111111124046</v>
          </cell>
          <cell r="AD1108">
            <v>3.421527777776646</v>
          </cell>
          <cell r="AE1108">
            <v>102.28888888889196</v>
          </cell>
          <cell r="AF1108">
            <v>44860.347110215051</v>
          </cell>
          <cell r="AG1108">
            <v>44869.153561827952</v>
          </cell>
          <cell r="AH1108">
            <v>44891.572916666664</v>
          </cell>
          <cell r="AI1108">
            <v>0.2703410493827606</v>
          </cell>
          <cell r="AJ1108">
            <v>2.5572222222222991</v>
          </cell>
          <cell r="AK1108">
            <v>20</v>
          </cell>
          <cell r="AL1108">
            <v>36</v>
          </cell>
          <cell r="AM1108">
            <v>21.774193548387096</v>
          </cell>
          <cell r="AN1108">
            <v>27.58064516129032</v>
          </cell>
          <cell r="AO1108">
            <v>18.774193548387096</v>
          </cell>
          <cell r="AP1108">
            <v>40</v>
          </cell>
          <cell r="AQ1108">
            <v>32</v>
          </cell>
          <cell r="AR1108">
            <v>27</v>
          </cell>
          <cell r="AS1108">
            <v>44881.421527777777</v>
          </cell>
          <cell r="AT1108">
            <v>44876.421527777777</v>
          </cell>
          <cell r="AU1108"/>
          <cell r="AV1108"/>
          <cell r="AW1108"/>
          <cell r="AX1108"/>
          <cell r="AY1108"/>
          <cell r="AZ1108"/>
          <cell r="BA1108"/>
          <cell r="BB1108"/>
          <cell r="BC1108" t="str">
            <v>PAID</v>
          </cell>
          <cell r="BD1108"/>
          <cell r="BE1108">
            <v>44852.421527777777</v>
          </cell>
          <cell r="BF1108">
            <v>20.578472222223354</v>
          </cell>
          <cell r="BG1108">
            <v>44849</v>
          </cell>
          <cell r="BH1108">
            <v>44873</v>
          </cell>
        </row>
        <row r="1109">
          <cell r="E1109" t="str">
            <v>R21778346</v>
          </cell>
          <cell r="F1109" t="str">
            <v>PALMA, EDUARDO LORENZO H</v>
          </cell>
          <cell r="G1109" t="str">
            <v>BELMONT, ALABANG 400 VILLAGE, MUNTINLUPA</v>
          </cell>
          <cell r="H1109" t="str">
            <v>MUNTINLUPA CITY</v>
          </cell>
          <cell r="I1109" t="str">
            <v>PARAÑAQUE</v>
          </cell>
          <cell r="J1109" t="str">
            <v>for FCOMP</v>
          </cell>
          <cell r="K1109"/>
          <cell r="L1109" t="str">
            <v>CHALLENGER</v>
          </cell>
          <cell r="M1109" t="str">
            <v>CLOSE</v>
          </cell>
          <cell r="N1109" t="str">
            <v>JSP</v>
          </cell>
          <cell r="O1109">
            <v>20.65</v>
          </cell>
          <cell r="P1109"/>
          <cell r="Q1109">
            <v>35.32</v>
          </cell>
          <cell r="R1109">
            <v>0</v>
          </cell>
          <cell r="S1109">
            <v>123025.79</v>
          </cell>
          <cell r="T1109" t="str">
            <v>RELOC</v>
          </cell>
          <cell r="U1109">
            <v>14394.06</v>
          </cell>
          <cell r="V1109">
            <v>14394.06</v>
          </cell>
          <cell r="W1109">
            <v>44797.657638888886</v>
          </cell>
          <cell r="X1109">
            <v>44804</v>
          </cell>
          <cell r="Y1109">
            <v>44803</v>
          </cell>
          <cell r="Z1109"/>
          <cell r="AA1109">
            <v>44859.667361111111</v>
          </cell>
          <cell r="AB1109">
            <v>45047.599305555559</v>
          </cell>
          <cell r="AC1109">
            <v>62.009722222224809</v>
          </cell>
          <cell r="AD1109">
            <v>55.667361111110949</v>
          </cell>
          <cell r="AE1109">
            <v>187.93194444444816</v>
          </cell>
          <cell r="AF1109">
            <v>44816.431832437273</v>
          </cell>
          <cell r="AG1109">
            <v>44825.238284050174</v>
          </cell>
          <cell r="AH1109">
            <v>44847.657638888886</v>
          </cell>
          <cell r="AI1109">
            <v>2.1358904320988543</v>
          </cell>
          <cell r="AJ1109">
            <v>4.6982986111112037</v>
          </cell>
          <cell r="AK1109">
            <v>20</v>
          </cell>
          <cell r="AL1109">
            <v>36</v>
          </cell>
          <cell r="AM1109">
            <v>21.774193548387096</v>
          </cell>
          <cell r="AN1109">
            <v>27.58064516129032</v>
          </cell>
          <cell r="AO1109">
            <v>18.774193548387096</v>
          </cell>
          <cell r="AP1109">
            <v>40</v>
          </cell>
          <cell r="AQ1109">
            <v>32</v>
          </cell>
          <cell r="AR1109">
            <v>27</v>
          </cell>
          <cell r="AS1109">
            <v>44891.667361111111</v>
          </cell>
          <cell r="AT1109">
            <v>44886.667361111111</v>
          </cell>
          <cell r="AU1109"/>
          <cell r="AV1109"/>
          <cell r="AW1109"/>
          <cell r="AX1109"/>
          <cell r="AY1109"/>
          <cell r="AZ1109"/>
          <cell r="BA1109"/>
          <cell r="BB1109"/>
          <cell r="BC1109" t="str">
            <v>PAID</v>
          </cell>
          <cell r="BD1109"/>
          <cell r="BE1109">
            <v>44862.667361111111</v>
          </cell>
          <cell r="BF1109">
            <v>10.332638888889051</v>
          </cell>
          <cell r="BG1109">
            <v>44859</v>
          </cell>
          <cell r="BH1109">
            <v>44873</v>
          </cell>
        </row>
        <row r="1110">
          <cell r="E1110" t="str">
            <v>X21126090446</v>
          </cell>
          <cell r="F1110" t="str">
            <v>HOUSEHOLD DEVELOPMENT CORPORATION</v>
          </cell>
          <cell r="G1110" t="str">
            <v>BARCELONA, BRIA FLATS LAS PIÑAS, LAS PINAS CITY</v>
          </cell>
          <cell r="H1110" t="str">
            <v>LAS PIÑAS CITY</v>
          </cell>
          <cell r="I1110" t="str">
            <v>PARAÑAQUE</v>
          </cell>
          <cell r="J1110" t="str">
            <v>installed dt and started stringing 1005</v>
          </cell>
          <cell r="K1110"/>
          <cell r="L1110" t="str">
            <v>CHALLENGER</v>
          </cell>
          <cell r="M1110" t="str">
            <v>CLOSE</v>
          </cell>
          <cell r="N1110" t="str">
            <v>JSP</v>
          </cell>
          <cell r="O1110">
            <v>147.43</v>
          </cell>
          <cell r="P1110"/>
          <cell r="Q1110">
            <v>214.67</v>
          </cell>
          <cell r="R1110">
            <v>54</v>
          </cell>
          <cell r="S1110">
            <v>410200.24</v>
          </cell>
          <cell r="T1110" t="str">
            <v>NEW</v>
          </cell>
          <cell r="U1110">
            <v>102763.24</v>
          </cell>
          <cell r="V1110">
            <v>66434.98000000001</v>
          </cell>
          <cell r="W1110">
            <v>44831.59375</v>
          </cell>
          <cell r="X1110">
            <v>44834</v>
          </cell>
          <cell r="Y1110">
            <v>44832</v>
          </cell>
          <cell r="Z1110"/>
          <cell r="AA1110">
            <v>44840.541666666664</v>
          </cell>
          <cell r="AB1110">
            <v>45358.339583333334</v>
          </cell>
          <cell r="AC1110">
            <v>8.9479166666642413</v>
          </cell>
          <cell r="AD1110">
            <v>6.5416666666642413</v>
          </cell>
          <cell r="AE1110">
            <v>517.79791666667006</v>
          </cell>
          <cell r="AF1110">
            <v>44852.553481543626</v>
          </cell>
          <cell r="AG1110">
            <v>44861.942743288593</v>
          </cell>
          <cell r="AH1110">
            <v>44881.59375</v>
          </cell>
          <cell r="AI1110">
            <v>0.28009234943969996</v>
          </cell>
          <cell r="AJ1110">
            <v>11.256476449275436</v>
          </cell>
          <cell r="AK1110">
            <v>28</v>
          </cell>
          <cell r="AL1110">
            <v>34</v>
          </cell>
          <cell r="AM1110">
            <v>23.959731543624162</v>
          </cell>
          <cell r="AN1110">
            <v>30.348993288590602</v>
          </cell>
          <cell r="AO1110">
            <v>20.959731543624162</v>
          </cell>
          <cell r="AP1110">
            <v>46</v>
          </cell>
          <cell r="AQ1110">
            <v>36.800000000000004</v>
          </cell>
          <cell r="AR1110">
            <v>31.800000000000004</v>
          </cell>
          <cell r="AS1110">
            <v>44877.341666666667</v>
          </cell>
          <cell r="AT1110">
            <v>44872.341666666667</v>
          </cell>
          <cell r="AU1110"/>
          <cell r="AV1110"/>
          <cell r="AW1110"/>
          <cell r="AX1110"/>
          <cell r="AY1110"/>
          <cell r="AZ1110"/>
          <cell r="BA1110"/>
          <cell r="BB1110"/>
          <cell r="BC1110" t="str">
            <v>PAID</v>
          </cell>
          <cell r="BD1110"/>
          <cell r="BE1110">
            <v>44843.541666666664</v>
          </cell>
          <cell r="BF1110">
            <v>29.458333333335759</v>
          </cell>
          <cell r="BG1110">
            <v>44840</v>
          </cell>
          <cell r="BH1110">
            <v>44873</v>
          </cell>
        </row>
        <row r="1111">
          <cell r="E1111" t="str">
            <v>X22093851877</v>
          </cell>
          <cell r="F1111" t="str">
            <v>MARCUENCO REALTY AND DEVELOPMENT CORP.</v>
          </cell>
          <cell r="G1111" t="str">
            <v>EAST SERVICE, SUCAT, MUNTINLUPA</v>
          </cell>
          <cell r="H1111" t="str">
            <v>MUNTINLUPA CITY</v>
          </cell>
          <cell r="I1111" t="str">
            <v>PARAÑAQUE</v>
          </cell>
          <cell r="J1111" t="str">
            <v>meter to cancelled at 1018, to be resched</v>
          </cell>
          <cell r="K1111"/>
          <cell r="L1111" t="str">
            <v>CHALLENGER</v>
          </cell>
          <cell r="M1111" t="str">
            <v>CLOSE</v>
          </cell>
          <cell r="N1111" t="str">
            <v>JSP</v>
          </cell>
          <cell r="O1111">
            <v>46.38</v>
          </cell>
          <cell r="P1111"/>
          <cell r="Q1111">
            <v>63.32</v>
          </cell>
          <cell r="R1111">
            <v>143</v>
          </cell>
          <cell r="S1111">
            <v>378198.45</v>
          </cell>
          <cell r="T1111" t="str">
            <v>NEW</v>
          </cell>
          <cell r="U1111">
            <v>32355.23</v>
          </cell>
          <cell r="V1111">
            <v>34982.75</v>
          </cell>
          <cell r="W1111">
            <v>44846.454861111109</v>
          </cell>
          <cell r="X1111">
            <v>44848</v>
          </cell>
          <cell r="Y1111">
            <v>44847</v>
          </cell>
          <cell r="Z1111"/>
          <cell r="AA1111">
            <v>44851.776388888888</v>
          </cell>
          <cell r="AB1111">
            <v>45358.513194444444</v>
          </cell>
          <cell r="AC1111">
            <v>5.3215277777781012</v>
          </cell>
          <cell r="AD1111">
            <v>3.7763888888875954</v>
          </cell>
          <cell r="AE1111">
            <v>506.7368055555562</v>
          </cell>
          <cell r="AF1111">
            <v>44864.933460332897</v>
          </cell>
          <cell r="AG1111">
            <v>44873.661086792046</v>
          </cell>
          <cell r="AH1111">
            <v>44896.454861111109</v>
          </cell>
          <cell r="AI1111">
            <v>0.18581965202295814</v>
          </cell>
          <cell r="AJ1111">
            <v>12.065162037037052</v>
          </cell>
          <cell r="AK1111">
            <v>23</v>
          </cell>
          <cell r="AL1111">
            <v>32</v>
          </cell>
          <cell r="AM1111">
            <v>21.478599221789885</v>
          </cell>
          <cell r="AN1111">
            <v>27.206225680933851</v>
          </cell>
          <cell r="AO1111">
            <v>18.478599221789885</v>
          </cell>
          <cell r="AP1111">
            <v>42</v>
          </cell>
          <cell r="AQ1111">
            <v>33.6</v>
          </cell>
          <cell r="AR1111">
            <v>28.6</v>
          </cell>
          <cell r="AS1111">
            <v>44885.376388888886</v>
          </cell>
          <cell r="AT1111">
            <v>44880.376388888886</v>
          </cell>
          <cell r="AU1111"/>
          <cell r="AV1111"/>
          <cell r="AW1111"/>
          <cell r="AX1111"/>
          <cell r="AY1111"/>
          <cell r="AZ1111"/>
          <cell r="BA1111"/>
          <cell r="BB1111"/>
          <cell r="BC1111" t="str">
            <v>PAID</v>
          </cell>
          <cell r="BD1111"/>
          <cell r="BE1111">
            <v>44854.776388888888</v>
          </cell>
          <cell r="BF1111">
            <v>18.223611111112405</v>
          </cell>
          <cell r="BG1111">
            <v>44851</v>
          </cell>
          <cell r="BH1111">
            <v>44873</v>
          </cell>
        </row>
        <row r="1112">
          <cell r="E1112" t="str">
            <v>X22041579473</v>
          </cell>
          <cell r="F1112" t="str">
            <v>SEV PRIME ESTATES CORP.</v>
          </cell>
          <cell r="G1112" t="str">
            <v>ALABANG-ZAPOTE, PAMPLONA I, LAS PINAS CITY</v>
          </cell>
          <cell r="H1112" t="str">
            <v>LAS PIÑAS CITY</v>
          </cell>
          <cell r="I1112" t="str">
            <v>PARAÑAQUE</v>
          </cell>
          <cell r="J1112" t="str">
            <v>energization on target date</v>
          </cell>
          <cell r="K1112"/>
          <cell r="L1112" t="str">
            <v>CHALLENGER</v>
          </cell>
          <cell r="M1112" t="str">
            <v>CLOSE</v>
          </cell>
          <cell r="N1112" t="str">
            <v>IJP</v>
          </cell>
          <cell r="O1112">
            <v>99.01</v>
          </cell>
          <cell r="P1112"/>
          <cell r="Q1112">
            <v>145.52000000000001</v>
          </cell>
          <cell r="R1112">
            <v>133</v>
          </cell>
          <cell r="S1112">
            <v>594926.84</v>
          </cell>
          <cell r="T1112" t="str">
            <v>NEW</v>
          </cell>
          <cell r="U1112">
            <v>65974.880000000005</v>
          </cell>
          <cell r="V1112">
            <v>65974.880000000005</v>
          </cell>
          <cell r="W1112">
            <v>44799.703472222223</v>
          </cell>
          <cell r="X1112">
            <v>44805</v>
          </cell>
          <cell r="Y1112">
            <v>44805</v>
          </cell>
          <cell r="Z1112"/>
          <cell r="AA1112">
            <v>44817.697222222225</v>
          </cell>
          <cell r="AB1112">
            <v>45404.431250000001</v>
          </cell>
          <cell r="AC1112">
            <v>17.993750000001455</v>
          </cell>
          <cell r="AD1112">
            <v>12.697222222224809</v>
          </cell>
          <cell r="AE1112">
            <v>586.73402777777665</v>
          </cell>
          <cell r="AF1112">
            <v>44819.149515387689</v>
          </cell>
          <cell r="AG1112">
            <v>44828.13512689848</v>
          </cell>
          <cell r="AH1112">
            <v>44849.703472222223</v>
          </cell>
          <cell r="AI1112">
            <v>0.60123347355774093</v>
          </cell>
          <cell r="AJ1112">
            <v>13.334864267676743</v>
          </cell>
          <cell r="AK1112">
            <v>26</v>
          </cell>
          <cell r="AL1112">
            <v>32</v>
          </cell>
          <cell r="AM1112">
            <v>22.446043165467625</v>
          </cell>
          <cell r="AN1112">
            <v>28.431654676258994</v>
          </cell>
          <cell r="AO1112">
            <v>19.446043165467625</v>
          </cell>
          <cell r="AP1112">
            <v>44</v>
          </cell>
          <cell r="AQ1112">
            <v>35.200000000000003</v>
          </cell>
          <cell r="AR1112">
            <v>30.200000000000003</v>
          </cell>
          <cell r="AS1112">
            <v>44852.897222222222</v>
          </cell>
          <cell r="AT1112">
            <v>44847.897222222222</v>
          </cell>
          <cell r="AU1112"/>
          <cell r="AV1112"/>
          <cell r="AW1112"/>
          <cell r="AX1112"/>
          <cell r="AY1112"/>
          <cell r="AZ1112"/>
          <cell r="BA1112"/>
          <cell r="BB1112"/>
          <cell r="BC1112" t="str">
            <v>PAID</v>
          </cell>
          <cell r="BD1112"/>
          <cell r="BE1112">
            <v>44820.697222222225</v>
          </cell>
          <cell r="BF1112">
            <v>52.302777777775191</v>
          </cell>
          <cell r="BG1112">
            <v>44817</v>
          </cell>
          <cell r="BH1112">
            <v>44873</v>
          </cell>
        </row>
        <row r="1113">
          <cell r="E1113" t="str">
            <v>X22062799937</v>
          </cell>
          <cell r="F1113" t="str">
            <v>CDC REALTY, INC.</v>
          </cell>
          <cell r="G1113" t="str">
            <v>KASA BERDE, LION'S PARK RESIDENCES, PARANAQUE</v>
          </cell>
          <cell r="H1113" t="str">
            <v>PARAÑAQUE CITY</v>
          </cell>
          <cell r="I1113" t="str">
            <v>PARAÑAQUE</v>
          </cell>
          <cell r="J1113" t="str">
            <v>tentative completion/energization Aug 22, 2022</v>
          </cell>
          <cell r="K1113"/>
          <cell r="L1113" t="str">
            <v>CHALLENGER</v>
          </cell>
          <cell r="M1113" t="str">
            <v>CLOSE</v>
          </cell>
          <cell r="N1113" t="str">
            <v>MBF</v>
          </cell>
          <cell r="O1113">
            <v>636.47</v>
          </cell>
          <cell r="P1113"/>
          <cell r="Q1113">
            <v>1006.6</v>
          </cell>
          <cell r="R1113">
            <v>1008</v>
          </cell>
          <cell r="S1113">
            <v>3605939.68</v>
          </cell>
          <cell r="T1113" t="str">
            <v>NEW</v>
          </cell>
          <cell r="U1113">
            <v>428944.37</v>
          </cell>
          <cell r="V1113"/>
          <cell r="W1113">
            <v>44771.622916666667</v>
          </cell>
          <cell r="X1113">
            <v>44771</v>
          </cell>
          <cell r="Y1113">
            <v>44774</v>
          </cell>
          <cell r="Z1113"/>
          <cell r="AA1113">
            <v>44792.561805555553</v>
          </cell>
          <cell r="AB1113">
            <v>45626.352777777778</v>
          </cell>
          <cell r="AC1113">
            <v>20.93888888888614</v>
          </cell>
          <cell r="AD1113">
            <v>21.561805555553292</v>
          </cell>
          <cell r="AE1113">
            <v>833.79097222222481</v>
          </cell>
          <cell r="AF1113">
            <v>44786.9155995935</v>
          </cell>
          <cell r="AG1113">
            <v>44794.793648373983</v>
          </cell>
          <cell r="AH1113">
            <v>44821.622916666667</v>
          </cell>
          <cell r="AI1113">
            <v>0.85849444444433165</v>
          </cell>
          <cell r="AJ1113">
            <v>13.896516203703747</v>
          </cell>
          <cell r="AK1113">
            <v>50</v>
          </cell>
          <cell r="AL1113">
            <v>20</v>
          </cell>
          <cell r="AM1113">
            <v>18.292682926829272</v>
          </cell>
          <cell r="AN1113">
            <v>23.170731707317074</v>
          </cell>
          <cell r="AO1113">
            <v>15.292682926829272</v>
          </cell>
          <cell r="AP1113">
            <v>60</v>
          </cell>
          <cell r="AQ1113">
            <v>48</v>
          </cell>
          <cell r="AR1113">
            <v>43</v>
          </cell>
          <cell r="AS1113">
            <v>44840.561805555553</v>
          </cell>
          <cell r="AT1113">
            <v>44835.561805555553</v>
          </cell>
          <cell r="AU1113"/>
          <cell r="AV1113"/>
          <cell r="AW1113"/>
          <cell r="AX1113"/>
          <cell r="AY1113"/>
          <cell r="AZ1113"/>
          <cell r="BA1113"/>
          <cell r="BB1113"/>
          <cell r="BC1113" t="str">
            <v>PAID</v>
          </cell>
          <cell r="BD1113" t="str">
            <v>WITH BACKJOB</v>
          </cell>
          <cell r="BE1113">
            <v>44795.561805555553</v>
          </cell>
          <cell r="BF1113">
            <v>77.438194444446708</v>
          </cell>
          <cell r="BG1113">
            <v>44791</v>
          </cell>
          <cell r="BH1113">
            <v>44873</v>
          </cell>
        </row>
        <row r="1114">
          <cell r="E1114" t="str">
            <v>X21115503155</v>
          </cell>
          <cell r="F1114" t="str">
            <v>ABENSON VENTURES, INC.</v>
          </cell>
          <cell r="G1114" t="str">
            <v>WEST SERVICE, SUCAT, MUNTINLUPA</v>
          </cell>
          <cell r="H1114" t="str">
            <v>MUNTINLUPA CITY</v>
          </cell>
          <cell r="I1114" t="str">
            <v>PARAÑAQUE</v>
          </cell>
          <cell r="J1114" t="str">
            <v>Target September 21, 2022</v>
          </cell>
          <cell r="K1114"/>
          <cell r="L1114" t="str">
            <v>CHALLENGER</v>
          </cell>
          <cell r="M1114" t="str">
            <v>CLOSE</v>
          </cell>
          <cell r="N1114" t="str">
            <v>MBF</v>
          </cell>
          <cell r="O1114">
            <v>198.72</v>
          </cell>
          <cell r="P1114"/>
          <cell r="Q1114">
            <v>522.63</v>
          </cell>
          <cell r="R1114">
            <v>1420</v>
          </cell>
          <cell r="S1114">
            <v>1137036.3500000001</v>
          </cell>
          <cell r="T1114" t="str">
            <v>NEW</v>
          </cell>
          <cell r="U1114">
            <v>154977.89000000001</v>
          </cell>
          <cell r="V1114">
            <v>35819.119999999995</v>
          </cell>
          <cell r="W1114">
            <v>44811.655555555553</v>
          </cell>
          <cell r="X1114">
            <v>44813</v>
          </cell>
          <cell r="Y1114">
            <v>44812</v>
          </cell>
          <cell r="Z1114"/>
          <cell r="AA1114">
            <v>44823.654861111114</v>
          </cell>
          <cell r="AB1114">
            <v>45590.446527777778</v>
          </cell>
          <cell r="AC1114">
            <v>11.999305555560568</v>
          </cell>
          <cell r="AD1114">
            <v>10.65486111111386</v>
          </cell>
          <cell r="AE1114">
            <v>766.79166666666424</v>
          </cell>
          <cell r="AF1114">
            <v>44826.302614379085</v>
          </cell>
          <cell r="AG1114">
            <v>44834.008496732022</v>
          </cell>
          <cell r="AH1114">
            <v>44861.655555555553</v>
          </cell>
          <cell r="AI1114">
            <v>0.50997048611132412</v>
          </cell>
          <cell r="AJ1114">
            <v>13.941666666666622</v>
          </cell>
          <cell r="AK1114">
            <v>40</v>
          </cell>
          <cell r="AL1114">
            <v>20</v>
          </cell>
          <cell r="AM1114">
            <v>17.647058823529413</v>
          </cell>
          <cell r="AN1114">
            <v>22.352941176470591</v>
          </cell>
          <cell r="AO1114">
            <v>14.647058823529413</v>
          </cell>
          <cell r="AP1114">
            <v>55</v>
          </cell>
          <cell r="AQ1114">
            <v>44</v>
          </cell>
          <cell r="AR1114">
            <v>39</v>
          </cell>
          <cell r="AS1114">
            <v>44867.654861111114</v>
          </cell>
          <cell r="AT1114">
            <v>44862.654861111114</v>
          </cell>
          <cell r="AU1114"/>
          <cell r="AV1114"/>
          <cell r="AW1114"/>
          <cell r="AX1114"/>
          <cell r="AY1114"/>
          <cell r="AZ1114"/>
          <cell r="BA1114"/>
          <cell r="BB1114"/>
          <cell r="BC1114" t="str">
            <v>PAID</v>
          </cell>
          <cell r="BD1114"/>
          <cell r="BE1114">
            <v>44826.654861111114</v>
          </cell>
          <cell r="BF1114">
            <v>46.34513888888614</v>
          </cell>
          <cell r="BG1114">
            <v>44823</v>
          </cell>
          <cell r="BH1114">
            <v>44873</v>
          </cell>
        </row>
        <row r="1115">
          <cell r="E1115" t="str">
            <v>X22031412731</v>
          </cell>
          <cell r="F1115" t="str">
            <v>RYAN DELA ROSA KOHLI</v>
          </cell>
          <cell r="G1115" t="str">
            <v>QUIRINO, DON GALO, PARANAQUE</v>
          </cell>
          <cell r="H1115" t="str">
            <v>PARAÑAQUE CITY</v>
          </cell>
          <cell r="I1115" t="str">
            <v>PARAÑAQUE</v>
          </cell>
          <cell r="J1115"/>
          <cell r="K1115"/>
          <cell r="L1115" t="str">
            <v>CHALLENGER</v>
          </cell>
          <cell r="M1115" t="str">
            <v>CLOSE</v>
          </cell>
          <cell r="N1115" t="str">
            <v>MBF</v>
          </cell>
          <cell r="O1115">
            <v>57.34</v>
          </cell>
          <cell r="P1115"/>
          <cell r="Q1115">
            <v>78.27</v>
          </cell>
          <cell r="R1115">
            <v>86</v>
          </cell>
          <cell r="S1115">
            <v>362979.24</v>
          </cell>
          <cell r="T1115" t="str">
            <v>NEW</v>
          </cell>
          <cell r="U1115">
            <v>39993.5</v>
          </cell>
          <cell r="V1115"/>
          <cell r="W1115">
            <v>44823.689583333333</v>
          </cell>
          <cell r="X1115">
            <v>44825</v>
          </cell>
          <cell r="Y1115">
            <v>44824</v>
          </cell>
          <cell r="Z1115"/>
          <cell r="AA1115">
            <v>44833.631944444445</v>
          </cell>
          <cell r="AB1115">
            <v>45618.668055555558</v>
          </cell>
          <cell r="AC1115">
            <v>9.9423611111124046</v>
          </cell>
          <cell r="AD1115">
            <v>8.6319444444452529</v>
          </cell>
          <cell r="AE1115">
            <v>785.0361111111124</v>
          </cell>
          <cell r="AF1115">
            <v>44842.989963561471</v>
          </cell>
          <cell r="AG1115">
            <v>44851.936731622307</v>
          </cell>
          <cell r="AH1115">
            <v>44873.689583333333</v>
          </cell>
          <cell r="AI1115">
            <v>0.3343786409491768</v>
          </cell>
          <cell r="AJ1115">
            <v>18.691335978836008</v>
          </cell>
          <cell r="AK1115">
            <v>23</v>
          </cell>
          <cell r="AL1115">
            <v>34</v>
          </cell>
          <cell r="AM1115">
            <v>22.300380228136884</v>
          </cell>
          <cell r="AN1115">
            <v>28.247148288973385</v>
          </cell>
          <cell r="AO1115">
            <v>19.300380228136884</v>
          </cell>
          <cell r="AP1115">
            <v>42</v>
          </cell>
          <cell r="AQ1115">
            <v>33.6</v>
          </cell>
          <cell r="AR1115">
            <v>28.6</v>
          </cell>
          <cell r="AS1115">
            <v>44867.231944444444</v>
          </cell>
          <cell r="AT1115">
            <v>44862.231944444444</v>
          </cell>
          <cell r="AU1115"/>
          <cell r="AV1115"/>
          <cell r="AW1115"/>
          <cell r="AX1115"/>
          <cell r="AY1115"/>
          <cell r="AZ1115"/>
          <cell r="BA1115"/>
          <cell r="BB1115"/>
          <cell r="BC1115" t="str">
            <v>PAID</v>
          </cell>
          <cell r="BD1115" t="str">
            <v>WITH BACKJOB</v>
          </cell>
          <cell r="BE1115">
            <v>44836.631944444445</v>
          </cell>
          <cell r="BF1115">
            <v>36.368055555554747</v>
          </cell>
          <cell r="BG1115">
            <v>44833</v>
          </cell>
          <cell r="BH1115">
            <v>44873</v>
          </cell>
        </row>
        <row r="1116">
          <cell r="E1116" t="str">
            <v>X22083606497</v>
          </cell>
          <cell r="F1116" t="str">
            <v>TAMBO REALTY CORPORATION</v>
          </cell>
          <cell r="G1116" t="str">
            <v>CLUBHOUSE, BAYPORT WEST NAIA GARDEN RESIDENCES, PARANAQUE</v>
          </cell>
          <cell r="H1116" t="str">
            <v>PARAÑAQUE CITY</v>
          </cell>
          <cell r="I1116" t="str">
            <v>PARAÑAQUE</v>
          </cell>
          <cell r="J1116" t="str">
            <v>for receiving of work plan</v>
          </cell>
          <cell r="K1116"/>
          <cell r="L1116" t="str">
            <v>ECOM</v>
          </cell>
          <cell r="M1116" t="str">
            <v>CLOSE</v>
          </cell>
          <cell r="N1116" t="str">
            <v>JSP</v>
          </cell>
          <cell r="O1116">
            <v>180.87</v>
          </cell>
          <cell r="P1116"/>
          <cell r="Q1116">
            <v>258.8</v>
          </cell>
          <cell r="R1116">
            <v>474</v>
          </cell>
          <cell r="S1116">
            <v>1250738.98</v>
          </cell>
          <cell r="T1116" t="str">
            <v>NEW</v>
          </cell>
          <cell r="U1116">
            <v>126220.55</v>
          </cell>
          <cell r="V1116">
            <v>58180.810000000005</v>
          </cell>
          <cell r="W1116">
            <v>44854.699305555558</v>
          </cell>
          <cell r="X1116">
            <v>44859</v>
          </cell>
          <cell r="Y1116">
            <v>44855</v>
          </cell>
          <cell r="Z1116"/>
          <cell r="AA1116">
            <v>44875.318055555559</v>
          </cell>
          <cell r="AB1116">
            <v>44959.838888888888</v>
          </cell>
          <cell r="AC1116">
            <v>20.618750000001455</v>
          </cell>
          <cell r="AD1116">
            <v>16.318055555559113</v>
          </cell>
          <cell r="AE1116">
            <v>84.520833333328483</v>
          </cell>
          <cell r="AF1116">
            <v>44871.626312854831</v>
          </cell>
          <cell r="AG1116">
            <v>44879.940181467966</v>
          </cell>
          <cell r="AH1116">
            <v>44904.699305555558</v>
          </cell>
          <cell r="AI1116">
            <v>0.77603537087917562</v>
          </cell>
          <cell r="AJ1116">
            <v>1.8374094202897495</v>
          </cell>
          <cell r="AK1116">
            <v>28</v>
          </cell>
          <cell r="AL1116">
            <v>26</v>
          </cell>
          <cell r="AM1116">
            <v>19.927007299270073</v>
          </cell>
          <cell r="AN1116">
            <v>25.240875912408761</v>
          </cell>
          <cell r="AO1116">
            <v>16.927007299270073</v>
          </cell>
          <cell r="AP1116">
            <v>46</v>
          </cell>
          <cell r="AQ1116">
            <v>36.800000000000004</v>
          </cell>
          <cell r="AR1116">
            <v>31.800000000000004</v>
          </cell>
          <cell r="AS1116">
            <v>44912.118055555562</v>
          </cell>
          <cell r="AT1116">
            <v>44907.118055555562</v>
          </cell>
          <cell r="AU1116"/>
          <cell r="AV1116"/>
          <cell r="AW1116"/>
          <cell r="AX1116"/>
          <cell r="AY1116"/>
          <cell r="AZ1116"/>
          <cell r="BA1116"/>
          <cell r="BB1116"/>
          <cell r="BC1116" t="str">
            <v>PAID</v>
          </cell>
          <cell r="BD1116"/>
          <cell r="BE1116">
            <v>44878.318055555559</v>
          </cell>
          <cell r="BF1116">
            <v>3.6819444444408873</v>
          </cell>
          <cell r="BG1116">
            <v>44874</v>
          </cell>
          <cell r="BH1116">
            <v>44882</v>
          </cell>
        </row>
        <row r="1117">
          <cell r="E1117" t="str">
            <v>X22083489334</v>
          </cell>
          <cell r="F1117" t="str">
            <v>LETICIA SAGASAYAN DE VILLA</v>
          </cell>
          <cell r="G1117" t="str">
            <v>GENARO, LAKEVIEW HOMES I, MUNTINLUPA</v>
          </cell>
          <cell r="H1117" t="str">
            <v>MUNTINLUPA CITY</v>
          </cell>
          <cell r="I1117" t="str">
            <v>PARAÑAQUE</v>
          </cell>
          <cell r="J1117" t="str">
            <v>to be re-assigned to ECOM</v>
          </cell>
          <cell r="K1117"/>
          <cell r="L1117" t="str">
            <v>ECOM</v>
          </cell>
          <cell r="M1117" t="str">
            <v>CLOSE</v>
          </cell>
          <cell r="N1117" t="str">
            <v>JSP</v>
          </cell>
          <cell r="O1117">
            <v>52.41</v>
          </cell>
          <cell r="P1117"/>
          <cell r="Q1117">
            <v>85.63</v>
          </cell>
          <cell r="R1117">
            <v>8</v>
          </cell>
          <cell r="S1117">
            <v>273833.42</v>
          </cell>
          <cell r="T1117" t="str">
            <v>NEW</v>
          </cell>
          <cell r="U1117">
            <v>36531.22</v>
          </cell>
          <cell r="V1117">
            <v>12309.9</v>
          </cell>
          <cell r="W1117">
            <v>44852.638888888891</v>
          </cell>
          <cell r="X1117">
            <v>44854</v>
          </cell>
          <cell r="Y1117">
            <v>44861</v>
          </cell>
          <cell r="Z1117"/>
          <cell r="AA1117">
            <v>44882.672222222223</v>
          </cell>
          <cell r="AB1117">
            <v>45041.81527777778</v>
          </cell>
          <cell r="AC1117">
            <v>30.033333333332848</v>
          </cell>
          <cell r="AD1117">
            <v>28.672222222223354</v>
          </cell>
          <cell r="AE1117">
            <v>159.1430555555562</v>
          </cell>
          <cell r="AF1117">
            <v>44872.72439074763</v>
          </cell>
          <cell r="AG1117">
            <v>44881.88052457662</v>
          </cell>
          <cell r="AH1117">
            <v>44902.638888888891</v>
          </cell>
          <cell r="AI1117">
            <v>0.97572061191624826</v>
          </cell>
          <cell r="AJ1117">
            <v>3.789120370370386</v>
          </cell>
          <cell r="AK1117">
            <v>23</v>
          </cell>
          <cell r="AL1117">
            <v>36</v>
          </cell>
          <cell r="AM1117">
            <v>23.085501858736059</v>
          </cell>
          <cell r="AN1117">
            <v>29.241635687732341</v>
          </cell>
          <cell r="AO1117">
            <v>20.085501858736059</v>
          </cell>
          <cell r="AP1117">
            <v>42</v>
          </cell>
          <cell r="AQ1117">
            <v>33.6</v>
          </cell>
          <cell r="AR1117">
            <v>28.6</v>
          </cell>
          <cell r="AS1117">
            <v>44916.272222222222</v>
          </cell>
          <cell r="AT1117">
            <v>44911.272222222222</v>
          </cell>
          <cell r="AU1117"/>
          <cell r="AV1117"/>
          <cell r="AW1117"/>
          <cell r="AX1117"/>
          <cell r="AY1117"/>
          <cell r="AZ1117"/>
          <cell r="BA1117"/>
          <cell r="BB1117"/>
          <cell r="BC1117" t="str">
            <v>PAID</v>
          </cell>
          <cell r="BD1117"/>
          <cell r="BE1117">
            <v>44885.672222222223</v>
          </cell>
          <cell r="BF1117">
            <v>1.327777777776646</v>
          </cell>
          <cell r="BG1117">
            <v>44877</v>
          </cell>
          <cell r="BH1117">
            <v>44887</v>
          </cell>
        </row>
        <row r="1118">
          <cell r="E1118" t="str">
            <v>X22093764019</v>
          </cell>
          <cell r="F1118" t="str">
            <v>SI TECHNICAL SERVICES OPC</v>
          </cell>
          <cell r="G1118" t="str">
            <v>RAINBOW, MOONWALK, PARANAQUE</v>
          </cell>
          <cell r="H1118" t="str">
            <v>PARAÑAQUE CITY</v>
          </cell>
          <cell r="I1118" t="str">
            <v>PARAÑAQUE</v>
          </cell>
          <cell r="J1118" t="str">
            <v>2 poste bunot tayo</v>
          </cell>
          <cell r="K1118"/>
          <cell r="L1118" t="str">
            <v>ECOM</v>
          </cell>
          <cell r="M1118" t="str">
            <v>CLOSE</v>
          </cell>
          <cell r="N1118" t="str">
            <v>JSP</v>
          </cell>
          <cell r="O1118">
            <v>156.21</v>
          </cell>
          <cell r="P1118">
            <v>161.27000000000001</v>
          </cell>
          <cell r="Q1118">
            <v>242.43</v>
          </cell>
          <cell r="R1118">
            <v>67</v>
          </cell>
          <cell r="S1118">
            <v>651330.46</v>
          </cell>
          <cell r="T1118" t="str">
            <v>NEW</v>
          </cell>
          <cell r="U1118">
            <v>110371.48</v>
          </cell>
          <cell r="V1118">
            <v>112080.46</v>
          </cell>
          <cell r="W1118">
            <v>44846.545138888891</v>
          </cell>
          <cell r="X1118">
            <v>44848</v>
          </cell>
          <cell r="Y1118">
            <v>44847</v>
          </cell>
          <cell r="Z1118"/>
          <cell r="AA1118">
            <v>44869.272916666669</v>
          </cell>
          <cell r="AB1118">
            <v>45336.72152777778</v>
          </cell>
          <cell r="AC1118">
            <v>22.727777777778101</v>
          </cell>
          <cell r="AD1118">
            <v>21.272916666668607</v>
          </cell>
          <cell r="AE1118">
            <v>467.44861111111095</v>
          </cell>
          <cell r="AF1118">
            <v>44867.504870432516</v>
          </cell>
          <cell r="AG1118">
            <v>44876.894132177484</v>
          </cell>
          <cell r="AH1118">
            <v>44896.545138888891</v>
          </cell>
          <cell r="AI1118">
            <v>0.71143674136322199</v>
          </cell>
          <cell r="AJ1118">
            <v>10.161926328502412</v>
          </cell>
          <cell r="AK1118">
            <v>28</v>
          </cell>
          <cell r="AL1118">
            <v>34</v>
          </cell>
          <cell r="AM1118">
            <v>23.959731543624162</v>
          </cell>
          <cell r="AN1118">
            <v>30.348993288590602</v>
          </cell>
          <cell r="AO1118">
            <v>20.959731543624162</v>
          </cell>
          <cell r="AP1118">
            <v>46</v>
          </cell>
          <cell r="AQ1118">
            <v>36.800000000000004</v>
          </cell>
          <cell r="AR1118">
            <v>31.800000000000004</v>
          </cell>
          <cell r="AS1118">
            <v>44906.072916666672</v>
          </cell>
          <cell r="AT1118">
            <v>44901.072916666672</v>
          </cell>
          <cell r="AU1118"/>
          <cell r="AV1118"/>
          <cell r="AW1118"/>
          <cell r="AX1118"/>
          <cell r="AY1118"/>
          <cell r="AZ1118"/>
          <cell r="BA1118"/>
          <cell r="BB1118"/>
          <cell r="BC1118" t="str">
            <v>PAID</v>
          </cell>
          <cell r="BD1118"/>
          <cell r="BE1118">
            <v>44872.272916666669</v>
          </cell>
          <cell r="BF1118">
            <v>14.727083333331393</v>
          </cell>
          <cell r="BG1118">
            <v>44868</v>
          </cell>
          <cell r="BH1118">
            <v>44887</v>
          </cell>
        </row>
        <row r="1119">
          <cell r="E1119" t="str">
            <v>X22030913400</v>
          </cell>
          <cell r="F1119" t="str">
            <v>JEAN-MARC PHILIPPE MICHEL HAUDUCOEUR</v>
          </cell>
          <cell r="G1119" t="str">
            <v>PACIFIC VILL, PACIFIC VILL, MUNTINLUPA</v>
          </cell>
          <cell r="H1119" t="str">
            <v>MUNTINLUPA CITY</v>
          </cell>
          <cell r="I1119" t="str">
            <v>PARAÑAQUE</v>
          </cell>
          <cell r="J1119" t="str">
            <v>needed 200:5 BCT</v>
          </cell>
          <cell r="K1119"/>
          <cell r="L1119" t="str">
            <v>ECOM</v>
          </cell>
          <cell r="M1119" t="str">
            <v>CLOSE</v>
          </cell>
          <cell r="N1119" t="str">
            <v>IJP</v>
          </cell>
          <cell r="O1119">
            <v>127.56</v>
          </cell>
          <cell r="P1119"/>
          <cell r="Q1119">
            <v>193.4</v>
          </cell>
          <cell r="R1119">
            <v>1449.5</v>
          </cell>
          <cell r="S1119">
            <v>614755.68000000005</v>
          </cell>
          <cell r="T1119" t="str">
            <v>NEW</v>
          </cell>
          <cell r="U1119">
            <v>88945.64</v>
          </cell>
          <cell r="V1119">
            <v>50299.08</v>
          </cell>
          <cell r="W1119">
            <v>44852.636805555558</v>
          </cell>
          <cell r="X1119">
            <v>44854</v>
          </cell>
          <cell r="Y1119">
            <v>44854</v>
          </cell>
          <cell r="Z1119"/>
          <cell r="AA1119">
            <v>44876.631944444445</v>
          </cell>
          <cell r="AB1119">
            <v>45468.331250000003</v>
          </cell>
          <cell r="AC1119">
            <v>23.995138888887595</v>
          </cell>
          <cell r="AD1119">
            <v>22.631944444445253</v>
          </cell>
          <cell r="AE1119">
            <v>591.69930555555766</v>
          </cell>
          <cell r="AF1119">
            <v>44865.752508034893</v>
          </cell>
          <cell r="AG1119">
            <v>44873.050028696052</v>
          </cell>
          <cell r="AH1119">
            <v>44902.636805555558</v>
          </cell>
          <cell r="AI1119">
            <v>1.1166968482905379</v>
          </cell>
          <cell r="AJ1119">
            <v>13.447711489899037</v>
          </cell>
          <cell r="AK1119">
            <v>26</v>
          </cell>
          <cell r="AL1119">
            <v>20</v>
          </cell>
          <cell r="AM1119">
            <v>16.115702479338843</v>
          </cell>
          <cell r="AN1119">
            <v>20.41322314049587</v>
          </cell>
          <cell r="AO1119">
            <v>13.115702479338843</v>
          </cell>
          <cell r="AP1119">
            <v>44</v>
          </cell>
          <cell r="AQ1119">
            <v>35.200000000000003</v>
          </cell>
          <cell r="AR1119">
            <v>30.200000000000003</v>
          </cell>
          <cell r="AS1119">
            <v>44911.831944444442</v>
          </cell>
          <cell r="AT1119">
            <v>44906.831944444442</v>
          </cell>
          <cell r="AU1119"/>
          <cell r="AV1119"/>
          <cell r="AW1119"/>
          <cell r="AX1119"/>
          <cell r="AY1119"/>
          <cell r="AZ1119"/>
          <cell r="BA1119"/>
          <cell r="BB1119"/>
          <cell r="BC1119" t="str">
            <v>PAID</v>
          </cell>
          <cell r="BD1119"/>
          <cell r="BE1119">
            <v>44879.631944444445</v>
          </cell>
          <cell r="BF1119">
            <v>7.3680555555547471</v>
          </cell>
          <cell r="BG1119">
            <v>44876</v>
          </cell>
          <cell r="BH1119">
            <v>44887</v>
          </cell>
        </row>
        <row r="1120">
          <cell r="E1120" t="str">
            <v>P2207135617</v>
          </cell>
          <cell r="F1120" t="str">
            <v>C1_422WU_Reconductoring to covered conductor; CY7-1069 to CY8-1061, 2spans</v>
          </cell>
          <cell r="G1120" t="str">
            <v>STA. CECILIA SAN ANTONIO VALLEY  1 SN ANTONIO PARANAQUE</v>
          </cell>
          <cell r="H1120" t="str">
            <v>PARAÑAQUE CITY</v>
          </cell>
          <cell r="I1120" t="str">
            <v>PARAÑAQUE</v>
          </cell>
          <cell r="J1120"/>
          <cell r="K1120"/>
          <cell r="L1120" t="str">
            <v>VJC</v>
          </cell>
          <cell r="M1120" t="str">
            <v>CLOSE</v>
          </cell>
          <cell r="N1120" t="str">
            <v>MBF</v>
          </cell>
          <cell r="O1120">
            <v>165.45</v>
          </cell>
          <cell r="P1120"/>
          <cell r="Q1120">
            <v>3.27</v>
          </cell>
          <cell r="R1120">
            <v>0</v>
          </cell>
          <cell r="S1120">
            <v>217322.94</v>
          </cell>
          <cell r="T1120" t="str">
            <v>P-SERIES</v>
          </cell>
          <cell r="U1120">
            <v>112199.05</v>
          </cell>
          <cell r="V1120">
            <v>98609.050000000017</v>
          </cell>
          <cell r="W1120">
            <v>44757.613194444442</v>
          </cell>
          <cell r="X1120">
            <v>44761.61041666667</v>
          </cell>
          <cell r="Y1120">
            <v>44764</v>
          </cell>
          <cell r="Z1120"/>
          <cell r="AA1120">
            <v>44805.568055555559</v>
          </cell>
          <cell r="AB1120">
            <v>45439.394444444442</v>
          </cell>
          <cell r="AC1120">
            <v>47.95486111111677</v>
          </cell>
          <cell r="AD1120">
            <v>43.957638888889051</v>
          </cell>
          <cell r="AE1120">
            <v>633.82638888888323</v>
          </cell>
          <cell r="AF1120">
            <v>44776.387387992829</v>
          </cell>
          <cell r="AG1120">
            <v>44785.19383960573</v>
          </cell>
          <cell r="AH1120">
            <v>44807.613194444442</v>
          </cell>
          <cell r="AI1120">
            <v>1.6517785493829109</v>
          </cell>
          <cell r="AJ1120">
            <v>15.845659722222081</v>
          </cell>
          <cell r="AK1120">
            <v>20</v>
          </cell>
          <cell r="AL1120">
            <v>36</v>
          </cell>
          <cell r="AM1120">
            <v>21.774193548387096</v>
          </cell>
          <cell r="AN1120">
            <v>27.58064516129032</v>
          </cell>
          <cell r="AO1120">
            <v>18.774193548387096</v>
          </cell>
          <cell r="AP1120">
            <v>40</v>
          </cell>
          <cell r="AQ1120">
            <v>32</v>
          </cell>
          <cell r="AR1120">
            <v>27</v>
          </cell>
          <cell r="AS1120">
            <v>44837.568055555559</v>
          </cell>
          <cell r="AT1120">
            <v>44832.568055555559</v>
          </cell>
          <cell r="AU1120"/>
          <cell r="AV1120"/>
          <cell r="AW1120"/>
          <cell r="AX1120"/>
          <cell r="AY1120"/>
          <cell r="AZ1120"/>
          <cell r="BA1120"/>
          <cell r="BB1120"/>
          <cell r="BC1120" t="str">
            <v>PAID</v>
          </cell>
          <cell r="BD1120"/>
          <cell r="BE1120">
            <v>44808.568055555559</v>
          </cell>
          <cell r="BF1120">
            <v>80.431944444440887</v>
          </cell>
          <cell r="BG1120">
            <v>44805</v>
          </cell>
          <cell r="BH1120">
            <v>44889</v>
          </cell>
        </row>
        <row r="1121">
          <cell r="E1121" t="str">
            <v>X21010326149</v>
          </cell>
          <cell r="F1121" t="str">
            <v>EVELINA R MONTELLANA</v>
          </cell>
          <cell r="G1121" t="str">
            <v>MILLARES, PUROK 4, TAGUIG CITY</v>
          </cell>
          <cell r="H1121" t="str">
            <v>TAGUIG CITY</v>
          </cell>
          <cell r="I1121" t="str">
            <v>PARAÑAQUE</v>
          </cell>
          <cell r="J1121"/>
          <cell r="K1121"/>
          <cell r="L1121" t="str">
            <v>VJC</v>
          </cell>
          <cell r="M1121" t="str">
            <v>CLOSE</v>
          </cell>
          <cell r="N1121" t="str">
            <v>MBF</v>
          </cell>
          <cell r="O1121">
            <v>134.18</v>
          </cell>
          <cell r="P1121"/>
          <cell r="Q1121">
            <v>184.78</v>
          </cell>
          <cell r="R1121">
            <v>43.5</v>
          </cell>
          <cell r="S1121">
            <v>438226.98</v>
          </cell>
          <cell r="T1121" t="str">
            <v>NEW</v>
          </cell>
          <cell r="U1121">
            <v>131881.44</v>
          </cell>
          <cell r="V1121">
            <v>52824.36</v>
          </cell>
          <cell r="W1121">
            <v>44263.606944444444</v>
          </cell>
          <cell r="X1121">
            <v>44264.357638888891</v>
          </cell>
          <cell r="Y1121">
            <v>44264</v>
          </cell>
          <cell r="Z1121"/>
          <cell r="AA1121">
            <v>44320.274305555555</v>
          </cell>
          <cell r="AB1121">
            <v>45577.686111111114</v>
          </cell>
          <cell r="AC1121">
            <v>56.667361111110949</v>
          </cell>
          <cell r="AD1121">
            <v>55.916666666664241</v>
          </cell>
          <cell r="AE1121">
            <v>1257.4118055555591</v>
          </cell>
          <cell r="AF1121">
            <v>44284.813840996168</v>
          </cell>
          <cell r="AG1121">
            <v>44294.269013409961</v>
          </cell>
          <cell r="AH1121">
            <v>44313.606944444444</v>
          </cell>
          <cell r="AI1121">
            <v>1.7557195216049331</v>
          </cell>
          <cell r="AJ1121">
            <v>28.577541035353615</v>
          </cell>
          <cell r="AK1121">
            <v>26</v>
          </cell>
          <cell r="AL1121">
            <v>36</v>
          </cell>
          <cell r="AM1121">
            <v>24.206896551724139</v>
          </cell>
          <cell r="AN1121">
            <v>30.662068965517239</v>
          </cell>
          <cell r="AO1121">
            <v>21.206896551724139</v>
          </cell>
          <cell r="AP1121">
            <v>44</v>
          </cell>
          <cell r="AQ1121">
            <v>35.200000000000003</v>
          </cell>
          <cell r="AR1121">
            <v>30.200000000000003</v>
          </cell>
          <cell r="AS1121">
            <v>44355.474305555552</v>
          </cell>
          <cell r="AT1121">
            <v>44350.474305555552</v>
          </cell>
          <cell r="AU1121"/>
          <cell r="AV1121"/>
          <cell r="AW1121"/>
          <cell r="AX1121"/>
          <cell r="AY1121"/>
          <cell r="AZ1121"/>
          <cell r="BA1121"/>
          <cell r="BB1121"/>
          <cell r="BC1121" t="str">
            <v>PAID</v>
          </cell>
          <cell r="BD1121"/>
          <cell r="BE1121">
            <v>44323.274305555555</v>
          </cell>
          <cell r="BF1121">
            <v>565.72569444444525</v>
          </cell>
          <cell r="BG1121">
            <v>44320</v>
          </cell>
          <cell r="BH1121">
            <v>44889</v>
          </cell>
        </row>
        <row r="1122">
          <cell r="E1122" t="str">
            <v>R21669982</v>
          </cell>
          <cell r="F1122" t="str">
            <v>ADOLFO, DOMICIANO</v>
          </cell>
          <cell r="G1122" t="str">
            <v>ST. THERESA, PERPETUAL VILLAGE, TAGUIG CITY</v>
          </cell>
          <cell r="H1122" t="str">
            <v>TAGUIG CITY</v>
          </cell>
          <cell r="I1122" t="str">
            <v>PARAÑAQUE</v>
          </cell>
          <cell r="J1122" t="str">
            <v>PAI June 24, 2022</v>
          </cell>
          <cell r="K1122"/>
          <cell r="L1122" t="str">
            <v>VJC</v>
          </cell>
          <cell r="M1122" t="str">
            <v>CLOSE</v>
          </cell>
          <cell r="N1122" t="str">
            <v>MBF</v>
          </cell>
          <cell r="O1122">
            <v>103.51</v>
          </cell>
          <cell r="P1122"/>
          <cell r="Q1122">
            <v>154.58000000000001</v>
          </cell>
          <cell r="R1122">
            <v>0</v>
          </cell>
          <cell r="S1122">
            <v>315819.75</v>
          </cell>
          <cell r="T1122" t="str">
            <v>RELOC</v>
          </cell>
          <cell r="U1122">
            <v>65323.25</v>
          </cell>
          <cell r="V1122">
            <v>17218.599999999999</v>
          </cell>
          <cell r="W1122">
            <v>44614.665972222225</v>
          </cell>
          <cell r="X1122">
            <v>44616</v>
          </cell>
          <cell r="Y1122">
            <v>44616</v>
          </cell>
          <cell r="Z1122"/>
          <cell r="AA1122">
            <v>44736.325694444444</v>
          </cell>
          <cell r="AB1122">
            <v>45657.633333333331</v>
          </cell>
          <cell r="AC1122">
            <v>121.65972222221899</v>
          </cell>
          <cell r="AD1122">
            <v>120.3256944444438</v>
          </cell>
          <cell r="AE1122">
            <v>921.3076388888876</v>
          </cell>
          <cell r="AF1122">
            <v>44635.872868773949</v>
          </cell>
          <cell r="AG1122">
            <v>44645.328041187742</v>
          </cell>
          <cell r="AH1122">
            <v>44664.665972222225</v>
          </cell>
          <cell r="AI1122">
            <v>3.7693717355174687</v>
          </cell>
          <cell r="AJ1122">
            <v>20.938809974747446</v>
          </cell>
          <cell r="AK1122">
            <v>26</v>
          </cell>
          <cell r="AL1122">
            <v>36</v>
          </cell>
          <cell r="AM1122">
            <v>24.206896551724139</v>
          </cell>
          <cell r="AN1122">
            <v>30.662068965517239</v>
          </cell>
          <cell r="AO1122">
            <v>21.206896551724139</v>
          </cell>
          <cell r="AP1122">
            <v>44</v>
          </cell>
          <cell r="AQ1122">
            <v>35.200000000000003</v>
          </cell>
          <cell r="AR1122">
            <v>30.200000000000003</v>
          </cell>
          <cell r="AS1122">
            <v>44771.525694444441</v>
          </cell>
          <cell r="AT1122">
            <v>44766.525694444441</v>
          </cell>
          <cell r="AU1122"/>
          <cell r="AV1122"/>
          <cell r="AW1122"/>
          <cell r="AX1122"/>
          <cell r="AY1122"/>
          <cell r="AZ1122"/>
          <cell r="BA1122"/>
          <cell r="BB1122"/>
          <cell r="BC1122" t="str">
            <v>PAID</v>
          </cell>
          <cell r="BD1122" t="str">
            <v xml:space="preserve">WITH BACKJOB </v>
          </cell>
          <cell r="BE1122">
            <v>44739.325694444444</v>
          </cell>
          <cell r="BF1122">
            <v>149.6743055555562</v>
          </cell>
          <cell r="BG1122">
            <v>44736</v>
          </cell>
          <cell r="BH1122">
            <v>44889</v>
          </cell>
        </row>
        <row r="1123">
          <cell r="E1123" t="str">
            <v>X22010386533</v>
          </cell>
          <cell r="F1123" t="str">
            <v>FABRIDUCT AND METAL SYSTEMS, INC.</v>
          </cell>
          <cell r="G1123" t="str">
            <v>CCMC, VETERANS CENTER, TAGUIG CITY</v>
          </cell>
          <cell r="H1123" t="str">
            <v>TAGUIG CITY</v>
          </cell>
          <cell r="I1123" t="str">
            <v>PARAÑAQUE</v>
          </cell>
          <cell r="J1123"/>
          <cell r="K1123"/>
          <cell r="L1123" t="str">
            <v>VJC</v>
          </cell>
          <cell r="M1123" t="str">
            <v>CLOSE</v>
          </cell>
          <cell r="N1123" t="str">
            <v>IJP</v>
          </cell>
          <cell r="O1123">
            <v>103.56</v>
          </cell>
          <cell r="P1123"/>
          <cell r="Q1123">
            <v>158.18</v>
          </cell>
          <cell r="R1123">
            <v>178</v>
          </cell>
          <cell r="S1123">
            <v>579458.47</v>
          </cell>
          <cell r="T1123" t="str">
            <v>NEW</v>
          </cell>
          <cell r="U1123">
            <v>70250.789999999994</v>
          </cell>
          <cell r="V1123">
            <v>35067.839999999997</v>
          </cell>
          <cell r="W1123">
            <v>44742.409722222219</v>
          </cell>
          <cell r="X1123">
            <v>44743</v>
          </cell>
          <cell r="Y1123">
            <v>44743</v>
          </cell>
          <cell r="Z1123"/>
          <cell r="AA1123">
            <v>44757.626388888886</v>
          </cell>
          <cell r="AB1123">
            <v>45643.697222222225</v>
          </cell>
          <cell r="AC1123">
            <v>15.216666666667152</v>
          </cell>
          <cell r="AD1123">
            <v>14.62638888888614</v>
          </cell>
          <cell r="AE1123">
            <v>886.07083333333867</v>
          </cell>
          <cell r="AF1123">
            <v>44761.855765387685</v>
          </cell>
          <cell r="AG1123">
            <v>44770.841376898476</v>
          </cell>
          <cell r="AH1123">
            <v>44792.409722222219</v>
          </cell>
          <cell r="AI1123">
            <v>0.50844150641027253</v>
          </cell>
          <cell r="AJ1123">
            <v>20.137973484848604</v>
          </cell>
          <cell r="AK1123">
            <v>26</v>
          </cell>
          <cell r="AL1123">
            <v>32</v>
          </cell>
          <cell r="AM1123">
            <v>22.446043165467625</v>
          </cell>
          <cell r="AN1123">
            <v>28.431654676258994</v>
          </cell>
          <cell r="AO1123">
            <v>19.446043165467625</v>
          </cell>
          <cell r="AP1123">
            <v>44</v>
          </cell>
          <cell r="AQ1123">
            <v>35.200000000000003</v>
          </cell>
          <cell r="AR1123">
            <v>30.200000000000003</v>
          </cell>
          <cell r="AS1123">
            <v>44792.826388888883</v>
          </cell>
          <cell r="AT1123">
            <v>44787.826388888883</v>
          </cell>
          <cell r="AU1123"/>
          <cell r="AV1123"/>
          <cell r="AW1123"/>
          <cell r="AX1123"/>
          <cell r="AY1123"/>
          <cell r="AZ1123"/>
          <cell r="BA1123"/>
          <cell r="BB1123"/>
          <cell r="BC1123" t="str">
            <v>PAID</v>
          </cell>
          <cell r="BD1123" t="str">
            <v>WITH BACKJOB</v>
          </cell>
          <cell r="BE1123">
            <v>44760.626388888886</v>
          </cell>
          <cell r="BF1123">
            <v>128.37361111111386</v>
          </cell>
          <cell r="BG1123">
            <v>44757</v>
          </cell>
          <cell r="BH1123">
            <v>44889</v>
          </cell>
        </row>
        <row r="1124">
          <cell r="E1124" t="str">
            <v>X22094015302</v>
          </cell>
          <cell r="F1124" t="str">
            <v>MAKATI DEVELOPMENT CORPORATION,</v>
          </cell>
          <cell r="G1124" t="str">
            <v>CUCUMBER, FTI CPD, TAGUIG CITY</v>
          </cell>
          <cell r="H1124" t="str">
            <v>TAGUIG CITY</v>
          </cell>
          <cell r="I1124" t="str">
            <v>PARAÑAQUE</v>
          </cell>
          <cell r="J1124" t="str">
            <v>permit needed for BT access</v>
          </cell>
          <cell r="K1124"/>
          <cell r="L1124" t="str">
            <v>VJC</v>
          </cell>
          <cell r="M1124" t="str">
            <v>CLOSE</v>
          </cell>
          <cell r="N1124" t="str">
            <v>JSP</v>
          </cell>
          <cell r="O1124">
            <v>206.67</v>
          </cell>
          <cell r="P1124"/>
          <cell r="Q1124">
            <v>285.82</v>
          </cell>
          <cell r="R1124">
            <v>0</v>
          </cell>
          <cell r="S1124">
            <v>175305.8</v>
          </cell>
          <cell r="T1124" t="str">
            <v>TERMINATION</v>
          </cell>
          <cell r="U1124">
            <v>144064.03</v>
          </cell>
          <cell r="V1124">
            <v>144064.03</v>
          </cell>
          <cell r="W1124">
            <v>44840.581250000003</v>
          </cell>
          <cell r="X1124">
            <v>44844</v>
          </cell>
          <cell r="Y1124">
            <v>44845</v>
          </cell>
          <cell r="Z1124"/>
          <cell r="AA1124">
            <v>44863.353472222225</v>
          </cell>
          <cell r="AB1124">
            <v>44938.306250000001</v>
          </cell>
          <cell r="AC1124">
            <v>22.772222222221899</v>
          </cell>
          <cell r="AD1124">
            <v>19.353472222224809</v>
          </cell>
          <cell r="AE1124">
            <v>74.952777777776646</v>
          </cell>
          <cell r="AF1124">
            <v>44862.449671052636</v>
          </cell>
          <cell r="AG1124">
            <v>44872.081250000003</v>
          </cell>
          <cell r="AH1124">
            <v>44890.581250000003</v>
          </cell>
          <cell r="AI1124">
            <v>0.68678130511462865</v>
          </cell>
          <cell r="AJ1124">
            <v>1.6294082125603619</v>
          </cell>
          <cell r="AK1124">
            <v>28</v>
          </cell>
          <cell r="AL1124">
            <v>36</v>
          </cell>
          <cell r="AM1124">
            <v>24.868421052631579</v>
          </cell>
          <cell r="AN1124">
            <v>31.499999999999996</v>
          </cell>
          <cell r="AO1124">
            <v>21.868421052631579</v>
          </cell>
          <cell r="AP1124">
            <v>46</v>
          </cell>
          <cell r="AQ1124">
            <v>36.800000000000004</v>
          </cell>
          <cell r="AR1124">
            <v>31.800000000000004</v>
          </cell>
          <cell r="AS1124">
            <v>44900.153472222228</v>
          </cell>
          <cell r="AT1124">
            <v>44895.153472222228</v>
          </cell>
          <cell r="AU1124"/>
          <cell r="AV1124"/>
          <cell r="AW1124"/>
          <cell r="AX1124"/>
          <cell r="AY1124"/>
          <cell r="AZ1124"/>
          <cell r="BA1124"/>
          <cell r="BB1124"/>
          <cell r="BC1124" t="str">
            <v>PAID</v>
          </cell>
          <cell r="BD1124"/>
          <cell r="BE1124">
            <v>44866.353472222225</v>
          </cell>
          <cell r="BF1124">
            <v>23.646527777775191</v>
          </cell>
          <cell r="BG1124"/>
          <cell r="BH1124">
            <v>44890</v>
          </cell>
        </row>
        <row r="1125">
          <cell r="E1125" t="str">
            <v>X22104287622</v>
          </cell>
          <cell r="F1125" t="str">
            <v>RENE JR AMARANTO CARREON</v>
          </cell>
          <cell r="G1125" t="str">
            <v>TEL AVIV, MULTINATIONAL VILL, PARANAQUE</v>
          </cell>
          <cell r="H1125" t="str">
            <v>PARAÑAQUE CITY</v>
          </cell>
          <cell r="I1125" t="str">
            <v>PARAÑAQUE</v>
          </cell>
          <cell r="J1125" t="str">
            <v>for FCOMP and meter</v>
          </cell>
          <cell r="K1125"/>
          <cell r="L1125" t="str">
            <v>CHALLENGER</v>
          </cell>
          <cell r="M1125" t="str">
            <v>CLOSE</v>
          </cell>
          <cell r="N1125" t="str">
            <v>JSP</v>
          </cell>
          <cell r="O1125">
            <v>36.03</v>
          </cell>
          <cell r="P1125"/>
          <cell r="Q1125">
            <v>49.4</v>
          </cell>
          <cell r="R1125">
            <v>98</v>
          </cell>
          <cell r="S1125">
            <v>82816.38</v>
          </cell>
          <cell r="T1125" t="str">
            <v>MODIFICATION</v>
          </cell>
          <cell r="U1125">
            <v>25135.27</v>
          </cell>
          <cell r="V1125">
            <v>25135.27</v>
          </cell>
          <cell r="W1125">
            <v>44855.666666666664</v>
          </cell>
          <cell r="X1125">
            <v>44860</v>
          </cell>
          <cell r="Y1125">
            <v>44858</v>
          </cell>
          <cell r="Z1125"/>
          <cell r="AA1125">
            <v>44869.724999999999</v>
          </cell>
          <cell r="AB1125">
            <v>44953.758333333331</v>
          </cell>
          <cell r="AC1125">
            <v>14.058333333334303</v>
          </cell>
          <cell r="AD1125">
            <v>9.7249999999985448</v>
          </cell>
          <cell r="AE1125">
            <v>84.033333333332848</v>
          </cell>
          <cell r="AF1125">
            <v>44873.74104683195</v>
          </cell>
          <cell r="AG1125">
            <v>44882.3608815427</v>
          </cell>
          <cell r="AH1125">
            <v>44905.666666666664</v>
          </cell>
          <cell r="AI1125">
            <v>0.50031127450983837</v>
          </cell>
          <cell r="AJ1125">
            <v>2.1008333333333211</v>
          </cell>
          <cell r="AK1125">
            <v>20</v>
          </cell>
          <cell r="AL1125">
            <v>34</v>
          </cell>
          <cell r="AM1125">
            <v>21.074380165289259</v>
          </cell>
          <cell r="AN1125">
            <v>26.694214876033058</v>
          </cell>
          <cell r="AO1125">
            <v>18.074380165289259</v>
          </cell>
          <cell r="AP1125">
            <v>40</v>
          </cell>
          <cell r="AQ1125">
            <v>32</v>
          </cell>
          <cell r="AR1125">
            <v>27</v>
          </cell>
          <cell r="AS1125">
            <v>44901.724999999999</v>
          </cell>
          <cell r="AT1125">
            <v>44896.724999999999</v>
          </cell>
          <cell r="AU1125"/>
          <cell r="AV1125"/>
          <cell r="AW1125"/>
          <cell r="AX1125"/>
          <cell r="AY1125"/>
          <cell r="AZ1125"/>
          <cell r="BA1125"/>
          <cell r="BB1125"/>
          <cell r="BC1125" t="str">
            <v>PAID</v>
          </cell>
          <cell r="BD1125"/>
          <cell r="BE1125">
            <v>44872.724999999999</v>
          </cell>
          <cell r="BF1125">
            <v>17.275000000001455</v>
          </cell>
          <cell r="BG1125">
            <v>44869</v>
          </cell>
          <cell r="BH1125">
            <v>44890</v>
          </cell>
        </row>
        <row r="1126">
          <cell r="E1126" t="str">
            <v>R22199819</v>
          </cell>
          <cell r="F1126" t="str">
            <v>LABANON, SUSAN PALERO</v>
          </cell>
          <cell r="G1126" t="str">
            <v>FIDELA, AMAIA STEPS SUCAT, PARANAQUE</v>
          </cell>
          <cell r="H1126" t="str">
            <v>PARAÑAQUE CITY</v>
          </cell>
          <cell r="I1126" t="str">
            <v>PARAÑAQUE</v>
          </cell>
          <cell r="J1126"/>
          <cell r="K1126"/>
          <cell r="L1126" t="str">
            <v>CHALLENGER</v>
          </cell>
          <cell r="M1126" t="str">
            <v>CLOSE</v>
          </cell>
          <cell r="N1126" t="str">
            <v>JSP</v>
          </cell>
          <cell r="O1126">
            <v>32.299999999999997</v>
          </cell>
          <cell r="P1126"/>
          <cell r="Q1126">
            <v>44.43</v>
          </cell>
          <cell r="R1126">
            <v>0</v>
          </cell>
          <cell r="S1126">
            <v>61032.59</v>
          </cell>
          <cell r="T1126" t="str">
            <v>RELOC</v>
          </cell>
          <cell r="U1126">
            <v>22515.200000000001</v>
          </cell>
          <cell r="V1126">
            <v>22512.2</v>
          </cell>
          <cell r="W1126">
            <v>44851.681944444441</v>
          </cell>
          <cell r="X1126">
            <v>44853</v>
          </cell>
          <cell r="Y1126">
            <v>44852</v>
          </cell>
          <cell r="Z1126"/>
          <cell r="AA1126">
            <v>44859.447222222225</v>
          </cell>
          <cell r="AB1126">
            <v>44953.811111111114</v>
          </cell>
          <cell r="AC1126">
            <v>7.7652777777839219</v>
          </cell>
          <cell r="AD1126">
            <v>6.4472222222248092</v>
          </cell>
          <cell r="AE1126">
            <v>94.363888888889051</v>
          </cell>
          <cell r="AF1126">
            <v>44870.456137992827</v>
          </cell>
          <cell r="AG1126">
            <v>44879.262589605729</v>
          </cell>
          <cell r="AH1126">
            <v>44901.681944444441</v>
          </cell>
          <cell r="AI1126">
            <v>0.26747067901255728</v>
          </cell>
          <cell r="AJ1126">
            <v>2.3590972222222262</v>
          </cell>
          <cell r="AK1126">
            <v>20</v>
          </cell>
          <cell r="AL1126">
            <v>36</v>
          </cell>
          <cell r="AM1126">
            <v>21.774193548387096</v>
          </cell>
          <cell r="AN1126">
            <v>27.58064516129032</v>
          </cell>
          <cell r="AO1126">
            <v>18.774193548387096</v>
          </cell>
          <cell r="AP1126">
            <v>40</v>
          </cell>
          <cell r="AQ1126">
            <v>32</v>
          </cell>
          <cell r="AR1126">
            <v>27</v>
          </cell>
          <cell r="AS1126">
            <v>44891.447222222225</v>
          </cell>
          <cell r="AT1126">
            <v>44886.447222222225</v>
          </cell>
          <cell r="AU1126"/>
          <cell r="AV1126"/>
          <cell r="AW1126"/>
          <cell r="AX1126"/>
          <cell r="AY1126"/>
          <cell r="AZ1126"/>
          <cell r="BA1126"/>
          <cell r="BB1126"/>
          <cell r="BC1126" t="str">
            <v>PAID</v>
          </cell>
          <cell r="BD1126"/>
          <cell r="BE1126">
            <v>44862.447222222225</v>
          </cell>
          <cell r="BF1126">
            <v>27.552777777775191</v>
          </cell>
          <cell r="BG1126">
            <v>44859</v>
          </cell>
          <cell r="BH1126">
            <v>44890</v>
          </cell>
        </row>
        <row r="1127">
          <cell r="E1127" t="str">
            <v>X22072979914</v>
          </cell>
          <cell r="F1127" t="str">
            <v>FLORENTINO JR YEE LOYOLA</v>
          </cell>
          <cell r="G1127" t="str">
            <v>RENAULT, VERAVILLE HOMES 3A, LAS PINAS CITY</v>
          </cell>
          <cell r="H1127" t="str">
            <v>LAS PIÑAS CITY</v>
          </cell>
          <cell r="I1127" t="str">
            <v>PARAÑAQUE</v>
          </cell>
          <cell r="J1127" t="str">
            <v>for FCOMP</v>
          </cell>
          <cell r="K1127"/>
          <cell r="L1127" t="str">
            <v>CHALLENGER</v>
          </cell>
          <cell r="M1127" t="str">
            <v>CLOSE</v>
          </cell>
          <cell r="N1127" t="str">
            <v>JSP</v>
          </cell>
          <cell r="O1127">
            <v>12.59</v>
          </cell>
          <cell r="P1127"/>
          <cell r="Q1127">
            <v>17.22</v>
          </cell>
          <cell r="R1127">
            <v>27.8</v>
          </cell>
          <cell r="S1127">
            <v>121660.42</v>
          </cell>
          <cell r="T1127" t="str">
            <v>NEW</v>
          </cell>
          <cell r="U1127">
            <v>8778.1299999999992</v>
          </cell>
          <cell r="V1127">
            <v>10091.89</v>
          </cell>
          <cell r="W1127">
            <v>44848.393055555556</v>
          </cell>
          <cell r="X1127">
            <v>44853</v>
          </cell>
          <cell r="Y1127">
            <v>44852</v>
          </cell>
          <cell r="Z1127"/>
          <cell r="AA1127">
            <v>44859.445833333331</v>
          </cell>
          <cell r="AB1127">
            <v>45031.586111111108</v>
          </cell>
          <cell r="AC1127">
            <v>11.052777777775191</v>
          </cell>
          <cell r="AD1127">
            <v>6.4458333333313931</v>
          </cell>
          <cell r="AE1127">
            <v>172.14027777777665</v>
          </cell>
          <cell r="AF1127">
            <v>44867.167249103943</v>
          </cell>
          <cell r="AG1127">
            <v>44875.973700716844</v>
          </cell>
          <cell r="AH1127">
            <v>44898.393055555556</v>
          </cell>
          <cell r="AI1127">
            <v>0.38070679012336767</v>
          </cell>
          <cell r="AJ1127">
            <v>4.3035069444444165</v>
          </cell>
          <cell r="AK1127">
            <v>20</v>
          </cell>
          <cell r="AL1127">
            <v>36</v>
          </cell>
          <cell r="AM1127">
            <v>21.774193548387096</v>
          </cell>
          <cell r="AN1127">
            <v>27.58064516129032</v>
          </cell>
          <cell r="AO1127">
            <v>18.774193548387096</v>
          </cell>
          <cell r="AP1127">
            <v>40</v>
          </cell>
          <cell r="AQ1127">
            <v>32</v>
          </cell>
          <cell r="AR1127">
            <v>27</v>
          </cell>
          <cell r="AS1127">
            <v>44891.445833333331</v>
          </cell>
          <cell r="AT1127">
            <v>44886.445833333331</v>
          </cell>
          <cell r="AU1127"/>
          <cell r="AV1127"/>
          <cell r="AW1127"/>
          <cell r="AX1127"/>
          <cell r="AY1127"/>
          <cell r="AZ1127"/>
          <cell r="BA1127"/>
          <cell r="BB1127"/>
          <cell r="BC1127" t="str">
            <v>PAID</v>
          </cell>
          <cell r="BD1127"/>
          <cell r="BE1127">
            <v>44862.445833333331</v>
          </cell>
          <cell r="BF1127">
            <v>27.554166666668607</v>
          </cell>
          <cell r="BG1127">
            <v>44859</v>
          </cell>
          <cell r="BH1127">
            <v>44890</v>
          </cell>
        </row>
        <row r="1128">
          <cell r="E1128" t="str">
            <v>X22093724123</v>
          </cell>
          <cell r="F1128" t="str">
            <v>INTERCONTINENTAL DEVELOPMENT CORP.</v>
          </cell>
          <cell r="G1128" t="str">
            <v>BLOCK 9, LINDENWOOD RESIDENCES, MUNTINLUPA</v>
          </cell>
          <cell r="H1128" t="str">
            <v>MUNTINLUPA CITY</v>
          </cell>
          <cell r="I1128" t="str">
            <v>PARAÑAQUE</v>
          </cell>
          <cell r="J1128"/>
          <cell r="K1128"/>
          <cell r="L1128" t="str">
            <v>CHALLENGER</v>
          </cell>
          <cell r="M1128" t="str">
            <v>CLOSE</v>
          </cell>
          <cell r="N1128" t="str">
            <v>JSP</v>
          </cell>
          <cell r="O1128">
            <v>12.97</v>
          </cell>
          <cell r="P1128"/>
          <cell r="Q1128">
            <v>17.670000000000002</v>
          </cell>
          <cell r="R1128">
            <v>34</v>
          </cell>
          <cell r="S1128">
            <v>121697.43</v>
          </cell>
          <cell r="T1128" t="str">
            <v>MODIFICATION</v>
          </cell>
          <cell r="U1128">
            <v>9040.9699999999993</v>
          </cell>
          <cell r="V1128">
            <v>10974.78</v>
          </cell>
          <cell r="W1128">
            <v>44825.356249999997</v>
          </cell>
          <cell r="X1128">
            <v>44831</v>
          </cell>
          <cell r="Y1128">
            <v>44828</v>
          </cell>
          <cell r="Z1128"/>
          <cell r="AA1128">
            <v>44840.658333333333</v>
          </cell>
          <cell r="AB1128">
            <v>45037.322222222225</v>
          </cell>
          <cell r="AC1128">
            <v>15.302083333335759</v>
          </cell>
          <cell r="AD1128">
            <v>9.6583333333328483</v>
          </cell>
          <cell r="AE1128">
            <v>196.66388888889196</v>
          </cell>
          <cell r="AF1128">
            <v>44844.130443548383</v>
          </cell>
          <cell r="AG1128">
            <v>44852.936895161285</v>
          </cell>
          <cell r="AH1128">
            <v>44875.356249999997</v>
          </cell>
          <cell r="AI1128">
            <v>0.5270717592593428</v>
          </cell>
          <cell r="AJ1128">
            <v>4.9165972222222987</v>
          </cell>
          <cell r="AK1128">
            <v>20</v>
          </cell>
          <cell r="AL1128">
            <v>36</v>
          </cell>
          <cell r="AM1128">
            <v>21.774193548387096</v>
          </cell>
          <cell r="AN1128">
            <v>27.58064516129032</v>
          </cell>
          <cell r="AO1128">
            <v>18.774193548387096</v>
          </cell>
          <cell r="AP1128">
            <v>40</v>
          </cell>
          <cell r="AQ1128">
            <v>32</v>
          </cell>
          <cell r="AR1128">
            <v>27</v>
          </cell>
          <cell r="AS1128">
            <v>44872.658333333333</v>
          </cell>
          <cell r="AT1128">
            <v>44867.658333333333</v>
          </cell>
          <cell r="AU1128"/>
          <cell r="AV1128"/>
          <cell r="AW1128"/>
          <cell r="AX1128"/>
          <cell r="AY1128"/>
          <cell r="AZ1128"/>
          <cell r="BA1128"/>
          <cell r="BB1128"/>
          <cell r="BC1128" t="str">
            <v>PAID</v>
          </cell>
          <cell r="BD1128"/>
          <cell r="BE1128">
            <v>44843.658333333333</v>
          </cell>
          <cell r="BF1128">
            <v>46.341666666667152</v>
          </cell>
          <cell r="BG1128">
            <v>44840</v>
          </cell>
          <cell r="BH1128">
            <v>44890</v>
          </cell>
        </row>
        <row r="1129">
          <cell r="E1129" t="str">
            <v>X22094087128</v>
          </cell>
          <cell r="F1129" t="str">
            <v>GRAND TITANIC REAL ESTATE INC.</v>
          </cell>
          <cell r="G1129" t="str">
            <v>PACIFIC, MARINA SUBD, PARANAQUE</v>
          </cell>
          <cell r="H1129" t="str">
            <v>PARAÑAQUE CITY</v>
          </cell>
          <cell r="I1129" t="str">
            <v>PARAÑAQUE</v>
          </cell>
          <cell r="J1129" t="str">
            <v>execution on 1111</v>
          </cell>
          <cell r="K1129"/>
          <cell r="L1129" t="str">
            <v>VJC</v>
          </cell>
          <cell r="M1129" t="str">
            <v>CLOSE</v>
          </cell>
          <cell r="N1129" t="str">
            <v>JSP</v>
          </cell>
          <cell r="O1129">
            <v>33.42</v>
          </cell>
          <cell r="P1129"/>
          <cell r="Q1129">
            <v>45.53</v>
          </cell>
          <cell r="R1129">
            <v>0</v>
          </cell>
          <cell r="S1129">
            <v>33838.660000000003</v>
          </cell>
          <cell r="T1129" t="str">
            <v>TERMINATION</v>
          </cell>
          <cell r="U1129">
            <v>23302.35</v>
          </cell>
          <cell r="V1129">
            <v>23302.349999999995</v>
          </cell>
          <cell r="W1129">
            <v>44839.683333333334</v>
          </cell>
          <cell r="X1129">
            <v>44846</v>
          </cell>
          <cell r="Y1129">
            <v>44845</v>
          </cell>
          <cell r="Z1129"/>
          <cell r="AA1129">
            <v>44881.270138888889</v>
          </cell>
          <cell r="AB1129">
            <v>45037.368750000001</v>
          </cell>
          <cell r="AC1129">
            <v>41.586805555554747</v>
          </cell>
          <cell r="AD1129">
            <v>35.270138888889051</v>
          </cell>
          <cell r="AE1129">
            <v>156.0986111111124</v>
          </cell>
          <cell r="AF1129">
            <v>44858.457526881721</v>
          </cell>
          <cell r="AG1129">
            <v>44867.263978494622</v>
          </cell>
          <cell r="AH1129">
            <v>44889.683333333334</v>
          </cell>
          <cell r="AI1129">
            <v>1.4324344135802192</v>
          </cell>
          <cell r="AJ1129">
            <v>3.9024652777778099</v>
          </cell>
          <cell r="AK1129">
            <v>20</v>
          </cell>
          <cell r="AL1129">
            <v>36</v>
          </cell>
          <cell r="AM1129">
            <v>21.774193548387096</v>
          </cell>
          <cell r="AN1129">
            <v>27.58064516129032</v>
          </cell>
          <cell r="AO1129">
            <v>18.774193548387096</v>
          </cell>
          <cell r="AP1129">
            <v>40</v>
          </cell>
          <cell r="AQ1129">
            <v>32</v>
          </cell>
          <cell r="AR1129">
            <v>27</v>
          </cell>
          <cell r="AS1129">
            <v>44913.270138888889</v>
          </cell>
          <cell r="AT1129">
            <v>44908.270138888889</v>
          </cell>
          <cell r="AU1129"/>
          <cell r="AV1129"/>
          <cell r="AW1129"/>
          <cell r="AX1129"/>
          <cell r="AY1129"/>
          <cell r="AZ1129"/>
          <cell r="BA1129"/>
          <cell r="BB1129"/>
          <cell r="BC1129" t="str">
            <v>PAID</v>
          </cell>
          <cell r="BD1129"/>
          <cell r="BE1129">
            <v>44884.270138888889</v>
          </cell>
          <cell r="BF1129">
            <v>5.7298611111109494</v>
          </cell>
          <cell r="BG1129">
            <v>44881</v>
          </cell>
          <cell r="BH1129">
            <v>44890</v>
          </cell>
        </row>
        <row r="1130">
          <cell r="E1130" t="str">
            <v>X22093992363</v>
          </cell>
          <cell r="F1130" t="str">
            <v>BENAIDA DIONISIO PASTOR</v>
          </cell>
          <cell r="G1130" t="str">
            <v>PHILIP, BETTERLIVING SUBD ANNEX 35, PARANAQUE</v>
          </cell>
          <cell r="H1130" t="str">
            <v>PARAÑAQUE CITY</v>
          </cell>
          <cell r="I1130" t="str">
            <v>PARAÑAQUE</v>
          </cell>
          <cell r="J1130" t="str">
            <v>DT already placed 1020, correction on SD length</v>
          </cell>
          <cell r="K1130"/>
          <cell r="L1130" t="str">
            <v>ECOM</v>
          </cell>
          <cell r="M1130" t="str">
            <v>CLOSE</v>
          </cell>
          <cell r="N1130" t="str">
            <v>JSP</v>
          </cell>
          <cell r="O1130">
            <v>27.75</v>
          </cell>
          <cell r="P1130"/>
          <cell r="Q1130">
            <v>35.78</v>
          </cell>
          <cell r="R1130">
            <v>22.35</v>
          </cell>
          <cell r="S1130">
            <v>151747.60999999999</v>
          </cell>
          <cell r="T1130" t="str">
            <v>MODIFICATION</v>
          </cell>
          <cell r="U1130">
            <v>18208.09</v>
          </cell>
          <cell r="V1130">
            <v>19022.72</v>
          </cell>
          <cell r="W1130">
            <v>44848.745138888888</v>
          </cell>
          <cell r="X1130">
            <v>44853</v>
          </cell>
          <cell r="Y1130">
            <v>44853</v>
          </cell>
          <cell r="Z1130"/>
          <cell r="AA1130">
            <v>44876.607638888891</v>
          </cell>
          <cell r="AB1130">
            <v>45067.575694444444</v>
          </cell>
          <cell r="AC1130">
            <v>27.86250000000291</v>
          </cell>
          <cell r="AD1130">
            <v>23.607638888890506</v>
          </cell>
          <cell r="AE1130">
            <v>190.96805555555329</v>
          </cell>
          <cell r="AF1130">
            <v>44867.519332437274</v>
          </cell>
          <cell r="AG1130">
            <v>44876.325784050176</v>
          </cell>
          <cell r="AH1130">
            <v>44898.745138888888</v>
          </cell>
          <cell r="AI1130">
            <v>0.95970833333343353</v>
          </cell>
          <cell r="AJ1130">
            <v>4.7742013888888319</v>
          </cell>
          <cell r="AK1130">
            <v>20</v>
          </cell>
          <cell r="AL1130">
            <v>36</v>
          </cell>
          <cell r="AM1130">
            <v>21.774193548387096</v>
          </cell>
          <cell r="AN1130">
            <v>27.58064516129032</v>
          </cell>
          <cell r="AO1130">
            <v>18.774193548387096</v>
          </cell>
          <cell r="AP1130">
            <v>40</v>
          </cell>
          <cell r="AQ1130">
            <v>32</v>
          </cell>
          <cell r="AR1130">
            <v>27</v>
          </cell>
          <cell r="AS1130">
            <v>44908.607638888891</v>
          </cell>
          <cell r="AT1130">
            <v>44903.607638888891</v>
          </cell>
          <cell r="AU1130"/>
          <cell r="AV1130"/>
          <cell r="AW1130"/>
          <cell r="AX1130"/>
          <cell r="AY1130"/>
          <cell r="AZ1130"/>
          <cell r="BA1130"/>
          <cell r="BB1130"/>
          <cell r="BC1130" t="str">
            <v>PAID</v>
          </cell>
          <cell r="BD1130"/>
          <cell r="BE1130">
            <v>44879.607638888891</v>
          </cell>
          <cell r="BF1130">
            <v>10.392361111109494</v>
          </cell>
          <cell r="BG1130">
            <v>44876</v>
          </cell>
          <cell r="BH1130">
            <v>44890</v>
          </cell>
        </row>
        <row r="1131">
          <cell r="E1131" t="str">
            <v>X22041664104</v>
          </cell>
          <cell r="F1131" t="str">
            <v>RAICON DEVELOPMENT CORPORATION</v>
          </cell>
          <cell r="G1131" t="str">
            <v>QUIRINO, PULANGLUPA I, LAS PINAS CITY</v>
          </cell>
          <cell r="H1131" t="str">
            <v>LAS PIÑAS CITY</v>
          </cell>
          <cell r="I1131" t="str">
            <v>PARAÑAQUE</v>
          </cell>
          <cell r="J1131" t="str">
            <v>for meter 1022</v>
          </cell>
          <cell r="K1131"/>
          <cell r="L1131" t="str">
            <v>CHALLENGER</v>
          </cell>
          <cell r="M1131" t="str">
            <v>CLOSE</v>
          </cell>
          <cell r="N1131" t="str">
            <v>JSP</v>
          </cell>
          <cell r="O1131">
            <v>85.51</v>
          </cell>
          <cell r="P1131"/>
          <cell r="Q1131">
            <v>126.6</v>
          </cell>
          <cell r="R1131">
            <v>133</v>
          </cell>
          <cell r="S1131">
            <v>616957.5</v>
          </cell>
          <cell r="T1131" t="str">
            <v>NEW</v>
          </cell>
          <cell r="U1131">
            <v>62182.63</v>
          </cell>
          <cell r="V1131">
            <v>55279.44000000001</v>
          </cell>
          <cell r="W1131">
            <v>44846.580555555556</v>
          </cell>
          <cell r="X1131">
            <v>44848</v>
          </cell>
          <cell r="Y1131">
            <v>44847</v>
          </cell>
          <cell r="Z1131"/>
          <cell r="AA1131">
            <v>44856.542361111111</v>
          </cell>
          <cell r="AB1131">
            <v>45067.664583333331</v>
          </cell>
          <cell r="AC1131">
            <v>9.9618055555547471</v>
          </cell>
          <cell r="AD1131">
            <v>8.5423611111109494</v>
          </cell>
          <cell r="AE1131">
            <v>211.12222222222044</v>
          </cell>
          <cell r="AF1131">
            <v>44866.026598721022</v>
          </cell>
          <cell r="AG1131">
            <v>44875.012210231813</v>
          </cell>
          <cell r="AH1131">
            <v>44896.580555555556</v>
          </cell>
          <cell r="AI1131">
            <v>0.33285840678416101</v>
          </cell>
          <cell r="AJ1131">
            <v>4.7982323232322832</v>
          </cell>
          <cell r="AK1131">
            <v>26</v>
          </cell>
          <cell r="AL1131">
            <v>32</v>
          </cell>
          <cell r="AM1131">
            <v>22.446043165467625</v>
          </cell>
          <cell r="AN1131">
            <v>28.431654676258994</v>
          </cell>
          <cell r="AO1131">
            <v>19.446043165467625</v>
          </cell>
          <cell r="AP1131">
            <v>44</v>
          </cell>
          <cell r="AQ1131">
            <v>35.200000000000003</v>
          </cell>
          <cell r="AR1131">
            <v>30.200000000000003</v>
          </cell>
          <cell r="AS1131">
            <v>44891.742361111108</v>
          </cell>
          <cell r="AT1131">
            <v>44886.742361111108</v>
          </cell>
          <cell r="AU1131"/>
          <cell r="AV1131"/>
          <cell r="AW1131"/>
          <cell r="AX1131"/>
          <cell r="AY1131"/>
          <cell r="AZ1131"/>
          <cell r="BA1131"/>
          <cell r="BB1131"/>
          <cell r="BC1131" t="str">
            <v>PAID</v>
          </cell>
          <cell r="BD1131"/>
          <cell r="BE1131">
            <v>44859.542361111111</v>
          </cell>
          <cell r="BF1131">
            <v>30.457638888889051</v>
          </cell>
          <cell r="BG1131">
            <v>44856</v>
          </cell>
          <cell r="BH1131">
            <v>44890</v>
          </cell>
        </row>
        <row r="1132">
          <cell r="E1132" t="str">
            <v>X21094071104</v>
          </cell>
          <cell r="F1132" t="str">
            <v>RIZAL COMML BANKING CORP</v>
          </cell>
          <cell r="G1132" t="str">
            <v>MANALAC, TAGUIG BAGUMBAYAN INDL ASS INC, TAGUIG CITY</v>
          </cell>
          <cell r="H1132" t="str">
            <v>TAGUIG CITY</v>
          </cell>
          <cell r="I1132" t="str">
            <v>PARAÑAQUE</v>
          </cell>
          <cell r="J1132"/>
          <cell r="K1132"/>
          <cell r="L1132" t="str">
            <v>VJC</v>
          </cell>
          <cell r="M1132" t="str">
            <v>CLOSE</v>
          </cell>
          <cell r="N1132" t="str">
            <v>JSP</v>
          </cell>
          <cell r="O1132">
            <v>15.17</v>
          </cell>
          <cell r="P1132"/>
          <cell r="Q1132">
            <v>20.58</v>
          </cell>
          <cell r="R1132">
            <v>19</v>
          </cell>
          <cell r="S1132">
            <v>117231.67</v>
          </cell>
          <cell r="T1132" t="str">
            <v>NEW</v>
          </cell>
          <cell r="U1132">
            <v>10576.86</v>
          </cell>
          <cell r="V1132">
            <v>11918.84</v>
          </cell>
          <cell r="W1132">
            <v>44867.515277777777</v>
          </cell>
          <cell r="X1132">
            <v>44873</v>
          </cell>
          <cell r="Y1132">
            <v>44873</v>
          </cell>
          <cell r="Z1132"/>
          <cell r="AA1132">
            <v>44876.429861111108</v>
          </cell>
          <cell r="AB1132">
            <v>45276.561111111114</v>
          </cell>
          <cell r="AC1132">
            <v>8.9145833333313931</v>
          </cell>
          <cell r="AD1132">
            <v>3.429861111108039</v>
          </cell>
          <cell r="AE1132">
            <v>400.13125000000582</v>
          </cell>
          <cell r="AF1132">
            <v>44886.289471326163</v>
          </cell>
          <cell r="AG1132">
            <v>44895.095922939065</v>
          </cell>
          <cell r="AH1132">
            <v>44917.515277777777</v>
          </cell>
          <cell r="AI1132">
            <v>0.30705787037030352</v>
          </cell>
          <cell r="AJ1132">
            <v>10.003281250000146</v>
          </cell>
          <cell r="AK1132">
            <v>20</v>
          </cell>
          <cell r="AL1132">
            <v>36</v>
          </cell>
          <cell r="AM1132">
            <v>21.774193548387096</v>
          </cell>
          <cell r="AN1132">
            <v>27.58064516129032</v>
          </cell>
          <cell r="AO1132">
            <v>18.774193548387096</v>
          </cell>
          <cell r="AP1132">
            <v>40</v>
          </cell>
          <cell r="AQ1132">
            <v>32</v>
          </cell>
          <cell r="AR1132">
            <v>27</v>
          </cell>
          <cell r="AS1132">
            <v>44908.429861111108</v>
          </cell>
          <cell r="AT1132">
            <v>44903.429861111108</v>
          </cell>
          <cell r="AU1132"/>
          <cell r="AV1132"/>
          <cell r="AW1132"/>
          <cell r="AX1132"/>
          <cell r="AY1132"/>
          <cell r="AZ1132"/>
          <cell r="BA1132"/>
          <cell r="BB1132"/>
          <cell r="BC1132" t="str">
            <v>PAID</v>
          </cell>
          <cell r="BD1132"/>
          <cell r="BE1132">
            <v>44879.429861111108</v>
          </cell>
          <cell r="BF1132">
            <v>10.570138888891961</v>
          </cell>
          <cell r="BG1132">
            <v>44876</v>
          </cell>
          <cell r="BH1132">
            <v>44890</v>
          </cell>
        </row>
        <row r="1133">
          <cell r="E1133" t="str">
            <v>X22031006352</v>
          </cell>
          <cell r="F1133" t="str">
            <v>HARD DISCOUNT PHILIPPINES, INC.</v>
          </cell>
          <cell r="G1133" t="str">
            <v>M.L. QUEZON, PUROK 3, TAGUIG CITY</v>
          </cell>
          <cell r="H1133" t="str">
            <v>TAGUIG CITY</v>
          </cell>
          <cell r="I1133" t="str">
            <v>PARAÑAQUE</v>
          </cell>
          <cell r="J1133" t="str">
            <v>for meter/FCOMP</v>
          </cell>
          <cell r="K1133"/>
          <cell r="L1133" t="str">
            <v>VJC</v>
          </cell>
          <cell r="M1133" t="str">
            <v>CLOSE</v>
          </cell>
          <cell r="N1133" t="str">
            <v>JSP</v>
          </cell>
          <cell r="O1133">
            <v>4.8</v>
          </cell>
          <cell r="P1133"/>
          <cell r="Q1133">
            <v>6.57</v>
          </cell>
          <cell r="R1133">
            <v>20</v>
          </cell>
          <cell r="S1133">
            <v>21340.9</v>
          </cell>
          <cell r="T1133" t="str">
            <v>NEW</v>
          </cell>
          <cell r="U1133">
            <v>3345.77</v>
          </cell>
          <cell r="V1133">
            <v>8446.25</v>
          </cell>
          <cell r="W1133">
            <v>44847.484722222223</v>
          </cell>
          <cell r="X1133">
            <v>44853</v>
          </cell>
          <cell r="Y1133">
            <v>44848</v>
          </cell>
          <cell r="Z1133"/>
          <cell r="AA1133">
            <v>44870.372916666667</v>
          </cell>
          <cell r="AB1133">
            <v>45278.540277777778</v>
          </cell>
          <cell r="AC1133">
            <v>22.888194444443798</v>
          </cell>
          <cell r="AD1133">
            <v>17.372916666667152</v>
          </cell>
          <cell r="AE1133">
            <v>408.16736111111095</v>
          </cell>
          <cell r="AF1133">
            <v>44866.25891577061</v>
          </cell>
          <cell r="AG1133">
            <v>44875.065367383511</v>
          </cell>
          <cell r="AH1133">
            <v>44897.484722222223</v>
          </cell>
          <cell r="AI1133">
            <v>0.78837114197528635</v>
          </cell>
          <cell r="AJ1133">
            <v>10.204184027777774</v>
          </cell>
          <cell r="AK1133">
            <v>20</v>
          </cell>
          <cell r="AL1133">
            <v>36</v>
          </cell>
          <cell r="AM1133">
            <v>21.774193548387096</v>
          </cell>
          <cell r="AN1133">
            <v>27.58064516129032</v>
          </cell>
          <cell r="AO1133">
            <v>18.774193548387096</v>
          </cell>
          <cell r="AP1133">
            <v>40</v>
          </cell>
          <cell r="AQ1133">
            <v>32</v>
          </cell>
          <cell r="AR1133">
            <v>27</v>
          </cell>
          <cell r="AS1133">
            <v>44902.372916666667</v>
          </cell>
          <cell r="AT1133">
            <v>44897.372916666667</v>
          </cell>
          <cell r="AU1133"/>
          <cell r="AV1133"/>
          <cell r="AW1133"/>
          <cell r="AX1133"/>
          <cell r="AY1133"/>
          <cell r="AZ1133"/>
          <cell r="BA1133"/>
          <cell r="BB1133"/>
          <cell r="BC1133" t="str">
            <v>PAID</v>
          </cell>
          <cell r="BD1133"/>
          <cell r="BE1133">
            <v>44873.372916666667</v>
          </cell>
          <cell r="BF1133">
            <v>16.627083333332848</v>
          </cell>
          <cell r="BG1133">
            <v>44870</v>
          </cell>
          <cell r="BH1133">
            <v>44890</v>
          </cell>
        </row>
        <row r="1134">
          <cell r="E1134" t="str">
            <v>X22062735353</v>
          </cell>
          <cell r="F1134" t="str">
            <v>CONCORD GRAFIX CORPORATION</v>
          </cell>
          <cell r="G1134" t="str">
            <v>DOÑA IRENE, IRENEVILLE SUBD, PARANAQUE</v>
          </cell>
          <cell r="H1134" t="str">
            <v>PARAÑAQUE CITY</v>
          </cell>
          <cell r="I1134" t="str">
            <v>PARAÑAQUE</v>
          </cell>
          <cell r="J1134" t="str">
            <v>RTPI</v>
          </cell>
          <cell r="K1134"/>
          <cell r="L1134" t="str">
            <v>CHALLENGER</v>
          </cell>
          <cell r="M1134" t="str">
            <v>CLOSE</v>
          </cell>
          <cell r="N1134" t="str">
            <v>JSP</v>
          </cell>
          <cell r="O1134">
            <v>80.75</v>
          </cell>
          <cell r="P1134"/>
          <cell r="Q1134">
            <v>117.58</v>
          </cell>
          <cell r="R1134">
            <v>100</v>
          </cell>
          <cell r="S1134">
            <v>454166.79</v>
          </cell>
          <cell r="T1134" t="str">
            <v>NEW</v>
          </cell>
          <cell r="U1134">
            <v>56308.57</v>
          </cell>
          <cell r="V1134">
            <v>64814.86</v>
          </cell>
          <cell r="W1134">
            <v>44844.693055555559</v>
          </cell>
          <cell r="X1134">
            <v>44846</v>
          </cell>
          <cell r="Y1134">
            <v>44845</v>
          </cell>
          <cell r="Z1134"/>
          <cell r="AA1134">
            <v>44856.541666666664</v>
          </cell>
          <cell r="AB1134">
            <v>45358.326388888891</v>
          </cell>
          <cell r="AC1134">
            <v>11.848611111105129</v>
          </cell>
          <cell r="AD1134">
            <v>10.541666666664241</v>
          </cell>
          <cell r="AE1134">
            <v>501.78472222222626</v>
          </cell>
          <cell r="AF1134">
            <v>44865.038125978092</v>
          </cell>
          <cell r="AG1134">
            <v>44874.263478090768</v>
          </cell>
          <cell r="AH1134">
            <v>44894.693055555559</v>
          </cell>
          <cell r="AI1134">
            <v>0.3806567370536037</v>
          </cell>
          <cell r="AJ1134">
            <v>11.404198232323324</v>
          </cell>
          <cell r="AK1134">
            <v>26</v>
          </cell>
          <cell r="AL1134">
            <v>34</v>
          </cell>
          <cell r="AM1134">
            <v>23.345070422535212</v>
          </cell>
          <cell r="AN1134">
            <v>29.570422535211268</v>
          </cell>
          <cell r="AO1134">
            <v>20.345070422535212</v>
          </cell>
          <cell r="AP1134">
            <v>44</v>
          </cell>
          <cell r="AQ1134">
            <v>35.200000000000003</v>
          </cell>
          <cell r="AR1134">
            <v>30.200000000000003</v>
          </cell>
          <cell r="AS1134">
            <v>44891.741666666661</v>
          </cell>
          <cell r="AT1134">
            <v>44886.741666666661</v>
          </cell>
          <cell r="AU1134"/>
          <cell r="AV1134"/>
          <cell r="AW1134"/>
          <cell r="AX1134"/>
          <cell r="AY1134"/>
          <cell r="AZ1134"/>
          <cell r="BA1134"/>
          <cell r="BB1134"/>
          <cell r="BC1134" t="str">
            <v>PAID</v>
          </cell>
          <cell r="BD1134"/>
          <cell r="BE1134">
            <v>44859.541666666664</v>
          </cell>
          <cell r="BF1134">
            <v>30.458333333335759</v>
          </cell>
          <cell r="BG1134">
            <v>44856</v>
          </cell>
          <cell r="BH1134">
            <v>44890</v>
          </cell>
        </row>
        <row r="1135">
          <cell r="E1135" t="str">
            <v>X22093920476</v>
          </cell>
          <cell r="F1135" t="str">
            <v>DITO TELECOMMUNITY CORPORATION</v>
          </cell>
          <cell r="G1135" t="str">
            <v>MABOLO, VERDANT ACRES SUBD, LAS PINAS CITY</v>
          </cell>
          <cell r="H1135" t="str">
            <v>LAS PIÑAS CITY</v>
          </cell>
          <cell r="I1135" t="str">
            <v>PARAÑAQUE</v>
          </cell>
          <cell r="J1135" t="str">
            <v>RTPI 1018</v>
          </cell>
          <cell r="K1135"/>
          <cell r="L1135" t="str">
            <v>CHALLENGER</v>
          </cell>
          <cell r="M1135" t="str">
            <v>CLOSE</v>
          </cell>
          <cell r="N1135" t="str">
            <v>JSP</v>
          </cell>
          <cell r="O1135">
            <v>21.26</v>
          </cell>
          <cell r="P1135"/>
          <cell r="Q1135">
            <v>29.02</v>
          </cell>
          <cell r="R1135">
            <v>36</v>
          </cell>
          <cell r="S1135">
            <v>196869.23</v>
          </cell>
          <cell r="T1135" t="str">
            <v>NEW</v>
          </cell>
          <cell r="U1135">
            <v>14818.85</v>
          </cell>
          <cell r="V1135">
            <v>16962.689999999999</v>
          </cell>
          <cell r="W1135">
            <v>44839.71875</v>
          </cell>
          <cell r="X1135">
            <v>44844</v>
          </cell>
          <cell r="Y1135">
            <v>44844</v>
          </cell>
          <cell r="Z1135"/>
          <cell r="AA1135">
            <v>44851.777083333334</v>
          </cell>
          <cell r="AB1135">
            <v>45358.438194444447</v>
          </cell>
          <cell r="AC1135">
            <v>12.058333333334303</v>
          </cell>
          <cell r="AD1135">
            <v>7.7770833333343035</v>
          </cell>
          <cell r="AE1135">
            <v>506.6611111111124</v>
          </cell>
          <cell r="AF1135">
            <v>44858.492943548386</v>
          </cell>
          <cell r="AG1135">
            <v>44867.299395161288</v>
          </cell>
          <cell r="AH1135">
            <v>44889.71875</v>
          </cell>
          <cell r="AI1135">
            <v>0.41534259259262601</v>
          </cell>
          <cell r="AJ1135">
            <v>12.66652777777781</v>
          </cell>
          <cell r="AK1135">
            <v>20</v>
          </cell>
          <cell r="AL1135">
            <v>36</v>
          </cell>
          <cell r="AM1135">
            <v>21.774193548387096</v>
          </cell>
          <cell r="AN1135">
            <v>27.58064516129032</v>
          </cell>
          <cell r="AO1135">
            <v>18.774193548387096</v>
          </cell>
          <cell r="AP1135">
            <v>40</v>
          </cell>
          <cell r="AQ1135">
            <v>32</v>
          </cell>
          <cell r="AR1135">
            <v>27</v>
          </cell>
          <cell r="AS1135">
            <v>44883.777083333334</v>
          </cell>
          <cell r="AT1135">
            <v>44878.777083333334</v>
          </cell>
          <cell r="AU1135"/>
          <cell r="AV1135"/>
          <cell r="AW1135"/>
          <cell r="AX1135"/>
          <cell r="AY1135"/>
          <cell r="AZ1135"/>
          <cell r="BA1135"/>
          <cell r="BB1135"/>
          <cell r="BC1135" t="str">
            <v>PAID</v>
          </cell>
          <cell r="BD1135"/>
          <cell r="BE1135">
            <v>44854.777083333334</v>
          </cell>
          <cell r="BF1135">
            <v>35.222916666665697</v>
          </cell>
          <cell r="BG1135">
            <v>44851</v>
          </cell>
          <cell r="BH1135">
            <v>44890</v>
          </cell>
        </row>
        <row r="1136">
          <cell r="E1136" t="str">
            <v>X22073106984</v>
          </cell>
          <cell r="F1136" t="str">
            <v>L. B. ALCARAZ CONSTRUCTION CORP.</v>
          </cell>
          <cell r="G1136" t="str">
            <v>DOÑA SOLEDAD, BETTER LIVING SUBD, PARANAQUE</v>
          </cell>
          <cell r="H1136" t="str">
            <v>PARAÑAQUE CITY</v>
          </cell>
          <cell r="I1136" t="str">
            <v>PARAÑAQUE</v>
          </cell>
          <cell r="J1136" t="str">
            <v>for verification with design on dxf</v>
          </cell>
          <cell r="K1136"/>
          <cell r="L1136" t="str">
            <v>CHALLENGER</v>
          </cell>
          <cell r="M1136" t="str">
            <v>CLOSE</v>
          </cell>
          <cell r="N1136" t="str">
            <v>JSP</v>
          </cell>
          <cell r="O1136">
            <v>136.18</v>
          </cell>
          <cell r="P1136"/>
          <cell r="Q1136">
            <v>186.7</v>
          </cell>
          <cell r="R1136">
            <v>58</v>
          </cell>
          <cell r="S1136">
            <v>696249.15</v>
          </cell>
          <cell r="T1136" t="str">
            <v>NEW</v>
          </cell>
          <cell r="U1136">
            <v>94927.8</v>
          </cell>
          <cell r="V1136">
            <v>87617.5</v>
          </cell>
          <cell r="W1136">
            <v>44852.55972222222</v>
          </cell>
          <cell r="X1136">
            <v>44854</v>
          </cell>
          <cell r="Y1136">
            <v>44854</v>
          </cell>
          <cell r="Z1136"/>
          <cell r="AA1136">
            <v>44870.62777777778</v>
          </cell>
          <cell r="AB1136">
            <v>45422.629861111112</v>
          </cell>
          <cell r="AC1136">
            <v>18.068055555559113</v>
          </cell>
          <cell r="AD1136">
            <v>16.627777777779556</v>
          </cell>
          <cell r="AE1136">
            <v>552.00208333333285</v>
          </cell>
          <cell r="AF1136">
            <v>44872.904792644753</v>
          </cell>
          <cell r="AG1136">
            <v>44882.13014475743</v>
          </cell>
          <cell r="AH1136">
            <v>44902.55972222222</v>
          </cell>
          <cell r="AI1136">
            <v>0.58046694318764569</v>
          </cell>
          <cell r="AJ1136">
            <v>12.545501893939383</v>
          </cell>
          <cell r="AK1136">
            <v>26</v>
          </cell>
          <cell r="AL1136">
            <v>34</v>
          </cell>
          <cell r="AM1136">
            <v>23.345070422535212</v>
          </cell>
          <cell r="AN1136">
            <v>29.570422535211268</v>
          </cell>
          <cell r="AO1136">
            <v>20.345070422535212</v>
          </cell>
          <cell r="AP1136">
            <v>44</v>
          </cell>
          <cell r="AQ1136">
            <v>35.200000000000003</v>
          </cell>
          <cell r="AR1136">
            <v>30.200000000000003</v>
          </cell>
          <cell r="AS1136">
            <v>44905.827777777777</v>
          </cell>
          <cell r="AT1136">
            <v>44900.827777777777</v>
          </cell>
          <cell r="AU1136"/>
          <cell r="AV1136"/>
          <cell r="AW1136"/>
          <cell r="AX1136"/>
          <cell r="AY1136"/>
          <cell r="AZ1136"/>
          <cell r="BA1136"/>
          <cell r="BB1136"/>
          <cell r="BC1136" t="str">
            <v>PAID</v>
          </cell>
          <cell r="BD1136"/>
          <cell r="BE1136">
            <v>44873.62777777778</v>
          </cell>
          <cell r="BF1136">
            <v>16.372222222220444</v>
          </cell>
          <cell r="BG1136">
            <v>44870</v>
          </cell>
          <cell r="BH1136">
            <v>44890</v>
          </cell>
        </row>
        <row r="1137">
          <cell r="E1137" t="str">
            <v>X22052234452</v>
          </cell>
          <cell r="F1137" t="str">
            <v>BGST PRIME DEVELOPMENT CORP.</v>
          </cell>
          <cell r="G1137" t="str">
            <v>COASTAL RD, SAN DIONISIO, PARANAQUE</v>
          </cell>
          <cell r="H1137" t="str">
            <v>PARAÑAQUE CITY</v>
          </cell>
          <cell r="I1137" t="str">
            <v>PARAÑAQUE</v>
          </cell>
          <cell r="J1137"/>
          <cell r="K1137"/>
          <cell r="L1137" t="str">
            <v>VJC</v>
          </cell>
          <cell r="M1137" t="str">
            <v>CLOSE</v>
          </cell>
          <cell r="N1137" t="str">
            <v>JSP</v>
          </cell>
          <cell r="O1137">
            <v>27.82</v>
          </cell>
          <cell r="P1137"/>
          <cell r="Q1137">
            <v>38.08</v>
          </cell>
          <cell r="R1137">
            <v>75</v>
          </cell>
          <cell r="S1137">
            <v>198861.97</v>
          </cell>
          <cell r="T1137" t="str">
            <v>NEW</v>
          </cell>
          <cell r="U1137">
            <v>19391.79</v>
          </cell>
          <cell r="V1137">
            <v>20838.03</v>
          </cell>
          <cell r="W1137">
            <v>44820.429166666669</v>
          </cell>
          <cell r="X1137">
            <v>44825</v>
          </cell>
          <cell r="Y1137">
            <v>44825</v>
          </cell>
          <cell r="Z1137"/>
          <cell r="AA1137">
            <v>44847.669444444444</v>
          </cell>
          <cell r="AB1137">
            <v>45425.55</v>
          </cell>
          <cell r="AC1137">
            <v>27.240277777775191</v>
          </cell>
          <cell r="AD1137">
            <v>22.669444444443798</v>
          </cell>
          <cell r="AE1137">
            <v>577.88055555555911</v>
          </cell>
          <cell r="AF1137">
            <v>44838.503546831955</v>
          </cell>
          <cell r="AG1137">
            <v>44847.123381542704</v>
          </cell>
          <cell r="AH1137">
            <v>44870.429166666669</v>
          </cell>
          <cell r="AI1137">
            <v>0.96943341503258762</v>
          </cell>
          <cell r="AJ1137">
            <v>14.447013888888979</v>
          </cell>
          <cell r="AK1137">
            <v>20</v>
          </cell>
          <cell r="AL1137">
            <v>34</v>
          </cell>
          <cell r="AM1137">
            <v>21.074380165289259</v>
          </cell>
          <cell r="AN1137">
            <v>26.694214876033058</v>
          </cell>
          <cell r="AO1137">
            <v>18.074380165289259</v>
          </cell>
          <cell r="AP1137">
            <v>40</v>
          </cell>
          <cell r="AQ1137">
            <v>32</v>
          </cell>
          <cell r="AR1137">
            <v>27</v>
          </cell>
          <cell r="AS1137">
            <v>44879.669444444444</v>
          </cell>
          <cell r="AT1137">
            <v>44874.669444444444</v>
          </cell>
          <cell r="AU1137"/>
          <cell r="AV1137"/>
          <cell r="AW1137"/>
          <cell r="AX1137"/>
          <cell r="AY1137"/>
          <cell r="AZ1137"/>
          <cell r="BA1137"/>
          <cell r="BB1137"/>
          <cell r="BC1137" t="str">
            <v>PAID</v>
          </cell>
          <cell r="BD1137"/>
          <cell r="BE1137">
            <v>44850.669444444444</v>
          </cell>
          <cell r="BF1137">
            <v>39.330555555556202</v>
          </cell>
          <cell r="BG1137">
            <v>44791</v>
          </cell>
          <cell r="BH1137">
            <v>44890</v>
          </cell>
        </row>
        <row r="1138">
          <cell r="E1138" t="str">
            <v>X22052188515</v>
          </cell>
          <cell r="F1138" t="str">
            <v>EXPLODING YUMMINESS INC.</v>
          </cell>
          <cell r="G1138" t="str">
            <v>QUIRINO, PULANGLUPA I, LAS PINAS CITY</v>
          </cell>
          <cell r="H1138" t="str">
            <v>LAS PIÑAS CITY</v>
          </cell>
          <cell r="I1138" t="str">
            <v>PARAÑAQUE</v>
          </cell>
          <cell r="J1138" t="str">
            <v>for meter 1022</v>
          </cell>
          <cell r="K1138"/>
          <cell r="L1138" t="str">
            <v>CHALLENGER</v>
          </cell>
          <cell r="M1138" t="str">
            <v>CLOSE</v>
          </cell>
          <cell r="N1138" t="str">
            <v>JSP</v>
          </cell>
          <cell r="O1138">
            <v>39.979999999999997</v>
          </cell>
          <cell r="P1138"/>
          <cell r="Q1138">
            <v>72.349999999999994</v>
          </cell>
          <cell r="R1138">
            <v>17</v>
          </cell>
          <cell r="S1138">
            <v>255512.47</v>
          </cell>
          <cell r="T1138" t="str">
            <v>NEW</v>
          </cell>
          <cell r="U1138">
            <v>27865.93</v>
          </cell>
          <cell r="V1138">
            <v>29799.74</v>
          </cell>
          <cell r="W1138">
            <v>44847.486805555556</v>
          </cell>
          <cell r="X1138">
            <v>44853</v>
          </cell>
          <cell r="Y1138">
            <v>44851</v>
          </cell>
          <cell r="Z1138"/>
          <cell r="AA1138">
            <v>44856.543749999997</v>
          </cell>
          <cell r="AB1138">
            <v>45008.361111111109</v>
          </cell>
          <cell r="AC1138">
            <v>9.0569444444408873</v>
          </cell>
          <cell r="AD1138">
            <v>3.5437499999970896</v>
          </cell>
          <cell r="AE1138">
            <v>151.8173611111124</v>
          </cell>
          <cell r="AF1138">
            <v>44867.572307414295</v>
          </cell>
          <cell r="AG1138">
            <v>44876.728441243285</v>
          </cell>
          <cell r="AH1138">
            <v>44897.486805555556</v>
          </cell>
          <cell r="AI1138">
            <v>0.29424131105731866</v>
          </cell>
          <cell r="AJ1138">
            <v>3.614699074074105</v>
          </cell>
          <cell r="AK1138">
            <v>23</v>
          </cell>
          <cell r="AL1138">
            <v>36</v>
          </cell>
          <cell r="AM1138">
            <v>23.085501858736059</v>
          </cell>
          <cell r="AN1138">
            <v>29.241635687732341</v>
          </cell>
          <cell r="AO1138">
            <v>20.085501858736059</v>
          </cell>
          <cell r="AP1138">
            <v>42</v>
          </cell>
          <cell r="AQ1138">
            <v>33.6</v>
          </cell>
          <cell r="AR1138">
            <v>28.6</v>
          </cell>
          <cell r="AS1138">
            <v>44890.143749999996</v>
          </cell>
          <cell r="AT1138">
            <v>44885.143749999996</v>
          </cell>
          <cell r="AU1138"/>
          <cell r="AV1138"/>
          <cell r="AW1138"/>
          <cell r="AX1138"/>
          <cell r="AY1138"/>
          <cell r="AZ1138"/>
          <cell r="BA1138"/>
          <cell r="BB1138"/>
          <cell r="BC1138" t="str">
            <v>PAID</v>
          </cell>
          <cell r="BD1138"/>
          <cell r="BE1138">
            <v>44859.543749999997</v>
          </cell>
          <cell r="BF1138">
            <v>34.45625000000291</v>
          </cell>
          <cell r="BG1138">
            <v>44856</v>
          </cell>
          <cell r="BH1138">
            <v>44894</v>
          </cell>
        </row>
        <row r="1139">
          <cell r="E1139" t="str">
            <v>X22083535199</v>
          </cell>
          <cell r="F1139" t="str">
            <v>ANA DOMINIQUE M FUERTE</v>
          </cell>
          <cell r="G1139" t="str">
            <v>M.L. QUEZON, PUROK 5, TAGUIG CITY</v>
          </cell>
          <cell r="H1139" t="str">
            <v>TAGUIG CITY</v>
          </cell>
          <cell r="I1139" t="str">
            <v>PARAÑAQUE</v>
          </cell>
          <cell r="J1139"/>
          <cell r="K1139"/>
          <cell r="L1139" t="str">
            <v>VJC</v>
          </cell>
          <cell r="M1139" t="str">
            <v>CLOSE</v>
          </cell>
          <cell r="N1139" t="str">
            <v>JSP</v>
          </cell>
          <cell r="O1139">
            <v>48.89</v>
          </cell>
          <cell r="P1139"/>
          <cell r="Q1139">
            <v>74.349999999999994</v>
          </cell>
          <cell r="R1139">
            <v>45</v>
          </cell>
          <cell r="S1139">
            <v>331725.33</v>
          </cell>
          <cell r="T1139" t="str">
            <v>NEW</v>
          </cell>
          <cell r="U1139">
            <v>33763.29</v>
          </cell>
          <cell r="V1139">
            <v>43439.69</v>
          </cell>
          <cell r="W1139">
            <v>44834.42291666667</v>
          </cell>
          <cell r="X1139">
            <v>44840</v>
          </cell>
          <cell r="Y1139">
            <v>44845</v>
          </cell>
          <cell r="Z1139"/>
          <cell r="AA1139">
            <v>44853.663194444445</v>
          </cell>
          <cell r="AB1139">
            <v>45366.695138888892</v>
          </cell>
          <cell r="AC1139">
            <v>19.240277777775191</v>
          </cell>
          <cell r="AD1139">
            <v>13.663194444445253</v>
          </cell>
          <cell r="AE1139">
            <v>513.03194444444671</v>
          </cell>
          <cell r="AF1139">
            <v>44854.508418525409</v>
          </cell>
          <cell r="AG1139">
            <v>44863.664552354399</v>
          </cell>
          <cell r="AH1139">
            <v>44884.42291666667</v>
          </cell>
          <cell r="AI1139">
            <v>0.62507665727313122</v>
          </cell>
          <cell r="AJ1139">
            <v>12.21504629629635</v>
          </cell>
          <cell r="AK1139">
            <v>23</v>
          </cell>
          <cell r="AL1139">
            <v>36</v>
          </cell>
          <cell r="AM1139">
            <v>23.085501858736059</v>
          </cell>
          <cell r="AN1139">
            <v>29.241635687732341</v>
          </cell>
          <cell r="AO1139">
            <v>20.085501858736059</v>
          </cell>
          <cell r="AP1139">
            <v>42</v>
          </cell>
          <cell r="AQ1139">
            <v>33.6</v>
          </cell>
          <cell r="AR1139">
            <v>28.6</v>
          </cell>
          <cell r="AS1139">
            <v>44887.263194444444</v>
          </cell>
          <cell r="AT1139">
            <v>44882.263194444444</v>
          </cell>
          <cell r="AU1139"/>
          <cell r="AV1139"/>
          <cell r="AW1139"/>
          <cell r="AX1139"/>
          <cell r="AY1139"/>
          <cell r="AZ1139"/>
          <cell r="BA1139"/>
          <cell r="BB1139"/>
          <cell r="BC1139" t="str">
            <v>PAID</v>
          </cell>
          <cell r="BD1139"/>
          <cell r="BE1139">
            <v>44856.663194444445</v>
          </cell>
          <cell r="BF1139">
            <v>37.336805555554747</v>
          </cell>
          <cell r="BG1139">
            <v>44853</v>
          </cell>
          <cell r="BH1139">
            <v>44894</v>
          </cell>
        </row>
        <row r="1140">
          <cell r="E1140" t="str">
            <v>X22062557836</v>
          </cell>
          <cell r="F1140" t="str">
            <v>WANG WANG MARINE PRODUCTS TRADING INC.</v>
          </cell>
          <cell r="G1140" t="str">
            <v>URMA, AIRPORT VILL, PARANAQUE</v>
          </cell>
          <cell r="H1140" t="str">
            <v>PARAÑAQUE CITY</v>
          </cell>
          <cell r="I1140" t="str">
            <v>PARAÑAQUE</v>
          </cell>
          <cell r="J1140"/>
          <cell r="K1140"/>
          <cell r="L1140" t="str">
            <v>VJC</v>
          </cell>
          <cell r="M1140" t="str">
            <v>CLOSE</v>
          </cell>
          <cell r="N1140" t="str">
            <v>JSP</v>
          </cell>
          <cell r="O1140">
            <v>43.69</v>
          </cell>
          <cell r="P1140"/>
          <cell r="Q1140">
            <v>59.85</v>
          </cell>
          <cell r="R1140">
            <v>0</v>
          </cell>
          <cell r="S1140">
            <v>39147.589999999997</v>
          </cell>
          <cell r="T1140" t="str">
            <v>TERMINATION</v>
          </cell>
          <cell r="U1140">
            <v>30461.08</v>
          </cell>
          <cell r="V1140">
            <v>30461.08</v>
          </cell>
          <cell r="W1140">
            <v>44803.686111111114</v>
          </cell>
          <cell r="X1140">
            <v>44809</v>
          </cell>
          <cell r="Y1140">
            <v>44806</v>
          </cell>
          <cell r="Z1140"/>
          <cell r="AA1140">
            <v>44856.294444444444</v>
          </cell>
          <cell r="AB1140">
            <v>45421.820833333331</v>
          </cell>
          <cell r="AC1140">
            <v>52.608333333329938</v>
          </cell>
          <cell r="AD1140">
            <v>47.294444444443798</v>
          </cell>
          <cell r="AE1140">
            <v>565.5263888888876</v>
          </cell>
          <cell r="AF1140">
            <v>44823.771612969853</v>
          </cell>
          <cell r="AG1140">
            <v>44832.927746798843</v>
          </cell>
          <cell r="AH1140">
            <v>44853.686111111114</v>
          </cell>
          <cell r="AI1140">
            <v>1.7091354669886174</v>
          </cell>
          <cell r="AJ1140">
            <v>13.46491402116399</v>
          </cell>
          <cell r="AK1140">
            <v>23</v>
          </cell>
          <cell r="AL1140">
            <v>36</v>
          </cell>
          <cell r="AM1140">
            <v>23.085501858736059</v>
          </cell>
          <cell r="AN1140">
            <v>29.241635687732341</v>
          </cell>
          <cell r="AO1140">
            <v>20.085501858736059</v>
          </cell>
          <cell r="AP1140">
            <v>42</v>
          </cell>
          <cell r="AQ1140">
            <v>33.6</v>
          </cell>
          <cell r="AR1140">
            <v>28.6</v>
          </cell>
          <cell r="AS1140">
            <v>44889.894444444442</v>
          </cell>
          <cell r="AT1140">
            <v>44884.894444444442</v>
          </cell>
          <cell r="AU1140"/>
          <cell r="AV1140"/>
          <cell r="AW1140"/>
          <cell r="AX1140"/>
          <cell r="AY1140"/>
          <cell r="AZ1140"/>
          <cell r="BA1140"/>
          <cell r="BB1140"/>
          <cell r="BC1140" t="str">
            <v>PAID</v>
          </cell>
          <cell r="BD1140"/>
          <cell r="BE1140">
            <v>44859.294444444444</v>
          </cell>
          <cell r="BF1140">
            <v>34.705555555556202</v>
          </cell>
          <cell r="BG1140">
            <v>44856</v>
          </cell>
          <cell r="BH1140">
            <v>44894</v>
          </cell>
        </row>
        <row r="1141">
          <cell r="E1141" t="str">
            <v>X22010439054</v>
          </cell>
          <cell r="F1141" t="str">
            <v>BGST PRIME DEVELOPMENT CORP.</v>
          </cell>
          <cell r="G1141" t="str">
            <v>COASTAL RD, SAN DIONISIO, PARANAQUE</v>
          </cell>
          <cell r="H1141" t="str">
            <v>PARAÑAQUE CITY</v>
          </cell>
          <cell r="I1141" t="str">
            <v>PARAÑAQUE</v>
          </cell>
          <cell r="J1141" t="str">
            <v>with local interruption</v>
          </cell>
          <cell r="K1141"/>
          <cell r="L1141" t="str">
            <v>VJC</v>
          </cell>
          <cell r="M1141" t="str">
            <v>CLOSE</v>
          </cell>
          <cell r="N1141" t="str">
            <v>JSP</v>
          </cell>
          <cell r="O1141">
            <v>107.45</v>
          </cell>
          <cell r="P1141"/>
          <cell r="Q1141">
            <v>175.83</v>
          </cell>
          <cell r="R1141">
            <v>75</v>
          </cell>
          <cell r="S1141">
            <v>378021.81</v>
          </cell>
          <cell r="T1141" t="str">
            <v>NEW</v>
          </cell>
          <cell r="U1141">
            <v>74902.490000000005</v>
          </cell>
          <cell r="V1141">
            <v>87859.01</v>
          </cell>
          <cell r="W1141">
            <v>44820.425000000003</v>
          </cell>
          <cell r="X1141">
            <v>44825</v>
          </cell>
          <cell r="Y1141">
            <v>44825</v>
          </cell>
          <cell r="Z1141"/>
          <cell r="AA1141">
            <v>44849.275694444441</v>
          </cell>
          <cell r="AB1141">
            <v>45422.446527777778</v>
          </cell>
          <cell r="AC1141">
            <v>28.850694444437977</v>
          </cell>
          <cell r="AD1141">
            <v>24.275694444440887</v>
          </cell>
          <cell r="AE1141">
            <v>573.17083333333721</v>
          </cell>
          <cell r="AF1141">
            <v>44840.770070422535</v>
          </cell>
          <cell r="AG1141">
            <v>44849.995422535212</v>
          </cell>
          <cell r="AH1141">
            <v>44870.425000000003</v>
          </cell>
          <cell r="AI1141">
            <v>0.92687751382583539</v>
          </cell>
          <cell r="AJ1141">
            <v>13.026609848484936</v>
          </cell>
          <cell r="AK1141">
            <v>26</v>
          </cell>
          <cell r="AL1141">
            <v>34</v>
          </cell>
          <cell r="AM1141">
            <v>23.345070422535212</v>
          </cell>
          <cell r="AN1141">
            <v>29.570422535211268</v>
          </cell>
          <cell r="AO1141">
            <v>20.345070422535212</v>
          </cell>
          <cell r="AP1141">
            <v>44</v>
          </cell>
          <cell r="AQ1141">
            <v>35.200000000000003</v>
          </cell>
          <cell r="AR1141">
            <v>30.200000000000003</v>
          </cell>
          <cell r="AS1141">
            <v>44884.475694444438</v>
          </cell>
          <cell r="AT1141">
            <v>44879.475694444438</v>
          </cell>
          <cell r="AU1141"/>
          <cell r="AV1141"/>
          <cell r="AW1141"/>
          <cell r="AX1141"/>
          <cell r="AY1141"/>
          <cell r="AZ1141"/>
          <cell r="BA1141"/>
          <cell r="BB1141"/>
          <cell r="BC1141" t="str">
            <v>PAID</v>
          </cell>
          <cell r="BD1141"/>
          <cell r="BE1141">
            <v>44852.275694444441</v>
          </cell>
          <cell r="BF1141">
            <v>41.724305555559113</v>
          </cell>
          <cell r="BG1141">
            <v>44849</v>
          </cell>
          <cell r="BH1141">
            <v>44894</v>
          </cell>
        </row>
        <row r="1142">
          <cell r="E1142" t="str">
            <v>X22083517753</v>
          </cell>
          <cell r="F1142" t="str">
            <v>EDRIC SHELDON ONG CHEUNG</v>
          </cell>
          <cell r="G1142" t="str">
            <v>MIRAGE, CONCORDE SUBD, PARANAQUE</v>
          </cell>
          <cell r="H1142" t="str">
            <v>PARAÑAQUE CITY</v>
          </cell>
          <cell r="I1142" t="str">
            <v>PARAÑAQUE</v>
          </cell>
          <cell r="J1142"/>
          <cell r="K1142"/>
          <cell r="L1142" t="str">
            <v>VJC</v>
          </cell>
          <cell r="M1142" t="str">
            <v>CLOSE</v>
          </cell>
          <cell r="N1142" t="str">
            <v>IJP</v>
          </cell>
          <cell r="O1142">
            <v>72.7</v>
          </cell>
          <cell r="P1142"/>
          <cell r="Q1142">
            <v>107.55</v>
          </cell>
          <cell r="R1142">
            <v>34.799999999999997</v>
          </cell>
          <cell r="S1142">
            <v>316798.84999999998</v>
          </cell>
          <cell r="T1142" t="str">
            <v>NEW</v>
          </cell>
          <cell r="U1142">
            <v>50672.99</v>
          </cell>
          <cell r="V1142">
            <v>18016.419999999998</v>
          </cell>
          <cell r="W1142">
            <v>44827.42083333333</v>
          </cell>
          <cell r="X1142">
            <v>44832</v>
          </cell>
          <cell r="Y1142">
            <v>44833</v>
          </cell>
          <cell r="Z1142"/>
          <cell r="AA1142">
            <v>44846.711805555555</v>
          </cell>
          <cell r="AB1142">
            <v>45670.763888888891</v>
          </cell>
          <cell r="AC1142">
            <v>19.290972222224809</v>
          </cell>
          <cell r="AD1142">
            <v>14.711805555554747</v>
          </cell>
          <cell r="AE1142">
            <v>824.05208333333576</v>
          </cell>
          <cell r="AF1142">
            <v>44848.627729885055</v>
          </cell>
          <cell r="AG1142">
            <v>44858.082902298847</v>
          </cell>
          <cell r="AH1142">
            <v>44877.42083333333</v>
          </cell>
          <cell r="AI1142">
            <v>0.59769037868004204</v>
          </cell>
          <cell r="AJ1142">
            <v>18.728456439393995</v>
          </cell>
          <cell r="AK1142">
            <v>26</v>
          </cell>
          <cell r="AL1142">
            <v>36</v>
          </cell>
          <cell r="AM1142">
            <v>24.206896551724139</v>
          </cell>
          <cell r="AN1142">
            <v>30.662068965517239</v>
          </cell>
          <cell r="AO1142">
            <v>21.206896551724139</v>
          </cell>
          <cell r="AP1142">
            <v>44</v>
          </cell>
          <cell r="AQ1142">
            <v>35.200000000000003</v>
          </cell>
          <cell r="AR1142">
            <v>30.200000000000003</v>
          </cell>
          <cell r="AS1142">
            <v>44881.911805555552</v>
          </cell>
          <cell r="AT1142">
            <v>44876.911805555552</v>
          </cell>
          <cell r="AU1142"/>
          <cell r="AV1142"/>
          <cell r="AW1142"/>
          <cell r="AX1142"/>
          <cell r="AY1142"/>
          <cell r="AZ1142"/>
          <cell r="BA1142"/>
          <cell r="BB1142"/>
          <cell r="BC1142" t="str">
            <v>PAID</v>
          </cell>
          <cell r="BD1142" t="str">
            <v xml:space="preserve">WITH BACKJOB </v>
          </cell>
          <cell r="BE1142">
            <v>44849.711805555555</v>
          </cell>
          <cell r="BF1142">
            <v>44.288194444445253</v>
          </cell>
          <cell r="BG1142">
            <v>44846</v>
          </cell>
          <cell r="BH1142">
            <v>44894</v>
          </cell>
        </row>
        <row r="1143">
          <cell r="E1143" t="str">
            <v>X22094068409</v>
          </cell>
          <cell r="F1143" t="str">
            <v>F.E.E. ESTATE CO., INC.</v>
          </cell>
          <cell r="G1143" t="str">
            <v>JUDGE BIENVENIDO TAN SR., BF RESORT VILL, LAS PINAS CITY</v>
          </cell>
          <cell r="H1143" t="str">
            <v>LAS PIÑAS CITY</v>
          </cell>
          <cell r="I1143" t="str">
            <v>PARAÑAQUE</v>
          </cell>
          <cell r="J1143" t="str">
            <v>with 200:5 BCT, 1203 8 am</v>
          </cell>
          <cell r="K1143"/>
          <cell r="L1143" t="str">
            <v>ECOM</v>
          </cell>
          <cell r="M1143" t="str">
            <v>CLOSE</v>
          </cell>
          <cell r="N1143" t="str">
            <v>JSP</v>
          </cell>
          <cell r="O1143">
            <v>77.73</v>
          </cell>
          <cell r="P1143"/>
          <cell r="Q1143">
            <v>124</v>
          </cell>
          <cell r="R1143">
            <v>78</v>
          </cell>
          <cell r="S1143">
            <v>362704.32</v>
          </cell>
          <cell r="T1143" t="str">
            <v>NEW</v>
          </cell>
          <cell r="U1143">
            <v>54204.19</v>
          </cell>
          <cell r="V1143">
            <v>26156.84</v>
          </cell>
          <cell r="W1143">
            <v>44853.410416666666</v>
          </cell>
          <cell r="X1143">
            <v>44855</v>
          </cell>
          <cell r="Y1143">
            <v>44855</v>
          </cell>
          <cell r="Z1143"/>
          <cell r="AA1143">
            <v>44897</v>
          </cell>
          <cell r="AB1143">
            <v>45067.645138888889</v>
          </cell>
          <cell r="AC1143">
            <v>43.589583333334303</v>
          </cell>
          <cell r="AD1143">
            <v>42</v>
          </cell>
          <cell r="AE1143">
            <v>170.64513888888905</v>
          </cell>
          <cell r="AF1143">
            <v>44873.755487089198</v>
          </cell>
          <cell r="AG1143">
            <v>44882.980839201875</v>
          </cell>
          <cell r="AH1143">
            <v>44903.410416666666</v>
          </cell>
          <cell r="AI1143">
            <v>1.4003893288084774</v>
          </cell>
          <cell r="AJ1143">
            <v>3.8782986111111146</v>
          </cell>
          <cell r="AK1143">
            <v>26</v>
          </cell>
          <cell r="AL1143">
            <v>34</v>
          </cell>
          <cell r="AM1143">
            <v>23.345070422535212</v>
          </cell>
          <cell r="AN1143">
            <v>29.570422535211268</v>
          </cell>
          <cell r="AO1143">
            <v>20.345070422535212</v>
          </cell>
          <cell r="AP1143">
            <v>44</v>
          </cell>
          <cell r="AQ1143">
            <v>35.200000000000003</v>
          </cell>
          <cell r="AR1143">
            <v>30.200000000000003</v>
          </cell>
          <cell r="AS1143">
            <v>44932.2</v>
          </cell>
          <cell r="AT1143">
            <v>44927.199999999997</v>
          </cell>
          <cell r="AU1143"/>
          <cell r="AV1143"/>
          <cell r="AW1143"/>
          <cell r="AX1143"/>
          <cell r="AY1143"/>
          <cell r="AZ1143"/>
          <cell r="BA1143"/>
          <cell r="BB1143"/>
          <cell r="BC1143" t="str">
            <v>PAID</v>
          </cell>
          <cell r="BD1143"/>
          <cell r="BE1143">
            <v>44900</v>
          </cell>
          <cell r="BF1143">
            <v>0</v>
          </cell>
          <cell r="BG1143">
            <v>44898</v>
          </cell>
          <cell r="BH1143">
            <v>44900</v>
          </cell>
        </row>
        <row r="1144">
          <cell r="E1144" t="str">
            <v>X21115475234</v>
          </cell>
          <cell r="F1144" t="str">
            <v>BAMBERTON DEVELOPMENT CORP.</v>
          </cell>
          <cell r="G1144" t="str">
            <v>PULSE, ARCA SOUTH, TAGUIG CITY</v>
          </cell>
          <cell r="H1144" t="str">
            <v>TAGUIG CITY</v>
          </cell>
          <cell r="I1144" t="str">
            <v>PARAÑAQUE</v>
          </cell>
          <cell r="J1144" t="str">
            <v>with 200:5 VCT</v>
          </cell>
          <cell r="K1144"/>
          <cell r="L1144" t="str">
            <v>ECOM</v>
          </cell>
          <cell r="M1144" t="str">
            <v>CLOSE</v>
          </cell>
          <cell r="N1144" t="str">
            <v>JSP</v>
          </cell>
          <cell r="O1144">
            <v>146.79</v>
          </cell>
          <cell r="P1144"/>
          <cell r="Q1144">
            <v>206.08</v>
          </cell>
          <cell r="R1144">
            <v>120</v>
          </cell>
          <cell r="S1144">
            <v>659768.36</v>
          </cell>
          <cell r="T1144" t="str">
            <v>NEW</v>
          </cell>
          <cell r="U1144">
            <v>102339.8</v>
          </cell>
          <cell r="V1144">
            <v>116956.94</v>
          </cell>
          <cell r="W1144">
            <v>44853.411111111112</v>
          </cell>
          <cell r="X1144">
            <v>44859</v>
          </cell>
          <cell r="Y1144">
            <v>44855</v>
          </cell>
          <cell r="Z1144"/>
          <cell r="AA1144">
            <v>44897.393055555556</v>
          </cell>
          <cell r="AB1144">
            <v>45089.602083333331</v>
          </cell>
          <cell r="AC1144">
            <v>43.981944444443798</v>
          </cell>
          <cell r="AD1144">
            <v>38.393055555556202</v>
          </cell>
          <cell r="AE1144">
            <v>192.20902777777519</v>
          </cell>
          <cell r="AF1144">
            <v>44873.424809741249</v>
          </cell>
          <cell r="AG1144">
            <v>44882.561796042617</v>
          </cell>
          <cell r="AH1144">
            <v>44903.411111111112</v>
          </cell>
          <cell r="AI1144">
            <v>1.43334015376982</v>
          </cell>
          <cell r="AJ1144">
            <v>4.1784571256038081</v>
          </cell>
          <cell r="AK1144">
            <v>28</v>
          </cell>
          <cell r="AL1144">
            <v>32</v>
          </cell>
          <cell r="AM1144">
            <v>23.013698630136989</v>
          </cell>
          <cell r="AN1144">
            <v>29.150684931506852</v>
          </cell>
          <cell r="AO1144">
            <v>20.013698630136989</v>
          </cell>
          <cell r="AP1144">
            <v>46</v>
          </cell>
          <cell r="AQ1144">
            <v>36.800000000000004</v>
          </cell>
          <cell r="AR1144">
            <v>31.800000000000004</v>
          </cell>
          <cell r="AS1144">
            <v>44934.193055555559</v>
          </cell>
          <cell r="AT1144">
            <v>44929.193055555559</v>
          </cell>
          <cell r="AU1144"/>
          <cell r="AV1144"/>
          <cell r="AW1144"/>
          <cell r="AX1144"/>
          <cell r="AY1144"/>
          <cell r="AZ1144"/>
          <cell r="BA1144"/>
          <cell r="BB1144"/>
          <cell r="BC1144" t="str">
            <v>PAID</v>
          </cell>
          <cell r="BD1144"/>
          <cell r="BE1144">
            <v>44900.393055555556</v>
          </cell>
          <cell r="BF1144">
            <v>-0.39305555555620231</v>
          </cell>
          <cell r="BG1144">
            <v>44897</v>
          </cell>
          <cell r="BH1144">
            <v>44900</v>
          </cell>
        </row>
        <row r="1145">
          <cell r="E1145" t="str">
            <v>X22094040829</v>
          </cell>
          <cell r="F1145" t="str">
            <v>DELFINA VIRGINIA VELASCO CHUA</v>
          </cell>
          <cell r="G1145" t="str">
            <v>CORREGIDOR, TIERRA NUEVA SUBD, MUNTINLUPA</v>
          </cell>
          <cell r="H1145" t="str">
            <v>MUNTINLUPA CITY</v>
          </cell>
          <cell r="I1145" t="str">
            <v>PARAÑAQUE</v>
          </cell>
          <cell r="J1145"/>
          <cell r="K1145"/>
          <cell r="L1145" t="str">
            <v>ECOM</v>
          </cell>
          <cell r="M1145" t="str">
            <v>CLOSE</v>
          </cell>
          <cell r="N1145" t="str">
            <v>JSP</v>
          </cell>
          <cell r="O1145">
            <v>21</v>
          </cell>
          <cell r="P1145"/>
          <cell r="Q1145">
            <v>28.78</v>
          </cell>
          <cell r="R1145">
            <v>56.6</v>
          </cell>
          <cell r="S1145">
            <v>66037.36</v>
          </cell>
          <cell r="T1145" t="str">
            <v>MODIFICATION</v>
          </cell>
          <cell r="U1145">
            <v>14637.86</v>
          </cell>
          <cell r="V1145">
            <v>17188.099999999999</v>
          </cell>
          <cell r="W1145">
            <v>44858.642361111109</v>
          </cell>
          <cell r="X1145">
            <v>44867</v>
          </cell>
          <cell r="Y1145">
            <v>44861</v>
          </cell>
          <cell r="Z1145"/>
          <cell r="AA1145">
            <v>44896</v>
          </cell>
          <cell r="AB1145">
            <v>45100.586805555555</v>
          </cell>
          <cell r="AC1145">
            <v>37.357638888890506</v>
          </cell>
          <cell r="AD1145">
            <v>29</v>
          </cell>
          <cell r="AE1145">
            <v>204.58680555555475</v>
          </cell>
          <cell r="AF1145">
            <v>44876.716741276396</v>
          </cell>
          <cell r="AG1145">
            <v>44885.336575987145</v>
          </cell>
          <cell r="AH1145">
            <v>44908.642361111109</v>
          </cell>
          <cell r="AI1145">
            <v>1.329492442810515</v>
          </cell>
          <cell r="AJ1145">
            <v>5.1146701388888687</v>
          </cell>
          <cell r="AK1145">
            <v>20</v>
          </cell>
          <cell r="AL1145">
            <v>34</v>
          </cell>
          <cell r="AM1145">
            <v>21.074380165289259</v>
          </cell>
          <cell r="AN1145">
            <v>26.694214876033058</v>
          </cell>
          <cell r="AO1145">
            <v>18.074380165289259</v>
          </cell>
          <cell r="AP1145">
            <v>40</v>
          </cell>
          <cell r="AQ1145">
            <v>32</v>
          </cell>
          <cell r="AR1145">
            <v>27</v>
          </cell>
          <cell r="AS1145">
            <v>44928</v>
          </cell>
          <cell r="AT1145">
            <v>44923</v>
          </cell>
          <cell r="AU1145"/>
          <cell r="AV1145"/>
          <cell r="AW1145"/>
          <cell r="AX1145"/>
          <cell r="AY1145"/>
          <cell r="AZ1145"/>
          <cell r="BA1145"/>
          <cell r="BB1145"/>
          <cell r="BC1145" t="str">
            <v>PAID</v>
          </cell>
          <cell r="BD1145"/>
          <cell r="BE1145">
            <v>44899</v>
          </cell>
          <cell r="BF1145">
            <v>1</v>
          </cell>
          <cell r="BG1145">
            <v>44872</v>
          </cell>
          <cell r="BH1145">
            <v>44900</v>
          </cell>
        </row>
        <row r="1146">
          <cell r="E1146" t="str">
            <v>X22073135503</v>
          </cell>
          <cell r="F1146" t="str">
            <v>MOLINO DRAGON FOOD CORPORATION</v>
          </cell>
          <cell r="G1146" t="str">
            <v>MOLINO BLVD., BAYANAN, BACOOR</v>
          </cell>
          <cell r="H1146" t="str">
            <v>BACOOR CITY</v>
          </cell>
          <cell r="I1146" t="str">
            <v>DASMA</v>
          </cell>
          <cell r="J1146" t="str">
            <v>meter 1018; tappingSE task 1</v>
          </cell>
          <cell r="K1146"/>
          <cell r="L1146" t="str">
            <v>ECOM</v>
          </cell>
          <cell r="M1146" t="str">
            <v>CLOSE</v>
          </cell>
          <cell r="N1146" t="str">
            <v>JSP</v>
          </cell>
          <cell r="O1146">
            <v>155.44</v>
          </cell>
          <cell r="P1146"/>
          <cell r="Q1146">
            <v>243.23</v>
          </cell>
          <cell r="R1146">
            <v>59</v>
          </cell>
          <cell r="S1146">
            <v>748628.94</v>
          </cell>
          <cell r="T1146" t="str">
            <v>NEW</v>
          </cell>
          <cell r="U1146">
            <v>108347.47</v>
          </cell>
          <cell r="V1146">
            <v>98829.119999999995</v>
          </cell>
          <cell r="W1146">
            <v>44831.715277777781</v>
          </cell>
          <cell r="X1146">
            <v>44834</v>
          </cell>
          <cell r="Y1146">
            <v>44832</v>
          </cell>
          <cell r="Z1146"/>
          <cell r="AA1146">
            <v>44854.598611111112</v>
          </cell>
          <cell r="AB1146">
            <v>45316.697916666664</v>
          </cell>
          <cell r="AC1146">
            <v>22.883333333331393</v>
          </cell>
          <cell r="AD1146">
            <v>20.598611111112405</v>
          </cell>
          <cell r="AE1146">
            <v>462.09930555555184</v>
          </cell>
          <cell r="AF1146">
            <v>44852.675009321407</v>
          </cell>
          <cell r="AG1146">
            <v>44862.064271066374</v>
          </cell>
          <cell r="AH1146">
            <v>44881.715277777781</v>
          </cell>
          <cell r="AI1146">
            <v>0.71630602240890284</v>
          </cell>
          <cell r="AJ1146">
            <v>10.045637077294606</v>
          </cell>
          <cell r="AK1146">
            <v>28</v>
          </cell>
          <cell r="AL1146">
            <v>34</v>
          </cell>
          <cell r="AM1146">
            <v>23.959731543624162</v>
          </cell>
          <cell r="AN1146">
            <v>30.348993288590602</v>
          </cell>
          <cell r="AO1146">
            <v>20.959731543624162</v>
          </cell>
          <cell r="AP1146">
            <v>46</v>
          </cell>
          <cell r="AQ1146">
            <v>36.800000000000004</v>
          </cell>
          <cell r="AR1146">
            <v>31.800000000000004</v>
          </cell>
          <cell r="AS1146">
            <v>44891.398611111115</v>
          </cell>
          <cell r="AT1146">
            <v>44886.398611111115</v>
          </cell>
          <cell r="AU1146"/>
          <cell r="AV1146"/>
          <cell r="AW1146"/>
          <cell r="AX1146"/>
          <cell r="AY1146"/>
          <cell r="AZ1146"/>
          <cell r="BA1146"/>
          <cell r="BB1146"/>
          <cell r="BC1146" t="str">
            <v>PAID</v>
          </cell>
          <cell r="BD1146"/>
          <cell r="BE1146">
            <v>44857.598611111112</v>
          </cell>
          <cell r="BF1146">
            <v>42.401388888887595</v>
          </cell>
          <cell r="BG1146">
            <v>44844</v>
          </cell>
          <cell r="BH1146">
            <v>44900</v>
          </cell>
        </row>
        <row r="1147">
          <cell r="E1147" t="str">
            <v>X22041576720</v>
          </cell>
          <cell r="F1147" t="str">
            <v>ABOITIZ CONSTRUCTION, INC.</v>
          </cell>
          <cell r="G1147" t="str">
            <v>C-5 EXTENSION, LA HUERTA, PARANAQUE</v>
          </cell>
          <cell r="H1147" t="str">
            <v>PARAÑAQUE CITY</v>
          </cell>
          <cell r="I1147" t="str">
            <v>PARAÑAQUE</v>
          </cell>
          <cell r="J1147" t="str">
            <v>started digging 1005, issue pole loc along petron task 6</v>
          </cell>
          <cell r="K1147"/>
          <cell r="L1147" t="str">
            <v>ECOM</v>
          </cell>
          <cell r="M1147" t="str">
            <v>CLOSE</v>
          </cell>
          <cell r="N1147" t="str">
            <v>IJP</v>
          </cell>
          <cell r="O1147">
            <v>459.68</v>
          </cell>
          <cell r="P1147"/>
          <cell r="Q1147">
            <v>748.5</v>
          </cell>
          <cell r="R1147">
            <v>135</v>
          </cell>
          <cell r="S1147">
            <v>1183186.57</v>
          </cell>
          <cell r="T1147" t="str">
            <v>NEW</v>
          </cell>
          <cell r="U1147">
            <v>326577.25</v>
          </cell>
          <cell r="V1147">
            <v>292866.86</v>
          </cell>
          <cell r="W1147">
            <v>44823.696527777778</v>
          </cell>
          <cell r="X1147">
            <v>44826</v>
          </cell>
          <cell r="Y1147">
            <v>44824</v>
          </cell>
          <cell r="Z1147"/>
          <cell r="AA1147">
            <v>44888.620138888888</v>
          </cell>
          <cell r="AB1147">
            <v>45632.617361111108</v>
          </cell>
          <cell r="AC1147">
            <v>64.923611111109494</v>
          </cell>
          <cell r="AD1147">
            <v>62.620138888887595</v>
          </cell>
          <cell r="AE1147">
            <v>743.99722222222044</v>
          </cell>
          <cell r="AF1147">
            <v>44846.228442671396</v>
          </cell>
          <cell r="AG1147">
            <v>44856.036953309696</v>
          </cell>
          <cell r="AH1147">
            <v>44873.696527777778</v>
          </cell>
          <cell r="AI1147">
            <v>1.9071310763888414</v>
          </cell>
          <cell r="AJ1147">
            <v>13.527222222222189</v>
          </cell>
          <cell r="AK1147">
            <v>40</v>
          </cell>
          <cell r="AL1147">
            <v>32</v>
          </cell>
          <cell r="AM1147">
            <v>25.531914893617024</v>
          </cell>
          <cell r="AN1147">
            <v>32.340425531914896</v>
          </cell>
          <cell r="AO1147">
            <v>22.531914893617024</v>
          </cell>
          <cell r="AP1147">
            <v>55</v>
          </cell>
          <cell r="AQ1147">
            <v>44</v>
          </cell>
          <cell r="AR1147">
            <v>39</v>
          </cell>
          <cell r="AS1147">
            <v>44932.620138888888</v>
          </cell>
          <cell r="AT1147">
            <v>44927.620138888888</v>
          </cell>
          <cell r="AU1147"/>
          <cell r="AV1147"/>
          <cell r="AW1147"/>
          <cell r="AX1147"/>
          <cell r="AY1147"/>
          <cell r="AZ1147"/>
          <cell r="BA1147"/>
          <cell r="BB1147"/>
          <cell r="BC1147" t="str">
            <v>PAID</v>
          </cell>
          <cell r="BD1147" t="str">
            <v>WITH BACKJOB</v>
          </cell>
          <cell r="BE1147">
            <v>44891.620138888888</v>
          </cell>
          <cell r="BF1147">
            <v>8.3798611111124046</v>
          </cell>
          <cell r="BG1147">
            <v>44887</v>
          </cell>
          <cell r="BH1147">
            <v>44900</v>
          </cell>
        </row>
        <row r="1148">
          <cell r="E1148" t="str">
            <v>X22094002091</v>
          </cell>
          <cell r="F1148" t="str">
            <v>DEPARTMENT OF ENVIRONMENT AND NATURAL RESOURCES</v>
          </cell>
          <cell r="G1148" t="str">
            <v>COASTAL RD, SAN DIONISIO, PARANAQUE</v>
          </cell>
          <cell r="H1148" t="str">
            <v>PARAÑAQUE CITY</v>
          </cell>
          <cell r="I1148" t="str">
            <v>PARAÑAQUE</v>
          </cell>
          <cell r="J1148" t="str">
            <v>waiting for customer payment before release of WO: for primary metering</v>
          </cell>
          <cell r="K1148"/>
          <cell r="L1148" t="str">
            <v>ECOM</v>
          </cell>
          <cell r="M1148" t="str">
            <v>CLOSE</v>
          </cell>
          <cell r="N1148" t="str">
            <v>RRG</v>
          </cell>
          <cell r="O1148">
            <v>1285.51</v>
          </cell>
          <cell r="P1148"/>
          <cell r="Q1148">
            <v>2295.27</v>
          </cell>
          <cell r="R1148">
            <v>225</v>
          </cell>
          <cell r="S1148">
            <v>4659553.6500000004</v>
          </cell>
          <cell r="T1148" t="str">
            <v>NEW</v>
          </cell>
          <cell r="U1148">
            <v>896090.2</v>
          </cell>
          <cell r="V1148">
            <v>815850.67</v>
          </cell>
          <cell r="W1148">
            <v>44883.736805555556</v>
          </cell>
          <cell r="X1148">
            <v>44889</v>
          </cell>
          <cell r="Y1148">
            <v>44887</v>
          </cell>
          <cell r="Z1148"/>
          <cell r="AA1148">
            <v>44896.609027777777</v>
          </cell>
          <cell r="AB1148">
            <v>45638.543055555558</v>
          </cell>
          <cell r="AC1148">
            <v>12.872222222220444</v>
          </cell>
          <cell r="AD1148">
            <v>7.609027777776646</v>
          </cell>
          <cell r="AE1148">
            <v>741.93402777778101</v>
          </cell>
          <cell r="AF1148">
            <v>44906.30498737374</v>
          </cell>
          <cell r="AG1148">
            <v>44916.123169191917</v>
          </cell>
          <cell r="AH1148">
            <v>44933.736805555556</v>
          </cell>
          <cell r="AI1148">
            <v>0.37758518518513295</v>
          </cell>
          <cell r="AJ1148">
            <v>12.365567129629683</v>
          </cell>
          <cell r="AK1148">
            <v>50</v>
          </cell>
          <cell r="AL1148">
            <v>30</v>
          </cell>
          <cell r="AM1148">
            <v>25.56818181818182</v>
          </cell>
          <cell r="AN1148">
            <v>32.38636363636364</v>
          </cell>
          <cell r="AO1148">
            <v>22.56818181818182</v>
          </cell>
          <cell r="AP1148">
            <v>60</v>
          </cell>
          <cell r="AQ1148">
            <v>48</v>
          </cell>
          <cell r="AR1148">
            <v>43</v>
          </cell>
          <cell r="AS1148">
            <v>44944.609027777777</v>
          </cell>
          <cell r="AT1148">
            <v>44939.609027777777</v>
          </cell>
          <cell r="AU1148"/>
          <cell r="AV1148"/>
          <cell r="AW1148"/>
          <cell r="AX1148"/>
          <cell r="AY1148"/>
          <cell r="AZ1148"/>
          <cell r="BA1148"/>
          <cell r="BB1148"/>
          <cell r="BC1148" t="str">
            <v>PAID</v>
          </cell>
          <cell r="BD1148" t="str">
            <v>WITH BACKJOB</v>
          </cell>
          <cell r="BE1148">
            <v>44899.609027777777</v>
          </cell>
          <cell r="BF1148">
            <v>0.39097222222335404</v>
          </cell>
          <cell r="BG1148">
            <v>44894</v>
          </cell>
          <cell r="BH1148">
            <v>44900</v>
          </cell>
        </row>
        <row r="1149">
          <cell r="E1149" t="str">
            <v>X22010433897</v>
          </cell>
          <cell r="F1149" t="str">
            <v>SOFREA FURNISHING, INC.</v>
          </cell>
          <cell r="G1149" t="str">
            <v>DONA SOLEDAD EXTN, BETTER LIVING SUBD, PARANAQUE</v>
          </cell>
          <cell r="H1149" t="str">
            <v>PARAÑAQUE CITY</v>
          </cell>
          <cell r="I1149" t="str">
            <v>PARAÑAQUE</v>
          </cell>
          <cell r="J1149" t="str">
            <v>for FCOMP</v>
          </cell>
          <cell r="K1149"/>
          <cell r="L1149" t="str">
            <v>VJC</v>
          </cell>
          <cell r="M1149" t="str">
            <v>CLOSE</v>
          </cell>
          <cell r="N1149" t="str">
            <v>JSP</v>
          </cell>
          <cell r="O1149">
            <v>5.12</v>
          </cell>
          <cell r="P1149"/>
          <cell r="Q1149">
            <v>6.93</v>
          </cell>
          <cell r="R1149">
            <v>17</v>
          </cell>
          <cell r="S1149">
            <v>19076.21</v>
          </cell>
          <cell r="T1149" t="str">
            <v>NEW</v>
          </cell>
          <cell r="U1149">
            <v>3568.84</v>
          </cell>
          <cell r="V1149">
            <v>7916.34</v>
          </cell>
          <cell r="W1149">
            <v>44811.677083333336</v>
          </cell>
          <cell r="X1149">
            <v>44813</v>
          </cell>
          <cell r="Y1149">
            <v>44817</v>
          </cell>
          <cell r="Z1149"/>
          <cell r="AA1149">
            <v>44839.669444444444</v>
          </cell>
          <cell r="AB1149">
            <v>44959.864583333336</v>
          </cell>
          <cell r="AC1149">
            <v>27.992361111108039</v>
          </cell>
          <cell r="AD1149">
            <v>26.669444444443798</v>
          </cell>
          <cell r="AE1149">
            <v>120.19513888889196</v>
          </cell>
          <cell r="AF1149">
            <v>44830.451276881722</v>
          </cell>
          <cell r="AG1149">
            <v>44839.257728494624</v>
          </cell>
          <cell r="AH1149">
            <v>44861.677083333336</v>
          </cell>
          <cell r="AI1149">
            <v>0.96418132716038785</v>
          </cell>
          <cell r="AJ1149">
            <v>3.0048784722222992</v>
          </cell>
          <cell r="AK1149">
            <v>20</v>
          </cell>
          <cell r="AL1149">
            <v>36</v>
          </cell>
          <cell r="AM1149">
            <v>21.774193548387096</v>
          </cell>
          <cell r="AN1149">
            <v>27.58064516129032</v>
          </cell>
          <cell r="AO1149">
            <v>18.774193548387096</v>
          </cell>
          <cell r="AP1149">
            <v>40</v>
          </cell>
          <cell r="AQ1149">
            <v>32</v>
          </cell>
          <cell r="AR1149">
            <v>27</v>
          </cell>
          <cell r="AS1149">
            <v>44871.669444444444</v>
          </cell>
          <cell r="AT1149">
            <v>44866.669444444444</v>
          </cell>
          <cell r="AU1149"/>
          <cell r="AV1149"/>
          <cell r="AW1149"/>
          <cell r="AX1149"/>
          <cell r="AY1149"/>
          <cell r="AZ1149"/>
          <cell r="BA1149"/>
          <cell r="BB1149"/>
          <cell r="BC1149" t="str">
            <v>PAID</v>
          </cell>
          <cell r="BD1149"/>
          <cell r="BE1149">
            <v>44842.669444444444</v>
          </cell>
          <cell r="BF1149">
            <v>59.330555555556202</v>
          </cell>
          <cell r="BG1149">
            <v>44839</v>
          </cell>
          <cell r="BH1149">
            <v>44902</v>
          </cell>
        </row>
        <row r="1150">
          <cell r="E1150" t="str">
            <v>R21669026</v>
          </cell>
          <cell r="F1150" t="str">
            <v>ASIAS, ZENAIDA N</v>
          </cell>
          <cell r="G1150" t="str">
            <v>LUXEMBURG, BETTER LIVING SUBD, PARANAQUE</v>
          </cell>
          <cell r="H1150" t="str">
            <v>PARAÑAQUE CITY</v>
          </cell>
          <cell r="I1150" t="str">
            <v>PARAÑAQUE</v>
          </cell>
          <cell r="J1150" t="str">
            <v>bunot poste nalang</v>
          </cell>
          <cell r="K1150"/>
          <cell r="L1150" t="str">
            <v>VJC</v>
          </cell>
          <cell r="M1150" t="str">
            <v>CLOSE</v>
          </cell>
          <cell r="N1150" t="str">
            <v>JSP</v>
          </cell>
          <cell r="O1150">
            <v>31.72</v>
          </cell>
          <cell r="P1150"/>
          <cell r="Q1150">
            <v>50.42</v>
          </cell>
          <cell r="R1150">
            <v>0</v>
          </cell>
          <cell r="S1150">
            <v>137318.44</v>
          </cell>
          <cell r="T1150" t="str">
            <v>RELOC</v>
          </cell>
          <cell r="U1150">
            <v>22109.49</v>
          </cell>
          <cell r="V1150">
            <v>22109.49</v>
          </cell>
          <cell r="W1150">
            <v>44816.693055555559</v>
          </cell>
          <cell r="X1150">
            <v>44818</v>
          </cell>
          <cell r="Y1150">
            <v>44820</v>
          </cell>
          <cell r="Z1150"/>
          <cell r="AA1150">
            <v>44850.380555555559</v>
          </cell>
          <cell r="AB1150">
            <v>44960.749305555553</v>
          </cell>
          <cell r="AC1150">
            <v>33.6875</v>
          </cell>
          <cell r="AD1150">
            <v>32.380555555559113</v>
          </cell>
          <cell r="AE1150">
            <v>110.36874999999418</v>
          </cell>
          <cell r="AF1150">
            <v>44835.467249103946</v>
          </cell>
          <cell r="AG1150">
            <v>44844.273700716847</v>
          </cell>
          <cell r="AH1150">
            <v>44866.693055555559</v>
          </cell>
          <cell r="AI1150">
            <v>1.1603472222222222</v>
          </cell>
          <cell r="AJ1150">
            <v>2.7592187499998544</v>
          </cell>
          <cell r="AK1150">
            <v>20</v>
          </cell>
          <cell r="AL1150">
            <v>36</v>
          </cell>
          <cell r="AM1150">
            <v>21.774193548387096</v>
          </cell>
          <cell r="AN1150">
            <v>27.58064516129032</v>
          </cell>
          <cell r="AO1150">
            <v>18.774193548387096</v>
          </cell>
          <cell r="AP1150">
            <v>40</v>
          </cell>
          <cell r="AQ1150">
            <v>32</v>
          </cell>
          <cell r="AR1150">
            <v>27</v>
          </cell>
          <cell r="AS1150">
            <v>44882.380555555559</v>
          </cell>
          <cell r="AT1150">
            <v>44877.380555555559</v>
          </cell>
          <cell r="AU1150"/>
          <cell r="AV1150"/>
          <cell r="AW1150"/>
          <cell r="AX1150"/>
          <cell r="AY1150"/>
          <cell r="AZ1150"/>
          <cell r="BA1150"/>
          <cell r="BB1150"/>
          <cell r="BC1150" t="str">
            <v>PAID</v>
          </cell>
          <cell r="BD1150"/>
          <cell r="BE1150">
            <v>44853.380555555559</v>
          </cell>
          <cell r="BF1150">
            <v>48.619444444440887</v>
          </cell>
          <cell r="BG1150">
            <v>44850</v>
          </cell>
          <cell r="BH1150">
            <v>44902</v>
          </cell>
        </row>
        <row r="1151">
          <cell r="E1151" t="str">
            <v>X22031235588</v>
          </cell>
          <cell r="F1151" t="str">
            <v>JONATHAN HIPOLITO PEÑALOZA</v>
          </cell>
          <cell r="G1151" t="str">
            <v>ZAMBOANGA, MARINA SUBD, PARANAQUE</v>
          </cell>
          <cell r="H1151" t="str">
            <v>PARAÑAQUE CITY</v>
          </cell>
          <cell r="I1151" t="str">
            <v>PARAÑAQUE</v>
          </cell>
          <cell r="J1151"/>
          <cell r="K1151"/>
          <cell r="L1151" t="str">
            <v>VJC</v>
          </cell>
          <cell r="M1151" t="str">
            <v>CLOSE</v>
          </cell>
          <cell r="N1151" t="str">
            <v>JSP</v>
          </cell>
          <cell r="O1151">
            <v>12.25</v>
          </cell>
          <cell r="P1151"/>
          <cell r="Q1151">
            <v>16.7</v>
          </cell>
          <cell r="R1151">
            <v>12</v>
          </cell>
          <cell r="S1151">
            <v>116802.13</v>
          </cell>
          <cell r="T1151" t="str">
            <v>NEW</v>
          </cell>
          <cell r="U1151">
            <v>8307.64</v>
          </cell>
          <cell r="V1151">
            <v>10263.57</v>
          </cell>
          <cell r="W1151">
            <v>44792.67083333333</v>
          </cell>
          <cell r="X1151">
            <v>44796</v>
          </cell>
          <cell r="Y1151">
            <v>44797</v>
          </cell>
          <cell r="Z1151"/>
          <cell r="AA1151">
            <v>44802.370138888888</v>
          </cell>
          <cell r="AB1151">
            <v>45037.35</v>
          </cell>
          <cell r="AC1151">
            <v>9.6993055555576575</v>
          </cell>
          <cell r="AD1151">
            <v>6.3701388888875954</v>
          </cell>
          <cell r="AE1151">
            <v>234.97986111111095</v>
          </cell>
          <cell r="AF1151">
            <v>44811.445026881716</v>
          </cell>
          <cell r="AG1151">
            <v>44820.251478494618</v>
          </cell>
          <cell r="AH1151">
            <v>44842.67083333333</v>
          </cell>
          <cell r="AI1151">
            <v>0.33408719135809706</v>
          </cell>
          <cell r="AJ1151">
            <v>5.8744965277777741</v>
          </cell>
          <cell r="AK1151">
            <v>20</v>
          </cell>
          <cell r="AL1151">
            <v>36</v>
          </cell>
          <cell r="AM1151">
            <v>21.774193548387096</v>
          </cell>
          <cell r="AN1151">
            <v>27.58064516129032</v>
          </cell>
          <cell r="AO1151">
            <v>18.774193548387096</v>
          </cell>
          <cell r="AP1151">
            <v>40</v>
          </cell>
          <cell r="AQ1151">
            <v>32</v>
          </cell>
          <cell r="AR1151">
            <v>27</v>
          </cell>
          <cell r="AS1151">
            <v>44834.370138888888</v>
          </cell>
          <cell r="AT1151">
            <v>44829.370138888888</v>
          </cell>
          <cell r="AU1151"/>
          <cell r="AV1151"/>
          <cell r="AW1151"/>
          <cell r="AX1151"/>
          <cell r="AY1151"/>
          <cell r="AZ1151"/>
          <cell r="BA1151"/>
          <cell r="BB1151"/>
          <cell r="BC1151" t="str">
            <v>PAID</v>
          </cell>
          <cell r="BD1151"/>
          <cell r="BE1151">
            <v>44805.370138888888</v>
          </cell>
          <cell r="BF1151">
            <v>96.629861111112405</v>
          </cell>
          <cell r="BG1151">
            <v>44802</v>
          </cell>
          <cell r="BH1151">
            <v>44902</v>
          </cell>
        </row>
        <row r="1152">
          <cell r="E1152" t="str">
            <v>X22052244890</v>
          </cell>
          <cell r="F1152" t="str">
            <v>CHINMAYA MISSION PHILIPPINES INC.</v>
          </cell>
          <cell r="G1152" t="str">
            <v>DIEGO SILANG, AFP OVAI PH 1, TAGUIG CITY</v>
          </cell>
          <cell r="H1152" t="str">
            <v>TAGUIG CITY</v>
          </cell>
          <cell r="I1152" t="str">
            <v>PARAÑAQUE</v>
          </cell>
          <cell r="J1152" t="str">
            <v>tentative completion/energization Aug 15, 2022</v>
          </cell>
          <cell r="K1152"/>
          <cell r="L1152" t="str">
            <v>VJC</v>
          </cell>
          <cell r="M1152" t="str">
            <v>CLOSE</v>
          </cell>
          <cell r="N1152" t="str">
            <v>MBF</v>
          </cell>
          <cell r="O1152">
            <v>31.27</v>
          </cell>
          <cell r="P1152"/>
          <cell r="Q1152">
            <v>64.22</v>
          </cell>
          <cell r="R1152">
            <v>104</v>
          </cell>
          <cell r="S1152">
            <v>346990.54</v>
          </cell>
          <cell r="T1152" t="str">
            <v>NEW</v>
          </cell>
          <cell r="U1152">
            <v>31871.77</v>
          </cell>
          <cell r="V1152"/>
          <cell r="W1152">
            <v>44749.671527777777</v>
          </cell>
          <cell r="X1152">
            <v>44754</v>
          </cell>
          <cell r="Y1152">
            <v>44755</v>
          </cell>
          <cell r="Z1152"/>
          <cell r="AA1152">
            <v>44771.636111111111</v>
          </cell>
          <cell r="AB1152">
            <v>45062.541666666664</v>
          </cell>
          <cell r="AC1152">
            <v>21.964583333334303</v>
          </cell>
          <cell r="AD1152">
            <v>17.636111111110949</v>
          </cell>
          <cell r="AE1152">
            <v>290.90555555555329</v>
          </cell>
          <cell r="AF1152">
            <v>44768.150126999564</v>
          </cell>
          <cell r="AG1152">
            <v>44776.877753458713</v>
          </cell>
          <cell r="AH1152">
            <v>44799.671527777777</v>
          </cell>
          <cell r="AI1152">
            <v>0.76696982563409177</v>
          </cell>
          <cell r="AJ1152">
            <v>6.9263227513226973</v>
          </cell>
          <cell r="AK1152">
            <v>23</v>
          </cell>
          <cell r="AL1152">
            <v>32</v>
          </cell>
          <cell r="AM1152">
            <v>21.478599221789885</v>
          </cell>
          <cell r="AN1152">
            <v>27.206225680933851</v>
          </cell>
          <cell r="AO1152">
            <v>18.478599221789885</v>
          </cell>
          <cell r="AP1152">
            <v>42</v>
          </cell>
          <cell r="AQ1152">
            <v>33.6</v>
          </cell>
          <cell r="AR1152">
            <v>28.6</v>
          </cell>
          <cell r="AS1152">
            <v>44805.236111111109</v>
          </cell>
          <cell r="AT1152">
            <v>44800.236111111109</v>
          </cell>
          <cell r="AU1152"/>
          <cell r="AV1152"/>
          <cell r="AW1152"/>
          <cell r="AX1152"/>
          <cell r="AY1152"/>
          <cell r="AZ1152"/>
          <cell r="BA1152"/>
          <cell r="BB1152"/>
          <cell r="BC1152" t="str">
            <v>PAID</v>
          </cell>
          <cell r="BD1152"/>
          <cell r="BE1152">
            <v>44774.636111111111</v>
          </cell>
          <cell r="BF1152">
            <v>127.36388888888905</v>
          </cell>
          <cell r="BG1152">
            <v>44771</v>
          </cell>
          <cell r="BH1152">
            <v>44902</v>
          </cell>
        </row>
        <row r="1153">
          <cell r="E1153" t="str">
            <v>X22041576703</v>
          </cell>
          <cell r="F1153" t="str">
            <v>ABOITIZ CONSTRUCTION, INC.</v>
          </cell>
          <cell r="G1153" t="str">
            <v>C-5 EXTENSION, LA HUERTA, PARANAQUE</v>
          </cell>
          <cell r="H1153" t="str">
            <v>PARAÑAQUE CITY</v>
          </cell>
          <cell r="I1153" t="str">
            <v>PARAÑAQUE</v>
          </cell>
          <cell r="J1153" t="str">
            <v>started digging 1005, issue pole loc along petron task 6</v>
          </cell>
          <cell r="K1153"/>
          <cell r="L1153" t="str">
            <v>ECOM</v>
          </cell>
          <cell r="M1153" t="str">
            <v>CLOSE</v>
          </cell>
          <cell r="N1153" t="str">
            <v>JSP</v>
          </cell>
          <cell r="O1153">
            <v>83.2</v>
          </cell>
          <cell r="P1153"/>
          <cell r="Q1153">
            <v>113.5</v>
          </cell>
          <cell r="R1153">
            <v>135</v>
          </cell>
          <cell r="S1153">
            <v>544990.09</v>
          </cell>
          <cell r="T1153" t="str">
            <v>NEW</v>
          </cell>
          <cell r="U1153">
            <v>58012.12</v>
          </cell>
          <cell r="V1153">
            <v>14909.88</v>
          </cell>
          <cell r="W1153">
            <v>44823.691666666666</v>
          </cell>
          <cell r="X1153">
            <v>44825</v>
          </cell>
          <cell r="Y1153">
            <v>44824</v>
          </cell>
          <cell r="Z1153"/>
          <cell r="AA1153">
            <v>44889.62777777778</v>
          </cell>
          <cell r="AB1153">
            <v>45001.727083333331</v>
          </cell>
          <cell r="AC1153">
            <v>65.93611111111386</v>
          </cell>
          <cell r="AD1153">
            <v>64.627777777779556</v>
          </cell>
          <cell r="AE1153">
            <v>112.09930555555184</v>
          </cell>
          <cell r="AF1153">
            <v>44843.137709832132</v>
          </cell>
          <cell r="AG1153">
            <v>44852.123321342922</v>
          </cell>
          <cell r="AH1153">
            <v>44873.691666666666</v>
          </cell>
          <cell r="AI1153">
            <v>2.2031537126069294</v>
          </cell>
          <cell r="AJ1153">
            <v>2.5477114898989055</v>
          </cell>
          <cell r="AK1153">
            <v>26</v>
          </cell>
          <cell r="AL1153">
            <v>32</v>
          </cell>
          <cell r="AM1153">
            <v>22.446043165467625</v>
          </cell>
          <cell r="AN1153">
            <v>28.431654676258994</v>
          </cell>
          <cell r="AO1153">
            <v>19.446043165467625</v>
          </cell>
          <cell r="AP1153">
            <v>44</v>
          </cell>
          <cell r="AQ1153">
            <v>35.200000000000003</v>
          </cell>
          <cell r="AR1153">
            <v>30.200000000000003</v>
          </cell>
          <cell r="AS1153">
            <v>44924.827777777777</v>
          </cell>
          <cell r="AT1153">
            <v>44919.827777777777</v>
          </cell>
          <cell r="AU1153"/>
          <cell r="AV1153"/>
          <cell r="AW1153"/>
          <cell r="AX1153"/>
          <cell r="AY1153"/>
          <cell r="AZ1153"/>
          <cell r="BA1153"/>
          <cell r="BB1153"/>
          <cell r="BC1153" t="str">
            <v>PAID</v>
          </cell>
          <cell r="BD1153"/>
          <cell r="BE1153">
            <v>44892.62777777778</v>
          </cell>
          <cell r="BF1153">
            <v>11.372222222220444</v>
          </cell>
          <cell r="BG1153">
            <v>44887</v>
          </cell>
          <cell r="BH1153">
            <v>44904</v>
          </cell>
        </row>
        <row r="1154">
          <cell r="E1154" t="str">
            <v>X20030717955</v>
          </cell>
          <cell r="F1154" t="str">
            <v>MAYNILAD WATER SERVICES, INC.,</v>
          </cell>
          <cell r="G1154" t="str">
            <v>CERVANTES CPD, CERVANTES CPD, PARANAQUE</v>
          </cell>
          <cell r="H1154" t="str">
            <v>PARAÑAQUE CITY</v>
          </cell>
          <cell r="I1154" t="str">
            <v>PARAÑAQUE</v>
          </cell>
          <cell r="J1154"/>
          <cell r="K1154"/>
          <cell r="L1154" t="str">
            <v>VJC</v>
          </cell>
          <cell r="M1154" t="str">
            <v>CLOSE</v>
          </cell>
          <cell r="N1154" t="str">
            <v>MBF</v>
          </cell>
          <cell r="O1154">
            <v>59.99</v>
          </cell>
          <cell r="P1154"/>
          <cell r="Q1154">
            <v>88.48</v>
          </cell>
          <cell r="R1154">
            <v>29</v>
          </cell>
          <cell r="S1154">
            <v>282670.92</v>
          </cell>
          <cell r="T1154" t="str">
            <v>NEW</v>
          </cell>
          <cell r="U1154">
            <v>43925.35</v>
          </cell>
          <cell r="V1154">
            <v>40095.160000000003</v>
          </cell>
          <cell r="W1154">
            <v>44357.588888888888</v>
          </cell>
          <cell r="X1154">
            <v>44358.625</v>
          </cell>
          <cell r="Y1154">
            <v>44361</v>
          </cell>
          <cell r="Z1154"/>
          <cell r="AA1154">
            <v>44448.621527777781</v>
          </cell>
          <cell r="AB1154">
            <v>45209.623611111114</v>
          </cell>
          <cell r="AC1154">
            <v>91.032638888893416</v>
          </cell>
          <cell r="AD1154">
            <v>89.996527777781012</v>
          </cell>
          <cell r="AE1154">
            <v>761.00208333333285</v>
          </cell>
          <cell r="AF1154">
            <v>44377.674390747627</v>
          </cell>
          <cell r="AG1154">
            <v>44386.830524576617</v>
          </cell>
          <cell r="AH1154">
            <v>44407.588888888888</v>
          </cell>
          <cell r="AI1154">
            <v>2.9574613358831314</v>
          </cell>
          <cell r="AJ1154">
            <v>18.119097222222212</v>
          </cell>
          <cell r="AK1154">
            <v>23</v>
          </cell>
          <cell r="AL1154">
            <v>36</v>
          </cell>
          <cell r="AM1154">
            <v>23.085501858736059</v>
          </cell>
          <cell r="AN1154">
            <v>29.241635687732341</v>
          </cell>
          <cell r="AO1154">
            <v>20.085501858736059</v>
          </cell>
          <cell r="AP1154">
            <v>42</v>
          </cell>
          <cell r="AQ1154">
            <v>33.6</v>
          </cell>
          <cell r="AR1154">
            <v>28.6</v>
          </cell>
          <cell r="AS1154">
            <v>44482.22152777778</v>
          </cell>
          <cell r="AT1154">
            <v>44477.22152777778</v>
          </cell>
          <cell r="AU1154"/>
          <cell r="AV1154"/>
          <cell r="AW1154"/>
          <cell r="AX1154"/>
          <cell r="AY1154"/>
          <cell r="AZ1154"/>
          <cell r="BA1154"/>
          <cell r="BB1154"/>
          <cell r="BC1154" t="str">
            <v>PAID</v>
          </cell>
          <cell r="BD1154"/>
          <cell r="BE1154">
            <v>44451.621527777781</v>
          </cell>
          <cell r="BF1154">
            <v>452.37847222221899</v>
          </cell>
          <cell r="BG1154">
            <v>44448</v>
          </cell>
          <cell r="BH1154">
            <v>44904</v>
          </cell>
        </row>
        <row r="1155">
          <cell r="E1155" t="str">
            <v>X22104474916</v>
          </cell>
          <cell r="F1155" t="str">
            <v>KOPPEL, INC.</v>
          </cell>
          <cell r="G1155" t="str">
            <v>VILLONGCO, VILLONGCO, PARANAQUE</v>
          </cell>
          <cell r="H1155" t="str">
            <v>PARAÑAQUE CITY</v>
          </cell>
          <cell r="I1155" t="str">
            <v>PARAÑAQUE</v>
          </cell>
          <cell r="J1155"/>
          <cell r="K1155"/>
          <cell r="L1155" t="str">
            <v>CHALLENGER</v>
          </cell>
          <cell r="M1155" t="str">
            <v>CLOSE</v>
          </cell>
          <cell r="N1155" t="str">
            <v>JSP</v>
          </cell>
          <cell r="O1155">
            <v>58.06</v>
          </cell>
          <cell r="P1155"/>
          <cell r="Q1155">
            <v>79.42</v>
          </cell>
          <cell r="R1155">
            <v>70</v>
          </cell>
          <cell r="S1155">
            <v>392760.13</v>
          </cell>
          <cell r="T1155" t="str">
            <v>NEW</v>
          </cell>
          <cell r="U1155">
            <v>40476.519999999997</v>
          </cell>
          <cell r="V1155">
            <v>43341.05</v>
          </cell>
          <cell r="W1155">
            <v>44881.644247685188</v>
          </cell>
          <cell r="X1155">
            <v>44886</v>
          </cell>
          <cell r="Y1155">
            <v>44883</v>
          </cell>
          <cell r="Z1155"/>
          <cell r="AA1155">
            <v>44891.63958333333</v>
          </cell>
          <cell r="AB1155">
            <v>44987.805555555555</v>
          </cell>
          <cell r="AC1155">
            <v>9.9953356481419178</v>
          </cell>
          <cell r="AD1155">
            <v>5.6395833333299379</v>
          </cell>
          <cell r="AE1155">
            <v>96.165972222224809</v>
          </cell>
          <cell r="AF1155">
            <v>44900.944627913326</v>
          </cell>
          <cell r="AG1155">
            <v>44909.891395974162</v>
          </cell>
          <cell r="AH1155">
            <v>44931.644247685188</v>
          </cell>
          <cell r="AI1155">
            <v>0.33616026540426142</v>
          </cell>
          <cell r="AJ1155">
            <v>2.2896660052910667</v>
          </cell>
          <cell r="AK1155">
            <v>23</v>
          </cell>
          <cell r="AL1155">
            <v>34</v>
          </cell>
          <cell r="AM1155">
            <v>22.300380228136884</v>
          </cell>
          <cell r="AN1155">
            <v>28.247148288973385</v>
          </cell>
          <cell r="AO1155">
            <v>19.300380228136884</v>
          </cell>
          <cell r="AP1155">
            <v>42</v>
          </cell>
          <cell r="AQ1155">
            <v>33.6</v>
          </cell>
          <cell r="AR1155">
            <v>28.6</v>
          </cell>
          <cell r="AS1155">
            <v>44925.239583333328</v>
          </cell>
          <cell r="AT1155">
            <v>44920.239583333328</v>
          </cell>
          <cell r="AU1155"/>
          <cell r="AV1155"/>
          <cell r="AW1155"/>
          <cell r="AX1155"/>
          <cell r="AY1155"/>
          <cell r="AZ1155"/>
          <cell r="BA1155"/>
          <cell r="BB1155"/>
          <cell r="BC1155" t="str">
            <v>PAID</v>
          </cell>
          <cell r="BD1155"/>
          <cell r="BE1155">
            <v>44894.63958333333</v>
          </cell>
          <cell r="BF1155">
            <v>10.360416666670062</v>
          </cell>
          <cell r="BG1155">
            <v>44891</v>
          </cell>
          <cell r="BH1155">
            <v>44905</v>
          </cell>
        </row>
        <row r="1156">
          <cell r="E1156" t="str">
            <v>X22083676114</v>
          </cell>
          <cell r="F1156" t="str">
            <v>HSB ASIA PACIFIC HOLDINGS INC.</v>
          </cell>
          <cell r="G1156" t="str">
            <v>LANGKA, AYALA-ALABANG VILL, MUNTINLUPA</v>
          </cell>
          <cell r="H1156" t="str">
            <v>MUNTINLUPA CITY</v>
          </cell>
          <cell r="I1156" t="str">
            <v>PARAÑAQUE</v>
          </cell>
          <cell r="J1156" t="str">
            <v>with 200:5 BCT</v>
          </cell>
          <cell r="K1156"/>
          <cell r="L1156" t="str">
            <v>CHALLENGER</v>
          </cell>
          <cell r="M1156" t="str">
            <v>CLOSE</v>
          </cell>
          <cell r="N1156" t="str">
            <v>JSP</v>
          </cell>
          <cell r="O1156">
            <v>85.1</v>
          </cell>
          <cell r="P1156"/>
          <cell r="Q1156">
            <v>124.7</v>
          </cell>
          <cell r="R1156">
            <v>196.8</v>
          </cell>
          <cell r="S1156">
            <v>564407.62</v>
          </cell>
          <cell r="T1156" t="str">
            <v>MODIFICATION</v>
          </cell>
          <cell r="U1156">
            <v>59347.19</v>
          </cell>
          <cell r="V1156">
            <v>59799.62</v>
          </cell>
          <cell r="W1156">
            <v>44869.404861111114</v>
          </cell>
          <cell r="X1156">
            <v>44873</v>
          </cell>
          <cell r="Y1156">
            <v>44872</v>
          </cell>
          <cell r="Z1156"/>
          <cell r="AA1156">
            <v>44902.573611111111</v>
          </cell>
          <cell r="AB1156">
            <v>45116.622916666667</v>
          </cell>
          <cell r="AC1156">
            <v>33.16874999999709</v>
          </cell>
          <cell r="AD1156">
            <v>29.573611111110949</v>
          </cell>
          <cell r="AE1156">
            <v>214.0493055555562</v>
          </cell>
          <cell r="AF1156">
            <v>44888.85090427658</v>
          </cell>
          <cell r="AG1156">
            <v>44897.83651578737</v>
          </cell>
          <cell r="AH1156">
            <v>44919.404861111114</v>
          </cell>
          <cell r="AI1156">
            <v>1.1082827524037488</v>
          </cell>
          <cell r="AJ1156">
            <v>4.8647569444444594</v>
          </cell>
          <cell r="AK1156">
            <v>26</v>
          </cell>
          <cell r="AL1156">
            <v>32</v>
          </cell>
          <cell r="AM1156">
            <v>22.446043165467625</v>
          </cell>
          <cell r="AN1156">
            <v>28.431654676258994</v>
          </cell>
          <cell r="AO1156">
            <v>19.446043165467625</v>
          </cell>
          <cell r="AP1156">
            <v>44</v>
          </cell>
          <cell r="AQ1156">
            <v>35.200000000000003</v>
          </cell>
          <cell r="AR1156">
            <v>30.200000000000003</v>
          </cell>
          <cell r="AS1156">
            <v>44937.773611111108</v>
          </cell>
          <cell r="AT1156">
            <v>44932.773611111108</v>
          </cell>
          <cell r="AU1156"/>
          <cell r="AV1156"/>
          <cell r="AW1156"/>
          <cell r="AX1156"/>
          <cell r="AY1156"/>
          <cell r="AZ1156"/>
          <cell r="BA1156"/>
          <cell r="BB1156"/>
          <cell r="BC1156" t="str">
            <v>PAID</v>
          </cell>
          <cell r="BD1156"/>
          <cell r="BE1156">
            <v>44905.573611111111</v>
          </cell>
          <cell r="BF1156">
            <v>-0.57361111111094942</v>
          </cell>
          <cell r="BG1156">
            <v>44879</v>
          </cell>
          <cell r="BH1156">
            <v>44905</v>
          </cell>
        </row>
        <row r="1157">
          <cell r="E1157" t="str">
            <v>X22104221715</v>
          </cell>
          <cell r="F1157" t="str">
            <v>INTERCONTINENTAL DEVELOPMENT CORP.</v>
          </cell>
          <cell r="G1157" t="str">
            <v>BLOCK 2, BRAZILIA HEIGHTS, MUNTINLUPA</v>
          </cell>
          <cell r="H1157" t="str">
            <v>MUNTINLUPA CITY</v>
          </cell>
          <cell r="I1157" t="str">
            <v>PARAÑAQUE</v>
          </cell>
          <cell r="J1157"/>
          <cell r="K1157"/>
          <cell r="L1157" t="str">
            <v>CHALLENGER</v>
          </cell>
          <cell r="M1157" t="str">
            <v>CLOSE</v>
          </cell>
          <cell r="N1157" t="str">
            <v>JSP</v>
          </cell>
          <cell r="O1157">
            <v>83.78</v>
          </cell>
          <cell r="P1157"/>
          <cell r="Q1157">
            <v>125.17</v>
          </cell>
          <cell r="R1157">
            <v>31</v>
          </cell>
          <cell r="S1157">
            <v>352106.96</v>
          </cell>
          <cell r="T1157" t="str">
            <v>MODIFICATION</v>
          </cell>
          <cell r="U1157">
            <v>58085.02</v>
          </cell>
          <cell r="V1157">
            <v>42262.55</v>
          </cell>
          <cell r="W1157">
            <v>44880.427719907406</v>
          </cell>
          <cell r="X1157">
            <v>44886</v>
          </cell>
          <cell r="Y1157">
            <v>44883</v>
          </cell>
          <cell r="Z1157"/>
          <cell r="AA1157">
            <v>44888.578472222223</v>
          </cell>
          <cell r="AB1157">
            <v>45328.574305555558</v>
          </cell>
          <cell r="AC1157">
            <v>8.1507523148175096</v>
          </cell>
          <cell r="AD1157">
            <v>2.578472222223354</v>
          </cell>
          <cell r="AE1157">
            <v>439.9958333333343</v>
          </cell>
          <cell r="AF1157">
            <v>44901.63461645913</v>
          </cell>
          <cell r="AG1157">
            <v>44911.089788872923</v>
          </cell>
          <cell r="AH1157">
            <v>44930.427719907406</v>
          </cell>
          <cell r="AI1157">
            <v>0.2525339926599442</v>
          </cell>
          <cell r="AJ1157">
            <v>9.9999053030303244</v>
          </cell>
          <cell r="AK1157">
            <v>26</v>
          </cell>
          <cell r="AL1157">
            <v>36</v>
          </cell>
          <cell r="AM1157">
            <v>24.206896551724139</v>
          </cell>
          <cell r="AN1157">
            <v>30.662068965517239</v>
          </cell>
          <cell r="AO1157">
            <v>21.206896551724139</v>
          </cell>
          <cell r="AP1157">
            <v>44</v>
          </cell>
          <cell r="AQ1157">
            <v>35.200000000000003</v>
          </cell>
          <cell r="AR1157">
            <v>30.200000000000003</v>
          </cell>
          <cell r="AS1157">
            <v>44923.77847222222</v>
          </cell>
          <cell r="AT1157">
            <v>44918.77847222222</v>
          </cell>
          <cell r="AU1157"/>
          <cell r="AV1157"/>
          <cell r="AW1157"/>
          <cell r="AX1157"/>
          <cell r="AY1157"/>
          <cell r="AZ1157"/>
          <cell r="BA1157"/>
          <cell r="BB1157"/>
          <cell r="BC1157" t="str">
            <v>PAID</v>
          </cell>
          <cell r="BD1157"/>
          <cell r="BE1157">
            <v>44891.578472222223</v>
          </cell>
          <cell r="BF1157">
            <v>13.421527777776646</v>
          </cell>
          <cell r="BG1157">
            <v>44888</v>
          </cell>
          <cell r="BH1157">
            <v>44905</v>
          </cell>
        </row>
        <row r="1158">
          <cell r="E1158" t="str">
            <v>X22083666727</v>
          </cell>
          <cell r="F1158" t="str">
            <v>THE IMPERIAL EXPRESS SERVICE</v>
          </cell>
          <cell r="G1158" t="str">
            <v>MANGOSTEEN, AYALA-ALABANG VILL, MUNTINLUPA</v>
          </cell>
          <cell r="H1158" t="str">
            <v>MUNTINLUPA CITY</v>
          </cell>
          <cell r="I1158" t="str">
            <v>PARAÑAQUE</v>
          </cell>
          <cell r="J1158" t="str">
            <v>with 200:5 BCT</v>
          </cell>
          <cell r="K1158"/>
          <cell r="L1158" t="str">
            <v>CHALLENGER</v>
          </cell>
          <cell r="M1158" t="str">
            <v>CLOSE</v>
          </cell>
          <cell r="N1158" t="str">
            <v>JSP</v>
          </cell>
          <cell r="O1158">
            <v>57.97</v>
          </cell>
          <cell r="P1158"/>
          <cell r="Q1158">
            <v>87.08</v>
          </cell>
          <cell r="R1158">
            <v>102.4</v>
          </cell>
          <cell r="S1158">
            <v>352133.87</v>
          </cell>
          <cell r="T1158" t="str">
            <v>MODIFICATION</v>
          </cell>
          <cell r="U1158">
            <v>40116.71</v>
          </cell>
          <cell r="V1158">
            <v>52117.98</v>
          </cell>
          <cell r="W1158">
            <v>44859.481249999997</v>
          </cell>
          <cell r="X1158">
            <v>44867</v>
          </cell>
          <cell r="Y1158">
            <v>44862</v>
          </cell>
          <cell r="Z1158"/>
          <cell r="AA1158">
            <v>44889.269444444442</v>
          </cell>
          <cell r="AB1158">
            <v>45359.517361111109</v>
          </cell>
          <cell r="AC1158">
            <v>29.788194444445253</v>
          </cell>
          <cell r="AD1158">
            <v>22.269444444442343</v>
          </cell>
          <cell r="AE1158">
            <v>470.24791666666715</v>
          </cell>
          <cell r="AF1158">
            <v>44877.959849221785</v>
          </cell>
          <cell r="AG1158">
            <v>44886.687475680934</v>
          </cell>
          <cell r="AH1158">
            <v>44909.481249999997</v>
          </cell>
          <cell r="AI1158">
            <v>1.0401584201389171</v>
          </cell>
          <cell r="AJ1158">
            <v>11.196378968253979</v>
          </cell>
          <cell r="AK1158">
            <v>23</v>
          </cell>
          <cell r="AL1158">
            <v>32</v>
          </cell>
          <cell r="AM1158">
            <v>21.478599221789885</v>
          </cell>
          <cell r="AN1158">
            <v>27.206225680933851</v>
          </cell>
          <cell r="AO1158">
            <v>18.478599221789885</v>
          </cell>
          <cell r="AP1158">
            <v>42</v>
          </cell>
          <cell r="AQ1158">
            <v>33.6</v>
          </cell>
          <cell r="AR1158">
            <v>28.6</v>
          </cell>
          <cell r="AS1158">
            <v>44922.869444444441</v>
          </cell>
          <cell r="AT1158">
            <v>44917.869444444441</v>
          </cell>
          <cell r="AU1158"/>
          <cell r="AV1158"/>
          <cell r="AW1158"/>
          <cell r="AX1158"/>
          <cell r="AY1158"/>
          <cell r="AZ1158"/>
          <cell r="BA1158"/>
          <cell r="BB1158"/>
          <cell r="BC1158" t="str">
            <v>PAID</v>
          </cell>
          <cell r="BD1158"/>
          <cell r="BE1158">
            <v>44892.269444444442</v>
          </cell>
          <cell r="BF1158">
            <v>12.730555555557657</v>
          </cell>
          <cell r="BG1158">
            <v>44888</v>
          </cell>
          <cell r="BH1158">
            <v>44905</v>
          </cell>
        </row>
        <row r="1159">
          <cell r="E1159" t="str">
            <v>X22072930678</v>
          </cell>
          <cell r="F1159" t="str">
            <v>SANTIAGO II CANDIDO DE GUZMAN</v>
          </cell>
          <cell r="G1159" t="str">
            <v>FLORIDA, MERVILLE SUBD, PARANAQUE</v>
          </cell>
          <cell r="H1159" t="str">
            <v>PARAÑAQUE CITY</v>
          </cell>
          <cell r="I1159" t="str">
            <v>PARAÑAQUE</v>
          </cell>
          <cell r="J1159"/>
          <cell r="K1159"/>
          <cell r="L1159" t="str">
            <v>CHALLENGER</v>
          </cell>
          <cell r="M1159" t="str">
            <v>CLOSE</v>
          </cell>
          <cell r="N1159" t="str">
            <v>JSP</v>
          </cell>
          <cell r="O1159">
            <v>6.17</v>
          </cell>
          <cell r="P1159"/>
          <cell r="Q1159">
            <v>8.5</v>
          </cell>
          <cell r="R1159">
            <v>55.96</v>
          </cell>
          <cell r="S1159">
            <v>22607.24</v>
          </cell>
          <cell r="T1159" t="str">
            <v>NEW</v>
          </cell>
          <cell r="U1159">
            <v>4321.67</v>
          </cell>
          <cell r="V1159">
            <v>6871.91</v>
          </cell>
          <cell r="W1159">
            <v>44862.368750000001</v>
          </cell>
          <cell r="X1159">
            <v>44868</v>
          </cell>
          <cell r="Y1159">
            <v>44868</v>
          </cell>
          <cell r="Z1159"/>
          <cell r="AA1159">
            <v>44873.457638888889</v>
          </cell>
          <cell r="AB1159">
            <v>45031.554861111108</v>
          </cell>
          <cell r="AC1159">
            <v>11.088888888887595</v>
          </cell>
          <cell r="AD1159">
            <v>5.4576388888890506</v>
          </cell>
          <cell r="AE1159">
            <v>158.09722222221899</v>
          </cell>
          <cell r="AF1159">
            <v>44880.443130165288</v>
          </cell>
          <cell r="AG1159">
            <v>44889.062964876037</v>
          </cell>
          <cell r="AH1159">
            <v>44912.368750000001</v>
          </cell>
          <cell r="AI1159">
            <v>0.39463398692805851</v>
          </cell>
          <cell r="AJ1159">
            <v>3.9524305555554746</v>
          </cell>
          <cell r="AK1159">
            <v>20</v>
          </cell>
          <cell r="AL1159">
            <v>34</v>
          </cell>
          <cell r="AM1159">
            <v>21.074380165289259</v>
          </cell>
          <cell r="AN1159">
            <v>26.694214876033058</v>
          </cell>
          <cell r="AO1159">
            <v>18.074380165289259</v>
          </cell>
          <cell r="AP1159">
            <v>40</v>
          </cell>
          <cell r="AQ1159">
            <v>32</v>
          </cell>
          <cell r="AR1159">
            <v>27</v>
          </cell>
          <cell r="AS1159">
            <v>44905.457638888889</v>
          </cell>
          <cell r="AT1159">
            <v>44900.457638888889</v>
          </cell>
          <cell r="AU1159"/>
          <cell r="AV1159"/>
          <cell r="AW1159"/>
          <cell r="AX1159"/>
          <cell r="AY1159"/>
          <cell r="AZ1159"/>
          <cell r="BA1159"/>
          <cell r="BB1159"/>
          <cell r="BC1159" t="str">
            <v>PAID</v>
          </cell>
          <cell r="BD1159"/>
          <cell r="BE1159">
            <v>44876.457638888889</v>
          </cell>
          <cell r="BF1159">
            <v>31.542361111110949</v>
          </cell>
          <cell r="BG1159">
            <v>44873</v>
          </cell>
          <cell r="BH1159">
            <v>44908</v>
          </cell>
        </row>
        <row r="1160">
          <cell r="E1160" t="str">
            <v>X22073083870</v>
          </cell>
          <cell r="F1160" t="str">
            <v>JONATHAN GLENN NG LAU</v>
          </cell>
          <cell r="G1160" t="str">
            <v>BLK 5, PALM COAST MARINA, PARANAQUE</v>
          </cell>
          <cell r="H1160" t="str">
            <v>PARAÑAQUE CITY</v>
          </cell>
          <cell r="I1160" t="str">
            <v>PARAÑAQUE</v>
          </cell>
          <cell r="J1160" t="str">
            <v>for execution 1105</v>
          </cell>
          <cell r="K1160"/>
          <cell r="L1160" t="str">
            <v>CHALLENGER</v>
          </cell>
          <cell r="M1160" t="str">
            <v>CLOSE</v>
          </cell>
          <cell r="N1160" t="str">
            <v>JSP</v>
          </cell>
          <cell r="O1160">
            <v>21.08</v>
          </cell>
          <cell r="P1160"/>
          <cell r="Q1160">
            <v>28.82</v>
          </cell>
          <cell r="R1160">
            <v>111.5</v>
          </cell>
          <cell r="S1160">
            <v>195475.49</v>
          </cell>
          <cell r="T1160" t="str">
            <v>NEW</v>
          </cell>
          <cell r="U1160">
            <v>14714.91</v>
          </cell>
          <cell r="V1160">
            <v>14714.91</v>
          </cell>
          <cell r="W1160">
            <v>44853.413194444445</v>
          </cell>
          <cell r="X1160">
            <v>44859</v>
          </cell>
          <cell r="Y1160">
            <v>44855</v>
          </cell>
          <cell r="Z1160"/>
          <cell r="AA1160">
            <v>44869.723611111112</v>
          </cell>
          <cell r="AB1160">
            <v>45272.754861111112</v>
          </cell>
          <cell r="AC1160">
            <v>16.310416666667152</v>
          </cell>
          <cell r="AD1160">
            <v>10.723611111112405</v>
          </cell>
          <cell r="AE1160">
            <v>403.03125</v>
          </cell>
          <cell r="AF1160">
            <v>44870.752177495291</v>
          </cell>
          <cell r="AG1160">
            <v>44879.175906308854</v>
          </cell>
          <cell r="AH1160">
            <v>44903.413194444445</v>
          </cell>
          <cell r="AI1160">
            <v>0.60144661458335114</v>
          </cell>
          <cell r="AJ1160">
            <v>10.07578125</v>
          </cell>
          <cell r="AK1160">
            <v>20</v>
          </cell>
          <cell r="AL1160">
            <v>32</v>
          </cell>
          <cell r="AM1160">
            <v>20.33898305084746</v>
          </cell>
          <cell r="AN1160">
            <v>25.762711864406779</v>
          </cell>
          <cell r="AO1160">
            <v>17.33898305084746</v>
          </cell>
          <cell r="AP1160">
            <v>40</v>
          </cell>
          <cell r="AQ1160">
            <v>32</v>
          </cell>
          <cell r="AR1160">
            <v>27</v>
          </cell>
          <cell r="AS1160">
            <v>44901.723611111112</v>
          </cell>
          <cell r="AT1160">
            <v>44896.723611111112</v>
          </cell>
          <cell r="AU1160"/>
          <cell r="AV1160"/>
          <cell r="AW1160"/>
          <cell r="AX1160"/>
          <cell r="AY1160"/>
          <cell r="AZ1160"/>
          <cell r="BA1160"/>
          <cell r="BB1160"/>
          <cell r="BC1160" t="str">
            <v>PAID</v>
          </cell>
          <cell r="BD1160"/>
          <cell r="BE1160">
            <v>44872.723611111112</v>
          </cell>
          <cell r="BF1160">
            <v>35.276388888887595</v>
          </cell>
          <cell r="BG1160">
            <v>44869</v>
          </cell>
          <cell r="BH1160">
            <v>44908</v>
          </cell>
        </row>
        <row r="1161">
          <cell r="E1161" t="str">
            <v>X22062373143</v>
          </cell>
          <cell r="F1161" t="str">
            <v>MANUEL A. FERNANDEZ</v>
          </cell>
          <cell r="G1161" t="str">
            <v>CRM, BF HOMES SUBD, LAS PINAS CITY</v>
          </cell>
          <cell r="H1161" t="str">
            <v>LAS PIÑAS CITY</v>
          </cell>
          <cell r="I1161" t="str">
            <v>PARAÑAQUE</v>
          </cell>
          <cell r="J1161"/>
          <cell r="K1161"/>
          <cell r="L1161" t="str">
            <v>CHALLENGER</v>
          </cell>
          <cell r="M1161" t="str">
            <v>CLOSE</v>
          </cell>
          <cell r="N1161" t="str">
            <v>MBF</v>
          </cell>
          <cell r="O1161">
            <v>54.35</v>
          </cell>
          <cell r="P1161"/>
          <cell r="Q1161">
            <v>81.97</v>
          </cell>
          <cell r="R1161">
            <v>49.1</v>
          </cell>
          <cell r="S1161">
            <v>319763.57</v>
          </cell>
          <cell r="T1161" t="str">
            <v>NEW</v>
          </cell>
          <cell r="U1161">
            <v>36855.67</v>
          </cell>
          <cell r="V1161">
            <v>38197.62000000001</v>
          </cell>
          <cell r="W1161">
            <v>44768.660416666666</v>
          </cell>
          <cell r="X1161">
            <v>44778.549305555556</v>
          </cell>
          <cell r="Y1161">
            <v>44774</v>
          </cell>
          <cell r="Z1161"/>
          <cell r="AA1161">
            <v>44811.652083333334</v>
          </cell>
          <cell r="AB1161">
            <v>45371.692361111112</v>
          </cell>
          <cell r="AC1161">
            <v>42.991666666668607</v>
          </cell>
          <cell r="AD1161">
            <v>33.102777777778101</v>
          </cell>
          <cell r="AE1161">
            <v>560.0402777777781</v>
          </cell>
          <cell r="AF1161">
            <v>44788.745918525405</v>
          </cell>
          <cell r="AG1161">
            <v>44797.902052354395</v>
          </cell>
          <cell r="AH1161">
            <v>44818.660416666666</v>
          </cell>
          <cell r="AI1161">
            <v>1.3967099436393544</v>
          </cell>
          <cell r="AJ1161">
            <v>13.334292328042336</v>
          </cell>
          <cell r="AK1161">
            <v>23</v>
          </cell>
          <cell r="AL1161">
            <v>36</v>
          </cell>
          <cell r="AM1161">
            <v>23.085501858736059</v>
          </cell>
          <cell r="AN1161">
            <v>29.241635687732341</v>
          </cell>
          <cell r="AO1161">
            <v>20.085501858736059</v>
          </cell>
          <cell r="AP1161">
            <v>42</v>
          </cell>
          <cell r="AQ1161">
            <v>33.6</v>
          </cell>
          <cell r="AR1161">
            <v>28.6</v>
          </cell>
          <cell r="AS1161">
            <v>44845.252083333333</v>
          </cell>
          <cell r="AT1161">
            <v>44840.252083333333</v>
          </cell>
          <cell r="AU1161"/>
          <cell r="AV1161"/>
          <cell r="AW1161"/>
          <cell r="AX1161"/>
          <cell r="AY1161"/>
          <cell r="AZ1161"/>
          <cell r="BA1161"/>
          <cell r="BB1161"/>
          <cell r="BC1161" t="str">
            <v>PAID</v>
          </cell>
          <cell r="BD1161"/>
          <cell r="BE1161">
            <v>44814.652083333334</v>
          </cell>
          <cell r="BF1161">
            <v>93.347916666665697</v>
          </cell>
          <cell r="BG1161">
            <v>44811</v>
          </cell>
          <cell r="BH1161">
            <v>44908</v>
          </cell>
        </row>
        <row r="1162">
          <cell r="E1162" t="str">
            <v>X22052152051</v>
          </cell>
          <cell r="F1162" t="str">
            <v>GLY DEVELOPMENT CORPORATION</v>
          </cell>
          <cell r="G1162" t="str">
            <v>KAINGIN RD., KAINGIN, PARANAQUE</v>
          </cell>
          <cell r="H1162" t="str">
            <v>PARAÑAQUE CITY</v>
          </cell>
          <cell r="I1162" t="str">
            <v>PARAÑAQUE</v>
          </cell>
          <cell r="J1162" t="str">
            <v>digging 1028</v>
          </cell>
          <cell r="K1162"/>
          <cell r="L1162" t="str">
            <v>CHALLENGER</v>
          </cell>
          <cell r="M1162" t="str">
            <v>CLOSE</v>
          </cell>
          <cell r="N1162" t="str">
            <v>JSP</v>
          </cell>
          <cell r="O1162">
            <v>248.61</v>
          </cell>
          <cell r="P1162"/>
          <cell r="Q1162">
            <v>354.78</v>
          </cell>
          <cell r="R1162">
            <v>398</v>
          </cell>
          <cell r="S1162">
            <v>1212534.3500000001</v>
          </cell>
          <cell r="T1162" t="str">
            <v>NEW</v>
          </cell>
          <cell r="U1162">
            <v>173321.81</v>
          </cell>
          <cell r="V1162">
            <v>178722.36</v>
          </cell>
          <cell r="W1162">
            <v>44855.665277777778</v>
          </cell>
          <cell r="X1162">
            <v>44860</v>
          </cell>
          <cell r="Y1162">
            <v>44858</v>
          </cell>
          <cell r="Z1162"/>
          <cell r="AA1162">
            <v>44873.690972222219</v>
          </cell>
          <cell r="AB1162">
            <v>45405.679166666669</v>
          </cell>
          <cell r="AC1162">
            <v>18.025694444440887</v>
          </cell>
          <cell r="AD1162">
            <v>13.690972222218988</v>
          </cell>
          <cell r="AE1162">
            <v>531.98819444444962</v>
          </cell>
          <cell r="AF1162">
            <v>44874.093849206351</v>
          </cell>
          <cell r="AG1162">
            <v>44882.808134920633</v>
          </cell>
          <cell r="AH1162">
            <v>44905.665277777778</v>
          </cell>
          <cell r="AI1162">
            <v>0.63089930555543106</v>
          </cell>
          <cell r="AJ1162">
            <v>11.083087384259366</v>
          </cell>
          <cell r="AK1162">
            <v>30</v>
          </cell>
          <cell r="AL1162">
            <v>28</v>
          </cell>
          <cell r="AM1162">
            <v>21.428571428571431</v>
          </cell>
          <cell r="AN1162">
            <v>27.142857142857146</v>
          </cell>
          <cell r="AO1162">
            <v>18.428571428571431</v>
          </cell>
          <cell r="AP1162">
            <v>48</v>
          </cell>
          <cell r="AQ1162">
            <v>38.400000000000006</v>
          </cell>
          <cell r="AR1162">
            <v>33.400000000000006</v>
          </cell>
          <cell r="AS1162">
            <v>44912.09097222222</v>
          </cell>
          <cell r="AT1162">
            <v>44907.09097222222</v>
          </cell>
          <cell r="AU1162"/>
          <cell r="AV1162"/>
          <cell r="AW1162"/>
          <cell r="AX1162"/>
          <cell r="AY1162"/>
          <cell r="AZ1162"/>
          <cell r="BA1162"/>
          <cell r="BB1162"/>
          <cell r="BC1162" t="str">
            <v>PAID</v>
          </cell>
          <cell r="BD1162"/>
          <cell r="BE1162">
            <v>44876.690972222219</v>
          </cell>
          <cell r="BF1162">
            <v>31.309027777781012</v>
          </cell>
          <cell r="BG1162">
            <v>44873</v>
          </cell>
          <cell r="BH1162">
            <v>44908</v>
          </cell>
        </row>
        <row r="1163">
          <cell r="E1163" t="str">
            <v>X22104448366</v>
          </cell>
          <cell r="F1163" t="str">
            <v>ABENSON VENTURES, INC.,</v>
          </cell>
          <cell r="G1163" t="str">
            <v>WEST SERVICE, SUCAT, MUNTINLUPA</v>
          </cell>
          <cell r="H1163" t="str">
            <v>MUNTINLUPA CITY</v>
          </cell>
          <cell r="I1163" t="str">
            <v>PARAÑAQUE</v>
          </cell>
          <cell r="J1163"/>
          <cell r="K1163"/>
          <cell r="L1163" t="str">
            <v>CHALLENGER</v>
          </cell>
          <cell r="M1163" t="str">
            <v>CLOSE</v>
          </cell>
          <cell r="N1163" t="str">
            <v>JSP</v>
          </cell>
          <cell r="O1163">
            <v>271.95999999999998</v>
          </cell>
          <cell r="P1163"/>
          <cell r="Q1163">
            <v>617.17999999999995</v>
          </cell>
          <cell r="R1163">
            <v>452</v>
          </cell>
          <cell r="S1163">
            <v>1428720.72</v>
          </cell>
          <cell r="T1163" t="str">
            <v>NEW</v>
          </cell>
          <cell r="U1163">
            <v>188130.09</v>
          </cell>
          <cell r="V1163">
            <v>191504</v>
          </cell>
          <cell r="W1163">
            <v>44875</v>
          </cell>
          <cell r="X1163">
            <v>44882.522916666669</v>
          </cell>
          <cell r="Y1163">
            <v>44872</v>
          </cell>
          <cell r="Z1163"/>
          <cell r="AA1163">
            <v>44883.455555555556</v>
          </cell>
          <cell r="AB1163">
            <v>45118.443055555559</v>
          </cell>
          <cell r="AC1163">
            <v>8.4555555555562023</v>
          </cell>
          <cell r="AD1163">
            <v>0.93263888888759539</v>
          </cell>
          <cell r="AE1163">
            <v>234.98750000000291</v>
          </cell>
          <cell r="AF1163">
            <v>44893.787709497206</v>
          </cell>
          <cell r="AG1163">
            <v>44902.597765363127</v>
          </cell>
          <cell r="AH1163">
            <v>44925</v>
          </cell>
          <cell r="AI1163">
            <v>0.29106623931626158</v>
          </cell>
          <cell r="AJ1163">
            <v>4.2725000000000533</v>
          </cell>
          <cell r="AK1163">
            <v>40</v>
          </cell>
          <cell r="AL1163">
            <v>26</v>
          </cell>
          <cell r="AM1163">
            <v>21.787709497206709</v>
          </cell>
          <cell r="AN1163">
            <v>27.597765363128495</v>
          </cell>
          <cell r="AO1163">
            <v>18.787709497206709</v>
          </cell>
          <cell r="AP1163">
            <v>55</v>
          </cell>
          <cell r="AQ1163">
            <v>44</v>
          </cell>
          <cell r="AR1163">
            <v>39</v>
          </cell>
          <cell r="AS1163">
            <v>44927.455555555556</v>
          </cell>
          <cell r="AT1163">
            <v>44922.455555555556</v>
          </cell>
          <cell r="AU1163"/>
          <cell r="AV1163"/>
          <cell r="AW1163"/>
          <cell r="AX1163"/>
          <cell r="AY1163"/>
          <cell r="AZ1163"/>
          <cell r="BA1163"/>
          <cell r="BB1163"/>
          <cell r="BC1163" t="str">
            <v>PAID</v>
          </cell>
          <cell r="BD1163"/>
          <cell r="BE1163">
            <v>44886.455555555556</v>
          </cell>
          <cell r="BF1163">
            <v>23.544444444443798</v>
          </cell>
          <cell r="BG1163">
            <v>44883</v>
          </cell>
          <cell r="BH1163">
            <v>44910</v>
          </cell>
        </row>
        <row r="1164">
          <cell r="E1164" t="str">
            <v>X22062464864</v>
          </cell>
          <cell r="F1164" t="str">
            <v>PHENIX GARUDA CONSTRUCTION AND DEVT. CORP.,</v>
          </cell>
          <cell r="G1164" t="str">
            <v>SEASIDE, TAMBO, PARANAQUE</v>
          </cell>
          <cell r="H1164" t="str">
            <v>PARAÑAQUE CITY</v>
          </cell>
          <cell r="I1164" t="str">
            <v>PARAÑAQUE</v>
          </cell>
          <cell r="J1164" t="str">
            <v>awaiting release of conjunctive WO</v>
          </cell>
          <cell r="K1164"/>
          <cell r="L1164" t="str">
            <v>CHALLENGER</v>
          </cell>
          <cell r="M1164" t="str">
            <v>CLOSE</v>
          </cell>
          <cell r="N1164" t="str">
            <v>UG</v>
          </cell>
          <cell r="O1164">
            <v>238.03</v>
          </cell>
          <cell r="P1164"/>
          <cell r="Q1164">
            <v>521</v>
          </cell>
          <cell r="R1164">
            <v>1865</v>
          </cell>
          <cell r="S1164">
            <v>3422649.69</v>
          </cell>
          <cell r="T1164" t="str">
            <v>NEW</v>
          </cell>
          <cell r="U1164">
            <v>65648.850000000006</v>
          </cell>
          <cell r="V1164">
            <v>71016.649999999994</v>
          </cell>
          <cell r="W1164">
            <v>44760.32708333333</v>
          </cell>
          <cell r="X1164">
            <v>44763.593055555553</v>
          </cell>
          <cell r="Y1164">
            <v>44762</v>
          </cell>
          <cell r="Z1164"/>
          <cell r="AA1164">
            <v>44835.722222222219</v>
          </cell>
          <cell r="AB1164">
            <v>45335.731249999997</v>
          </cell>
          <cell r="AC1164">
            <v>75.395138888889051</v>
          </cell>
          <cell r="AD1164">
            <v>72.129166666665697</v>
          </cell>
          <cell r="AE1164">
            <v>500.0090277777781</v>
          </cell>
          <cell r="AF1164">
            <v>44774.974142156861</v>
          </cell>
          <cell r="AG1164">
            <v>44782.680024509798</v>
          </cell>
          <cell r="AH1164">
            <v>44810.32708333333</v>
          </cell>
          <cell r="AI1164">
            <v>3.2042934027777843</v>
          </cell>
          <cell r="AJ1164">
            <v>9.0910732323232377</v>
          </cell>
          <cell r="AK1164">
            <v>40</v>
          </cell>
          <cell r="AL1164">
            <v>20</v>
          </cell>
          <cell r="AM1164">
            <v>17.647058823529413</v>
          </cell>
          <cell r="AN1164">
            <v>22.352941176470591</v>
          </cell>
          <cell r="AO1164">
            <v>14.647058823529413</v>
          </cell>
          <cell r="AP1164">
            <v>55</v>
          </cell>
          <cell r="AQ1164">
            <v>44</v>
          </cell>
          <cell r="AR1164">
            <v>39</v>
          </cell>
          <cell r="AS1164">
            <v>44879.722222222219</v>
          </cell>
          <cell r="AT1164">
            <v>44874.722222222219</v>
          </cell>
          <cell r="AU1164"/>
          <cell r="AV1164"/>
          <cell r="AW1164"/>
          <cell r="AX1164"/>
          <cell r="AY1164"/>
          <cell r="AZ1164"/>
          <cell r="BA1164"/>
          <cell r="BB1164"/>
          <cell r="BC1164" t="str">
            <v>PAID</v>
          </cell>
          <cell r="BD1164"/>
          <cell r="BE1164">
            <v>44838.722222222219</v>
          </cell>
          <cell r="BF1164">
            <v>71.277777777781012</v>
          </cell>
          <cell r="BG1164">
            <v>44835</v>
          </cell>
          <cell r="BH1164">
            <v>44910</v>
          </cell>
        </row>
        <row r="1165">
          <cell r="E1165" t="str">
            <v>X21115067905</v>
          </cell>
          <cell r="F1165" t="str">
            <v>BUREAU OF QUARANTINE</v>
          </cell>
          <cell r="G1165" t="str">
            <v>MIA, TAMBO, PARANAQUE</v>
          </cell>
          <cell r="H1165" t="str">
            <v>PARAÑAQUE CITY</v>
          </cell>
          <cell r="I1165" t="str">
            <v>PARAÑAQUE</v>
          </cell>
          <cell r="J1165" t="str">
            <v>digger 1108</v>
          </cell>
          <cell r="K1165"/>
          <cell r="L1165" t="str">
            <v>POWERHOUSE</v>
          </cell>
          <cell r="M1165" t="str">
            <v>CLOSE</v>
          </cell>
          <cell r="N1165" t="str">
            <v>JSP</v>
          </cell>
          <cell r="O1165">
            <v>282.51</v>
          </cell>
          <cell r="P1165"/>
          <cell r="Q1165">
            <v>450.78</v>
          </cell>
          <cell r="R1165">
            <v>542</v>
          </cell>
          <cell r="S1165">
            <v>1392034.65</v>
          </cell>
          <cell r="T1165" t="str">
            <v>NEW</v>
          </cell>
          <cell r="U1165">
            <v>196949.38</v>
          </cell>
          <cell r="V1165">
            <v>150365.6</v>
          </cell>
          <cell r="W1165">
            <v>44839.36041666667</v>
          </cell>
          <cell r="X1165">
            <v>44844</v>
          </cell>
          <cell r="Y1165">
            <v>44844</v>
          </cell>
          <cell r="Z1165"/>
          <cell r="AA1165">
            <v>44890.415972222225</v>
          </cell>
          <cell r="AB1165">
            <v>45595.613888888889</v>
          </cell>
          <cell r="AC1165">
            <v>51.055555555554747</v>
          </cell>
          <cell r="AD1165">
            <v>46.415972222224809</v>
          </cell>
          <cell r="AE1165">
            <v>705.19791666666424</v>
          </cell>
          <cell r="AF1165">
            <v>44855.200007110354</v>
          </cell>
          <cell r="AG1165">
            <v>44863.223897895339</v>
          </cell>
          <cell r="AH1165">
            <v>44889.36041666667</v>
          </cell>
          <cell r="AI1165">
            <v>2.0325105676328179</v>
          </cell>
          <cell r="AJ1165">
            <v>14.103958333333285</v>
          </cell>
          <cell r="AK1165">
            <v>32</v>
          </cell>
          <cell r="AL1165">
            <v>23</v>
          </cell>
          <cell r="AM1165">
            <v>18.839590443686006</v>
          </cell>
          <cell r="AN1165">
            <v>23.863481228668942</v>
          </cell>
          <cell r="AO1165">
            <v>15.839590443686006</v>
          </cell>
          <cell r="AP1165">
            <v>50</v>
          </cell>
          <cell r="AQ1165">
            <v>40</v>
          </cell>
          <cell r="AR1165">
            <v>35</v>
          </cell>
          <cell r="AS1165">
            <v>44930.415972222225</v>
          </cell>
          <cell r="AT1165">
            <v>44925.415972222225</v>
          </cell>
          <cell r="AU1165"/>
          <cell r="AV1165"/>
          <cell r="AW1165"/>
          <cell r="AX1165"/>
          <cell r="AY1165"/>
          <cell r="AZ1165"/>
          <cell r="BA1165"/>
          <cell r="BB1165"/>
          <cell r="BC1165" t="str">
            <v>PAID</v>
          </cell>
          <cell r="BD1165"/>
          <cell r="BE1165">
            <v>44893.415972222225</v>
          </cell>
          <cell r="BF1165">
            <v>16.584027777775191</v>
          </cell>
          <cell r="BG1165">
            <v>44889</v>
          </cell>
          <cell r="BH1165">
            <v>44910</v>
          </cell>
        </row>
        <row r="1166">
          <cell r="E1166" t="str">
            <v>X22083426937</v>
          </cell>
          <cell r="F1166" t="str">
            <v>LAWRENCE-OLIVER SABIJON MANAOIS</v>
          </cell>
          <cell r="G1166" t="str">
            <v>DOÑA SOLEDAD, BETTER LIVING SUBD, PARANAQUE</v>
          </cell>
          <cell r="H1166" t="str">
            <v>PARAÑAQUE CITY</v>
          </cell>
          <cell r="I1166" t="str">
            <v>PARAÑAQUE</v>
          </cell>
          <cell r="J1166" t="str">
            <v>for execution 2nd shift 1019</v>
          </cell>
          <cell r="K1166"/>
          <cell r="L1166" t="str">
            <v>POWERHOUSE</v>
          </cell>
          <cell r="M1166" t="str">
            <v>CLOSE</v>
          </cell>
          <cell r="N1166" t="str">
            <v>JSP</v>
          </cell>
          <cell r="O1166">
            <v>20.56</v>
          </cell>
          <cell r="P1166"/>
          <cell r="Q1166">
            <v>28.08</v>
          </cell>
          <cell r="R1166">
            <v>38</v>
          </cell>
          <cell r="S1166">
            <v>175106.17</v>
          </cell>
          <cell r="T1166" t="str">
            <v>NEW</v>
          </cell>
          <cell r="U1166">
            <v>14331.53</v>
          </cell>
          <cell r="V1166">
            <v>4282.1099999999997</v>
          </cell>
          <cell r="W1166">
            <v>44839.682638888888</v>
          </cell>
          <cell r="X1166">
            <v>44844</v>
          </cell>
          <cell r="Y1166">
            <v>44844</v>
          </cell>
          <cell r="Z1166"/>
          <cell r="AA1166">
            <v>44855.646527777775</v>
          </cell>
          <cell r="AB1166">
            <v>45037.390277777777</v>
          </cell>
          <cell r="AC1166">
            <v>15.963888888887595</v>
          </cell>
          <cell r="AD1166">
            <v>11.646527777775191</v>
          </cell>
          <cell r="AE1166">
            <v>181.74375000000146</v>
          </cell>
          <cell r="AF1166">
            <v>44858.456832437274</v>
          </cell>
          <cell r="AG1166">
            <v>44867.263284050176</v>
          </cell>
          <cell r="AH1166">
            <v>44889.682638888888</v>
          </cell>
          <cell r="AI1166">
            <v>0.54986728395057272</v>
          </cell>
          <cell r="AJ1166">
            <v>4.5435937500000367</v>
          </cell>
          <cell r="AK1166">
            <v>20</v>
          </cell>
          <cell r="AL1166">
            <v>36</v>
          </cell>
          <cell r="AM1166">
            <v>21.774193548387096</v>
          </cell>
          <cell r="AN1166">
            <v>27.58064516129032</v>
          </cell>
          <cell r="AO1166">
            <v>18.774193548387096</v>
          </cell>
          <cell r="AP1166">
            <v>40</v>
          </cell>
          <cell r="AQ1166">
            <v>32</v>
          </cell>
          <cell r="AR1166">
            <v>27</v>
          </cell>
          <cell r="AS1166">
            <v>44887.646527777775</v>
          </cell>
          <cell r="AT1166">
            <v>44882.646527777775</v>
          </cell>
          <cell r="AU1166"/>
          <cell r="AV1166"/>
          <cell r="AW1166"/>
          <cell r="AX1166"/>
          <cell r="AY1166"/>
          <cell r="AZ1166"/>
          <cell r="BA1166"/>
          <cell r="BB1166"/>
          <cell r="BC1166" t="str">
            <v>PAID</v>
          </cell>
          <cell r="BD1166"/>
          <cell r="BE1166">
            <v>44858.646527777775</v>
          </cell>
          <cell r="BF1166">
            <v>52.353472222224809</v>
          </cell>
          <cell r="BG1166">
            <v>44853</v>
          </cell>
          <cell r="BH1166">
            <v>44911</v>
          </cell>
        </row>
        <row r="1167">
          <cell r="E1167" t="str">
            <v>X22041707427</v>
          </cell>
          <cell r="F1167" t="str">
            <v>NOEMI BORROMEO DOMINGUEZ</v>
          </cell>
          <cell r="G1167" t="str">
            <v>ALDRIN, MOONWALK, PARANAQUE</v>
          </cell>
          <cell r="H1167" t="str">
            <v>PARAÑAQUE CITY</v>
          </cell>
          <cell r="I1167" t="str">
            <v>PARAÑAQUE</v>
          </cell>
          <cell r="J1167" t="str">
            <v>for meter isntall 0910 after lunch</v>
          </cell>
          <cell r="K1167"/>
          <cell r="L1167" t="str">
            <v>POWERHOUSE</v>
          </cell>
          <cell r="M1167" t="str">
            <v>CLOSE</v>
          </cell>
          <cell r="N1167" t="str">
            <v>JSP</v>
          </cell>
          <cell r="O1167">
            <v>56.54</v>
          </cell>
          <cell r="P1167"/>
          <cell r="Q1167">
            <v>77.180000000000007</v>
          </cell>
          <cell r="R1167">
            <v>176</v>
          </cell>
          <cell r="S1167">
            <v>498995.8</v>
          </cell>
          <cell r="T1167" t="str">
            <v>NEW</v>
          </cell>
          <cell r="U1167">
            <v>38364.25</v>
          </cell>
          <cell r="V1167">
            <v>15753.75</v>
          </cell>
          <cell r="W1167">
            <v>44770.712500000001</v>
          </cell>
          <cell r="X1167">
            <v>44774.65902777778</v>
          </cell>
          <cell r="Y1167">
            <v>44774</v>
          </cell>
          <cell r="Z1167"/>
          <cell r="AA1167">
            <v>44812.540972222225</v>
          </cell>
          <cell r="AB1167">
            <v>45078.702777777777</v>
          </cell>
          <cell r="AC1167">
            <v>41.828472222223354</v>
          </cell>
          <cell r="AD1167">
            <v>37.881944444445253</v>
          </cell>
          <cell r="AE1167">
            <v>266.16180555555184</v>
          </cell>
          <cell r="AF1167">
            <v>44789.191099221789</v>
          </cell>
          <cell r="AG1167">
            <v>44797.918725680938</v>
          </cell>
          <cell r="AH1167">
            <v>44820.712500000001</v>
          </cell>
          <cell r="AI1167">
            <v>1.4605865979770924</v>
          </cell>
          <cell r="AJ1167">
            <v>6.3371858465607582</v>
          </cell>
          <cell r="AK1167">
            <v>23</v>
          </cell>
          <cell r="AL1167">
            <v>32</v>
          </cell>
          <cell r="AM1167">
            <v>21.478599221789885</v>
          </cell>
          <cell r="AN1167">
            <v>27.206225680933851</v>
          </cell>
          <cell r="AO1167">
            <v>18.478599221789885</v>
          </cell>
          <cell r="AP1167">
            <v>42</v>
          </cell>
          <cell r="AQ1167">
            <v>33.6</v>
          </cell>
          <cell r="AR1167">
            <v>28.6</v>
          </cell>
          <cell r="AS1167">
            <v>44846.140972222223</v>
          </cell>
          <cell r="AT1167">
            <v>44841.140972222223</v>
          </cell>
          <cell r="AU1167"/>
          <cell r="AV1167"/>
          <cell r="AW1167"/>
          <cell r="AX1167"/>
          <cell r="AY1167"/>
          <cell r="AZ1167"/>
          <cell r="BA1167"/>
          <cell r="BB1167"/>
          <cell r="BC1167" t="str">
            <v>PAID</v>
          </cell>
          <cell r="BD1167"/>
          <cell r="BE1167">
            <v>44815.540972222225</v>
          </cell>
          <cell r="BF1167">
            <v>95.459027777775191</v>
          </cell>
          <cell r="BG1167">
            <v>44837</v>
          </cell>
          <cell r="BH1167">
            <v>44911</v>
          </cell>
        </row>
        <row r="1168">
          <cell r="E1168" t="str">
            <v>X22052013970</v>
          </cell>
          <cell r="F1168" t="str">
            <v>GALERIA RENASCIMENTO COMMERCIAL ENTERPRISES INC. D</v>
          </cell>
          <cell r="G1168" t="str">
            <v>PRES. M. ROXAS, TAMBO, PARANAQUE</v>
          </cell>
          <cell r="H1168" t="str">
            <v>PARAÑAQUE CITY</v>
          </cell>
          <cell r="I1168" t="str">
            <v>PARAÑAQUE</v>
          </cell>
          <cell r="J1168" t="str">
            <v>meter 1019</v>
          </cell>
          <cell r="K1168"/>
          <cell r="L1168" t="str">
            <v>POWERHOUSE</v>
          </cell>
          <cell r="M1168" t="str">
            <v>CLOSE</v>
          </cell>
          <cell r="N1168" t="str">
            <v>JSP</v>
          </cell>
          <cell r="O1168">
            <v>216.1</v>
          </cell>
          <cell r="P1168"/>
          <cell r="Q1168">
            <v>313.67</v>
          </cell>
          <cell r="R1168">
            <v>437</v>
          </cell>
          <cell r="S1168">
            <v>1143909.82</v>
          </cell>
          <cell r="T1168" t="str">
            <v>NEW</v>
          </cell>
          <cell r="U1168">
            <v>150663.29999999999</v>
          </cell>
          <cell r="V1168">
            <v>152832.51999999999</v>
          </cell>
          <cell r="W1168">
            <v>44831.713888888888</v>
          </cell>
          <cell r="X1168">
            <v>44833</v>
          </cell>
          <cell r="Y1168">
            <v>44832</v>
          </cell>
          <cell r="Z1168"/>
          <cell r="AA1168">
            <v>44852.384027777778</v>
          </cell>
          <cell r="AB1168">
            <v>45116.431250000001</v>
          </cell>
          <cell r="AC1168">
            <v>20.670138888890506</v>
          </cell>
          <cell r="AD1168">
            <v>19.384027777778101</v>
          </cell>
          <cell r="AE1168">
            <v>264.04722222222335</v>
          </cell>
          <cell r="AF1168">
            <v>44849.026388888888</v>
          </cell>
          <cell r="AG1168">
            <v>44857.443055555552</v>
          </cell>
          <cell r="AH1168">
            <v>44881.713888888888</v>
          </cell>
          <cell r="AI1168">
            <v>0.76320512820518793</v>
          </cell>
          <cell r="AJ1168">
            <v>5.5009837962963202</v>
          </cell>
          <cell r="AK1168">
            <v>30</v>
          </cell>
          <cell r="AL1168">
            <v>26</v>
          </cell>
          <cell r="AM1168">
            <v>20.312500000000004</v>
          </cell>
          <cell r="AN1168">
            <v>25.729166666666668</v>
          </cell>
          <cell r="AO1168">
            <v>17.312500000000004</v>
          </cell>
          <cell r="AP1168">
            <v>48</v>
          </cell>
          <cell r="AQ1168">
            <v>38.400000000000006</v>
          </cell>
          <cell r="AR1168">
            <v>33.400000000000006</v>
          </cell>
          <cell r="AS1168">
            <v>44890.78402777778</v>
          </cell>
          <cell r="AT1168">
            <v>44885.78402777778</v>
          </cell>
          <cell r="AU1168"/>
          <cell r="AV1168"/>
          <cell r="AW1168"/>
          <cell r="AX1168"/>
          <cell r="AY1168"/>
          <cell r="AZ1168"/>
          <cell r="BA1168"/>
          <cell r="BB1168"/>
          <cell r="BC1168" t="str">
            <v>PAID</v>
          </cell>
          <cell r="BD1168"/>
          <cell r="BE1168">
            <v>44855.384027777778</v>
          </cell>
          <cell r="BF1168">
            <v>55.615972222221899</v>
          </cell>
          <cell r="BG1168">
            <v>44852</v>
          </cell>
          <cell r="BH1168">
            <v>44911</v>
          </cell>
        </row>
        <row r="1169">
          <cell r="E1169" t="str">
            <v>R21662761</v>
          </cell>
          <cell r="F1169" t="str">
            <v>STA AGUEDA, COL FELIPE</v>
          </cell>
          <cell r="G1169" t="str">
            <v>STA. AGUEDA, CITY HOMES REGENCY, PARANAQUE</v>
          </cell>
          <cell r="H1169" t="str">
            <v>PARAÑAQUE CITY</v>
          </cell>
          <cell r="I1169" t="str">
            <v>PARAÑAQUE</v>
          </cell>
          <cell r="J1169"/>
          <cell r="K1169"/>
          <cell r="L1169" t="str">
            <v>POWERHOUSE</v>
          </cell>
          <cell r="M1169" t="str">
            <v>CLOSE</v>
          </cell>
          <cell r="N1169" t="str">
            <v>IGL</v>
          </cell>
          <cell r="O1169">
            <v>51.16</v>
          </cell>
          <cell r="P1169"/>
          <cell r="Q1169">
            <v>77.03</v>
          </cell>
          <cell r="R1169">
            <v>0</v>
          </cell>
          <cell r="S1169">
            <v>156275.32</v>
          </cell>
          <cell r="T1169" t="str">
            <v>RELOC</v>
          </cell>
          <cell r="U1169">
            <v>35659.769999999997</v>
          </cell>
          <cell r="V1169">
            <v>23267.67</v>
          </cell>
          <cell r="W1169">
            <v>44830.605555555558</v>
          </cell>
          <cell r="X1169">
            <v>44832</v>
          </cell>
          <cell r="Y1169">
            <v>44832</v>
          </cell>
          <cell r="Z1169"/>
          <cell r="AA1169">
            <v>44847.304861111108</v>
          </cell>
          <cell r="AB1169">
            <v>45733.593055555553</v>
          </cell>
          <cell r="AC1169">
            <v>16.699305555550382</v>
          </cell>
          <cell r="AD1169">
            <v>15.304861111108039</v>
          </cell>
          <cell r="AE1169">
            <v>886.28819444444525</v>
          </cell>
          <cell r="AF1169">
            <v>44850.691057414297</v>
          </cell>
          <cell r="AG1169">
            <v>44859.847191243287</v>
          </cell>
          <cell r="AH1169">
            <v>44880.605555555558</v>
          </cell>
          <cell r="AI1169">
            <v>0.54252574812114163</v>
          </cell>
          <cell r="AJ1169">
            <v>21.102099867724888</v>
          </cell>
          <cell r="AK1169">
            <v>23</v>
          </cell>
          <cell r="AL1169">
            <v>36</v>
          </cell>
          <cell r="AM1169">
            <v>23.085501858736059</v>
          </cell>
          <cell r="AN1169">
            <v>29.241635687732341</v>
          </cell>
          <cell r="AO1169">
            <v>20.085501858736059</v>
          </cell>
          <cell r="AP1169">
            <v>42</v>
          </cell>
          <cell r="AQ1169">
            <v>33.6</v>
          </cell>
          <cell r="AR1169">
            <v>28.6</v>
          </cell>
          <cell r="AS1169">
            <v>44880.904861111107</v>
          </cell>
          <cell r="AT1169">
            <v>44875.904861111107</v>
          </cell>
          <cell r="AU1169"/>
          <cell r="AV1169"/>
          <cell r="AW1169"/>
          <cell r="AX1169"/>
          <cell r="AY1169"/>
          <cell r="AZ1169"/>
          <cell r="BA1169"/>
          <cell r="BB1169"/>
          <cell r="BC1169" t="str">
            <v>PAID</v>
          </cell>
          <cell r="BD1169"/>
          <cell r="BE1169">
            <v>44850.304861111108</v>
          </cell>
          <cell r="BF1169">
            <v>60.695138888891961</v>
          </cell>
          <cell r="BG1169">
            <v>44844</v>
          </cell>
          <cell r="BH1169">
            <v>44911</v>
          </cell>
        </row>
        <row r="1170">
          <cell r="E1170" t="str">
            <v>X21083825830</v>
          </cell>
          <cell r="F1170" t="str">
            <v>AMVEL LAND DEVELOPMENT CORPORATION</v>
          </cell>
          <cell r="G1170" t="str">
            <v>C5 EXTENSION, MOONWALK, PARANAQUE</v>
          </cell>
          <cell r="H1170" t="str">
            <v>PARAÑAQUE CITY</v>
          </cell>
          <cell r="I1170" t="str">
            <v>PARAÑAQUE</v>
          </cell>
          <cell r="J1170" t="str">
            <v>meter 1205 9 am</v>
          </cell>
          <cell r="K1170"/>
          <cell r="L1170" t="str">
            <v>ECOM</v>
          </cell>
          <cell r="M1170" t="str">
            <v>CLOSE</v>
          </cell>
          <cell r="N1170" t="str">
            <v>JSP</v>
          </cell>
          <cell r="O1170">
            <v>81.12</v>
          </cell>
          <cell r="P1170"/>
          <cell r="Q1170">
            <v>111.02</v>
          </cell>
          <cell r="R1170">
            <v>95</v>
          </cell>
          <cell r="S1170">
            <v>432662.98</v>
          </cell>
          <cell r="T1170" t="str">
            <v>NEW</v>
          </cell>
          <cell r="U1170">
            <v>56562.26</v>
          </cell>
          <cell r="V1170">
            <v>30415.919999999998</v>
          </cell>
          <cell r="W1170">
            <v>44816.681250000001</v>
          </cell>
          <cell r="X1170">
            <v>44820.621527777781</v>
          </cell>
          <cell r="Y1170">
            <v>44819</v>
          </cell>
          <cell r="Z1170"/>
          <cell r="AA1170">
            <v>44904.57708333333</v>
          </cell>
          <cell r="AB1170">
            <v>45008.767361111109</v>
          </cell>
          <cell r="AC1170">
            <v>87.895833333328483</v>
          </cell>
          <cell r="AD1170">
            <v>83.955555555548926</v>
          </cell>
          <cell r="AE1170">
            <v>104.19027777777956</v>
          </cell>
          <cell r="AF1170">
            <v>44837.026320422534</v>
          </cell>
          <cell r="AG1170">
            <v>44846.251672535211</v>
          </cell>
          <cell r="AH1170">
            <v>44866.681250000001</v>
          </cell>
          <cell r="AI1170">
            <v>2.8238027903467522</v>
          </cell>
          <cell r="AJ1170">
            <v>2.3679608585858989</v>
          </cell>
          <cell r="AK1170">
            <v>26</v>
          </cell>
          <cell r="AL1170">
            <v>34</v>
          </cell>
          <cell r="AM1170">
            <v>23.345070422535212</v>
          </cell>
          <cell r="AN1170">
            <v>29.570422535211268</v>
          </cell>
          <cell r="AO1170">
            <v>20.345070422535212</v>
          </cell>
          <cell r="AP1170">
            <v>44</v>
          </cell>
          <cell r="AQ1170">
            <v>35.200000000000003</v>
          </cell>
          <cell r="AR1170">
            <v>30.200000000000003</v>
          </cell>
          <cell r="AS1170">
            <v>44939.777083333327</v>
          </cell>
          <cell r="AT1170">
            <v>44934.777083333327</v>
          </cell>
          <cell r="AU1170"/>
          <cell r="AV1170"/>
          <cell r="AW1170"/>
          <cell r="AX1170"/>
          <cell r="AY1170"/>
          <cell r="AZ1170"/>
          <cell r="BA1170"/>
          <cell r="BB1170"/>
          <cell r="BC1170" t="str">
            <v>PAID</v>
          </cell>
          <cell r="BD1170"/>
          <cell r="BE1170">
            <v>44907.57708333333</v>
          </cell>
          <cell r="BF1170">
            <v>9.4229166666700621</v>
          </cell>
          <cell r="BG1170">
            <v>44900</v>
          </cell>
          <cell r="BH1170">
            <v>44917</v>
          </cell>
        </row>
        <row r="1171">
          <cell r="E1171" t="str">
            <v>X22073082307</v>
          </cell>
          <cell r="F1171" t="str">
            <v>PETRON CORPORATION</v>
          </cell>
          <cell r="G1171" t="str">
            <v>C-5 EXTENSION, LA HUERTA, PARANAQUE</v>
          </cell>
          <cell r="H1171" t="str">
            <v>PARAÑAQUE CITY</v>
          </cell>
          <cell r="I1171" t="str">
            <v>PARAÑAQUE</v>
          </cell>
          <cell r="J1171"/>
          <cell r="K1171"/>
          <cell r="L1171" t="str">
            <v>ECOM</v>
          </cell>
          <cell r="M1171" t="str">
            <v>CLOSE</v>
          </cell>
          <cell r="N1171" t="str">
            <v>JSP</v>
          </cell>
          <cell r="O1171">
            <v>73.67</v>
          </cell>
          <cell r="P1171"/>
          <cell r="Q1171">
            <v>112.48</v>
          </cell>
          <cell r="R1171">
            <v>55</v>
          </cell>
          <cell r="S1171">
            <v>427122.24</v>
          </cell>
          <cell r="T1171" t="str">
            <v>NEW</v>
          </cell>
          <cell r="U1171">
            <v>51350.57</v>
          </cell>
          <cell r="V1171">
            <v>54604.87</v>
          </cell>
          <cell r="W1171">
            <v>44893.613888888889</v>
          </cell>
          <cell r="X1171">
            <v>44897</v>
          </cell>
          <cell r="Y1171">
            <v>44894</v>
          </cell>
          <cell r="Z1171"/>
          <cell r="AA1171">
            <v>44904.618750000001</v>
          </cell>
          <cell r="AB1171">
            <v>45152.420138888891</v>
          </cell>
          <cell r="AC1171">
            <v>11.004861111112405</v>
          </cell>
          <cell r="AD1171">
            <v>7.6187500000014552</v>
          </cell>
          <cell r="AE1171">
            <v>247.80138888888905</v>
          </cell>
          <cell r="AF1171">
            <v>44913.958959311421</v>
          </cell>
          <cell r="AG1171">
            <v>44923.184311424098</v>
          </cell>
          <cell r="AH1171">
            <v>44943.613888888889</v>
          </cell>
          <cell r="AI1171">
            <v>0.3535498366013487</v>
          </cell>
          <cell r="AJ1171">
            <v>5.6318497474747513</v>
          </cell>
          <cell r="AK1171">
            <v>26</v>
          </cell>
          <cell r="AL1171">
            <v>34</v>
          </cell>
          <cell r="AM1171">
            <v>23.345070422535212</v>
          </cell>
          <cell r="AN1171">
            <v>29.570422535211268</v>
          </cell>
          <cell r="AO1171">
            <v>20.345070422535212</v>
          </cell>
          <cell r="AP1171">
            <v>44</v>
          </cell>
          <cell r="AQ1171">
            <v>35.200000000000003</v>
          </cell>
          <cell r="AR1171">
            <v>30.200000000000003</v>
          </cell>
          <cell r="AS1171">
            <v>44939.818749999999</v>
          </cell>
          <cell r="AT1171">
            <v>44934.818749999999</v>
          </cell>
          <cell r="AU1171"/>
          <cell r="AV1171"/>
          <cell r="AW1171"/>
          <cell r="AX1171"/>
          <cell r="AY1171"/>
          <cell r="AZ1171"/>
          <cell r="BA1171"/>
          <cell r="BB1171"/>
          <cell r="BC1171" t="str">
            <v>PAID</v>
          </cell>
          <cell r="BD1171"/>
          <cell r="BE1171">
            <v>44907.618750000001</v>
          </cell>
          <cell r="BF1171">
            <v>9.3812499999985448</v>
          </cell>
          <cell r="BG1171">
            <v>44899</v>
          </cell>
          <cell r="BH1171">
            <v>44917</v>
          </cell>
        </row>
        <row r="1172">
          <cell r="E1172" t="str">
            <v>X22094076190</v>
          </cell>
          <cell r="F1172" t="str">
            <v>BASELINE CONSTRUCTION CORPORATION</v>
          </cell>
          <cell r="G1172" t="str">
            <v>FACTOR CPD, DON GALO, PARANAQUE</v>
          </cell>
          <cell r="H1172" t="str">
            <v>PARAÑAQUE CITY</v>
          </cell>
          <cell r="I1172" t="str">
            <v>PARAÑAQUE</v>
          </cell>
          <cell r="J1172" t="str">
            <v>for receiving of work plan</v>
          </cell>
          <cell r="K1172"/>
          <cell r="L1172" t="str">
            <v>ECOM</v>
          </cell>
          <cell r="M1172" t="str">
            <v>CLOSE</v>
          </cell>
          <cell r="N1172" t="str">
            <v>JSP</v>
          </cell>
          <cell r="O1172">
            <v>20.64</v>
          </cell>
          <cell r="P1172"/>
          <cell r="Q1172">
            <v>28.08</v>
          </cell>
          <cell r="R1172">
            <v>0</v>
          </cell>
          <cell r="S1172">
            <v>25109.99</v>
          </cell>
          <cell r="T1172" t="str">
            <v>TERMINATION</v>
          </cell>
          <cell r="U1172">
            <v>14394.09</v>
          </cell>
          <cell r="V1172">
            <v>18335.37</v>
          </cell>
          <cell r="W1172">
            <v>44854.699305555558</v>
          </cell>
          <cell r="X1172">
            <v>44859</v>
          </cell>
          <cell r="Y1172">
            <v>44855</v>
          </cell>
          <cell r="Z1172"/>
          <cell r="AA1172">
            <v>44908</v>
          </cell>
          <cell r="AB1172">
            <v>45223.807638888888</v>
          </cell>
          <cell r="AC1172">
            <v>53.300694444442343</v>
          </cell>
          <cell r="AD1172">
            <v>49</v>
          </cell>
          <cell r="AE1172">
            <v>315.8076388888876</v>
          </cell>
          <cell r="AF1172">
            <v>44873.473499103944</v>
          </cell>
          <cell r="AG1172">
            <v>44882.279950716846</v>
          </cell>
          <cell r="AH1172">
            <v>44904.699305555558</v>
          </cell>
          <cell r="AI1172">
            <v>1.835912808641903</v>
          </cell>
          <cell r="AJ1172">
            <v>7.8951909722221902</v>
          </cell>
          <cell r="AK1172">
            <v>20</v>
          </cell>
          <cell r="AL1172">
            <v>36</v>
          </cell>
          <cell r="AM1172">
            <v>21.774193548387096</v>
          </cell>
          <cell r="AN1172">
            <v>27.58064516129032</v>
          </cell>
          <cell r="AO1172">
            <v>18.774193548387096</v>
          </cell>
          <cell r="AP1172">
            <v>40</v>
          </cell>
          <cell r="AQ1172">
            <v>32</v>
          </cell>
          <cell r="AR1172">
            <v>27</v>
          </cell>
          <cell r="AS1172">
            <v>44940</v>
          </cell>
          <cell r="AT1172">
            <v>44935</v>
          </cell>
          <cell r="AU1172"/>
          <cell r="AV1172"/>
          <cell r="AW1172"/>
          <cell r="AX1172"/>
          <cell r="AY1172"/>
          <cell r="AZ1172"/>
          <cell r="BA1172"/>
          <cell r="BB1172"/>
          <cell r="BC1172" t="str">
            <v>PAID</v>
          </cell>
          <cell r="BD1172"/>
          <cell r="BE1172">
            <v>44911</v>
          </cell>
          <cell r="BF1172">
            <v>6</v>
          </cell>
          <cell r="BG1172">
            <v>44898</v>
          </cell>
          <cell r="BH1172">
            <v>44917</v>
          </cell>
        </row>
        <row r="1173">
          <cell r="E1173" t="str">
            <v>X22114728537</v>
          </cell>
          <cell r="F1173" t="str">
            <v>VKD HOLDINGS INC.</v>
          </cell>
          <cell r="G1173" t="str">
            <v>AGUIRRE, BF HOMES, PARANAQUE</v>
          </cell>
          <cell r="H1173" t="str">
            <v>PARAÑAQUE CITY</v>
          </cell>
          <cell r="I1173" t="str">
            <v>PARAÑAQUE</v>
          </cell>
          <cell r="J1173"/>
          <cell r="K1173"/>
          <cell r="L1173" t="str">
            <v>ECOM</v>
          </cell>
          <cell r="M1173" t="str">
            <v>CLOSE</v>
          </cell>
          <cell r="N1173" t="str">
            <v>RRG</v>
          </cell>
          <cell r="O1173">
            <v>14.51</v>
          </cell>
          <cell r="P1173"/>
          <cell r="Q1173">
            <v>19.899999999999999</v>
          </cell>
          <cell r="R1173">
            <v>0</v>
          </cell>
          <cell r="S1173">
            <v>20200.32</v>
          </cell>
          <cell r="T1173" t="str">
            <v>TERMINATION</v>
          </cell>
          <cell r="U1173">
            <v>10163.01</v>
          </cell>
          <cell r="V1173">
            <v>10163.01</v>
          </cell>
          <cell r="W1173">
            <v>44886.59375</v>
          </cell>
          <cell r="X1173">
            <v>44890.558333333334</v>
          </cell>
          <cell r="Y1173">
            <v>44893</v>
          </cell>
          <cell r="Z1173"/>
          <cell r="AA1173">
            <v>44908</v>
          </cell>
          <cell r="AB1173">
            <v>45503.840277777781</v>
          </cell>
          <cell r="AC1173">
            <v>21.40625</v>
          </cell>
          <cell r="AD1173">
            <v>17.441666666665697</v>
          </cell>
          <cell r="AE1173">
            <v>595.84027777778101</v>
          </cell>
          <cell r="AF1173">
            <v>44905.367943548386</v>
          </cell>
          <cell r="AG1173">
            <v>44914.174395161288</v>
          </cell>
          <cell r="AH1173">
            <v>44936.59375</v>
          </cell>
          <cell r="AI1173">
            <v>0.73732638888888891</v>
          </cell>
          <cell r="AJ1173">
            <v>14.896006944444526</v>
          </cell>
          <cell r="AK1173">
            <v>20</v>
          </cell>
          <cell r="AL1173">
            <v>36</v>
          </cell>
          <cell r="AM1173">
            <v>21.774193548387096</v>
          </cell>
          <cell r="AN1173">
            <v>27.58064516129032</v>
          </cell>
          <cell r="AO1173">
            <v>18.774193548387096</v>
          </cell>
          <cell r="AP1173">
            <v>40</v>
          </cell>
          <cell r="AQ1173">
            <v>32</v>
          </cell>
          <cell r="AR1173">
            <v>27</v>
          </cell>
          <cell r="AS1173">
            <v>44940</v>
          </cell>
          <cell r="AT1173">
            <v>44935</v>
          </cell>
          <cell r="AU1173"/>
          <cell r="AV1173"/>
          <cell r="AW1173"/>
          <cell r="AX1173"/>
          <cell r="AY1173"/>
          <cell r="AZ1173"/>
          <cell r="BA1173"/>
          <cell r="BB1173"/>
          <cell r="BC1173" t="str">
            <v>PAID</v>
          </cell>
          <cell r="BD1173"/>
          <cell r="BE1173">
            <v>44911</v>
          </cell>
          <cell r="BF1173">
            <v>6</v>
          </cell>
          <cell r="BG1173">
            <v>44907</v>
          </cell>
          <cell r="BH1173">
            <v>44917</v>
          </cell>
        </row>
        <row r="1174">
          <cell r="E1174" t="str">
            <v>X22062647419</v>
          </cell>
          <cell r="F1174" t="str">
            <v>EDISON CHUA DELOS SANTOS</v>
          </cell>
          <cell r="G1174" t="str">
            <v>JERUSALEM, MULTINATIONAL VILL, PARANAQUE</v>
          </cell>
          <cell r="H1174" t="str">
            <v>PARAÑAQUE CITY</v>
          </cell>
          <cell r="I1174" t="str">
            <v>PARAÑAQUE</v>
          </cell>
          <cell r="J1174"/>
          <cell r="K1174"/>
          <cell r="L1174" t="str">
            <v>CHALLENGER</v>
          </cell>
          <cell r="M1174" t="str">
            <v>CLOSE</v>
          </cell>
          <cell r="N1174" t="str">
            <v>JSP</v>
          </cell>
          <cell r="O1174">
            <v>91.58</v>
          </cell>
          <cell r="P1174"/>
          <cell r="Q1174">
            <v>133.32</v>
          </cell>
          <cell r="R1174">
            <v>266.39999999999998</v>
          </cell>
          <cell r="S1174">
            <v>748497.23</v>
          </cell>
          <cell r="T1174" t="str">
            <v>NEW</v>
          </cell>
          <cell r="U1174">
            <v>63835.56</v>
          </cell>
          <cell r="V1174">
            <v>65925.739999999991</v>
          </cell>
          <cell r="W1174">
            <v>44872.7</v>
          </cell>
          <cell r="X1174">
            <v>44879</v>
          </cell>
          <cell r="Y1174">
            <v>44874</v>
          </cell>
          <cell r="Z1174"/>
          <cell r="AA1174">
            <v>44889.272222222222</v>
          </cell>
          <cell r="AB1174">
            <v>44987.835416666669</v>
          </cell>
          <cell r="AC1174">
            <v>16.572222222224809</v>
          </cell>
          <cell r="AD1174">
            <v>10.272222222221899</v>
          </cell>
          <cell r="AE1174">
            <v>98.563194444446708</v>
          </cell>
          <cell r="AF1174">
            <v>44891.207352941172</v>
          </cell>
          <cell r="AG1174">
            <v>44899.942647058822</v>
          </cell>
          <cell r="AH1174">
            <v>44922.7</v>
          </cell>
          <cell r="AI1174">
            <v>0.57790313390322412</v>
          </cell>
          <cell r="AJ1174">
            <v>2.2400726010101524</v>
          </cell>
          <cell r="AK1174">
            <v>26</v>
          </cell>
          <cell r="AL1174">
            <v>30</v>
          </cell>
          <cell r="AM1174">
            <v>21.507352941176471</v>
          </cell>
          <cell r="AN1174">
            <v>27.242647058823529</v>
          </cell>
          <cell r="AO1174">
            <v>18.507352941176471</v>
          </cell>
          <cell r="AP1174">
            <v>44</v>
          </cell>
          <cell r="AQ1174">
            <v>35.200000000000003</v>
          </cell>
          <cell r="AR1174">
            <v>30.200000000000003</v>
          </cell>
          <cell r="AS1174">
            <v>44924.472222222219</v>
          </cell>
          <cell r="AT1174">
            <v>44919.472222222219</v>
          </cell>
          <cell r="AU1174"/>
          <cell r="AV1174"/>
          <cell r="AW1174"/>
          <cell r="AX1174"/>
          <cell r="AY1174"/>
          <cell r="AZ1174"/>
          <cell r="BA1174"/>
          <cell r="BB1174"/>
          <cell r="BC1174" t="str">
            <v>PAID</v>
          </cell>
          <cell r="BD1174"/>
          <cell r="BE1174">
            <v>44892.272222222222</v>
          </cell>
          <cell r="BF1174">
            <v>31.727777777778101</v>
          </cell>
          <cell r="BG1174">
            <v>44889</v>
          </cell>
          <cell r="BH1174">
            <v>44924</v>
          </cell>
        </row>
        <row r="1175">
          <cell r="E1175" t="str">
            <v>X22052122515</v>
          </cell>
          <cell r="F1175" t="str">
            <v>CITY GOVERNMENT OF TAGUIG</v>
          </cell>
          <cell r="G1175" t="str">
            <v>BALLECER, ZONE 2, TAGUIG CITY</v>
          </cell>
          <cell r="H1175" t="str">
            <v>TAGUIG CITY</v>
          </cell>
          <cell r="I1175" t="str">
            <v>PARAÑAQUE</v>
          </cell>
          <cell r="J1175" t="str">
            <v>For survey kuya Popo</v>
          </cell>
          <cell r="K1175"/>
          <cell r="L1175" t="str">
            <v>CHALLENGER</v>
          </cell>
          <cell r="M1175" t="str">
            <v>CLOSE</v>
          </cell>
          <cell r="N1175" t="str">
            <v>MBF</v>
          </cell>
          <cell r="O1175">
            <v>713.02</v>
          </cell>
          <cell r="P1175"/>
          <cell r="Q1175">
            <v>1044.33</v>
          </cell>
          <cell r="R1175">
            <v>789</v>
          </cell>
          <cell r="S1175">
            <v>3339825.47</v>
          </cell>
          <cell r="T1175" t="str">
            <v>NEW</v>
          </cell>
          <cell r="U1175">
            <v>483813.78</v>
          </cell>
          <cell r="V1175">
            <v>391513.44</v>
          </cell>
          <cell r="W1175">
            <v>44729.652777777781</v>
          </cell>
          <cell r="X1175">
            <v>44733.583333333336</v>
          </cell>
          <cell r="Y1175">
            <v>44732</v>
          </cell>
          <cell r="Z1175"/>
          <cell r="AA1175">
            <v>44805.720138888886</v>
          </cell>
          <cell r="AB1175">
            <v>45560.612500000003</v>
          </cell>
          <cell r="AC1175">
            <v>76.067361111105129</v>
          </cell>
          <cell r="AD1175">
            <v>72.136805555550382</v>
          </cell>
          <cell r="AE1175">
            <v>754.89236111111677</v>
          </cell>
          <cell r="AF1175">
            <v>44747.237503314776</v>
          </cell>
          <cell r="AG1175">
            <v>44755.726763457969</v>
          </cell>
          <cell r="AH1175">
            <v>44779.652777777781</v>
          </cell>
          <cell r="AI1175">
            <v>2.7714977657002651</v>
          </cell>
          <cell r="AJ1175">
            <v>12.581539351851946</v>
          </cell>
          <cell r="AK1175">
            <v>50</v>
          </cell>
          <cell r="AL1175">
            <v>23</v>
          </cell>
          <cell r="AM1175">
            <v>20.584725536992842</v>
          </cell>
          <cell r="AN1175">
            <v>26.073985680190933</v>
          </cell>
          <cell r="AO1175">
            <v>17.584725536992842</v>
          </cell>
          <cell r="AP1175">
            <v>60</v>
          </cell>
          <cell r="AQ1175">
            <v>48</v>
          </cell>
          <cell r="AR1175">
            <v>43</v>
          </cell>
          <cell r="AS1175">
            <v>44853.720138888886</v>
          </cell>
          <cell r="AT1175">
            <v>44848.720138888886</v>
          </cell>
          <cell r="AU1175"/>
          <cell r="AV1175"/>
          <cell r="AW1175"/>
          <cell r="AX1175"/>
          <cell r="AY1175"/>
          <cell r="AZ1175"/>
          <cell r="BA1175"/>
          <cell r="BB1175"/>
          <cell r="BC1175" t="str">
            <v>PAID</v>
          </cell>
          <cell r="BD1175"/>
          <cell r="BE1175">
            <v>44808.720138888886</v>
          </cell>
          <cell r="BF1175">
            <v>115.27986111111386</v>
          </cell>
          <cell r="BG1175">
            <v>44805</v>
          </cell>
          <cell r="BH1175">
            <v>44924</v>
          </cell>
        </row>
        <row r="1176">
          <cell r="E1176" t="str">
            <v>X22083335616</v>
          </cell>
          <cell r="F1176" t="str">
            <v>ALLAN BERNARD GADDI LIM</v>
          </cell>
          <cell r="G1176" t="str">
            <v>ALMOND, VISTA VERDE SOUTH EXEC PH4, BACOOR</v>
          </cell>
          <cell r="H1176" t="str">
            <v>BACOOR CITY</v>
          </cell>
          <cell r="I1176" t="str">
            <v>DASMA</v>
          </cell>
          <cell r="J1176"/>
          <cell r="K1176"/>
          <cell r="L1176" t="str">
            <v>CHALLENGER</v>
          </cell>
          <cell r="M1176" t="str">
            <v>CLOSE</v>
          </cell>
          <cell r="N1176" t="str">
            <v>MBF</v>
          </cell>
          <cell r="O1176">
            <v>12.06</v>
          </cell>
          <cell r="P1176"/>
          <cell r="Q1176">
            <v>16.5</v>
          </cell>
          <cell r="R1176">
            <v>21.76</v>
          </cell>
          <cell r="S1176">
            <v>121727.92</v>
          </cell>
          <cell r="T1176" t="str">
            <v>NEW</v>
          </cell>
          <cell r="U1176">
            <v>8408.69</v>
          </cell>
          <cell r="V1176"/>
          <cell r="W1176">
            <v>44812.38958333333</v>
          </cell>
          <cell r="X1176">
            <v>44816.621527777781</v>
          </cell>
          <cell r="Y1176">
            <v>44814</v>
          </cell>
          <cell r="Z1176"/>
          <cell r="AA1176">
            <v>44817.695833333331</v>
          </cell>
          <cell r="AB1176">
            <v>45603.534722222219</v>
          </cell>
          <cell r="AC1176">
            <v>5.3062500000014552</v>
          </cell>
          <cell r="AD1176">
            <v>1.0743055555503815</v>
          </cell>
          <cell r="AE1176">
            <v>785.8388888888876</v>
          </cell>
          <cell r="AF1176">
            <v>44831.163776881716</v>
          </cell>
          <cell r="AG1176">
            <v>44839.970228494618</v>
          </cell>
          <cell r="AH1176">
            <v>44862.38958333333</v>
          </cell>
          <cell r="AI1176">
            <v>0.18277083333338345</v>
          </cell>
          <cell r="AJ1176">
            <v>19.645972222222191</v>
          </cell>
          <cell r="AK1176">
            <v>20</v>
          </cell>
          <cell r="AL1176">
            <v>36</v>
          </cell>
          <cell r="AM1176">
            <v>21.774193548387096</v>
          </cell>
          <cell r="AN1176">
            <v>27.58064516129032</v>
          </cell>
          <cell r="AO1176">
            <v>18.774193548387096</v>
          </cell>
          <cell r="AP1176">
            <v>40</v>
          </cell>
          <cell r="AQ1176">
            <v>32</v>
          </cell>
          <cell r="AR1176">
            <v>27</v>
          </cell>
          <cell r="AS1176">
            <v>44849.695833333331</v>
          </cell>
          <cell r="AT1176">
            <v>44844.695833333331</v>
          </cell>
          <cell r="AU1176"/>
          <cell r="AV1176"/>
          <cell r="AW1176"/>
          <cell r="AX1176"/>
          <cell r="AY1176"/>
          <cell r="AZ1176"/>
          <cell r="BA1176"/>
          <cell r="BB1176"/>
          <cell r="BC1176" t="str">
            <v>PAID</v>
          </cell>
          <cell r="BD1176"/>
          <cell r="BE1176">
            <v>44820.695833333331</v>
          </cell>
          <cell r="BF1176">
            <v>103.30416666666861</v>
          </cell>
          <cell r="BG1176">
            <v>44817</v>
          </cell>
          <cell r="BH1176">
            <v>44924</v>
          </cell>
        </row>
        <row r="1177">
          <cell r="E1177" t="str">
            <v>X22062462390</v>
          </cell>
          <cell r="F1177" t="str">
            <v>JJM CONSTRUCTION CO. INC.</v>
          </cell>
          <cell r="G1177" t="str">
            <v>BLOCK 1, SOLVIENTO VILLAS PH 3, BACOOR</v>
          </cell>
          <cell r="H1177" t="str">
            <v>BACOOR CITY</v>
          </cell>
          <cell r="I1177" t="str">
            <v>DASMA</v>
          </cell>
          <cell r="J1177" t="str">
            <v>Target energization September 17, 2022</v>
          </cell>
          <cell r="K1177"/>
          <cell r="L1177" t="str">
            <v>CHALLENGER</v>
          </cell>
          <cell r="M1177" t="str">
            <v>CLOSE</v>
          </cell>
          <cell r="N1177" t="str">
            <v>MBF</v>
          </cell>
          <cell r="O1177">
            <v>60.53</v>
          </cell>
          <cell r="P1177"/>
          <cell r="Q1177">
            <v>82.98</v>
          </cell>
          <cell r="R1177">
            <v>99</v>
          </cell>
          <cell r="S1177">
            <v>367024.86</v>
          </cell>
          <cell r="T1177" t="str">
            <v>NEW</v>
          </cell>
          <cell r="U1177">
            <v>42214.13</v>
          </cell>
          <cell r="V1177"/>
          <cell r="W1177">
            <v>44806.645138888889</v>
          </cell>
          <cell r="X1177">
            <v>44810</v>
          </cell>
          <cell r="Y1177">
            <v>44809</v>
          </cell>
          <cell r="Z1177"/>
          <cell r="AA1177">
            <v>44820.70208333333</v>
          </cell>
          <cell r="AB1177">
            <v>45595.693055555559</v>
          </cell>
          <cell r="AC1177">
            <v>14.056944444440887</v>
          </cell>
          <cell r="AD1177">
            <v>10.702083333329938</v>
          </cell>
          <cell r="AE1177">
            <v>774.99097222222917</v>
          </cell>
          <cell r="AF1177">
            <v>44825.945519117027</v>
          </cell>
          <cell r="AG1177">
            <v>44834.892287177863</v>
          </cell>
          <cell r="AH1177">
            <v>44856.645138888889</v>
          </cell>
          <cell r="AI1177">
            <v>0.47275912901380479</v>
          </cell>
          <cell r="AJ1177">
            <v>18.452166005291172</v>
          </cell>
          <cell r="AK1177">
            <v>23</v>
          </cell>
          <cell r="AL1177">
            <v>34</v>
          </cell>
          <cell r="AM1177">
            <v>22.300380228136884</v>
          </cell>
          <cell r="AN1177">
            <v>28.247148288973385</v>
          </cell>
          <cell r="AO1177">
            <v>19.300380228136884</v>
          </cell>
          <cell r="AP1177">
            <v>42</v>
          </cell>
          <cell r="AQ1177">
            <v>33.6</v>
          </cell>
          <cell r="AR1177">
            <v>28.6</v>
          </cell>
          <cell r="AS1177">
            <v>44854.302083333328</v>
          </cell>
          <cell r="AT1177">
            <v>44849.302083333328</v>
          </cell>
          <cell r="AU1177"/>
          <cell r="AV1177"/>
          <cell r="AW1177"/>
          <cell r="AX1177"/>
          <cell r="AY1177"/>
          <cell r="AZ1177"/>
          <cell r="BA1177"/>
          <cell r="BB1177"/>
          <cell r="BC1177" t="str">
            <v>PAID</v>
          </cell>
          <cell r="BD1177"/>
          <cell r="BE1177">
            <v>44823.70208333333</v>
          </cell>
          <cell r="BF1177">
            <v>100.29791666667006</v>
          </cell>
          <cell r="BG1177">
            <v>44820</v>
          </cell>
          <cell r="BH1177">
            <v>44924</v>
          </cell>
        </row>
        <row r="1178">
          <cell r="E1178" t="str">
            <v>X22062576080</v>
          </cell>
          <cell r="F1178" t="str">
            <v>JJM CONSTRUCTION CO. INC.</v>
          </cell>
          <cell r="G1178" t="str">
            <v>BLOCK 1, SOLVIENTO VILLAS PH 3, BACOOR</v>
          </cell>
          <cell r="H1178" t="str">
            <v>BACOOR CITY</v>
          </cell>
          <cell r="I1178" t="str">
            <v>DASMA</v>
          </cell>
          <cell r="J1178" t="str">
            <v>for pole erection this 9/10/22 / Target energization September 17, 2022</v>
          </cell>
          <cell r="K1178"/>
          <cell r="L1178" t="str">
            <v>CHALLENGER</v>
          </cell>
          <cell r="M1178" t="str">
            <v>CLOSE</v>
          </cell>
          <cell r="N1178" t="str">
            <v>MBF</v>
          </cell>
          <cell r="O1178">
            <v>185.62</v>
          </cell>
          <cell r="P1178"/>
          <cell r="Q1178">
            <v>292.22000000000003</v>
          </cell>
          <cell r="R1178">
            <v>99</v>
          </cell>
          <cell r="S1178">
            <v>464308.1</v>
          </cell>
          <cell r="T1178" t="str">
            <v>NEW</v>
          </cell>
          <cell r="U1178">
            <v>129391.51</v>
          </cell>
          <cell r="V1178"/>
          <cell r="W1178">
            <v>44799.694444444445</v>
          </cell>
          <cell r="X1178">
            <v>44805</v>
          </cell>
          <cell r="Y1178">
            <v>44805</v>
          </cell>
          <cell r="Z1178"/>
          <cell r="AA1178">
            <v>44823.657638888886</v>
          </cell>
          <cell r="AB1178">
            <v>45596.544444444444</v>
          </cell>
          <cell r="AC1178">
            <v>23.963194444440887</v>
          </cell>
          <cell r="AD1178">
            <v>18.65763888888614</v>
          </cell>
          <cell r="AE1178">
            <v>772.88680555555766</v>
          </cell>
          <cell r="AF1178">
            <v>44820.654175988071</v>
          </cell>
          <cell r="AG1178">
            <v>44830.043437733038</v>
          </cell>
          <cell r="AH1178">
            <v>44849.694444444445</v>
          </cell>
          <cell r="AI1178">
            <v>0.75010839752556557</v>
          </cell>
          <cell r="AJ1178">
            <v>16.801887077294733</v>
          </cell>
          <cell r="AK1178">
            <v>28</v>
          </cell>
          <cell r="AL1178">
            <v>34</v>
          </cell>
          <cell r="AM1178">
            <v>23.959731543624162</v>
          </cell>
          <cell r="AN1178">
            <v>30.348993288590602</v>
          </cell>
          <cell r="AO1178">
            <v>20.959731543624162</v>
          </cell>
          <cell r="AP1178">
            <v>46</v>
          </cell>
          <cell r="AQ1178">
            <v>36.800000000000004</v>
          </cell>
          <cell r="AR1178">
            <v>31.800000000000004</v>
          </cell>
          <cell r="AS1178">
            <v>44860.457638888889</v>
          </cell>
          <cell r="AT1178">
            <v>44855.457638888889</v>
          </cell>
          <cell r="AU1178"/>
          <cell r="AV1178"/>
          <cell r="AW1178"/>
          <cell r="AX1178"/>
          <cell r="AY1178"/>
          <cell r="AZ1178"/>
          <cell r="BA1178"/>
          <cell r="BB1178"/>
          <cell r="BC1178" t="str">
            <v>PAID</v>
          </cell>
          <cell r="BD1178"/>
          <cell r="BE1178">
            <v>44826.657638888886</v>
          </cell>
          <cell r="BF1178">
            <v>97.34236111111386</v>
          </cell>
          <cell r="BG1178">
            <v>44820</v>
          </cell>
          <cell r="BH1178">
            <v>44924</v>
          </cell>
        </row>
        <row r="1179">
          <cell r="E1179" t="str">
            <v>X21051763741</v>
          </cell>
          <cell r="F1179" t="str">
            <v>DITO TELECOMMUNITY CORPORATION</v>
          </cell>
          <cell r="G1179" t="str">
            <v>BUHAY NA TUBIG, MOLINO III, BACOOR</v>
          </cell>
          <cell r="H1179" t="str">
            <v>BACOOR CITY</v>
          </cell>
          <cell r="I1179" t="str">
            <v>DASMA</v>
          </cell>
          <cell r="J1179" t="str">
            <v>lipat task 2 loc to other side of the road</v>
          </cell>
          <cell r="K1179"/>
          <cell r="L1179" t="str">
            <v>CHALLENGER</v>
          </cell>
          <cell r="M1179" t="str">
            <v>CLOSE</v>
          </cell>
          <cell r="N1179" t="str">
            <v>JSP</v>
          </cell>
          <cell r="O1179">
            <v>296.73</v>
          </cell>
          <cell r="P1179"/>
          <cell r="Q1179">
            <v>476.8</v>
          </cell>
          <cell r="R1179">
            <v>19</v>
          </cell>
          <cell r="S1179">
            <v>1157602.8999999999</v>
          </cell>
          <cell r="T1179" t="str">
            <v>NEW</v>
          </cell>
          <cell r="U1179">
            <v>206205.15</v>
          </cell>
          <cell r="V1179">
            <v>193126.9</v>
          </cell>
          <cell r="W1179">
            <v>44840.722222222219</v>
          </cell>
          <cell r="X1179">
            <v>44846</v>
          </cell>
          <cell r="Y1179">
            <v>44844</v>
          </cell>
          <cell r="Z1179"/>
          <cell r="AA1179">
            <v>44861.671527777777</v>
          </cell>
          <cell r="AB1179">
            <v>45547.638194444444</v>
          </cell>
          <cell r="AC1179">
            <v>20.949305555557657</v>
          </cell>
          <cell r="AD1179">
            <v>15.671527777776646</v>
          </cell>
          <cell r="AE1179">
            <v>685.96666666666715</v>
          </cell>
          <cell r="AF1179">
            <v>44863.746318607758</v>
          </cell>
          <cell r="AG1179">
            <v>44873.686077643906</v>
          </cell>
          <cell r="AH1179">
            <v>44890.722222222219</v>
          </cell>
          <cell r="AI1179">
            <v>0.60374734760808524</v>
          </cell>
          <cell r="AJ1179">
            <v>13.719333333333344</v>
          </cell>
          <cell r="AK1179">
            <v>32</v>
          </cell>
          <cell r="AL1179">
            <v>36</v>
          </cell>
          <cell r="AM1179">
            <v>26.024096385542165</v>
          </cell>
          <cell r="AN1179">
            <v>32.963855421686745</v>
          </cell>
          <cell r="AO1179">
            <v>23.024096385542165</v>
          </cell>
          <cell r="AP1179">
            <v>50</v>
          </cell>
          <cell r="AQ1179">
            <v>40</v>
          </cell>
          <cell r="AR1179">
            <v>35</v>
          </cell>
          <cell r="AS1179">
            <v>44901.671527777777</v>
          </cell>
          <cell r="AT1179">
            <v>44896.671527777777</v>
          </cell>
          <cell r="AU1179"/>
          <cell r="AV1179"/>
          <cell r="AW1179"/>
          <cell r="AX1179"/>
          <cell r="AY1179"/>
          <cell r="AZ1179"/>
          <cell r="BA1179"/>
          <cell r="BB1179"/>
          <cell r="BC1179" t="str">
            <v>PAID</v>
          </cell>
          <cell r="BD1179"/>
          <cell r="BE1179">
            <v>44864.671527777777</v>
          </cell>
          <cell r="BF1179">
            <v>59.328472222223354</v>
          </cell>
          <cell r="BG1179">
            <v>44861</v>
          </cell>
          <cell r="BH1179">
            <v>44924</v>
          </cell>
        </row>
        <row r="1180">
          <cell r="E1180" t="str">
            <v>X22093982241</v>
          </cell>
          <cell r="F1180" t="str">
            <v>LOU ANN SY TAN</v>
          </cell>
          <cell r="G1180" t="str">
            <v>CANTON, BF HOMES, PARANAQUE</v>
          </cell>
          <cell r="H1180" t="str">
            <v>PARAÑAQUE CITY</v>
          </cell>
          <cell r="I1180" t="str">
            <v>PARAÑAQUE</v>
          </cell>
          <cell r="J1180" t="str">
            <v>for rescheduling of dt install, applicant will procide endorsement letter from BF HOA 11152022</v>
          </cell>
          <cell r="K1180"/>
          <cell r="L1180" t="str">
            <v>CHALLENGER</v>
          </cell>
          <cell r="M1180" t="str">
            <v>CLOSE</v>
          </cell>
          <cell r="N1180" t="str">
            <v>IJP</v>
          </cell>
          <cell r="O1180">
            <v>84.61</v>
          </cell>
          <cell r="P1180"/>
          <cell r="Q1180">
            <v>123.8</v>
          </cell>
          <cell r="R1180">
            <v>42</v>
          </cell>
          <cell r="S1180">
            <v>345357.73</v>
          </cell>
          <cell r="T1180" t="str">
            <v>NEW</v>
          </cell>
          <cell r="U1180">
            <v>58976.4</v>
          </cell>
          <cell r="V1180">
            <v>30394.3</v>
          </cell>
          <cell r="W1180">
            <v>44873.575694444444</v>
          </cell>
          <cell r="X1180">
            <v>44880.625</v>
          </cell>
          <cell r="Y1180">
            <v>44874</v>
          </cell>
          <cell r="Z1180"/>
          <cell r="AA1180">
            <v>44889.265277777777</v>
          </cell>
          <cell r="AB1180">
            <v>45516.288888888892</v>
          </cell>
          <cell r="AC1180">
            <v>15.689583333332848</v>
          </cell>
          <cell r="AD1180">
            <v>8.640277777776646</v>
          </cell>
          <cell r="AE1180">
            <v>627.02361111111531</v>
          </cell>
          <cell r="AF1180">
            <v>44894.782590996168</v>
          </cell>
          <cell r="AG1180">
            <v>44904.237763409961</v>
          </cell>
          <cell r="AH1180">
            <v>44923.575694444444</v>
          </cell>
          <cell r="AI1180">
            <v>0.48610888532762031</v>
          </cell>
          <cell r="AJ1180">
            <v>14.250536616161712</v>
          </cell>
          <cell r="AK1180">
            <v>26</v>
          </cell>
          <cell r="AL1180">
            <v>36</v>
          </cell>
          <cell r="AM1180">
            <v>24.206896551724139</v>
          </cell>
          <cell r="AN1180">
            <v>30.662068965517239</v>
          </cell>
          <cell r="AO1180">
            <v>21.206896551724139</v>
          </cell>
          <cell r="AP1180">
            <v>44</v>
          </cell>
          <cell r="AQ1180">
            <v>35.200000000000003</v>
          </cell>
          <cell r="AR1180">
            <v>30.200000000000003</v>
          </cell>
          <cell r="AS1180">
            <v>44924.465277777774</v>
          </cell>
          <cell r="AT1180">
            <v>44919.465277777774</v>
          </cell>
          <cell r="AU1180"/>
          <cell r="AV1180"/>
          <cell r="AW1180"/>
          <cell r="AX1180"/>
          <cell r="AY1180"/>
          <cell r="AZ1180"/>
          <cell r="BA1180"/>
          <cell r="BB1180"/>
          <cell r="BC1180" t="str">
            <v>PAID</v>
          </cell>
          <cell r="BD1180"/>
          <cell r="BE1180">
            <v>44892.265277777777</v>
          </cell>
          <cell r="BF1180">
            <v>31.734722222223354</v>
          </cell>
          <cell r="BG1180">
            <v>44886</v>
          </cell>
          <cell r="BH1180">
            <v>44924</v>
          </cell>
        </row>
        <row r="1181">
          <cell r="E1181" t="str">
            <v>X22093782864</v>
          </cell>
          <cell r="F1181" t="str">
            <v>WILLIAM JOSEPH TRINIDAD YAP</v>
          </cell>
          <cell r="G1181" t="str">
            <v>BETHLEHEM, MULTINATIONAL VILL, PARANAQUE</v>
          </cell>
          <cell r="H1181" t="str">
            <v>PARAÑAQUE CITY</v>
          </cell>
          <cell r="I1181" t="str">
            <v>PARAÑAQUE</v>
          </cell>
          <cell r="J1181" t="str">
            <v>for meter 1205</v>
          </cell>
          <cell r="K1181"/>
          <cell r="L1181" t="str">
            <v>CHALLENGER</v>
          </cell>
          <cell r="M1181" t="str">
            <v>CLOSE</v>
          </cell>
          <cell r="N1181" t="str">
            <v>JSP</v>
          </cell>
          <cell r="O1181">
            <v>21.15</v>
          </cell>
          <cell r="P1181"/>
          <cell r="Q1181">
            <v>28.9</v>
          </cell>
          <cell r="R1181">
            <v>78</v>
          </cell>
          <cell r="S1181">
            <v>197472.06</v>
          </cell>
          <cell r="T1181" t="str">
            <v>NEW</v>
          </cell>
          <cell r="U1181">
            <v>14764.03</v>
          </cell>
          <cell r="V1181">
            <v>16077.99</v>
          </cell>
          <cell r="W1181">
            <v>44867.673611111109</v>
          </cell>
          <cell r="X1181">
            <v>44875</v>
          </cell>
          <cell r="Y1181">
            <v>44893</v>
          </cell>
          <cell r="Z1181"/>
          <cell r="AA1181">
            <v>44899.299305555556</v>
          </cell>
          <cell r="AB1181">
            <v>44961.53402777778</v>
          </cell>
          <cell r="AC1181">
            <v>31.625694444446708</v>
          </cell>
          <cell r="AD1181">
            <v>24.299305555556202</v>
          </cell>
          <cell r="AE1181">
            <v>62.234722222223354</v>
          </cell>
          <cell r="AF1181">
            <v>44885.747991276396</v>
          </cell>
          <cell r="AG1181">
            <v>44894.367825987145</v>
          </cell>
          <cell r="AH1181">
            <v>44917.673611111109</v>
          </cell>
          <cell r="AI1181">
            <v>1.1255026552288387</v>
          </cell>
          <cell r="AJ1181">
            <v>1.5558680555555839</v>
          </cell>
          <cell r="AK1181">
            <v>20</v>
          </cell>
          <cell r="AL1181">
            <v>34</v>
          </cell>
          <cell r="AM1181">
            <v>21.074380165289259</v>
          </cell>
          <cell r="AN1181">
            <v>26.694214876033058</v>
          </cell>
          <cell r="AO1181">
            <v>18.074380165289259</v>
          </cell>
          <cell r="AP1181">
            <v>40</v>
          </cell>
          <cell r="AQ1181">
            <v>32</v>
          </cell>
          <cell r="AR1181">
            <v>27</v>
          </cell>
          <cell r="AS1181">
            <v>44931.299305555556</v>
          </cell>
          <cell r="AT1181">
            <v>44926.299305555556</v>
          </cell>
          <cell r="AU1181"/>
          <cell r="AV1181"/>
          <cell r="AW1181"/>
          <cell r="AX1181"/>
          <cell r="AY1181"/>
          <cell r="AZ1181"/>
          <cell r="BA1181"/>
          <cell r="BB1181"/>
          <cell r="BC1181" t="str">
            <v>PAID</v>
          </cell>
          <cell r="BD1181"/>
          <cell r="BE1181">
            <v>44902.299305555556</v>
          </cell>
          <cell r="BF1181">
            <v>29.700694444443798</v>
          </cell>
          <cell r="BG1181">
            <v>44899</v>
          </cell>
          <cell r="BH1181">
            <v>44932</v>
          </cell>
        </row>
        <row r="1182">
          <cell r="E1182" t="str">
            <v>X20093952244</v>
          </cell>
          <cell r="F1182" t="str">
            <v>TRI-K ENTERPRISES, INC.</v>
          </cell>
          <cell r="G1182" t="str">
            <v>J. AGUILAR, TALON I, LAS PINAS CITY</v>
          </cell>
          <cell r="H1182" t="str">
            <v>LAS PIÑAS CITY</v>
          </cell>
          <cell r="I1182" t="str">
            <v>PARAÑAQUE</v>
          </cell>
          <cell r="J1182" t="str">
            <v>for meter 1104</v>
          </cell>
          <cell r="K1182"/>
          <cell r="L1182" t="str">
            <v>ECOM</v>
          </cell>
          <cell r="M1182" t="str">
            <v>CLOSE</v>
          </cell>
          <cell r="N1182" t="str">
            <v>JSP</v>
          </cell>
          <cell r="O1182">
            <v>85.95</v>
          </cell>
          <cell r="P1182"/>
          <cell r="Q1182">
            <v>117.55</v>
          </cell>
          <cell r="R1182">
            <v>225</v>
          </cell>
          <cell r="S1182">
            <v>543580.42000000004</v>
          </cell>
          <cell r="T1182" t="str">
            <v>NEW</v>
          </cell>
          <cell r="U1182">
            <v>59934.67</v>
          </cell>
          <cell r="V1182">
            <v>30161.360000000001</v>
          </cell>
          <cell r="W1182">
            <v>44853.411805555559</v>
          </cell>
          <cell r="X1182">
            <v>44855</v>
          </cell>
          <cell r="Y1182">
            <v>44855</v>
          </cell>
          <cell r="Z1182"/>
          <cell r="AA1182">
            <v>44902.377083333333</v>
          </cell>
          <cell r="AB1182">
            <v>45008.841666666667</v>
          </cell>
          <cell r="AC1182">
            <v>48.965277777773736</v>
          </cell>
          <cell r="AD1182">
            <v>47.377083333332848</v>
          </cell>
          <cell r="AE1182">
            <v>106.4645833333343</v>
          </cell>
          <cell r="AF1182">
            <v>44871.919158496734</v>
          </cell>
          <cell r="AG1182">
            <v>44880.654452614384</v>
          </cell>
          <cell r="AH1182">
            <v>44903.411805555559</v>
          </cell>
          <cell r="AI1182">
            <v>1.7075071225069816</v>
          </cell>
          <cell r="AJ1182">
            <v>2.4196496212121432</v>
          </cell>
          <cell r="AK1182">
            <v>26</v>
          </cell>
          <cell r="AL1182">
            <v>30</v>
          </cell>
          <cell r="AM1182">
            <v>21.507352941176471</v>
          </cell>
          <cell r="AN1182">
            <v>27.242647058823529</v>
          </cell>
          <cell r="AO1182">
            <v>18.507352941176471</v>
          </cell>
          <cell r="AP1182">
            <v>44</v>
          </cell>
          <cell r="AQ1182">
            <v>35.200000000000003</v>
          </cell>
          <cell r="AR1182">
            <v>30.200000000000003</v>
          </cell>
          <cell r="AS1182">
            <v>44937.57708333333</v>
          </cell>
          <cell r="AT1182">
            <v>44932.57708333333</v>
          </cell>
          <cell r="AU1182"/>
          <cell r="AV1182"/>
          <cell r="AW1182"/>
          <cell r="AX1182"/>
          <cell r="AY1182"/>
          <cell r="AZ1182"/>
          <cell r="BA1182"/>
          <cell r="BB1182"/>
          <cell r="BC1182" t="str">
            <v>PAID</v>
          </cell>
          <cell r="BD1182"/>
          <cell r="BE1182">
            <v>44905.377083333333</v>
          </cell>
          <cell r="BF1182">
            <v>26.622916666667152</v>
          </cell>
          <cell r="BG1182">
            <v>45272</v>
          </cell>
          <cell r="BH1182">
            <v>44932</v>
          </cell>
        </row>
        <row r="1183">
          <cell r="E1183" t="str">
            <v>X22104395362</v>
          </cell>
          <cell r="F1183" t="str">
            <v>ANNA MICHELLE URIETA ABIOL</v>
          </cell>
          <cell r="G1183" t="str">
            <v>MOLAVE, UNITED HILLSSUB-UPS1, PARANAQUE</v>
          </cell>
          <cell r="H1183" t="str">
            <v>PARAÑAQUE CITY</v>
          </cell>
          <cell r="I1183" t="str">
            <v>PARAÑAQUE</v>
          </cell>
          <cell r="J1183"/>
          <cell r="K1183"/>
          <cell r="L1183" t="str">
            <v>CHALLENGER</v>
          </cell>
          <cell r="M1183" t="str">
            <v>CLOSE</v>
          </cell>
          <cell r="N1183" t="str">
            <v>JSP</v>
          </cell>
          <cell r="O1183">
            <v>25.4</v>
          </cell>
          <cell r="P1183"/>
          <cell r="Q1183">
            <v>34.270000000000003</v>
          </cell>
          <cell r="R1183">
            <v>50</v>
          </cell>
          <cell r="S1183">
            <v>187814.37</v>
          </cell>
          <cell r="T1183" t="str">
            <v>MODIFICATION</v>
          </cell>
          <cell r="U1183">
            <v>17705.21</v>
          </cell>
          <cell r="V1183">
            <v>18544.98</v>
          </cell>
          <cell r="W1183">
            <v>44883.710416666669</v>
          </cell>
          <cell r="X1183">
            <v>44889.604861111111</v>
          </cell>
          <cell r="Y1183">
            <v>44887</v>
          </cell>
          <cell r="Z1183"/>
          <cell r="AA1183">
            <v>44907.72152777778</v>
          </cell>
          <cell r="AB1183">
            <v>45078.688888888886</v>
          </cell>
          <cell r="AC1183">
            <v>24.011111111110949</v>
          </cell>
          <cell r="AD1183">
            <v>18.116666666668607</v>
          </cell>
          <cell r="AE1183">
            <v>170.96736111110658</v>
          </cell>
          <cell r="AF1183">
            <v>44902.484610215055</v>
          </cell>
          <cell r="AG1183">
            <v>44911.291061827957</v>
          </cell>
          <cell r="AH1183">
            <v>44933.710416666669</v>
          </cell>
          <cell r="AI1183">
            <v>0.82704938271604378</v>
          </cell>
          <cell r="AJ1183">
            <v>4.2741840277776646</v>
          </cell>
          <cell r="AK1183">
            <v>20</v>
          </cell>
          <cell r="AL1183">
            <v>36</v>
          </cell>
          <cell r="AM1183">
            <v>21.774193548387096</v>
          </cell>
          <cell r="AN1183">
            <v>27.58064516129032</v>
          </cell>
          <cell r="AO1183">
            <v>18.774193548387096</v>
          </cell>
          <cell r="AP1183">
            <v>40</v>
          </cell>
          <cell r="AQ1183">
            <v>32</v>
          </cell>
          <cell r="AR1183">
            <v>27</v>
          </cell>
          <cell r="AS1183">
            <v>44939.72152777778</v>
          </cell>
          <cell r="AT1183">
            <v>44934.72152777778</v>
          </cell>
          <cell r="AU1183"/>
          <cell r="AV1183"/>
          <cell r="AW1183"/>
          <cell r="AX1183"/>
          <cell r="AY1183"/>
          <cell r="AZ1183"/>
          <cell r="BA1183"/>
          <cell r="BB1183"/>
          <cell r="BC1183" t="str">
            <v>PAID</v>
          </cell>
          <cell r="BD1183"/>
          <cell r="BE1183">
            <v>44910.72152777778</v>
          </cell>
          <cell r="BF1183">
            <v>21.278472222220444</v>
          </cell>
          <cell r="BG1183">
            <v>44907</v>
          </cell>
          <cell r="BH1183">
            <v>44932</v>
          </cell>
        </row>
        <row r="1184">
          <cell r="E1184" t="str">
            <v>X21072844422</v>
          </cell>
          <cell r="F1184" t="str">
            <v>STARCROSS CONSTRUCTION INC.</v>
          </cell>
          <cell r="G1184" t="str">
            <v>SMI VILL, SUCAT, MUNTINLUPA</v>
          </cell>
          <cell r="H1184" t="str">
            <v>MUNTINLUPA CITY</v>
          </cell>
          <cell r="I1184" t="str">
            <v>PARAÑAQUE</v>
          </cell>
          <cell r="J1184"/>
          <cell r="K1184"/>
          <cell r="L1184" t="str">
            <v>CHALLENGER</v>
          </cell>
          <cell r="M1184" t="str">
            <v>CLOSE</v>
          </cell>
          <cell r="N1184" t="str">
            <v>JSP</v>
          </cell>
          <cell r="O1184">
            <v>20.13</v>
          </cell>
          <cell r="P1184"/>
          <cell r="Q1184">
            <v>27.58</v>
          </cell>
          <cell r="R1184">
            <v>41</v>
          </cell>
          <cell r="S1184">
            <v>50771.08</v>
          </cell>
          <cell r="T1184" t="str">
            <v>NEW</v>
          </cell>
          <cell r="U1184">
            <v>14031.48</v>
          </cell>
          <cell r="V1184">
            <v>17486.080000000002</v>
          </cell>
          <cell r="W1184">
            <v>44880.465300925927</v>
          </cell>
          <cell r="X1184">
            <v>44886</v>
          </cell>
          <cell r="Y1184">
            <v>44883</v>
          </cell>
          <cell r="Z1184"/>
          <cell r="AA1184">
            <v>44888.573611111111</v>
          </cell>
          <cell r="AB1184">
            <v>45358.701388888891</v>
          </cell>
          <cell r="AC1184">
            <v>8.1083101851836545</v>
          </cell>
          <cell r="AD1184">
            <v>2.5736111111109494</v>
          </cell>
          <cell r="AE1184">
            <v>470.12777777777956</v>
          </cell>
          <cell r="AF1184">
            <v>44899.239494474314</v>
          </cell>
          <cell r="AG1184">
            <v>44908.045946087215</v>
          </cell>
          <cell r="AH1184">
            <v>44930.465300925927</v>
          </cell>
          <cell r="AI1184">
            <v>0.27928623971188143</v>
          </cell>
          <cell r="AJ1184">
            <v>11.753194444444489</v>
          </cell>
          <cell r="AK1184">
            <v>20</v>
          </cell>
          <cell r="AL1184">
            <v>36</v>
          </cell>
          <cell r="AM1184">
            <v>21.774193548387096</v>
          </cell>
          <cell r="AN1184">
            <v>27.58064516129032</v>
          </cell>
          <cell r="AO1184">
            <v>18.774193548387096</v>
          </cell>
          <cell r="AP1184">
            <v>40</v>
          </cell>
          <cell r="AQ1184">
            <v>32</v>
          </cell>
          <cell r="AR1184">
            <v>27</v>
          </cell>
          <cell r="AS1184">
            <v>44920.573611111111</v>
          </cell>
          <cell r="AT1184">
            <v>44915.573611111111</v>
          </cell>
          <cell r="AU1184"/>
          <cell r="AV1184"/>
          <cell r="AW1184"/>
          <cell r="AX1184"/>
          <cell r="AY1184"/>
          <cell r="AZ1184"/>
          <cell r="BA1184"/>
          <cell r="BB1184"/>
          <cell r="BC1184" t="str">
            <v>PAID</v>
          </cell>
          <cell r="BD1184"/>
          <cell r="BE1184">
            <v>44891.573611111111</v>
          </cell>
          <cell r="BF1184">
            <v>40.426388888889051</v>
          </cell>
          <cell r="BG1184">
            <v>44888</v>
          </cell>
          <cell r="BH1184">
            <v>44932</v>
          </cell>
        </row>
        <row r="1185">
          <cell r="E1185" t="str">
            <v>X22041801472</v>
          </cell>
          <cell r="F1185" t="str">
            <v>JAIME C. CRUZ</v>
          </cell>
          <cell r="G1185" t="str">
            <v>MADRIGAL, AYALA-ALABANG VILL, MUNTINLUPA</v>
          </cell>
          <cell r="H1185" t="str">
            <v>MUNTINLUPA CITY</v>
          </cell>
          <cell r="I1185" t="str">
            <v>PARAÑAQUE</v>
          </cell>
          <cell r="J1185"/>
          <cell r="K1185"/>
          <cell r="L1185" t="str">
            <v>ECOM</v>
          </cell>
          <cell r="M1185" t="str">
            <v>CLOSE</v>
          </cell>
          <cell r="N1185" t="str">
            <v>JSP</v>
          </cell>
          <cell r="O1185">
            <v>61.57</v>
          </cell>
          <cell r="P1185"/>
          <cell r="Q1185">
            <v>87.35</v>
          </cell>
          <cell r="R1185">
            <v>131</v>
          </cell>
          <cell r="S1185">
            <v>461986.23</v>
          </cell>
          <cell r="T1185" t="str">
            <v>NEW</v>
          </cell>
          <cell r="U1185">
            <v>40354.68</v>
          </cell>
          <cell r="V1185">
            <v>32878.1</v>
          </cell>
          <cell r="W1185">
            <v>44876.334027777775</v>
          </cell>
          <cell r="X1185">
            <v>44882.6</v>
          </cell>
          <cell r="Y1185">
            <v>44880</v>
          </cell>
          <cell r="Z1185"/>
          <cell r="AA1185">
            <v>44915.688194444447</v>
          </cell>
          <cell r="AB1185">
            <v>45036.82708333333</v>
          </cell>
          <cell r="AC1185">
            <v>39.354166666671517</v>
          </cell>
          <cell r="AD1185">
            <v>33.088194444448163</v>
          </cell>
          <cell r="AE1185">
            <v>121.13888888888323</v>
          </cell>
          <cell r="AF1185">
            <v>44894.812626999563</v>
          </cell>
          <cell r="AG1185">
            <v>44903.540253458712</v>
          </cell>
          <cell r="AH1185">
            <v>44926.334027777775</v>
          </cell>
          <cell r="AI1185">
            <v>1.374187613224807</v>
          </cell>
          <cell r="AJ1185">
            <v>2.8842592592591245</v>
          </cell>
          <cell r="AK1185">
            <v>23</v>
          </cell>
          <cell r="AL1185">
            <v>32</v>
          </cell>
          <cell r="AM1185">
            <v>21.478599221789885</v>
          </cell>
          <cell r="AN1185">
            <v>27.206225680933851</v>
          </cell>
          <cell r="AO1185">
            <v>18.478599221789885</v>
          </cell>
          <cell r="AP1185">
            <v>42</v>
          </cell>
          <cell r="AQ1185">
            <v>33.6</v>
          </cell>
          <cell r="AR1185">
            <v>28.6</v>
          </cell>
          <cell r="AS1185">
            <v>44949.288194444445</v>
          </cell>
          <cell r="AT1185">
            <v>44944.288194444445</v>
          </cell>
          <cell r="AU1185"/>
          <cell r="AV1185"/>
          <cell r="AW1185"/>
          <cell r="AX1185"/>
          <cell r="AY1185"/>
          <cell r="AZ1185"/>
          <cell r="BA1185"/>
          <cell r="BB1185"/>
          <cell r="BC1185" t="str">
            <v>PAID</v>
          </cell>
          <cell r="BD1185"/>
          <cell r="BE1185">
            <v>44918.688194444447</v>
          </cell>
          <cell r="BF1185">
            <v>16.311805555553292</v>
          </cell>
          <cell r="BG1185">
            <v>44909</v>
          </cell>
          <cell r="BH1185">
            <v>44935</v>
          </cell>
        </row>
        <row r="1186">
          <cell r="E1186" t="str">
            <v>X22104510912</v>
          </cell>
          <cell r="F1186" t="str">
            <v>BENJAMIN D. MUÑOZ</v>
          </cell>
          <cell r="G1186" t="str">
            <v>DBP, DBP VILL 2, LAS PINAS CITY</v>
          </cell>
          <cell r="H1186" t="str">
            <v>LAS PIÑAS CITY</v>
          </cell>
          <cell r="I1186" t="str">
            <v>PARAÑAQUE</v>
          </cell>
          <cell r="J1186"/>
          <cell r="K1186"/>
          <cell r="L1186" t="str">
            <v>ECOM</v>
          </cell>
          <cell r="M1186" t="str">
            <v>CLOSE</v>
          </cell>
          <cell r="N1186" t="str">
            <v>HSP</v>
          </cell>
          <cell r="O1186">
            <v>12.28</v>
          </cell>
          <cell r="P1186"/>
          <cell r="Q1186">
            <v>16.75</v>
          </cell>
          <cell r="R1186">
            <v>34</v>
          </cell>
          <cell r="S1186">
            <v>120954.9</v>
          </cell>
          <cell r="T1186" t="str">
            <v>NEW</v>
          </cell>
          <cell r="U1186">
            <v>8560.6999999999989</v>
          </cell>
          <cell r="V1186">
            <v>5237.1400000000003</v>
          </cell>
          <cell r="W1186">
            <v>44904.607638888891</v>
          </cell>
          <cell r="X1186">
            <v>44909</v>
          </cell>
          <cell r="Y1186">
            <v>44910</v>
          </cell>
          <cell r="Z1186"/>
          <cell r="AA1186">
            <v>44917</v>
          </cell>
          <cell r="AB1186">
            <v>45092</v>
          </cell>
          <cell r="AC1186">
            <v>12.392361111109494</v>
          </cell>
          <cell r="AD1186">
            <v>8</v>
          </cell>
          <cell r="AE1186">
            <v>175</v>
          </cell>
          <cell r="AF1186">
            <v>44923.381832437277</v>
          </cell>
          <cell r="AG1186">
            <v>44932.188284050178</v>
          </cell>
          <cell r="AH1186">
            <v>44954.607638888891</v>
          </cell>
          <cell r="AI1186">
            <v>0.42684799382710481</v>
          </cell>
          <cell r="AJ1186">
            <v>4.375</v>
          </cell>
          <cell r="AK1186">
            <v>20</v>
          </cell>
          <cell r="AL1186">
            <v>36</v>
          </cell>
          <cell r="AM1186">
            <v>21.774193548387096</v>
          </cell>
          <cell r="AN1186">
            <v>27.58064516129032</v>
          </cell>
          <cell r="AO1186">
            <v>18.774193548387096</v>
          </cell>
          <cell r="AP1186">
            <v>40</v>
          </cell>
          <cell r="AQ1186">
            <v>32</v>
          </cell>
          <cell r="AR1186">
            <v>27</v>
          </cell>
          <cell r="AS1186">
            <v>44949</v>
          </cell>
          <cell r="AT1186">
            <v>44944</v>
          </cell>
          <cell r="AU1186"/>
          <cell r="AV1186"/>
          <cell r="AW1186"/>
          <cell r="AX1186"/>
          <cell r="AY1186"/>
          <cell r="AZ1186"/>
          <cell r="BA1186"/>
          <cell r="BB1186"/>
          <cell r="BC1186" t="str">
            <v>PAID</v>
          </cell>
          <cell r="BD1186"/>
          <cell r="BE1186">
            <v>44920</v>
          </cell>
          <cell r="BF1186">
            <v>15</v>
          </cell>
          <cell r="BG1186">
            <v>44915</v>
          </cell>
          <cell r="BH1186">
            <v>44935</v>
          </cell>
        </row>
        <row r="1187">
          <cell r="E1187" t="str">
            <v>X22083418146</v>
          </cell>
          <cell r="F1187" t="str">
            <v>PHILIPPINE SEVEN CORPORATION</v>
          </cell>
          <cell r="G1187" t="str">
            <v>QUEEN'S ROW AREA A SUBD, QUEEN'S ROW AEA A SUBD, BACOOR</v>
          </cell>
          <cell r="H1187" t="str">
            <v>BACOOR CITY</v>
          </cell>
          <cell r="I1187" t="str">
            <v>DASMA</v>
          </cell>
          <cell r="J1187"/>
          <cell r="K1187"/>
          <cell r="L1187" t="str">
            <v>ECOM</v>
          </cell>
          <cell r="M1187" t="str">
            <v>TECO</v>
          </cell>
          <cell r="N1187" t="str">
            <v>RRG</v>
          </cell>
          <cell r="O1187">
            <v>58.76</v>
          </cell>
          <cell r="P1187"/>
          <cell r="Q1187">
            <v>100.58</v>
          </cell>
          <cell r="R1187">
            <v>287</v>
          </cell>
          <cell r="S1187">
            <v>338939.73</v>
          </cell>
          <cell r="T1187" t="str">
            <v>NEW</v>
          </cell>
          <cell r="U1187">
            <v>40958.269999999997</v>
          </cell>
          <cell r="V1187">
            <v>40441.19</v>
          </cell>
          <cell r="W1187">
            <v>44887.624305555553</v>
          </cell>
          <cell r="X1187">
            <v>44893</v>
          </cell>
          <cell r="Y1187">
            <v>44893</v>
          </cell>
          <cell r="Z1187"/>
          <cell r="AA1187">
            <v>44915.69027777778</v>
          </cell>
          <cell r="AB1187">
            <v>45763.440972222219</v>
          </cell>
          <cell r="AC1187">
            <v>28.065972222226264</v>
          </cell>
          <cell r="AD1187">
            <v>22.690277777779556</v>
          </cell>
          <cell r="AE1187">
            <v>847.75069444443943</v>
          </cell>
          <cell r="AF1187">
            <v>44905.241835436034</v>
          </cell>
          <cell r="AG1187">
            <v>44913.739843404161</v>
          </cell>
          <cell r="AH1187">
            <v>44937.624305555553</v>
          </cell>
          <cell r="AI1187">
            <v>1.0209505837360568</v>
          </cell>
          <cell r="AJ1187">
            <v>20.184540343915224</v>
          </cell>
          <cell r="AK1187">
            <v>23</v>
          </cell>
          <cell r="AL1187">
            <v>30</v>
          </cell>
          <cell r="AM1187">
            <v>20.617529880478088</v>
          </cell>
          <cell r="AN1187">
            <v>26.115537848605577</v>
          </cell>
          <cell r="AO1187">
            <v>17.617529880478088</v>
          </cell>
          <cell r="AP1187">
            <v>42</v>
          </cell>
          <cell r="AQ1187">
            <v>33.6</v>
          </cell>
          <cell r="AR1187">
            <v>28.6</v>
          </cell>
          <cell r="AS1187">
            <v>44949.290277777778</v>
          </cell>
          <cell r="AT1187">
            <v>44944.290277777778</v>
          </cell>
          <cell r="AU1187"/>
          <cell r="AV1187"/>
          <cell r="AW1187"/>
          <cell r="AX1187"/>
          <cell r="AY1187"/>
          <cell r="AZ1187"/>
          <cell r="BA1187"/>
          <cell r="BB1187"/>
          <cell r="BC1187" t="str">
            <v>PAID</v>
          </cell>
          <cell r="BD1187"/>
          <cell r="BE1187">
            <v>44918.69027777778</v>
          </cell>
          <cell r="BF1187">
            <v>16.309722222220444</v>
          </cell>
          <cell r="BG1187">
            <v>44914</v>
          </cell>
          <cell r="BH1187">
            <v>44935</v>
          </cell>
        </row>
        <row r="1188">
          <cell r="E1188" t="str">
            <v>X22104442512</v>
          </cell>
          <cell r="F1188" t="str">
            <v>THE HEAD PASTOR OF JESUS THE ANOINTED ONE CHURCH,</v>
          </cell>
          <cell r="G1188" t="str">
            <v>DIAMOND, VILLA LUNINGNING SUBD, LAS PINAS CITY</v>
          </cell>
          <cell r="H1188" t="str">
            <v>LAS PIÑAS CITY</v>
          </cell>
          <cell r="I1188" t="str">
            <v>PARAÑAQUE</v>
          </cell>
          <cell r="J1188"/>
          <cell r="K1188"/>
          <cell r="L1188" t="str">
            <v>CHALLENGER</v>
          </cell>
          <cell r="M1188" t="str">
            <v>CLOSE</v>
          </cell>
          <cell r="N1188" t="str">
            <v>JSP</v>
          </cell>
          <cell r="O1188">
            <v>45.93</v>
          </cell>
          <cell r="P1188"/>
          <cell r="Q1188">
            <v>73.95</v>
          </cell>
          <cell r="R1188">
            <v>51</v>
          </cell>
          <cell r="S1188">
            <v>121544.13</v>
          </cell>
          <cell r="T1188" t="str">
            <v>NEW</v>
          </cell>
          <cell r="U1188">
            <v>32015.98</v>
          </cell>
          <cell r="V1188">
            <v>57515.499999999985</v>
          </cell>
          <cell r="W1188">
            <v>44881.666909722226</v>
          </cell>
          <cell r="X1188">
            <v>44886</v>
          </cell>
          <cell r="Y1188">
            <v>44883</v>
          </cell>
          <cell r="Z1188"/>
          <cell r="AA1188">
            <v>44900.838194444441</v>
          </cell>
          <cell r="AB1188">
            <v>45031.619444444441</v>
          </cell>
          <cell r="AC1188">
            <v>19.171284722215205</v>
          </cell>
          <cell r="AD1188">
            <v>14.838194444440887</v>
          </cell>
          <cell r="AE1188">
            <v>130.78125</v>
          </cell>
          <cell r="AF1188">
            <v>44900.967289950364</v>
          </cell>
          <cell r="AG1188">
            <v>44909.9140580112</v>
          </cell>
          <cell r="AH1188">
            <v>44931.666909722226</v>
          </cell>
          <cell r="AI1188">
            <v>0.64476315625864433</v>
          </cell>
          <cell r="AJ1188">
            <v>3.1138392857142856</v>
          </cell>
          <cell r="AK1188">
            <v>23</v>
          </cell>
          <cell r="AL1188">
            <v>34</v>
          </cell>
          <cell r="AM1188">
            <v>22.300380228136884</v>
          </cell>
          <cell r="AN1188">
            <v>28.247148288973385</v>
          </cell>
          <cell r="AO1188">
            <v>19.300380228136884</v>
          </cell>
          <cell r="AP1188">
            <v>42</v>
          </cell>
          <cell r="AQ1188">
            <v>33.6</v>
          </cell>
          <cell r="AR1188">
            <v>28.6</v>
          </cell>
          <cell r="AS1188">
            <v>44934.438194444439</v>
          </cell>
          <cell r="AT1188">
            <v>44929.438194444439</v>
          </cell>
          <cell r="AU1188"/>
          <cell r="AV1188"/>
          <cell r="AW1188"/>
          <cell r="AX1188"/>
          <cell r="AY1188"/>
          <cell r="AZ1188"/>
          <cell r="BA1188"/>
          <cell r="BB1188"/>
          <cell r="BC1188" t="str">
            <v>PAID</v>
          </cell>
          <cell r="BD1188"/>
          <cell r="BE1188">
            <v>44903.838194444441</v>
          </cell>
          <cell r="BF1188">
            <v>54.161805555559113</v>
          </cell>
          <cell r="BG1188">
            <v>44900</v>
          </cell>
          <cell r="BH1188">
            <v>44958</v>
          </cell>
        </row>
        <row r="1189">
          <cell r="E1189" t="str">
            <v>X22114946825</v>
          </cell>
          <cell r="F1189" t="str">
            <v>JADE MOTORS CORP,</v>
          </cell>
          <cell r="G1189" t="str">
            <v>MARCOS ALVAREZ, MOONWALK VILL, LAS PINAS CITY</v>
          </cell>
          <cell r="H1189" t="str">
            <v>LAS PIÑAS CITY</v>
          </cell>
          <cell r="I1189" t="str">
            <v>PARAÑAQUE</v>
          </cell>
          <cell r="J1189"/>
          <cell r="K1189"/>
          <cell r="L1189" t="str">
            <v>CHALLENGER</v>
          </cell>
          <cell r="M1189" t="str">
            <v>CLOSE</v>
          </cell>
          <cell r="N1189" t="str">
            <v>JSP</v>
          </cell>
          <cell r="O1189">
            <v>52.82</v>
          </cell>
          <cell r="P1189"/>
          <cell r="Q1189">
            <v>72.150000000000006</v>
          </cell>
          <cell r="R1189">
            <v>0</v>
          </cell>
          <cell r="S1189">
            <v>58986.84</v>
          </cell>
          <cell r="T1189" t="str">
            <v>TERMINATION</v>
          </cell>
          <cell r="U1189">
            <v>36825.129999999997</v>
          </cell>
          <cell r="V1189">
            <v>43316.649999999994</v>
          </cell>
          <cell r="W1189">
            <v>44909.535416666666</v>
          </cell>
          <cell r="X1189">
            <v>44914</v>
          </cell>
          <cell r="Y1189">
            <v>44915</v>
          </cell>
          <cell r="Z1189"/>
          <cell r="AA1189">
            <v>44921.330555555556</v>
          </cell>
          <cell r="AB1189">
            <v>45037.28125</v>
          </cell>
          <cell r="AC1189">
            <v>11.795138888890506</v>
          </cell>
          <cell r="AD1189">
            <v>7.3305555555562023</v>
          </cell>
          <cell r="AE1189">
            <v>115.9506944444438</v>
          </cell>
          <cell r="AF1189">
            <v>44929.620918525405</v>
          </cell>
          <cell r="AG1189">
            <v>44938.777052354395</v>
          </cell>
          <cell r="AH1189">
            <v>44959.535416666666</v>
          </cell>
          <cell r="AI1189">
            <v>0.38319956052071807</v>
          </cell>
          <cell r="AJ1189">
            <v>2.7607308201058047</v>
          </cell>
          <cell r="AK1189">
            <v>23</v>
          </cell>
          <cell r="AL1189">
            <v>36</v>
          </cell>
          <cell r="AM1189">
            <v>23.085501858736059</v>
          </cell>
          <cell r="AN1189">
            <v>29.241635687732341</v>
          </cell>
          <cell r="AO1189">
            <v>20.085501858736059</v>
          </cell>
          <cell r="AP1189">
            <v>42</v>
          </cell>
          <cell r="AQ1189">
            <v>33.6</v>
          </cell>
          <cell r="AR1189">
            <v>28.6</v>
          </cell>
          <cell r="AS1189">
            <v>44954.930555555555</v>
          </cell>
          <cell r="AT1189">
            <v>44949.930555555555</v>
          </cell>
          <cell r="AU1189"/>
          <cell r="AV1189"/>
          <cell r="AW1189"/>
          <cell r="AX1189"/>
          <cell r="AY1189"/>
          <cell r="AZ1189"/>
          <cell r="BA1189"/>
          <cell r="BB1189"/>
          <cell r="BC1189" t="str">
            <v>PAID</v>
          </cell>
          <cell r="BD1189"/>
          <cell r="BE1189">
            <v>44924.330555555556</v>
          </cell>
          <cell r="BF1189">
            <v>33.669444444443798</v>
          </cell>
          <cell r="BG1189">
            <v>44921</v>
          </cell>
          <cell r="BH1189">
            <v>44958</v>
          </cell>
        </row>
        <row r="1190">
          <cell r="E1190" t="str">
            <v>X22104408061</v>
          </cell>
          <cell r="F1190" t="str">
            <v>BARANGAY PILAR</v>
          </cell>
          <cell r="G1190" t="str">
            <v>DOÑA PILAR AGUIRRE, PILAR VILL, LAS PINAS CITY</v>
          </cell>
          <cell r="H1190" t="str">
            <v>LAS PIÑAS CITY</v>
          </cell>
          <cell r="I1190" t="str">
            <v>PARAÑAQUE</v>
          </cell>
          <cell r="J1190"/>
          <cell r="K1190"/>
          <cell r="L1190" t="str">
            <v>CHALLENGER</v>
          </cell>
          <cell r="M1190" t="str">
            <v>CLOSE</v>
          </cell>
          <cell r="N1190" t="str">
            <v>JSP</v>
          </cell>
          <cell r="O1190">
            <v>13.14</v>
          </cell>
          <cell r="P1190"/>
          <cell r="Q1190">
            <v>17.82</v>
          </cell>
          <cell r="R1190">
            <v>17.82</v>
          </cell>
          <cell r="S1190">
            <v>123277.87</v>
          </cell>
          <cell r="T1190" t="str">
            <v>MODIFICATION</v>
          </cell>
          <cell r="U1190">
            <v>9159.44</v>
          </cell>
          <cell r="V1190">
            <v>10619.26</v>
          </cell>
          <cell r="W1190">
            <v>44888.42291666667</v>
          </cell>
          <cell r="X1190">
            <v>44894.392361111109</v>
          </cell>
          <cell r="Y1190">
            <v>44890</v>
          </cell>
          <cell r="Z1190"/>
          <cell r="AA1190">
            <v>44904.619444444441</v>
          </cell>
          <cell r="AB1190">
            <v>45037.291666666664</v>
          </cell>
          <cell r="AC1190">
            <v>16.196527777770825</v>
          </cell>
          <cell r="AD1190">
            <v>10.227083333331393</v>
          </cell>
          <cell r="AE1190">
            <v>132.67222222222335</v>
          </cell>
          <cell r="AF1190">
            <v>44907.197110215056</v>
          </cell>
          <cell r="AG1190">
            <v>44916.003561827958</v>
          </cell>
          <cell r="AH1190">
            <v>44938.42291666667</v>
          </cell>
          <cell r="AI1190">
            <v>0.55788040123432836</v>
          </cell>
          <cell r="AJ1190">
            <v>3.3168055555555838</v>
          </cell>
          <cell r="AK1190">
            <v>20</v>
          </cell>
          <cell r="AL1190">
            <v>36</v>
          </cell>
          <cell r="AM1190">
            <v>21.774193548387096</v>
          </cell>
          <cell r="AN1190">
            <v>27.58064516129032</v>
          </cell>
          <cell r="AO1190">
            <v>18.774193548387096</v>
          </cell>
          <cell r="AP1190">
            <v>40</v>
          </cell>
          <cell r="AQ1190">
            <v>32</v>
          </cell>
          <cell r="AR1190">
            <v>27</v>
          </cell>
          <cell r="AS1190">
            <v>44936.619444444441</v>
          </cell>
          <cell r="AT1190">
            <v>44931.619444444441</v>
          </cell>
          <cell r="AU1190"/>
          <cell r="AV1190"/>
          <cell r="AW1190"/>
          <cell r="AX1190"/>
          <cell r="AY1190"/>
          <cell r="AZ1190"/>
          <cell r="BA1190"/>
          <cell r="BB1190"/>
          <cell r="BC1190" t="str">
            <v>PAID</v>
          </cell>
          <cell r="BD1190"/>
          <cell r="BE1190">
            <v>44907.619444444441</v>
          </cell>
          <cell r="BF1190">
            <v>50.380555555559113</v>
          </cell>
          <cell r="BG1190">
            <v>44904</v>
          </cell>
          <cell r="BH1190">
            <v>44958</v>
          </cell>
        </row>
        <row r="1191">
          <cell r="E1191" t="str">
            <v>X22083680420</v>
          </cell>
          <cell r="F1191" t="str">
            <v>THE HEAD PASTOR OF JESUS THE ANOINTED ONE CHURCH,</v>
          </cell>
          <cell r="G1191" t="str">
            <v>DIAMOND, VILLA LUNINGNING SUBD, LAS PINAS CITY</v>
          </cell>
          <cell r="H1191" t="str">
            <v>LAS PIÑAS CITY</v>
          </cell>
          <cell r="I1191" t="str">
            <v>PARAÑAQUE</v>
          </cell>
          <cell r="J1191" t="str">
            <v>with supplementary WO regards to retirement of leaning pole for task 1</v>
          </cell>
          <cell r="K1191"/>
          <cell r="L1191" t="str">
            <v>CHALLENGER</v>
          </cell>
          <cell r="M1191" t="str">
            <v>CLOSE</v>
          </cell>
          <cell r="N1191" t="str">
            <v>JSP</v>
          </cell>
          <cell r="O1191">
            <v>20.47</v>
          </cell>
          <cell r="P1191"/>
          <cell r="Q1191">
            <v>27.95</v>
          </cell>
          <cell r="R1191">
            <v>51</v>
          </cell>
          <cell r="S1191">
            <v>206437.34</v>
          </cell>
          <cell r="T1191" t="str">
            <v>NEW</v>
          </cell>
          <cell r="U1191">
            <v>14268.79</v>
          </cell>
          <cell r="V1191">
            <v>5555.48</v>
          </cell>
          <cell r="W1191">
            <v>44853.663888888892</v>
          </cell>
          <cell r="X1191">
            <v>44859</v>
          </cell>
          <cell r="Y1191">
            <v>44855</v>
          </cell>
          <cell r="Z1191"/>
          <cell r="AA1191">
            <v>44900.84375</v>
          </cell>
          <cell r="AB1191">
            <v>45063.679166666669</v>
          </cell>
          <cell r="AC1191">
            <v>47.179861111108039</v>
          </cell>
          <cell r="AD1191">
            <v>41.84375</v>
          </cell>
          <cell r="AE1191">
            <v>162.83541666666861</v>
          </cell>
          <cell r="AF1191">
            <v>44871.738269054178</v>
          </cell>
          <cell r="AG1191">
            <v>44880.358103764927</v>
          </cell>
          <cell r="AH1191">
            <v>44903.663888888892</v>
          </cell>
          <cell r="AI1191">
            <v>1.6790479983659037</v>
          </cell>
          <cell r="AJ1191">
            <v>4.070885416666715</v>
          </cell>
          <cell r="AK1191">
            <v>20</v>
          </cell>
          <cell r="AL1191">
            <v>34</v>
          </cell>
          <cell r="AM1191">
            <v>21.074380165289259</v>
          </cell>
          <cell r="AN1191">
            <v>26.694214876033058</v>
          </cell>
          <cell r="AO1191">
            <v>18.074380165289259</v>
          </cell>
          <cell r="AP1191">
            <v>40</v>
          </cell>
          <cell r="AQ1191">
            <v>32</v>
          </cell>
          <cell r="AR1191">
            <v>27</v>
          </cell>
          <cell r="AS1191">
            <v>44932.84375</v>
          </cell>
          <cell r="AT1191">
            <v>44927.84375</v>
          </cell>
          <cell r="AU1191"/>
          <cell r="AV1191"/>
          <cell r="AW1191"/>
          <cell r="AX1191"/>
          <cell r="AY1191"/>
          <cell r="AZ1191"/>
          <cell r="BA1191"/>
          <cell r="BB1191"/>
          <cell r="BC1191" t="str">
            <v>PAID</v>
          </cell>
          <cell r="BD1191"/>
          <cell r="BE1191">
            <v>44903.84375</v>
          </cell>
          <cell r="BF1191">
            <v>54.15625</v>
          </cell>
          <cell r="BG1191">
            <v>44900</v>
          </cell>
          <cell r="BH1191">
            <v>44958</v>
          </cell>
        </row>
        <row r="1192">
          <cell r="E1192" t="str">
            <v>X22062425774</v>
          </cell>
          <cell r="F1192" t="str">
            <v>FRANCIS LOCSIN JIMENEZ</v>
          </cell>
          <cell r="G1192" t="str">
            <v>CALANTHE, PACIFIC VILL, MUNTINLUPA</v>
          </cell>
          <cell r="H1192" t="str">
            <v>MUNTINLUPA CITY</v>
          </cell>
          <cell r="I1192" t="str">
            <v>PARAÑAQUE</v>
          </cell>
          <cell r="J1192" t="str">
            <v>tayuan poste at dressing 1119</v>
          </cell>
          <cell r="K1192"/>
          <cell r="L1192" t="str">
            <v>CHALLENGER</v>
          </cell>
          <cell r="M1192" t="str">
            <v>CLOSE</v>
          </cell>
          <cell r="N1192" t="str">
            <v>JSP</v>
          </cell>
          <cell r="O1192">
            <v>46.27</v>
          </cell>
          <cell r="P1192"/>
          <cell r="Q1192">
            <v>70.83</v>
          </cell>
          <cell r="R1192">
            <v>82.8</v>
          </cell>
          <cell r="S1192">
            <v>319315.7</v>
          </cell>
          <cell r="T1192" t="str">
            <v>MODIFICATION</v>
          </cell>
          <cell r="U1192">
            <v>31939.97</v>
          </cell>
          <cell r="V1192">
            <v>16380.66</v>
          </cell>
          <cell r="W1192">
            <v>44873.475694444445</v>
          </cell>
          <cell r="X1192">
            <v>44880.613194444442</v>
          </cell>
          <cell r="Y1192">
            <v>44874</v>
          </cell>
          <cell r="Z1192"/>
          <cell r="AA1192">
            <v>44884.848611111112</v>
          </cell>
          <cell r="AB1192">
            <v>45064.768055555556</v>
          </cell>
          <cell r="AC1192">
            <v>11.372916666667152</v>
          </cell>
          <cell r="AD1192">
            <v>4.2354166666700621</v>
          </cell>
          <cell r="AE1192">
            <v>179.9194444444438</v>
          </cell>
          <cell r="AF1192">
            <v>44892.776074672583</v>
          </cell>
          <cell r="AG1192">
            <v>44901.722842733419</v>
          </cell>
          <cell r="AH1192">
            <v>44923.475694444445</v>
          </cell>
          <cell r="AI1192">
            <v>0.38249067561808958</v>
          </cell>
          <cell r="AJ1192">
            <v>4.2837962962962806</v>
          </cell>
          <cell r="AK1192">
            <v>23</v>
          </cell>
          <cell r="AL1192">
            <v>34</v>
          </cell>
          <cell r="AM1192">
            <v>22.300380228136884</v>
          </cell>
          <cell r="AN1192">
            <v>28.247148288973385</v>
          </cell>
          <cell r="AO1192">
            <v>19.300380228136884</v>
          </cell>
          <cell r="AP1192">
            <v>42</v>
          </cell>
          <cell r="AQ1192">
            <v>33.6</v>
          </cell>
          <cell r="AR1192">
            <v>28.6</v>
          </cell>
          <cell r="AS1192">
            <v>44918.448611111111</v>
          </cell>
          <cell r="AT1192">
            <v>44913.448611111111</v>
          </cell>
          <cell r="AU1192"/>
          <cell r="AV1192"/>
          <cell r="AW1192"/>
          <cell r="AX1192"/>
          <cell r="AY1192"/>
          <cell r="AZ1192"/>
          <cell r="BA1192"/>
          <cell r="BB1192"/>
          <cell r="BC1192" t="str">
            <v>PAID</v>
          </cell>
          <cell r="BD1192"/>
          <cell r="BE1192">
            <v>44887.848611111112</v>
          </cell>
          <cell r="BF1192">
            <v>70.151388888887595</v>
          </cell>
          <cell r="BG1192">
            <v>44884</v>
          </cell>
          <cell r="BH1192">
            <v>44958</v>
          </cell>
        </row>
        <row r="1193">
          <cell r="E1193" t="str">
            <v>X22093771006</v>
          </cell>
          <cell r="F1193" t="str">
            <v>WENPHIL CORPORATION</v>
          </cell>
          <cell r="G1193" t="str">
            <v>NINOY AQUINO, SAN DIONISIO, PARANAQUE</v>
          </cell>
          <cell r="H1193" t="str">
            <v>PARAÑAQUE CITY</v>
          </cell>
          <cell r="I1193" t="str">
            <v>PARAÑAQUE</v>
          </cell>
          <cell r="J1193" t="str">
            <v>energized without CLF</v>
          </cell>
          <cell r="K1193"/>
          <cell r="L1193" t="str">
            <v>CHALLENGER</v>
          </cell>
          <cell r="M1193" t="str">
            <v>CLOSE</v>
          </cell>
          <cell r="N1193" t="str">
            <v>JSP</v>
          </cell>
          <cell r="O1193">
            <v>80.680000000000007</v>
          </cell>
          <cell r="P1193"/>
          <cell r="Q1193">
            <v>121.2</v>
          </cell>
          <cell r="R1193">
            <v>128</v>
          </cell>
          <cell r="S1193">
            <v>549591.04000000004</v>
          </cell>
          <cell r="T1193" t="str">
            <v>NEW</v>
          </cell>
          <cell r="U1193">
            <v>55950.64</v>
          </cell>
          <cell r="V1193">
            <v>56676.959999999999</v>
          </cell>
          <cell r="W1193">
            <v>44882.689583333333</v>
          </cell>
          <cell r="X1193">
            <v>44887.297222222223</v>
          </cell>
          <cell r="Y1193">
            <v>44887</v>
          </cell>
          <cell r="Z1193"/>
          <cell r="AA1193">
            <v>44888.575694444444</v>
          </cell>
          <cell r="AB1193">
            <v>45090.802777777775</v>
          </cell>
          <cell r="AC1193">
            <v>5.8861111111109494</v>
          </cell>
          <cell r="AD1193">
            <v>1.2784722222204437</v>
          </cell>
          <cell r="AE1193">
            <v>202.22708333333139</v>
          </cell>
          <cell r="AF1193">
            <v>44902.135626498799</v>
          </cell>
          <cell r="AG1193">
            <v>44911.121238009589</v>
          </cell>
          <cell r="AH1193">
            <v>44932.689583333333</v>
          </cell>
          <cell r="AI1193">
            <v>0.1966753472222168</v>
          </cell>
          <cell r="AJ1193">
            <v>4.5960700757575319</v>
          </cell>
          <cell r="AK1193">
            <v>26</v>
          </cell>
          <cell r="AL1193">
            <v>32</v>
          </cell>
          <cell r="AM1193">
            <v>22.446043165467625</v>
          </cell>
          <cell r="AN1193">
            <v>28.431654676258994</v>
          </cell>
          <cell r="AO1193">
            <v>19.446043165467625</v>
          </cell>
          <cell r="AP1193">
            <v>44</v>
          </cell>
          <cell r="AQ1193">
            <v>35.200000000000003</v>
          </cell>
          <cell r="AR1193">
            <v>30.200000000000003</v>
          </cell>
          <cell r="AS1193">
            <v>44923.775694444441</v>
          </cell>
          <cell r="AT1193">
            <v>44918.775694444441</v>
          </cell>
          <cell r="AU1193"/>
          <cell r="AV1193"/>
          <cell r="AW1193"/>
          <cell r="AX1193"/>
          <cell r="AY1193"/>
          <cell r="AZ1193"/>
          <cell r="BA1193"/>
          <cell r="BB1193"/>
          <cell r="BC1193" t="str">
            <v>PAID</v>
          </cell>
          <cell r="BD1193"/>
          <cell r="BE1193">
            <v>44891.575694444444</v>
          </cell>
          <cell r="BF1193">
            <v>66.424305555556202</v>
          </cell>
          <cell r="BG1193">
            <v>44886</v>
          </cell>
          <cell r="BH1193">
            <v>44958</v>
          </cell>
        </row>
        <row r="1194">
          <cell r="E1194" t="str">
            <v>X22125120564</v>
          </cell>
          <cell r="F1194" t="str">
            <v>METALS INDUSTRY RESEARCH AND DEVELOPMENT CENTER</v>
          </cell>
          <cell r="G1194" t="str">
            <v>GEN. SANTOS, DOST CPD, TAGUIG CITY</v>
          </cell>
          <cell r="H1194" t="str">
            <v>TAGUIG CITY</v>
          </cell>
          <cell r="I1194" t="str">
            <v>PARAÑAQUE</v>
          </cell>
          <cell r="J1194"/>
          <cell r="K1194"/>
          <cell r="L1194" t="str">
            <v>CHALLENGER</v>
          </cell>
          <cell r="M1194" t="str">
            <v>CLOSE</v>
          </cell>
          <cell r="N1194" t="str">
            <v>JSP</v>
          </cell>
          <cell r="O1194">
            <v>104.81</v>
          </cell>
          <cell r="P1194"/>
          <cell r="Q1194">
            <v>143.35</v>
          </cell>
          <cell r="R1194">
            <v>0</v>
          </cell>
          <cell r="S1194">
            <v>96904.72</v>
          </cell>
          <cell r="T1194" t="str">
            <v>TERMINATION</v>
          </cell>
          <cell r="U1194">
            <v>73058.23</v>
          </cell>
          <cell r="V1194">
            <v>57395.51</v>
          </cell>
          <cell r="W1194">
            <v>44915</v>
          </cell>
          <cell r="X1194">
            <v>44922</v>
          </cell>
          <cell r="Y1194">
            <v>44922</v>
          </cell>
          <cell r="Z1194"/>
          <cell r="AA1194">
            <v>44924.306944444441</v>
          </cell>
          <cell r="AB1194">
            <v>45108.384722222225</v>
          </cell>
          <cell r="AC1194">
            <v>9.3069444444408873</v>
          </cell>
          <cell r="AD1194">
            <v>2.3069444444408873</v>
          </cell>
          <cell r="AE1194">
            <v>184.07777777778392</v>
          </cell>
          <cell r="AF1194">
            <v>44936.206896551725</v>
          </cell>
          <cell r="AG1194">
            <v>44945.662068965517</v>
          </cell>
          <cell r="AH1194">
            <v>44965</v>
          </cell>
          <cell r="AI1194">
            <v>0.28835618471024116</v>
          </cell>
          <cell r="AJ1194">
            <v>4.1835858585859986</v>
          </cell>
          <cell r="AK1194">
            <v>26</v>
          </cell>
          <cell r="AL1194">
            <v>36</v>
          </cell>
          <cell r="AM1194">
            <v>24.206896551724139</v>
          </cell>
          <cell r="AN1194">
            <v>30.662068965517239</v>
          </cell>
          <cell r="AO1194">
            <v>21.206896551724139</v>
          </cell>
          <cell r="AP1194">
            <v>44</v>
          </cell>
          <cell r="AQ1194">
            <v>35.200000000000003</v>
          </cell>
          <cell r="AR1194">
            <v>30.200000000000003</v>
          </cell>
          <cell r="AS1194">
            <v>44959.506944444438</v>
          </cell>
          <cell r="AT1194">
            <v>44954.506944444438</v>
          </cell>
          <cell r="AU1194"/>
          <cell r="AV1194"/>
          <cell r="AW1194"/>
          <cell r="AX1194"/>
          <cell r="AY1194"/>
          <cell r="AZ1194"/>
          <cell r="BA1194"/>
          <cell r="BB1194"/>
          <cell r="BC1194" t="str">
            <v>PAID</v>
          </cell>
          <cell r="BD1194"/>
          <cell r="BE1194">
            <v>44927.306944444441</v>
          </cell>
          <cell r="BF1194">
            <v>30.693055555559113</v>
          </cell>
          <cell r="BG1194">
            <v>44924</v>
          </cell>
          <cell r="BH1194">
            <v>44958</v>
          </cell>
        </row>
        <row r="1195">
          <cell r="E1195" t="str">
            <v>X22104218623</v>
          </cell>
          <cell r="F1195" t="str">
            <v>JOSEFINA SARTO CUAN</v>
          </cell>
          <cell r="G1195" t="str">
            <v>STREET, TAWI-TAWI, TIERRA NUEVA SUBD, MUNTINLUPA</v>
          </cell>
          <cell r="H1195" t="str">
            <v>MUNTINLUPA CITY</v>
          </cell>
          <cell r="I1195" t="str">
            <v>PARAÑAQUE</v>
          </cell>
          <cell r="J1195" t="str">
            <v>for meter 1205</v>
          </cell>
          <cell r="K1195"/>
          <cell r="L1195" t="str">
            <v>CHALLENGER</v>
          </cell>
          <cell r="M1195" t="str">
            <v>CLOSE</v>
          </cell>
          <cell r="N1195" t="str">
            <v>JSP</v>
          </cell>
          <cell r="O1195">
            <v>56</v>
          </cell>
          <cell r="P1195"/>
          <cell r="Q1195">
            <v>86.78</v>
          </cell>
          <cell r="R1195">
            <v>66.5</v>
          </cell>
          <cell r="S1195">
            <v>347444.59</v>
          </cell>
          <cell r="T1195" t="str">
            <v>MODIFICATION</v>
          </cell>
          <cell r="U1195">
            <v>38717.81</v>
          </cell>
          <cell r="V1195">
            <v>43295.65</v>
          </cell>
          <cell r="W1195">
            <v>44887.404861111114</v>
          </cell>
          <cell r="X1195">
            <v>44890.547222222223</v>
          </cell>
          <cell r="Y1195">
            <v>44890</v>
          </cell>
          <cell r="Z1195"/>
          <cell r="AA1195">
            <v>44899.29791666667</v>
          </cell>
          <cell r="AB1195">
            <v>45359.394444444442</v>
          </cell>
          <cell r="AC1195">
            <v>11.893055555556202</v>
          </cell>
          <cell r="AD1195">
            <v>8.7506944444467081</v>
          </cell>
          <cell r="AE1195">
            <v>460.09652777777228</v>
          </cell>
          <cell r="AF1195">
            <v>44906.705241339252</v>
          </cell>
          <cell r="AG1195">
            <v>44915.652009400088</v>
          </cell>
          <cell r="AH1195">
            <v>44937.404861111114</v>
          </cell>
          <cell r="AI1195">
            <v>0.39998383773801549</v>
          </cell>
          <cell r="AJ1195">
            <v>10.954679232804102</v>
          </cell>
          <cell r="AK1195">
            <v>23</v>
          </cell>
          <cell r="AL1195">
            <v>34</v>
          </cell>
          <cell r="AM1195">
            <v>22.300380228136884</v>
          </cell>
          <cell r="AN1195">
            <v>28.247148288973385</v>
          </cell>
          <cell r="AO1195">
            <v>19.300380228136884</v>
          </cell>
          <cell r="AP1195">
            <v>42</v>
          </cell>
          <cell r="AQ1195">
            <v>33.6</v>
          </cell>
          <cell r="AR1195">
            <v>28.6</v>
          </cell>
          <cell r="AS1195">
            <v>44932.897916666669</v>
          </cell>
          <cell r="AT1195">
            <v>44927.897916666669</v>
          </cell>
          <cell r="AU1195"/>
          <cell r="AV1195"/>
          <cell r="AW1195"/>
          <cell r="AX1195"/>
          <cell r="AY1195"/>
          <cell r="AZ1195"/>
          <cell r="BA1195"/>
          <cell r="BB1195"/>
          <cell r="BC1195" t="str">
            <v>PAID</v>
          </cell>
          <cell r="BD1195"/>
          <cell r="BE1195">
            <v>44902.29791666667</v>
          </cell>
          <cell r="BF1195">
            <v>55.702083333329938</v>
          </cell>
          <cell r="BG1195">
            <v>44899</v>
          </cell>
          <cell r="BH1195">
            <v>44958</v>
          </cell>
        </row>
        <row r="1196">
          <cell r="E1196" t="str">
            <v>X22041769144</v>
          </cell>
          <cell r="F1196" t="str">
            <v>CITY GOVERNMENT OF PARAÑAQUE</v>
          </cell>
          <cell r="G1196" t="str">
            <v>SAMPALOC SITE 2, SAMPALOC SITE 2, PARANAQUE</v>
          </cell>
          <cell r="H1196" t="str">
            <v>PARAÑAQUE CITY</v>
          </cell>
          <cell r="I1196" t="str">
            <v>PARAÑAQUE</v>
          </cell>
          <cell r="J1196" t="str">
            <v>SSP 1022</v>
          </cell>
          <cell r="K1196"/>
          <cell r="L1196" t="str">
            <v>CHALLENGER</v>
          </cell>
          <cell r="M1196" t="str">
            <v>CLOSE</v>
          </cell>
          <cell r="N1196" t="str">
            <v>JSP</v>
          </cell>
          <cell r="O1196">
            <v>10.35</v>
          </cell>
          <cell r="P1196"/>
          <cell r="Q1196">
            <v>14.17</v>
          </cell>
          <cell r="R1196">
            <v>45</v>
          </cell>
          <cell r="S1196">
            <v>31798.57</v>
          </cell>
          <cell r="T1196" t="str">
            <v>MODIFICATION</v>
          </cell>
          <cell r="U1196">
            <v>7214.41</v>
          </cell>
          <cell r="V1196">
            <v>7214.41</v>
          </cell>
          <cell r="W1196">
            <v>44831.713194444441</v>
          </cell>
          <cell r="X1196">
            <v>44833</v>
          </cell>
          <cell r="Y1196">
            <v>44832</v>
          </cell>
          <cell r="Z1196"/>
          <cell r="AA1196">
            <v>44856.540277777778</v>
          </cell>
          <cell r="AB1196">
            <v>45671</v>
          </cell>
          <cell r="AC1196">
            <v>24.827083333337214</v>
          </cell>
          <cell r="AD1196">
            <v>23.540277777778101</v>
          </cell>
          <cell r="AE1196">
            <v>814.4597222222219</v>
          </cell>
          <cell r="AF1196">
            <v>44850.487387992827</v>
          </cell>
          <cell r="AG1196">
            <v>44859.293839605729</v>
          </cell>
          <cell r="AH1196">
            <v>44881.713194444441</v>
          </cell>
          <cell r="AI1196">
            <v>0.85515509259272626</v>
          </cell>
          <cell r="AJ1196">
            <v>20.361493055555549</v>
          </cell>
          <cell r="AK1196">
            <v>20</v>
          </cell>
          <cell r="AL1196">
            <v>36</v>
          </cell>
          <cell r="AM1196">
            <v>21.774193548387096</v>
          </cell>
          <cell r="AN1196">
            <v>27.58064516129032</v>
          </cell>
          <cell r="AO1196">
            <v>18.774193548387096</v>
          </cell>
          <cell r="AP1196">
            <v>40</v>
          </cell>
          <cell r="AQ1196">
            <v>32</v>
          </cell>
          <cell r="AR1196">
            <v>27</v>
          </cell>
          <cell r="AS1196">
            <v>44888.540277777778</v>
          </cell>
          <cell r="AT1196">
            <v>44883.540277777778</v>
          </cell>
          <cell r="AU1196"/>
          <cell r="AV1196"/>
          <cell r="AW1196"/>
          <cell r="AX1196"/>
          <cell r="AY1196"/>
          <cell r="AZ1196"/>
          <cell r="BA1196"/>
          <cell r="BB1196"/>
          <cell r="BC1196" t="str">
            <v>PAID</v>
          </cell>
          <cell r="BD1196"/>
          <cell r="BE1196">
            <v>44859.540277777778</v>
          </cell>
          <cell r="BF1196">
            <v>98.459722222221899</v>
          </cell>
          <cell r="BG1196">
            <v>44856</v>
          </cell>
          <cell r="BH1196">
            <v>44958</v>
          </cell>
        </row>
        <row r="1197">
          <cell r="E1197" t="str">
            <v>X22094126519</v>
          </cell>
          <cell r="F1197" t="str">
            <v>MARIA VICTORA ROTOR HILADO</v>
          </cell>
          <cell r="G1197" t="str">
            <v>SAN BARTOLOME, AYALA-ALABANG VILL, MUNTINLUPA</v>
          </cell>
          <cell r="H1197" t="str">
            <v>MUNTINLUPA CITY</v>
          </cell>
          <cell r="I1197" t="str">
            <v>PARAÑAQUE</v>
          </cell>
          <cell r="J1197" t="str">
            <v>for execution on Tuesday, 01/17</v>
          </cell>
          <cell r="K1197" t="str">
            <v>W/O ISSUE</v>
          </cell>
          <cell r="L1197" t="str">
            <v>ECOM</v>
          </cell>
          <cell r="M1197" t="str">
            <v>CLOSE</v>
          </cell>
          <cell r="N1197" t="str">
            <v>JSP</v>
          </cell>
          <cell r="O1197">
            <v>36.200000000000003</v>
          </cell>
          <cell r="P1197">
            <v>4.3159999999999998</v>
          </cell>
          <cell r="Q1197">
            <v>49.58</v>
          </cell>
          <cell r="R1197">
            <v>62.5</v>
          </cell>
          <cell r="S1197">
            <v>97775.61</v>
          </cell>
          <cell r="T1197" t="str">
            <v>NEW</v>
          </cell>
          <cell r="U1197">
            <v>28210.58</v>
          </cell>
          <cell r="V1197">
            <v>30352.1</v>
          </cell>
          <cell r="W1197">
            <v>44929.482638888891</v>
          </cell>
          <cell r="X1197">
            <v>44932.664583333331</v>
          </cell>
          <cell r="Y1197">
            <v>44933</v>
          </cell>
          <cell r="Z1197"/>
          <cell r="AA1197">
            <v>44944.29791666667</v>
          </cell>
          <cell r="AB1197">
            <v>45116.65902777778</v>
          </cell>
          <cell r="AC1197">
            <v>14.815277777779556</v>
          </cell>
          <cell r="AD1197">
            <v>11.633333333338669</v>
          </cell>
          <cell r="AE1197">
            <v>172.36111111110949</v>
          </cell>
          <cell r="AF1197">
            <v>44947.557019054177</v>
          </cell>
          <cell r="AG1197">
            <v>44956.176853764926</v>
          </cell>
          <cell r="AH1197">
            <v>44979.482638888891</v>
          </cell>
          <cell r="AI1197">
            <v>0.52724959150333128</v>
          </cell>
          <cell r="AJ1197">
            <v>4.3090277777777377</v>
          </cell>
          <cell r="AK1197">
            <v>20</v>
          </cell>
          <cell r="AL1197">
            <v>34</v>
          </cell>
          <cell r="AM1197">
            <v>21.074380165289259</v>
          </cell>
          <cell r="AN1197">
            <v>26.694214876033058</v>
          </cell>
          <cell r="AO1197">
            <v>18.074380165289259</v>
          </cell>
          <cell r="AP1197">
            <v>40</v>
          </cell>
          <cell r="AQ1197">
            <v>32</v>
          </cell>
          <cell r="AR1197">
            <v>27</v>
          </cell>
          <cell r="AS1197">
            <v>44976.29791666667</v>
          </cell>
          <cell r="AT1197">
            <v>44971.29791666667</v>
          </cell>
          <cell r="AU1197"/>
          <cell r="AV1197"/>
          <cell r="AW1197"/>
          <cell r="AX1197"/>
          <cell r="AY1197"/>
          <cell r="AZ1197"/>
          <cell r="BA1197"/>
          <cell r="BB1197"/>
          <cell r="BC1197" t="str">
            <v>PAID</v>
          </cell>
          <cell r="BD1197"/>
          <cell r="BE1197">
            <v>44947.29791666667</v>
          </cell>
          <cell r="BF1197">
            <v>16.702083333329938</v>
          </cell>
          <cell r="BG1197">
            <v>44943</v>
          </cell>
          <cell r="BH1197">
            <v>44964</v>
          </cell>
        </row>
        <row r="1198">
          <cell r="E1198" t="str">
            <v>X22093755578</v>
          </cell>
          <cell r="F1198" t="str">
            <v>HARVESTER LIFE CHURCH INC.</v>
          </cell>
          <cell r="G1198" t="str">
            <v>SATURN, MAPAYAPA VILL, LAS PINAS CITY</v>
          </cell>
          <cell r="H1198" t="str">
            <v>LAS PIÑAS CITY</v>
          </cell>
          <cell r="I1198" t="str">
            <v>PARAÑAQUE</v>
          </cell>
          <cell r="J1198"/>
          <cell r="K1198"/>
          <cell r="L1198" t="str">
            <v>CHALLENGER</v>
          </cell>
          <cell r="M1198" t="str">
            <v>CLOSE</v>
          </cell>
          <cell r="N1198" t="str">
            <v>JSP</v>
          </cell>
          <cell r="O1198">
            <v>14.33</v>
          </cell>
          <cell r="P1198"/>
          <cell r="Q1198">
            <v>19.55</v>
          </cell>
          <cell r="R1198">
            <v>17</v>
          </cell>
          <cell r="S1198">
            <v>124226.86</v>
          </cell>
          <cell r="T1198" t="str">
            <v>NEW</v>
          </cell>
          <cell r="U1198">
            <v>9674.86</v>
          </cell>
          <cell r="V1198">
            <v>11608.67</v>
          </cell>
          <cell r="W1198">
            <v>44861.415972222225</v>
          </cell>
          <cell r="X1198">
            <v>44868</v>
          </cell>
          <cell r="Y1198">
            <v>44868</v>
          </cell>
          <cell r="Z1198"/>
          <cell r="AA1198">
            <v>44873.662499999999</v>
          </cell>
          <cell r="AB1198">
            <v>45037.334027777775</v>
          </cell>
          <cell r="AC1198">
            <v>12.246527777773736</v>
          </cell>
          <cell r="AD1198">
            <v>5.6624999999985448</v>
          </cell>
          <cell r="AE1198">
            <v>163.67152777777665</v>
          </cell>
          <cell r="AF1198">
            <v>44880.190165770611</v>
          </cell>
          <cell r="AG1198">
            <v>44888.996617383513</v>
          </cell>
          <cell r="AH1198">
            <v>44911.415972222225</v>
          </cell>
          <cell r="AI1198">
            <v>0.42182484567887302</v>
          </cell>
          <cell r="AJ1198">
            <v>4.0917881944444163</v>
          </cell>
          <cell r="AK1198">
            <v>20</v>
          </cell>
          <cell r="AL1198">
            <v>36</v>
          </cell>
          <cell r="AM1198">
            <v>21.774193548387096</v>
          </cell>
          <cell r="AN1198">
            <v>27.58064516129032</v>
          </cell>
          <cell r="AO1198">
            <v>18.774193548387096</v>
          </cell>
          <cell r="AP1198">
            <v>40</v>
          </cell>
          <cell r="AQ1198">
            <v>32</v>
          </cell>
          <cell r="AR1198">
            <v>27</v>
          </cell>
          <cell r="AS1198">
            <v>44905.662499999999</v>
          </cell>
          <cell r="AT1198">
            <v>44900.662499999999</v>
          </cell>
          <cell r="AU1198"/>
          <cell r="AV1198"/>
          <cell r="AW1198"/>
          <cell r="AX1198"/>
          <cell r="AY1198"/>
          <cell r="AZ1198"/>
          <cell r="BA1198"/>
          <cell r="BB1198"/>
          <cell r="BC1198" t="str">
            <v>PAID</v>
          </cell>
          <cell r="BD1198"/>
          <cell r="BE1198">
            <v>44876.662499999999</v>
          </cell>
          <cell r="BF1198">
            <v>100.33750000000146</v>
          </cell>
          <cell r="BG1198">
            <v>44873</v>
          </cell>
          <cell r="BH1198">
            <v>44977</v>
          </cell>
        </row>
        <row r="1199">
          <cell r="E1199" t="str">
            <v>X22093908590</v>
          </cell>
          <cell r="F1199" t="str">
            <v>CITY GOV'T OF LAS PIÑAS,</v>
          </cell>
          <cell r="G1199" t="str">
            <v>NAGA, PULANGLUPA I, LAS PINAS CITY</v>
          </cell>
          <cell r="H1199" t="str">
            <v>LAS PIÑAS CITY</v>
          </cell>
          <cell r="I1199" t="str">
            <v>PARAÑAQUE</v>
          </cell>
          <cell r="J1199"/>
          <cell r="K1199"/>
          <cell r="L1199" t="str">
            <v>CHALLENGER</v>
          </cell>
          <cell r="M1199" t="str">
            <v>CLOSE</v>
          </cell>
          <cell r="N1199" t="str">
            <v>JSP</v>
          </cell>
          <cell r="O1199">
            <v>12.44</v>
          </cell>
          <cell r="P1199"/>
          <cell r="Q1199">
            <v>16.87</v>
          </cell>
          <cell r="R1199">
            <v>22.7</v>
          </cell>
          <cell r="S1199">
            <v>121233.5</v>
          </cell>
          <cell r="T1199" t="str">
            <v>NEW</v>
          </cell>
          <cell r="U1199">
            <v>8671.5400000000009</v>
          </cell>
          <cell r="V1199">
            <v>10605.35</v>
          </cell>
          <cell r="W1199">
            <v>44902.609722222223</v>
          </cell>
          <cell r="X1199">
            <v>44908</v>
          </cell>
          <cell r="Y1199">
            <v>44907</v>
          </cell>
          <cell r="Z1199"/>
          <cell r="AA1199">
            <v>44910.752083333333</v>
          </cell>
          <cell r="AB1199">
            <v>45090.615972222222</v>
          </cell>
          <cell r="AC1199">
            <v>8.1423611111094942</v>
          </cell>
          <cell r="AD1199">
            <v>2.7520833333328483</v>
          </cell>
          <cell r="AE1199">
            <v>179.86388888888905</v>
          </cell>
          <cell r="AF1199">
            <v>44921.38391577061</v>
          </cell>
          <cell r="AG1199">
            <v>44930.190367383511</v>
          </cell>
          <cell r="AH1199">
            <v>44952.609722222223</v>
          </cell>
          <cell r="AI1199">
            <v>0.28045910493821591</v>
          </cell>
          <cell r="AJ1199">
            <v>4.4965972222222259</v>
          </cell>
          <cell r="AK1199">
            <v>20</v>
          </cell>
          <cell r="AL1199">
            <v>36</v>
          </cell>
          <cell r="AM1199">
            <v>21.774193548387096</v>
          </cell>
          <cell r="AN1199">
            <v>27.58064516129032</v>
          </cell>
          <cell r="AO1199">
            <v>18.774193548387096</v>
          </cell>
          <cell r="AP1199">
            <v>40</v>
          </cell>
          <cell r="AQ1199">
            <v>32</v>
          </cell>
          <cell r="AR1199">
            <v>27</v>
          </cell>
          <cell r="AS1199">
            <v>44942.752083333333</v>
          </cell>
          <cell r="AT1199">
            <v>44937.752083333333</v>
          </cell>
          <cell r="AU1199"/>
          <cell r="AV1199"/>
          <cell r="AW1199"/>
          <cell r="AX1199"/>
          <cell r="AY1199"/>
          <cell r="AZ1199"/>
          <cell r="BA1199"/>
          <cell r="BB1199"/>
          <cell r="BC1199" t="str">
            <v>PAID</v>
          </cell>
          <cell r="BD1199"/>
          <cell r="BE1199">
            <v>44913.752083333333</v>
          </cell>
          <cell r="BF1199">
            <v>63.247916666667152</v>
          </cell>
          <cell r="BG1199">
            <v>44910</v>
          </cell>
          <cell r="BH1199">
            <v>44977</v>
          </cell>
        </row>
        <row r="1200">
          <cell r="E1200" t="str">
            <v>X22104324009</v>
          </cell>
          <cell r="F1200" t="str">
            <v>GOLDEN ARCHES DEVELOPMENT CORPORATION</v>
          </cell>
          <cell r="G1200" t="str">
            <v>QUIRINO, PULANGLUPA I, LAS PINAS CITY</v>
          </cell>
          <cell r="H1200" t="str">
            <v>LAS PIÑAS CITY</v>
          </cell>
          <cell r="I1200" t="str">
            <v>PARAÑAQUE</v>
          </cell>
          <cell r="J1200"/>
          <cell r="K1200"/>
          <cell r="L1200" t="str">
            <v>CHALLENGER</v>
          </cell>
          <cell r="M1200" t="str">
            <v>CLOSE</v>
          </cell>
          <cell r="N1200" t="str">
            <v>JSP</v>
          </cell>
          <cell r="O1200">
            <v>70.290000000000006</v>
          </cell>
          <cell r="P1200"/>
          <cell r="Q1200">
            <v>95.75</v>
          </cell>
          <cell r="R1200">
            <v>206</v>
          </cell>
          <cell r="S1200">
            <v>602399.72</v>
          </cell>
          <cell r="T1200" t="str">
            <v>NEW</v>
          </cell>
          <cell r="U1200">
            <v>49015.519999999997</v>
          </cell>
          <cell r="V1200">
            <v>53214.53</v>
          </cell>
          <cell r="W1200">
            <v>44900.519444444442</v>
          </cell>
          <cell r="X1200">
            <v>44904</v>
          </cell>
          <cell r="Y1200">
            <v>44902</v>
          </cell>
          <cell r="Z1200"/>
          <cell r="AA1200">
            <v>44907.72152777778</v>
          </cell>
          <cell r="AB1200">
            <v>45108.37222222222</v>
          </cell>
          <cell r="AC1200">
            <v>7.2020833333372138</v>
          </cell>
          <cell r="AD1200">
            <v>3.7215277777795563</v>
          </cell>
          <cell r="AE1200">
            <v>200.65069444444089</v>
          </cell>
          <cell r="AF1200">
            <v>44918.136974324923</v>
          </cell>
          <cell r="AG1200">
            <v>44926.63498229305</v>
          </cell>
          <cell r="AH1200">
            <v>44950.519444444442</v>
          </cell>
          <cell r="AI1200">
            <v>0.26198882850255661</v>
          </cell>
          <cell r="AJ1200">
            <v>4.7773974867724025</v>
          </cell>
          <cell r="AK1200">
            <v>23</v>
          </cell>
          <cell r="AL1200">
            <v>30</v>
          </cell>
          <cell r="AM1200">
            <v>20.617529880478088</v>
          </cell>
          <cell r="AN1200">
            <v>26.115537848605577</v>
          </cell>
          <cell r="AO1200">
            <v>17.617529880478088</v>
          </cell>
          <cell r="AP1200">
            <v>42</v>
          </cell>
          <cell r="AQ1200">
            <v>33.6</v>
          </cell>
          <cell r="AR1200">
            <v>28.6</v>
          </cell>
          <cell r="AS1200">
            <v>44941.321527777778</v>
          </cell>
          <cell r="AT1200">
            <v>44936.321527777778</v>
          </cell>
          <cell r="AU1200"/>
          <cell r="AV1200"/>
          <cell r="AW1200"/>
          <cell r="AX1200"/>
          <cell r="AY1200"/>
          <cell r="AZ1200"/>
          <cell r="BA1200"/>
          <cell r="BB1200"/>
          <cell r="BC1200" t="str">
            <v>PAID</v>
          </cell>
          <cell r="BD1200"/>
          <cell r="BE1200">
            <v>44910.72152777778</v>
          </cell>
          <cell r="BF1200">
            <v>66.278472222220444</v>
          </cell>
          <cell r="BG1200">
            <v>44907</v>
          </cell>
          <cell r="BH1200">
            <v>44977</v>
          </cell>
        </row>
        <row r="1201">
          <cell r="E1201" t="str">
            <v>X22094080031</v>
          </cell>
          <cell r="F1201" t="str">
            <v>CLARICE FERRERA DELA CRUZ</v>
          </cell>
          <cell r="G1201" t="str">
            <v>CHLOE, SAN ANTONIO VALLEY 25, PARANAQUE</v>
          </cell>
          <cell r="H1201" t="str">
            <v>PARAÑAQUE CITY</v>
          </cell>
          <cell r="I1201" t="str">
            <v>PARAÑAQUE</v>
          </cell>
          <cell r="J1201"/>
          <cell r="K1201"/>
          <cell r="L1201" t="str">
            <v>CHALLENGER</v>
          </cell>
          <cell r="M1201" t="str">
            <v>CLOSE</v>
          </cell>
          <cell r="N1201" t="str">
            <v>JSP</v>
          </cell>
          <cell r="O1201">
            <v>13.18</v>
          </cell>
          <cell r="P1201"/>
          <cell r="Q1201">
            <v>17.98</v>
          </cell>
          <cell r="R1201">
            <v>24</v>
          </cell>
          <cell r="S1201">
            <v>120107.13</v>
          </cell>
          <cell r="T1201" t="str">
            <v>NEW</v>
          </cell>
          <cell r="U1201">
            <v>9188.01</v>
          </cell>
          <cell r="V1201">
            <v>10501.37</v>
          </cell>
          <cell r="W1201">
            <v>44872.699305555558</v>
          </cell>
          <cell r="X1201">
            <v>44876</v>
          </cell>
          <cell r="Y1201">
            <v>44874</v>
          </cell>
          <cell r="Z1201"/>
          <cell r="AA1201">
            <v>44888.572222222225</v>
          </cell>
          <cell r="AB1201">
            <v>45110.854861111111</v>
          </cell>
          <cell r="AC1201">
            <v>15.872916666667152</v>
          </cell>
          <cell r="AD1201">
            <v>12.572222222224809</v>
          </cell>
          <cell r="AE1201">
            <v>222.28263888888614</v>
          </cell>
          <cell r="AF1201">
            <v>44891.473499103944</v>
          </cell>
          <cell r="AG1201">
            <v>44900.279950716846</v>
          </cell>
          <cell r="AH1201">
            <v>44922.699305555558</v>
          </cell>
          <cell r="AI1201">
            <v>0.54673379629631302</v>
          </cell>
          <cell r="AJ1201">
            <v>5.5570659722221531</v>
          </cell>
          <cell r="AK1201">
            <v>20</v>
          </cell>
          <cell r="AL1201">
            <v>36</v>
          </cell>
          <cell r="AM1201">
            <v>21.774193548387096</v>
          </cell>
          <cell r="AN1201">
            <v>27.58064516129032</v>
          </cell>
          <cell r="AO1201">
            <v>18.774193548387096</v>
          </cell>
          <cell r="AP1201">
            <v>40</v>
          </cell>
          <cell r="AQ1201">
            <v>32</v>
          </cell>
          <cell r="AR1201">
            <v>27</v>
          </cell>
          <cell r="AS1201">
            <v>44920.572222222225</v>
          </cell>
          <cell r="AT1201">
            <v>44915.572222222225</v>
          </cell>
          <cell r="AU1201"/>
          <cell r="AV1201"/>
          <cell r="AW1201"/>
          <cell r="AX1201"/>
          <cell r="AY1201"/>
          <cell r="AZ1201"/>
          <cell r="BA1201"/>
          <cell r="BB1201"/>
          <cell r="BC1201" t="str">
            <v>PAID</v>
          </cell>
          <cell r="BD1201"/>
          <cell r="BE1201">
            <v>44891.572222222225</v>
          </cell>
          <cell r="BF1201">
            <v>85.427777777775191</v>
          </cell>
          <cell r="BG1201">
            <v>44888</v>
          </cell>
          <cell r="BH1201">
            <v>44977</v>
          </cell>
        </row>
        <row r="1202">
          <cell r="E1202" t="str">
            <v>X22062806239</v>
          </cell>
          <cell r="F1202" t="str">
            <v>SMART COMMUNICATIONS, INC.</v>
          </cell>
          <cell r="G1202" t="str">
            <v>SOLDIER'S HILLS 4 PH II, SOLDIER'S HILLS 4 PH II, BACOOR</v>
          </cell>
          <cell r="H1202" t="str">
            <v>BACOOR CITY</v>
          </cell>
          <cell r="I1202" t="str">
            <v>DASMA</v>
          </cell>
          <cell r="J1202"/>
          <cell r="K1202"/>
          <cell r="L1202" t="str">
            <v>CHALLENGER</v>
          </cell>
          <cell r="M1202" t="str">
            <v>CLOSE</v>
          </cell>
          <cell r="N1202" t="str">
            <v>JSP</v>
          </cell>
          <cell r="O1202">
            <v>1.32</v>
          </cell>
          <cell r="P1202"/>
          <cell r="Q1202">
            <v>1.8</v>
          </cell>
          <cell r="R1202">
            <v>19</v>
          </cell>
          <cell r="S1202">
            <v>24079.45</v>
          </cell>
          <cell r="T1202" t="str">
            <v>NEW</v>
          </cell>
          <cell r="U1202">
            <v>922.42</v>
          </cell>
          <cell r="V1202">
            <v>3427.66</v>
          </cell>
          <cell r="W1202">
            <v>44840.632638888892</v>
          </cell>
          <cell r="X1202">
            <v>44844</v>
          </cell>
          <cell r="Y1202">
            <v>44844</v>
          </cell>
          <cell r="Z1202"/>
          <cell r="AA1202">
            <v>44847.59097222222</v>
          </cell>
          <cell r="AB1202">
            <v>45119.524305555555</v>
          </cell>
          <cell r="AC1202">
            <v>6.9583333333284827</v>
          </cell>
          <cell r="AD1202">
            <v>3.5909722222204437</v>
          </cell>
          <cell r="AE1202">
            <v>271.9333333333343</v>
          </cell>
          <cell r="AF1202">
            <v>44859.406832437278</v>
          </cell>
          <cell r="AG1202">
            <v>44868.21328405018</v>
          </cell>
          <cell r="AH1202">
            <v>44890.632638888892</v>
          </cell>
          <cell r="AI1202">
            <v>0.23967592592575881</v>
          </cell>
          <cell r="AJ1202">
            <v>6.7983333333333578</v>
          </cell>
          <cell r="AK1202">
            <v>20</v>
          </cell>
          <cell r="AL1202">
            <v>36</v>
          </cell>
          <cell r="AM1202">
            <v>21.774193548387096</v>
          </cell>
          <cell r="AN1202">
            <v>27.58064516129032</v>
          </cell>
          <cell r="AO1202">
            <v>18.774193548387096</v>
          </cell>
          <cell r="AP1202">
            <v>40</v>
          </cell>
          <cell r="AQ1202">
            <v>32</v>
          </cell>
          <cell r="AR1202">
            <v>27</v>
          </cell>
          <cell r="AS1202">
            <v>44879.59097222222</v>
          </cell>
          <cell r="AT1202">
            <v>44874.59097222222</v>
          </cell>
          <cell r="AU1202"/>
          <cell r="AV1202"/>
          <cell r="AW1202"/>
          <cell r="AX1202"/>
          <cell r="AY1202"/>
          <cell r="AZ1202"/>
          <cell r="BA1202"/>
          <cell r="BB1202"/>
          <cell r="BC1202" t="str">
            <v>PAID</v>
          </cell>
          <cell r="BD1202"/>
          <cell r="BE1202">
            <v>44850.59097222222</v>
          </cell>
          <cell r="BF1202">
            <v>126.40902777777956</v>
          </cell>
          <cell r="BG1202">
            <v>44847</v>
          </cell>
          <cell r="BH1202">
            <v>44977</v>
          </cell>
        </row>
        <row r="1203">
          <cell r="E1203" t="str">
            <v>X22083339256</v>
          </cell>
          <cell r="F1203" t="str">
            <v>MANILA KLEAN FUEL CORP.</v>
          </cell>
          <cell r="G1203" t="str">
            <v>DONA SOLEDAD EXTN, BETTER LIVING SUBD, PARANAQUE</v>
          </cell>
          <cell r="H1203" t="str">
            <v>PARAÑAQUE CITY</v>
          </cell>
          <cell r="I1203" t="str">
            <v>PARAÑAQUE</v>
          </cell>
          <cell r="J1203"/>
          <cell r="K1203"/>
          <cell r="L1203" t="str">
            <v>CHALLENGER</v>
          </cell>
          <cell r="M1203" t="str">
            <v>CLOSE</v>
          </cell>
          <cell r="N1203" t="str">
            <v>JSP</v>
          </cell>
          <cell r="O1203">
            <v>11.86</v>
          </cell>
          <cell r="P1203"/>
          <cell r="Q1203">
            <v>16.27</v>
          </cell>
          <cell r="R1203">
            <v>26</v>
          </cell>
          <cell r="S1203">
            <v>40719.18</v>
          </cell>
          <cell r="T1203" t="str">
            <v>NEW</v>
          </cell>
          <cell r="U1203">
            <v>8266.94</v>
          </cell>
          <cell r="V1203">
            <v>10817.18</v>
          </cell>
          <cell r="W1203">
            <v>44908.406944444447</v>
          </cell>
          <cell r="X1203">
            <v>44914</v>
          </cell>
          <cell r="Y1203">
            <v>44910</v>
          </cell>
          <cell r="Z1203"/>
          <cell r="AA1203">
            <v>44921.331944444442</v>
          </cell>
          <cell r="AB1203">
            <v>45119.55972222222</v>
          </cell>
          <cell r="AC1203">
            <v>12.924999999995634</v>
          </cell>
          <cell r="AD1203">
            <v>7.3319444444423425</v>
          </cell>
          <cell r="AE1203">
            <v>198.2277777777781</v>
          </cell>
          <cell r="AF1203">
            <v>44927.181137992833</v>
          </cell>
          <cell r="AG1203">
            <v>44935.987589605735</v>
          </cell>
          <cell r="AH1203">
            <v>44958.406944444447</v>
          </cell>
          <cell r="AI1203">
            <v>0.44519444444429407</v>
          </cell>
          <cell r="AJ1203">
            <v>4.9556944444444522</v>
          </cell>
          <cell r="AK1203">
            <v>20</v>
          </cell>
          <cell r="AL1203">
            <v>36</v>
          </cell>
          <cell r="AM1203">
            <v>21.774193548387096</v>
          </cell>
          <cell r="AN1203">
            <v>27.58064516129032</v>
          </cell>
          <cell r="AO1203">
            <v>18.774193548387096</v>
          </cell>
          <cell r="AP1203">
            <v>40</v>
          </cell>
          <cell r="AQ1203">
            <v>32</v>
          </cell>
          <cell r="AR1203">
            <v>27</v>
          </cell>
          <cell r="AS1203">
            <v>44953.331944444442</v>
          </cell>
          <cell r="AT1203">
            <v>44948.331944444442</v>
          </cell>
          <cell r="AU1203"/>
          <cell r="AV1203"/>
          <cell r="AW1203"/>
          <cell r="AX1203"/>
          <cell r="AY1203"/>
          <cell r="AZ1203"/>
          <cell r="BA1203"/>
          <cell r="BB1203"/>
          <cell r="BC1203" t="str">
            <v>PAID</v>
          </cell>
          <cell r="BD1203"/>
          <cell r="BE1203">
            <v>44924.331944444442</v>
          </cell>
          <cell r="BF1203">
            <v>52.668055555557657</v>
          </cell>
          <cell r="BG1203">
            <v>44921</v>
          </cell>
          <cell r="BH1203">
            <v>44977</v>
          </cell>
        </row>
        <row r="1204">
          <cell r="E1204" t="str">
            <v>X22062707420</v>
          </cell>
          <cell r="F1204" t="str">
            <v>WOW BRAND HOLDINGS INC.</v>
          </cell>
          <cell r="G1204" t="str">
            <v>AGUIRRE, BF HOMES, PARANAQUE</v>
          </cell>
          <cell r="H1204" t="str">
            <v>PARAÑAQUE CITY</v>
          </cell>
          <cell r="I1204" t="str">
            <v>PARAÑAQUE</v>
          </cell>
          <cell r="J1204" t="str">
            <v>clf, good to energize</v>
          </cell>
          <cell r="K1204"/>
          <cell r="L1204" t="str">
            <v>VJC</v>
          </cell>
          <cell r="M1204" t="str">
            <v>CLOSE</v>
          </cell>
          <cell r="N1204" t="str">
            <v>JSP</v>
          </cell>
          <cell r="O1204">
            <v>76.62</v>
          </cell>
          <cell r="P1204"/>
          <cell r="Q1204">
            <v>112.65</v>
          </cell>
          <cell r="R1204">
            <v>96</v>
          </cell>
          <cell r="S1204">
            <v>464430.79</v>
          </cell>
          <cell r="T1204" t="str">
            <v>NEW</v>
          </cell>
          <cell r="U1204">
            <v>53429.35</v>
          </cell>
          <cell r="V1204">
            <v>53429.35</v>
          </cell>
          <cell r="W1204">
            <v>44876.405555555553</v>
          </cell>
          <cell r="X1204">
            <v>44882.601388888892</v>
          </cell>
          <cell r="Y1204">
            <v>44881</v>
          </cell>
          <cell r="Z1204"/>
          <cell r="AA1204">
            <v>44903.341666666667</v>
          </cell>
          <cell r="AB1204">
            <v>45275.38958333333</v>
          </cell>
          <cell r="AC1204">
            <v>26.93611111111386</v>
          </cell>
          <cell r="AD1204">
            <v>20.740277777775191</v>
          </cell>
          <cell r="AE1204">
            <v>372.04791666666279</v>
          </cell>
          <cell r="AF1204">
            <v>44896.750625978086</v>
          </cell>
          <cell r="AG1204">
            <v>44905.975978090763</v>
          </cell>
          <cell r="AH1204">
            <v>44926.405555555553</v>
          </cell>
          <cell r="AI1204">
            <v>0.86536827551542261</v>
          </cell>
          <cell r="AJ1204">
            <v>8.4556344696968821</v>
          </cell>
          <cell r="AK1204">
            <v>26</v>
          </cell>
          <cell r="AL1204">
            <v>34</v>
          </cell>
          <cell r="AM1204">
            <v>23.345070422535212</v>
          </cell>
          <cell r="AN1204">
            <v>29.570422535211268</v>
          </cell>
          <cell r="AO1204">
            <v>20.345070422535212</v>
          </cell>
          <cell r="AP1204">
            <v>44</v>
          </cell>
          <cell r="AQ1204">
            <v>35.200000000000003</v>
          </cell>
          <cell r="AR1204">
            <v>30.200000000000003</v>
          </cell>
          <cell r="AS1204">
            <v>44938.541666666664</v>
          </cell>
          <cell r="AT1204">
            <v>44933.541666666664</v>
          </cell>
          <cell r="AU1204"/>
          <cell r="AV1204"/>
          <cell r="AW1204"/>
          <cell r="AX1204"/>
          <cell r="AY1204"/>
          <cell r="AZ1204"/>
          <cell r="BA1204"/>
          <cell r="BB1204"/>
          <cell r="BC1204" t="str">
            <v>PAID</v>
          </cell>
          <cell r="BD1204"/>
          <cell r="BE1204">
            <v>44906.341666666667</v>
          </cell>
          <cell r="BF1204">
            <v>70.658333333332848</v>
          </cell>
          <cell r="BG1204">
            <v>44903</v>
          </cell>
          <cell r="BH1204">
            <v>44977</v>
          </cell>
        </row>
        <row r="1205">
          <cell r="E1205" t="str">
            <v>X22051879400</v>
          </cell>
          <cell r="F1205" t="str">
            <v>GLOBE TELECOM., INC.</v>
          </cell>
          <cell r="G1205" t="str">
            <v>MARIAN RD II, MARIAN SUBD, PARANAQUE</v>
          </cell>
          <cell r="H1205" t="str">
            <v>PARAÑAQUE CITY</v>
          </cell>
          <cell r="I1205" t="str">
            <v>PARAÑAQUE</v>
          </cell>
          <cell r="J1205" t="str">
            <v>no CLF</v>
          </cell>
          <cell r="K1205"/>
          <cell r="L1205" t="str">
            <v>VJC</v>
          </cell>
          <cell r="M1205" t="str">
            <v>CLOSE</v>
          </cell>
          <cell r="N1205" t="str">
            <v>JSP</v>
          </cell>
          <cell r="O1205">
            <v>20.46</v>
          </cell>
          <cell r="P1205"/>
          <cell r="Q1205">
            <v>27.8</v>
          </cell>
          <cell r="R1205">
            <v>23</v>
          </cell>
          <cell r="S1205">
            <v>180807.47</v>
          </cell>
          <cell r="T1205" t="str">
            <v>NEW</v>
          </cell>
          <cell r="U1205">
            <v>14261.21</v>
          </cell>
          <cell r="V1205">
            <v>16690.009999999998</v>
          </cell>
          <cell r="W1205">
            <v>44887.620833333334</v>
          </cell>
          <cell r="X1205">
            <v>44893</v>
          </cell>
          <cell r="Y1205">
            <v>44890</v>
          </cell>
          <cell r="Z1205"/>
          <cell r="AA1205">
            <v>44916.388888888891</v>
          </cell>
          <cell r="AB1205">
            <v>45276.333333333336</v>
          </cell>
          <cell r="AC1205">
            <v>28.768055555556202</v>
          </cell>
          <cell r="AD1205">
            <v>23.388888888890506</v>
          </cell>
          <cell r="AE1205">
            <v>359.94444444444525</v>
          </cell>
          <cell r="AF1205">
            <v>44906.395026881721</v>
          </cell>
          <cell r="AG1205">
            <v>44915.201478494622</v>
          </cell>
          <cell r="AH1205">
            <v>44937.620833333334</v>
          </cell>
          <cell r="AI1205">
            <v>0.9908996913580469</v>
          </cell>
          <cell r="AJ1205">
            <v>8.9986111111111313</v>
          </cell>
          <cell r="AK1205">
            <v>20</v>
          </cell>
          <cell r="AL1205">
            <v>36</v>
          </cell>
          <cell r="AM1205">
            <v>21.774193548387096</v>
          </cell>
          <cell r="AN1205">
            <v>27.58064516129032</v>
          </cell>
          <cell r="AO1205">
            <v>18.774193548387096</v>
          </cell>
          <cell r="AP1205">
            <v>40</v>
          </cell>
          <cell r="AQ1205">
            <v>32</v>
          </cell>
          <cell r="AR1205">
            <v>27</v>
          </cell>
          <cell r="AS1205">
            <v>44948.388888888891</v>
          </cell>
          <cell r="AT1205">
            <v>44943.388888888891</v>
          </cell>
          <cell r="AU1205"/>
          <cell r="AV1205"/>
          <cell r="AW1205"/>
          <cell r="AX1205"/>
          <cell r="AY1205"/>
          <cell r="AZ1205"/>
          <cell r="BA1205"/>
          <cell r="BB1205"/>
          <cell r="BC1205" t="str">
            <v>PAID</v>
          </cell>
          <cell r="BD1205"/>
          <cell r="BE1205">
            <v>44919.388888888891</v>
          </cell>
          <cell r="BF1205">
            <v>57.611111111109494</v>
          </cell>
          <cell r="BG1205">
            <v>44916</v>
          </cell>
          <cell r="BH1205">
            <v>44977</v>
          </cell>
        </row>
        <row r="1206">
          <cell r="E1206" t="str">
            <v>R22065437</v>
          </cell>
          <cell r="F1206" t="str">
            <v>ASEANA BUSINESS PARK ESTATE ASSOCIATION, INC.</v>
          </cell>
          <cell r="G1206" t="str">
            <v>CABRERA DRIVE, ASEANA BUSINESS PARK, PARANAQUE</v>
          </cell>
          <cell r="H1206" t="str">
            <v>PARAÑAQUE CITY</v>
          </cell>
          <cell r="I1206" t="str">
            <v>PARAÑAQUE</v>
          </cell>
          <cell r="J1206" t="str">
            <v>for execution 1127</v>
          </cell>
          <cell r="K1206"/>
          <cell r="L1206" t="str">
            <v>VJC</v>
          </cell>
          <cell r="M1206" t="str">
            <v>CLOSE</v>
          </cell>
          <cell r="N1206" t="str">
            <v>JSP</v>
          </cell>
          <cell r="O1206">
            <v>40.520000000000003</v>
          </cell>
          <cell r="P1206"/>
          <cell r="Q1206">
            <v>55.93</v>
          </cell>
          <cell r="R1206">
            <v>0</v>
          </cell>
          <cell r="S1206">
            <v>73317.179999999993</v>
          </cell>
          <cell r="T1206" t="str">
            <v>RELOC</v>
          </cell>
          <cell r="U1206">
            <v>28243.06</v>
          </cell>
          <cell r="V1206">
            <v>28243.06</v>
          </cell>
          <cell r="W1206">
            <v>44834.631249999999</v>
          </cell>
          <cell r="X1206">
            <v>44840</v>
          </cell>
          <cell r="Y1206">
            <v>44890</v>
          </cell>
          <cell r="Z1206"/>
          <cell r="AA1206">
            <v>44894.624305555553</v>
          </cell>
          <cell r="AB1206">
            <v>45276.377083333333</v>
          </cell>
          <cell r="AC1206">
            <v>59.993055555554747</v>
          </cell>
          <cell r="AD1206">
            <v>54.624305555553292</v>
          </cell>
          <cell r="AE1206">
            <v>381.75277777777956</v>
          </cell>
          <cell r="AF1206">
            <v>44854.716751858738</v>
          </cell>
          <cell r="AG1206">
            <v>44863.872885687728</v>
          </cell>
          <cell r="AH1206">
            <v>44884.631249999999</v>
          </cell>
          <cell r="AI1206">
            <v>1.9490497517444716</v>
          </cell>
          <cell r="AJ1206">
            <v>9.0893518518518945</v>
          </cell>
          <cell r="AK1206">
            <v>23</v>
          </cell>
          <cell r="AL1206">
            <v>36</v>
          </cell>
          <cell r="AM1206">
            <v>23.085501858736059</v>
          </cell>
          <cell r="AN1206">
            <v>29.241635687732341</v>
          </cell>
          <cell r="AO1206">
            <v>20.085501858736059</v>
          </cell>
          <cell r="AP1206">
            <v>42</v>
          </cell>
          <cell r="AQ1206">
            <v>33.6</v>
          </cell>
          <cell r="AR1206">
            <v>28.6</v>
          </cell>
          <cell r="AS1206">
            <v>44928.224305555552</v>
          </cell>
          <cell r="AT1206">
            <v>44923.224305555552</v>
          </cell>
          <cell r="AU1206"/>
          <cell r="AV1206"/>
          <cell r="AW1206"/>
          <cell r="AX1206"/>
          <cell r="AY1206"/>
          <cell r="AZ1206"/>
          <cell r="BA1206"/>
          <cell r="BB1206"/>
          <cell r="BC1206" t="str">
            <v>PAID</v>
          </cell>
          <cell r="BD1206"/>
          <cell r="BE1206">
            <v>44897.624305555553</v>
          </cell>
          <cell r="BF1206">
            <v>79.375694444446708</v>
          </cell>
          <cell r="BG1206">
            <v>44915</v>
          </cell>
          <cell r="BH1206">
            <v>44977</v>
          </cell>
        </row>
        <row r="1207">
          <cell r="E1207" t="str">
            <v>X22093982587</v>
          </cell>
          <cell r="F1207" t="str">
            <v>HENRY LAO LIM</v>
          </cell>
          <cell r="G1207" t="str">
            <v>BLK 6, PALM COAST MARINA, PARANAQUE</v>
          </cell>
          <cell r="H1207" t="str">
            <v>PARAÑAQUE CITY</v>
          </cell>
          <cell r="I1207" t="str">
            <v>PARAÑAQUE</v>
          </cell>
          <cell r="J1207"/>
          <cell r="K1207"/>
          <cell r="L1207" t="str">
            <v>VJC</v>
          </cell>
          <cell r="M1207" t="str">
            <v>CLOSE</v>
          </cell>
          <cell r="N1207" t="str">
            <v>JSP</v>
          </cell>
          <cell r="O1207">
            <v>19.399999999999999</v>
          </cell>
          <cell r="P1207"/>
          <cell r="Q1207">
            <v>26.55</v>
          </cell>
          <cell r="R1207">
            <v>80</v>
          </cell>
          <cell r="S1207">
            <v>168476.18</v>
          </cell>
          <cell r="T1207" t="str">
            <v>MODIFICATION</v>
          </cell>
          <cell r="U1207">
            <v>13544.55</v>
          </cell>
          <cell r="V1207">
            <v>14990.79</v>
          </cell>
          <cell r="W1207">
            <v>44882.309247685182</v>
          </cell>
          <cell r="X1207">
            <v>44887.29583333333</v>
          </cell>
          <cell r="Y1207">
            <v>44888</v>
          </cell>
          <cell r="Z1207"/>
          <cell r="AA1207">
            <v>44909.665277777778</v>
          </cell>
          <cell r="AB1207">
            <v>45278.533333333333</v>
          </cell>
          <cell r="AC1207">
            <v>27.356030092596484</v>
          </cell>
          <cell r="AD1207">
            <v>22.369444444448163</v>
          </cell>
          <cell r="AE1207">
            <v>368.86805555555475</v>
          </cell>
          <cell r="AF1207">
            <v>44900.383627850468</v>
          </cell>
          <cell r="AG1207">
            <v>44909.003462561217</v>
          </cell>
          <cell r="AH1207">
            <v>44932.309247685182</v>
          </cell>
          <cell r="AI1207">
            <v>0.97355283564828654</v>
          </cell>
          <cell r="AJ1207">
            <v>9.221701388888869</v>
          </cell>
          <cell r="AK1207">
            <v>20</v>
          </cell>
          <cell r="AL1207">
            <v>34</v>
          </cell>
          <cell r="AM1207">
            <v>21.074380165289259</v>
          </cell>
          <cell r="AN1207">
            <v>26.694214876033058</v>
          </cell>
          <cell r="AO1207">
            <v>18.074380165289259</v>
          </cell>
          <cell r="AP1207">
            <v>40</v>
          </cell>
          <cell r="AQ1207">
            <v>32</v>
          </cell>
          <cell r="AR1207">
            <v>27</v>
          </cell>
          <cell r="AS1207">
            <v>44941.665277777778</v>
          </cell>
          <cell r="AT1207">
            <v>44936.665277777778</v>
          </cell>
          <cell r="AU1207"/>
          <cell r="AV1207"/>
          <cell r="AW1207"/>
          <cell r="AX1207"/>
          <cell r="AY1207"/>
          <cell r="AZ1207"/>
          <cell r="BA1207"/>
          <cell r="BB1207"/>
          <cell r="BC1207" t="str">
            <v>PAID</v>
          </cell>
          <cell r="BD1207"/>
          <cell r="BE1207">
            <v>44912.665277777778</v>
          </cell>
          <cell r="BF1207">
            <v>64.334722222221899</v>
          </cell>
          <cell r="BG1207">
            <v>44909</v>
          </cell>
          <cell r="BH1207">
            <v>44977</v>
          </cell>
        </row>
        <row r="1208">
          <cell r="E1208" t="str">
            <v>X22093867696</v>
          </cell>
          <cell r="F1208" t="str">
            <v>CITY GOVERNMENT OF PARANAQUE</v>
          </cell>
          <cell r="G1208" t="str">
            <v>COASTAL, LA HUERTA, PARANAQUE</v>
          </cell>
          <cell r="H1208" t="str">
            <v>PARAÑAQUE CITY</v>
          </cell>
          <cell r="I1208" t="str">
            <v>PARAÑAQUE</v>
          </cell>
          <cell r="J1208" t="str">
            <v>for FCOMP 1107</v>
          </cell>
          <cell r="K1208"/>
          <cell r="L1208" t="str">
            <v>CHALLENGER</v>
          </cell>
          <cell r="M1208" t="str">
            <v>CLOSE</v>
          </cell>
          <cell r="N1208" t="str">
            <v>JSP</v>
          </cell>
          <cell r="O1208">
            <v>8.91</v>
          </cell>
          <cell r="P1208"/>
          <cell r="Q1208">
            <v>12.2</v>
          </cell>
          <cell r="R1208">
            <v>32.75</v>
          </cell>
          <cell r="S1208">
            <v>31336.54</v>
          </cell>
          <cell r="T1208" t="str">
            <v>NEW</v>
          </cell>
          <cell r="U1208">
            <v>6210.67</v>
          </cell>
          <cell r="V1208">
            <v>9458.93</v>
          </cell>
          <cell r="W1208">
            <v>44833.845138888886</v>
          </cell>
          <cell r="X1208">
            <v>44838.551388888889</v>
          </cell>
          <cell r="Y1208">
            <v>44834</v>
          </cell>
          <cell r="Z1208"/>
          <cell r="AA1208">
            <v>44873.461805555555</v>
          </cell>
          <cell r="AB1208">
            <v>45358.413194444445</v>
          </cell>
          <cell r="AC1208">
            <v>39.616666666668607</v>
          </cell>
          <cell r="AD1208">
            <v>34.910416666665697</v>
          </cell>
          <cell r="AE1208">
            <v>484.95138888889051</v>
          </cell>
          <cell r="AF1208">
            <v>44852.619332437273</v>
          </cell>
          <cell r="AG1208">
            <v>44861.425784050174</v>
          </cell>
          <cell r="AH1208">
            <v>44883.845138888886</v>
          </cell>
          <cell r="AI1208">
            <v>1.3645740740741408</v>
          </cell>
          <cell r="AJ1208">
            <v>12.123784722222263</v>
          </cell>
          <cell r="AK1208">
            <v>20</v>
          </cell>
          <cell r="AL1208">
            <v>36</v>
          </cell>
          <cell r="AM1208">
            <v>21.774193548387096</v>
          </cell>
          <cell r="AN1208">
            <v>27.58064516129032</v>
          </cell>
          <cell r="AO1208">
            <v>18.774193548387096</v>
          </cell>
          <cell r="AP1208">
            <v>40</v>
          </cell>
          <cell r="AQ1208">
            <v>32</v>
          </cell>
          <cell r="AR1208">
            <v>27</v>
          </cell>
          <cell r="AS1208">
            <v>44905.461805555555</v>
          </cell>
          <cell r="AT1208">
            <v>44900.461805555555</v>
          </cell>
          <cell r="AU1208"/>
          <cell r="AV1208"/>
          <cell r="AW1208"/>
          <cell r="AX1208"/>
          <cell r="AY1208"/>
          <cell r="AZ1208"/>
          <cell r="BA1208"/>
          <cell r="BB1208"/>
          <cell r="BC1208" t="str">
            <v>PAID</v>
          </cell>
          <cell r="BD1208"/>
          <cell r="BE1208">
            <v>44876.461805555555</v>
          </cell>
          <cell r="BF1208">
            <v>100.53819444444525</v>
          </cell>
          <cell r="BG1208">
            <v>44873</v>
          </cell>
          <cell r="BH1208">
            <v>44977</v>
          </cell>
        </row>
        <row r="1209">
          <cell r="E1209" t="str">
            <v>X22114883723</v>
          </cell>
          <cell r="F1209" t="str">
            <v>BRITTANY CORPORATION</v>
          </cell>
          <cell r="G1209" t="str">
            <v>DAANG HARI, PORTOFINO HEIGHTS, LAS PINAS CITY</v>
          </cell>
          <cell r="H1209" t="str">
            <v>LAS PIÑAS CITY</v>
          </cell>
          <cell r="I1209" t="str">
            <v>PARAÑAQUE</v>
          </cell>
          <cell r="J1209" t="str">
            <v>meter 1227</v>
          </cell>
          <cell r="K1209"/>
          <cell r="L1209" t="str">
            <v>CHALLENGER</v>
          </cell>
          <cell r="M1209" t="str">
            <v>CLOSE</v>
          </cell>
          <cell r="N1209" t="str">
            <v>JSP</v>
          </cell>
          <cell r="O1209">
            <v>84.07</v>
          </cell>
          <cell r="P1209"/>
          <cell r="Q1209">
            <v>126.87</v>
          </cell>
          <cell r="R1209">
            <v>169</v>
          </cell>
          <cell r="S1209">
            <v>569680.21</v>
          </cell>
          <cell r="T1209" t="str">
            <v>NEW</v>
          </cell>
          <cell r="U1209">
            <v>58304.09</v>
          </cell>
          <cell r="V1209">
            <v>61196.5</v>
          </cell>
          <cell r="W1209">
            <v>44917</v>
          </cell>
          <cell r="X1209">
            <v>44917</v>
          </cell>
          <cell r="Y1209">
            <v>44917</v>
          </cell>
          <cell r="Z1209"/>
          <cell r="AA1209">
            <v>44922.791666666664</v>
          </cell>
          <cell r="AB1209">
            <v>45359.511805555558</v>
          </cell>
          <cell r="AC1209">
            <v>5.7916666666642413</v>
          </cell>
          <cell r="AD1209">
            <v>5.7916666666642413</v>
          </cell>
          <cell r="AE1209">
            <v>436.72013888889342</v>
          </cell>
          <cell r="AF1209">
            <v>44936.446043165466</v>
          </cell>
          <cell r="AG1209">
            <v>44945.431654676257</v>
          </cell>
          <cell r="AH1209">
            <v>44967</v>
          </cell>
          <cell r="AI1209">
            <v>0.19351963141017536</v>
          </cell>
          <cell r="AJ1209">
            <v>9.9254577020203048</v>
          </cell>
          <cell r="AK1209">
            <v>26</v>
          </cell>
          <cell r="AL1209">
            <v>32</v>
          </cell>
          <cell r="AM1209">
            <v>22.446043165467625</v>
          </cell>
          <cell r="AN1209">
            <v>28.431654676258994</v>
          </cell>
          <cell r="AO1209">
            <v>19.446043165467625</v>
          </cell>
          <cell r="AP1209">
            <v>44</v>
          </cell>
          <cell r="AQ1209">
            <v>35.200000000000003</v>
          </cell>
          <cell r="AR1209">
            <v>30.200000000000003</v>
          </cell>
          <cell r="AS1209">
            <v>44957.991666666661</v>
          </cell>
          <cell r="AT1209">
            <v>44952.991666666661</v>
          </cell>
          <cell r="AU1209"/>
          <cell r="AV1209"/>
          <cell r="AW1209"/>
          <cell r="AX1209"/>
          <cell r="AY1209"/>
          <cell r="AZ1209"/>
          <cell r="BA1209"/>
          <cell r="BB1209"/>
          <cell r="BC1209" t="str">
            <v>PAID</v>
          </cell>
          <cell r="BD1209"/>
          <cell r="BE1209">
            <v>44925.791666666664</v>
          </cell>
          <cell r="BF1209">
            <v>51.208333333335759</v>
          </cell>
          <cell r="BG1209">
            <v>44922</v>
          </cell>
          <cell r="BH1209">
            <v>44977</v>
          </cell>
        </row>
        <row r="1210">
          <cell r="E1210" t="str">
            <v>X22104187912</v>
          </cell>
          <cell r="F1210" t="str">
            <v>BETONBAU PHIL., INC.</v>
          </cell>
          <cell r="G1210" t="str">
            <v>ALABANG-ZAPOTE, TALON I, LAS PINAS CITY</v>
          </cell>
          <cell r="H1210" t="str">
            <v>LAS PIÑAS CITY</v>
          </cell>
          <cell r="I1210" t="str">
            <v>PARAÑAQUE</v>
          </cell>
          <cell r="J1210"/>
          <cell r="K1210"/>
          <cell r="L1210" t="str">
            <v>CHALLENGER</v>
          </cell>
          <cell r="M1210" t="str">
            <v>CLOSE</v>
          </cell>
          <cell r="N1210" t="str">
            <v>JSP</v>
          </cell>
          <cell r="O1210">
            <v>144.91</v>
          </cell>
          <cell r="P1210"/>
          <cell r="Q1210">
            <v>210.18</v>
          </cell>
          <cell r="R1210">
            <v>287</v>
          </cell>
          <cell r="S1210">
            <v>888352.29</v>
          </cell>
          <cell r="T1210" t="str">
            <v>NEW</v>
          </cell>
          <cell r="U1210">
            <v>101030.88</v>
          </cell>
          <cell r="V1210">
            <v>107440.49</v>
          </cell>
          <cell r="W1210">
            <v>44887.668055555558</v>
          </cell>
          <cell r="X1210">
            <v>44893</v>
          </cell>
          <cell r="Y1210">
            <v>44890</v>
          </cell>
          <cell r="Z1210"/>
          <cell r="AA1210">
            <v>44904.5625</v>
          </cell>
          <cell r="AB1210">
            <v>45362.523611111108</v>
          </cell>
          <cell r="AC1210">
            <v>16.894444444442343</v>
          </cell>
          <cell r="AD1210">
            <v>11.5625</v>
          </cell>
          <cell r="AE1210">
            <v>457.96111111110804</v>
          </cell>
          <cell r="AF1210">
            <v>44906.69602758353</v>
          </cell>
          <cell r="AG1210">
            <v>44915.570153457658</v>
          </cell>
          <cell r="AH1210">
            <v>44937.668055555558</v>
          </cell>
          <cell r="AI1210">
            <v>0.57521560846553688</v>
          </cell>
          <cell r="AJ1210">
            <v>9.9556763285023493</v>
          </cell>
          <cell r="AK1210">
            <v>28</v>
          </cell>
          <cell r="AL1210">
            <v>30</v>
          </cell>
          <cell r="AM1210">
            <v>22.027972027972027</v>
          </cell>
          <cell r="AN1210">
            <v>27.9020979020979</v>
          </cell>
          <cell r="AO1210">
            <v>19.027972027972027</v>
          </cell>
          <cell r="AP1210">
            <v>46</v>
          </cell>
          <cell r="AQ1210">
            <v>36.800000000000004</v>
          </cell>
          <cell r="AR1210">
            <v>31.800000000000004</v>
          </cell>
          <cell r="AS1210">
            <v>44941.362500000003</v>
          </cell>
          <cell r="AT1210">
            <v>44936.362500000003</v>
          </cell>
          <cell r="AU1210"/>
          <cell r="AV1210"/>
          <cell r="AW1210"/>
          <cell r="AX1210"/>
          <cell r="AY1210"/>
          <cell r="AZ1210"/>
          <cell r="BA1210"/>
          <cell r="BB1210"/>
          <cell r="BC1210" t="str">
            <v>PAID</v>
          </cell>
          <cell r="BD1210"/>
          <cell r="BE1210">
            <v>44907.5625</v>
          </cell>
          <cell r="BF1210">
            <v>69.4375</v>
          </cell>
          <cell r="BG1210">
            <v>44904</v>
          </cell>
          <cell r="BH1210">
            <v>44977</v>
          </cell>
        </row>
        <row r="1211">
          <cell r="E1211" t="str">
            <v>R22161543</v>
          </cell>
          <cell r="F1211" t="str">
            <v>CITY GOVERNMENT OF TAGUIG</v>
          </cell>
          <cell r="G1211" t="str">
            <v>DURIAN, ZONE 1, TAGUIG CITY</v>
          </cell>
          <cell r="H1211" t="str">
            <v>TAGUIG CITY</v>
          </cell>
          <cell r="I1211" t="str">
            <v>PARAÑAQUE</v>
          </cell>
          <cell r="J1211"/>
          <cell r="K1211"/>
          <cell r="L1211" t="str">
            <v>VJC</v>
          </cell>
          <cell r="M1211" t="str">
            <v>CLOSE</v>
          </cell>
          <cell r="N1211" t="str">
            <v>IJP</v>
          </cell>
          <cell r="O1211">
            <v>26.65</v>
          </cell>
          <cell r="P1211">
            <v>35.6205</v>
          </cell>
          <cell r="Q1211">
            <v>45.07</v>
          </cell>
          <cell r="R1211">
            <v>0</v>
          </cell>
          <cell r="S1211">
            <v>140788.15</v>
          </cell>
          <cell r="T1211" t="str">
            <v>RELOC</v>
          </cell>
          <cell r="U1211">
            <v>18576.72</v>
          </cell>
          <cell r="V1211">
            <v>19549.590000000004</v>
          </cell>
          <cell r="W1211">
            <v>44874.328472222223</v>
          </cell>
          <cell r="X1211">
            <v>44880.612500000003</v>
          </cell>
          <cell r="Y1211">
            <v>44881</v>
          </cell>
          <cell r="Z1211"/>
          <cell r="AA1211">
            <v>44931.713888888888</v>
          </cell>
          <cell r="AB1211">
            <v>45397.576388888891</v>
          </cell>
          <cell r="AC1211">
            <v>57.385416666664241</v>
          </cell>
          <cell r="AD1211">
            <v>51.101388888884685</v>
          </cell>
          <cell r="AE1211">
            <v>465.86250000000291</v>
          </cell>
          <cell r="AF1211">
            <v>44893.10266577061</v>
          </cell>
          <cell r="AG1211">
            <v>44901.909117383511</v>
          </cell>
          <cell r="AH1211">
            <v>44924.328472222223</v>
          </cell>
          <cell r="AI1211">
            <v>1.9766087962962127</v>
          </cell>
          <cell r="AJ1211">
            <v>11.646562500000073</v>
          </cell>
          <cell r="AK1211">
            <v>20</v>
          </cell>
          <cell r="AL1211">
            <v>36</v>
          </cell>
          <cell r="AM1211">
            <v>21.774193548387096</v>
          </cell>
          <cell r="AN1211">
            <v>27.58064516129032</v>
          </cell>
          <cell r="AO1211">
            <v>18.774193548387096</v>
          </cell>
          <cell r="AP1211">
            <v>40</v>
          </cell>
          <cell r="AQ1211">
            <v>32</v>
          </cell>
          <cell r="AR1211">
            <v>27</v>
          </cell>
          <cell r="AS1211">
            <v>44963.713888888888</v>
          </cell>
          <cell r="AT1211">
            <v>44958.713888888888</v>
          </cell>
          <cell r="AU1211"/>
          <cell r="AV1211"/>
          <cell r="AW1211"/>
          <cell r="AX1211"/>
          <cell r="AY1211"/>
          <cell r="AZ1211"/>
          <cell r="BA1211"/>
          <cell r="BB1211"/>
          <cell r="BC1211" t="str">
            <v>PAID</v>
          </cell>
          <cell r="BD1211"/>
          <cell r="BE1211">
            <v>44934.713888888888</v>
          </cell>
          <cell r="BF1211">
            <v>42.286111111112405</v>
          </cell>
          <cell r="BG1211">
            <v>44931</v>
          </cell>
          <cell r="BH1211">
            <v>44977</v>
          </cell>
        </row>
        <row r="1212">
          <cell r="E1212" t="str">
            <v>X21115522374</v>
          </cell>
          <cell r="F1212" t="str">
            <v>PHILIPPINE SEVEN CORPORATION</v>
          </cell>
          <cell r="G1212" t="str">
            <v>RODRIGUEZ, ZONE 5, TAGUIG CITY</v>
          </cell>
          <cell r="H1212" t="str">
            <v>TAGUIG CITY</v>
          </cell>
          <cell r="I1212" t="str">
            <v>PARAÑAQUE</v>
          </cell>
          <cell r="J1212" t="str">
            <v>for execution 1025</v>
          </cell>
          <cell r="K1212"/>
          <cell r="L1212" t="str">
            <v>VJC</v>
          </cell>
          <cell r="M1212" t="str">
            <v>CLOSE</v>
          </cell>
          <cell r="N1212" t="str">
            <v>JSP</v>
          </cell>
          <cell r="O1212">
            <v>52.1</v>
          </cell>
          <cell r="P1212"/>
          <cell r="Q1212">
            <v>94.6</v>
          </cell>
          <cell r="R1212">
            <v>33</v>
          </cell>
          <cell r="S1212">
            <v>289563</v>
          </cell>
          <cell r="T1212" t="str">
            <v>NEW</v>
          </cell>
          <cell r="U1212">
            <v>36317.339999999997</v>
          </cell>
          <cell r="V1212">
            <v>54334.400000000001</v>
          </cell>
          <cell r="W1212">
            <v>44845.574999999997</v>
          </cell>
          <cell r="X1212">
            <v>44848</v>
          </cell>
          <cell r="Y1212">
            <v>44847</v>
          </cell>
          <cell r="Z1212"/>
          <cell r="AA1212">
            <v>44881.273611111108</v>
          </cell>
          <cell r="AB1212">
            <v>45425.546527777777</v>
          </cell>
          <cell r="AC1212">
            <v>35.698611111110949</v>
          </cell>
          <cell r="AD1212">
            <v>33.273611111108039</v>
          </cell>
          <cell r="AE1212">
            <v>544.27291666666861</v>
          </cell>
          <cell r="AF1212">
            <v>44865.660501858736</v>
          </cell>
          <cell r="AG1212">
            <v>44874.816635687726</v>
          </cell>
          <cell r="AH1212">
            <v>44895.574999999997</v>
          </cell>
          <cell r="AI1212">
            <v>1.1597737184648365</v>
          </cell>
          <cell r="AJ1212">
            <v>12.958878968254014</v>
          </cell>
          <cell r="AK1212">
            <v>23</v>
          </cell>
          <cell r="AL1212">
            <v>36</v>
          </cell>
          <cell r="AM1212">
            <v>23.085501858736059</v>
          </cell>
          <cell r="AN1212">
            <v>29.241635687732341</v>
          </cell>
          <cell r="AO1212">
            <v>20.085501858736059</v>
          </cell>
          <cell r="AP1212">
            <v>42</v>
          </cell>
          <cell r="AQ1212">
            <v>33.6</v>
          </cell>
          <cell r="AR1212">
            <v>28.6</v>
          </cell>
          <cell r="AS1212">
            <v>44914.873611111107</v>
          </cell>
          <cell r="AT1212">
            <v>44909.873611111107</v>
          </cell>
          <cell r="AU1212"/>
          <cell r="AV1212"/>
          <cell r="AW1212"/>
          <cell r="AX1212"/>
          <cell r="AY1212"/>
          <cell r="AZ1212"/>
          <cell r="BA1212"/>
          <cell r="BB1212"/>
          <cell r="BC1212" t="str">
            <v>PAID</v>
          </cell>
          <cell r="BD1212"/>
          <cell r="BE1212">
            <v>44884.273611111108</v>
          </cell>
          <cell r="BF1212">
            <v>92.726388888891961</v>
          </cell>
          <cell r="BG1212">
            <v>44881</v>
          </cell>
          <cell r="BH1212">
            <v>44977</v>
          </cell>
        </row>
        <row r="1213">
          <cell r="E1213" t="str">
            <v>X22083497906</v>
          </cell>
          <cell r="F1213" t="str">
            <v>GLOBE TELECOM, INC.</v>
          </cell>
          <cell r="G1213" t="str">
            <v>8TH, ZONE 1, TAGUIG CITY</v>
          </cell>
          <cell r="H1213" t="str">
            <v>TAGUIG CITY</v>
          </cell>
          <cell r="I1213" t="str">
            <v>PARAÑAQUE</v>
          </cell>
          <cell r="J1213" t="str">
            <v>clf, good to energize</v>
          </cell>
          <cell r="K1213"/>
          <cell r="L1213" t="str">
            <v>VJC</v>
          </cell>
          <cell r="M1213" t="str">
            <v>CLOSE</v>
          </cell>
          <cell r="N1213" t="str">
            <v>IJP</v>
          </cell>
          <cell r="O1213">
            <v>20.329999999999998</v>
          </cell>
          <cell r="P1213"/>
          <cell r="Q1213">
            <v>27.78</v>
          </cell>
          <cell r="R1213">
            <v>22</v>
          </cell>
          <cell r="S1213">
            <v>136592.25</v>
          </cell>
          <cell r="T1213" t="str">
            <v>MODIFICATION</v>
          </cell>
          <cell r="U1213">
            <v>14170.95</v>
          </cell>
          <cell r="V1213">
            <v>12749.069999999998</v>
          </cell>
          <cell r="W1213">
            <v>44868.406944444447</v>
          </cell>
          <cell r="X1213">
            <v>44873.605555555558</v>
          </cell>
          <cell r="Y1213">
            <v>44881</v>
          </cell>
          <cell r="Z1213"/>
          <cell r="AA1213">
            <v>44903.34652777778</v>
          </cell>
          <cell r="AB1213">
            <v>45446.519444444442</v>
          </cell>
          <cell r="AC1213">
            <v>34.939583333332848</v>
          </cell>
          <cell r="AD1213">
            <v>29.740972222221899</v>
          </cell>
          <cell r="AE1213">
            <v>543.17291666666279</v>
          </cell>
          <cell r="AF1213">
            <v>44887.181137992833</v>
          </cell>
          <cell r="AG1213">
            <v>44895.987589605735</v>
          </cell>
          <cell r="AH1213">
            <v>44918.406944444447</v>
          </cell>
          <cell r="AI1213">
            <v>1.2034745370370201</v>
          </cell>
          <cell r="AJ1213">
            <v>13.57932291666657</v>
          </cell>
          <cell r="AK1213">
            <v>20</v>
          </cell>
          <cell r="AL1213">
            <v>36</v>
          </cell>
          <cell r="AM1213">
            <v>21.774193548387096</v>
          </cell>
          <cell r="AN1213">
            <v>27.58064516129032</v>
          </cell>
          <cell r="AO1213">
            <v>18.774193548387096</v>
          </cell>
          <cell r="AP1213">
            <v>40</v>
          </cell>
          <cell r="AQ1213">
            <v>32</v>
          </cell>
          <cell r="AR1213">
            <v>27</v>
          </cell>
          <cell r="AS1213">
            <v>44935.34652777778</v>
          </cell>
          <cell r="AT1213">
            <v>44930.34652777778</v>
          </cell>
          <cell r="AU1213"/>
          <cell r="AV1213"/>
          <cell r="AW1213"/>
          <cell r="AX1213"/>
          <cell r="AY1213"/>
          <cell r="AZ1213"/>
          <cell r="BA1213"/>
          <cell r="BB1213"/>
          <cell r="BC1213" t="str">
            <v>PAID</v>
          </cell>
          <cell r="BD1213"/>
          <cell r="BE1213">
            <v>44906.34652777778</v>
          </cell>
          <cell r="BF1213">
            <v>70.653472222220444</v>
          </cell>
          <cell r="BG1213">
            <v>44903</v>
          </cell>
          <cell r="BH1213">
            <v>44977</v>
          </cell>
        </row>
        <row r="1214">
          <cell r="E1214" t="str">
            <v>X22104395363</v>
          </cell>
          <cell r="F1214" t="str">
            <v>FERDINAND F BARBADILLO</v>
          </cell>
          <cell r="G1214" t="str">
            <v>EVERLASTING, MGV PHASE 8, PARANAQUE</v>
          </cell>
          <cell r="H1214" t="str">
            <v>PARAÑAQUE CITY</v>
          </cell>
          <cell r="I1214" t="str">
            <v>PARAÑAQUE</v>
          </cell>
          <cell r="J1214"/>
          <cell r="K1214"/>
          <cell r="L1214" t="str">
            <v>CHALLENGER</v>
          </cell>
          <cell r="M1214" t="str">
            <v>CLOSE</v>
          </cell>
          <cell r="N1214" t="str">
            <v>IJP</v>
          </cell>
          <cell r="O1214">
            <v>41.06</v>
          </cell>
          <cell r="P1214"/>
          <cell r="Q1214">
            <v>64.72</v>
          </cell>
          <cell r="R1214">
            <v>109</v>
          </cell>
          <cell r="S1214">
            <v>308373.71999999997</v>
          </cell>
          <cell r="T1214" t="str">
            <v>NEW</v>
          </cell>
          <cell r="U1214">
            <v>28620.87</v>
          </cell>
          <cell r="V1214">
            <v>24689.24</v>
          </cell>
          <cell r="W1214">
            <v>44907.628472222219</v>
          </cell>
          <cell r="X1214">
            <v>44911</v>
          </cell>
          <cell r="Y1214">
            <v>44909</v>
          </cell>
          <cell r="Z1214"/>
          <cell r="AA1214">
            <v>44916</v>
          </cell>
          <cell r="AB1214">
            <v>45496.352777777778</v>
          </cell>
          <cell r="AC1214">
            <v>8.3715277777810115</v>
          </cell>
          <cell r="AD1214">
            <v>5</v>
          </cell>
          <cell r="AE1214">
            <v>580.3527777777781</v>
          </cell>
          <cell r="AF1214">
            <v>44926.107071444007</v>
          </cell>
          <cell r="AG1214">
            <v>44934.834697903156</v>
          </cell>
          <cell r="AH1214">
            <v>44957.628472222219</v>
          </cell>
          <cell r="AI1214">
            <v>0.29232101071871197</v>
          </cell>
          <cell r="AJ1214">
            <v>13.817923280423289</v>
          </cell>
          <cell r="AK1214">
            <v>23</v>
          </cell>
          <cell r="AL1214">
            <v>32</v>
          </cell>
          <cell r="AM1214">
            <v>21.478599221789885</v>
          </cell>
          <cell r="AN1214">
            <v>27.206225680933851</v>
          </cell>
          <cell r="AO1214">
            <v>18.478599221789885</v>
          </cell>
          <cell r="AP1214">
            <v>42</v>
          </cell>
          <cell r="AQ1214">
            <v>33.6</v>
          </cell>
          <cell r="AR1214">
            <v>28.6</v>
          </cell>
          <cell r="AS1214">
            <v>44949.599999999999</v>
          </cell>
          <cell r="AT1214">
            <v>44944.6</v>
          </cell>
          <cell r="AU1214"/>
          <cell r="AV1214"/>
          <cell r="AW1214"/>
          <cell r="AX1214"/>
          <cell r="AY1214"/>
          <cell r="AZ1214"/>
          <cell r="BA1214"/>
          <cell r="BB1214"/>
          <cell r="BC1214" t="str">
            <v>PAID</v>
          </cell>
          <cell r="BD1214" t="str">
            <v>WITH BACKJOB</v>
          </cell>
          <cell r="BE1214">
            <v>44919</v>
          </cell>
          <cell r="BF1214">
            <v>58</v>
          </cell>
          <cell r="BG1214">
            <v>44916</v>
          </cell>
          <cell r="BH1214">
            <v>44977</v>
          </cell>
        </row>
        <row r="1215">
          <cell r="E1215" t="str">
            <v>R22081696</v>
          </cell>
          <cell r="F1215" t="str">
            <v>ASEANA BUSINESS PARK ESTATE ASSOCIATION, INC.,</v>
          </cell>
          <cell r="G1215" t="str">
            <v>CABRERA DRIVE, ASEANA BUSINESS PARK, PARANAQUE</v>
          </cell>
          <cell r="H1215" t="str">
            <v>PARAÑAQUE CITY</v>
          </cell>
          <cell r="I1215" t="str">
            <v>PARAÑAQUE</v>
          </cell>
          <cell r="J1215" t="str">
            <v>for execution 1127</v>
          </cell>
          <cell r="K1215"/>
          <cell r="L1215" t="str">
            <v>VJC</v>
          </cell>
          <cell r="M1215" t="str">
            <v>CLOSE</v>
          </cell>
          <cell r="N1215" t="str">
            <v>JSP</v>
          </cell>
          <cell r="O1215">
            <v>295.27</v>
          </cell>
          <cell r="P1215"/>
          <cell r="Q1215">
            <v>465.02</v>
          </cell>
          <cell r="R1215">
            <v>0</v>
          </cell>
          <cell r="S1215">
            <v>333571.86</v>
          </cell>
          <cell r="T1215" t="str">
            <v>RELOC</v>
          </cell>
          <cell r="U1215">
            <v>205814.13000000003</v>
          </cell>
          <cell r="V1215">
            <v>219063.17</v>
          </cell>
          <cell r="W1215">
            <v>44834.631944444445</v>
          </cell>
          <cell r="X1215">
            <v>44840</v>
          </cell>
          <cell r="Y1215">
            <v>44890</v>
          </cell>
          <cell r="Z1215"/>
          <cell r="AA1215">
            <v>44915.306944444441</v>
          </cell>
          <cell r="AB1215">
            <v>45483.332638888889</v>
          </cell>
          <cell r="AC1215">
            <v>80.674999999995634</v>
          </cell>
          <cell r="AD1215">
            <v>75.306944444440887</v>
          </cell>
          <cell r="AE1215">
            <v>568.02569444444816</v>
          </cell>
          <cell r="AF1215">
            <v>44857.656040829985</v>
          </cell>
          <cell r="AG1215">
            <v>44867.595799866132</v>
          </cell>
          <cell r="AH1215">
            <v>44884.631944444445</v>
          </cell>
          <cell r="AI1215">
            <v>2.3250086805554298</v>
          </cell>
          <cell r="AJ1215">
            <v>11.360513888888963</v>
          </cell>
          <cell r="AK1215">
            <v>32</v>
          </cell>
          <cell r="AL1215">
            <v>36</v>
          </cell>
          <cell r="AM1215">
            <v>26.024096385542165</v>
          </cell>
          <cell r="AN1215">
            <v>32.963855421686745</v>
          </cell>
          <cell r="AO1215">
            <v>23.024096385542165</v>
          </cell>
          <cell r="AP1215">
            <v>50</v>
          </cell>
          <cell r="AQ1215">
            <v>40</v>
          </cell>
          <cell r="AR1215">
            <v>35</v>
          </cell>
          <cell r="AS1215">
            <v>44955.306944444441</v>
          </cell>
          <cell r="AT1215">
            <v>44950.306944444441</v>
          </cell>
          <cell r="AU1215"/>
          <cell r="AV1215"/>
          <cell r="AW1215"/>
          <cell r="AX1215"/>
          <cell r="AY1215"/>
          <cell r="AZ1215"/>
          <cell r="BA1215"/>
          <cell r="BB1215"/>
          <cell r="BC1215" t="str">
            <v>PAID</v>
          </cell>
          <cell r="BD1215"/>
          <cell r="BE1215">
            <v>44918.306944444441</v>
          </cell>
          <cell r="BF1215">
            <v>58.693055555559113</v>
          </cell>
          <cell r="BG1215">
            <v>44915</v>
          </cell>
          <cell r="BH1215">
            <v>44977</v>
          </cell>
        </row>
        <row r="1216">
          <cell r="E1216" t="str">
            <v>X22125019729</v>
          </cell>
          <cell r="F1216" t="str">
            <v>HENRY LAO LIM</v>
          </cell>
          <cell r="G1216" t="str">
            <v>BLK 6, PALM COAST MARINA, PARANAQUE</v>
          </cell>
          <cell r="H1216" t="str">
            <v>PARAÑAQUE CITY</v>
          </cell>
          <cell r="I1216" t="str">
            <v>PARAÑAQUE</v>
          </cell>
          <cell r="J1216"/>
          <cell r="K1216"/>
          <cell r="L1216" t="str">
            <v>VJC</v>
          </cell>
          <cell r="M1216" t="str">
            <v>CLOSE</v>
          </cell>
          <cell r="N1216" t="str">
            <v>JSP</v>
          </cell>
          <cell r="O1216">
            <v>12.38</v>
          </cell>
          <cell r="P1216"/>
          <cell r="Q1216">
            <v>16.97</v>
          </cell>
          <cell r="R1216">
            <v>0</v>
          </cell>
          <cell r="S1216">
            <v>20474.54</v>
          </cell>
          <cell r="T1216" t="str">
            <v>MODIFICATION</v>
          </cell>
          <cell r="U1216">
            <v>8629.4699999999993</v>
          </cell>
          <cell r="V1216">
            <v>10075.709999999999</v>
          </cell>
          <cell r="W1216">
            <v>44908.404861111114</v>
          </cell>
          <cell r="X1216">
            <v>44914</v>
          </cell>
          <cell r="Y1216">
            <v>44910</v>
          </cell>
          <cell r="Z1216"/>
          <cell r="AA1216">
            <v>44915.32708333333</v>
          </cell>
          <cell r="AB1216">
            <v>45308.299305555556</v>
          </cell>
          <cell r="AC1216">
            <v>6.9222222222160781</v>
          </cell>
          <cell r="AD1216">
            <v>1.3270833333299379</v>
          </cell>
          <cell r="AE1216">
            <v>392.97222222222626</v>
          </cell>
          <cell r="AF1216">
            <v>44927.1790546595</v>
          </cell>
          <cell r="AG1216">
            <v>44935.985506272402</v>
          </cell>
          <cell r="AH1216">
            <v>44958.404861111114</v>
          </cell>
          <cell r="AI1216">
            <v>0.23843209876522048</v>
          </cell>
          <cell r="AJ1216">
            <v>9.8243055555556573</v>
          </cell>
          <cell r="AK1216">
            <v>20</v>
          </cell>
          <cell r="AL1216">
            <v>36</v>
          </cell>
          <cell r="AM1216">
            <v>21.774193548387096</v>
          </cell>
          <cell r="AN1216">
            <v>27.58064516129032</v>
          </cell>
          <cell r="AO1216">
            <v>18.774193548387096</v>
          </cell>
          <cell r="AP1216">
            <v>40</v>
          </cell>
          <cell r="AQ1216">
            <v>32</v>
          </cell>
          <cell r="AR1216">
            <v>27</v>
          </cell>
          <cell r="AS1216">
            <v>44947.32708333333</v>
          </cell>
          <cell r="AT1216">
            <v>44942.32708333333</v>
          </cell>
          <cell r="AU1216"/>
          <cell r="AV1216"/>
          <cell r="AW1216"/>
          <cell r="AX1216"/>
          <cell r="AY1216"/>
          <cell r="AZ1216"/>
          <cell r="BA1216"/>
          <cell r="BB1216"/>
          <cell r="BC1216" t="str">
            <v>PAID</v>
          </cell>
          <cell r="BD1216"/>
          <cell r="BE1216">
            <v>44918.32708333333</v>
          </cell>
          <cell r="BF1216">
            <v>60.672916666670062</v>
          </cell>
          <cell r="BG1216">
            <v>44915</v>
          </cell>
          <cell r="BH1216">
            <v>44979</v>
          </cell>
        </row>
        <row r="1217">
          <cell r="E1217" t="str">
            <v>X21031289634</v>
          </cell>
          <cell r="F1217" t="str">
            <v>S AND Y CENTRAL REALTY CORP.</v>
          </cell>
          <cell r="G1217" t="str">
            <v>QUIRINO, SAN DIONISIO, PARANAQUE</v>
          </cell>
          <cell r="H1217" t="str">
            <v>PARAÑAQUE CITY</v>
          </cell>
          <cell r="I1217" t="str">
            <v>PARAÑAQUE</v>
          </cell>
          <cell r="J1217"/>
          <cell r="K1217"/>
          <cell r="L1217" t="str">
            <v>CHALLENGER</v>
          </cell>
          <cell r="M1217" t="str">
            <v>CLOSE</v>
          </cell>
          <cell r="N1217" t="str">
            <v>JSP</v>
          </cell>
          <cell r="O1217">
            <v>54.27</v>
          </cell>
          <cell r="P1217"/>
          <cell r="Q1217">
            <v>76.38</v>
          </cell>
          <cell r="R1217">
            <v>0</v>
          </cell>
          <cell r="S1217">
            <v>51991.17</v>
          </cell>
          <cell r="T1217" t="str">
            <v>TERMINATION</v>
          </cell>
          <cell r="U1217">
            <v>37837.919999999998</v>
          </cell>
          <cell r="V1217">
            <v>34798.800000000003</v>
          </cell>
          <cell r="W1217">
            <v>44900.376388888886</v>
          </cell>
          <cell r="X1217">
            <v>44904</v>
          </cell>
          <cell r="Y1217">
            <v>44902</v>
          </cell>
          <cell r="Z1217"/>
          <cell r="AA1217">
            <v>44910.750694444447</v>
          </cell>
          <cell r="AB1217">
            <v>45078.706944444442</v>
          </cell>
          <cell r="AC1217">
            <v>10.374305555560568</v>
          </cell>
          <cell r="AD1217">
            <v>6.7506944444467081</v>
          </cell>
          <cell r="AE1217">
            <v>167.95624999999563</v>
          </cell>
          <cell r="AF1217">
            <v>44920.461890747625</v>
          </cell>
          <cell r="AG1217">
            <v>44929.618024576615</v>
          </cell>
          <cell r="AH1217">
            <v>44950.376388888886</v>
          </cell>
          <cell r="AI1217">
            <v>0.33703963701036144</v>
          </cell>
          <cell r="AJ1217">
            <v>3.9989583333332295</v>
          </cell>
          <cell r="AK1217">
            <v>23</v>
          </cell>
          <cell r="AL1217">
            <v>36</v>
          </cell>
          <cell r="AM1217">
            <v>23.085501858736059</v>
          </cell>
          <cell r="AN1217">
            <v>29.241635687732341</v>
          </cell>
          <cell r="AO1217">
            <v>20.085501858736059</v>
          </cell>
          <cell r="AP1217">
            <v>42</v>
          </cell>
          <cell r="AQ1217">
            <v>33.6</v>
          </cell>
          <cell r="AR1217">
            <v>28.6</v>
          </cell>
          <cell r="AS1217">
            <v>44944.350694444445</v>
          </cell>
          <cell r="AT1217">
            <v>44939.350694444445</v>
          </cell>
          <cell r="AU1217"/>
          <cell r="AV1217"/>
          <cell r="AW1217"/>
          <cell r="AX1217"/>
          <cell r="AY1217"/>
          <cell r="AZ1217"/>
          <cell r="BA1217"/>
          <cell r="BB1217"/>
          <cell r="BC1217" t="str">
            <v>PAID</v>
          </cell>
          <cell r="BD1217"/>
          <cell r="BE1217">
            <v>44913.750694444447</v>
          </cell>
          <cell r="BF1217">
            <v>68.249305555553292</v>
          </cell>
          <cell r="BG1217">
            <v>44910</v>
          </cell>
          <cell r="BH1217">
            <v>44982</v>
          </cell>
        </row>
        <row r="1218">
          <cell r="E1218" t="str">
            <v>X22052314345</v>
          </cell>
          <cell r="F1218" t="str">
            <v>MAYNILAD WATER SERVICES, INC.</v>
          </cell>
          <cell r="G1218" t="str">
            <v>AVOCADO, AYALA-ALABANG VILL, MUNTINLUPA</v>
          </cell>
          <cell r="H1218" t="str">
            <v>MUNTINLUPA CITY</v>
          </cell>
          <cell r="I1218" t="str">
            <v>PARAÑAQUE</v>
          </cell>
          <cell r="J1218"/>
          <cell r="K1218"/>
          <cell r="L1218" t="str">
            <v>CHALLENGER</v>
          </cell>
          <cell r="M1218" t="str">
            <v>CLOSE</v>
          </cell>
          <cell r="N1218" t="str">
            <v>JSP</v>
          </cell>
          <cell r="O1218">
            <v>38.22</v>
          </cell>
          <cell r="P1218"/>
          <cell r="Q1218">
            <v>52.37</v>
          </cell>
          <cell r="R1218">
            <v>45</v>
          </cell>
          <cell r="S1218">
            <v>71682.06</v>
          </cell>
          <cell r="T1218" t="str">
            <v>MODIFICATION</v>
          </cell>
          <cell r="U1218">
            <v>26641.23</v>
          </cell>
          <cell r="V1218">
            <v>30041.55</v>
          </cell>
          <cell r="W1218">
            <v>44887.416666666664</v>
          </cell>
          <cell r="X1218">
            <v>44890.545138888891</v>
          </cell>
          <cell r="Y1218">
            <v>44890</v>
          </cell>
          <cell r="Z1218"/>
          <cell r="AA1218">
            <v>44912.446527777778</v>
          </cell>
          <cell r="AB1218">
            <v>45116.630555555559</v>
          </cell>
          <cell r="AC1218">
            <v>25.02986111111386</v>
          </cell>
          <cell r="AD1218">
            <v>21.901388888887595</v>
          </cell>
          <cell r="AE1218">
            <v>204.18402777778101</v>
          </cell>
          <cell r="AF1218">
            <v>44907.502168525403</v>
          </cell>
          <cell r="AG1218">
            <v>44916.658302354394</v>
          </cell>
          <cell r="AH1218">
            <v>44937.416666666664</v>
          </cell>
          <cell r="AI1218">
            <v>0.81316819310261201</v>
          </cell>
          <cell r="AJ1218">
            <v>4.861524470899548</v>
          </cell>
          <cell r="AK1218">
            <v>23</v>
          </cell>
          <cell r="AL1218">
            <v>36</v>
          </cell>
          <cell r="AM1218">
            <v>23.085501858736059</v>
          </cell>
          <cell r="AN1218">
            <v>29.241635687732341</v>
          </cell>
          <cell r="AO1218">
            <v>20.085501858736059</v>
          </cell>
          <cell r="AP1218">
            <v>42</v>
          </cell>
          <cell r="AQ1218">
            <v>33.6</v>
          </cell>
          <cell r="AR1218">
            <v>28.6</v>
          </cell>
          <cell r="AS1218">
            <v>44946.046527777777</v>
          </cell>
          <cell r="AT1218">
            <v>44941.046527777777</v>
          </cell>
          <cell r="AU1218"/>
          <cell r="AV1218"/>
          <cell r="AW1218"/>
          <cell r="AX1218"/>
          <cell r="AY1218"/>
          <cell r="AZ1218"/>
          <cell r="BA1218"/>
          <cell r="BB1218"/>
          <cell r="BC1218" t="str">
            <v>PAID</v>
          </cell>
          <cell r="BD1218"/>
          <cell r="BE1218">
            <v>44915.446527777778</v>
          </cell>
          <cell r="BF1218">
            <v>66.553472222221899</v>
          </cell>
          <cell r="BG1218">
            <v>44912</v>
          </cell>
          <cell r="BH1218">
            <v>44982</v>
          </cell>
        </row>
        <row r="1219">
          <cell r="E1219" t="str">
            <v>X22083632451</v>
          </cell>
          <cell r="F1219" t="str">
            <v>JOSEPH MENDOZA SIMON</v>
          </cell>
          <cell r="G1219" t="str">
            <v>L. DA VINCI, ITALIA 500-BF HOMES, LAS PINAS CITY</v>
          </cell>
          <cell r="H1219" t="str">
            <v>LAS PIÑAS CITY</v>
          </cell>
          <cell r="I1219" t="str">
            <v>PARAÑAQUE</v>
          </cell>
          <cell r="J1219" t="str">
            <v>for meter 1208</v>
          </cell>
          <cell r="K1219"/>
          <cell r="L1219" t="str">
            <v>CHALLENGER</v>
          </cell>
          <cell r="M1219" t="str">
            <v>CLOSE</v>
          </cell>
          <cell r="N1219" t="str">
            <v>JSP</v>
          </cell>
          <cell r="O1219">
            <v>84.78</v>
          </cell>
          <cell r="P1219"/>
          <cell r="Q1219">
            <v>125.67</v>
          </cell>
          <cell r="R1219">
            <v>89.6</v>
          </cell>
          <cell r="S1219">
            <v>408092.25</v>
          </cell>
          <cell r="T1219" t="str">
            <v>MODIFICATION</v>
          </cell>
          <cell r="U1219">
            <v>59116.44</v>
          </cell>
          <cell r="V1219">
            <v>59032.47</v>
          </cell>
          <cell r="W1219">
            <v>44883.615277777775</v>
          </cell>
          <cell r="X1219">
            <v>44889</v>
          </cell>
          <cell r="Y1219">
            <v>44887</v>
          </cell>
          <cell r="Z1219"/>
          <cell r="AA1219">
            <v>44907.723611111112</v>
          </cell>
          <cell r="AB1219">
            <v>45171.324305555558</v>
          </cell>
          <cell r="AC1219">
            <v>24.108333333337214</v>
          </cell>
          <cell r="AD1219">
            <v>18.723611111112405</v>
          </cell>
          <cell r="AE1219">
            <v>263.60069444444525</v>
          </cell>
          <cell r="AF1219">
            <v>44903.960348200308</v>
          </cell>
          <cell r="AG1219">
            <v>44913.185700312984</v>
          </cell>
          <cell r="AH1219">
            <v>44933.615277777775</v>
          </cell>
          <cell r="AI1219">
            <v>0.77452111613888786</v>
          </cell>
          <cell r="AJ1219">
            <v>5.9909248737373924</v>
          </cell>
          <cell r="AK1219">
            <v>26</v>
          </cell>
          <cell r="AL1219">
            <v>34</v>
          </cell>
          <cell r="AM1219">
            <v>23.345070422535212</v>
          </cell>
          <cell r="AN1219">
            <v>29.570422535211268</v>
          </cell>
          <cell r="AO1219">
            <v>20.345070422535212</v>
          </cell>
          <cell r="AP1219">
            <v>44</v>
          </cell>
          <cell r="AQ1219">
            <v>35.200000000000003</v>
          </cell>
          <cell r="AR1219">
            <v>30.200000000000003</v>
          </cell>
          <cell r="AS1219">
            <v>44942.923611111109</v>
          </cell>
          <cell r="AT1219">
            <v>44937.923611111109</v>
          </cell>
          <cell r="AU1219"/>
          <cell r="AV1219"/>
          <cell r="AW1219"/>
          <cell r="AX1219"/>
          <cell r="AY1219"/>
          <cell r="AZ1219"/>
          <cell r="BA1219"/>
          <cell r="BB1219"/>
          <cell r="BC1219" t="str">
            <v>PAID</v>
          </cell>
          <cell r="BD1219"/>
          <cell r="BE1219">
            <v>44910.723611111112</v>
          </cell>
          <cell r="BF1219">
            <v>71.276388888887595</v>
          </cell>
          <cell r="BG1219">
            <v>44907</v>
          </cell>
          <cell r="BH1219">
            <v>44982</v>
          </cell>
        </row>
        <row r="1220">
          <cell r="E1220" t="str">
            <v>X22083443605</v>
          </cell>
          <cell r="F1220" t="str">
            <v>ANNA NOREEN TORRES DEVANADERA</v>
          </cell>
          <cell r="G1220" t="str">
            <v>MUNICH, MERVILLE SUBD, PARANAQUE</v>
          </cell>
          <cell r="H1220" t="str">
            <v>PARAÑAQUE CITY</v>
          </cell>
          <cell r="I1220" t="str">
            <v>PARAÑAQUE</v>
          </cell>
          <cell r="J1220"/>
          <cell r="K1220"/>
          <cell r="L1220" t="str">
            <v>CHALLENGER</v>
          </cell>
          <cell r="M1220" t="str">
            <v>CLOSE</v>
          </cell>
          <cell r="N1220" t="str">
            <v>JSP</v>
          </cell>
          <cell r="O1220">
            <v>53.55</v>
          </cell>
          <cell r="P1220"/>
          <cell r="Q1220">
            <v>85.32</v>
          </cell>
          <cell r="R1220">
            <v>30</v>
          </cell>
          <cell r="S1220">
            <v>291564.55</v>
          </cell>
          <cell r="T1220" t="str">
            <v>NEW</v>
          </cell>
          <cell r="U1220">
            <v>37010.44</v>
          </cell>
          <cell r="V1220">
            <v>19402.43</v>
          </cell>
          <cell r="W1220">
            <v>44883.460416666669</v>
          </cell>
          <cell r="X1220">
            <v>44887.3</v>
          </cell>
          <cell r="Y1220">
            <v>44887</v>
          </cell>
          <cell r="Z1220"/>
          <cell r="AA1220">
            <v>44921</v>
          </cell>
          <cell r="AB1220">
            <v>45211.630555555559</v>
          </cell>
          <cell r="AC1220">
            <v>37.539583333331393</v>
          </cell>
          <cell r="AD1220">
            <v>33.69999999999709</v>
          </cell>
          <cell r="AE1220">
            <v>290.63055555555911</v>
          </cell>
          <cell r="AF1220">
            <v>44903.545918525408</v>
          </cell>
          <cell r="AG1220">
            <v>44912.702052354398</v>
          </cell>
          <cell r="AH1220">
            <v>44933.460416666669</v>
          </cell>
          <cell r="AI1220">
            <v>1.2195830817229643</v>
          </cell>
          <cell r="AJ1220">
            <v>6.919775132275217</v>
          </cell>
          <cell r="AK1220">
            <v>23</v>
          </cell>
          <cell r="AL1220">
            <v>36</v>
          </cell>
          <cell r="AM1220">
            <v>23.085501858736059</v>
          </cell>
          <cell r="AN1220">
            <v>29.241635687732341</v>
          </cell>
          <cell r="AO1220">
            <v>20.085501858736059</v>
          </cell>
          <cell r="AP1220">
            <v>42</v>
          </cell>
          <cell r="AQ1220">
            <v>33.6</v>
          </cell>
          <cell r="AR1220">
            <v>28.6</v>
          </cell>
          <cell r="AS1220">
            <v>44954.6</v>
          </cell>
          <cell r="AT1220">
            <v>44949.599999999999</v>
          </cell>
          <cell r="AU1220"/>
          <cell r="AV1220"/>
          <cell r="AW1220"/>
          <cell r="AX1220"/>
          <cell r="AY1220"/>
          <cell r="AZ1220"/>
          <cell r="BA1220"/>
          <cell r="BB1220"/>
          <cell r="BC1220" t="str">
            <v>PAID</v>
          </cell>
          <cell r="BD1220"/>
          <cell r="BE1220">
            <v>44924</v>
          </cell>
          <cell r="BF1220">
            <v>58</v>
          </cell>
          <cell r="BG1220">
            <v>44921</v>
          </cell>
          <cell r="BH1220">
            <v>44982</v>
          </cell>
        </row>
        <row r="1221">
          <cell r="E1221" t="str">
            <v>X22020645760</v>
          </cell>
          <cell r="F1221" t="str">
            <v>SMART COMMUNICATIONS, INC.</v>
          </cell>
          <cell r="G1221" t="str">
            <v>BSPVE, MOLINO II, BACOOR</v>
          </cell>
          <cell r="H1221" t="str">
            <v>BACOOR CITY</v>
          </cell>
          <cell r="I1221" t="str">
            <v>DASMA</v>
          </cell>
          <cell r="J1221" t="str">
            <v>for meter energize/transmittal 1102</v>
          </cell>
          <cell r="K1221"/>
          <cell r="L1221" t="str">
            <v>CHALLENGER</v>
          </cell>
          <cell r="M1221" t="str">
            <v>CLOSE</v>
          </cell>
          <cell r="N1221" t="str">
            <v>JSP</v>
          </cell>
          <cell r="O1221">
            <v>12.57</v>
          </cell>
          <cell r="P1221"/>
          <cell r="Q1221">
            <v>17.22</v>
          </cell>
          <cell r="R1221">
            <v>19</v>
          </cell>
          <cell r="S1221">
            <v>108262.89</v>
          </cell>
          <cell r="T1221" t="str">
            <v>NEW</v>
          </cell>
          <cell r="U1221">
            <v>8764.2099999999991</v>
          </cell>
          <cell r="V1221">
            <v>10928.05</v>
          </cell>
          <cell r="W1221">
            <v>44852.563194444447</v>
          </cell>
          <cell r="X1221">
            <v>44855</v>
          </cell>
          <cell r="Y1221">
            <v>44854</v>
          </cell>
          <cell r="Z1221"/>
          <cell r="AA1221">
            <v>44869.571527777778</v>
          </cell>
          <cell r="AB1221">
            <v>45357.565972222219</v>
          </cell>
          <cell r="AC1221">
            <v>17.008333333331393</v>
          </cell>
          <cell r="AD1221">
            <v>14.571527777778101</v>
          </cell>
          <cell r="AE1221">
            <v>487.99444444444089</v>
          </cell>
          <cell r="AF1221">
            <v>44871.337387992833</v>
          </cell>
          <cell r="AG1221">
            <v>44880.143839605735</v>
          </cell>
          <cell r="AH1221">
            <v>44902.563194444447</v>
          </cell>
          <cell r="AI1221">
            <v>0.58584259259252569</v>
          </cell>
          <cell r="AJ1221">
            <v>12.199861111111023</v>
          </cell>
          <cell r="AK1221">
            <v>20</v>
          </cell>
          <cell r="AL1221">
            <v>36</v>
          </cell>
          <cell r="AM1221">
            <v>21.774193548387096</v>
          </cell>
          <cell r="AN1221">
            <v>27.58064516129032</v>
          </cell>
          <cell r="AO1221">
            <v>18.774193548387096</v>
          </cell>
          <cell r="AP1221">
            <v>40</v>
          </cell>
          <cell r="AQ1221">
            <v>32</v>
          </cell>
          <cell r="AR1221">
            <v>27</v>
          </cell>
          <cell r="AS1221">
            <v>44901.571527777778</v>
          </cell>
          <cell r="AT1221">
            <v>44896.571527777778</v>
          </cell>
          <cell r="AU1221"/>
          <cell r="AV1221"/>
          <cell r="AW1221"/>
          <cell r="AX1221"/>
          <cell r="AY1221"/>
          <cell r="AZ1221"/>
          <cell r="BA1221"/>
          <cell r="BB1221"/>
          <cell r="BC1221" t="str">
            <v>PAID</v>
          </cell>
          <cell r="BD1221"/>
          <cell r="BE1221">
            <v>44872.571527777778</v>
          </cell>
          <cell r="BF1221">
            <v>109.4284722222219</v>
          </cell>
          <cell r="BG1221">
            <v>44867</v>
          </cell>
          <cell r="BH1221">
            <v>44982</v>
          </cell>
        </row>
        <row r="1222">
          <cell r="E1222" t="str">
            <v>X21083453111</v>
          </cell>
          <cell r="F1222" t="str">
            <v>KATARUNGAN VILLAGE HOMEOWNERS ASSOC. INC.</v>
          </cell>
          <cell r="G1222" t="str">
            <v>F. NATIVIDAD, KATARUNGAN VILLAGE, MUNTINLUPA</v>
          </cell>
          <cell r="H1222" t="str">
            <v>MUNTINLUPA CITY</v>
          </cell>
          <cell r="I1222" t="str">
            <v>PARAÑAQUE</v>
          </cell>
          <cell r="J1222"/>
          <cell r="K1222"/>
          <cell r="L1222" t="str">
            <v>CHALLENGER</v>
          </cell>
          <cell r="M1222" t="str">
            <v>CLOSE</v>
          </cell>
          <cell r="N1222" t="str">
            <v>JSP</v>
          </cell>
          <cell r="O1222">
            <v>359.59</v>
          </cell>
          <cell r="P1222"/>
          <cell r="Q1222">
            <v>592.35</v>
          </cell>
          <cell r="R1222">
            <v>43</v>
          </cell>
          <cell r="S1222">
            <v>1350345.08</v>
          </cell>
          <cell r="T1222" t="str">
            <v>MODIFICATION</v>
          </cell>
          <cell r="U1222">
            <v>250652.82</v>
          </cell>
          <cell r="V1222">
            <v>263765.06</v>
          </cell>
          <cell r="W1222">
            <v>44900.427777777775</v>
          </cell>
          <cell r="X1222">
            <v>44904</v>
          </cell>
          <cell r="Y1222">
            <v>44902</v>
          </cell>
          <cell r="Z1222"/>
          <cell r="AA1222">
            <v>44921.338888888888</v>
          </cell>
          <cell r="AB1222">
            <v>45569.428472222222</v>
          </cell>
          <cell r="AC1222">
            <v>20.911111111112405</v>
          </cell>
          <cell r="AD1222">
            <v>17.338888888887595</v>
          </cell>
          <cell r="AE1222">
            <v>648.0895833333343</v>
          </cell>
          <cell r="AF1222">
            <v>44925.262829324165</v>
          </cell>
          <cell r="AG1222">
            <v>44935.685509736541</v>
          </cell>
          <cell r="AH1222">
            <v>44950.427777777775</v>
          </cell>
          <cell r="AI1222">
            <v>0.56343827160497306</v>
          </cell>
          <cell r="AJ1222">
            <v>11.783446969696987</v>
          </cell>
          <cell r="AK1222">
            <v>40</v>
          </cell>
          <cell r="AL1222">
            <v>36</v>
          </cell>
          <cell r="AM1222">
            <v>27.835051546391753</v>
          </cell>
          <cell r="AN1222">
            <v>35.257731958762882</v>
          </cell>
          <cell r="AO1222">
            <v>24.835051546391753</v>
          </cell>
          <cell r="AP1222">
            <v>55</v>
          </cell>
          <cell r="AQ1222">
            <v>44</v>
          </cell>
          <cell r="AR1222">
            <v>39</v>
          </cell>
          <cell r="AS1222">
            <v>44965.338888888888</v>
          </cell>
          <cell r="AT1222">
            <v>44960.338888888888</v>
          </cell>
          <cell r="AU1222"/>
          <cell r="AV1222"/>
          <cell r="AW1222"/>
          <cell r="AX1222"/>
          <cell r="AY1222"/>
          <cell r="AZ1222"/>
          <cell r="BA1222"/>
          <cell r="BB1222"/>
          <cell r="BC1222" t="str">
            <v>PAID</v>
          </cell>
          <cell r="BD1222"/>
          <cell r="BE1222">
            <v>44924.338888888888</v>
          </cell>
          <cell r="BF1222">
            <v>57.661111111112405</v>
          </cell>
          <cell r="BG1222">
            <v>44921</v>
          </cell>
          <cell r="BH1222">
            <v>44982</v>
          </cell>
        </row>
        <row r="1223">
          <cell r="E1223" t="str">
            <v>X22041675890</v>
          </cell>
          <cell r="F1223" t="str">
            <v>INNOVE COMMUNICATIONS, INC.</v>
          </cell>
          <cell r="G1223" t="str">
            <v>NEXUS, ARCA SOUTH, TAGUIG CITY</v>
          </cell>
          <cell r="H1223" t="str">
            <v>TAGUIG CITY</v>
          </cell>
          <cell r="I1223" t="str">
            <v>PARAÑAQUE</v>
          </cell>
          <cell r="J1223" t="str">
            <v>working permit issue c/o branch</v>
          </cell>
          <cell r="K1223"/>
          <cell r="L1223" t="str">
            <v>VJC</v>
          </cell>
          <cell r="M1223" t="str">
            <v>CLOSE</v>
          </cell>
          <cell r="N1223" t="str">
            <v>JSP</v>
          </cell>
          <cell r="O1223">
            <v>13.08</v>
          </cell>
          <cell r="P1223"/>
          <cell r="Q1223">
            <v>17.829999999999998</v>
          </cell>
          <cell r="R1223">
            <v>5</v>
          </cell>
          <cell r="S1223">
            <v>111962.59</v>
          </cell>
          <cell r="T1223" t="str">
            <v>NEW</v>
          </cell>
          <cell r="U1223">
            <v>9118</v>
          </cell>
          <cell r="V1223">
            <v>10564.24</v>
          </cell>
          <cell r="W1223">
            <v>44797.7</v>
          </cell>
          <cell r="X1223">
            <v>44804</v>
          </cell>
          <cell r="Y1223">
            <v>44804</v>
          </cell>
          <cell r="Z1223"/>
          <cell r="AA1223">
            <v>44894.622916666667</v>
          </cell>
          <cell r="AB1223">
            <v>45106.631944444445</v>
          </cell>
          <cell r="AC1223">
            <v>96.922916666670062</v>
          </cell>
          <cell r="AD1223">
            <v>90.622916666667152</v>
          </cell>
          <cell r="AE1223">
            <v>212.0090277777781</v>
          </cell>
          <cell r="AF1223">
            <v>44816.474193548383</v>
          </cell>
          <cell r="AG1223">
            <v>44825.280645161285</v>
          </cell>
          <cell r="AH1223">
            <v>44847.7</v>
          </cell>
          <cell r="AI1223">
            <v>3.3384560185186354</v>
          </cell>
          <cell r="AJ1223">
            <v>5.3002256944444524</v>
          </cell>
          <cell r="AK1223">
            <v>20</v>
          </cell>
          <cell r="AL1223">
            <v>36</v>
          </cell>
          <cell r="AM1223">
            <v>21.774193548387096</v>
          </cell>
          <cell r="AN1223">
            <v>27.58064516129032</v>
          </cell>
          <cell r="AO1223">
            <v>18.774193548387096</v>
          </cell>
          <cell r="AP1223">
            <v>40</v>
          </cell>
          <cell r="AQ1223">
            <v>32</v>
          </cell>
          <cell r="AR1223">
            <v>27</v>
          </cell>
          <cell r="AS1223">
            <v>44926.622916666667</v>
          </cell>
          <cell r="AT1223">
            <v>44921.622916666667</v>
          </cell>
          <cell r="AU1223"/>
          <cell r="AV1223"/>
          <cell r="AW1223"/>
          <cell r="AX1223"/>
          <cell r="AY1223"/>
          <cell r="AZ1223"/>
          <cell r="BA1223"/>
          <cell r="BB1223"/>
          <cell r="BC1223" t="str">
            <v>PAID</v>
          </cell>
          <cell r="BD1223"/>
          <cell r="BE1223">
            <v>44897.622916666667</v>
          </cell>
          <cell r="BF1223">
            <v>101</v>
          </cell>
          <cell r="BG1223">
            <v>44916</v>
          </cell>
          <cell r="BH1223">
            <v>44983</v>
          </cell>
        </row>
        <row r="1224">
          <cell r="E1224" t="str">
            <v>X21052019705</v>
          </cell>
          <cell r="F1224" t="str">
            <v>GLOBE TELECOM, INC.</v>
          </cell>
          <cell r="G1224" t="str">
            <v>CHAMPACA, CASTILLO PARK SUBD, LAS PINAS CITY</v>
          </cell>
          <cell r="H1224" t="str">
            <v>LAS PIÑAS CITY</v>
          </cell>
          <cell r="I1224" t="str">
            <v>PARAÑAQUE</v>
          </cell>
          <cell r="J1224" t="str">
            <v>service only</v>
          </cell>
          <cell r="K1224"/>
          <cell r="L1224" t="str">
            <v>VJC</v>
          </cell>
          <cell r="M1224" t="str">
            <v>CLOSE</v>
          </cell>
          <cell r="N1224" t="str">
            <v>JSP</v>
          </cell>
          <cell r="O1224">
            <v>5.54</v>
          </cell>
          <cell r="P1224">
            <v>1.78</v>
          </cell>
          <cell r="Q1224">
            <v>7.6</v>
          </cell>
          <cell r="R1224">
            <v>24</v>
          </cell>
          <cell r="S1224">
            <v>24869.91</v>
          </cell>
          <cell r="T1224" t="str">
            <v>MODIFICATION</v>
          </cell>
          <cell r="U1224">
            <v>3861.59</v>
          </cell>
          <cell r="V1224">
            <v>3861.59</v>
          </cell>
          <cell r="W1224">
            <v>44902</v>
          </cell>
          <cell r="X1224">
            <v>44908</v>
          </cell>
          <cell r="Y1224">
            <v>44909</v>
          </cell>
          <cell r="Z1224"/>
          <cell r="AA1224">
            <v>44931.652083333334</v>
          </cell>
          <cell r="AB1224">
            <v>45274.554166666669</v>
          </cell>
          <cell r="AC1224">
            <v>29.652083333334303</v>
          </cell>
          <cell r="AD1224">
            <v>23.652083333334303</v>
          </cell>
          <cell r="AE1224">
            <v>342.9020833333343</v>
          </cell>
          <cell r="AF1224">
            <v>44920.774193548386</v>
          </cell>
          <cell r="AG1224">
            <v>44929.580645161288</v>
          </cell>
          <cell r="AH1224">
            <v>44952</v>
          </cell>
          <cell r="AI1224">
            <v>1.0213495370370704</v>
          </cell>
          <cell r="AJ1224">
            <v>8.5725520833333579</v>
          </cell>
          <cell r="AK1224">
            <v>20</v>
          </cell>
          <cell r="AL1224">
            <v>36</v>
          </cell>
          <cell r="AM1224">
            <v>21.774193548387096</v>
          </cell>
          <cell r="AN1224">
            <v>27.58064516129032</v>
          </cell>
          <cell r="AO1224">
            <v>18.774193548387096</v>
          </cell>
          <cell r="AP1224">
            <v>40</v>
          </cell>
          <cell r="AQ1224">
            <v>32</v>
          </cell>
          <cell r="AR1224">
            <v>27</v>
          </cell>
          <cell r="AS1224">
            <v>44963.652083333334</v>
          </cell>
          <cell r="AT1224">
            <v>44958.652083333334</v>
          </cell>
          <cell r="AU1224"/>
          <cell r="AV1224"/>
          <cell r="AW1224"/>
          <cell r="AX1224"/>
          <cell r="AY1224"/>
          <cell r="AZ1224"/>
          <cell r="BA1224"/>
          <cell r="BB1224"/>
          <cell r="BC1224" t="str">
            <v>PAID</v>
          </cell>
          <cell r="BD1224"/>
          <cell r="BE1224">
            <v>44934.652083333334</v>
          </cell>
          <cell r="BF1224">
            <v>48.347916666665697</v>
          </cell>
          <cell r="BG1224">
            <v>44931</v>
          </cell>
          <cell r="BH1224">
            <v>44983</v>
          </cell>
        </row>
        <row r="1225">
          <cell r="E1225" t="str">
            <v>X22041782498</v>
          </cell>
          <cell r="F1225" t="str">
            <v>JOSEPH MANALO TUMOLVA</v>
          </cell>
          <cell r="G1225" t="str">
            <v>EL GRANDE, BF HOMES, PARANAQUE</v>
          </cell>
          <cell r="H1225" t="str">
            <v>PARAÑAQUE CITY</v>
          </cell>
          <cell r="I1225" t="str">
            <v>PARAÑAQUE</v>
          </cell>
          <cell r="J1225" t="str">
            <v>for energization without clf, applicant needs to write letter to HOA to energize hte DT</v>
          </cell>
          <cell r="K1225"/>
          <cell r="L1225" t="str">
            <v>VJC</v>
          </cell>
          <cell r="M1225" t="str">
            <v>CLOSE</v>
          </cell>
          <cell r="N1225" t="str">
            <v>JSP</v>
          </cell>
          <cell r="O1225">
            <v>35.880000000000003</v>
          </cell>
          <cell r="P1225"/>
          <cell r="Q1225">
            <v>48.88</v>
          </cell>
          <cell r="R1225">
            <v>75</v>
          </cell>
          <cell r="S1225">
            <v>285759.53999999998</v>
          </cell>
          <cell r="T1225" t="str">
            <v>NEW</v>
          </cell>
          <cell r="U1225">
            <v>25027.86</v>
          </cell>
          <cell r="V1225">
            <v>29620.5</v>
          </cell>
          <cell r="W1225">
            <v>44886.679861111108</v>
          </cell>
          <cell r="X1225">
            <v>44890.555555555555</v>
          </cell>
          <cell r="Y1225">
            <v>44890</v>
          </cell>
          <cell r="Z1225"/>
          <cell r="AA1225">
            <v>44909.665277777778</v>
          </cell>
          <cell r="AB1225">
            <v>45276.338888888888</v>
          </cell>
          <cell r="AC1225">
            <v>22.985416666670062</v>
          </cell>
          <cell r="AD1225">
            <v>19.109722222223354</v>
          </cell>
          <cell r="AE1225">
            <v>366.67361111110949</v>
          </cell>
          <cell r="AF1225">
            <v>44904.754241276394</v>
          </cell>
          <cell r="AG1225">
            <v>44913.374075987143</v>
          </cell>
          <cell r="AH1225">
            <v>44936.679861111108</v>
          </cell>
          <cell r="AI1225">
            <v>0.81801041666678753</v>
          </cell>
          <cell r="AJ1225">
            <v>9.1668402777777374</v>
          </cell>
          <cell r="AK1225">
            <v>20</v>
          </cell>
          <cell r="AL1225">
            <v>34</v>
          </cell>
          <cell r="AM1225">
            <v>21.074380165289259</v>
          </cell>
          <cell r="AN1225">
            <v>26.694214876033058</v>
          </cell>
          <cell r="AO1225">
            <v>18.074380165289259</v>
          </cell>
          <cell r="AP1225">
            <v>40</v>
          </cell>
          <cell r="AQ1225">
            <v>32</v>
          </cell>
          <cell r="AR1225">
            <v>27</v>
          </cell>
          <cell r="AS1225">
            <v>44941.665277777778</v>
          </cell>
          <cell r="AT1225">
            <v>44936.665277777778</v>
          </cell>
          <cell r="AU1225"/>
          <cell r="AV1225"/>
          <cell r="AW1225"/>
          <cell r="AX1225"/>
          <cell r="AY1225"/>
          <cell r="AZ1225"/>
          <cell r="BA1225"/>
          <cell r="BB1225"/>
          <cell r="BC1225" t="str">
            <v>PAID</v>
          </cell>
          <cell r="BD1225"/>
          <cell r="BE1225">
            <v>44912.665277777778</v>
          </cell>
          <cell r="BF1225">
            <v>70.334722222221899</v>
          </cell>
          <cell r="BG1225">
            <v>44909</v>
          </cell>
          <cell r="BH1225">
            <v>44983</v>
          </cell>
        </row>
        <row r="1226">
          <cell r="E1226" t="str">
            <v>X22093914094</v>
          </cell>
          <cell r="F1226" t="str">
            <v>CAKEFEST, INC.</v>
          </cell>
          <cell r="G1226" t="str">
            <v>PRESIDENT'S, BF HOMES, PARANAQUE</v>
          </cell>
          <cell r="H1226" t="str">
            <v>PARAÑAQUE CITY</v>
          </cell>
          <cell r="I1226" t="str">
            <v>PARAÑAQUE</v>
          </cell>
          <cell r="J1226"/>
          <cell r="K1226"/>
          <cell r="L1226" t="str">
            <v>VJC</v>
          </cell>
          <cell r="M1226" t="str">
            <v>CLOSE</v>
          </cell>
          <cell r="N1226" t="str">
            <v>JSP</v>
          </cell>
          <cell r="O1226">
            <v>60.02</v>
          </cell>
          <cell r="P1226"/>
          <cell r="Q1226">
            <v>81.97</v>
          </cell>
          <cell r="R1226">
            <v>77</v>
          </cell>
          <cell r="S1226">
            <v>348409.1</v>
          </cell>
          <cell r="T1226" t="str">
            <v>NEW</v>
          </cell>
          <cell r="U1226">
            <v>41520.339999999997</v>
          </cell>
          <cell r="V1226">
            <v>45848.02</v>
          </cell>
          <cell r="W1226">
            <v>44893.580555555556</v>
          </cell>
          <cell r="X1226">
            <v>44900.302777777775</v>
          </cell>
          <cell r="Y1226">
            <v>44896</v>
          </cell>
          <cell r="Z1226"/>
          <cell r="AA1226">
            <v>44903.347222222219</v>
          </cell>
          <cell r="AB1226">
            <v>45276.40625</v>
          </cell>
          <cell r="AC1226">
            <v>9.7666666666627862</v>
          </cell>
          <cell r="AD1226">
            <v>3.0444444444437977</v>
          </cell>
          <cell r="AE1226">
            <v>373.05902777778101</v>
          </cell>
          <cell r="AF1226">
            <v>44912.880935783694</v>
          </cell>
          <cell r="AG1226">
            <v>44921.82770384453</v>
          </cell>
          <cell r="AH1226">
            <v>44943.580555555556</v>
          </cell>
          <cell r="AI1226">
            <v>0.32846973572024457</v>
          </cell>
          <cell r="AJ1226">
            <v>8.8823578042328819</v>
          </cell>
          <cell r="AK1226">
            <v>23</v>
          </cell>
          <cell r="AL1226">
            <v>34</v>
          </cell>
          <cell r="AM1226">
            <v>22.300380228136884</v>
          </cell>
          <cell r="AN1226">
            <v>28.247148288973385</v>
          </cell>
          <cell r="AO1226">
            <v>19.300380228136884</v>
          </cell>
          <cell r="AP1226">
            <v>42</v>
          </cell>
          <cell r="AQ1226">
            <v>33.6</v>
          </cell>
          <cell r="AR1226">
            <v>28.6</v>
          </cell>
          <cell r="AS1226">
            <v>44936.947222222218</v>
          </cell>
          <cell r="AT1226">
            <v>44931.947222222218</v>
          </cell>
          <cell r="AU1226"/>
          <cell r="AV1226"/>
          <cell r="AW1226"/>
          <cell r="AX1226"/>
          <cell r="AY1226"/>
          <cell r="AZ1226"/>
          <cell r="BA1226"/>
          <cell r="BB1226"/>
          <cell r="BC1226" t="str">
            <v>PAID</v>
          </cell>
          <cell r="BD1226"/>
          <cell r="BE1226">
            <v>44906.347222222219</v>
          </cell>
          <cell r="BF1226">
            <v>76.652777777781012</v>
          </cell>
          <cell r="BG1226">
            <v>44903</v>
          </cell>
          <cell r="BH1226">
            <v>44983</v>
          </cell>
        </row>
        <row r="1227">
          <cell r="E1227" t="str">
            <v>X22083286910</v>
          </cell>
          <cell r="F1227" t="str">
            <v>AUGUSTO VINZONS GAITE</v>
          </cell>
          <cell r="G1227" t="str">
            <v>ROAD 9C, UNITED PARANAQUE 5, PARANAQUE</v>
          </cell>
          <cell r="H1227" t="str">
            <v>PARAÑAQUE CITY</v>
          </cell>
          <cell r="I1227" t="str">
            <v>PARAÑAQUE</v>
          </cell>
          <cell r="J1227" t="str">
            <v>palitan SE ni customer from no. 8 to 4</v>
          </cell>
          <cell r="K1227"/>
          <cell r="L1227" t="str">
            <v>VJC</v>
          </cell>
          <cell r="M1227" t="str">
            <v>CLOSE</v>
          </cell>
          <cell r="N1227" t="str">
            <v>JSP</v>
          </cell>
          <cell r="O1227">
            <v>50.04</v>
          </cell>
          <cell r="P1227"/>
          <cell r="Q1227">
            <v>76.37</v>
          </cell>
          <cell r="R1227">
            <v>39</v>
          </cell>
          <cell r="S1227">
            <v>325840.73</v>
          </cell>
          <cell r="T1227" t="str">
            <v>NEW</v>
          </cell>
          <cell r="U1227">
            <v>34904.01</v>
          </cell>
          <cell r="V1227">
            <v>35984.120000000003</v>
          </cell>
          <cell r="W1227">
            <v>44806.647222222222</v>
          </cell>
          <cell r="X1227">
            <v>44810</v>
          </cell>
          <cell r="Y1227">
            <v>44809</v>
          </cell>
          <cell r="Z1227"/>
          <cell r="AA1227">
            <v>44846.710416666669</v>
          </cell>
          <cell r="AB1227">
            <v>45276.410416666666</v>
          </cell>
          <cell r="AC1227">
            <v>40.063194444446708</v>
          </cell>
          <cell r="AD1227">
            <v>36.710416666668607</v>
          </cell>
          <cell r="AE1227">
            <v>429.69999999999709</v>
          </cell>
          <cell r="AF1227">
            <v>44826.732724080961</v>
          </cell>
          <cell r="AG1227">
            <v>44835.888857909951</v>
          </cell>
          <cell r="AH1227">
            <v>44856.647222222222</v>
          </cell>
          <cell r="AI1227">
            <v>1.3015699644391503</v>
          </cell>
          <cell r="AJ1227">
            <v>10.230952380952312</v>
          </cell>
          <cell r="AK1227">
            <v>23</v>
          </cell>
          <cell r="AL1227">
            <v>36</v>
          </cell>
          <cell r="AM1227">
            <v>23.085501858736059</v>
          </cell>
          <cell r="AN1227">
            <v>29.241635687732341</v>
          </cell>
          <cell r="AO1227">
            <v>20.085501858736059</v>
          </cell>
          <cell r="AP1227">
            <v>42</v>
          </cell>
          <cell r="AQ1227">
            <v>33.6</v>
          </cell>
          <cell r="AR1227">
            <v>28.6</v>
          </cell>
          <cell r="AS1227">
            <v>44880.310416666667</v>
          </cell>
          <cell r="AT1227">
            <v>44875.310416666667</v>
          </cell>
          <cell r="AU1227"/>
          <cell r="AV1227"/>
          <cell r="AW1227"/>
          <cell r="AX1227"/>
          <cell r="AY1227"/>
          <cell r="AZ1227"/>
          <cell r="BA1227"/>
          <cell r="BB1227"/>
          <cell r="BC1227" t="str">
            <v>PAID</v>
          </cell>
          <cell r="BD1227"/>
          <cell r="BE1227">
            <v>44849.710416666669</v>
          </cell>
          <cell r="BF1227">
            <v>133.28958333333139</v>
          </cell>
          <cell r="BG1227">
            <v>44940</v>
          </cell>
          <cell r="BH1227">
            <v>44983</v>
          </cell>
        </row>
        <row r="1228">
          <cell r="E1228" t="str">
            <v>X22093992383</v>
          </cell>
          <cell r="F1228" t="str">
            <v>JOAQUIN LAMBINICIO GACETA</v>
          </cell>
          <cell r="G1228" t="str">
            <v>LESOTHO, BETTERLIVING SUBD ANNEX 37, PARANAQUE</v>
          </cell>
          <cell r="H1228" t="str">
            <v>PARAÑAQUE CITY</v>
          </cell>
          <cell r="I1228" t="str">
            <v>PARAÑAQUE</v>
          </cell>
          <cell r="J1228" t="str">
            <v>1/11-for site verification if for meter/FCOMP</v>
          </cell>
          <cell r="K1228" t="str">
            <v>W/ ISSUE</v>
          </cell>
          <cell r="L1228" t="str">
            <v>VJC</v>
          </cell>
          <cell r="M1228" t="str">
            <v>CLOSE</v>
          </cell>
          <cell r="N1228" t="str">
            <v>JSP</v>
          </cell>
          <cell r="O1228">
            <v>30.53</v>
          </cell>
          <cell r="P1228">
            <v>15.184799999999999</v>
          </cell>
          <cell r="Q1228">
            <v>41.83</v>
          </cell>
          <cell r="R1228">
            <v>33</v>
          </cell>
          <cell r="S1228">
            <v>156712.1</v>
          </cell>
          <cell r="T1228" t="str">
            <v>NEW</v>
          </cell>
          <cell r="U1228">
            <v>20652.59</v>
          </cell>
          <cell r="V1228">
            <v>21966.35</v>
          </cell>
          <cell r="W1228">
            <v>44879.751736111109</v>
          </cell>
          <cell r="X1228">
            <v>44887</v>
          </cell>
          <cell r="Y1228">
            <v>44888</v>
          </cell>
          <cell r="Z1228"/>
          <cell r="AA1228">
            <v>44940.407638888886</v>
          </cell>
          <cell r="AB1228">
            <v>45276.550694444442</v>
          </cell>
          <cell r="AC1228">
            <v>60.655902777776646</v>
          </cell>
          <cell r="AD1228">
            <v>53.40763888888614</v>
          </cell>
          <cell r="AE1228">
            <v>336.1430555555562</v>
          </cell>
          <cell r="AF1228">
            <v>44898.525929659496</v>
          </cell>
          <cell r="AG1228">
            <v>44907.332381272397</v>
          </cell>
          <cell r="AH1228">
            <v>44929.751736111109</v>
          </cell>
          <cell r="AI1228">
            <v>2.089258873456751</v>
          </cell>
          <cell r="AJ1228">
            <v>8.4035763888889043</v>
          </cell>
          <cell r="AK1228">
            <v>20</v>
          </cell>
          <cell r="AL1228">
            <v>36</v>
          </cell>
          <cell r="AM1228">
            <v>21.774193548387096</v>
          </cell>
          <cell r="AN1228">
            <v>27.58064516129032</v>
          </cell>
          <cell r="AO1228">
            <v>18.774193548387096</v>
          </cell>
          <cell r="AP1228">
            <v>40</v>
          </cell>
          <cell r="AQ1228">
            <v>32</v>
          </cell>
          <cell r="AR1228">
            <v>27</v>
          </cell>
          <cell r="AS1228">
            <v>44972.407638888886</v>
          </cell>
          <cell r="AT1228">
            <v>44967.407638888886</v>
          </cell>
          <cell r="AU1228"/>
          <cell r="AV1228"/>
          <cell r="AW1228"/>
          <cell r="AX1228"/>
          <cell r="AY1228"/>
          <cell r="AZ1228"/>
          <cell r="BA1228"/>
          <cell r="BB1228"/>
          <cell r="BC1228" t="str">
            <v>PAID</v>
          </cell>
          <cell r="BD1228"/>
          <cell r="BE1228">
            <v>44943.407638888886</v>
          </cell>
          <cell r="BF1228">
            <v>39.59236111111386</v>
          </cell>
          <cell r="BG1228">
            <v>44940</v>
          </cell>
          <cell r="BH1228">
            <v>44983</v>
          </cell>
        </row>
        <row r="1229">
          <cell r="E1229" t="str">
            <v>X22093799703</v>
          </cell>
          <cell r="F1229" t="str">
            <v>BONENA MULTIPURPOSE COOPERATIVE</v>
          </cell>
          <cell r="G1229" t="str">
            <v>VETERANS, VETERANS CENTER, TAGUIG CITY</v>
          </cell>
          <cell r="H1229" t="str">
            <v>TAGUIG CITY</v>
          </cell>
          <cell r="I1229" t="str">
            <v>PARAÑAQUE</v>
          </cell>
          <cell r="J1229"/>
          <cell r="K1229" t="str">
            <v>W/O ISSUE</v>
          </cell>
          <cell r="L1229" t="str">
            <v>VJC</v>
          </cell>
          <cell r="M1229" t="str">
            <v>CLOSE</v>
          </cell>
          <cell r="N1229" t="str">
            <v>JSP</v>
          </cell>
          <cell r="O1229">
            <v>57.05</v>
          </cell>
          <cell r="P1229">
            <v>18.530799999999999</v>
          </cell>
          <cell r="Q1229">
            <v>77.8</v>
          </cell>
          <cell r="R1229">
            <v>66</v>
          </cell>
          <cell r="S1229">
            <v>354437.05</v>
          </cell>
          <cell r="T1229" t="str">
            <v>NEW</v>
          </cell>
          <cell r="U1229">
            <v>39769.06</v>
          </cell>
          <cell r="V1229">
            <v>39769.06</v>
          </cell>
          <cell r="W1229">
            <v>44911.536111111112</v>
          </cell>
          <cell r="X1229">
            <v>44915</v>
          </cell>
          <cell r="Y1229">
            <v>44915</v>
          </cell>
          <cell r="Z1229"/>
          <cell r="AA1229">
            <v>44931.650694444441</v>
          </cell>
          <cell r="AB1229">
            <v>45278.638888888891</v>
          </cell>
          <cell r="AC1229">
            <v>20.114583333328483</v>
          </cell>
          <cell r="AD1229">
            <v>16.650694444440887</v>
          </cell>
          <cell r="AE1229">
            <v>346.98819444444962</v>
          </cell>
          <cell r="AF1229">
            <v>44930.836491339251</v>
          </cell>
          <cell r="AG1229">
            <v>44939.783259400087</v>
          </cell>
          <cell r="AH1229">
            <v>44961.536111111112</v>
          </cell>
          <cell r="AI1229">
            <v>0.67648790494442335</v>
          </cell>
          <cell r="AJ1229">
            <v>8.2616236772488012</v>
          </cell>
          <cell r="AK1229">
            <v>23</v>
          </cell>
          <cell r="AL1229">
            <v>34</v>
          </cell>
          <cell r="AM1229">
            <v>22.300380228136884</v>
          </cell>
          <cell r="AN1229">
            <v>28.247148288973385</v>
          </cell>
          <cell r="AO1229">
            <v>19.300380228136884</v>
          </cell>
          <cell r="AP1229">
            <v>42</v>
          </cell>
          <cell r="AQ1229">
            <v>33.6</v>
          </cell>
          <cell r="AR1229">
            <v>28.6</v>
          </cell>
          <cell r="AS1229">
            <v>44965.250694444439</v>
          </cell>
          <cell r="AT1229">
            <v>44960.250694444439</v>
          </cell>
          <cell r="AU1229"/>
          <cell r="AV1229"/>
          <cell r="AW1229"/>
          <cell r="AX1229"/>
          <cell r="AY1229"/>
          <cell r="AZ1229"/>
          <cell r="BA1229"/>
          <cell r="BB1229"/>
          <cell r="BC1229" t="str">
            <v>PAID</v>
          </cell>
          <cell r="BD1229"/>
          <cell r="BE1229">
            <v>44934.650694444441</v>
          </cell>
          <cell r="BF1229">
            <v>48.349305555559113</v>
          </cell>
          <cell r="BG1229">
            <v>44931</v>
          </cell>
          <cell r="BH1229">
            <v>44983</v>
          </cell>
        </row>
        <row r="1230">
          <cell r="E1230" t="str">
            <v>X22104318261</v>
          </cell>
          <cell r="F1230" t="str">
            <v>CYNTHIA A TOLENTINO</v>
          </cell>
          <cell r="G1230" t="str">
            <v>HOLY SPIRIT, HOLY FAMILY VILL, TAGUIG CITY</v>
          </cell>
          <cell r="H1230" t="str">
            <v>TAGUIG CITY</v>
          </cell>
          <cell r="I1230" t="str">
            <v>PARAÑAQUE</v>
          </cell>
          <cell r="J1230"/>
          <cell r="K1230"/>
          <cell r="L1230" t="str">
            <v>VJC</v>
          </cell>
          <cell r="M1230" t="str">
            <v>CLOSE</v>
          </cell>
          <cell r="N1230" t="str">
            <v>JSP</v>
          </cell>
          <cell r="O1230">
            <v>58.03</v>
          </cell>
          <cell r="P1230"/>
          <cell r="Q1230">
            <v>89.28</v>
          </cell>
          <cell r="R1230">
            <v>21</v>
          </cell>
          <cell r="S1230">
            <v>316046.71999999997</v>
          </cell>
          <cell r="T1230" t="str">
            <v>NEW</v>
          </cell>
          <cell r="U1230">
            <v>40451.47</v>
          </cell>
          <cell r="V1230">
            <v>46451.3</v>
          </cell>
          <cell r="W1230">
            <v>44904.454861111109</v>
          </cell>
          <cell r="X1230">
            <v>44909.526388888888</v>
          </cell>
          <cell r="Y1230">
            <v>44909</v>
          </cell>
          <cell r="Z1230"/>
          <cell r="AA1230">
            <v>44923.669444444444</v>
          </cell>
          <cell r="AB1230">
            <v>45425.55972222222</v>
          </cell>
          <cell r="AC1230">
            <v>19.214583333334303</v>
          </cell>
          <cell r="AD1230">
            <v>14.143055555556202</v>
          </cell>
          <cell r="AE1230">
            <v>501.89027777777665</v>
          </cell>
          <cell r="AF1230">
            <v>44924.540362969849</v>
          </cell>
          <cell r="AG1230">
            <v>44933.696496798839</v>
          </cell>
          <cell r="AH1230">
            <v>44954.454861111109</v>
          </cell>
          <cell r="AI1230">
            <v>0.62424189814817965</v>
          </cell>
          <cell r="AJ1230">
            <v>11.949768518518491</v>
          </cell>
          <cell r="AK1230">
            <v>23</v>
          </cell>
          <cell r="AL1230">
            <v>36</v>
          </cell>
          <cell r="AM1230">
            <v>23.085501858736059</v>
          </cell>
          <cell r="AN1230">
            <v>29.241635687732341</v>
          </cell>
          <cell r="AO1230">
            <v>20.085501858736059</v>
          </cell>
          <cell r="AP1230">
            <v>42</v>
          </cell>
          <cell r="AQ1230">
            <v>33.6</v>
          </cell>
          <cell r="AR1230">
            <v>28.6</v>
          </cell>
          <cell r="AS1230">
            <v>44957.269444444442</v>
          </cell>
          <cell r="AT1230">
            <v>44952.269444444442</v>
          </cell>
          <cell r="AU1230"/>
          <cell r="AV1230"/>
          <cell r="AW1230"/>
          <cell r="AX1230"/>
          <cell r="AY1230"/>
          <cell r="AZ1230"/>
          <cell r="BA1230"/>
          <cell r="BB1230"/>
          <cell r="BC1230" t="str">
            <v>PAID</v>
          </cell>
          <cell r="BD1230"/>
          <cell r="BE1230">
            <v>44926.669444444444</v>
          </cell>
          <cell r="BF1230">
            <v>72</v>
          </cell>
          <cell r="BG1230">
            <v>44916</v>
          </cell>
          <cell r="BH1230">
            <v>44983</v>
          </cell>
        </row>
        <row r="1231">
          <cell r="E1231" t="str">
            <v>X22104286158</v>
          </cell>
          <cell r="F1231" t="str">
            <v>ILLUSTRA LAND PHILS.INC.</v>
          </cell>
          <cell r="G1231" t="str">
            <v>THOMAS, MULTINATIONAL VILL, PARANAQUE</v>
          </cell>
          <cell r="H1231" t="str">
            <v>PARAÑAQUE CITY</v>
          </cell>
          <cell r="I1231" t="str">
            <v>PARAÑAQUE</v>
          </cell>
          <cell r="J1231" t="str">
            <v>RTPI 1125</v>
          </cell>
          <cell r="K1231"/>
          <cell r="L1231" t="str">
            <v>VJC</v>
          </cell>
          <cell r="M1231" t="str">
            <v>CLOSE</v>
          </cell>
          <cell r="N1231" t="str">
            <v>JSP</v>
          </cell>
          <cell r="O1231">
            <v>55.03</v>
          </cell>
          <cell r="P1231"/>
          <cell r="Q1231">
            <v>79.180000000000007</v>
          </cell>
          <cell r="R1231">
            <v>240</v>
          </cell>
          <cell r="S1231">
            <v>402859.43</v>
          </cell>
          <cell r="T1231" t="str">
            <v>NEW</v>
          </cell>
          <cell r="U1231">
            <v>38363.519999999997</v>
          </cell>
          <cell r="V1231">
            <v>37911.31</v>
          </cell>
          <cell r="W1231">
            <v>44876.474999999999</v>
          </cell>
          <cell r="X1231">
            <v>44882.598611111112</v>
          </cell>
          <cell r="Y1231">
            <v>44881</v>
          </cell>
          <cell r="Z1231"/>
          <cell r="AA1231">
            <v>44890.597916666666</v>
          </cell>
          <cell r="AB1231">
            <v>45425.586111111108</v>
          </cell>
          <cell r="AC1231">
            <v>14.122916666667152</v>
          </cell>
          <cell r="AD1231">
            <v>7.9993055555532919</v>
          </cell>
          <cell r="AE1231">
            <v>534.98819444444234</v>
          </cell>
          <cell r="AF1231">
            <v>44894.09252988048</v>
          </cell>
          <cell r="AG1231">
            <v>44902.590537848606</v>
          </cell>
          <cell r="AH1231">
            <v>44926.474999999999</v>
          </cell>
          <cell r="AI1231">
            <v>0.51374667874397895</v>
          </cell>
          <cell r="AJ1231">
            <v>12.737814153439103</v>
          </cell>
          <cell r="AK1231">
            <v>23</v>
          </cell>
          <cell r="AL1231">
            <v>30</v>
          </cell>
          <cell r="AM1231">
            <v>20.617529880478088</v>
          </cell>
          <cell r="AN1231">
            <v>26.115537848605577</v>
          </cell>
          <cell r="AO1231">
            <v>17.617529880478088</v>
          </cell>
          <cell r="AP1231">
            <v>42</v>
          </cell>
          <cell r="AQ1231">
            <v>33.6</v>
          </cell>
          <cell r="AR1231">
            <v>28.6</v>
          </cell>
          <cell r="AS1231">
            <v>44924.197916666664</v>
          </cell>
          <cell r="AT1231">
            <v>44919.197916666664</v>
          </cell>
          <cell r="AU1231"/>
          <cell r="AV1231"/>
          <cell r="AW1231"/>
          <cell r="AX1231"/>
          <cell r="AY1231"/>
          <cell r="AZ1231"/>
          <cell r="BA1231"/>
          <cell r="BB1231"/>
          <cell r="BC1231" t="str">
            <v>PAID</v>
          </cell>
          <cell r="BD1231"/>
          <cell r="BE1231">
            <v>44893.597916666666</v>
          </cell>
          <cell r="BF1231">
            <v>89.402083333334303</v>
          </cell>
          <cell r="BG1231">
            <v>44890</v>
          </cell>
          <cell r="BH1231">
            <v>44983</v>
          </cell>
        </row>
        <row r="1232">
          <cell r="E1232" t="str">
            <v>P2101102727</v>
          </cell>
          <cell r="F1232" t="str">
            <v>MN_MAJOR, Loadsplit from 75kVA : [021971|WA216636|B5-0711|47ZJ|]</v>
          </cell>
          <cell r="G1232" t="str">
            <v>ROAD 4 PILDERA II DEFAULT BARANGAY PASAY CITY</v>
          </cell>
          <cell r="H1232" t="str">
            <v>PASAY CITY</v>
          </cell>
          <cell r="I1232" t="str">
            <v>PARAÑAQUE</v>
          </cell>
          <cell r="J1232"/>
          <cell r="K1232"/>
          <cell r="L1232" t="str">
            <v>VJC</v>
          </cell>
          <cell r="M1232" t="str">
            <v>CLOSE</v>
          </cell>
          <cell r="N1232" t="str">
            <v>MBF</v>
          </cell>
          <cell r="O1232">
            <v>17.53</v>
          </cell>
          <cell r="P1232"/>
          <cell r="Q1232">
            <v>1.4</v>
          </cell>
          <cell r="R1232">
            <v>0</v>
          </cell>
          <cell r="S1232">
            <v>153953.48000000001</v>
          </cell>
          <cell r="T1232" t="str">
            <v>OLDT</v>
          </cell>
          <cell r="U1232">
            <v>11718.27</v>
          </cell>
          <cell r="V1232"/>
          <cell r="W1232">
            <v>44227.895833333336</v>
          </cell>
          <cell r="X1232">
            <v>44230.645138888889</v>
          </cell>
          <cell r="Y1232">
            <v>44224</v>
          </cell>
          <cell r="Z1232"/>
          <cell r="AA1232">
            <v>44633.658333333333</v>
          </cell>
          <cell r="AB1232">
            <v>45624.304166666669</v>
          </cell>
          <cell r="AC1232">
            <v>405.76249999999709</v>
          </cell>
          <cell r="AD1232">
            <v>403.0131944444438</v>
          </cell>
          <cell r="AE1232">
            <v>990.64583333333576</v>
          </cell>
          <cell r="AF1232">
            <v>44246.670026881722</v>
          </cell>
          <cell r="AG1232">
            <v>44255.476478494624</v>
          </cell>
          <cell r="AH1232">
            <v>44277.895833333336</v>
          </cell>
          <cell r="AI1232">
            <v>13.976263888888788</v>
          </cell>
          <cell r="AJ1232">
            <v>24.766145833333393</v>
          </cell>
          <cell r="AK1232">
            <v>20</v>
          </cell>
          <cell r="AL1232">
            <v>36</v>
          </cell>
          <cell r="AM1232">
            <v>21.774193548387096</v>
          </cell>
          <cell r="AN1232">
            <v>27.58064516129032</v>
          </cell>
          <cell r="AO1232">
            <v>18.774193548387096</v>
          </cell>
          <cell r="AP1232">
            <v>40</v>
          </cell>
          <cell r="AQ1232">
            <v>32</v>
          </cell>
          <cell r="AR1232">
            <v>27</v>
          </cell>
          <cell r="AS1232">
            <v>44665.658333333333</v>
          </cell>
          <cell r="AT1232">
            <v>44660.658333333333</v>
          </cell>
          <cell r="AU1232"/>
          <cell r="AV1232"/>
          <cell r="AW1232"/>
          <cell r="AX1232"/>
          <cell r="AY1232"/>
          <cell r="AZ1232"/>
          <cell r="BA1232"/>
          <cell r="BB1232"/>
          <cell r="BC1232" t="str">
            <v>PAID</v>
          </cell>
          <cell r="BD1232" t="str">
            <v>WITH BACKJOB</v>
          </cell>
          <cell r="BE1232">
            <v>44636.658333333333</v>
          </cell>
          <cell r="BF1232">
            <v>346.34166666666715</v>
          </cell>
          <cell r="BG1232">
            <v>44633</v>
          </cell>
          <cell r="BH1232">
            <v>44983</v>
          </cell>
        </row>
        <row r="1233">
          <cell r="E1233" t="str">
            <v>X21094320295</v>
          </cell>
          <cell r="F1233" t="str">
            <v>CONVERGE INFORMATION AND COMMUNICATIONS TECHNOLOGY</v>
          </cell>
          <cell r="G1233" t="str">
            <v>EAST SERVICE RD, AFP OVAI PH 3, TAGUIG CITY</v>
          </cell>
          <cell r="H1233" t="str">
            <v>TAGUIG CITY</v>
          </cell>
          <cell r="I1233" t="str">
            <v>PARAÑAQUE</v>
          </cell>
          <cell r="J1233" t="str">
            <v>SSP 0117 c/o Pasig Ops</v>
          </cell>
          <cell r="K1233" t="str">
            <v>W/ ISSUE</v>
          </cell>
          <cell r="L1233" t="str">
            <v>VJC</v>
          </cell>
          <cell r="M1233" t="str">
            <v>CLOSE</v>
          </cell>
          <cell r="N1233" t="str">
            <v>JSP</v>
          </cell>
          <cell r="O1233">
            <v>20.07</v>
          </cell>
          <cell r="P1233">
            <v>16.533300000000001</v>
          </cell>
          <cell r="Q1233">
            <v>27.48</v>
          </cell>
          <cell r="R1233">
            <v>26</v>
          </cell>
          <cell r="S1233">
            <v>164542.79999999999</v>
          </cell>
          <cell r="T1233" t="str">
            <v>NEW</v>
          </cell>
          <cell r="U1233">
            <v>13992</v>
          </cell>
          <cell r="V1233">
            <v>13992</v>
          </cell>
          <cell r="W1233">
            <v>44896.507638888892</v>
          </cell>
          <cell r="X1233">
            <v>44902</v>
          </cell>
          <cell r="Y1233">
            <v>44901</v>
          </cell>
          <cell r="Z1233"/>
          <cell r="AA1233">
            <v>44943.670138888891</v>
          </cell>
          <cell r="AB1233">
            <v>45534.537499999999</v>
          </cell>
          <cell r="AC1233">
            <v>47.162499999998545</v>
          </cell>
          <cell r="AD1233">
            <v>41.670138888890506</v>
          </cell>
          <cell r="AE1233">
            <v>590.86736111110804</v>
          </cell>
          <cell r="AF1233">
            <v>44915.281832437278</v>
          </cell>
          <cell r="AG1233">
            <v>44924.08828405018</v>
          </cell>
          <cell r="AH1233">
            <v>44946.507638888892</v>
          </cell>
          <cell r="AI1233">
            <v>1.6244861111110609</v>
          </cell>
          <cell r="AJ1233">
            <v>14.771684027777701</v>
          </cell>
          <cell r="AK1233">
            <v>20</v>
          </cell>
          <cell r="AL1233">
            <v>36</v>
          </cell>
          <cell r="AM1233">
            <v>21.774193548387096</v>
          </cell>
          <cell r="AN1233">
            <v>27.58064516129032</v>
          </cell>
          <cell r="AO1233">
            <v>18.774193548387096</v>
          </cell>
          <cell r="AP1233">
            <v>40</v>
          </cell>
          <cell r="AQ1233">
            <v>32</v>
          </cell>
          <cell r="AR1233">
            <v>27</v>
          </cell>
          <cell r="AS1233">
            <v>44975.670138888891</v>
          </cell>
          <cell r="AT1233">
            <v>44970.670138888891</v>
          </cell>
          <cell r="AU1233"/>
          <cell r="AV1233"/>
          <cell r="AW1233"/>
          <cell r="AX1233"/>
          <cell r="AY1233"/>
          <cell r="AZ1233"/>
          <cell r="BA1233"/>
          <cell r="BB1233"/>
          <cell r="BC1233" t="str">
            <v>PAID</v>
          </cell>
          <cell r="BD1233"/>
          <cell r="BE1233">
            <v>44946.670138888891</v>
          </cell>
          <cell r="BF1233">
            <v>36.329861111109494</v>
          </cell>
          <cell r="BG1233">
            <v>44943</v>
          </cell>
          <cell r="BH1233">
            <v>44983</v>
          </cell>
        </row>
        <row r="1234">
          <cell r="E1234" t="str">
            <v>X22083347881</v>
          </cell>
          <cell r="F1234" t="str">
            <v>MONLIMAR DEVELOPMENT ACADEMY, INC.</v>
          </cell>
          <cell r="G1234" t="str">
            <v>M.L. QUEZON, PUROK 5, TAGUIG CITY</v>
          </cell>
          <cell r="H1234" t="str">
            <v>TAGUIG CITY</v>
          </cell>
          <cell r="I1234" t="str">
            <v>PARAÑAQUE</v>
          </cell>
          <cell r="J1234"/>
          <cell r="K1234"/>
          <cell r="L1234" t="str">
            <v>VJC</v>
          </cell>
          <cell r="M1234" t="str">
            <v>CLOSE</v>
          </cell>
          <cell r="N1234" t="str">
            <v>JSP</v>
          </cell>
          <cell r="O1234">
            <v>110.03</v>
          </cell>
          <cell r="P1234"/>
          <cell r="Q1234">
            <v>165.83</v>
          </cell>
          <cell r="R1234">
            <v>97</v>
          </cell>
          <cell r="S1234">
            <v>698891.18</v>
          </cell>
          <cell r="T1234" t="str">
            <v>NEW</v>
          </cell>
          <cell r="U1234">
            <v>76726.39</v>
          </cell>
          <cell r="V1234">
            <v>87081.23</v>
          </cell>
          <cell r="W1234">
            <v>44900.435416666667</v>
          </cell>
          <cell r="X1234">
            <v>44904</v>
          </cell>
          <cell r="Y1234">
            <v>44904</v>
          </cell>
          <cell r="Z1234"/>
          <cell r="AA1234">
            <v>44916.392361111109</v>
          </cell>
          <cell r="AB1234">
            <v>45512.633333333331</v>
          </cell>
          <cell r="AC1234">
            <v>15.956944444442343</v>
          </cell>
          <cell r="AD1234">
            <v>12.392361111109494</v>
          </cell>
          <cell r="AE1234">
            <v>596.2409722222219</v>
          </cell>
          <cell r="AF1234">
            <v>44920.7804870892</v>
          </cell>
          <cell r="AG1234">
            <v>44930.005839201876</v>
          </cell>
          <cell r="AH1234">
            <v>44950.435416666667</v>
          </cell>
          <cell r="AI1234">
            <v>0.5126439165409078</v>
          </cell>
          <cell r="AJ1234">
            <v>13.550931186868679</v>
          </cell>
          <cell r="AK1234">
            <v>26</v>
          </cell>
          <cell r="AL1234">
            <v>34</v>
          </cell>
          <cell r="AM1234">
            <v>23.345070422535212</v>
          </cell>
          <cell r="AN1234">
            <v>29.570422535211268</v>
          </cell>
          <cell r="AO1234">
            <v>20.345070422535212</v>
          </cell>
          <cell r="AP1234">
            <v>44</v>
          </cell>
          <cell r="AQ1234">
            <v>35.200000000000003</v>
          </cell>
          <cell r="AR1234">
            <v>30.200000000000003</v>
          </cell>
          <cell r="AS1234">
            <v>44951.592361111107</v>
          </cell>
          <cell r="AT1234">
            <v>44946.592361111107</v>
          </cell>
          <cell r="AU1234"/>
          <cell r="AV1234"/>
          <cell r="AW1234"/>
          <cell r="AX1234"/>
          <cell r="AY1234"/>
          <cell r="AZ1234"/>
          <cell r="BA1234"/>
          <cell r="BB1234"/>
          <cell r="BC1234" t="str">
            <v>PAID</v>
          </cell>
          <cell r="BD1234"/>
          <cell r="BE1234">
            <v>44919.392361111109</v>
          </cell>
          <cell r="BF1234">
            <v>63.607638888890506</v>
          </cell>
          <cell r="BG1234">
            <v>44916</v>
          </cell>
          <cell r="BH1234">
            <v>44983</v>
          </cell>
        </row>
        <row r="1235">
          <cell r="E1235" t="str">
            <v>X22072897206</v>
          </cell>
          <cell r="F1235" t="str">
            <v>PHILIPPINE SEVEN CORPORATION</v>
          </cell>
          <cell r="G1235" t="str">
            <v>ALABANG-ZAPOTE, ALMANZA I, LAS PINAS CITY</v>
          </cell>
          <cell r="H1235" t="str">
            <v>LAS PIÑAS CITY</v>
          </cell>
          <cell r="I1235" t="str">
            <v>PARAÑAQUE</v>
          </cell>
          <cell r="J1235" t="str">
            <v>issue on pole location of task1</v>
          </cell>
          <cell r="K1235"/>
          <cell r="L1235" t="str">
            <v>CHALLENGER</v>
          </cell>
          <cell r="M1235" t="str">
            <v>CLOSE</v>
          </cell>
          <cell r="N1235" t="str">
            <v>JSP</v>
          </cell>
          <cell r="O1235">
            <v>47.93</v>
          </cell>
          <cell r="P1235"/>
          <cell r="Q1235">
            <v>83.18</v>
          </cell>
          <cell r="R1235">
            <v>37</v>
          </cell>
          <cell r="S1235">
            <v>328074.49</v>
          </cell>
          <cell r="T1235" t="str">
            <v>NEW</v>
          </cell>
          <cell r="U1235">
            <v>33410.67</v>
          </cell>
          <cell r="V1235">
            <v>38499.730000000003</v>
          </cell>
          <cell r="W1235">
            <v>44844.679166666669</v>
          </cell>
          <cell r="X1235">
            <v>44848</v>
          </cell>
          <cell r="Y1235">
            <v>44845</v>
          </cell>
          <cell r="Z1235"/>
          <cell r="AA1235">
            <v>44888.570833333331</v>
          </cell>
          <cell r="AB1235">
            <v>45108.356944444444</v>
          </cell>
          <cell r="AC1235">
            <v>43.891666666662786</v>
          </cell>
          <cell r="AD1235">
            <v>40.570833333331393</v>
          </cell>
          <cell r="AE1235">
            <v>219.7861111111124</v>
          </cell>
          <cell r="AF1235">
            <v>44864.764668525408</v>
          </cell>
          <cell r="AG1235">
            <v>44873.920802354398</v>
          </cell>
          <cell r="AH1235">
            <v>44894.679166666669</v>
          </cell>
          <cell r="AI1235">
            <v>1.425949074073948</v>
          </cell>
          <cell r="AJ1235">
            <v>5.2330026455026761</v>
          </cell>
          <cell r="AK1235">
            <v>23</v>
          </cell>
          <cell r="AL1235">
            <v>36</v>
          </cell>
          <cell r="AM1235">
            <v>23.085501858736059</v>
          </cell>
          <cell r="AN1235">
            <v>29.241635687732341</v>
          </cell>
          <cell r="AO1235">
            <v>20.085501858736059</v>
          </cell>
          <cell r="AP1235">
            <v>42</v>
          </cell>
          <cell r="AQ1235">
            <v>33.6</v>
          </cell>
          <cell r="AR1235">
            <v>28.6</v>
          </cell>
          <cell r="AS1235">
            <v>44922.17083333333</v>
          </cell>
          <cell r="AT1235">
            <v>44917.17083333333</v>
          </cell>
          <cell r="AU1235"/>
          <cell r="AV1235"/>
          <cell r="AW1235"/>
          <cell r="AX1235"/>
          <cell r="AY1235"/>
          <cell r="AZ1235"/>
          <cell r="BA1235"/>
          <cell r="BB1235"/>
          <cell r="BC1235" t="str">
            <v>PAID</v>
          </cell>
          <cell r="BD1235"/>
          <cell r="BE1235">
            <v>44891.570833333331</v>
          </cell>
          <cell r="BF1235">
            <v>92.429166666668607</v>
          </cell>
          <cell r="BG1235">
            <v>44888</v>
          </cell>
          <cell r="BH1235">
            <v>44984</v>
          </cell>
        </row>
        <row r="1236">
          <cell r="E1236" t="str">
            <v>X22114885323</v>
          </cell>
          <cell r="F1236" t="str">
            <v>REBEL ALLIANCE FOOD SUPPLY INC.</v>
          </cell>
          <cell r="G1236" t="str">
            <v>LEPANTO, SUN VALLEY, PARANAQUE</v>
          </cell>
          <cell r="H1236" t="str">
            <v>PARAÑAQUE CITY</v>
          </cell>
          <cell r="I1236" t="str">
            <v>PARAÑAQUE</v>
          </cell>
          <cell r="J1236"/>
          <cell r="K1236" t="str">
            <v>W/O ISSUE</v>
          </cell>
          <cell r="L1236" t="str">
            <v>ECOM</v>
          </cell>
          <cell r="M1236" t="str">
            <v>CLOSE</v>
          </cell>
          <cell r="N1236" t="str">
            <v>JSP</v>
          </cell>
          <cell r="O1236">
            <v>38.14</v>
          </cell>
          <cell r="P1236">
            <v>20.7408</v>
          </cell>
          <cell r="Q1236">
            <v>52.15</v>
          </cell>
          <cell r="R1236">
            <v>106</v>
          </cell>
          <cell r="S1236">
            <v>361590.9</v>
          </cell>
          <cell r="T1236" t="str">
            <v>NEW</v>
          </cell>
          <cell r="U1236">
            <v>29729.71</v>
          </cell>
          <cell r="V1236">
            <v>31955.39</v>
          </cell>
          <cell r="W1236">
            <v>44938.663194444445</v>
          </cell>
          <cell r="X1236">
            <v>44943</v>
          </cell>
          <cell r="Y1236">
            <v>44940</v>
          </cell>
          <cell r="Z1236"/>
          <cell r="AA1236">
            <v>44947.605555555558</v>
          </cell>
          <cell r="AB1236">
            <v>45100.561111111114</v>
          </cell>
          <cell r="AC1236">
            <v>8.9423611111124046</v>
          </cell>
          <cell r="AD1236">
            <v>4.6055555555576575</v>
          </cell>
          <cell r="AE1236">
            <v>152.9555555555562</v>
          </cell>
          <cell r="AF1236">
            <v>44957.141793666233</v>
          </cell>
          <cell r="AG1236">
            <v>44965.869420125382</v>
          </cell>
          <cell r="AH1236">
            <v>44988.663194444445</v>
          </cell>
          <cell r="AI1236">
            <v>0.3122536420592239</v>
          </cell>
          <cell r="AJ1236">
            <v>3.6417989417989571</v>
          </cell>
          <cell r="AK1236">
            <v>23</v>
          </cell>
          <cell r="AL1236">
            <v>32</v>
          </cell>
          <cell r="AM1236">
            <v>21.478599221789885</v>
          </cell>
          <cell r="AN1236">
            <v>27.206225680933851</v>
          </cell>
          <cell r="AO1236">
            <v>18.478599221789885</v>
          </cell>
          <cell r="AP1236">
            <v>42</v>
          </cell>
          <cell r="AQ1236">
            <v>33.6</v>
          </cell>
          <cell r="AR1236">
            <v>28.6</v>
          </cell>
          <cell r="AS1236">
            <v>44981.205555555556</v>
          </cell>
          <cell r="AT1236">
            <v>44976.205555555556</v>
          </cell>
          <cell r="AU1236"/>
          <cell r="AV1236"/>
          <cell r="AW1236"/>
          <cell r="AX1236"/>
          <cell r="AY1236"/>
          <cell r="AZ1236"/>
          <cell r="BA1236"/>
          <cell r="BB1236"/>
          <cell r="BC1236" t="str">
            <v>PAID</v>
          </cell>
          <cell r="BD1236"/>
          <cell r="BE1236">
            <v>44950.605555555558</v>
          </cell>
          <cell r="BF1236">
            <v>34.394444444442343</v>
          </cell>
          <cell r="BG1236">
            <v>44943</v>
          </cell>
          <cell r="BH1236">
            <v>44985</v>
          </cell>
        </row>
        <row r="1237">
          <cell r="E1237" t="str">
            <v>C2211000244</v>
          </cell>
          <cell r="F1237" t="str">
            <v>FRESH N' FAMOUS FOODS INC.,</v>
          </cell>
          <cell r="G1237" t="str">
            <v>MAGDAONG, NEW BILIBID PRISONS, MUNTINLUPA</v>
          </cell>
          <cell r="H1237" t="str">
            <v>MUNTINLUPA CITY</v>
          </cell>
          <cell r="I1237" t="str">
            <v>PARAÑAQUE</v>
          </cell>
          <cell r="J1237"/>
          <cell r="K1237"/>
          <cell r="L1237" t="str">
            <v>ECOM</v>
          </cell>
          <cell r="M1237" t="str">
            <v>CLOSE</v>
          </cell>
          <cell r="N1237" t="str">
            <v>JSP</v>
          </cell>
          <cell r="O1237">
            <v>7</v>
          </cell>
          <cell r="P1237"/>
          <cell r="Q1237">
            <v>173.82</v>
          </cell>
          <cell r="R1237">
            <v>0</v>
          </cell>
          <cell r="S1237">
            <v>109991.77</v>
          </cell>
          <cell r="T1237" t="str">
            <v>TERMINATION</v>
          </cell>
          <cell r="U1237">
            <v>18875.79</v>
          </cell>
          <cell r="V1237">
            <v>18645.46</v>
          </cell>
          <cell r="W1237">
            <v>44901</v>
          </cell>
          <cell r="X1237">
            <v>44908</v>
          </cell>
          <cell r="Y1237">
            <v>44908</v>
          </cell>
          <cell r="Z1237"/>
          <cell r="AA1237">
            <v>44916</v>
          </cell>
          <cell r="AB1237">
            <v>45316.665972222225</v>
          </cell>
          <cell r="AC1237">
            <v>15</v>
          </cell>
          <cell r="AD1237">
            <v>8</v>
          </cell>
          <cell r="AE1237">
            <v>400.66597222222481</v>
          </cell>
          <cell r="AF1237">
            <v>44922.206896551725</v>
          </cell>
          <cell r="AG1237">
            <v>44931.662068965517</v>
          </cell>
          <cell r="AH1237">
            <v>44951</v>
          </cell>
          <cell r="AI1237">
            <v>0.46474358974358976</v>
          </cell>
          <cell r="AJ1237">
            <v>9.1060448232323825</v>
          </cell>
          <cell r="AK1237">
            <v>26</v>
          </cell>
          <cell r="AL1237">
            <v>36</v>
          </cell>
          <cell r="AM1237">
            <v>24.206896551724139</v>
          </cell>
          <cell r="AN1237">
            <v>30.662068965517239</v>
          </cell>
          <cell r="AO1237">
            <v>21.206896551724139</v>
          </cell>
          <cell r="AP1237">
            <v>44</v>
          </cell>
          <cell r="AQ1237">
            <v>35.200000000000003</v>
          </cell>
          <cell r="AR1237">
            <v>30.200000000000003</v>
          </cell>
          <cell r="AS1237">
            <v>44951.199999999997</v>
          </cell>
          <cell r="AT1237">
            <v>44946.2</v>
          </cell>
          <cell r="AU1237"/>
          <cell r="AV1237"/>
          <cell r="AW1237"/>
          <cell r="AX1237"/>
          <cell r="AY1237"/>
          <cell r="AZ1237"/>
          <cell r="BA1237"/>
          <cell r="BB1237"/>
          <cell r="BC1237" t="str">
            <v>PAID</v>
          </cell>
          <cell r="BD1237"/>
          <cell r="BE1237">
            <v>44919</v>
          </cell>
          <cell r="BF1237">
            <v>66</v>
          </cell>
          <cell r="BG1237">
            <v>44916</v>
          </cell>
          <cell r="BH1237">
            <v>44985</v>
          </cell>
        </row>
        <row r="1238">
          <cell r="E1238" t="str">
            <v>X23010023912</v>
          </cell>
          <cell r="F1238" t="str">
            <v>MULTICHANNEL CORPORATION</v>
          </cell>
          <cell r="G1238" t="str">
            <v>KATIHAN, POBLACION, MUNTINLUPA</v>
          </cell>
          <cell r="H1238" t="str">
            <v>MUNTINLUPA CITY</v>
          </cell>
          <cell r="I1238" t="str">
            <v>PARAÑAQUE</v>
          </cell>
          <cell r="J1238" t="str">
            <v>RTPI 0110</v>
          </cell>
          <cell r="K1238"/>
          <cell r="L1238" t="str">
            <v>CHALLENGER</v>
          </cell>
          <cell r="M1238" t="str">
            <v>CLOSE</v>
          </cell>
          <cell r="N1238" t="str">
            <v>JSP</v>
          </cell>
          <cell r="O1238">
            <v>11.86</v>
          </cell>
          <cell r="P1238">
            <v>12.327999999999999</v>
          </cell>
          <cell r="Q1238">
            <v>16.03</v>
          </cell>
          <cell r="R1238">
            <v>0</v>
          </cell>
          <cell r="S1238">
            <v>28540.91</v>
          </cell>
          <cell r="T1238" t="str">
            <v>TERMINATION</v>
          </cell>
          <cell r="U1238">
            <v>9242.5</v>
          </cell>
          <cell r="V1238">
            <v>11337.260000000002</v>
          </cell>
          <cell r="W1238">
            <v>44931.428472222222</v>
          </cell>
          <cell r="X1238">
            <v>44937</v>
          </cell>
          <cell r="Y1238">
            <v>44933</v>
          </cell>
          <cell r="Z1238"/>
          <cell r="AA1238">
            <v>44938.570833333331</v>
          </cell>
          <cell r="AB1238">
            <v>45041.78125</v>
          </cell>
          <cell r="AC1238">
            <v>7.1423611111094942</v>
          </cell>
          <cell r="AD1238">
            <v>1.5708333333313931</v>
          </cell>
          <cell r="AE1238">
            <v>103.21041666666861</v>
          </cell>
          <cell r="AF1238">
            <v>44950.202665770608</v>
          </cell>
          <cell r="AG1238">
            <v>44959.00911738351</v>
          </cell>
          <cell r="AH1238">
            <v>44981.428472222222</v>
          </cell>
          <cell r="AI1238">
            <v>0.24601466049377146</v>
          </cell>
          <cell r="AJ1238">
            <v>2.5802604166667154</v>
          </cell>
          <cell r="AK1238">
            <v>20</v>
          </cell>
          <cell r="AL1238">
            <v>36</v>
          </cell>
          <cell r="AM1238">
            <v>21.774193548387096</v>
          </cell>
          <cell r="AN1238">
            <v>27.58064516129032</v>
          </cell>
          <cell r="AO1238">
            <v>18.774193548387096</v>
          </cell>
          <cell r="AP1238">
            <v>40</v>
          </cell>
          <cell r="AQ1238">
            <v>32</v>
          </cell>
          <cell r="AR1238">
            <v>27</v>
          </cell>
          <cell r="AS1238">
            <v>44970.570833333331</v>
          </cell>
          <cell r="AT1238">
            <v>44965.570833333331</v>
          </cell>
          <cell r="AU1238"/>
          <cell r="AV1238"/>
          <cell r="AW1238"/>
          <cell r="AX1238"/>
          <cell r="AY1238"/>
          <cell r="AZ1238"/>
          <cell r="BA1238"/>
          <cell r="BB1238"/>
          <cell r="BC1238" t="str">
            <v>PAID</v>
          </cell>
          <cell r="BD1238"/>
          <cell r="BE1238">
            <v>44941.570833333331</v>
          </cell>
          <cell r="BF1238">
            <v>45.429166666668607</v>
          </cell>
          <cell r="BG1238">
            <v>44938</v>
          </cell>
          <cell r="BH1238">
            <v>44987</v>
          </cell>
        </row>
        <row r="1239">
          <cell r="E1239" t="str">
            <v>X23010040256</v>
          </cell>
          <cell r="F1239" t="str">
            <v>MAICO RICO SAMSON ANGELES</v>
          </cell>
          <cell r="G1239" t="str">
            <v>FRANCISCO REYES, BF HOMES, PARANAQUE</v>
          </cell>
          <cell r="H1239" t="str">
            <v>PARAÑAQUE CITY</v>
          </cell>
          <cell r="I1239" t="str">
            <v>PARAÑAQUE</v>
          </cell>
          <cell r="J1239"/>
          <cell r="K1239"/>
          <cell r="L1239" t="str">
            <v>CHALLENGER</v>
          </cell>
          <cell r="M1239" t="str">
            <v>CLOSE</v>
          </cell>
          <cell r="N1239" t="str">
            <v>JSP</v>
          </cell>
          <cell r="O1239">
            <v>13.14</v>
          </cell>
          <cell r="P1239">
            <v>13.970800000000001</v>
          </cell>
          <cell r="Q1239">
            <v>17.93</v>
          </cell>
          <cell r="R1239">
            <v>30</v>
          </cell>
          <cell r="S1239">
            <v>128638.72</v>
          </cell>
          <cell r="T1239" t="str">
            <v>MODIFICATION</v>
          </cell>
          <cell r="U1239">
            <v>10240.960000000001</v>
          </cell>
          <cell r="V1239">
            <v>11788.37</v>
          </cell>
          <cell r="W1239">
            <v>44943.725694444445</v>
          </cell>
          <cell r="X1239">
            <v>44951.626388888886</v>
          </cell>
          <cell r="Y1239">
            <v>44944</v>
          </cell>
          <cell r="Z1239"/>
          <cell r="AA1239">
            <v>44951.679166666669</v>
          </cell>
          <cell r="AB1239">
            <v>45110.836111111108</v>
          </cell>
          <cell r="AC1239">
            <v>7.953472222223354</v>
          </cell>
          <cell r="AD1239">
            <v>5.2777777782466728E-2</v>
          </cell>
          <cell r="AE1239">
            <v>159.15694444443943</v>
          </cell>
          <cell r="AF1239">
            <v>44962.499887992832</v>
          </cell>
          <cell r="AG1239">
            <v>44971.306339605733</v>
          </cell>
          <cell r="AH1239">
            <v>44993.725694444445</v>
          </cell>
          <cell r="AI1239">
            <v>0.27395293209880439</v>
          </cell>
          <cell r="AJ1239">
            <v>3.9789236111109858</v>
          </cell>
          <cell r="AK1239">
            <v>20</v>
          </cell>
          <cell r="AL1239">
            <v>36</v>
          </cell>
          <cell r="AM1239">
            <v>21.774193548387096</v>
          </cell>
          <cell r="AN1239">
            <v>27.58064516129032</v>
          </cell>
          <cell r="AO1239">
            <v>18.774193548387096</v>
          </cell>
          <cell r="AP1239">
            <v>40</v>
          </cell>
          <cell r="AQ1239">
            <v>32</v>
          </cell>
          <cell r="AR1239">
            <v>27</v>
          </cell>
          <cell r="AS1239">
            <v>44983.679166666669</v>
          </cell>
          <cell r="AT1239">
            <v>44978.679166666669</v>
          </cell>
          <cell r="AU1239"/>
          <cell r="AV1239"/>
          <cell r="AW1239"/>
          <cell r="AX1239"/>
          <cell r="AY1239"/>
          <cell r="AZ1239"/>
          <cell r="BA1239"/>
          <cell r="BB1239"/>
          <cell r="BC1239" t="str">
            <v>PAID</v>
          </cell>
          <cell r="BD1239"/>
          <cell r="BE1239">
            <v>44954.679166666669</v>
          </cell>
          <cell r="BF1239">
            <v>32.320833333331393</v>
          </cell>
          <cell r="BG1239">
            <v>44951</v>
          </cell>
          <cell r="BH1239">
            <v>44987</v>
          </cell>
        </row>
        <row r="1240">
          <cell r="E1240" t="str">
            <v>X22073088492</v>
          </cell>
          <cell r="F1240" t="str">
            <v>SATIMA COMPOUND HOMEOWNER'S ASSOCIATION</v>
          </cell>
          <cell r="G1240" t="str">
            <v>SATIMA CPD, SATIMA CPD, LAS PINAS CITY</v>
          </cell>
          <cell r="H1240" t="str">
            <v>LAS PIÑAS CITY</v>
          </cell>
          <cell r="I1240" t="str">
            <v>PARAÑAQUE</v>
          </cell>
          <cell r="J1240"/>
          <cell r="K1240"/>
          <cell r="L1240" t="str">
            <v>CHALLENGER</v>
          </cell>
          <cell r="M1240" t="str">
            <v>CLOSE</v>
          </cell>
          <cell r="N1240" t="str">
            <v>JSP</v>
          </cell>
          <cell r="O1240">
            <v>184.81</v>
          </cell>
          <cell r="P1240"/>
          <cell r="Q1240">
            <v>299.27</v>
          </cell>
          <cell r="R1240">
            <v>55.5</v>
          </cell>
          <cell r="S1240">
            <v>840387.48</v>
          </cell>
          <cell r="T1240" t="str">
            <v>NEW</v>
          </cell>
          <cell r="U1240">
            <v>128821.96</v>
          </cell>
          <cell r="V1240">
            <v>129651.13</v>
          </cell>
          <cell r="W1240">
            <v>44879.522291666668</v>
          </cell>
          <cell r="X1240">
            <v>44886</v>
          </cell>
          <cell r="Y1240">
            <v>44883</v>
          </cell>
          <cell r="Z1240"/>
          <cell r="AA1240">
            <v>44896.542361111111</v>
          </cell>
          <cell r="AB1240">
            <v>45358.447916666664</v>
          </cell>
          <cell r="AC1240">
            <v>17.020069444442925</v>
          </cell>
          <cell r="AD1240">
            <v>10.542361111110949</v>
          </cell>
          <cell r="AE1240">
            <v>461.90555555555329</v>
          </cell>
          <cell r="AF1240">
            <v>44900.482023210294</v>
          </cell>
          <cell r="AG1240">
            <v>44909.871284955261</v>
          </cell>
          <cell r="AH1240">
            <v>44929.522291666668</v>
          </cell>
          <cell r="AI1240">
            <v>0.53277108134915874</v>
          </cell>
          <cell r="AJ1240">
            <v>10.041425120772898</v>
          </cell>
          <cell r="AK1240">
            <v>28</v>
          </cell>
          <cell r="AL1240">
            <v>34</v>
          </cell>
          <cell r="AM1240">
            <v>23.959731543624162</v>
          </cell>
          <cell r="AN1240">
            <v>30.348993288590602</v>
          </cell>
          <cell r="AO1240">
            <v>20.959731543624162</v>
          </cell>
          <cell r="AP1240">
            <v>46</v>
          </cell>
          <cell r="AQ1240">
            <v>36.800000000000004</v>
          </cell>
          <cell r="AR1240">
            <v>31.800000000000004</v>
          </cell>
          <cell r="AS1240">
            <v>44933.342361111114</v>
          </cell>
          <cell r="AT1240">
            <v>44928.342361111114</v>
          </cell>
          <cell r="AU1240"/>
          <cell r="AV1240"/>
          <cell r="AW1240"/>
          <cell r="AX1240"/>
          <cell r="AY1240"/>
          <cell r="AZ1240"/>
          <cell r="BA1240"/>
          <cell r="BB1240"/>
          <cell r="BC1240" t="str">
            <v>PAID</v>
          </cell>
          <cell r="BD1240"/>
          <cell r="BE1240">
            <v>44899.542361111111</v>
          </cell>
          <cell r="BF1240">
            <v>87.457638888889051</v>
          </cell>
          <cell r="BG1240">
            <v>44896</v>
          </cell>
          <cell r="BH1240">
            <v>44987</v>
          </cell>
        </row>
        <row r="1241">
          <cell r="E1241" t="str">
            <v>X22041654748</v>
          </cell>
          <cell r="F1241" t="str">
            <v>DANDELION PROPERTIES, INC.</v>
          </cell>
          <cell r="G1241" t="str">
            <v>DR. A. SANTOS, SAN ANTONIO, PARANAQUE</v>
          </cell>
          <cell r="H1241" t="str">
            <v>PARAÑAQUE CITY</v>
          </cell>
          <cell r="I1241" t="str">
            <v>PARAÑAQUE</v>
          </cell>
          <cell r="J1241" t="str">
            <v>SSP 1/13 9-2</v>
          </cell>
          <cell r="K1241" t="str">
            <v>W/O ISSUE</v>
          </cell>
          <cell r="L1241" t="str">
            <v>CHALLENGER</v>
          </cell>
          <cell r="M1241" t="str">
            <v>CLOSE</v>
          </cell>
          <cell r="N1241" t="str">
            <v>JSP</v>
          </cell>
          <cell r="O1241">
            <v>32.26</v>
          </cell>
          <cell r="P1241">
            <v>27.706800000000001</v>
          </cell>
          <cell r="Q1241">
            <v>44.13</v>
          </cell>
          <cell r="R1241">
            <v>38</v>
          </cell>
          <cell r="S1241">
            <v>269721.62</v>
          </cell>
          <cell r="T1241" t="str">
            <v>NEW</v>
          </cell>
          <cell r="U1241">
            <v>25170.03</v>
          </cell>
          <cell r="V1241">
            <v>15811.95</v>
          </cell>
          <cell r="W1241">
            <v>44929.623611111114</v>
          </cell>
          <cell r="X1241">
            <v>44935.368055555555</v>
          </cell>
          <cell r="Y1241">
            <v>44931</v>
          </cell>
          <cell r="Z1241"/>
          <cell r="AA1241">
            <v>44939.557638888888</v>
          </cell>
          <cell r="AB1241">
            <v>45078.782638888886</v>
          </cell>
          <cell r="AC1241">
            <v>9.9340277777737356</v>
          </cell>
          <cell r="AD1241">
            <v>4.1895833333328483</v>
          </cell>
          <cell r="AE1241">
            <v>139.22499999999854</v>
          </cell>
          <cell r="AF1241">
            <v>44948.3978046595</v>
          </cell>
          <cell r="AG1241">
            <v>44957.204256272402</v>
          </cell>
          <cell r="AH1241">
            <v>44979.623611111114</v>
          </cell>
          <cell r="AI1241">
            <v>0.34217206790109533</v>
          </cell>
          <cell r="AJ1241">
            <v>3.4806249999999634</v>
          </cell>
          <cell r="AK1241">
            <v>20</v>
          </cell>
          <cell r="AL1241">
            <v>36</v>
          </cell>
          <cell r="AM1241">
            <v>21.774193548387096</v>
          </cell>
          <cell r="AN1241">
            <v>27.58064516129032</v>
          </cell>
          <cell r="AO1241">
            <v>18.774193548387096</v>
          </cell>
          <cell r="AP1241">
            <v>40</v>
          </cell>
          <cell r="AQ1241">
            <v>32</v>
          </cell>
          <cell r="AR1241">
            <v>27</v>
          </cell>
          <cell r="AS1241">
            <v>44971.557638888888</v>
          </cell>
          <cell r="AT1241">
            <v>44966.557638888888</v>
          </cell>
          <cell r="AU1241"/>
          <cell r="AV1241"/>
          <cell r="AW1241"/>
          <cell r="AX1241"/>
          <cell r="AY1241"/>
          <cell r="AZ1241"/>
          <cell r="BA1241"/>
          <cell r="BB1241"/>
          <cell r="BC1241" t="str">
            <v>PAID</v>
          </cell>
          <cell r="BD1241"/>
          <cell r="BE1241">
            <v>44942.557638888888</v>
          </cell>
          <cell r="BF1241">
            <v>45.442361111112405</v>
          </cell>
          <cell r="BG1241">
            <v>44939</v>
          </cell>
          <cell r="BH1241">
            <v>44988</v>
          </cell>
        </row>
        <row r="1242">
          <cell r="E1242" t="str">
            <v>X22125073831</v>
          </cell>
          <cell r="F1242" t="str">
            <v>WILLY DE LOS SANTOS SY</v>
          </cell>
          <cell r="G1242" t="str">
            <v>ALABANG-ZAPOTE, ALMANZA I, LAS PINAS CITY</v>
          </cell>
          <cell r="H1242" t="str">
            <v>LAS PIÑAS CITY</v>
          </cell>
          <cell r="I1242" t="str">
            <v>PARAÑAQUE</v>
          </cell>
          <cell r="J1242"/>
          <cell r="K1242"/>
          <cell r="L1242" t="str">
            <v>CHALLENGER</v>
          </cell>
          <cell r="M1242" t="str">
            <v>CLOSE</v>
          </cell>
          <cell r="N1242" t="str">
            <v>JSP</v>
          </cell>
          <cell r="O1242">
            <v>17.12</v>
          </cell>
          <cell r="P1242">
            <v>14.662000000000001</v>
          </cell>
          <cell r="Q1242">
            <v>23.27</v>
          </cell>
          <cell r="R1242">
            <v>0</v>
          </cell>
          <cell r="S1242">
            <v>30445.09</v>
          </cell>
          <cell r="T1242" t="str">
            <v>TERMINATION</v>
          </cell>
          <cell r="U1242">
            <v>11933.49</v>
          </cell>
          <cell r="V1242">
            <v>14445.65</v>
          </cell>
          <cell r="W1242">
            <v>44917.566666666666</v>
          </cell>
          <cell r="X1242">
            <v>44924</v>
          </cell>
          <cell r="Y1242">
            <v>44924</v>
          </cell>
          <cell r="Z1242"/>
          <cell r="AA1242">
            <v>44930.811805555553</v>
          </cell>
          <cell r="AB1242">
            <v>45099.696527777778</v>
          </cell>
          <cell r="AC1242">
            <v>13.245138888887595</v>
          </cell>
          <cell r="AD1242">
            <v>6.8118055555532919</v>
          </cell>
          <cell r="AE1242">
            <v>168.88472222222481</v>
          </cell>
          <cell r="AF1242">
            <v>44936.340860215052</v>
          </cell>
          <cell r="AG1242">
            <v>44945.147311827954</v>
          </cell>
          <cell r="AH1242">
            <v>44967.566666666666</v>
          </cell>
          <cell r="AI1242">
            <v>0.4562214506172394</v>
          </cell>
          <cell r="AJ1242">
            <v>4.2221180555556206</v>
          </cell>
          <cell r="AK1242">
            <v>20</v>
          </cell>
          <cell r="AL1242">
            <v>36</v>
          </cell>
          <cell r="AM1242">
            <v>21.774193548387096</v>
          </cell>
          <cell r="AN1242">
            <v>27.58064516129032</v>
          </cell>
          <cell r="AO1242">
            <v>18.774193548387096</v>
          </cell>
          <cell r="AP1242">
            <v>40</v>
          </cell>
          <cell r="AQ1242">
            <v>32</v>
          </cell>
          <cell r="AR1242">
            <v>27</v>
          </cell>
          <cell r="AS1242">
            <v>44962.811805555553</v>
          </cell>
          <cell r="AT1242">
            <v>44957.811805555553</v>
          </cell>
          <cell r="AU1242"/>
          <cell r="AV1242"/>
          <cell r="AW1242"/>
          <cell r="AX1242"/>
          <cell r="AY1242"/>
          <cell r="AZ1242"/>
          <cell r="BA1242"/>
          <cell r="BB1242"/>
          <cell r="BC1242" t="str">
            <v>PAID</v>
          </cell>
          <cell r="BD1242"/>
          <cell r="BE1242">
            <v>44933.811805555553</v>
          </cell>
          <cell r="BF1242">
            <v>54.188194444446708</v>
          </cell>
          <cell r="BG1242">
            <v>44930</v>
          </cell>
          <cell r="BH1242">
            <v>44988</v>
          </cell>
        </row>
        <row r="1243">
          <cell r="E1243" t="str">
            <v>X22052303656</v>
          </cell>
          <cell r="F1243" t="str">
            <v>ARTHUR A. DE GUIA</v>
          </cell>
          <cell r="G1243" t="str">
            <v>PANAY, AYALA-ALABANG VILL, MUNTINLUPA</v>
          </cell>
          <cell r="H1243" t="str">
            <v>MUNTINLUPA CITY</v>
          </cell>
          <cell r="I1243" t="str">
            <v>PARAÑAQUE</v>
          </cell>
          <cell r="J1243"/>
          <cell r="K1243"/>
          <cell r="L1243" t="str">
            <v>CHALLENGER</v>
          </cell>
          <cell r="M1243" t="str">
            <v>CLOSE</v>
          </cell>
          <cell r="N1243" t="str">
            <v>JSP</v>
          </cell>
          <cell r="O1243">
            <v>83.21</v>
          </cell>
          <cell r="P1243">
            <v>114.9293</v>
          </cell>
          <cell r="Q1243">
            <v>124.73</v>
          </cell>
          <cell r="R1243">
            <v>74.900000000000006</v>
          </cell>
          <cell r="S1243">
            <v>320542.27</v>
          </cell>
          <cell r="T1243" t="str">
            <v>MODIFICATION</v>
          </cell>
          <cell r="U1243">
            <v>58021.94</v>
          </cell>
          <cell r="V1243">
            <v>81745.64</v>
          </cell>
          <cell r="W1243">
            <v>44916.39166666667</v>
          </cell>
          <cell r="X1243">
            <v>44924</v>
          </cell>
          <cell r="Y1243">
            <v>44922</v>
          </cell>
          <cell r="Z1243"/>
          <cell r="AA1243">
            <v>44930.820138888892</v>
          </cell>
          <cell r="AB1243">
            <v>45208.793055555558</v>
          </cell>
          <cell r="AC1243">
            <v>14.428472222221899</v>
          </cell>
          <cell r="AD1243">
            <v>6.820138888891961</v>
          </cell>
          <cell r="AE1243">
            <v>277.9729166666657</v>
          </cell>
          <cell r="AF1243">
            <v>44936.736737089203</v>
          </cell>
          <cell r="AG1243">
            <v>44945.962089201879</v>
          </cell>
          <cell r="AH1243">
            <v>44966.39166666667</v>
          </cell>
          <cell r="AI1243">
            <v>0.46353915284061298</v>
          </cell>
          <cell r="AJ1243">
            <v>6.3175662878787655</v>
          </cell>
          <cell r="AK1243">
            <v>26</v>
          </cell>
          <cell r="AL1243">
            <v>34</v>
          </cell>
          <cell r="AM1243">
            <v>23.345070422535212</v>
          </cell>
          <cell r="AN1243">
            <v>29.570422535211268</v>
          </cell>
          <cell r="AO1243">
            <v>20.345070422535212</v>
          </cell>
          <cell r="AP1243">
            <v>44</v>
          </cell>
          <cell r="AQ1243">
            <v>35.200000000000003</v>
          </cell>
          <cell r="AR1243">
            <v>30.200000000000003</v>
          </cell>
          <cell r="AS1243">
            <v>44966.020138888889</v>
          </cell>
          <cell r="AT1243">
            <v>44961.020138888889</v>
          </cell>
          <cell r="AU1243"/>
          <cell r="AV1243"/>
          <cell r="AW1243"/>
          <cell r="AX1243"/>
          <cell r="AY1243"/>
          <cell r="AZ1243"/>
          <cell r="BA1243"/>
          <cell r="BB1243"/>
          <cell r="BC1243" t="str">
            <v>PAID</v>
          </cell>
          <cell r="BD1243"/>
          <cell r="BE1243">
            <v>44933.820138888892</v>
          </cell>
          <cell r="BF1243">
            <v>54.179861111108039</v>
          </cell>
          <cell r="BG1243">
            <v>44930</v>
          </cell>
          <cell r="BH1243">
            <v>44988</v>
          </cell>
        </row>
        <row r="1244">
          <cell r="E1244" t="str">
            <v>X19061214218</v>
          </cell>
          <cell r="F1244" t="str">
            <v>MAYNILAD WATER SERVICES, INC.</v>
          </cell>
          <cell r="G1244" t="str">
            <v>PRES. M.L. QUEZON, CUPANG, MUNTINLUPA</v>
          </cell>
          <cell r="H1244" t="str">
            <v>MUNTINLUPA CITY</v>
          </cell>
          <cell r="I1244" t="str">
            <v>PARAÑAQUE</v>
          </cell>
          <cell r="J1244" t="str">
            <v>primary metering, for energization on January 24, 2023 @ 12mn</v>
          </cell>
          <cell r="K1244" t="str">
            <v>W/ ISSUE</v>
          </cell>
          <cell r="L1244" t="str">
            <v>ECOM</v>
          </cell>
          <cell r="M1244" t="str">
            <v>CLOSE</v>
          </cell>
          <cell r="N1244" t="str">
            <v>JSP</v>
          </cell>
          <cell r="O1244">
            <v>37.9</v>
          </cell>
          <cell r="P1244">
            <v>45.200699999999998</v>
          </cell>
          <cell r="Q1244">
            <v>244.35</v>
          </cell>
          <cell r="R1244">
            <v>1094</v>
          </cell>
          <cell r="S1244">
            <v>771314.07</v>
          </cell>
          <cell r="T1244" t="str">
            <v>NEW</v>
          </cell>
          <cell r="U1244">
            <v>23930.66</v>
          </cell>
          <cell r="V1244">
            <v>20661.91</v>
          </cell>
          <cell r="W1244">
            <v>44425.406944444447</v>
          </cell>
          <cell r="X1244">
            <v>44426.588194444441</v>
          </cell>
          <cell r="Y1244">
            <v>44428</v>
          </cell>
          <cell r="Z1244"/>
          <cell r="AA1244">
            <v>44951.574305555558</v>
          </cell>
          <cell r="AB1244">
            <v>45252.79791666667</v>
          </cell>
          <cell r="AC1244">
            <v>526.16736111111095</v>
          </cell>
          <cell r="AD1244">
            <v>524.98611111111677</v>
          </cell>
          <cell r="AE1244">
            <v>301.2236111111124</v>
          </cell>
          <cell r="AF1244">
            <v>44438.813194444447</v>
          </cell>
          <cell r="AG1244">
            <v>44446.188194444447</v>
          </cell>
          <cell r="AH1244">
            <v>44475.406944444447</v>
          </cell>
          <cell r="AI1244">
            <v>24.053365079365069</v>
          </cell>
          <cell r="AJ1244">
            <v>6.5483393719807044</v>
          </cell>
          <cell r="AK1244">
            <v>28</v>
          </cell>
          <cell r="AL1244">
            <v>20</v>
          </cell>
          <cell r="AM1244">
            <v>16.406250000000004</v>
          </cell>
          <cell r="AN1244">
            <v>20.781250000000004</v>
          </cell>
          <cell r="AO1244">
            <v>13.406250000000004</v>
          </cell>
          <cell r="AP1244">
            <v>46</v>
          </cell>
          <cell r="AQ1244">
            <v>36.800000000000004</v>
          </cell>
          <cell r="AR1244">
            <v>31.800000000000004</v>
          </cell>
          <cell r="AS1244">
            <v>44988.374305555561</v>
          </cell>
          <cell r="AT1244">
            <v>44983.374305555561</v>
          </cell>
          <cell r="AU1244"/>
          <cell r="AV1244"/>
          <cell r="AW1244"/>
          <cell r="AX1244"/>
          <cell r="AY1244"/>
          <cell r="AZ1244"/>
          <cell r="BA1244"/>
          <cell r="BB1244"/>
          <cell r="BC1244" t="str">
            <v>PAID</v>
          </cell>
          <cell r="BD1244"/>
          <cell r="BE1244">
            <v>44954.574305555558</v>
          </cell>
          <cell r="BF1244">
            <v>33.425694444442343</v>
          </cell>
          <cell r="BG1244">
            <v>44951</v>
          </cell>
          <cell r="BH1244">
            <v>44988</v>
          </cell>
        </row>
        <row r="1245">
          <cell r="E1245" t="str">
            <v>X22094002164</v>
          </cell>
          <cell r="F1245" t="str">
            <v>DEPARTMENT OF ENVIRONMENT AND NATURAL RESOURCES</v>
          </cell>
          <cell r="G1245" t="str">
            <v>COASTAL RD, SAN DIONISIO, PARANAQUE</v>
          </cell>
          <cell r="H1245" t="str">
            <v>PARAÑAQUE CITY</v>
          </cell>
          <cell r="I1245" t="str">
            <v>PARAÑAQUE</v>
          </cell>
          <cell r="J1245" t="str">
            <v>Energized last February 13, 2023; for FCOMP</v>
          </cell>
          <cell r="K1245" t="str">
            <v>W/O ISSUE</v>
          </cell>
          <cell r="L1245" t="str">
            <v>ECOM</v>
          </cell>
          <cell r="M1245" t="str">
            <v>CLOSE</v>
          </cell>
          <cell r="N1245" t="str">
            <v>RRG</v>
          </cell>
          <cell r="O1245">
            <v>154.62</v>
          </cell>
          <cell r="P1245">
            <v>17.362300000000001</v>
          </cell>
          <cell r="Q1245">
            <v>212.52</v>
          </cell>
          <cell r="R1245">
            <v>225</v>
          </cell>
          <cell r="S1245">
            <v>739842.32</v>
          </cell>
          <cell r="T1245" t="str">
            <v>NEW</v>
          </cell>
          <cell r="U1245">
            <v>21080.67</v>
          </cell>
          <cell r="V1245">
            <v>13494.42</v>
          </cell>
          <cell r="W1245">
            <v>44957.644444444442</v>
          </cell>
          <cell r="X1245">
            <v>44964.659722222219</v>
          </cell>
          <cell r="Y1245">
            <v>44963</v>
          </cell>
          <cell r="Z1245"/>
          <cell r="AA1245">
            <v>44971.548611111109</v>
          </cell>
          <cell r="AB1245">
            <v>45404.691666666666</v>
          </cell>
          <cell r="AC1245">
            <v>13.904166666667152</v>
          </cell>
          <cell r="AD1245">
            <v>6.8888888888905058</v>
          </cell>
          <cell r="AE1245">
            <v>433.1430555555562</v>
          </cell>
          <cell r="AF1245">
            <v>44976.672416472415</v>
          </cell>
          <cell r="AG1245">
            <v>44985.546542346543</v>
          </cell>
          <cell r="AH1245">
            <v>45007.644444444442</v>
          </cell>
          <cell r="AI1245">
            <v>0.47340376984128629</v>
          </cell>
          <cell r="AJ1245">
            <v>9.4161533816425269</v>
          </cell>
          <cell r="AK1245">
            <v>28</v>
          </cell>
          <cell r="AL1245">
            <v>30</v>
          </cell>
          <cell r="AM1245">
            <v>22.027972027972027</v>
          </cell>
          <cell r="AN1245">
            <v>27.9020979020979</v>
          </cell>
          <cell r="AO1245">
            <v>19.027972027972027</v>
          </cell>
          <cell r="AP1245">
            <v>46</v>
          </cell>
          <cell r="AQ1245">
            <v>36.800000000000004</v>
          </cell>
          <cell r="AR1245">
            <v>31.800000000000004</v>
          </cell>
          <cell r="AS1245">
            <v>45008.348611111112</v>
          </cell>
          <cell r="AT1245">
            <v>45003.348611111112</v>
          </cell>
          <cell r="AU1245"/>
          <cell r="AV1245"/>
          <cell r="AW1245"/>
          <cell r="AX1245"/>
          <cell r="AY1245"/>
          <cell r="AZ1245"/>
          <cell r="BA1245"/>
          <cell r="BB1245"/>
          <cell r="BC1245" t="str">
            <v>PAID</v>
          </cell>
          <cell r="BD1245" t="str">
            <v>WITH BACKJOB</v>
          </cell>
          <cell r="BE1245">
            <v>44974.548611111109</v>
          </cell>
          <cell r="BF1245">
            <v>13.451388888890506</v>
          </cell>
          <cell r="BG1245">
            <v>44970</v>
          </cell>
          <cell r="BH1245">
            <v>44988</v>
          </cell>
        </row>
        <row r="1246">
          <cell r="E1246" t="str">
            <v>X22114948080</v>
          </cell>
          <cell r="F1246" t="str">
            <v>JANUARIUS HOLDINGS, INC.</v>
          </cell>
          <cell r="G1246" t="str">
            <v>EL GRANDE, BF HOMES, PARANAQUE</v>
          </cell>
          <cell r="H1246" t="str">
            <v>PARAÑAQUE CITY</v>
          </cell>
          <cell r="I1246" t="str">
            <v>PARAÑAQUE</v>
          </cell>
          <cell r="J1246" t="str">
            <v>for FCOMP waiting for PO</v>
          </cell>
          <cell r="K1246" t="str">
            <v>W/O ISSUE</v>
          </cell>
          <cell r="L1246" t="str">
            <v>CHALLENGER</v>
          </cell>
          <cell r="M1246" t="str">
            <v>CLOSE</v>
          </cell>
          <cell r="N1246" t="str">
            <v>JSP</v>
          </cell>
          <cell r="O1246">
            <v>11.05</v>
          </cell>
          <cell r="P1246">
            <v>5.0960000000000001</v>
          </cell>
          <cell r="Q1246">
            <v>15.05</v>
          </cell>
          <cell r="R1246">
            <v>28</v>
          </cell>
          <cell r="S1246">
            <v>34508.76</v>
          </cell>
          <cell r="T1246" t="str">
            <v>NEW</v>
          </cell>
          <cell r="U1246">
            <v>8611.23</v>
          </cell>
          <cell r="V1246">
            <v>11080.05</v>
          </cell>
          <cell r="W1246">
            <v>44930.550694444442</v>
          </cell>
          <cell r="X1246">
            <v>44936</v>
          </cell>
          <cell r="Y1246">
            <v>44931</v>
          </cell>
          <cell r="Z1246"/>
          <cell r="AA1246">
            <v>44937.336805555555</v>
          </cell>
          <cell r="AB1246">
            <v>45250.736111111109</v>
          </cell>
          <cell r="AC1246">
            <v>6.7861111111124046</v>
          </cell>
          <cell r="AD1246">
            <v>1.3368055555547471</v>
          </cell>
          <cell r="AE1246">
            <v>313.39930555555475</v>
          </cell>
          <cell r="AF1246">
            <v>44949.324887992829</v>
          </cell>
          <cell r="AG1246">
            <v>44958.13133960573</v>
          </cell>
          <cell r="AH1246">
            <v>44980.550694444442</v>
          </cell>
          <cell r="AI1246">
            <v>0.23374382716053838</v>
          </cell>
          <cell r="AJ1246">
            <v>7.834982638888869</v>
          </cell>
          <cell r="AK1246">
            <v>20</v>
          </cell>
          <cell r="AL1246">
            <v>36</v>
          </cell>
          <cell r="AM1246">
            <v>21.774193548387096</v>
          </cell>
          <cell r="AN1246">
            <v>27.58064516129032</v>
          </cell>
          <cell r="AO1246">
            <v>18.774193548387096</v>
          </cell>
          <cell r="AP1246">
            <v>40</v>
          </cell>
          <cell r="AQ1246">
            <v>32</v>
          </cell>
          <cell r="AR1246">
            <v>27</v>
          </cell>
          <cell r="AS1246">
            <v>44969.336805555555</v>
          </cell>
          <cell r="AT1246">
            <v>44964.336805555555</v>
          </cell>
          <cell r="AU1246"/>
          <cell r="AV1246"/>
          <cell r="AW1246"/>
          <cell r="AX1246"/>
          <cell r="AY1246"/>
          <cell r="AZ1246"/>
          <cell r="BA1246"/>
          <cell r="BB1246"/>
          <cell r="BC1246" t="str">
            <v>PAID</v>
          </cell>
          <cell r="BD1246"/>
          <cell r="BE1246">
            <v>44940.336805555555</v>
          </cell>
          <cell r="BF1246">
            <v>47.663194444445253</v>
          </cell>
          <cell r="BG1246">
            <v>44937</v>
          </cell>
          <cell r="BH1246">
            <v>44988</v>
          </cell>
        </row>
        <row r="1247">
          <cell r="E1247" t="str">
            <v>X22062430993</v>
          </cell>
          <cell r="F1247" t="str">
            <v>THE PRESIDING ELDER OF JESUS, THE MIRACLE HEALER M</v>
          </cell>
          <cell r="G1247" t="str">
            <v>SWEET PEA, DOÑA MANUELA SUBD, LAS PINAS CITY</v>
          </cell>
          <cell r="H1247" t="str">
            <v>LAS PIÑAS CITY</v>
          </cell>
          <cell r="I1247" t="str">
            <v>PARAÑAQUE</v>
          </cell>
          <cell r="J1247"/>
          <cell r="K1247"/>
          <cell r="L1247" t="str">
            <v>CHALLENGER</v>
          </cell>
          <cell r="M1247" t="str">
            <v>CLOSE</v>
          </cell>
          <cell r="N1247" t="str">
            <v>JSP</v>
          </cell>
          <cell r="O1247">
            <v>61.79</v>
          </cell>
          <cell r="P1247"/>
          <cell r="Q1247">
            <v>90.82</v>
          </cell>
          <cell r="R1247">
            <v>19</v>
          </cell>
          <cell r="S1247">
            <v>286117.71999999997</v>
          </cell>
          <cell r="T1247" t="str">
            <v>NEW</v>
          </cell>
          <cell r="U1247">
            <v>43068.99</v>
          </cell>
          <cell r="V1247">
            <v>45787.6</v>
          </cell>
          <cell r="W1247">
            <v>44897.435416666667</v>
          </cell>
          <cell r="X1247">
            <v>44902</v>
          </cell>
          <cell r="Y1247">
            <v>44901</v>
          </cell>
          <cell r="Z1247"/>
          <cell r="AA1247">
            <v>44910.749305555553</v>
          </cell>
          <cell r="AB1247">
            <v>45358.371527777781</v>
          </cell>
          <cell r="AC1247">
            <v>13.31388888888614</v>
          </cell>
          <cell r="AD1247">
            <v>8.7493055555532919</v>
          </cell>
          <cell r="AE1247">
            <v>447.62222222222772</v>
          </cell>
          <cell r="AF1247">
            <v>44917.520918525406</v>
          </cell>
          <cell r="AG1247">
            <v>44926.677052354396</v>
          </cell>
          <cell r="AH1247">
            <v>44947.435416666667</v>
          </cell>
          <cell r="AI1247">
            <v>0.43254059312927196</v>
          </cell>
          <cell r="AJ1247">
            <v>10.657671957672088</v>
          </cell>
          <cell r="AK1247">
            <v>23</v>
          </cell>
          <cell r="AL1247">
            <v>36</v>
          </cell>
          <cell r="AM1247">
            <v>23.085501858736059</v>
          </cell>
          <cell r="AN1247">
            <v>29.241635687732341</v>
          </cell>
          <cell r="AO1247">
            <v>20.085501858736059</v>
          </cell>
          <cell r="AP1247">
            <v>42</v>
          </cell>
          <cell r="AQ1247">
            <v>33.6</v>
          </cell>
          <cell r="AR1247">
            <v>28.6</v>
          </cell>
          <cell r="AS1247">
            <v>44944.349305555552</v>
          </cell>
          <cell r="AT1247">
            <v>44939.349305555552</v>
          </cell>
          <cell r="AU1247"/>
          <cell r="AV1247"/>
          <cell r="AW1247"/>
          <cell r="AX1247"/>
          <cell r="AY1247"/>
          <cell r="AZ1247"/>
          <cell r="BA1247"/>
          <cell r="BB1247"/>
          <cell r="BC1247" t="str">
            <v>PAID</v>
          </cell>
          <cell r="BD1247"/>
          <cell r="BE1247">
            <v>44913.749305555553</v>
          </cell>
          <cell r="BF1247">
            <v>74.250694444446708</v>
          </cell>
          <cell r="BG1247">
            <v>44910</v>
          </cell>
          <cell r="BH1247">
            <v>44988</v>
          </cell>
        </row>
        <row r="1248">
          <cell r="E1248" t="str">
            <v>X22072877835</v>
          </cell>
          <cell r="F1248" t="str">
            <v>CITY GOVERNMENT OF BACOOR,</v>
          </cell>
          <cell r="G1248" t="str">
            <v>PUBLIC CEMETERY, PUBLIC CEMETERY, BACOOR</v>
          </cell>
          <cell r="H1248" t="str">
            <v>BACOOR CITY</v>
          </cell>
          <cell r="I1248" t="str">
            <v>DASMA</v>
          </cell>
          <cell r="J1248" t="str">
            <v>SE of applicant not yet ready, to energizea and meter install with follow up from Mayor Revilla</v>
          </cell>
          <cell r="K1248" t="str">
            <v>W/ ISSUE</v>
          </cell>
          <cell r="L1248" t="str">
            <v>CHALLENGER</v>
          </cell>
          <cell r="M1248" t="str">
            <v>CLOSE</v>
          </cell>
          <cell r="N1248" t="str">
            <v>IJP</v>
          </cell>
          <cell r="O1248">
            <v>466.09</v>
          </cell>
          <cell r="P1248">
            <v>360.30040000000002</v>
          </cell>
          <cell r="Q1248">
            <v>735.18</v>
          </cell>
          <cell r="R1248">
            <v>82.5</v>
          </cell>
          <cell r="S1248">
            <v>2051282.82</v>
          </cell>
          <cell r="T1248" t="str">
            <v>NEW</v>
          </cell>
          <cell r="U1248">
            <v>324895.61</v>
          </cell>
          <cell r="V1248">
            <v>211468.15</v>
          </cell>
          <cell r="W1248">
            <v>44844.694444444445</v>
          </cell>
          <cell r="X1248">
            <v>44853</v>
          </cell>
          <cell r="Y1248">
            <v>44845</v>
          </cell>
          <cell r="Z1248"/>
          <cell r="AA1248">
            <v>44944.734027777777</v>
          </cell>
          <cell r="AB1248">
            <v>45656.525694444441</v>
          </cell>
          <cell r="AC1248">
            <v>100.03958333333139</v>
          </cell>
          <cell r="AD1248">
            <v>91.734027777776646</v>
          </cell>
          <cell r="AE1248">
            <v>711.79166666666424</v>
          </cell>
          <cell r="AF1248">
            <v>44868.396015125072</v>
          </cell>
          <cell r="AG1248">
            <v>44878.516433973244</v>
          </cell>
          <cell r="AH1248">
            <v>44894.694444444445</v>
          </cell>
          <cell r="AI1248">
            <v>2.8099353553921023</v>
          </cell>
          <cell r="AJ1248">
            <v>12.941666666666622</v>
          </cell>
          <cell r="AK1248">
            <v>40</v>
          </cell>
          <cell r="AL1248">
            <v>34</v>
          </cell>
          <cell r="AM1248">
            <v>26.701570680628272</v>
          </cell>
          <cell r="AN1248">
            <v>33.821989528795811</v>
          </cell>
          <cell r="AO1248">
            <v>23.701570680628272</v>
          </cell>
          <cell r="AP1248">
            <v>55</v>
          </cell>
          <cell r="AQ1248">
            <v>44</v>
          </cell>
          <cell r="AR1248">
            <v>39</v>
          </cell>
          <cell r="AS1248">
            <v>44988.734027777777</v>
          </cell>
          <cell r="AT1248">
            <v>44983.734027777777</v>
          </cell>
          <cell r="AU1248"/>
          <cell r="AV1248"/>
          <cell r="AW1248"/>
          <cell r="AX1248"/>
          <cell r="AY1248"/>
          <cell r="AZ1248"/>
          <cell r="BA1248"/>
          <cell r="BB1248"/>
          <cell r="BC1248" t="str">
            <v>PAID</v>
          </cell>
          <cell r="BD1248" t="str">
            <v>WITH BACKJOB</v>
          </cell>
          <cell r="BE1248">
            <v>44947.734027777777</v>
          </cell>
          <cell r="BF1248">
            <v>40.265972222223354</v>
          </cell>
          <cell r="BG1248">
            <v>44944</v>
          </cell>
          <cell r="BH1248">
            <v>44988</v>
          </cell>
        </row>
        <row r="1249">
          <cell r="E1249" t="str">
            <v>X22083429657</v>
          </cell>
          <cell r="F1249" t="str">
            <v>DAXIFA CORPORATION</v>
          </cell>
          <cell r="G1249" t="str">
            <v>PRES. M. ROXAS, TAMBO, PARANAQUE</v>
          </cell>
          <cell r="H1249" t="str">
            <v>PARAÑAQUE CITY</v>
          </cell>
          <cell r="I1249" t="str">
            <v>PARAÑAQUE</v>
          </cell>
          <cell r="J1249" t="str">
            <v>done</v>
          </cell>
          <cell r="K1249" t="str">
            <v>W/ ISSUE</v>
          </cell>
          <cell r="L1249" t="str">
            <v>ECOM</v>
          </cell>
          <cell r="M1249" t="str">
            <v>CLOSE</v>
          </cell>
          <cell r="N1249" t="str">
            <v>UG</v>
          </cell>
          <cell r="O1249">
            <v>161.83000000000001</v>
          </cell>
          <cell r="P1249">
            <v>98.605000000000004</v>
          </cell>
          <cell r="Q1249">
            <v>426.73</v>
          </cell>
          <cell r="R1249">
            <v>849</v>
          </cell>
          <cell r="S1249">
            <v>3317670</v>
          </cell>
          <cell r="T1249" t="str">
            <v>NEW</v>
          </cell>
          <cell r="U1249">
            <v>42064.42</v>
          </cell>
          <cell r="V1249">
            <v>37309.519999999997</v>
          </cell>
          <cell r="W1249">
            <v>44883.697916666664</v>
          </cell>
          <cell r="X1249">
            <v>44886.76458333333</v>
          </cell>
          <cell r="Y1249">
            <v>44893</v>
          </cell>
          <cell r="Z1249"/>
          <cell r="AA1249">
            <v>44938</v>
          </cell>
          <cell r="AB1249">
            <v>45575.710416666669</v>
          </cell>
          <cell r="AC1249">
            <v>54.302083333335759</v>
          </cell>
          <cell r="AD1249">
            <v>51.235416666670062</v>
          </cell>
          <cell r="AE1249">
            <v>637.71041666666861</v>
          </cell>
          <cell r="AF1249">
            <v>44899.537507110348</v>
          </cell>
          <cell r="AG1249">
            <v>44907.561397895333</v>
          </cell>
          <cell r="AH1249">
            <v>44933.697916666664</v>
          </cell>
          <cell r="AI1249">
            <v>2.1617541326993721</v>
          </cell>
          <cell r="AJ1249">
            <v>12.754208333333372</v>
          </cell>
          <cell r="AK1249">
            <v>32</v>
          </cell>
          <cell r="AL1249">
            <v>23</v>
          </cell>
          <cell r="AM1249">
            <v>18.839590443686006</v>
          </cell>
          <cell r="AN1249">
            <v>23.863481228668942</v>
          </cell>
          <cell r="AO1249">
            <v>15.839590443686006</v>
          </cell>
          <cell r="AP1249">
            <v>50</v>
          </cell>
          <cell r="AQ1249">
            <v>40</v>
          </cell>
          <cell r="AR1249">
            <v>35</v>
          </cell>
          <cell r="AS1249">
            <v>44978</v>
          </cell>
          <cell r="AT1249">
            <v>44973</v>
          </cell>
          <cell r="AU1249"/>
          <cell r="AV1249"/>
          <cell r="AW1249"/>
          <cell r="AX1249"/>
          <cell r="AY1249"/>
          <cell r="AZ1249"/>
          <cell r="BA1249"/>
          <cell r="BB1249"/>
          <cell r="BC1249" t="str">
            <v>PAID</v>
          </cell>
          <cell r="BD1249"/>
          <cell r="BE1249">
            <v>44941</v>
          </cell>
          <cell r="BF1249">
            <v>50</v>
          </cell>
          <cell r="BG1249">
            <v>44917</v>
          </cell>
          <cell r="BH1249">
            <v>44991</v>
          </cell>
        </row>
        <row r="1250">
          <cell r="E1250" t="str">
            <v>X22052174697</v>
          </cell>
          <cell r="F1250" t="str">
            <v>NENA MEZON TOLENTINO</v>
          </cell>
          <cell r="G1250" t="str">
            <v>BLOCK 3, PALM COAST MARINA, PARANAQUE</v>
          </cell>
          <cell r="H1250" t="str">
            <v>PARAÑAQUE CITY</v>
          </cell>
          <cell r="I1250" t="str">
            <v>PARAÑAQUE</v>
          </cell>
          <cell r="J1250"/>
          <cell r="K1250"/>
          <cell r="L1250" t="str">
            <v>VJC</v>
          </cell>
          <cell r="M1250" t="str">
            <v>CLOSE</v>
          </cell>
          <cell r="N1250" t="str">
            <v>JSP</v>
          </cell>
          <cell r="O1250">
            <v>63.3</v>
          </cell>
          <cell r="P1250"/>
          <cell r="Q1250">
            <v>103.57</v>
          </cell>
          <cell r="R1250">
            <v>63</v>
          </cell>
          <cell r="S1250">
            <v>333263.63</v>
          </cell>
          <cell r="T1250" t="str">
            <v>MODIFICATION</v>
          </cell>
          <cell r="U1250">
            <v>44125.79</v>
          </cell>
          <cell r="V1250">
            <v>12617.8</v>
          </cell>
          <cell r="W1250">
            <v>44813.734722222223</v>
          </cell>
          <cell r="X1250">
            <v>44823.527777777781</v>
          </cell>
          <cell r="Y1250">
            <v>44820</v>
          </cell>
          <cell r="Z1250"/>
          <cell r="AA1250">
            <v>44849.275000000001</v>
          </cell>
          <cell r="AB1250">
            <v>45300.695138888892</v>
          </cell>
          <cell r="AC1250">
            <v>35.540277777778101</v>
          </cell>
          <cell r="AD1250">
            <v>25.747222222220444</v>
          </cell>
          <cell r="AE1250">
            <v>451.42013888889051</v>
          </cell>
          <cell r="AF1250">
            <v>44834.079792644756</v>
          </cell>
          <cell r="AG1250">
            <v>44843.305144757433</v>
          </cell>
          <cell r="AH1250">
            <v>44863.734722222223</v>
          </cell>
          <cell r="AI1250">
            <v>1.1417917295123281</v>
          </cell>
          <cell r="AJ1250">
            <v>10.259548611111148</v>
          </cell>
          <cell r="AK1250">
            <v>26</v>
          </cell>
          <cell r="AL1250">
            <v>34</v>
          </cell>
          <cell r="AM1250">
            <v>23.345070422535212</v>
          </cell>
          <cell r="AN1250">
            <v>29.570422535211268</v>
          </cell>
          <cell r="AO1250">
            <v>20.345070422535212</v>
          </cell>
          <cell r="AP1250">
            <v>44</v>
          </cell>
          <cell r="AQ1250">
            <v>35.200000000000003</v>
          </cell>
          <cell r="AR1250">
            <v>30.200000000000003</v>
          </cell>
          <cell r="AS1250">
            <v>44884.474999999999</v>
          </cell>
          <cell r="AT1250">
            <v>44879.474999999999</v>
          </cell>
          <cell r="AU1250"/>
          <cell r="AV1250"/>
          <cell r="AW1250"/>
          <cell r="AX1250"/>
          <cell r="AY1250"/>
          <cell r="AZ1250"/>
          <cell r="BA1250"/>
          <cell r="BB1250"/>
          <cell r="BC1250" t="str">
            <v>PAID</v>
          </cell>
          <cell r="BD1250"/>
          <cell r="BE1250">
            <v>44852.275000000001</v>
          </cell>
          <cell r="BF1250">
            <v>139.72499999999854</v>
          </cell>
          <cell r="BG1250">
            <v>44849</v>
          </cell>
          <cell r="BH1250">
            <v>44992</v>
          </cell>
        </row>
        <row r="1251">
          <cell r="E1251" t="str">
            <v>X22114884115</v>
          </cell>
          <cell r="F1251" t="str">
            <v>DAVID'S FUSION INT'L. FOOD INC. DOING BUSINESS UND</v>
          </cell>
          <cell r="G1251" t="str">
            <v>AQUINO CPD, AQUINO CPD, BACOOR</v>
          </cell>
          <cell r="H1251" t="str">
            <v>BACOOR CITY</v>
          </cell>
          <cell r="I1251" t="str">
            <v>DASMA</v>
          </cell>
          <cell r="J1251" t="str">
            <v>committed to finish on Monday 1/16</v>
          </cell>
          <cell r="K1251" t="str">
            <v>W/O ISSUE</v>
          </cell>
          <cell r="L1251" t="str">
            <v>ECOM</v>
          </cell>
          <cell r="M1251" t="str">
            <v>CLOSE</v>
          </cell>
          <cell r="N1251" t="str">
            <v>JSP</v>
          </cell>
          <cell r="O1251">
            <v>36.770000000000003</v>
          </cell>
          <cell r="P1251">
            <v>16.514800000000001</v>
          </cell>
          <cell r="Q1251">
            <v>50.2</v>
          </cell>
          <cell r="R1251">
            <v>60</v>
          </cell>
          <cell r="S1251">
            <v>311110.09999999998</v>
          </cell>
          <cell r="T1251" t="str">
            <v>NEW</v>
          </cell>
          <cell r="U1251">
            <v>28652.7</v>
          </cell>
          <cell r="V1251">
            <v>15206.7</v>
          </cell>
          <cell r="W1251">
            <v>44922.64166666667</v>
          </cell>
          <cell r="X1251">
            <v>44930</v>
          </cell>
          <cell r="Y1251">
            <v>44931</v>
          </cell>
          <cell r="Z1251"/>
          <cell r="AA1251">
            <v>44944</v>
          </cell>
          <cell r="AB1251">
            <v>45064.775694444441</v>
          </cell>
          <cell r="AC1251">
            <v>21.358333333329938</v>
          </cell>
          <cell r="AD1251">
            <v>14</v>
          </cell>
          <cell r="AE1251">
            <v>120.77569444444089</v>
          </cell>
          <cell r="AF1251">
            <v>44940.716046831956</v>
          </cell>
          <cell r="AG1251">
            <v>44949.335881542705</v>
          </cell>
          <cell r="AH1251">
            <v>44972.64166666667</v>
          </cell>
          <cell r="AI1251">
            <v>0.76010539215674189</v>
          </cell>
          <cell r="AJ1251">
            <v>3.0193923611110223</v>
          </cell>
          <cell r="AK1251">
            <v>20</v>
          </cell>
          <cell r="AL1251">
            <v>34</v>
          </cell>
          <cell r="AM1251">
            <v>21.074380165289259</v>
          </cell>
          <cell r="AN1251">
            <v>26.694214876033058</v>
          </cell>
          <cell r="AO1251">
            <v>18.074380165289259</v>
          </cell>
          <cell r="AP1251">
            <v>40</v>
          </cell>
          <cell r="AQ1251">
            <v>32</v>
          </cell>
          <cell r="AR1251">
            <v>27</v>
          </cell>
          <cell r="AS1251">
            <v>44976</v>
          </cell>
          <cell r="AT1251">
            <v>44971</v>
          </cell>
          <cell r="AU1251"/>
          <cell r="AV1251"/>
          <cell r="AW1251"/>
          <cell r="AX1251"/>
          <cell r="AY1251"/>
          <cell r="AZ1251"/>
          <cell r="BA1251"/>
          <cell r="BB1251"/>
          <cell r="BC1251" t="str">
            <v>PAID</v>
          </cell>
          <cell r="BD1251"/>
          <cell r="BE1251">
            <v>44947</v>
          </cell>
          <cell r="BF1251">
            <v>48</v>
          </cell>
          <cell r="BG1251">
            <v>44942</v>
          </cell>
          <cell r="BH1251">
            <v>44995</v>
          </cell>
        </row>
        <row r="1252">
          <cell r="E1252" t="str">
            <v>X23010009874</v>
          </cell>
          <cell r="F1252" t="str">
            <v>PERFORMANCE BUILDERS &amp; DEVELOPERS CORPORATION,</v>
          </cell>
          <cell r="G1252" t="str">
            <v>MOLINO I, MOLINO I, BACOOR</v>
          </cell>
          <cell r="H1252" t="str">
            <v>BACOOR CITY</v>
          </cell>
          <cell r="I1252" t="str">
            <v>DASMA</v>
          </cell>
          <cell r="J1252" t="str">
            <v>facilities still under customer use; for retirement</v>
          </cell>
          <cell r="K1252"/>
          <cell r="L1252" t="str">
            <v>ECOM</v>
          </cell>
          <cell r="M1252" t="str">
            <v>CLOSE</v>
          </cell>
          <cell r="N1252" t="str">
            <v>RRG</v>
          </cell>
          <cell r="O1252">
            <v>14.26</v>
          </cell>
          <cell r="P1252">
            <v>10.02</v>
          </cell>
          <cell r="Q1252">
            <v>19.600000000000001</v>
          </cell>
          <cell r="R1252">
            <v>0</v>
          </cell>
          <cell r="S1252">
            <v>21791.62</v>
          </cell>
          <cell r="T1252" t="str">
            <v>TERMINATION</v>
          </cell>
          <cell r="U1252">
            <v>11120.68</v>
          </cell>
          <cell r="V1252">
            <v>10419.280000000001</v>
          </cell>
          <cell r="W1252">
            <v>44935.611805555556</v>
          </cell>
          <cell r="X1252">
            <v>44943.529166666667</v>
          </cell>
          <cell r="Y1252">
            <v>44937</v>
          </cell>
          <cell r="Z1252"/>
          <cell r="AA1252">
            <v>44975</v>
          </cell>
          <cell r="AB1252">
            <v>45518.456944444442</v>
          </cell>
          <cell r="AC1252">
            <v>39.388194444443798</v>
          </cell>
          <cell r="AD1252">
            <v>31.470833333332848</v>
          </cell>
          <cell r="AE1252">
            <v>543.45694444444234</v>
          </cell>
          <cell r="AF1252">
            <v>44954.385999103943</v>
          </cell>
          <cell r="AG1252">
            <v>44963.192450716844</v>
          </cell>
          <cell r="AH1252">
            <v>44985.611805555556</v>
          </cell>
          <cell r="AI1252">
            <v>1.3567044753086197</v>
          </cell>
          <cell r="AJ1252">
            <v>13.586423611111059</v>
          </cell>
          <cell r="AK1252">
            <v>20</v>
          </cell>
          <cell r="AL1252">
            <v>36</v>
          </cell>
          <cell r="AM1252">
            <v>21.774193548387096</v>
          </cell>
          <cell r="AN1252">
            <v>27.58064516129032</v>
          </cell>
          <cell r="AO1252">
            <v>18.774193548387096</v>
          </cell>
          <cell r="AP1252">
            <v>40</v>
          </cell>
          <cell r="AQ1252">
            <v>32</v>
          </cell>
          <cell r="AR1252">
            <v>27</v>
          </cell>
          <cell r="AS1252">
            <v>45007</v>
          </cell>
          <cell r="AT1252">
            <v>45002</v>
          </cell>
          <cell r="AU1252"/>
          <cell r="AV1252"/>
          <cell r="AW1252"/>
          <cell r="AX1252"/>
          <cell r="AY1252"/>
          <cell r="AZ1252"/>
          <cell r="BA1252"/>
          <cell r="BB1252"/>
          <cell r="BC1252" t="str">
            <v>PAID</v>
          </cell>
          <cell r="BD1252"/>
          <cell r="BE1252">
            <v>44978</v>
          </cell>
          <cell r="BF1252">
            <v>17</v>
          </cell>
          <cell r="BG1252">
            <v>44975</v>
          </cell>
          <cell r="BH1252">
            <v>44995</v>
          </cell>
        </row>
        <row r="1253">
          <cell r="E1253" t="str">
            <v>R22068439</v>
          </cell>
          <cell r="F1253" t="str">
            <v>ESQUILONA, ROY C</v>
          </cell>
          <cell r="G1253" t="str">
            <v>SAN JOSE, SAN ANTONIO VALLEY 12, PARANAQUE</v>
          </cell>
          <cell r="H1253" t="str">
            <v>PARAÑAQUE CITY</v>
          </cell>
          <cell r="I1253" t="str">
            <v>PARAÑAQUE</v>
          </cell>
          <cell r="J1253" t="str">
            <v>for FCOMP 1/11</v>
          </cell>
          <cell r="K1253"/>
          <cell r="L1253" t="str">
            <v>VJC</v>
          </cell>
          <cell r="M1253" t="str">
            <v>CLOSE</v>
          </cell>
          <cell r="N1253" t="str">
            <v>JSP</v>
          </cell>
          <cell r="O1253">
            <v>5.92</v>
          </cell>
          <cell r="P1253">
            <v>3.6095000000000002</v>
          </cell>
          <cell r="Q1253">
            <v>8.35</v>
          </cell>
          <cell r="R1253">
            <v>0</v>
          </cell>
          <cell r="S1253">
            <v>19391.05</v>
          </cell>
          <cell r="T1253" t="str">
            <v>RELOC</v>
          </cell>
          <cell r="U1253">
            <v>4125.04</v>
          </cell>
          <cell r="V1253">
            <v>4125.04</v>
          </cell>
          <cell r="W1253">
            <v>44890.656944444447</v>
          </cell>
          <cell r="X1253">
            <v>44897</v>
          </cell>
          <cell r="Y1253">
            <v>44896</v>
          </cell>
          <cell r="Z1253"/>
          <cell r="AA1253">
            <v>44938.588888888888</v>
          </cell>
          <cell r="AB1253">
            <v>45274.581944444442</v>
          </cell>
          <cell r="AC1253">
            <v>47.931944444440887</v>
          </cell>
          <cell r="AD1253">
            <v>41.588888888887595</v>
          </cell>
          <cell r="AE1253">
            <v>335.99305555555475</v>
          </cell>
          <cell r="AF1253">
            <v>44909.431137992833</v>
          </cell>
          <cell r="AG1253">
            <v>44918.237589605735</v>
          </cell>
          <cell r="AH1253">
            <v>44940.656944444447</v>
          </cell>
          <cell r="AI1253">
            <v>1.6509891975307416</v>
          </cell>
          <cell r="AJ1253">
            <v>8.3998263888888687</v>
          </cell>
          <cell r="AK1253">
            <v>20</v>
          </cell>
          <cell r="AL1253">
            <v>36</v>
          </cell>
          <cell r="AM1253">
            <v>21.774193548387096</v>
          </cell>
          <cell r="AN1253">
            <v>27.58064516129032</v>
          </cell>
          <cell r="AO1253">
            <v>18.774193548387096</v>
          </cell>
          <cell r="AP1253">
            <v>40</v>
          </cell>
          <cell r="AQ1253">
            <v>32</v>
          </cell>
          <cell r="AR1253">
            <v>27</v>
          </cell>
          <cell r="AS1253">
            <v>44970.588888888888</v>
          </cell>
          <cell r="AT1253">
            <v>44965.588888888888</v>
          </cell>
          <cell r="AU1253"/>
          <cell r="AV1253"/>
          <cell r="AW1253"/>
          <cell r="AX1253"/>
          <cell r="AY1253"/>
          <cell r="AZ1253"/>
          <cell r="BA1253"/>
          <cell r="BB1253"/>
          <cell r="BC1253" t="str">
            <v>PAID</v>
          </cell>
          <cell r="BD1253"/>
          <cell r="BE1253">
            <v>44941.588888888888</v>
          </cell>
          <cell r="BF1253">
            <v>53.411111111112405</v>
          </cell>
          <cell r="BG1253">
            <v>44938</v>
          </cell>
          <cell r="BH1253">
            <v>44995</v>
          </cell>
        </row>
        <row r="1254">
          <cell r="E1254" t="str">
            <v>X23010353981</v>
          </cell>
          <cell r="F1254" t="str">
            <v xml:space="preserve">TETRA SALES &amp; SERVICE INC., </v>
          </cell>
          <cell r="G1254" t="str">
            <v>DR. A. SANTOS, BF HOMES, PARANAQUE</v>
          </cell>
          <cell r="H1254" t="str">
            <v>PARAÑAQUE CITY</v>
          </cell>
          <cell r="I1254" t="str">
            <v>PARAÑAQUE</v>
          </cell>
          <cell r="J1254" t="str">
            <v>for FCOMP</v>
          </cell>
          <cell r="K1254"/>
          <cell r="L1254" t="str">
            <v>VJC</v>
          </cell>
          <cell r="M1254" t="str">
            <v>CLOSE</v>
          </cell>
          <cell r="N1254" t="str">
            <v>JSP</v>
          </cell>
          <cell r="O1254">
            <v>35.76</v>
          </cell>
          <cell r="P1254">
            <v>24.512</v>
          </cell>
          <cell r="Q1254">
            <v>48.82</v>
          </cell>
          <cell r="R1254">
            <v>0</v>
          </cell>
          <cell r="S1254">
            <v>34728.28</v>
          </cell>
          <cell r="T1254" t="str">
            <v>TERMINATION</v>
          </cell>
          <cell r="U1254">
            <v>27930.03</v>
          </cell>
          <cell r="V1254">
            <v>32142.93</v>
          </cell>
          <cell r="W1254">
            <v>44971.666666666664</v>
          </cell>
          <cell r="X1254">
            <v>44978.634722222225</v>
          </cell>
          <cell r="Y1254">
            <v>44973</v>
          </cell>
          <cell r="Z1254"/>
          <cell r="AA1254">
            <v>44980.291666666664</v>
          </cell>
          <cell r="AB1254">
            <v>45276.328472222223</v>
          </cell>
          <cell r="AC1254">
            <v>8.625</v>
          </cell>
          <cell r="AD1254">
            <v>1.6569444444394321</v>
          </cell>
          <cell r="AE1254">
            <v>296.03680555555911</v>
          </cell>
          <cell r="AF1254">
            <v>44990.440860215051</v>
          </cell>
          <cell r="AG1254">
            <v>44999.247311827952</v>
          </cell>
          <cell r="AH1254">
            <v>45021.666666666664</v>
          </cell>
          <cell r="AI1254">
            <v>0.29708333333333331</v>
          </cell>
          <cell r="AJ1254">
            <v>7.4009201388889778</v>
          </cell>
          <cell r="AK1254">
            <v>20</v>
          </cell>
          <cell r="AL1254">
            <v>36</v>
          </cell>
          <cell r="AM1254">
            <v>21.774193548387096</v>
          </cell>
          <cell r="AN1254">
            <v>27.58064516129032</v>
          </cell>
          <cell r="AO1254">
            <v>18.774193548387096</v>
          </cell>
          <cell r="AP1254">
            <v>40</v>
          </cell>
          <cell r="AQ1254">
            <v>32</v>
          </cell>
          <cell r="AR1254">
            <v>27</v>
          </cell>
          <cell r="AS1254">
            <v>45012.291666666664</v>
          </cell>
          <cell r="AT1254">
            <v>45007.291666666664</v>
          </cell>
          <cell r="AU1254"/>
          <cell r="AV1254"/>
          <cell r="AW1254"/>
          <cell r="AX1254"/>
          <cell r="AY1254"/>
          <cell r="AZ1254"/>
          <cell r="BA1254"/>
          <cell r="BB1254"/>
          <cell r="BC1254" t="str">
            <v>PAID</v>
          </cell>
          <cell r="BD1254"/>
          <cell r="BE1254">
            <v>44983.291666666664</v>
          </cell>
          <cell r="BF1254">
            <v>11.708333333335759</v>
          </cell>
          <cell r="BG1254">
            <v>44980</v>
          </cell>
          <cell r="BH1254">
            <v>44995</v>
          </cell>
        </row>
        <row r="1255">
          <cell r="E1255" t="str">
            <v>X21083769579</v>
          </cell>
          <cell r="F1255" t="str">
            <v>DITO TELECOMMUNITY CORPORATION</v>
          </cell>
          <cell r="G1255" t="str">
            <v>NAIA, SUN VALLEY, PASAY CITY</v>
          </cell>
          <cell r="H1255" t="str">
            <v>PASAY CITY</v>
          </cell>
          <cell r="I1255" t="str">
            <v>PARAÑAQUE</v>
          </cell>
          <cell r="J1255" t="str">
            <v>no CLF</v>
          </cell>
          <cell r="K1255"/>
          <cell r="L1255" t="str">
            <v>VJC</v>
          </cell>
          <cell r="M1255" t="str">
            <v>CLOSE</v>
          </cell>
          <cell r="N1255" t="str">
            <v>JSP</v>
          </cell>
          <cell r="O1255">
            <v>45.65</v>
          </cell>
          <cell r="P1255"/>
          <cell r="Q1255">
            <v>88.48</v>
          </cell>
          <cell r="R1255">
            <v>31</v>
          </cell>
          <cell r="S1255">
            <v>218156.66</v>
          </cell>
          <cell r="T1255" t="str">
            <v>NEW</v>
          </cell>
          <cell r="U1255">
            <v>31820.639999999999</v>
          </cell>
          <cell r="V1255">
            <v>44477.35</v>
          </cell>
          <cell r="W1255">
            <v>44831.38958333333</v>
          </cell>
          <cell r="X1255">
            <v>44833</v>
          </cell>
          <cell r="Y1255">
            <v>44833</v>
          </cell>
          <cell r="Z1255"/>
          <cell r="AA1255">
            <v>44873.637499999997</v>
          </cell>
          <cell r="AB1255">
            <v>45276.416666666664</v>
          </cell>
          <cell r="AC1255">
            <v>42.247916666667152</v>
          </cell>
          <cell r="AD1255">
            <v>40.63749999999709</v>
          </cell>
          <cell r="AE1255">
            <v>402.77916666666715</v>
          </cell>
          <cell r="AF1255">
            <v>44851.475085192069</v>
          </cell>
          <cell r="AG1255">
            <v>44860.631219021059</v>
          </cell>
          <cell r="AH1255">
            <v>44881.38958333333</v>
          </cell>
          <cell r="AI1255">
            <v>1.37254705112723</v>
          </cell>
          <cell r="AJ1255">
            <v>9.589980158730171</v>
          </cell>
          <cell r="AK1255">
            <v>23</v>
          </cell>
          <cell r="AL1255">
            <v>36</v>
          </cell>
          <cell r="AM1255">
            <v>23.085501858736059</v>
          </cell>
          <cell r="AN1255">
            <v>29.241635687732341</v>
          </cell>
          <cell r="AO1255">
            <v>20.085501858736059</v>
          </cell>
          <cell r="AP1255">
            <v>42</v>
          </cell>
          <cell r="AQ1255">
            <v>33.6</v>
          </cell>
          <cell r="AR1255">
            <v>28.6</v>
          </cell>
          <cell r="AS1255">
            <v>44907.237499999996</v>
          </cell>
          <cell r="AT1255">
            <v>44902.237499999996</v>
          </cell>
          <cell r="AU1255"/>
          <cell r="AV1255"/>
          <cell r="AW1255"/>
          <cell r="AX1255"/>
          <cell r="AY1255"/>
          <cell r="AZ1255"/>
          <cell r="BA1255"/>
          <cell r="BB1255"/>
          <cell r="BC1255" t="str">
            <v>PAID</v>
          </cell>
          <cell r="BD1255"/>
          <cell r="BE1255">
            <v>44876.637499999997</v>
          </cell>
          <cell r="BF1255">
            <v>118.36250000000291</v>
          </cell>
          <cell r="BG1255">
            <v>44842</v>
          </cell>
          <cell r="BH1255">
            <v>44995</v>
          </cell>
        </row>
        <row r="1256">
          <cell r="E1256" t="str">
            <v>X22072935126</v>
          </cell>
          <cell r="F1256" t="str">
            <v>RICARDO ENRIQUE KILAYKO MONTELIBANO</v>
          </cell>
          <cell r="G1256" t="str">
            <v>MANCHESTER, HILLSBOROUGH SUBD, MUNTINLUPA</v>
          </cell>
          <cell r="H1256" t="str">
            <v>MUNTINLUPA CITY</v>
          </cell>
          <cell r="I1256" t="str">
            <v>PARAÑAQUE</v>
          </cell>
          <cell r="J1256" t="str">
            <v>1/10- for meter installation with BCTs, 0120</v>
          </cell>
          <cell r="K1256" t="str">
            <v>W/O ISSUE</v>
          </cell>
          <cell r="L1256" t="str">
            <v>CHALLENGER</v>
          </cell>
          <cell r="M1256" t="str">
            <v>CLOSE</v>
          </cell>
          <cell r="N1256" t="str">
            <v>JSP</v>
          </cell>
          <cell r="O1256">
            <v>131.24</v>
          </cell>
          <cell r="P1256">
            <v>55.034500000000001</v>
          </cell>
          <cell r="Q1256">
            <v>183.97</v>
          </cell>
          <cell r="R1256">
            <v>191</v>
          </cell>
          <cell r="S1256">
            <v>578734.76</v>
          </cell>
          <cell r="T1256" t="str">
            <v>NEW</v>
          </cell>
          <cell r="U1256">
            <v>90563.93</v>
          </cell>
          <cell r="V1256">
            <v>91518.25</v>
          </cell>
          <cell r="W1256">
            <v>44917.323611111111</v>
          </cell>
          <cell r="X1256">
            <v>44924</v>
          </cell>
          <cell r="Y1256">
            <v>44924</v>
          </cell>
          <cell r="Z1256"/>
          <cell r="AA1256">
            <v>44944.728472222225</v>
          </cell>
          <cell r="AB1256">
            <v>45089.335416666669</v>
          </cell>
          <cell r="AC1256">
            <v>27.40486111111386</v>
          </cell>
          <cell r="AD1256">
            <v>20.728472222224809</v>
          </cell>
          <cell r="AE1256">
            <v>144.6069444444438</v>
          </cell>
          <cell r="AF1256">
            <v>44936.769654276577</v>
          </cell>
          <cell r="AG1256">
            <v>44945.755265787368</v>
          </cell>
          <cell r="AH1256">
            <v>44967.323611111111</v>
          </cell>
          <cell r="AI1256">
            <v>0.91569127270308326</v>
          </cell>
          <cell r="AJ1256">
            <v>3.2865214646464498</v>
          </cell>
          <cell r="AK1256">
            <v>26</v>
          </cell>
          <cell r="AL1256">
            <v>32</v>
          </cell>
          <cell r="AM1256">
            <v>22.446043165467625</v>
          </cell>
          <cell r="AN1256">
            <v>28.431654676258994</v>
          </cell>
          <cell r="AO1256">
            <v>19.446043165467625</v>
          </cell>
          <cell r="AP1256">
            <v>44</v>
          </cell>
          <cell r="AQ1256">
            <v>35.200000000000003</v>
          </cell>
          <cell r="AR1256">
            <v>30.200000000000003</v>
          </cell>
          <cell r="AS1256">
            <v>44979.928472222222</v>
          </cell>
          <cell r="AT1256">
            <v>44974.928472222222</v>
          </cell>
          <cell r="AU1256"/>
          <cell r="AV1256"/>
          <cell r="AW1256"/>
          <cell r="AX1256"/>
          <cell r="AY1256"/>
          <cell r="AZ1256"/>
          <cell r="BA1256"/>
          <cell r="BB1256"/>
          <cell r="BC1256" t="str">
            <v>PAID</v>
          </cell>
          <cell r="BD1256"/>
          <cell r="BE1256">
            <v>44947.728472222225</v>
          </cell>
          <cell r="BF1256">
            <v>50.271527777775191</v>
          </cell>
          <cell r="BG1256">
            <v>44938</v>
          </cell>
          <cell r="BH1256">
            <v>44998</v>
          </cell>
        </row>
        <row r="1257">
          <cell r="E1257" t="str">
            <v>X23010052988</v>
          </cell>
          <cell r="F1257" t="str">
            <v>WOODRIDGE PROPERTIES INC.</v>
          </cell>
          <cell r="G1257" t="str">
            <v>BLOCK 2, DANAROSE RESIDENCES, BACOOR</v>
          </cell>
          <cell r="H1257" t="str">
            <v>BACOOR CITY</v>
          </cell>
          <cell r="I1257" t="str">
            <v>DASMA</v>
          </cell>
          <cell r="J1257"/>
          <cell r="K1257" t="str">
            <v>W/O ISSUE</v>
          </cell>
          <cell r="L1257" t="str">
            <v>CHALLENGER</v>
          </cell>
          <cell r="M1257" t="str">
            <v>CLOSE</v>
          </cell>
          <cell r="N1257" t="str">
            <v>JSP</v>
          </cell>
          <cell r="O1257">
            <v>29.49</v>
          </cell>
          <cell r="P1257">
            <v>22.0688</v>
          </cell>
          <cell r="Q1257">
            <v>40.32</v>
          </cell>
          <cell r="R1257">
            <v>6</v>
          </cell>
          <cell r="S1257">
            <v>191757.42</v>
          </cell>
          <cell r="T1257" t="str">
            <v>NEW</v>
          </cell>
          <cell r="U1257">
            <v>22982.449999999997</v>
          </cell>
          <cell r="V1257">
            <v>23870.41</v>
          </cell>
          <cell r="W1257">
            <v>44944.674305555556</v>
          </cell>
          <cell r="X1257">
            <v>44951.708333333336</v>
          </cell>
          <cell r="Y1257">
            <v>44949</v>
          </cell>
          <cell r="Z1257"/>
          <cell r="AA1257">
            <v>44957</v>
          </cell>
          <cell r="AB1257">
            <v>45108.411805555559</v>
          </cell>
          <cell r="AC1257">
            <v>12.325694444443798</v>
          </cell>
          <cell r="AD1257">
            <v>5.2916666666642413</v>
          </cell>
          <cell r="AE1257">
            <v>151.41180555555911</v>
          </cell>
          <cell r="AF1257">
            <v>44963.448499103943</v>
          </cell>
          <cell r="AG1257">
            <v>44972.254950716844</v>
          </cell>
          <cell r="AH1257">
            <v>44994.674305555556</v>
          </cell>
          <cell r="AI1257">
            <v>0.42455169753084188</v>
          </cell>
          <cell r="AJ1257">
            <v>3.7852951388889777</v>
          </cell>
          <cell r="AK1257">
            <v>20</v>
          </cell>
          <cell r="AL1257">
            <v>36</v>
          </cell>
          <cell r="AM1257">
            <v>21.774193548387096</v>
          </cell>
          <cell r="AN1257">
            <v>27.58064516129032</v>
          </cell>
          <cell r="AO1257">
            <v>18.774193548387096</v>
          </cell>
          <cell r="AP1257">
            <v>40</v>
          </cell>
          <cell r="AQ1257">
            <v>32</v>
          </cell>
          <cell r="AR1257">
            <v>27</v>
          </cell>
          <cell r="AS1257">
            <v>44989</v>
          </cell>
          <cell r="AT1257">
            <v>44984</v>
          </cell>
          <cell r="AU1257"/>
          <cell r="AV1257"/>
          <cell r="AW1257"/>
          <cell r="AX1257"/>
          <cell r="AY1257"/>
          <cell r="AZ1257"/>
          <cell r="BA1257"/>
          <cell r="BB1257"/>
          <cell r="BC1257" t="str">
            <v>PAID</v>
          </cell>
          <cell r="BD1257"/>
          <cell r="BE1257">
            <v>44960</v>
          </cell>
          <cell r="BF1257">
            <v>38</v>
          </cell>
          <cell r="BG1257">
            <v>44957</v>
          </cell>
          <cell r="BH1257">
            <v>44998</v>
          </cell>
        </row>
        <row r="1258">
          <cell r="E1258" t="str">
            <v>X22125103141</v>
          </cell>
          <cell r="F1258" t="str">
            <v>JOSEPH ANTHONY L BAUTISTA</v>
          </cell>
          <cell r="G1258" t="str">
            <v>LUBANG, AYALA-ALABANG VILL, MUNTINLUPA</v>
          </cell>
          <cell r="H1258" t="str">
            <v>MUNTINLUPA CITY</v>
          </cell>
          <cell r="I1258" t="str">
            <v>PARAÑAQUE</v>
          </cell>
          <cell r="J1258" t="str">
            <v>for FCOMP</v>
          </cell>
          <cell r="K1258"/>
          <cell r="L1258" t="str">
            <v>CHALLENGER</v>
          </cell>
          <cell r="M1258" t="str">
            <v>CLOSE</v>
          </cell>
          <cell r="N1258" t="str">
            <v>JSP</v>
          </cell>
          <cell r="O1258">
            <v>63.73</v>
          </cell>
          <cell r="P1258">
            <v>52.744500000000002</v>
          </cell>
          <cell r="Q1258">
            <v>95.3</v>
          </cell>
          <cell r="R1258">
            <v>38.4</v>
          </cell>
          <cell r="S1258">
            <v>326620.74</v>
          </cell>
          <cell r="T1258" t="str">
            <v>MODIFICATION</v>
          </cell>
          <cell r="U1258">
            <v>49313.13</v>
          </cell>
          <cell r="V1258">
            <v>50104.89</v>
          </cell>
          <cell r="W1258">
            <v>44929.487500000003</v>
          </cell>
          <cell r="X1258">
            <v>44934</v>
          </cell>
          <cell r="Y1258">
            <v>44931</v>
          </cell>
          <cell r="Z1258"/>
          <cell r="AA1258">
            <v>44936.328472222223</v>
          </cell>
          <cell r="AB1258">
            <v>45116.644444444442</v>
          </cell>
          <cell r="AC1258">
            <v>6.8409722222204437</v>
          </cell>
          <cell r="AD1258">
            <v>2.328472222223354</v>
          </cell>
          <cell r="AE1258">
            <v>180.31597222221899</v>
          </cell>
          <cell r="AF1258">
            <v>44949.573001858742</v>
          </cell>
          <cell r="AG1258">
            <v>44958.729135687732</v>
          </cell>
          <cell r="AH1258">
            <v>44979.487500000003</v>
          </cell>
          <cell r="AI1258">
            <v>0.22224897678469796</v>
          </cell>
          <cell r="AJ1258">
            <v>4.2932374338623571</v>
          </cell>
          <cell r="AK1258">
            <v>23</v>
          </cell>
          <cell r="AL1258">
            <v>36</v>
          </cell>
          <cell r="AM1258">
            <v>23.085501858736059</v>
          </cell>
          <cell r="AN1258">
            <v>29.241635687732341</v>
          </cell>
          <cell r="AO1258">
            <v>20.085501858736059</v>
          </cell>
          <cell r="AP1258">
            <v>42</v>
          </cell>
          <cell r="AQ1258">
            <v>33.6</v>
          </cell>
          <cell r="AR1258">
            <v>28.6</v>
          </cell>
          <cell r="AS1258">
            <v>44969.928472222222</v>
          </cell>
          <cell r="AT1258">
            <v>44964.928472222222</v>
          </cell>
          <cell r="AU1258"/>
          <cell r="AV1258"/>
          <cell r="AW1258"/>
          <cell r="AX1258"/>
          <cell r="AY1258"/>
          <cell r="AZ1258"/>
          <cell r="BA1258"/>
          <cell r="BB1258"/>
          <cell r="BC1258" t="str">
            <v>PAID</v>
          </cell>
          <cell r="BD1258"/>
          <cell r="BE1258">
            <v>44939.328472222223</v>
          </cell>
          <cell r="BF1258">
            <v>58.671527777776646</v>
          </cell>
          <cell r="BG1258">
            <v>44936</v>
          </cell>
          <cell r="BH1258">
            <v>44998</v>
          </cell>
        </row>
        <row r="1259">
          <cell r="E1259" t="str">
            <v>X22104183486</v>
          </cell>
          <cell r="F1259" t="str">
            <v>GLY DEVELOPMENT CORPORATION</v>
          </cell>
          <cell r="G1259" t="str">
            <v>KAINGIN RD., KAINGIN, PARANAQUE</v>
          </cell>
          <cell r="H1259" t="str">
            <v>PARAÑAQUE CITY</v>
          </cell>
          <cell r="I1259" t="str">
            <v>PARAÑAQUE</v>
          </cell>
          <cell r="J1259" t="str">
            <v>target 1105</v>
          </cell>
          <cell r="K1259"/>
          <cell r="L1259" t="str">
            <v>CHALLENGER</v>
          </cell>
          <cell r="M1259" t="str">
            <v>CLOSE</v>
          </cell>
          <cell r="N1259" t="str">
            <v>JSP</v>
          </cell>
          <cell r="O1259">
            <v>136.11000000000001</v>
          </cell>
          <cell r="P1259"/>
          <cell r="Q1259">
            <v>186.27</v>
          </cell>
          <cell r="R1259" t="str">
            <v>-</v>
          </cell>
          <cell r="S1259">
            <v>108971.89</v>
          </cell>
          <cell r="T1259" t="str">
            <v>TERMINATION</v>
          </cell>
          <cell r="U1259">
            <v>94882.37</v>
          </cell>
          <cell r="V1259">
            <v>98823.65</v>
          </cell>
          <cell r="W1259">
            <v>44855.666666666664</v>
          </cell>
          <cell r="X1259">
            <v>44860</v>
          </cell>
          <cell r="Y1259">
            <v>44858</v>
          </cell>
          <cell r="Z1259"/>
          <cell r="AA1259">
            <v>44873.668055555558</v>
          </cell>
          <cell r="AB1259">
            <v>45119.540277777778</v>
          </cell>
          <cell r="AC1259">
            <v>18.001388888893416</v>
          </cell>
          <cell r="AD1259">
            <v>13.668055555557657</v>
          </cell>
          <cell r="AE1259">
            <v>245.87222222222044</v>
          </cell>
          <cell r="AF1259">
            <v>44868.782369146</v>
          </cell>
          <cell r="AG1259">
            <v>44876.079889807159</v>
          </cell>
          <cell r="AH1259">
            <v>44905.666666666664</v>
          </cell>
          <cell r="AI1259">
            <v>0.83775694444465509</v>
          </cell>
          <cell r="AJ1259">
            <v>5.5880050505050098</v>
          </cell>
          <cell r="AK1259">
            <v>26</v>
          </cell>
          <cell r="AL1259">
            <v>20</v>
          </cell>
          <cell r="AM1259">
            <v>16.115702479338843</v>
          </cell>
          <cell r="AN1259">
            <v>20.41322314049587</v>
          </cell>
          <cell r="AO1259">
            <v>13.115702479338843</v>
          </cell>
          <cell r="AP1259">
            <v>44</v>
          </cell>
          <cell r="AQ1259">
            <v>35.200000000000003</v>
          </cell>
          <cell r="AR1259">
            <v>30.200000000000003</v>
          </cell>
          <cell r="AS1259">
            <v>44908.868055555555</v>
          </cell>
          <cell r="AT1259">
            <v>44903.868055555555</v>
          </cell>
          <cell r="AU1259"/>
          <cell r="AV1259"/>
          <cell r="AW1259"/>
          <cell r="AX1259"/>
          <cell r="AY1259"/>
          <cell r="AZ1259"/>
          <cell r="BA1259"/>
          <cell r="BB1259"/>
          <cell r="BC1259" t="str">
            <v>PAID</v>
          </cell>
          <cell r="BD1259"/>
          <cell r="BE1259">
            <v>44876.668055555558</v>
          </cell>
          <cell r="BF1259">
            <v>121.33194444444234</v>
          </cell>
          <cell r="BG1259">
            <v>44873</v>
          </cell>
          <cell r="BH1259">
            <v>44998</v>
          </cell>
        </row>
        <row r="1260">
          <cell r="E1260" t="str">
            <v>X22030892187</v>
          </cell>
          <cell r="F1260" t="str">
            <v>DITO TELECOMMUNITY CORPORATION</v>
          </cell>
          <cell r="G1260" t="str">
            <v>BANABA, GATCHALIAN SUBD, LAS PINAS CITY</v>
          </cell>
          <cell r="H1260" t="str">
            <v>LAS PIÑAS CITY</v>
          </cell>
          <cell r="I1260" t="str">
            <v>PARAÑAQUE</v>
          </cell>
          <cell r="J1260" t="str">
            <v>meter 1210</v>
          </cell>
          <cell r="K1260"/>
          <cell r="L1260" t="str">
            <v>CHALLENGER</v>
          </cell>
          <cell r="M1260" t="str">
            <v>CLOSE</v>
          </cell>
          <cell r="N1260" t="str">
            <v>JSP</v>
          </cell>
          <cell r="O1260">
            <v>133.77000000000001</v>
          </cell>
          <cell r="P1260"/>
          <cell r="Q1260">
            <v>196.22</v>
          </cell>
          <cell r="R1260">
            <v>31</v>
          </cell>
          <cell r="S1260">
            <v>394793.84</v>
          </cell>
          <cell r="T1260" t="str">
            <v>NEW</v>
          </cell>
          <cell r="U1260">
            <v>93242.2</v>
          </cell>
          <cell r="V1260">
            <v>88905.34</v>
          </cell>
          <cell r="W1260">
            <v>44895.654861111114</v>
          </cell>
          <cell r="X1260">
            <v>44902</v>
          </cell>
          <cell r="Y1260">
            <v>44900</v>
          </cell>
          <cell r="Z1260"/>
          <cell r="AA1260">
            <v>44904.560416666667</v>
          </cell>
          <cell r="AB1260">
            <v>45171.350694444445</v>
          </cell>
          <cell r="AC1260">
            <v>8.9055555555532919</v>
          </cell>
          <cell r="AD1260">
            <v>2.5604166666671517</v>
          </cell>
          <cell r="AE1260">
            <v>266.7902777777781</v>
          </cell>
          <cell r="AF1260">
            <v>44916.861757662838</v>
          </cell>
          <cell r="AG1260">
            <v>44926.316930076631</v>
          </cell>
          <cell r="AH1260">
            <v>44945.654861111114</v>
          </cell>
          <cell r="AI1260">
            <v>0.27591999050325372</v>
          </cell>
          <cell r="AJ1260">
            <v>6.0634154040404118</v>
          </cell>
          <cell r="AK1260">
            <v>26</v>
          </cell>
          <cell r="AL1260">
            <v>36</v>
          </cell>
          <cell r="AM1260">
            <v>24.206896551724139</v>
          </cell>
          <cell r="AN1260">
            <v>30.662068965517239</v>
          </cell>
          <cell r="AO1260">
            <v>21.206896551724139</v>
          </cell>
          <cell r="AP1260">
            <v>44</v>
          </cell>
          <cell r="AQ1260">
            <v>35.200000000000003</v>
          </cell>
          <cell r="AR1260">
            <v>30.200000000000003</v>
          </cell>
          <cell r="AS1260">
            <v>44939.760416666664</v>
          </cell>
          <cell r="AT1260">
            <v>44934.760416666664</v>
          </cell>
          <cell r="AU1260"/>
          <cell r="AV1260"/>
          <cell r="AW1260"/>
          <cell r="AX1260"/>
          <cell r="AY1260"/>
          <cell r="AZ1260"/>
          <cell r="BA1260"/>
          <cell r="BB1260"/>
          <cell r="BC1260" t="str">
            <v>PAID</v>
          </cell>
          <cell r="BD1260"/>
          <cell r="BE1260">
            <v>44907.560416666667</v>
          </cell>
          <cell r="BF1260">
            <v>90.439583333332848</v>
          </cell>
          <cell r="BG1260">
            <v>44904</v>
          </cell>
          <cell r="BH1260">
            <v>44998</v>
          </cell>
        </row>
        <row r="1261">
          <cell r="E1261" t="str">
            <v>X22114929434</v>
          </cell>
          <cell r="F1261" t="str">
            <v>NEW GOLDEN CITY BUILDERS &amp; DEVT CORP</v>
          </cell>
          <cell r="G1261" t="str">
            <v>PRES. DIOSDADO MACAPAGAL, ASEANA BUSINESS PARK, PARANAQUE</v>
          </cell>
          <cell r="H1261" t="str">
            <v>PARAÑAQUE CITY</v>
          </cell>
          <cell r="I1261" t="str">
            <v>PARAÑAQUE</v>
          </cell>
          <cell r="J1261" t="str">
            <v>1/10- for permit acquisition from ASEANA</v>
          </cell>
          <cell r="K1261"/>
          <cell r="L1261" t="str">
            <v>CHALLENGER</v>
          </cell>
          <cell r="M1261" t="str">
            <v>CLOSE</v>
          </cell>
          <cell r="N1261" t="str">
            <v>JSP</v>
          </cell>
          <cell r="O1261">
            <v>185.2</v>
          </cell>
          <cell r="P1261">
            <v>122.27</v>
          </cell>
          <cell r="Q1261">
            <v>256.39999999999998</v>
          </cell>
          <cell r="R1261">
            <v>0</v>
          </cell>
          <cell r="S1261">
            <v>158702.74</v>
          </cell>
          <cell r="T1261" t="str">
            <v>TERMINATION</v>
          </cell>
          <cell r="U1261">
            <v>129093.23</v>
          </cell>
          <cell r="V1261">
            <v>129093.03</v>
          </cell>
          <cell r="W1261">
            <v>44908.708333333336</v>
          </cell>
          <cell r="X1261">
            <v>44914</v>
          </cell>
          <cell r="Y1261">
            <v>44910</v>
          </cell>
          <cell r="Z1261"/>
          <cell r="AA1261">
            <v>44945</v>
          </cell>
          <cell r="AB1261">
            <v>45206.550694444442</v>
          </cell>
          <cell r="AC1261">
            <v>36.291666666664241</v>
          </cell>
          <cell r="AD1261">
            <v>31</v>
          </cell>
          <cell r="AE1261">
            <v>261.55069444444234</v>
          </cell>
          <cell r="AF1261">
            <v>44930.576754385969</v>
          </cell>
          <cell r="AG1261">
            <v>44940.208333333336</v>
          </cell>
          <cell r="AH1261">
            <v>44958.708333333336</v>
          </cell>
          <cell r="AI1261">
            <v>1.0945105820105088</v>
          </cell>
          <cell r="AJ1261">
            <v>5.6858846618357033</v>
          </cell>
          <cell r="AK1261">
            <v>28</v>
          </cell>
          <cell r="AL1261">
            <v>36</v>
          </cell>
          <cell r="AM1261">
            <v>24.868421052631579</v>
          </cell>
          <cell r="AN1261">
            <v>31.499999999999996</v>
          </cell>
          <cell r="AO1261">
            <v>21.868421052631579</v>
          </cell>
          <cell r="AP1261">
            <v>46</v>
          </cell>
          <cell r="AQ1261">
            <v>36.800000000000004</v>
          </cell>
          <cell r="AR1261">
            <v>31.800000000000004</v>
          </cell>
          <cell r="AS1261">
            <v>44981.8</v>
          </cell>
          <cell r="AT1261">
            <v>44976.800000000003</v>
          </cell>
          <cell r="AU1261"/>
          <cell r="AV1261"/>
          <cell r="AW1261"/>
          <cell r="AX1261"/>
          <cell r="AY1261"/>
          <cell r="AZ1261"/>
          <cell r="BA1261"/>
          <cell r="BB1261"/>
          <cell r="BC1261" t="str">
            <v>PAID</v>
          </cell>
          <cell r="BD1261"/>
          <cell r="BE1261">
            <v>44948</v>
          </cell>
          <cell r="BF1261">
            <v>50</v>
          </cell>
          <cell r="BG1261">
            <v>44945</v>
          </cell>
          <cell r="BH1261">
            <v>44998</v>
          </cell>
        </row>
        <row r="1262">
          <cell r="E1262" t="str">
            <v>X22114978701</v>
          </cell>
          <cell r="F1262" t="str">
            <v>DEAC INDUSTRIAL &amp; COMMERCIAL DEVELOPMENT CORP.</v>
          </cell>
          <cell r="G1262" t="str">
            <v>GOV. P.F. ESPIRITU, PANAPAAN IV, BACOOR</v>
          </cell>
          <cell r="H1262" t="str">
            <v>BACOOR CITY</v>
          </cell>
          <cell r="I1262" t="str">
            <v>DASMA</v>
          </cell>
          <cell r="J1262"/>
          <cell r="K1262" t="str">
            <v>W/O ISSUE</v>
          </cell>
          <cell r="L1262" t="str">
            <v>CHALLENGER</v>
          </cell>
          <cell r="M1262" t="str">
            <v>CLOSE</v>
          </cell>
          <cell r="N1262" t="str">
            <v>JSP</v>
          </cell>
          <cell r="O1262">
            <v>275.64</v>
          </cell>
          <cell r="P1262">
            <v>148.1396</v>
          </cell>
          <cell r="Q1262">
            <v>381.67</v>
          </cell>
          <cell r="R1262">
            <v>472</v>
          </cell>
          <cell r="S1262">
            <v>1374884.46</v>
          </cell>
          <cell r="T1262" t="str">
            <v>NEW</v>
          </cell>
          <cell r="U1262">
            <v>214834.64</v>
          </cell>
          <cell r="V1262">
            <v>227611.07</v>
          </cell>
          <cell r="W1262">
            <v>44943.307638888888</v>
          </cell>
          <cell r="X1262">
            <v>44951.572916666664</v>
          </cell>
          <cell r="Y1262">
            <v>44944</v>
          </cell>
          <cell r="Z1262"/>
          <cell r="AA1262">
            <v>44953.744444444441</v>
          </cell>
          <cell r="AB1262">
            <v>45362.551388888889</v>
          </cell>
          <cell r="AC1262">
            <v>10.436805555553292</v>
          </cell>
          <cell r="AD1262">
            <v>2.171527777776646</v>
          </cell>
          <cell r="AE1262">
            <v>408.80694444444816</v>
          </cell>
          <cell r="AF1262">
            <v>44960.620138888888</v>
          </cell>
          <cell r="AG1262">
            <v>44969.036805555552</v>
          </cell>
          <cell r="AH1262">
            <v>44993.307638888888</v>
          </cell>
          <cell r="AI1262">
            <v>0.38535897435889072</v>
          </cell>
          <cell r="AJ1262">
            <v>8.5168113425926695</v>
          </cell>
          <cell r="AK1262">
            <v>30</v>
          </cell>
          <cell r="AL1262">
            <v>26</v>
          </cell>
          <cell r="AM1262">
            <v>20.312500000000004</v>
          </cell>
          <cell r="AN1262">
            <v>25.729166666666668</v>
          </cell>
          <cell r="AO1262">
            <v>17.312500000000004</v>
          </cell>
          <cell r="AP1262">
            <v>48</v>
          </cell>
          <cell r="AQ1262">
            <v>38.400000000000006</v>
          </cell>
          <cell r="AR1262">
            <v>33.400000000000006</v>
          </cell>
          <cell r="AS1262">
            <v>44992.144444444442</v>
          </cell>
          <cell r="AT1262">
            <v>44987.144444444442</v>
          </cell>
          <cell r="AU1262"/>
          <cell r="AV1262"/>
          <cell r="AW1262"/>
          <cell r="AX1262"/>
          <cell r="AY1262"/>
          <cell r="AZ1262"/>
          <cell r="BA1262"/>
          <cell r="BB1262"/>
          <cell r="BC1262" t="str">
            <v>PAID</v>
          </cell>
          <cell r="BD1262"/>
          <cell r="BE1262">
            <v>44956.744444444441</v>
          </cell>
          <cell r="BF1262">
            <v>41.255555555559113</v>
          </cell>
          <cell r="BG1262">
            <v>44953</v>
          </cell>
          <cell r="BH1262">
            <v>44998</v>
          </cell>
        </row>
        <row r="1263">
          <cell r="E1263" t="str">
            <v>X22062670980</v>
          </cell>
          <cell r="F1263" t="str">
            <v>PETERSON LIM GO</v>
          </cell>
          <cell r="G1263" t="str">
            <v>DON THOMAS MARTIGAN, BF HOMES, PARANAQUE</v>
          </cell>
          <cell r="H1263" t="str">
            <v>PARAÑAQUE CITY</v>
          </cell>
          <cell r="I1263" t="str">
            <v>PARAÑAQUE</v>
          </cell>
          <cell r="J1263" t="str">
            <v>1/10-for meter before lumch 1/11</v>
          </cell>
          <cell r="K1263" t="str">
            <v>W/O ISSUE</v>
          </cell>
          <cell r="L1263" t="str">
            <v>CHALLENGER</v>
          </cell>
          <cell r="M1263" t="str">
            <v>CLOSE</v>
          </cell>
          <cell r="N1263" t="str">
            <v>JSP</v>
          </cell>
          <cell r="O1263">
            <v>194.85</v>
          </cell>
          <cell r="P1263">
            <v>162.12700000000001</v>
          </cell>
          <cell r="Q1263">
            <v>303.88</v>
          </cell>
          <cell r="R1263">
            <v>32.5</v>
          </cell>
          <cell r="S1263">
            <v>870875.76</v>
          </cell>
          <cell r="T1263" t="str">
            <v>NEW</v>
          </cell>
          <cell r="U1263">
            <v>135823.12</v>
          </cell>
          <cell r="V1263">
            <v>130958.47</v>
          </cell>
          <cell r="W1263">
            <v>44916.402083333334</v>
          </cell>
          <cell r="X1263">
            <v>44924</v>
          </cell>
          <cell r="Y1263">
            <v>44922</v>
          </cell>
          <cell r="Z1263"/>
          <cell r="AA1263">
            <v>44938</v>
          </cell>
          <cell r="AB1263">
            <v>45405.63958333333</v>
          </cell>
          <cell r="AC1263">
            <v>21.597916666665697</v>
          </cell>
          <cell r="AD1263">
            <v>14</v>
          </cell>
          <cell r="AE1263">
            <v>467.63958333332994</v>
          </cell>
          <cell r="AF1263">
            <v>44938.873781446542</v>
          </cell>
          <cell r="AG1263">
            <v>44948.66623427673</v>
          </cell>
          <cell r="AH1263">
            <v>44966.402083333334</v>
          </cell>
          <cell r="AI1263">
            <v>0.63593865740737887</v>
          </cell>
          <cell r="AJ1263">
            <v>9.7424913194443743</v>
          </cell>
          <cell r="AK1263">
            <v>30</v>
          </cell>
          <cell r="AL1263">
            <v>36</v>
          </cell>
          <cell r="AM1263">
            <v>25.471698113207545</v>
          </cell>
          <cell r="AN1263">
            <v>32.264150943396224</v>
          </cell>
          <cell r="AO1263">
            <v>22.471698113207545</v>
          </cell>
          <cell r="AP1263">
            <v>48</v>
          </cell>
          <cell r="AQ1263">
            <v>38.400000000000006</v>
          </cell>
          <cell r="AR1263">
            <v>33.400000000000006</v>
          </cell>
          <cell r="AS1263">
            <v>44976.4</v>
          </cell>
          <cell r="AT1263">
            <v>44971.4</v>
          </cell>
          <cell r="AU1263"/>
          <cell r="AV1263"/>
          <cell r="AW1263"/>
          <cell r="AX1263"/>
          <cell r="AY1263"/>
          <cell r="AZ1263"/>
          <cell r="BA1263"/>
          <cell r="BB1263"/>
          <cell r="BC1263" t="str">
            <v>PAID</v>
          </cell>
          <cell r="BD1263"/>
          <cell r="BE1263">
            <v>44941</v>
          </cell>
          <cell r="BF1263">
            <v>57</v>
          </cell>
          <cell r="BG1263">
            <v>44938</v>
          </cell>
          <cell r="BH1263">
            <v>44998</v>
          </cell>
        </row>
        <row r="1264">
          <cell r="E1264" t="str">
            <v>X22041710507</v>
          </cell>
          <cell r="F1264" t="str">
            <v>MARIA CRISTINE SOCORRO T. DY</v>
          </cell>
          <cell r="G1264" t="str">
            <v>CORDILLERA, AYALA-ALABANG VILL, MUNTINLUPA</v>
          </cell>
          <cell r="H1264" t="str">
            <v>MUNTINLUPA CITY</v>
          </cell>
          <cell r="I1264" t="str">
            <v>PARAÑAQUE</v>
          </cell>
          <cell r="J1264"/>
          <cell r="K1264"/>
          <cell r="L1264" t="str">
            <v>CHALLENGER</v>
          </cell>
          <cell r="M1264" t="str">
            <v>CLOSE</v>
          </cell>
          <cell r="N1264" t="str">
            <v>JSP</v>
          </cell>
          <cell r="O1264">
            <v>325.45</v>
          </cell>
          <cell r="P1264"/>
          <cell r="Q1264">
            <v>510.58</v>
          </cell>
          <cell r="R1264">
            <v>178</v>
          </cell>
          <cell r="S1264">
            <v>1290923.42</v>
          </cell>
          <cell r="T1264" t="str">
            <v>NEW</v>
          </cell>
          <cell r="U1264">
            <v>233283.01</v>
          </cell>
          <cell r="V1264">
            <v>218148.8</v>
          </cell>
          <cell r="W1264">
            <v>44908.638194444444</v>
          </cell>
          <cell r="X1264">
            <v>44914</v>
          </cell>
          <cell r="Y1264">
            <v>44910</v>
          </cell>
          <cell r="Z1264"/>
          <cell r="AA1264">
            <v>44916</v>
          </cell>
          <cell r="AB1264">
            <v>45590.935416666667</v>
          </cell>
          <cell r="AC1264">
            <v>7.3618055555562023</v>
          </cell>
          <cell r="AD1264">
            <v>2</v>
          </cell>
          <cell r="AE1264">
            <v>674.93541666666715</v>
          </cell>
          <cell r="AF1264">
            <v>44931.170109338062</v>
          </cell>
          <cell r="AG1264">
            <v>44940.978619976362</v>
          </cell>
          <cell r="AH1264">
            <v>44958.638194444444</v>
          </cell>
          <cell r="AI1264">
            <v>0.21625303819446345</v>
          </cell>
          <cell r="AJ1264">
            <v>12.271553030303039</v>
          </cell>
          <cell r="AK1264">
            <v>40</v>
          </cell>
          <cell r="AL1264">
            <v>32</v>
          </cell>
          <cell r="AM1264">
            <v>25.531914893617024</v>
          </cell>
          <cell r="AN1264">
            <v>32.340425531914896</v>
          </cell>
          <cell r="AO1264">
            <v>22.531914893617024</v>
          </cell>
          <cell r="AP1264">
            <v>55</v>
          </cell>
          <cell r="AQ1264">
            <v>44</v>
          </cell>
          <cell r="AR1264">
            <v>39</v>
          </cell>
          <cell r="AS1264">
            <v>44960</v>
          </cell>
          <cell r="AT1264">
            <v>44955</v>
          </cell>
          <cell r="AU1264"/>
          <cell r="AV1264"/>
          <cell r="AW1264"/>
          <cell r="AX1264"/>
          <cell r="AY1264"/>
          <cell r="AZ1264"/>
          <cell r="BA1264"/>
          <cell r="BB1264"/>
          <cell r="BC1264" t="str">
            <v>PAID</v>
          </cell>
          <cell r="BD1264"/>
          <cell r="BE1264">
            <v>44919</v>
          </cell>
          <cell r="BF1264">
            <v>79</v>
          </cell>
          <cell r="BG1264">
            <v>44916</v>
          </cell>
          <cell r="BH1264">
            <v>44998</v>
          </cell>
        </row>
        <row r="1265">
          <cell r="E1265" t="str">
            <v>X22125231954</v>
          </cell>
          <cell r="F1265" t="str">
            <v>METROPOLITAN BANK&amp; TRUST CO</v>
          </cell>
          <cell r="G1265" t="str">
            <v>NATIONAL, POBLACION, MUNTINLUPA</v>
          </cell>
          <cell r="H1265" t="str">
            <v>MUNTINLUPA CITY</v>
          </cell>
          <cell r="I1265" t="str">
            <v>PARAÑAQUE</v>
          </cell>
          <cell r="J1265" t="str">
            <v>1/10-RTPI 1/14,9 am-2 pm</v>
          </cell>
          <cell r="K1265"/>
          <cell r="L1265" t="str">
            <v>CHALLENGER</v>
          </cell>
          <cell r="M1265" t="str">
            <v>CLOSE</v>
          </cell>
          <cell r="N1265" t="str">
            <v>JSP</v>
          </cell>
          <cell r="O1265">
            <v>2.31</v>
          </cell>
          <cell r="P1265">
            <v>2.1259999999999999</v>
          </cell>
          <cell r="Q1265">
            <v>3.17</v>
          </cell>
          <cell r="R1265">
            <v>0</v>
          </cell>
          <cell r="S1265">
            <v>16227.69</v>
          </cell>
          <cell r="T1265" t="str">
            <v>MODIFICATION</v>
          </cell>
          <cell r="U1265">
            <v>1800.19</v>
          </cell>
          <cell r="V1265">
            <v>4518.37</v>
          </cell>
          <cell r="W1265">
            <v>44926.62222222222</v>
          </cell>
          <cell r="X1265">
            <v>44932.660416666666</v>
          </cell>
          <cell r="Y1265">
            <v>44931</v>
          </cell>
          <cell r="Z1265"/>
          <cell r="AA1265">
            <v>44940.462500000001</v>
          </cell>
          <cell r="AB1265">
            <v>45208.783333333333</v>
          </cell>
          <cell r="AC1265">
            <v>13.840277777781012</v>
          </cell>
          <cell r="AD1265">
            <v>7.8020833333357587</v>
          </cell>
          <cell r="AE1265">
            <v>268.32083333333139</v>
          </cell>
          <cell r="AF1265">
            <v>44945.396415770607</v>
          </cell>
          <cell r="AG1265">
            <v>44954.202867383508</v>
          </cell>
          <cell r="AH1265">
            <v>44976.62222222222</v>
          </cell>
          <cell r="AI1265">
            <v>0.47672067901245707</v>
          </cell>
          <cell r="AJ1265">
            <v>6.7080208333332845</v>
          </cell>
          <cell r="AK1265">
            <v>20</v>
          </cell>
          <cell r="AL1265">
            <v>36</v>
          </cell>
          <cell r="AM1265">
            <v>21.774193548387096</v>
          </cell>
          <cell r="AN1265">
            <v>27.58064516129032</v>
          </cell>
          <cell r="AO1265">
            <v>18.774193548387096</v>
          </cell>
          <cell r="AP1265">
            <v>40</v>
          </cell>
          <cell r="AQ1265">
            <v>32</v>
          </cell>
          <cell r="AR1265">
            <v>27</v>
          </cell>
          <cell r="AS1265">
            <v>44972.462500000001</v>
          </cell>
          <cell r="AT1265">
            <v>44967.462500000001</v>
          </cell>
          <cell r="AU1265"/>
          <cell r="AV1265"/>
          <cell r="AW1265"/>
          <cell r="AX1265"/>
          <cell r="AY1265"/>
          <cell r="AZ1265"/>
          <cell r="BA1265"/>
          <cell r="BB1265"/>
          <cell r="BC1265" t="str">
            <v>PAID</v>
          </cell>
          <cell r="BD1265"/>
          <cell r="BE1265">
            <v>44943.462500000001</v>
          </cell>
          <cell r="BF1265">
            <v>55.537499999998545</v>
          </cell>
          <cell r="BG1265">
            <v>44939</v>
          </cell>
          <cell r="BH1265">
            <v>44999</v>
          </cell>
        </row>
        <row r="1266">
          <cell r="E1266" t="str">
            <v>P2205133156</v>
          </cell>
          <cell r="F1266" t="str">
            <v>57GG Uprate from 50kVA to 75kVA : [086950|WA074367|DY1-1138| W/ REPLACEMENT OF POLE</v>
          </cell>
          <cell r="G1266" t="str">
            <v>PUNZALAN COUNTRY HOMES PUTATAN MUNTINLUPA</v>
          </cell>
          <cell r="H1266" t="str">
            <v>MUNTINLUPA CITY</v>
          </cell>
          <cell r="I1266" t="str">
            <v>PARAÑAQUE</v>
          </cell>
          <cell r="J1266" t="str">
            <v>DONE LAST 02-10-23</v>
          </cell>
          <cell r="K1266"/>
          <cell r="L1266" t="str">
            <v>ECOM</v>
          </cell>
          <cell r="M1266" t="str">
            <v>CLOSE</v>
          </cell>
          <cell r="N1266" t="str">
            <v>RRG</v>
          </cell>
          <cell r="O1266">
            <v>58.2</v>
          </cell>
          <cell r="P1266">
            <v>56.447499999999998</v>
          </cell>
          <cell r="Q1266">
            <v>6.57</v>
          </cell>
          <cell r="R1266">
            <v>0</v>
          </cell>
          <cell r="S1266">
            <v>255694.4</v>
          </cell>
          <cell r="T1266" t="str">
            <v>OLDT</v>
          </cell>
          <cell r="U1266">
            <v>38248.26</v>
          </cell>
          <cell r="V1266">
            <v>35117.26</v>
          </cell>
          <cell r="W1266">
            <v>44766</v>
          </cell>
          <cell r="X1266">
            <v>44775.571527777778</v>
          </cell>
          <cell r="Y1266">
            <v>44776</v>
          </cell>
          <cell r="Z1266"/>
          <cell r="AA1266">
            <v>44971.557638888888</v>
          </cell>
          <cell r="AB1266">
            <v>45518.413194444445</v>
          </cell>
          <cell r="AC1266">
            <v>205.5576388888876</v>
          </cell>
          <cell r="AD1266">
            <v>195.98611111110949</v>
          </cell>
          <cell r="AE1266">
            <v>546.85555555555766</v>
          </cell>
          <cell r="AF1266">
            <v>44784.774193548386</v>
          </cell>
          <cell r="AG1266">
            <v>44793.580645161288</v>
          </cell>
          <cell r="AH1266">
            <v>44816</v>
          </cell>
          <cell r="AI1266">
            <v>7.0803186728394607</v>
          </cell>
          <cell r="AJ1266">
            <v>13.671388888888941</v>
          </cell>
          <cell r="AK1266">
            <v>20</v>
          </cell>
          <cell r="AL1266">
            <v>36</v>
          </cell>
          <cell r="AM1266">
            <v>21.774193548387096</v>
          </cell>
          <cell r="AN1266">
            <v>27.58064516129032</v>
          </cell>
          <cell r="AO1266">
            <v>18.774193548387096</v>
          </cell>
          <cell r="AP1266">
            <v>40</v>
          </cell>
          <cell r="AQ1266">
            <v>32</v>
          </cell>
          <cell r="AR1266">
            <v>27</v>
          </cell>
          <cell r="AS1266">
            <v>45003.557638888888</v>
          </cell>
          <cell r="AT1266">
            <v>44998.557638888888</v>
          </cell>
          <cell r="AU1266"/>
          <cell r="AV1266"/>
          <cell r="AW1266"/>
          <cell r="AX1266"/>
          <cell r="AY1266"/>
          <cell r="AZ1266"/>
          <cell r="BA1266"/>
          <cell r="BB1266"/>
          <cell r="BC1266" t="str">
            <v>PAID</v>
          </cell>
          <cell r="BD1266" t="str">
            <v>WITH BACKJOB</v>
          </cell>
          <cell r="BE1266">
            <v>44974.557638888888</v>
          </cell>
          <cell r="BF1266">
            <v>27.442361111112405</v>
          </cell>
          <cell r="BG1266">
            <v>44967</v>
          </cell>
          <cell r="BH1266">
            <v>45002</v>
          </cell>
        </row>
        <row r="1267">
          <cell r="E1267" t="str">
            <v>X23010185447</v>
          </cell>
          <cell r="F1267" t="str">
            <v>MAKATI DEVELOPMENT CORPORATION,</v>
          </cell>
          <cell r="G1267" t="str">
            <v>GINGER, FTI COMPLEX, TAGUIG CITY</v>
          </cell>
          <cell r="H1267" t="str">
            <v>TAGUIG CITY</v>
          </cell>
          <cell r="I1267" t="str">
            <v>PARAÑAQUE</v>
          </cell>
          <cell r="J1267" t="str">
            <v>2/22 - ongoing on site, for FCOMP</v>
          </cell>
          <cell r="K1267"/>
          <cell r="L1267" t="str">
            <v>VJC</v>
          </cell>
          <cell r="M1267" t="str">
            <v>CLOSE</v>
          </cell>
          <cell r="N1267" t="str">
            <v>JSP</v>
          </cell>
          <cell r="O1267">
            <v>175.73</v>
          </cell>
          <cell r="P1267">
            <v>118.9547</v>
          </cell>
          <cell r="Q1267">
            <v>240.67</v>
          </cell>
          <cell r="R1267">
            <v>0</v>
          </cell>
          <cell r="S1267">
            <v>139247.96</v>
          </cell>
          <cell r="T1267" t="str">
            <v>TERMINATION</v>
          </cell>
          <cell r="U1267">
            <v>136951.43000000002</v>
          </cell>
          <cell r="V1267">
            <v>93458.8</v>
          </cell>
          <cell r="W1267">
            <v>44951.693749999999</v>
          </cell>
          <cell r="X1267">
            <v>44953.65347222222</v>
          </cell>
          <cell r="Y1267">
            <v>44954</v>
          </cell>
          <cell r="Z1267"/>
          <cell r="AA1267">
            <v>44980.290972222225</v>
          </cell>
          <cell r="AB1267">
            <v>45106.592361111114</v>
          </cell>
          <cell r="AC1267">
            <v>28.597222222226264</v>
          </cell>
          <cell r="AD1267">
            <v>26.637500000004366</v>
          </cell>
          <cell r="AE1267">
            <v>126.30138888888905</v>
          </cell>
          <cell r="AF1267">
            <v>44973.562171052632</v>
          </cell>
          <cell r="AG1267">
            <v>44983.193749999999</v>
          </cell>
          <cell r="AH1267">
            <v>45001.693749999999</v>
          </cell>
          <cell r="AI1267">
            <v>0.86245590828936347</v>
          </cell>
          <cell r="AJ1267">
            <v>2.7456823671497621</v>
          </cell>
          <cell r="AK1267">
            <v>28</v>
          </cell>
          <cell r="AL1267">
            <v>36</v>
          </cell>
          <cell r="AM1267">
            <v>24.868421052631579</v>
          </cell>
          <cell r="AN1267">
            <v>31.499999999999996</v>
          </cell>
          <cell r="AO1267">
            <v>21.868421052631579</v>
          </cell>
          <cell r="AP1267">
            <v>46</v>
          </cell>
          <cell r="AQ1267">
            <v>36.800000000000004</v>
          </cell>
          <cell r="AR1267">
            <v>31.800000000000004</v>
          </cell>
          <cell r="AS1267">
            <v>45017.090972222228</v>
          </cell>
          <cell r="AT1267">
            <v>45012.090972222228</v>
          </cell>
          <cell r="AU1267"/>
          <cell r="AV1267"/>
          <cell r="AW1267"/>
          <cell r="AX1267"/>
          <cell r="AY1267"/>
          <cell r="AZ1267"/>
          <cell r="BA1267"/>
          <cell r="BB1267"/>
          <cell r="BC1267" t="str">
            <v>PAID</v>
          </cell>
          <cell r="BD1267"/>
          <cell r="BE1267">
            <v>44983.290972222225</v>
          </cell>
          <cell r="BF1267">
            <v>22.709027777775191</v>
          </cell>
          <cell r="BG1267">
            <v>44980</v>
          </cell>
          <cell r="BH1267">
            <v>45006</v>
          </cell>
        </row>
        <row r="1268">
          <cell r="E1268" t="str">
            <v>X23010244955</v>
          </cell>
          <cell r="F1268" t="str">
            <v>RODELO DE LEON PABALATE</v>
          </cell>
          <cell r="G1268" t="str">
            <v>WEST SERVICE, SUN VALLEY, PARANAQUE</v>
          </cell>
          <cell r="H1268" t="str">
            <v>PARAÑAQUE CITY</v>
          </cell>
          <cell r="I1268" t="str">
            <v>PARAÑAQUE</v>
          </cell>
          <cell r="J1268"/>
          <cell r="K1268"/>
          <cell r="L1268" t="str">
            <v>VJC</v>
          </cell>
          <cell r="M1268" t="str">
            <v>CLOSE</v>
          </cell>
          <cell r="N1268" t="str">
            <v>JSP</v>
          </cell>
          <cell r="O1268">
            <v>69.22</v>
          </cell>
          <cell r="P1268">
            <v>24.821999999999999</v>
          </cell>
          <cell r="Q1268">
            <v>94.52</v>
          </cell>
          <cell r="R1268">
            <v>0</v>
          </cell>
          <cell r="S1268">
            <v>55752.480000000003</v>
          </cell>
          <cell r="T1268" t="str">
            <v>TERMINATION</v>
          </cell>
          <cell r="U1268">
            <v>53950.82</v>
          </cell>
          <cell r="V1268">
            <v>57766.28</v>
          </cell>
          <cell r="W1268">
            <v>44959.681250000001</v>
          </cell>
          <cell r="X1268">
            <v>44964</v>
          </cell>
          <cell r="Y1268">
            <v>44964</v>
          </cell>
          <cell r="Z1268"/>
          <cell r="AA1268">
            <v>44967.256944444445</v>
          </cell>
          <cell r="AB1268">
            <v>45275.381944444445</v>
          </cell>
          <cell r="AC1268">
            <v>7.5756944444437977</v>
          </cell>
          <cell r="AD1268">
            <v>3.2569444444452529</v>
          </cell>
          <cell r="AE1268">
            <v>308.125</v>
          </cell>
          <cell r="AF1268">
            <v>44979.76675185874</v>
          </cell>
          <cell r="AG1268">
            <v>44988.922885687731</v>
          </cell>
          <cell r="AH1268">
            <v>45009.681250000001</v>
          </cell>
          <cell r="AI1268">
            <v>0.24611857555016686</v>
          </cell>
          <cell r="AJ1268">
            <v>7.3363095238095237</v>
          </cell>
          <cell r="AK1268">
            <v>23</v>
          </cell>
          <cell r="AL1268">
            <v>36</v>
          </cell>
          <cell r="AM1268">
            <v>23.085501858736059</v>
          </cell>
          <cell r="AN1268">
            <v>29.241635687732341</v>
          </cell>
          <cell r="AO1268">
            <v>20.085501858736059</v>
          </cell>
          <cell r="AP1268">
            <v>42</v>
          </cell>
          <cell r="AQ1268">
            <v>33.6</v>
          </cell>
          <cell r="AR1268">
            <v>28.6</v>
          </cell>
          <cell r="AS1268">
            <v>45000.856944444444</v>
          </cell>
          <cell r="AT1268">
            <v>44995.856944444444</v>
          </cell>
          <cell r="AU1268"/>
          <cell r="AV1268"/>
          <cell r="AW1268"/>
          <cell r="AX1268"/>
          <cell r="AY1268"/>
          <cell r="AZ1268"/>
          <cell r="BA1268"/>
          <cell r="BB1268"/>
          <cell r="BC1268" t="str">
            <v>PAID</v>
          </cell>
          <cell r="BD1268"/>
          <cell r="BE1268">
            <v>44970.256944444445</v>
          </cell>
          <cell r="BF1268">
            <v>35.743055555554747</v>
          </cell>
          <cell r="BG1268">
            <v>44967</v>
          </cell>
          <cell r="BH1268">
            <v>45006</v>
          </cell>
        </row>
        <row r="1269">
          <cell r="E1269" t="str">
            <v>X22094133682</v>
          </cell>
          <cell r="F1269" t="str">
            <v>GRH LAND, INC.</v>
          </cell>
          <cell r="G1269" t="str">
            <v>FATIMA, SAN ANTONIO VALLEY 1, PARANAQUE</v>
          </cell>
          <cell r="H1269" t="str">
            <v>PARAÑAQUE CITY</v>
          </cell>
          <cell r="I1269" t="str">
            <v>PARAÑAQUE</v>
          </cell>
          <cell r="J1269"/>
          <cell r="K1269"/>
          <cell r="L1269" t="str">
            <v>VJC</v>
          </cell>
          <cell r="M1269" t="str">
            <v>CLOSE</v>
          </cell>
          <cell r="N1269" t="str">
            <v>JSP</v>
          </cell>
          <cell r="O1269">
            <v>40.21</v>
          </cell>
          <cell r="P1269"/>
          <cell r="Q1269">
            <v>54.9</v>
          </cell>
          <cell r="R1269">
            <v>0</v>
          </cell>
          <cell r="S1269">
            <v>38518.68</v>
          </cell>
          <cell r="T1269" t="str">
            <v>TERMINATION</v>
          </cell>
          <cell r="U1269">
            <v>28028.38</v>
          </cell>
          <cell r="V1269">
            <v>29477.599999999999</v>
          </cell>
          <cell r="W1269">
            <v>44847.336111111108</v>
          </cell>
          <cell r="X1269">
            <v>44853</v>
          </cell>
          <cell r="Y1269">
            <v>44848</v>
          </cell>
          <cell r="Z1269"/>
          <cell r="AA1269">
            <v>44853.663888888892</v>
          </cell>
          <cell r="AB1269">
            <v>45276.536805555559</v>
          </cell>
          <cell r="AC1269">
            <v>6.3277777777839219</v>
          </cell>
          <cell r="AD1269">
            <v>0.66388888889196096</v>
          </cell>
          <cell r="AE1269">
            <v>422.87291666666715</v>
          </cell>
          <cell r="AF1269">
            <v>44867.421612969847</v>
          </cell>
          <cell r="AG1269">
            <v>44876.577746798837</v>
          </cell>
          <cell r="AH1269">
            <v>44897.336111111108</v>
          </cell>
          <cell r="AI1269">
            <v>0.20557635534104768</v>
          </cell>
          <cell r="AJ1269">
            <v>10.06840277777779</v>
          </cell>
          <cell r="AK1269">
            <v>23</v>
          </cell>
          <cell r="AL1269">
            <v>36</v>
          </cell>
          <cell r="AM1269">
            <v>23.085501858736059</v>
          </cell>
          <cell r="AN1269">
            <v>29.241635687732341</v>
          </cell>
          <cell r="AO1269">
            <v>20.085501858736059</v>
          </cell>
          <cell r="AP1269">
            <v>42</v>
          </cell>
          <cell r="AQ1269">
            <v>33.6</v>
          </cell>
          <cell r="AR1269">
            <v>28.6</v>
          </cell>
          <cell r="AS1269">
            <v>44887.263888888891</v>
          </cell>
          <cell r="AT1269">
            <v>44882.263888888891</v>
          </cell>
          <cell r="AU1269"/>
          <cell r="AV1269"/>
          <cell r="AW1269"/>
          <cell r="AX1269"/>
          <cell r="AY1269"/>
          <cell r="AZ1269"/>
          <cell r="BA1269"/>
          <cell r="BB1269"/>
          <cell r="BC1269" t="str">
            <v>PAID</v>
          </cell>
          <cell r="BD1269"/>
          <cell r="BE1269">
            <v>44856.663888888892</v>
          </cell>
          <cell r="BF1269">
            <v>149.33611111110804</v>
          </cell>
          <cell r="BG1269">
            <v>44853</v>
          </cell>
          <cell r="BH1269">
            <v>45006</v>
          </cell>
        </row>
        <row r="1270">
          <cell r="E1270" t="str">
            <v>X23010078851</v>
          </cell>
          <cell r="F1270" t="str">
            <v>CITY GOVERNMENT OF TAGUIG</v>
          </cell>
          <cell r="G1270" t="str">
            <v>NT M.L. QUEZON, PUROK 1, TAGUIG CITY</v>
          </cell>
          <cell r="H1270" t="str">
            <v>TAGUIG CITY</v>
          </cell>
          <cell r="I1270" t="str">
            <v>PARAÑAQUE</v>
          </cell>
          <cell r="J1270"/>
          <cell r="K1270" t="str">
            <v>W/O ISSUE</v>
          </cell>
          <cell r="L1270" t="str">
            <v>VJC</v>
          </cell>
          <cell r="M1270" t="str">
            <v>CLOSE</v>
          </cell>
          <cell r="N1270" t="str">
            <v>JSP</v>
          </cell>
          <cell r="O1270">
            <v>4.76</v>
          </cell>
          <cell r="P1270">
            <v>1.79</v>
          </cell>
          <cell r="Q1270">
            <v>6.53</v>
          </cell>
          <cell r="R1270">
            <v>5</v>
          </cell>
          <cell r="S1270">
            <v>20334.02</v>
          </cell>
          <cell r="T1270" t="str">
            <v>NEW</v>
          </cell>
          <cell r="U1270">
            <v>3709.5</v>
          </cell>
          <cell r="V1270">
            <v>3709.5</v>
          </cell>
          <cell r="W1270">
            <v>44956.657638888886</v>
          </cell>
          <cell r="X1270">
            <v>44959</v>
          </cell>
          <cell r="Y1270">
            <v>44960</v>
          </cell>
          <cell r="Z1270"/>
          <cell r="AA1270">
            <v>44963.543749999997</v>
          </cell>
          <cell r="AB1270">
            <v>45276.556250000001</v>
          </cell>
          <cell r="AC1270">
            <v>6.8861111111109494</v>
          </cell>
          <cell r="AD1270">
            <v>4.5437499999970896</v>
          </cell>
          <cell r="AE1270">
            <v>313.01250000000437</v>
          </cell>
          <cell r="AF1270">
            <v>44975.431832437273</v>
          </cell>
          <cell r="AG1270">
            <v>44984.238284050174</v>
          </cell>
          <cell r="AH1270">
            <v>45006.657638888886</v>
          </cell>
          <cell r="AI1270">
            <v>0.23718827160493272</v>
          </cell>
          <cell r="AJ1270">
            <v>7.8253125000001091</v>
          </cell>
          <cell r="AK1270">
            <v>20</v>
          </cell>
          <cell r="AL1270">
            <v>36</v>
          </cell>
          <cell r="AM1270">
            <v>21.774193548387096</v>
          </cell>
          <cell r="AN1270">
            <v>27.58064516129032</v>
          </cell>
          <cell r="AO1270">
            <v>18.774193548387096</v>
          </cell>
          <cell r="AP1270">
            <v>40</v>
          </cell>
          <cell r="AQ1270">
            <v>32</v>
          </cell>
          <cell r="AR1270">
            <v>27</v>
          </cell>
          <cell r="AS1270">
            <v>44995.543749999997</v>
          </cell>
          <cell r="AT1270">
            <v>44990.543749999997</v>
          </cell>
          <cell r="AU1270"/>
          <cell r="AV1270"/>
          <cell r="AW1270"/>
          <cell r="AX1270"/>
          <cell r="AY1270"/>
          <cell r="AZ1270"/>
          <cell r="BA1270"/>
          <cell r="BB1270"/>
          <cell r="BC1270" t="str">
            <v>PAID</v>
          </cell>
          <cell r="BD1270"/>
          <cell r="BE1270">
            <v>44966.543749999997</v>
          </cell>
          <cell r="BF1270">
            <v>39.45625000000291</v>
          </cell>
          <cell r="BG1270">
            <v>44963</v>
          </cell>
          <cell r="BH1270">
            <v>45006</v>
          </cell>
        </row>
        <row r="1271">
          <cell r="E1271" t="str">
            <v>X22114884216</v>
          </cell>
          <cell r="F1271" t="str">
            <v>SHILIAN WANG HOU</v>
          </cell>
          <cell r="G1271" t="str">
            <v>ZAMBOANGA, MARINA SUBD, PARANAQUE</v>
          </cell>
          <cell r="H1271" t="str">
            <v>PARAÑAQUE CITY</v>
          </cell>
          <cell r="I1271" t="str">
            <v>PARAÑAQUE</v>
          </cell>
          <cell r="J1271"/>
          <cell r="K1271" t="str">
            <v>W/ ISSUE</v>
          </cell>
          <cell r="L1271" t="str">
            <v>VJC</v>
          </cell>
          <cell r="M1271" t="str">
            <v>CLOSE</v>
          </cell>
          <cell r="N1271" t="str">
            <v>JSP</v>
          </cell>
          <cell r="O1271">
            <v>36.549999999999997</v>
          </cell>
          <cell r="P1271">
            <v>13.754799999999999</v>
          </cell>
          <cell r="Q1271">
            <v>50.07</v>
          </cell>
          <cell r="R1271">
            <v>39</v>
          </cell>
          <cell r="S1271">
            <v>212109.36</v>
          </cell>
          <cell r="T1271" t="str">
            <v>NEW</v>
          </cell>
          <cell r="U1271">
            <v>28484.720000000001</v>
          </cell>
          <cell r="V1271">
            <v>29889.02</v>
          </cell>
          <cell r="W1271">
            <v>44939.686805555553</v>
          </cell>
          <cell r="X1271">
            <v>44943</v>
          </cell>
          <cell r="Y1271">
            <v>44943</v>
          </cell>
          <cell r="Z1271"/>
          <cell r="AA1271">
            <v>44962.578472222223</v>
          </cell>
          <cell r="AB1271">
            <v>45278.527083333334</v>
          </cell>
          <cell r="AC1271">
            <v>22.891666666670062</v>
          </cell>
          <cell r="AD1271">
            <v>19.578472222223354</v>
          </cell>
          <cell r="AE1271">
            <v>315.94861111111095</v>
          </cell>
          <cell r="AF1271">
            <v>44958.46099910394</v>
          </cell>
          <cell r="AG1271">
            <v>44967.267450716841</v>
          </cell>
          <cell r="AH1271">
            <v>44989.686805555553</v>
          </cell>
          <cell r="AI1271">
            <v>0.78849074074085768</v>
          </cell>
          <cell r="AJ1271">
            <v>7.8987152777777734</v>
          </cell>
          <cell r="AK1271">
            <v>20</v>
          </cell>
          <cell r="AL1271">
            <v>36</v>
          </cell>
          <cell r="AM1271">
            <v>21.774193548387096</v>
          </cell>
          <cell r="AN1271">
            <v>27.58064516129032</v>
          </cell>
          <cell r="AO1271">
            <v>18.774193548387096</v>
          </cell>
          <cell r="AP1271">
            <v>40</v>
          </cell>
          <cell r="AQ1271">
            <v>32</v>
          </cell>
          <cell r="AR1271">
            <v>27</v>
          </cell>
          <cell r="AS1271">
            <v>44994.578472222223</v>
          </cell>
          <cell r="AT1271">
            <v>44989.578472222223</v>
          </cell>
          <cell r="AU1271"/>
          <cell r="AV1271"/>
          <cell r="AW1271"/>
          <cell r="AX1271"/>
          <cell r="AY1271"/>
          <cell r="AZ1271"/>
          <cell r="BA1271"/>
          <cell r="BB1271"/>
          <cell r="BC1271" t="str">
            <v>PAID</v>
          </cell>
          <cell r="BD1271"/>
          <cell r="BE1271">
            <v>44965.578472222223</v>
          </cell>
          <cell r="BF1271">
            <v>40.421527777776646</v>
          </cell>
          <cell r="BG1271">
            <v>44962</v>
          </cell>
          <cell r="BH1271">
            <v>45006</v>
          </cell>
        </row>
        <row r="1272">
          <cell r="E1272" t="str">
            <v>X22114910987</v>
          </cell>
          <cell r="F1272" t="str">
            <v>SOCORRO DE LEON MENDOZA</v>
          </cell>
          <cell r="G1272" t="str">
            <v>QUIRINO, SAN DIONISIO, PARANAQUE</v>
          </cell>
          <cell r="H1272" t="str">
            <v>PARAÑAQUE CITY</v>
          </cell>
          <cell r="I1272" t="str">
            <v>PARAÑAQUE</v>
          </cell>
          <cell r="J1272"/>
          <cell r="K1272" t="str">
            <v>W/O ISSUE</v>
          </cell>
          <cell r="L1272" t="str">
            <v>VJC</v>
          </cell>
          <cell r="M1272" t="str">
            <v>CLOSE</v>
          </cell>
          <cell r="N1272" t="str">
            <v>JSP</v>
          </cell>
          <cell r="O1272">
            <v>12.48</v>
          </cell>
          <cell r="P1272">
            <v>12.5848</v>
          </cell>
          <cell r="Q1272">
            <v>17.03</v>
          </cell>
          <cell r="R1272">
            <v>21</v>
          </cell>
          <cell r="S1272">
            <v>116763.68</v>
          </cell>
          <cell r="T1272" t="str">
            <v>NEW</v>
          </cell>
          <cell r="U1272">
            <v>9726.64</v>
          </cell>
          <cell r="V1272">
            <v>10998.46</v>
          </cell>
          <cell r="W1272">
            <v>44936.746527777781</v>
          </cell>
          <cell r="X1272">
            <v>44943.525694444441</v>
          </cell>
          <cell r="Y1272">
            <v>44939</v>
          </cell>
          <cell r="Z1272"/>
          <cell r="AA1272">
            <v>44951.294444444444</v>
          </cell>
          <cell r="AB1272">
            <v>45278.545138888891</v>
          </cell>
          <cell r="AC1272">
            <v>14.547916666662786</v>
          </cell>
          <cell r="AD1272">
            <v>7.7687500000029104</v>
          </cell>
          <cell r="AE1272">
            <v>327.25069444444671</v>
          </cell>
          <cell r="AF1272">
            <v>44955.520721326167</v>
          </cell>
          <cell r="AG1272">
            <v>44964.327172939069</v>
          </cell>
          <cell r="AH1272">
            <v>44986.746527777781</v>
          </cell>
          <cell r="AI1272">
            <v>0.50109490740727369</v>
          </cell>
          <cell r="AJ1272">
            <v>8.1812673611111677</v>
          </cell>
          <cell r="AK1272">
            <v>20</v>
          </cell>
          <cell r="AL1272">
            <v>36</v>
          </cell>
          <cell r="AM1272">
            <v>21.774193548387096</v>
          </cell>
          <cell r="AN1272">
            <v>27.58064516129032</v>
          </cell>
          <cell r="AO1272">
            <v>18.774193548387096</v>
          </cell>
          <cell r="AP1272">
            <v>40</v>
          </cell>
          <cell r="AQ1272">
            <v>32</v>
          </cell>
          <cell r="AR1272">
            <v>27</v>
          </cell>
          <cell r="AS1272">
            <v>44983.294444444444</v>
          </cell>
          <cell r="AT1272">
            <v>44978.294444444444</v>
          </cell>
          <cell r="AU1272"/>
          <cell r="AV1272"/>
          <cell r="AW1272"/>
          <cell r="AX1272"/>
          <cell r="AY1272"/>
          <cell r="AZ1272"/>
          <cell r="BA1272"/>
          <cell r="BB1272"/>
          <cell r="BC1272" t="str">
            <v>PAID</v>
          </cell>
          <cell r="BD1272"/>
          <cell r="BE1272">
            <v>44954.294444444444</v>
          </cell>
          <cell r="BF1272">
            <v>51.705555555556202</v>
          </cell>
          <cell r="BG1272">
            <v>44951</v>
          </cell>
          <cell r="BH1272">
            <v>45006</v>
          </cell>
        </row>
        <row r="1273">
          <cell r="E1273" t="str">
            <v>X22104286986</v>
          </cell>
          <cell r="F1273" t="str">
            <v>VALERIE JANE LOPEZ SOLIVEN</v>
          </cell>
          <cell r="G1273" t="str">
            <v>PRES. MAGSAYSAY, SOUTH ADMIRAL VILL, PARANAQUE</v>
          </cell>
          <cell r="H1273" t="str">
            <v>PARAÑAQUE CITY</v>
          </cell>
          <cell r="I1273" t="str">
            <v>PARAÑAQUE</v>
          </cell>
          <cell r="J1273" t="str">
            <v>1/11-kulang issued SD 4/0- for energization</v>
          </cell>
          <cell r="K1273" t="str">
            <v>W/ ISSUE</v>
          </cell>
          <cell r="L1273" t="str">
            <v>VJC</v>
          </cell>
          <cell r="M1273" t="str">
            <v>CLOSE</v>
          </cell>
          <cell r="N1273" t="str">
            <v>JSP</v>
          </cell>
          <cell r="O1273">
            <v>30.56</v>
          </cell>
          <cell r="P1273">
            <v>16.8828</v>
          </cell>
          <cell r="Q1273">
            <v>41.78</v>
          </cell>
          <cell r="R1273">
            <v>92</v>
          </cell>
          <cell r="S1273">
            <v>201739.72</v>
          </cell>
          <cell r="T1273" t="str">
            <v>NEW</v>
          </cell>
          <cell r="U1273">
            <v>21008.560000000001</v>
          </cell>
          <cell r="V1273">
            <v>21039.79</v>
          </cell>
          <cell r="W1273">
            <v>44883.459722222222</v>
          </cell>
          <cell r="X1273">
            <v>44887.300694444442</v>
          </cell>
          <cell r="Y1273">
            <v>44888</v>
          </cell>
          <cell r="Z1273"/>
          <cell r="AA1273">
            <v>44959.256944444445</v>
          </cell>
          <cell r="AB1273">
            <v>45299.354861111111</v>
          </cell>
          <cell r="AC1273">
            <v>75.797222222223354</v>
          </cell>
          <cell r="AD1273">
            <v>71.95625000000291</v>
          </cell>
          <cell r="AE1273">
            <v>340.0979166666657</v>
          </cell>
          <cell r="AF1273">
            <v>44901.534102387508</v>
          </cell>
          <cell r="AG1273">
            <v>44910.153937098257</v>
          </cell>
          <cell r="AH1273">
            <v>44933.459722222222</v>
          </cell>
          <cell r="AI1273">
            <v>2.697489379085007</v>
          </cell>
          <cell r="AJ1273">
            <v>8.5024479166666431</v>
          </cell>
          <cell r="AK1273">
            <v>20</v>
          </cell>
          <cell r="AL1273">
            <v>34</v>
          </cell>
          <cell r="AM1273">
            <v>21.074380165289259</v>
          </cell>
          <cell r="AN1273">
            <v>26.694214876033058</v>
          </cell>
          <cell r="AO1273">
            <v>18.074380165289259</v>
          </cell>
          <cell r="AP1273">
            <v>40</v>
          </cell>
          <cell r="AQ1273">
            <v>32</v>
          </cell>
          <cell r="AR1273">
            <v>27</v>
          </cell>
          <cell r="AS1273">
            <v>44991.256944444445</v>
          </cell>
          <cell r="AT1273">
            <v>44986.256944444445</v>
          </cell>
          <cell r="AU1273"/>
          <cell r="AV1273"/>
          <cell r="AW1273"/>
          <cell r="AX1273"/>
          <cell r="AY1273"/>
          <cell r="AZ1273"/>
          <cell r="BA1273"/>
          <cell r="BB1273"/>
          <cell r="BC1273" t="str">
            <v>PAID</v>
          </cell>
          <cell r="BD1273"/>
          <cell r="BE1273">
            <v>44962.256944444445</v>
          </cell>
          <cell r="BF1273">
            <v>43.743055555554747</v>
          </cell>
          <cell r="BG1273">
            <v>44959</v>
          </cell>
          <cell r="BH1273">
            <v>45006</v>
          </cell>
        </row>
        <row r="1274">
          <cell r="E1274" t="str">
            <v>X22093992310</v>
          </cell>
          <cell r="F1274" t="str">
            <v>CATHERINE SULSE LOTILLA</v>
          </cell>
          <cell r="G1274" t="str">
            <v>EXTRA EXT, 4TH ESTATE SUBD, PARANAQUE</v>
          </cell>
          <cell r="H1274" t="str">
            <v>PARAÑAQUE CITY</v>
          </cell>
          <cell r="I1274" t="str">
            <v>PARAÑAQUE</v>
          </cell>
          <cell r="J1274" t="str">
            <v>done</v>
          </cell>
          <cell r="K1274" t="str">
            <v>W/ ISSUE</v>
          </cell>
          <cell r="L1274" t="str">
            <v>ECOM</v>
          </cell>
          <cell r="M1274" t="str">
            <v>CLOSE</v>
          </cell>
          <cell r="N1274" t="str">
            <v>RRG</v>
          </cell>
          <cell r="O1274">
            <v>133.63</v>
          </cell>
          <cell r="P1274">
            <v>100.6726</v>
          </cell>
          <cell r="Q1274">
            <v>202.37</v>
          </cell>
          <cell r="R1274">
            <v>71</v>
          </cell>
          <cell r="S1274">
            <v>598020.56999999995</v>
          </cell>
          <cell r="T1274" t="str">
            <v>NEW</v>
          </cell>
          <cell r="U1274">
            <v>93150.29</v>
          </cell>
          <cell r="V1274">
            <v>93150.29</v>
          </cell>
          <cell r="W1274">
            <v>44883.709027777775</v>
          </cell>
          <cell r="X1274">
            <v>44889.575694444444</v>
          </cell>
          <cell r="Y1274">
            <v>44887</v>
          </cell>
          <cell r="Z1274"/>
          <cell r="AA1274">
            <v>44933.569444444445</v>
          </cell>
          <cell r="AB1274">
            <v>45372.261111111111</v>
          </cell>
          <cell r="AC1274">
            <v>49.860416666670062</v>
          </cell>
          <cell r="AD1274">
            <v>43.993750000001455</v>
          </cell>
          <cell r="AE1274">
            <v>438.6916666666657</v>
          </cell>
          <cell r="AF1274">
            <v>44904.668759321401</v>
          </cell>
          <cell r="AG1274">
            <v>44914.058021066368</v>
          </cell>
          <cell r="AH1274">
            <v>44933.709027777775</v>
          </cell>
          <cell r="AI1274">
            <v>1.5607567401961846</v>
          </cell>
          <cell r="AJ1274">
            <v>9.5367753623188189</v>
          </cell>
          <cell r="AK1274">
            <v>28</v>
          </cell>
          <cell r="AL1274">
            <v>34</v>
          </cell>
          <cell r="AM1274">
            <v>23.959731543624162</v>
          </cell>
          <cell r="AN1274">
            <v>30.348993288590602</v>
          </cell>
          <cell r="AO1274">
            <v>20.959731543624162</v>
          </cell>
          <cell r="AP1274">
            <v>46</v>
          </cell>
          <cell r="AQ1274">
            <v>36.800000000000004</v>
          </cell>
          <cell r="AR1274">
            <v>31.800000000000004</v>
          </cell>
          <cell r="AS1274">
            <v>44970.369444444448</v>
          </cell>
          <cell r="AT1274">
            <v>44965.369444444448</v>
          </cell>
          <cell r="AU1274"/>
          <cell r="AV1274"/>
          <cell r="AW1274"/>
          <cell r="AX1274"/>
          <cell r="AY1274"/>
          <cell r="AZ1274"/>
          <cell r="BA1274"/>
          <cell r="BB1274"/>
          <cell r="BC1274" t="str">
            <v>PAID</v>
          </cell>
          <cell r="BD1274"/>
          <cell r="BE1274">
            <v>44936.569444444445</v>
          </cell>
          <cell r="BF1274">
            <v>70.430555555554747</v>
          </cell>
          <cell r="BG1274">
            <v>44933</v>
          </cell>
          <cell r="BH1274">
            <v>45007</v>
          </cell>
        </row>
        <row r="1275">
          <cell r="E1275" t="str">
            <v>X22052026164</v>
          </cell>
          <cell r="F1275" t="str">
            <v>DITO TELECOMMUNITY CORPORATION</v>
          </cell>
          <cell r="G1275" t="str">
            <v>WEST SERVICE ROAD, UNITED PQUE 4 SUBD, PARANAQUE</v>
          </cell>
          <cell r="H1275" t="str">
            <v>PARAÑAQUE CITY</v>
          </cell>
          <cell r="I1275" t="str">
            <v>PARAÑAQUE</v>
          </cell>
          <cell r="J1275"/>
          <cell r="K1275"/>
          <cell r="L1275" t="str">
            <v>POWERHOUSE</v>
          </cell>
          <cell r="M1275" t="str">
            <v>CLOSE</v>
          </cell>
          <cell r="N1275" t="str">
            <v>JSP</v>
          </cell>
          <cell r="O1275">
            <v>47.88</v>
          </cell>
          <cell r="P1275"/>
          <cell r="Q1275">
            <v>75.48</v>
          </cell>
          <cell r="R1275">
            <v>5.9</v>
          </cell>
          <cell r="S1275">
            <v>205675.54</v>
          </cell>
          <cell r="T1275" t="str">
            <v>NEW</v>
          </cell>
          <cell r="U1275">
            <v>33371.879999999997</v>
          </cell>
          <cell r="V1275">
            <v>38016.258999999998</v>
          </cell>
          <cell r="W1275">
            <v>44893.409722222219</v>
          </cell>
          <cell r="X1275">
            <v>44900</v>
          </cell>
          <cell r="Y1275">
            <v>44895</v>
          </cell>
          <cell r="Z1275"/>
          <cell r="AA1275">
            <v>44915.574999999997</v>
          </cell>
          <cell r="AB1275">
            <v>45116.492361111108</v>
          </cell>
          <cell r="AC1275">
            <v>22.165277777778101</v>
          </cell>
          <cell r="AD1275">
            <v>15.57499999999709</v>
          </cell>
          <cell r="AE1275">
            <v>200.91736111111095</v>
          </cell>
          <cell r="AF1275">
            <v>44913.495224080958</v>
          </cell>
          <cell r="AG1275">
            <v>44922.651357909948</v>
          </cell>
          <cell r="AH1275">
            <v>44943.409722222219</v>
          </cell>
          <cell r="AI1275">
            <v>0.72010383118626931</v>
          </cell>
          <cell r="AJ1275">
            <v>4.7837466931216897</v>
          </cell>
          <cell r="AK1275">
            <v>23</v>
          </cell>
          <cell r="AL1275">
            <v>36</v>
          </cell>
          <cell r="AM1275">
            <v>23.085501858736059</v>
          </cell>
          <cell r="AN1275">
            <v>29.241635687732341</v>
          </cell>
          <cell r="AO1275">
            <v>20.085501858736059</v>
          </cell>
          <cell r="AP1275">
            <v>42</v>
          </cell>
          <cell r="AQ1275">
            <v>33.6</v>
          </cell>
          <cell r="AR1275">
            <v>28.6</v>
          </cell>
          <cell r="AS1275">
            <v>44949.174999999996</v>
          </cell>
          <cell r="AT1275">
            <v>44944.174999999996</v>
          </cell>
          <cell r="AU1275"/>
          <cell r="AV1275"/>
          <cell r="AW1275"/>
          <cell r="AX1275"/>
          <cell r="AY1275"/>
          <cell r="AZ1275"/>
          <cell r="BA1275"/>
          <cell r="BB1275"/>
          <cell r="BC1275" t="str">
            <v>PAID</v>
          </cell>
          <cell r="BD1275"/>
          <cell r="BE1275">
            <v>44918.574999999997</v>
          </cell>
          <cell r="BF1275">
            <v>88.42500000000291</v>
          </cell>
          <cell r="BG1275">
            <v>44907</v>
          </cell>
          <cell r="BH1275">
            <v>45007</v>
          </cell>
        </row>
        <row r="1276">
          <cell r="E1276" t="str">
            <v>X22093851576</v>
          </cell>
          <cell r="F1276" t="str">
            <v>CECILIA MIRANDA MARTINEZ</v>
          </cell>
          <cell r="G1276" t="str">
            <v>MARCOS, SUMMITVILLE SUBD, MUNTINLUPA</v>
          </cell>
          <cell r="H1276" t="str">
            <v>MUNTINLUPA CITY</v>
          </cell>
          <cell r="I1276" t="str">
            <v>PARAÑAQUE</v>
          </cell>
          <cell r="J1276" t="str">
            <v>for execution 3rd shift 1019</v>
          </cell>
          <cell r="K1276"/>
          <cell r="L1276" t="str">
            <v>POWERHOUSE</v>
          </cell>
          <cell r="M1276" t="str">
            <v>CLOSE</v>
          </cell>
          <cell r="N1276" t="str">
            <v>JSP</v>
          </cell>
          <cell r="O1276">
            <v>21.94</v>
          </cell>
          <cell r="P1276"/>
          <cell r="Q1276">
            <v>29.98</v>
          </cell>
          <cell r="R1276">
            <v>45</v>
          </cell>
          <cell r="S1276">
            <v>60885.37</v>
          </cell>
          <cell r="T1276" t="str">
            <v>MODIFICATION</v>
          </cell>
          <cell r="U1276">
            <v>15293.13</v>
          </cell>
          <cell r="V1276">
            <v>20393.61</v>
          </cell>
          <cell r="W1276">
            <v>44845.581944444442</v>
          </cell>
          <cell r="X1276">
            <v>44848</v>
          </cell>
          <cell r="Y1276">
            <v>44848</v>
          </cell>
          <cell r="Z1276"/>
          <cell r="AA1276">
            <v>44855.646527777775</v>
          </cell>
          <cell r="AB1276">
            <v>45222.768055555556</v>
          </cell>
          <cell r="AC1276">
            <v>10.064583333332848</v>
          </cell>
          <cell r="AD1276">
            <v>7.6465277777751908</v>
          </cell>
          <cell r="AE1276">
            <v>367.12152777778101</v>
          </cell>
          <cell r="AF1276">
            <v>44864.356137992829</v>
          </cell>
          <cell r="AG1276">
            <v>44873.16258960573</v>
          </cell>
          <cell r="AH1276">
            <v>44895.581944444442</v>
          </cell>
          <cell r="AI1276">
            <v>0.34666898148146474</v>
          </cell>
          <cell r="AJ1276">
            <v>9.1780381944445253</v>
          </cell>
          <cell r="AK1276">
            <v>20</v>
          </cell>
          <cell r="AL1276">
            <v>36</v>
          </cell>
          <cell r="AM1276">
            <v>21.774193548387096</v>
          </cell>
          <cell r="AN1276">
            <v>27.58064516129032</v>
          </cell>
          <cell r="AO1276">
            <v>18.774193548387096</v>
          </cell>
          <cell r="AP1276">
            <v>40</v>
          </cell>
          <cell r="AQ1276">
            <v>32</v>
          </cell>
          <cell r="AR1276">
            <v>27</v>
          </cell>
          <cell r="AS1276">
            <v>44887.646527777775</v>
          </cell>
          <cell r="AT1276">
            <v>44882.646527777775</v>
          </cell>
          <cell r="AU1276"/>
          <cell r="AV1276"/>
          <cell r="AW1276"/>
          <cell r="AX1276"/>
          <cell r="AY1276"/>
          <cell r="AZ1276"/>
          <cell r="BA1276"/>
          <cell r="BB1276"/>
          <cell r="BC1276" t="str">
            <v>PAID</v>
          </cell>
          <cell r="BD1276"/>
          <cell r="BE1276">
            <v>44858.646527777775</v>
          </cell>
          <cell r="BF1276">
            <v>148.35347222222481</v>
          </cell>
          <cell r="BG1276">
            <v>44844</v>
          </cell>
          <cell r="BH1276">
            <v>45007</v>
          </cell>
        </row>
        <row r="1277">
          <cell r="E1277" t="str">
            <v>X22104287065</v>
          </cell>
          <cell r="F1277" t="str">
            <v>ESTHER PINEDA SY</v>
          </cell>
          <cell r="G1277" t="str">
            <v>SULU, MARINA SUBD, PARANAQUE</v>
          </cell>
          <cell r="H1277" t="str">
            <v>PARAÑAQUE CITY</v>
          </cell>
          <cell r="I1277" t="str">
            <v>PARAÑAQUE</v>
          </cell>
          <cell r="J1277" t="str">
            <v>for withdrawal; energization on Feb. 22, 2023; no BCT available</v>
          </cell>
          <cell r="K1277"/>
          <cell r="L1277" t="str">
            <v>ECOM</v>
          </cell>
          <cell r="M1277" t="str">
            <v>CLOSE</v>
          </cell>
          <cell r="N1277" t="str">
            <v>JSP</v>
          </cell>
          <cell r="O1277">
            <v>11.45</v>
          </cell>
          <cell r="P1277">
            <v>7.5019999999999998</v>
          </cell>
          <cell r="Q1277">
            <v>15.72</v>
          </cell>
          <cell r="R1277">
            <v>85</v>
          </cell>
          <cell r="S1277">
            <v>36090.92</v>
          </cell>
          <cell r="T1277" t="str">
            <v>MODIFICATION</v>
          </cell>
          <cell r="U1277">
            <v>8946.34</v>
          </cell>
          <cell r="V1277">
            <v>13883.98</v>
          </cell>
          <cell r="W1277">
            <v>44947.381944444445</v>
          </cell>
          <cell r="X1277">
            <v>44953.631249999999</v>
          </cell>
          <cell r="Y1277">
            <v>44950</v>
          </cell>
          <cell r="Z1277"/>
          <cell r="AA1277">
            <v>44981.425000000003</v>
          </cell>
          <cell r="AB1277">
            <v>45222.851388888892</v>
          </cell>
          <cell r="AC1277">
            <v>34.043055555557657</v>
          </cell>
          <cell r="AD1277">
            <v>27.793750000004366</v>
          </cell>
          <cell r="AE1277">
            <v>241.42638888888905</v>
          </cell>
          <cell r="AF1277">
            <v>44965.456324609731</v>
          </cell>
          <cell r="AG1277">
            <v>44974.076159320481</v>
          </cell>
          <cell r="AH1277">
            <v>44997.381944444445</v>
          </cell>
          <cell r="AI1277">
            <v>1.211532271241905</v>
          </cell>
          <cell r="AJ1277">
            <v>6.0356597222222259</v>
          </cell>
          <cell r="AK1277">
            <v>20</v>
          </cell>
          <cell r="AL1277">
            <v>34</v>
          </cell>
          <cell r="AM1277">
            <v>21.074380165289259</v>
          </cell>
          <cell r="AN1277">
            <v>26.694214876033058</v>
          </cell>
          <cell r="AO1277">
            <v>18.074380165289259</v>
          </cell>
          <cell r="AP1277">
            <v>40</v>
          </cell>
          <cell r="AQ1277">
            <v>32</v>
          </cell>
          <cell r="AR1277">
            <v>27</v>
          </cell>
          <cell r="AS1277">
            <v>45013.425000000003</v>
          </cell>
          <cell r="AT1277">
            <v>45008.425000000003</v>
          </cell>
          <cell r="AU1277"/>
          <cell r="AV1277"/>
          <cell r="AW1277"/>
          <cell r="AX1277"/>
          <cell r="AY1277"/>
          <cell r="AZ1277"/>
          <cell r="BA1277"/>
          <cell r="BB1277"/>
          <cell r="BC1277" t="str">
            <v>PAID</v>
          </cell>
          <cell r="BD1277"/>
          <cell r="BE1277">
            <v>44984.425000000003</v>
          </cell>
          <cell r="BF1277">
            <v>22.57499999999709</v>
          </cell>
          <cell r="BG1277">
            <v>44980</v>
          </cell>
          <cell r="BH1277">
            <v>45007</v>
          </cell>
        </row>
        <row r="1278">
          <cell r="E1278" t="str">
            <v>X22093822176</v>
          </cell>
          <cell r="F1278" t="str">
            <v>ERIC G YAP</v>
          </cell>
          <cell r="G1278" t="str">
            <v>SUSANA HEIGHTS SUBD, SUSANA HEIGHTS SUBD, MUNTINLUPA</v>
          </cell>
          <cell r="H1278" t="str">
            <v>MUNTINLUPA CITY</v>
          </cell>
          <cell r="I1278" t="str">
            <v>PARAÑAQUE</v>
          </cell>
          <cell r="J1278" t="str">
            <v>energization on Feb. 22, 2023; no BCT available</v>
          </cell>
          <cell r="K1278"/>
          <cell r="L1278" t="str">
            <v>ECOM</v>
          </cell>
          <cell r="M1278" t="str">
            <v>CLOSE</v>
          </cell>
          <cell r="N1278" t="str">
            <v>JSP</v>
          </cell>
          <cell r="O1278">
            <v>9.19</v>
          </cell>
          <cell r="P1278">
            <v>6.3520000000000003</v>
          </cell>
          <cell r="Q1278">
            <v>12.6</v>
          </cell>
          <cell r="R1278">
            <v>46</v>
          </cell>
          <cell r="S1278">
            <v>39901.61</v>
          </cell>
          <cell r="T1278" t="str">
            <v>MODIFICATION</v>
          </cell>
          <cell r="U1278">
            <v>7161.74</v>
          </cell>
          <cell r="V1278">
            <v>11359.06</v>
          </cell>
          <cell r="W1278">
            <v>44952.438888888886</v>
          </cell>
          <cell r="X1278">
            <v>44957</v>
          </cell>
          <cell r="Y1278">
            <v>44956</v>
          </cell>
          <cell r="Z1278"/>
          <cell r="AA1278">
            <v>44981.425000000003</v>
          </cell>
          <cell r="AB1278">
            <v>45223.799305555556</v>
          </cell>
          <cell r="AC1278">
            <v>28.98611111111677</v>
          </cell>
          <cell r="AD1278">
            <v>24.42500000000291</v>
          </cell>
          <cell r="AE1278">
            <v>242.37430555555329</v>
          </cell>
          <cell r="AF1278">
            <v>44971.213082437273</v>
          </cell>
          <cell r="AG1278">
            <v>44980.019534050174</v>
          </cell>
          <cell r="AH1278">
            <v>45002.438888888886</v>
          </cell>
          <cell r="AI1278">
            <v>0.99841049382735525</v>
          </cell>
          <cell r="AJ1278">
            <v>6.0593576388888319</v>
          </cell>
          <cell r="AK1278">
            <v>20</v>
          </cell>
          <cell r="AL1278">
            <v>36</v>
          </cell>
          <cell r="AM1278">
            <v>21.774193548387096</v>
          </cell>
          <cell r="AN1278">
            <v>27.58064516129032</v>
          </cell>
          <cell r="AO1278">
            <v>18.774193548387096</v>
          </cell>
          <cell r="AP1278">
            <v>40</v>
          </cell>
          <cell r="AQ1278">
            <v>32</v>
          </cell>
          <cell r="AR1278">
            <v>27</v>
          </cell>
          <cell r="AS1278">
            <v>45013.425000000003</v>
          </cell>
          <cell r="AT1278">
            <v>45008.425000000003</v>
          </cell>
          <cell r="AU1278"/>
          <cell r="AV1278"/>
          <cell r="AW1278"/>
          <cell r="AX1278"/>
          <cell r="AY1278"/>
          <cell r="AZ1278"/>
          <cell r="BA1278"/>
          <cell r="BB1278"/>
          <cell r="BC1278" t="str">
            <v>PAID</v>
          </cell>
          <cell r="BD1278"/>
          <cell r="BE1278">
            <v>44984.425000000003</v>
          </cell>
          <cell r="BF1278">
            <v>22.57499999999709</v>
          </cell>
          <cell r="BG1278">
            <v>44983</v>
          </cell>
          <cell r="BH1278">
            <v>45007</v>
          </cell>
        </row>
        <row r="1279">
          <cell r="E1279" t="str">
            <v>X22104289861</v>
          </cell>
          <cell r="F1279" t="str">
            <v>CITY GOVERNMENT OF TAGUIG</v>
          </cell>
          <cell r="G1279" t="str">
            <v>M.L. QUEZON, PUROK 3, TAGUIG CITY</v>
          </cell>
          <cell r="H1279" t="str">
            <v>TAGUIG CITY</v>
          </cell>
          <cell r="I1279" t="str">
            <v>PARAÑAQUE</v>
          </cell>
          <cell r="J1279" t="str">
            <v>SSP 1213 cancelled due to crack on FPP and to install guying</v>
          </cell>
          <cell r="K1279"/>
          <cell r="L1279" t="str">
            <v>VJC</v>
          </cell>
          <cell r="M1279" t="str">
            <v>CLOSE</v>
          </cell>
          <cell r="N1279" t="str">
            <v>JSP</v>
          </cell>
          <cell r="O1279">
            <v>261.93</v>
          </cell>
          <cell r="P1279"/>
          <cell r="Q1279">
            <v>390.33</v>
          </cell>
          <cell r="R1279">
            <v>600</v>
          </cell>
          <cell r="S1279">
            <v>1481462.81</v>
          </cell>
          <cell r="T1279" t="str">
            <v>NEW</v>
          </cell>
          <cell r="U1279">
            <v>182608.21</v>
          </cell>
          <cell r="V1279">
            <v>200507.8</v>
          </cell>
          <cell r="W1279">
            <v>44882.539583333331</v>
          </cell>
          <cell r="X1279">
            <v>44889.572222222225</v>
          </cell>
          <cell r="Y1279">
            <v>44888</v>
          </cell>
          <cell r="Z1279"/>
          <cell r="AA1279">
            <v>44915</v>
          </cell>
          <cell r="AB1279">
            <v>45299.605555555558</v>
          </cell>
          <cell r="AC1279">
            <v>32.460416666668607</v>
          </cell>
          <cell r="AD1279">
            <v>25.427777777775191</v>
          </cell>
          <cell r="AE1279">
            <v>384.60555555555766</v>
          </cell>
          <cell r="AF1279">
            <v>44898.087970430104</v>
          </cell>
          <cell r="AG1279">
            <v>44906.034206989243</v>
          </cell>
          <cell r="AH1279">
            <v>44932.539583333331</v>
          </cell>
          <cell r="AI1279">
            <v>1.3125298913044261</v>
          </cell>
          <cell r="AJ1279">
            <v>8.0126157407407845</v>
          </cell>
          <cell r="AK1279">
            <v>30</v>
          </cell>
          <cell r="AL1279">
            <v>23</v>
          </cell>
          <cell r="AM1279">
            <v>18.548387096774192</v>
          </cell>
          <cell r="AN1279">
            <v>23.494623655913976</v>
          </cell>
          <cell r="AO1279">
            <v>15.548387096774192</v>
          </cell>
          <cell r="AP1279">
            <v>48</v>
          </cell>
          <cell r="AQ1279">
            <v>38.400000000000006</v>
          </cell>
          <cell r="AR1279">
            <v>33.400000000000006</v>
          </cell>
          <cell r="AS1279">
            <v>44953.4</v>
          </cell>
          <cell r="AT1279">
            <v>44948.4</v>
          </cell>
          <cell r="AU1279"/>
          <cell r="AV1279"/>
          <cell r="AW1279"/>
          <cell r="AX1279"/>
          <cell r="AY1279"/>
          <cell r="AZ1279"/>
          <cell r="BA1279"/>
          <cell r="BB1279"/>
          <cell r="BC1279" t="str">
            <v>PAID</v>
          </cell>
          <cell r="BD1279"/>
          <cell r="BE1279">
            <v>44918</v>
          </cell>
          <cell r="BF1279">
            <v>89</v>
          </cell>
          <cell r="BG1279">
            <v>44915</v>
          </cell>
          <cell r="BH1279">
            <v>45007</v>
          </cell>
        </row>
        <row r="1280">
          <cell r="E1280" t="str">
            <v>X22114746250</v>
          </cell>
          <cell r="F1280" t="str">
            <v>MA. DOLORES C CUEVAS</v>
          </cell>
          <cell r="G1280" t="str">
            <v>M.L. QUEZON, PUROK 1, TAGUIG CITY</v>
          </cell>
          <cell r="H1280" t="str">
            <v>TAGUIG CITY</v>
          </cell>
          <cell r="I1280" t="str">
            <v>PARAÑAQUE</v>
          </cell>
          <cell r="J1280"/>
          <cell r="K1280" t="str">
            <v>W/O ISSUE</v>
          </cell>
          <cell r="L1280" t="str">
            <v>VJC</v>
          </cell>
          <cell r="M1280" t="str">
            <v>CLOSE</v>
          </cell>
          <cell r="N1280" t="str">
            <v>JSP</v>
          </cell>
          <cell r="O1280">
            <v>80.150000000000006</v>
          </cell>
          <cell r="P1280">
            <v>67.696200000000005</v>
          </cell>
          <cell r="Q1280">
            <v>117.38</v>
          </cell>
          <cell r="R1280">
            <v>30</v>
          </cell>
          <cell r="S1280">
            <v>349342.58</v>
          </cell>
          <cell r="T1280" t="str">
            <v>NEW</v>
          </cell>
          <cell r="U1280">
            <v>62462.400000000009</v>
          </cell>
          <cell r="V1280">
            <v>35116.43</v>
          </cell>
          <cell r="W1280">
            <v>44946.323611111111</v>
          </cell>
          <cell r="X1280">
            <v>44953.634027777778</v>
          </cell>
          <cell r="Y1280">
            <v>44950</v>
          </cell>
          <cell r="Z1280"/>
          <cell r="AA1280">
            <v>44963.543055555558</v>
          </cell>
          <cell r="AB1280">
            <v>45314.590277777781</v>
          </cell>
          <cell r="AC1280">
            <v>17.219444444446708</v>
          </cell>
          <cell r="AD1280">
            <v>9.9090277777795563</v>
          </cell>
          <cell r="AE1280">
            <v>351.04722222222335</v>
          </cell>
          <cell r="AF1280">
            <v>44967.530507662836</v>
          </cell>
          <cell r="AG1280">
            <v>44976.985680076628</v>
          </cell>
          <cell r="AH1280">
            <v>44996.323611111111</v>
          </cell>
          <cell r="AI1280">
            <v>0.53350842830016509</v>
          </cell>
          <cell r="AJ1280">
            <v>7.9783459595959849</v>
          </cell>
          <cell r="AK1280">
            <v>26</v>
          </cell>
          <cell r="AL1280">
            <v>36</v>
          </cell>
          <cell r="AM1280">
            <v>24.206896551724139</v>
          </cell>
          <cell r="AN1280">
            <v>30.662068965517239</v>
          </cell>
          <cell r="AO1280">
            <v>21.206896551724139</v>
          </cell>
          <cell r="AP1280">
            <v>44</v>
          </cell>
          <cell r="AQ1280">
            <v>35.200000000000003</v>
          </cell>
          <cell r="AR1280">
            <v>30.200000000000003</v>
          </cell>
          <cell r="AS1280">
            <v>44998.743055555555</v>
          </cell>
          <cell r="AT1280">
            <v>44993.743055555555</v>
          </cell>
          <cell r="AU1280"/>
          <cell r="AV1280"/>
          <cell r="AW1280"/>
          <cell r="AX1280"/>
          <cell r="AY1280"/>
          <cell r="AZ1280"/>
          <cell r="BA1280"/>
          <cell r="BB1280"/>
          <cell r="BC1280" t="str">
            <v>PAID</v>
          </cell>
          <cell r="BD1280"/>
          <cell r="BE1280">
            <v>44966.543055555558</v>
          </cell>
          <cell r="BF1280">
            <v>40.456944444442343</v>
          </cell>
          <cell r="BG1280">
            <v>44963</v>
          </cell>
          <cell r="BH1280">
            <v>45007</v>
          </cell>
        </row>
        <row r="1281">
          <cell r="E1281" t="str">
            <v>X23010302403</v>
          </cell>
          <cell r="F1281" t="str">
            <v>RAQUEL RARA MUGHAL</v>
          </cell>
          <cell r="G1281" t="str">
            <v>MADRE ISABELLA DE ROSAS, MULTINATIONAL VILL, PARANAQUE</v>
          </cell>
          <cell r="H1281" t="str">
            <v>PARAÑAQUE CITY</v>
          </cell>
          <cell r="I1281" t="str">
            <v>PARAÑAQUE</v>
          </cell>
          <cell r="J1281" t="str">
            <v>for execution on March 2, 2023; for metering; needs pictures (03-16-23)</v>
          </cell>
          <cell r="K1281" t="str">
            <v>W/ ISSUE</v>
          </cell>
          <cell r="L1281" t="str">
            <v>ECOM</v>
          </cell>
          <cell r="M1281" t="str">
            <v>CLOSE</v>
          </cell>
          <cell r="N1281" t="str">
            <v>JSP</v>
          </cell>
          <cell r="O1281">
            <v>35.96</v>
          </cell>
          <cell r="P1281">
            <v>17.470800000000001</v>
          </cell>
          <cell r="Q1281">
            <v>49.15</v>
          </cell>
          <cell r="R1281">
            <v>115</v>
          </cell>
          <cell r="S1281">
            <v>254613.92</v>
          </cell>
          <cell r="T1281" t="str">
            <v>NEW</v>
          </cell>
          <cell r="U1281">
            <v>28024.17</v>
          </cell>
          <cell r="V1281">
            <v>28373.279999999999</v>
          </cell>
          <cell r="W1281">
            <v>44971.626388888886</v>
          </cell>
          <cell r="X1281">
            <v>44978.634722222225</v>
          </cell>
          <cell r="Y1281">
            <v>44973</v>
          </cell>
          <cell r="Z1281"/>
          <cell r="AA1281">
            <v>45001.642361111109</v>
          </cell>
          <cell r="AB1281">
            <v>45100.546527777777</v>
          </cell>
          <cell r="AC1281">
            <v>30.015972222223354</v>
          </cell>
          <cell r="AD1281">
            <v>23.007638888884685</v>
          </cell>
          <cell r="AE1281">
            <v>98.904166666667152</v>
          </cell>
          <cell r="AF1281">
            <v>44988.965371939732</v>
          </cell>
          <cell r="AG1281">
            <v>44997.389100753295</v>
          </cell>
          <cell r="AH1281">
            <v>45021.626388888886</v>
          </cell>
          <cell r="AI1281">
            <v>1.1068389756944861</v>
          </cell>
          <cell r="AJ1281">
            <v>2.4726041666666787</v>
          </cell>
          <cell r="AK1281">
            <v>20</v>
          </cell>
          <cell r="AL1281">
            <v>32</v>
          </cell>
          <cell r="AM1281">
            <v>20.33898305084746</v>
          </cell>
          <cell r="AN1281">
            <v>25.762711864406779</v>
          </cell>
          <cell r="AO1281">
            <v>17.33898305084746</v>
          </cell>
          <cell r="AP1281">
            <v>40</v>
          </cell>
          <cell r="AQ1281">
            <v>32</v>
          </cell>
          <cell r="AR1281">
            <v>27</v>
          </cell>
          <cell r="AS1281">
            <v>45033.642361111109</v>
          </cell>
          <cell r="AT1281">
            <v>45028.642361111109</v>
          </cell>
          <cell r="AU1281"/>
          <cell r="AV1281"/>
          <cell r="AW1281"/>
          <cell r="AX1281"/>
          <cell r="AY1281"/>
          <cell r="AZ1281"/>
          <cell r="BA1281"/>
          <cell r="BB1281"/>
          <cell r="BC1281" t="str">
            <v>PAID</v>
          </cell>
          <cell r="BD1281"/>
          <cell r="BE1281">
            <v>45004.642361111109</v>
          </cell>
          <cell r="BF1281">
            <v>2.3576388888905058</v>
          </cell>
          <cell r="BG1281">
            <v>44986</v>
          </cell>
          <cell r="BH1281">
            <v>45007</v>
          </cell>
        </row>
        <row r="1282">
          <cell r="E1282" t="str">
            <v>X22041690997</v>
          </cell>
          <cell r="F1282" t="str">
            <v>ROLANDO TAN JAO</v>
          </cell>
          <cell r="G1282" t="str">
            <v>VIENNA, MERVILLE SUBD, PARANAQUE</v>
          </cell>
          <cell r="H1282" t="str">
            <v>PARAÑAQUE CITY</v>
          </cell>
          <cell r="I1282" t="str">
            <v>PARAÑAQUE</v>
          </cell>
          <cell r="J1282" t="str">
            <v>stock unavailability ball clevis</v>
          </cell>
          <cell r="K1282"/>
          <cell r="L1282" t="str">
            <v>VJC</v>
          </cell>
          <cell r="M1282" t="str">
            <v>CLOSE</v>
          </cell>
          <cell r="N1282" t="str">
            <v>MBF</v>
          </cell>
          <cell r="O1282">
            <v>181.45</v>
          </cell>
          <cell r="P1282"/>
          <cell r="Q1282">
            <v>306.63</v>
          </cell>
          <cell r="R1282">
            <v>48</v>
          </cell>
          <cell r="S1282">
            <v>825331.65</v>
          </cell>
          <cell r="T1282" t="str">
            <v>MODIFICATION</v>
          </cell>
          <cell r="U1282">
            <v>122745.55</v>
          </cell>
          <cell r="V1282">
            <v>123161.55000000002</v>
          </cell>
          <cell r="W1282">
            <v>44712.707638888889</v>
          </cell>
          <cell r="X1282">
            <v>44714.645833333336</v>
          </cell>
          <cell r="Y1282">
            <v>44720</v>
          </cell>
          <cell r="Z1282"/>
          <cell r="AA1282">
            <v>44805.57708333333</v>
          </cell>
          <cell r="AB1282">
            <v>45439.402083333334</v>
          </cell>
          <cell r="AC1282">
            <v>92.869444444440887</v>
          </cell>
          <cell r="AD1282">
            <v>90.931249999994179</v>
          </cell>
          <cell r="AE1282">
            <v>633.82500000000437</v>
          </cell>
          <cell r="AF1282">
            <v>44735.179337002097</v>
          </cell>
          <cell r="AG1282">
            <v>44744.971789832285</v>
          </cell>
          <cell r="AH1282">
            <v>44762.707638888889</v>
          </cell>
          <cell r="AI1282">
            <v>2.7344891975307593</v>
          </cell>
          <cell r="AJ1282">
            <v>13.204687500000091</v>
          </cell>
          <cell r="AK1282">
            <v>30</v>
          </cell>
          <cell r="AL1282">
            <v>36</v>
          </cell>
          <cell r="AM1282">
            <v>25.471698113207545</v>
          </cell>
          <cell r="AN1282">
            <v>32.264150943396224</v>
          </cell>
          <cell r="AO1282">
            <v>22.471698113207545</v>
          </cell>
          <cell r="AP1282">
            <v>48</v>
          </cell>
          <cell r="AQ1282">
            <v>38.400000000000006</v>
          </cell>
          <cell r="AR1282">
            <v>33.400000000000006</v>
          </cell>
          <cell r="AS1282">
            <v>44843.977083333331</v>
          </cell>
          <cell r="AT1282">
            <v>44838.977083333331</v>
          </cell>
          <cell r="AU1282"/>
          <cell r="AV1282"/>
          <cell r="AW1282"/>
          <cell r="AX1282"/>
          <cell r="AY1282"/>
          <cell r="AZ1282"/>
          <cell r="BA1282"/>
          <cell r="BB1282"/>
          <cell r="BC1282" t="str">
            <v>PAID</v>
          </cell>
          <cell r="BD1282" t="str">
            <v>WITH BACKJOB</v>
          </cell>
          <cell r="BE1282">
            <v>44808.57708333333</v>
          </cell>
          <cell r="BF1282">
            <v>198.42291666667006</v>
          </cell>
          <cell r="BG1282">
            <v>44805</v>
          </cell>
          <cell r="BH1282">
            <v>45007</v>
          </cell>
        </row>
        <row r="1283">
          <cell r="E1283" t="str">
            <v>X22083532495</v>
          </cell>
          <cell r="F1283" t="str">
            <v>JOAN EDILLOR SOLKAR</v>
          </cell>
          <cell r="G1283" t="str">
            <v>BETHSAIDA, MULTINATIONAL VILL, PARANAQUE</v>
          </cell>
          <cell r="H1283" t="str">
            <v>PARAÑAQUE CITY</v>
          </cell>
          <cell r="I1283" t="str">
            <v>PARAÑAQUE</v>
          </cell>
          <cell r="J1283" t="str">
            <v>with 200:5 BCT</v>
          </cell>
          <cell r="K1283"/>
          <cell r="L1283" t="str">
            <v>VJC</v>
          </cell>
          <cell r="M1283" t="str">
            <v>CLOSE</v>
          </cell>
          <cell r="N1283" t="str">
            <v>JCF</v>
          </cell>
          <cell r="O1283">
            <v>129.77000000000001</v>
          </cell>
          <cell r="P1283"/>
          <cell r="Q1283">
            <v>198.28</v>
          </cell>
          <cell r="R1283">
            <v>82</v>
          </cell>
          <cell r="S1283">
            <v>573879.51</v>
          </cell>
          <cell r="T1283" t="str">
            <v>MODIFICATION</v>
          </cell>
          <cell r="U1283">
            <v>90459.28</v>
          </cell>
          <cell r="V1283">
            <v>67428.63</v>
          </cell>
          <cell r="W1283">
            <v>44844.692361111112</v>
          </cell>
          <cell r="X1283">
            <v>44846</v>
          </cell>
          <cell r="Y1283">
            <v>44846</v>
          </cell>
          <cell r="Z1283"/>
          <cell r="AA1283">
            <v>44889.387499999997</v>
          </cell>
          <cell r="AB1283">
            <v>45634.945138888892</v>
          </cell>
          <cell r="AC1283">
            <v>44.695138888884685</v>
          </cell>
          <cell r="AD1283">
            <v>43.38749999999709</v>
          </cell>
          <cell r="AE1283">
            <v>745.55763888889487</v>
          </cell>
          <cell r="AF1283">
            <v>44865.037431533645</v>
          </cell>
          <cell r="AG1283">
            <v>44874.262783646322</v>
          </cell>
          <cell r="AH1283">
            <v>44894.692361111112</v>
          </cell>
          <cell r="AI1283">
            <v>1.4359071769732183</v>
          </cell>
          <cell r="AJ1283">
            <v>16.94449179292943</v>
          </cell>
          <cell r="AK1283">
            <v>26</v>
          </cell>
          <cell r="AL1283">
            <v>34</v>
          </cell>
          <cell r="AM1283">
            <v>23.345070422535212</v>
          </cell>
          <cell r="AN1283">
            <v>29.570422535211268</v>
          </cell>
          <cell r="AO1283">
            <v>20.345070422535212</v>
          </cell>
          <cell r="AP1283">
            <v>44</v>
          </cell>
          <cell r="AQ1283">
            <v>35.200000000000003</v>
          </cell>
          <cell r="AR1283">
            <v>30.200000000000003</v>
          </cell>
          <cell r="AS1283">
            <v>44924.587499999994</v>
          </cell>
          <cell r="AT1283">
            <v>44919.587499999994</v>
          </cell>
          <cell r="AU1283"/>
          <cell r="AV1283"/>
          <cell r="AW1283"/>
          <cell r="AX1283"/>
          <cell r="AY1283"/>
          <cell r="AZ1283"/>
          <cell r="BA1283"/>
          <cell r="BB1283"/>
          <cell r="BC1283" t="str">
            <v>PAID</v>
          </cell>
          <cell r="BD1283" t="str">
            <v>WITH BACKJOB</v>
          </cell>
          <cell r="BE1283">
            <v>44892.387499999997</v>
          </cell>
          <cell r="BF1283">
            <v>114.61250000000291</v>
          </cell>
          <cell r="BG1283">
            <v>44889</v>
          </cell>
          <cell r="BH1283">
            <v>45007</v>
          </cell>
        </row>
        <row r="1284">
          <cell r="E1284" t="str">
            <v>X21094278161</v>
          </cell>
          <cell r="F1284" t="str">
            <v>DITO TELECOMMUNITY CORPORATION</v>
          </cell>
          <cell r="G1284" t="str">
            <v>BLOCK 9, ENLISTED PERSONNEL VIL 2, TAGUIG CITY</v>
          </cell>
          <cell r="H1284" t="str">
            <v>TAGUIG CITY</v>
          </cell>
          <cell r="I1284" t="str">
            <v>PARAÑAQUE</v>
          </cell>
          <cell r="J1284" t="str">
            <v>1/23 walang mapagtayuan ng poste, may cage</v>
          </cell>
          <cell r="K1284" t="str">
            <v>W/ ISSUE</v>
          </cell>
          <cell r="L1284" t="str">
            <v>VJC</v>
          </cell>
          <cell r="M1284" t="str">
            <v>CLOSE</v>
          </cell>
          <cell r="N1284" t="str">
            <v>JSP</v>
          </cell>
          <cell r="O1284">
            <v>49.46</v>
          </cell>
          <cell r="P1284">
            <v>76.783500000000004</v>
          </cell>
          <cell r="Q1284">
            <v>64.03</v>
          </cell>
          <cell r="R1284">
            <v>31</v>
          </cell>
          <cell r="S1284">
            <v>202434.23</v>
          </cell>
          <cell r="T1284" t="str">
            <v>NEW</v>
          </cell>
          <cell r="U1284">
            <v>35996.1</v>
          </cell>
          <cell r="V1284">
            <v>37267.919999999998</v>
          </cell>
          <cell r="W1284">
            <v>44938.537499999999</v>
          </cell>
          <cell r="X1284">
            <v>44943</v>
          </cell>
          <cell r="Y1284">
            <v>44939</v>
          </cell>
          <cell r="Z1284"/>
          <cell r="AA1284">
            <v>44975.427083333336</v>
          </cell>
          <cell r="AB1284">
            <v>45278.513888888891</v>
          </cell>
          <cell r="AC1284">
            <v>36.889583333337214</v>
          </cell>
          <cell r="AD1284">
            <v>32.427083333335759</v>
          </cell>
          <cell r="AE1284">
            <v>303.08680555555475</v>
          </cell>
          <cell r="AF1284">
            <v>44958.623001858738</v>
          </cell>
          <cell r="AG1284">
            <v>44967.779135687728</v>
          </cell>
          <cell r="AH1284">
            <v>44988.537499999999</v>
          </cell>
          <cell r="AI1284">
            <v>1.1984659319646993</v>
          </cell>
          <cell r="AJ1284">
            <v>7.2163525132274939</v>
          </cell>
          <cell r="AK1284">
            <v>23</v>
          </cell>
          <cell r="AL1284">
            <v>36</v>
          </cell>
          <cell r="AM1284">
            <v>23.085501858736059</v>
          </cell>
          <cell r="AN1284">
            <v>29.241635687732341</v>
          </cell>
          <cell r="AO1284">
            <v>20.085501858736059</v>
          </cell>
          <cell r="AP1284">
            <v>42</v>
          </cell>
          <cell r="AQ1284">
            <v>33.6</v>
          </cell>
          <cell r="AR1284">
            <v>28.6</v>
          </cell>
          <cell r="AS1284">
            <v>45009.027083333334</v>
          </cell>
          <cell r="AT1284">
            <v>45004.027083333334</v>
          </cell>
          <cell r="AU1284"/>
          <cell r="AV1284"/>
          <cell r="AW1284"/>
          <cell r="AX1284"/>
          <cell r="AY1284"/>
          <cell r="AZ1284"/>
          <cell r="BA1284"/>
          <cell r="BB1284"/>
          <cell r="BC1284" t="str">
            <v>PAID</v>
          </cell>
          <cell r="BD1284"/>
          <cell r="BE1284">
            <v>44978.427083333336</v>
          </cell>
          <cell r="BF1284">
            <v>30.572916666664241</v>
          </cell>
          <cell r="BG1284">
            <v>44975</v>
          </cell>
          <cell r="BH1284">
            <v>45009</v>
          </cell>
        </row>
        <row r="1285">
          <cell r="E1285" t="str">
            <v>X21083576038</v>
          </cell>
          <cell r="F1285" t="str">
            <v>GLOBE TELECOM, INC.</v>
          </cell>
          <cell r="G1285" t="str">
            <v>TANYAG PROPER, PUROK 4, TAGUIG CITY</v>
          </cell>
          <cell r="H1285" t="str">
            <v>TAGUIG CITY</v>
          </cell>
          <cell r="I1285" t="str">
            <v>PARAÑAQUE</v>
          </cell>
          <cell r="J1285"/>
          <cell r="K1285"/>
          <cell r="L1285" t="str">
            <v>VJC</v>
          </cell>
          <cell r="M1285" t="str">
            <v>CLOSE</v>
          </cell>
          <cell r="N1285" t="str">
            <v>JSP</v>
          </cell>
          <cell r="O1285">
            <v>12.17</v>
          </cell>
          <cell r="P1285"/>
          <cell r="Q1285">
            <v>16.649999999999999</v>
          </cell>
          <cell r="R1285">
            <v>19</v>
          </cell>
          <cell r="S1285">
            <v>105107.95</v>
          </cell>
          <cell r="T1285" t="str">
            <v>MODIFICATION</v>
          </cell>
          <cell r="U1285">
            <v>8485.39</v>
          </cell>
          <cell r="V1285">
            <v>9799.15</v>
          </cell>
          <cell r="W1285">
            <v>44861.530555555553</v>
          </cell>
          <cell r="X1285">
            <v>44868</v>
          </cell>
          <cell r="Y1285">
            <v>44873</v>
          </cell>
          <cell r="Z1285"/>
          <cell r="AA1285">
            <v>44876.431944444441</v>
          </cell>
          <cell r="AB1285">
            <v>45106.611805555556</v>
          </cell>
          <cell r="AC1285">
            <v>14.901388888887595</v>
          </cell>
          <cell r="AD1285">
            <v>8.4319444444408873</v>
          </cell>
          <cell r="AE1285">
            <v>230.17986111111531</v>
          </cell>
          <cell r="AF1285">
            <v>44880.30474910394</v>
          </cell>
          <cell r="AG1285">
            <v>44889.111200716841</v>
          </cell>
          <cell r="AH1285">
            <v>44911.530555555553</v>
          </cell>
          <cell r="AI1285">
            <v>0.51327006172835055</v>
          </cell>
          <cell r="AJ1285">
            <v>5.7544965277778832</v>
          </cell>
          <cell r="AK1285">
            <v>20</v>
          </cell>
          <cell r="AL1285">
            <v>36</v>
          </cell>
          <cell r="AM1285">
            <v>21.774193548387096</v>
          </cell>
          <cell r="AN1285">
            <v>27.58064516129032</v>
          </cell>
          <cell r="AO1285">
            <v>18.774193548387096</v>
          </cell>
          <cell r="AP1285">
            <v>40</v>
          </cell>
          <cell r="AQ1285">
            <v>32</v>
          </cell>
          <cell r="AR1285">
            <v>27</v>
          </cell>
          <cell r="AS1285">
            <v>44908.431944444441</v>
          </cell>
          <cell r="AT1285">
            <v>44903.431944444441</v>
          </cell>
          <cell r="AU1285"/>
          <cell r="AV1285"/>
          <cell r="AW1285"/>
          <cell r="AX1285"/>
          <cell r="AY1285"/>
          <cell r="AZ1285"/>
          <cell r="BA1285"/>
          <cell r="BB1285"/>
          <cell r="BC1285" t="str">
            <v>PAID</v>
          </cell>
          <cell r="BD1285"/>
          <cell r="BE1285">
            <v>44879.431944444441</v>
          </cell>
          <cell r="BF1285">
            <v>141.56805555555911</v>
          </cell>
          <cell r="BG1285">
            <v>44876</v>
          </cell>
          <cell r="BH1285">
            <v>45021</v>
          </cell>
        </row>
        <row r="1286">
          <cell r="E1286" t="str">
            <v>X22114812338</v>
          </cell>
          <cell r="F1286" t="str">
            <v>LEON Y SON</v>
          </cell>
          <cell r="G1286" t="str">
            <v>BUCKINGHAM, HILLSBOROUGH SUBD, MUNTINLUPA</v>
          </cell>
          <cell r="H1286" t="str">
            <v>MUNTINLUPA CITY</v>
          </cell>
          <cell r="I1286" t="str">
            <v>PARAÑAQUE</v>
          </cell>
          <cell r="J1286" t="str">
            <v>energized, needed 200:5</v>
          </cell>
          <cell r="K1286" t="str">
            <v>W/O ISSUE</v>
          </cell>
          <cell r="L1286" t="str">
            <v>CHALLENGER</v>
          </cell>
          <cell r="M1286" t="str">
            <v>CLOSE</v>
          </cell>
          <cell r="N1286" t="str">
            <v>JSP</v>
          </cell>
          <cell r="O1286">
            <v>117.07</v>
          </cell>
          <cell r="P1286">
            <v>85.7727</v>
          </cell>
          <cell r="Q1286">
            <v>168.27</v>
          </cell>
          <cell r="R1286">
            <v>97.4</v>
          </cell>
          <cell r="S1286">
            <v>467898.85</v>
          </cell>
          <cell r="T1286" t="str">
            <v>NEW</v>
          </cell>
          <cell r="U1286">
            <v>90905.64999999998</v>
          </cell>
          <cell r="V1286">
            <v>91214.25</v>
          </cell>
          <cell r="W1286">
            <v>44950.657638888886</v>
          </cell>
          <cell r="X1286">
            <v>44957</v>
          </cell>
          <cell r="Y1286">
            <v>44951</v>
          </cell>
          <cell r="Z1286"/>
          <cell r="AA1286">
            <v>44958</v>
          </cell>
          <cell r="AB1286">
            <v>45116.65347222222</v>
          </cell>
          <cell r="AC1286">
            <v>7.3423611111138598</v>
          </cell>
          <cell r="AD1286">
            <v>1</v>
          </cell>
          <cell r="AE1286">
            <v>158.65347222222044</v>
          </cell>
          <cell r="AF1286">
            <v>44971.002709311419</v>
          </cell>
          <cell r="AG1286">
            <v>44980.228061424095</v>
          </cell>
          <cell r="AH1286">
            <v>45000.657638888886</v>
          </cell>
          <cell r="AI1286">
            <v>0.23588580945207421</v>
          </cell>
          <cell r="AJ1286">
            <v>3.6057607323231919</v>
          </cell>
          <cell r="AK1286">
            <v>26</v>
          </cell>
          <cell r="AL1286">
            <v>34</v>
          </cell>
          <cell r="AM1286">
            <v>23.345070422535212</v>
          </cell>
          <cell r="AN1286">
            <v>29.570422535211268</v>
          </cell>
          <cell r="AO1286">
            <v>20.345070422535212</v>
          </cell>
          <cell r="AP1286">
            <v>44</v>
          </cell>
          <cell r="AQ1286">
            <v>35.200000000000003</v>
          </cell>
          <cell r="AR1286">
            <v>30.200000000000003</v>
          </cell>
          <cell r="AS1286">
            <v>44993.2</v>
          </cell>
          <cell r="AT1286">
            <v>44988.2</v>
          </cell>
          <cell r="AU1286"/>
          <cell r="AV1286"/>
          <cell r="AW1286"/>
          <cell r="AX1286"/>
          <cell r="AY1286"/>
          <cell r="AZ1286"/>
          <cell r="BA1286"/>
          <cell r="BB1286"/>
          <cell r="BC1286" t="str">
            <v>PAID</v>
          </cell>
          <cell r="BD1286"/>
          <cell r="BE1286">
            <v>44961</v>
          </cell>
          <cell r="BF1286">
            <v>60</v>
          </cell>
          <cell r="BG1286">
            <v>44958</v>
          </cell>
          <cell r="BH1286">
            <v>45021</v>
          </cell>
        </row>
        <row r="1287">
          <cell r="E1287" t="str">
            <v>R22055937</v>
          </cell>
          <cell r="F1287" t="str">
            <v>ENRIQUEZ, MARIA TERESA R.</v>
          </cell>
          <cell r="G1287" t="str">
            <v>ENGINEERING, SCIENCE VILL, PARANAQUE</v>
          </cell>
          <cell r="H1287" t="str">
            <v>PARAÑAQUE CITY</v>
          </cell>
          <cell r="I1287" t="str">
            <v>PARAÑAQUE</v>
          </cell>
          <cell r="J1287" t="str">
            <v>For FCOMP 01/10</v>
          </cell>
          <cell r="K1287"/>
          <cell r="L1287" t="str">
            <v>CHALLENGER</v>
          </cell>
          <cell r="M1287" t="str">
            <v>CLOSE</v>
          </cell>
          <cell r="N1287" t="str">
            <v>JSP</v>
          </cell>
          <cell r="O1287">
            <v>59.23</v>
          </cell>
          <cell r="P1287">
            <v>76.848799999999997</v>
          </cell>
          <cell r="Q1287">
            <v>89.3</v>
          </cell>
          <cell r="R1287">
            <v>0</v>
          </cell>
          <cell r="S1287">
            <v>208545.72</v>
          </cell>
          <cell r="T1287" t="str">
            <v>RELOC</v>
          </cell>
          <cell r="U1287">
            <v>41289.54</v>
          </cell>
          <cell r="V1287">
            <v>57569.87</v>
          </cell>
          <cell r="W1287">
            <v>44890.657638888886</v>
          </cell>
          <cell r="X1287">
            <v>44894</v>
          </cell>
          <cell r="Y1287">
            <v>44894</v>
          </cell>
          <cell r="Z1287"/>
          <cell r="AA1287">
            <v>44937.343055555553</v>
          </cell>
          <cell r="AB1287">
            <v>45133.756249999999</v>
          </cell>
          <cell r="AC1287">
            <v>46.685416666667152</v>
          </cell>
          <cell r="AD1287">
            <v>43.343055555553292</v>
          </cell>
          <cell r="AE1287">
            <v>196.41319444444525</v>
          </cell>
          <cell r="AF1287">
            <v>44910.743140747625</v>
          </cell>
          <cell r="AG1287">
            <v>44919.899274576615</v>
          </cell>
          <cell r="AH1287">
            <v>44940.657638888886</v>
          </cell>
          <cell r="AI1287">
            <v>1.5167122081320608</v>
          </cell>
          <cell r="AJ1287">
            <v>4.6765046296296493</v>
          </cell>
          <cell r="AK1287">
            <v>23</v>
          </cell>
          <cell r="AL1287">
            <v>36</v>
          </cell>
          <cell r="AM1287">
            <v>23.085501858736059</v>
          </cell>
          <cell r="AN1287">
            <v>29.241635687732341</v>
          </cell>
          <cell r="AO1287">
            <v>20.085501858736059</v>
          </cell>
          <cell r="AP1287">
            <v>42</v>
          </cell>
          <cell r="AQ1287">
            <v>33.6</v>
          </cell>
          <cell r="AR1287">
            <v>28.6</v>
          </cell>
          <cell r="AS1287">
            <v>44970.943055555552</v>
          </cell>
          <cell r="AT1287">
            <v>44965.943055555552</v>
          </cell>
          <cell r="AU1287"/>
          <cell r="AV1287"/>
          <cell r="AW1287"/>
          <cell r="AX1287"/>
          <cell r="AY1287"/>
          <cell r="AZ1287"/>
          <cell r="BA1287"/>
          <cell r="BB1287"/>
          <cell r="BC1287" t="str">
            <v>PAID</v>
          </cell>
          <cell r="BD1287"/>
          <cell r="BE1287">
            <v>44940.343055555553</v>
          </cell>
          <cell r="BF1287">
            <v>80.656944444446708</v>
          </cell>
          <cell r="BG1287">
            <v>44937</v>
          </cell>
          <cell r="BH1287">
            <v>45021</v>
          </cell>
        </row>
        <row r="1288">
          <cell r="E1288" t="str">
            <v>X22104383012</v>
          </cell>
          <cell r="F1288" t="str">
            <v>KNIGHT AUTO PRECISION ENGINEERING (PHILIPPINES), I</v>
          </cell>
          <cell r="G1288" t="str">
            <v>DR. A. SANTOS, SAN ANTONIO, PARANAQUE</v>
          </cell>
          <cell r="H1288" t="str">
            <v>PARAÑAQUE CITY</v>
          </cell>
          <cell r="I1288" t="str">
            <v>PARAÑAQUE</v>
          </cell>
          <cell r="J1288" t="str">
            <v>Wire Stringing 02-13-2023</v>
          </cell>
          <cell r="K1288" t="str">
            <v>W/O ISSUE</v>
          </cell>
          <cell r="L1288" t="str">
            <v>CHALLENGER</v>
          </cell>
          <cell r="M1288" t="str">
            <v>CLOSE</v>
          </cell>
          <cell r="N1288" t="str">
            <v>JSP</v>
          </cell>
          <cell r="O1288">
            <v>434.91</v>
          </cell>
          <cell r="P1288">
            <v>243.51159999999999</v>
          </cell>
          <cell r="Q1288">
            <v>641.35</v>
          </cell>
          <cell r="R1288">
            <v>1161</v>
          </cell>
          <cell r="S1288">
            <v>2547053.88</v>
          </cell>
          <cell r="T1288" t="str">
            <v>NEW</v>
          </cell>
          <cell r="U1288">
            <v>337978.73000000004</v>
          </cell>
          <cell r="V1288">
            <v>339676.04</v>
          </cell>
          <cell r="W1288">
            <v>44960.61041666667</v>
          </cell>
          <cell r="X1288">
            <v>44965.629861111112</v>
          </cell>
          <cell r="Y1288">
            <v>44963</v>
          </cell>
          <cell r="Z1288"/>
          <cell r="AA1288">
            <v>44972.756249999999</v>
          </cell>
          <cell r="AB1288">
            <v>45190.706944444442</v>
          </cell>
          <cell r="AC1288">
            <v>12.145833333328483</v>
          </cell>
          <cell r="AD1288">
            <v>7.1263888888861402</v>
          </cell>
          <cell r="AE1288">
            <v>217.9506944444438</v>
          </cell>
          <cell r="AF1288">
            <v>44975.257475490202</v>
          </cell>
          <cell r="AG1288">
            <v>44982.963357843139</v>
          </cell>
          <cell r="AH1288">
            <v>45010.61041666667</v>
          </cell>
          <cell r="AI1288">
            <v>0.51619791666646053</v>
          </cell>
          <cell r="AJ1288">
            <v>3.9627398989898874</v>
          </cell>
          <cell r="AK1288">
            <v>40</v>
          </cell>
          <cell r="AL1288">
            <v>20</v>
          </cell>
          <cell r="AM1288">
            <v>17.647058823529413</v>
          </cell>
          <cell r="AN1288">
            <v>22.352941176470591</v>
          </cell>
          <cell r="AO1288">
            <v>14.647058823529413</v>
          </cell>
          <cell r="AP1288">
            <v>55</v>
          </cell>
          <cell r="AQ1288">
            <v>44</v>
          </cell>
          <cell r="AR1288">
            <v>39</v>
          </cell>
          <cell r="AS1288">
            <v>45016.756249999999</v>
          </cell>
          <cell r="AT1288">
            <v>45011.756249999999</v>
          </cell>
          <cell r="AU1288"/>
          <cell r="AV1288"/>
          <cell r="AW1288"/>
          <cell r="AX1288"/>
          <cell r="AY1288"/>
          <cell r="AZ1288"/>
          <cell r="BA1288"/>
          <cell r="BB1288"/>
          <cell r="BC1288" t="str">
            <v>PAID</v>
          </cell>
          <cell r="BD1288"/>
          <cell r="BE1288">
            <v>44975.756249999999</v>
          </cell>
          <cell r="BF1288">
            <v>45.243750000001455</v>
          </cell>
          <cell r="BG1288">
            <v>44972</v>
          </cell>
          <cell r="BH1288">
            <v>45021</v>
          </cell>
        </row>
        <row r="1289">
          <cell r="E1289" t="str">
            <v>X21072975579</v>
          </cell>
          <cell r="F1289" t="str">
            <v>SIONIL BUILDERS CORPORATION</v>
          </cell>
          <cell r="G1289" t="str">
            <v>SKYLARK, GOOD YEAR PARK SUBD, LAS PINAS CITY</v>
          </cell>
          <cell r="H1289" t="str">
            <v>LAS PIÑAS CITY</v>
          </cell>
          <cell r="I1289" t="str">
            <v>PARAÑAQUE</v>
          </cell>
          <cell r="J1289" t="str">
            <v>with PAI to address issue on task 1, 1/10-for scheduling of local 3rd week Jan</v>
          </cell>
          <cell r="K1289" t="str">
            <v>W/ ISSUE</v>
          </cell>
          <cell r="L1289" t="str">
            <v>CHALLENGER</v>
          </cell>
          <cell r="M1289" t="str">
            <v>CLOSE</v>
          </cell>
          <cell r="N1289" t="str">
            <v>JSP</v>
          </cell>
          <cell r="O1289">
            <v>108.8</v>
          </cell>
          <cell r="P1289">
            <v>92.771500000000003</v>
          </cell>
          <cell r="Q1289">
            <v>174.43</v>
          </cell>
          <cell r="R1289">
            <v>16</v>
          </cell>
          <cell r="S1289">
            <v>445942.78</v>
          </cell>
          <cell r="T1289" t="str">
            <v>NEW</v>
          </cell>
          <cell r="U1289">
            <v>75837.759999999995</v>
          </cell>
          <cell r="V1289">
            <v>75363.77</v>
          </cell>
          <cell r="W1289">
            <v>44901</v>
          </cell>
          <cell r="X1289">
            <v>44908</v>
          </cell>
          <cell r="Y1289">
            <v>44917</v>
          </cell>
          <cell r="Z1289"/>
          <cell r="AA1289">
            <v>44968.564583333333</v>
          </cell>
          <cell r="AB1289">
            <v>45273.431250000001</v>
          </cell>
          <cell r="AC1289">
            <v>67.564583333332848</v>
          </cell>
          <cell r="AD1289">
            <v>60.564583333332848</v>
          </cell>
          <cell r="AE1289">
            <v>304.86666666666861</v>
          </cell>
          <cell r="AF1289">
            <v>44922.206896551725</v>
          </cell>
          <cell r="AG1289">
            <v>44931.662068965517</v>
          </cell>
          <cell r="AH1289">
            <v>44951</v>
          </cell>
          <cell r="AI1289">
            <v>2.0933471331908682</v>
          </cell>
          <cell r="AJ1289">
            <v>6.9287878787879231</v>
          </cell>
          <cell r="AK1289">
            <v>26</v>
          </cell>
          <cell r="AL1289">
            <v>36</v>
          </cell>
          <cell r="AM1289">
            <v>24.206896551724139</v>
          </cell>
          <cell r="AN1289">
            <v>30.662068965517239</v>
          </cell>
          <cell r="AO1289">
            <v>21.206896551724139</v>
          </cell>
          <cell r="AP1289">
            <v>44</v>
          </cell>
          <cell r="AQ1289">
            <v>35.200000000000003</v>
          </cell>
          <cell r="AR1289">
            <v>30.200000000000003</v>
          </cell>
          <cell r="AS1289">
            <v>45003.76458333333</v>
          </cell>
          <cell r="AT1289">
            <v>44998.76458333333</v>
          </cell>
          <cell r="AU1289"/>
          <cell r="AV1289"/>
          <cell r="AW1289"/>
          <cell r="AX1289"/>
          <cell r="AY1289"/>
          <cell r="AZ1289"/>
          <cell r="BA1289"/>
          <cell r="BB1289"/>
          <cell r="BC1289" t="str">
            <v>PAID</v>
          </cell>
          <cell r="BD1289"/>
          <cell r="BE1289">
            <v>44971.564583333333</v>
          </cell>
          <cell r="BF1289">
            <v>49.435416666667152</v>
          </cell>
          <cell r="BG1289">
            <v>44968</v>
          </cell>
          <cell r="BH1289">
            <v>45021</v>
          </cell>
        </row>
        <row r="1290">
          <cell r="E1290" t="str">
            <v>X22041539314</v>
          </cell>
          <cell r="F1290" t="str">
            <v>MULTICHANNEL CORPORATION</v>
          </cell>
          <cell r="G1290" t="str">
            <v>KATIHAN, POBLACION, MUNTINLUPA</v>
          </cell>
          <cell r="H1290" t="str">
            <v>MUNTINLUPA CITY</v>
          </cell>
          <cell r="I1290" t="str">
            <v>PARAÑAQUE</v>
          </cell>
          <cell r="J1290" t="str">
            <v>RTPI 0110</v>
          </cell>
          <cell r="K1290" t="str">
            <v>W/O ISSUE</v>
          </cell>
          <cell r="L1290" t="str">
            <v>CHALLENGER</v>
          </cell>
          <cell r="M1290" t="str">
            <v>CLOSE</v>
          </cell>
          <cell r="N1290" t="str">
            <v>JSP</v>
          </cell>
          <cell r="O1290">
            <v>118.44</v>
          </cell>
          <cell r="P1290">
            <v>47.489199999999997</v>
          </cell>
          <cell r="Q1290">
            <v>161.53</v>
          </cell>
          <cell r="R1290">
            <v>290</v>
          </cell>
          <cell r="S1290">
            <v>770497.15</v>
          </cell>
          <cell r="T1290" t="str">
            <v>NEW</v>
          </cell>
          <cell r="U1290">
            <v>82579.95</v>
          </cell>
          <cell r="V1290">
            <v>82579.95</v>
          </cell>
          <cell r="W1290">
            <v>44908.636805555558</v>
          </cell>
          <cell r="X1290">
            <v>44914</v>
          </cell>
          <cell r="Y1290">
            <v>44910</v>
          </cell>
          <cell r="Z1290"/>
          <cell r="AA1290">
            <v>44937.34097222222</v>
          </cell>
          <cell r="AB1290">
            <v>45274.55</v>
          </cell>
          <cell r="AC1290">
            <v>28.704166666662786</v>
          </cell>
          <cell r="AD1290">
            <v>23.340972222220444</v>
          </cell>
          <cell r="AE1290">
            <v>337.20902777778247</v>
          </cell>
          <cell r="AF1290">
            <v>44927.144158496732</v>
          </cell>
          <cell r="AG1290">
            <v>44935.879452614383</v>
          </cell>
          <cell r="AH1290">
            <v>44958.636805555558</v>
          </cell>
          <cell r="AI1290">
            <v>1.0009658119656766</v>
          </cell>
          <cell r="AJ1290">
            <v>7.6638415404041469</v>
          </cell>
          <cell r="AK1290">
            <v>26</v>
          </cell>
          <cell r="AL1290">
            <v>30</v>
          </cell>
          <cell r="AM1290">
            <v>21.507352941176471</v>
          </cell>
          <cell r="AN1290">
            <v>27.242647058823529</v>
          </cell>
          <cell r="AO1290">
            <v>18.507352941176471</v>
          </cell>
          <cell r="AP1290">
            <v>44</v>
          </cell>
          <cell r="AQ1290">
            <v>35.200000000000003</v>
          </cell>
          <cell r="AR1290">
            <v>30.200000000000003</v>
          </cell>
          <cell r="AS1290">
            <v>44972.540972222218</v>
          </cell>
          <cell r="AT1290">
            <v>44967.540972222218</v>
          </cell>
          <cell r="AU1290"/>
          <cell r="AV1290"/>
          <cell r="AW1290"/>
          <cell r="AX1290"/>
          <cell r="AY1290"/>
          <cell r="AZ1290"/>
          <cell r="BA1290"/>
          <cell r="BB1290"/>
          <cell r="BC1290" t="str">
            <v>PAID</v>
          </cell>
          <cell r="BD1290"/>
          <cell r="BE1290">
            <v>44940.34097222222</v>
          </cell>
          <cell r="BF1290">
            <v>80.659027777779556</v>
          </cell>
          <cell r="BG1290">
            <v>44937</v>
          </cell>
          <cell r="BH1290">
            <v>45021</v>
          </cell>
        </row>
        <row r="1291">
          <cell r="E1291" t="str">
            <v>X21051890871</v>
          </cell>
          <cell r="F1291" t="str">
            <v>MAKATI DEVELOPMENT CORPORATION (3-333)</v>
          </cell>
          <cell r="G1291" t="str">
            <v>NEXUS, ARCA SOUTH, TAGUIG CITY</v>
          </cell>
          <cell r="H1291" t="str">
            <v>TAGUIG CITY</v>
          </cell>
          <cell r="I1291" t="str">
            <v>PARAÑAQUE</v>
          </cell>
          <cell r="J1291" t="str">
            <v>conjucntive with ayala proj</v>
          </cell>
          <cell r="K1291"/>
          <cell r="L1291" t="str">
            <v>VJC</v>
          </cell>
          <cell r="M1291" t="str">
            <v>CLOSE</v>
          </cell>
          <cell r="N1291" t="str">
            <v>JSP</v>
          </cell>
          <cell r="O1291">
            <v>394.6</v>
          </cell>
          <cell r="P1291"/>
          <cell r="Q1291">
            <v>539.12</v>
          </cell>
          <cell r="R1291">
            <v>1053</v>
          </cell>
          <cell r="S1291">
            <v>2198397.83</v>
          </cell>
          <cell r="T1291" t="str">
            <v>NEW</v>
          </cell>
          <cell r="U1291">
            <v>267712.46999999997</v>
          </cell>
          <cell r="V1291">
            <v>261327.06</v>
          </cell>
          <cell r="W1291">
            <v>44782.701388888891</v>
          </cell>
          <cell r="X1291">
            <v>44789.625694444447</v>
          </cell>
          <cell r="Y1291">
            <v>44784</v>
          </cell>
          <cell r="Z1291"/>
          <cell r="AA1291">
            <v>44922.583333333336</v>
          </cell>
          <cell r="AB1291">
            <v>45299.588888888888</v>
          </cell>
          <cell r="AC1291">
            <v>139.88194444444525</v>
          </cell>
          <cell r="AD1291">
            <v>132.95763888888905</v>
          </cell>
          <cell r="AE1291">
            <v>377.00555555555184</v>
          </cell>
          <cell r="AF1291">
            <v>44797.348447712422</v>
          </cell>
          <cell r="AG1291">
            <v>44805.054330065359</v>
          </cell>
          <cell r="AH1291">
            <v>44832.701388888891</v>
          </cell>
          <cell r="AI1291">
            <v>5.9449826388889226</v>
          </cell>
          <cell r="AJ1291">
            <v>6.8546464646463967</v>
          </cell>
          <cell r="AK1291">
            <v>40</v>
          </cell>
          <cell r="AL1291">
            <v>20</v>
          </cell>
          <cell r="AM1291">
            <v>17.647058823529413</v>
          </cell>
          <cell r="AN1291">
            <v>22.352941176470591</v>
          </cell>
          <cell r="AO1291">
            <v>14.647058823529413</v>
          </cell>
          <cell r="AP1291">
            <v>55</v>
          </cell>
          <cell r="AQ1291">
            <v>44</v>
          </cell>
          <cell r="AR1291">
            <v>39</v>
          </cell>
          <cell r="AS1291">
            <v>44966.583333333336</v>
          </cell>
          <cell r="AT1291">
            <v>44961.583333333336</v>
          </cell>
          <cell r="AU1291"/>
          <cell r="AV1291"/>
          <cell r="AW1291"/>
          <cell r="AX1291"/>
          <cell r="AY1291"/>
          <cell r="AZ1291"/>
          <cell r="BA1291"/>
          <cell r="BB1291"/>
          <cell r="BC1291" t="str">
            <v>PAID</v>
          </cell>
          <cell r="BD1291"/>
          <cell r="BE1291">
            <v>44925.583333333336</v>
          </cell>
          <cell r="BF1291">
            <v>95.416666666664241</v>
          </cell>
          <cell r="BG1291">
            <v>44922</v>
          </cell>
          <cell r="BH1291">
            <v>45021</v>
          </cell>
        </row>
        <row r="1292">
          <cell r="E1292" t="str">
            <v>X22114807488</v>
          </cell>
          <cell r="F1292" t="str">
            <v>LEW CHESTER CHENG TY</v>
          </cell>
          <cell r="G1292" t="str">
            <v>BOHOL, MARINA SUBD, PARANAQUE</v>
          </cell>
          <cell r="H1292" t="str">
            <v>PARAÑAQUE CITY</v>
          </cell>
          <cell r="I1292" t="str">
            <v>PARAÑAQUE</v>
          </cell>
          <cell r="J1292" t="str">
            <v>1/11-Local PAI 0118-10 am-3 pm</v>
          </cell>
          <cell r="K1292"/>
          <cell r="L1292" t="str">
            <v>VJC</v>
          </cell>
          <cell r="M1292" t="str">
            <v>CLOSE</v>
          </cell>
          <cell r="N1292" t="str">
            <v>JSP</v>
          </cell>
          <cell r="O1292">
            <v>99.26</v>
          </cell>
          <cell r="P1292">
            <v>51.929099999999998</v>
          </cell>
          <cell r="Q1292">
            <v>141.13</v>
          </cell>
          <cell r="R1292">
            <v>94</v>
          </cell>
          <cell r="S1292">
            <v>439426.36</v>
          </cell>
          <cell r="T1292" t="str">
            <v>MODIFICATION</v>
          </cell>
          <cell r="U1292">
            <v>68248.42</v>
          </cell>
          <cell r="V1292">
            <v>78187.38</v>
          </cell>
          <cell r="W1292">
            <v>44908.40347222222</v>
          </cell>
          <cell r="X1292">
            <v>44914</v>
          </cell>
          <cell r="Y1292">
            <v>44910</v>
          </cell>
          <cell r="Z1292"/>
          <cell r="AA1292">
            <v>44944.55</v>
          </cell>
          <cell r="AB1292">
            <v>45356.591666666667</v>
          </cell>
          <cell r="AC1292">
            <v>36.146527777782467</v>
          </cell>
          <cell r="AD1292">
            <v>30.55000000000291</v>
          </cell>
          <cell r="AE1292">
            <v>412.04166666666424</v>
          </cell>
          <cell r="AF1292">
            <v>44928.748542644753</v>
          </cell>
          <cell r="AG1292">
            <v>44937.97389475743</v>
          </cell>
          <cell r="AH1292">
            <v>44958.40347222222</v>
          </cell>
          <cell r="AI1292">
            <v>1.1612685394672193</v>
          </cell>
          <cell r="AJ1292">
            <v>9.3645833333332789</v>
          </cell>
          <cell r="AK1292">
            <v>26</v>
          </cell>
          <cell r="AL1292">
            <v>34</v>
          </cell>
          <cell r="AM1292">
            <v>23.345070422535212</v>
          </cell>
          <cell r="AN1292">
            <v>29.570422535211268</v>
          </cell>
          <cell r="AO1292">
            <v>20.345070422535212</v>
          </cell>
          <cell r="AP1292">
            <v>44</v>
          </cell>
          <cell r="AQ1292">
            <v>35.200000000000003</v>
          </cell>
          <cell r="AR1292">
            <v>30.200000000000003</v>
          </cell>
          <cell r="AS1292">
            <v>44979.75</v>
          </cell>
          <cell r="AT1292">
            <v>44974.75</v>
          </cell>
          <cell r="AU1292"/>
          <cell r="AV1292"/>
          <cell r="AW1292"/>
          <cell r="AX1292"/>
          <cell r="AY1292"/>
          <cell r="AZ1292"/>
          <cell r="BA1292"/>
          <cell r="BB1292"/>
          <cell r="BC1292" t="str">
            <v>PAID</v>
          </cell>
          <cell r="BD1292"/>
          <cell r="BE1292">
            <v>44947.55</v>
          </cell>
          <cell r="BF1292">
            <v>73.44999999999709</v>
          </cell>
          <cell r="BG1292">
            <v>44944</v>
          </cell>
          <cell r="BH1292">
            <v>45021</v>
          </cell>
        </row>
        <row r="1293">
          <cell r="E1293" t="str">
            <v>X23010014048</v>
          </cell>
          <cell r="F1293" t="str">
            <v>VICTORIA HEIGHTS SCHOOL-MANILA INC.</v>
          </cell>
          <cell r="G1293" t="str">
            <v>EAST RIDGE, VICTORIAHOMES-DIAMONDPARK SUBD, MUNTINLUPA</v>
          </cell>
          <cell r="H1293" t="str">
            <v>MUNTINLUPA CITY</v>
          </cell>
          <cell r="I1293" t="str">
            <v>PARAÑAQUE</v>
          </cell>
          <cell r="J1293"/>
          <cell r="K1293" t="str">
            <v>W/O ISSUE</v>
          </cell>
          <cell r="L1293" t="str">
            <v>CHALLENGER</v>
          </cell>
          <cell r="M1293" t="str">
            <v>CLOSE</v>
          </cell>
          <cell r="N1293" t="str">
            <v>JSP</v>
          </cell>
          <cell r="O1293">
            <v>176.5829</v>
          </cell>
          <cell r="P1293">
            <v>134.3888</v>
          </cell>
          <cell r="Q1293">
            <v>269.97000000000003</v>
          </cell>
          <cell r="R1293">
            <v>27</v>
          </cell>
          <cell r="S1293">
            <v>725683.38</v>
          </cell>
          <cell r="T1293" t="str">
            <v>NEW</v>
          </cell>
          <cell r="U1293">
            <v>137258.92000000004</v>
          </cell>
          <cell r="V1293">
            <v>164207.39000000001</v>
          </cell>
          <cell r="W1293">
            <v>44965.606249999997</v>
          </cell>
          <cell r="X1293">
            <v>44972</v>
          </cell>
          <cell r="Y1293">
            <v>44970</v>
          </cell>
          <cell r="Z1293"/>
          <cell r="AA1293">
            <v>44977.713888888888</v>
          </cell>
          <cell r="AB1293">
            <v>45435.28125</v>
          </cell>
          <cell r="AC1293">
            <v>12.107638888890506</v>
          </cell>
          <cell r="AD1293">
            <v>5.7138888888875954</v>
          </cell>
          <cell r="AE1293">
            <v>457.5673611111124</v>
          </cell>
          <cell r="AF1293">
            <v>44987.474671052631</v>
          </cell>
          <cell r="AG1293">
            <v>44997.106249999997</v>
          </cell>
          <cell r="AH1293">
            <v>45015.606249999997</v>
          </cell>
          <cell r="AI1293">
            <v>0.36515101410939621</v>
          </cell>
          <cell r="AJ1293">
            <v>9.9471165458937474</v>
          </cell>
          <cell r="AK1293">
            <v>28</v>
          </cell>
          <cell r="AL1293">
            <v>36</v>
          </cell>
          <cell r="AM1293">
            <v>24.868421052631579</v>
          </cell>
          <cell r="AN1293">
            <v>31.499999999999996</v>
          </cell>
          <cell r="AO1293">
            <v>21.868421052631579</v>
          </cell>
          <cell r="AP1293">
            <v>46</v>
          </cell>
          <cell r="AQ1293">
            <v>36.800000000000004</v>
          </cell>
          <cell r="AR1293">
            <v>31.800000000000004</v>
          </cell>
          <cell r="AS1293">
            <v>45014.513888888891</v>
          </cell>
          <cell r="AT1293">
            <v>45009.513888888891</v>
          </cell>
          <cell r="AU1293"/>
          <cell r="AV1293"/>
          <cell r="AW1293"/>
          <cell r="AX1293"/>
          <cell r="AY1293"/>
          <cell r="AZ1293"/>
          <cell r="BA1293"/>
          <cell r="BB1293"/>
          <cell r="BC1293" t="str">
            <v>PAID</v>
          </cell>
          <cell r="BD1293"/>
          <cell r="BE1293">
            <v>44980.713888888888</v>
          </cell>
          <cell r="BF1293">
            <v>40.286111111112405</v>
          </cell>
          <cell r="BG1293">
            <v>44977</v>
          </cell>
          <cell r="BH1293">
            <v>45021</v>
          </cell>
        </row>
        <row r="1294">
          <cell r="E1294" t="str">
            <v>X22020771732</v>
          </cell>
          <cell r="F1294" t="str">
            <v>AYALA LAND, INC.,</v>
          </cell>
          <cell r="G1294" t="str">
            <v>BLOCK 11A, AVIDA VERRA SETTINGS VERMOSA, IMUS</v>
          </cell>
          <cell r="H1294" t="str">
            <v>IMUS CITY</v>
          </cell>
          <cell r="I1294" t="str">
            <v>DASMA</v>
          </cell>
          <cell r="J1294" t="str">
            <v>permits acquired 1018</v>
          </cell>
          <cell r="K1294" t="str">
            <v>W/ ISSUE</v>
          </cell>
          <cell r="L1294" t="str">
            <v>CHALLENGER</v>
          </cell>
          <cell r="M1294" t="str">
            <v>CLOSE</v>
          </cell>
          <cell r="N1294" t="str">
            <v>IJP</v>
          </cell>
          <cell r="O1294">
            <v>1168.4100000000001</v>
          </cell>
          <cell r="P1294">
            <v>888.46420000000001</v>
          </cell>
          <cell r="Q1294">
            <v>1638.88</v>
          </cell>
          <cell r="R1294">
            <v>360</v>
          </cell>
          <cell r="S1294">
            <v>2665237.71</v>
          </cell>
          <cell r="T1294" t="str">
            <v>NEW</v>
          </cell>
          <cell r="U1294">
            <v>792364.30000000028</v>
          </cell>
          <cell r="V1294">
            <v>391144</v>
          </cell>
          <cell r="W1294">
            <v>44763.61041666667</v>
          </cell>
          <cell r="X1294">
            <v>44768</v>
          </cell>
          <cell r="Y1294">
            <v>44765</v>
          </cell>
          <cell r="Z1294"/>
          <cell r="AA1294">
            <v>44968.558333333334</v>
          </cell>
          <cell r="AB1294">
            <v>45680.736805555556</v>
          </cell>
          <cell r="AC1294">
            <v>204.94791666666424</v>
          </cell>
          <cell r="AD1294">
            <v>200.5583333333343</v>
          </cell>
          <cell r="AE1294">
            <v>712.1784722222219</v>
          </cell>
          <cell r="AF1294">
            <v>44784.803965053768</v>
          </cell>
          <cell r="AG1294">
            <v>44794.255577956996</v>
          </cell>
          <cell r="AH1294">
            <v>44813.61041666667</v>
          </cell>
          <cell r="AI1294">
            <v>6.3533854166665913</v>
          </cell>
          <cell r="AJ1294">
            <v>11.869641203703699</v>
          </cell>
          <cell r="AK1294">
            <v>50</v>
          </cell>
          <cell r="AL1294">
            <v>28</v>
          </cell>
          <cell r="AM1294">
            <v>24.193548387096776</v>
          </cell>
          <cell r="AN1294">
            <v>30.64516129032258</v>
          </cell>
          <cell r="AO1294">
            <v>21.193548387096776</v>
          </cell>
          <cell r="AP1294">
            <v>60</v>
          </cell>
          <cell r="AQ1294">
            <v>48</v>
          </cell>
          <cell r="AR1294">
            <v>43</v>
          </cell>
          <cell r="AS1294">
            <v>45016.558333333334</v>
          </cell>
          <cell r="AT1294">
            <v>45011.558333333334</v>
          </cell>
          <cell r="AU1294"/>
          <cell r="AV1294"/>
          <cell r="AW1294"/>
          <cell r="AX1294"/>
          <cell r="AY1294"/>
          <cell r="AZ1294"/>
          <cell r="BA1294"/>
          <cell r="BB1294"/>
          <cell r="BC1294" t="str">
            <v>PAID</v>
          </cell>
          <cell r="BD1294"/>
          <cell r="BE1294">
            <v>44971.558333333334</v>
          </cell>
          <cell r="BF1294">
            <v>49.441666666665697</v>
          </cell>
          <cell r="BG1294">
            <v>44968</v>
          </cell>
          <cell r="BH1294">
            <v>45021</v>
          </cell>
        </row>
        <row r="1295">
          <cell r="E1295" t="str">
            <v>X22010362189</v>
          </cell>
          <cell r="F1295" t="str">
            <v>AYALA LAND, INC.</v>
          </cell>
          <cell r="G1295" t="str">
            <v>BLOCK 11A, AVIDA VERRA SETTINGS VERMOSA, IMUS</v>
          </cell>
          <cell r="H1295" t="str">
            <v>IMUS CITY</v>
          </cell>
          <cell r="I1295" t="str">
            <v>DASMA</v>
          </cell>
          <cell r="J1295" t="str">
            <v>permits acquired 1018</v>
          </cell>
          <cell r="K1295" t="str">
            <v>W/ ISSUE</v>
          </cell>
          <cell r="L1295" t="str">
            <v>CHALLENGER</v>
          </cell>
          <cell r="M1295" t="str">
            <v>CLOSE</v>
          </cell>
          <cell r="N1295" t="str">
            <v>JSP</v>
          </cell>
          <cell r="O1295">
            <v>1355.32</v>
          </cell>
          <cell r="P1295">
            <v>1078.0504000000001</v>
          </cell>
          <cell r="Q1295">
            <v>1913.03</v>
          </cell>
          <cell r="R1295">
            <v>295</v>
          </cell>
          <cell r="S1295">
            <v>3418314.08</v>
          </cell>
          <cell r="T1295" t="str">
            <v>NEW</v>
          </cell>
          <cell r="U1295">
            <v>919120.89000000025</v>
          </cell>
          <cell r="V1295">
            <v>876365.98</v>
          </cell>
          <cell r="W1295">
            <v>44763.6</v>
          </cell>
          <cell r="X1295">
            <v>44768.344444444447</v>
          </cell>
          <cell r="Y1295">
            <v>44765</v>
          </cell>
          <cell r="Z1295"/>
          <cell r="AA1295">
            <v>44968.545138888891</v>
          </cell>
          <cell r="AB1295">
            <v>45603.662499999999</v>
          </cell>
          <cell r="AC1295">
            <v>204.94513888889196</v>
          </cell>
          <cell r="AD1295">
            <v>200.2006944444438</v>
          </cell>
          <cell r="AE1295">
            <v>635.11736111110804</v>
          </cell>
          <cell r="AF1295">
            <v>44786.168181818182</v>
          </cell>
          <cell r="AG1295">
            <v>44795.986363636359</v>
          </cell>
          <cell r="AH1295">
            <v>44813.599999999999</v>
          </cell>
          <cell r="AI1295">
            <v>6.0117240740741646</v>
          </cell>
          <cell r="AJ1295">
            <v>10.585289351851801</v>
          </cell>
          <cell r="AK1295">
            <v>50</v>
          </cell>
          <cell r="AL1295">
            <v>30</v>
          </cell>
          <cell r="AM1295">
            <v>25.56818181818182</v>
          </cell>
          <cell r="AN1295">
            <v>32.38636363636364</v>
          </cell>
          <cell r="AO1295">
            <v>22.56818181818182</v>
          </cell>
          <cell r="AP1295">
            <v>60</v>
          </cell>
          <cell r="AQ1295">
            <v>48</v>
          </cell>
          <cell r="AR1295">
            <v>43</v>
          </cell>
          <cell r="AS1295">
            <v>45016.545138888891</v>
          </cell>
          <cell r="AT1295">
            <v>45011.545138888891</v>
          </cell>
          <cell r="AU1295"/>
          <cell r="AV1295"/>
          <cell r="AW1295"/>
          <cell r="AX1295"/>
          <cell r="AY1295"/>
          <cell r="AZ1295"/>
          <cell r="BA1295"/>
          <cell r="BB1295"/>
          <cell r="BC1295" t="str">
            <v>PAID</v>
          </cell>
          <cell r="BD1295"/>
          <cell r="BE1295">
            <v>44971.545138888891</v>
          </cell>
          <cell r="BF1295">
            <v>55.454861111109494</v>
          </cell>
          <cell r="BG1295">
            <v>44968</v>
          </cell>
          <cell r="BH1295">
            <v>45027</v>
          </cell>
        </row>
        <row r="1296">
          <cell r="E1296" t="str">
            <v>X22083673943</v>
          </cell>
          <cell r="F1296" t="str">
            <v>XINGUANG REALTY CORPORATION</v>
          </cell>
          <cell r="G1296" t="str">
            <v>ALABANG-ZAPOTE, ALMANZA I, LAS PINAS CITY</v>
          </cell>
          <cell r="H1296" t="str">
            <v>LAS PIÑAS CITY</v>
          </cell>
          <cell r="I1296" t="str">
            <v>PARAÑAQUE</v>
          </cell>
          <cell r="J1296" t="str">
            <v>for energization on March 12, 2023 @ 12mn; energized</v>
          </cell>
          <cell r="K1296" t="str">
            <v>W/O ISSUE</v>
          </cell>
          <cell r="L1296" t="str">
            <v>ECOM</v>
          </cell>
          <cell r="M1296" t="str">
            <v>CLOSE</v>
          </cell>
          <cell r="N1296" t="str">
            <v>JSP</v>
          </cell>
          <cell r="O1296">
            <v>67.7</v>
          </cell>
          <cell r="P1296">
            <v>104.7706</v>
          </cell>
          <cell r="Q1296">
            <v>268.02</v>
          </cell>
          <cell r="R1296">
            <v>2930</v>
          </cell>
          <cell r="S1296">
            <v>806530.73</v>
          </cell>
          <cell r="T1296" t="str">
            <v>NEW</v>
          </cell>
          <cell r="U1296">
            <v>48340.959999999999</v>
          </cell>
          <cell r="V1296">
            <v>77332.19</v>
          </cell>
          <cell r="W1296">
            <v>44985.39166666667</v>
          </cell>
          <cell r="X1296">
            <v>44988.65347222222</v>
          </cell>
          <cell r="Y1296">
            <v>44987</v>
          </cell>
          <cell r="Z1296"/>
          <cell r="AA1296">
            <v>45002</v>
          </cell>
          <cell r="AB1296">
            <v>45197.568749999999</v>
          </cell>
          <cell r="AC1296">
            <v>16.608333333329938</v>
          </cell>
          <cell r="AD1296">
            <v>13.346527777779556</v>
          </cell>
          <cell r="AE1296">
            <v>195.56874999999854</v>
          </cell>
          <cell r="AF1296">
            <v>44998.79791666667</v>
          </cell>
          <cell r="AG1296">
            <v>45006.17291666667</v>
          </cell>
          <cell r="AH1296">
            <v>45035.39166666667</v>
          </cell>
          <cell r="AI1296">
            <v>0.75923809523794006</v>
          </cell>
          <cell r="AJ1296">
            <v>4.2514945652173592</v>
          </cell>
          <cell r="AK1296">
            <v>28</v>
          </cell>
          <cell r="AL1296">
            <v>20</v>
          </cell>
          <cell r="AM1296">
            <v>16.406250000000004</v>
          </cell>
          <cell r="AN1296">
            <v>20.781250000000004</v>
          </cell>
          <cell r="AO1296">
            <v>13.406250000000004</v>
          </cell>
          <cell r="AP1296">
            <v>46</v>
          </cell>
          <cell r="AQ1296">
            <v>36.800000000000004</v>
          </cell>
          <cell r="AR1296">
            <v>31.800000000000004</v>
          </cell>
          <cell r="AS1296">
            <v>45038.8</v>
          </cell>
          <cell r="AT1296">
            <v>45033.8</v>
          </cell>
          <cell r="AU1296"/>
          <cell r="AV1296"/>
          <cell r="AW1296"/>
          <cell r="AX1296"/>
          <cell r="AY1296"/>
          <cell r="AZ1296"/>
          <cell r="BA1296"/>
          <cell r="BB1296"/>
          <cell r="BC1296" t="str">
            <v>PAID</v>
          </cell>
          <cell r="BD1296"/>
          <cell r="BE1296">
            <v>45005</v>
          </cell>
          <cell r="BF1296">
            <v>23</v>
          </cell>
          <cell r="BG1296">
            <v>44997</v>
          </cell>
          <cell r="BH1296">
            <v>45028</v>
          </cell>
        </row>
        <row r="1297">
          <cell r="E1297" t="str">
            <v>X22104174564</v>
          </cell>
          <cell r="F1297" t="str">
            <v>NORBERTO AMPON MERIALES</v>
          </cell>
          <cell r="G1297" t="str">
            <v>AQUARIUS, BETTERLIVING SUBD ANNEX 45, PARANAQUE</v>
          </cell>
          <cell r="H1297" t="str">
            <v>PARAÑAQUE CITY</v>
          </cell>
          <cell r="I1297" t="str">
            <v>PARAÑAQUE</v>
          </cell>
          <cell r="J1297" t="str">
            <v>Meter Dec 20, 8 am</v>
          </cell>
          <cell r="K1297"/>
          <cell r="L1297" t="str">
            <v>POWERHOUSE</v>
          </cell>
          <cell r="M1297" t="str">
            <v>CLOSE</v>
          </cell>
          <cell r="N1297" t="str">
            <v>JSP</v>
          </cell>
          <cell r="O1297">
            <v>32.67</v>
          </cell>
          <cell r="P1297"/>
          <cell r="Q1297">
            <v>44.57</v>
          </cell>
          <cell r="R1297">
            <v>42</v>
          </cell>
          <cell r="S1297">
            <v>163518.94</v>
          </cell>
          <cell r="T1297" t="str">
            <v>MODIFICATION</v>
          </cell>
          <cell r="U1297">
            <v>22772.69</v>
          </cell>
          <cell r="V1297">
            <v>24963.53</v>
          </cell>
          <cell r="W1297">
            <v>44879.752164351848</v>
          </cell>
          <cell r="X1297">
            <v>44886</v>
          </cell>
          <cell r="Y1297">
            <v>44883</v>
          </cell>
          <cell r="Z1297"/>
          <cell r="AA1297">
            <v>44915.335416666669</v>
          </cell>
          <cell r="AB1297">
            <v>45106.677777777775</v>
          </cell>
          <cell r="AC1297">
            <v>35.583252314820129</v>
          </cell>
          <cell r="AD1297">
            <v>29.335416666668607</v>
          </cell>
          <cell r="AE1297">
            <v>191.34236111110658</v>
          </cell>
          <cell r="AF1297">
            <v>44898.526357900235</v>
          </cell>
          <cell r="AG1297">
            <v>44907.332809513136</v>
          </cell>
          <cell r="AH1297">
            <v>44929.752164351848</v>
          </cell>
          <cell r="AI1297">
            <v>1.2256453575104711</v>
          </cell>
          <cell r="AJ1297">
            <v>4.783559027777665</v>
          </cell>
          <cell r="AK1297">
            <v>20</v>
          </cell>
          <cell r="AL1297">
            <v>36</v>
          </cell>
          <cell r="AM1297">
            <v>21.774193548387096</v>
          </cell>
          <cell r="AN1297">
            <v>27.58064516129032</v>
          </cell>
          <cell r="AO1297">
            <v>18.774193548387096</v>
          </cell>
          <cell r="AP1297">
            <v>40</v>
          </cell>
          <cell r="AQ1297">
            <v>32</v>
          </cell>
          <cell r="AR1297">
            <v>27</v>
          </cell>
          <cell r="AS1297">
            <v>44947.335416666669</v>
          </cell>
          <cell r="AT1297">
            <v>44942.335416666669</v>
          </cell>
          <cell r="AU1297"/>
          <cell r="AV1297"/>
          <cell r="AW1297"/>
          <cell r="AX1297"/>
          <cell r="AY1297"/>
          <cell r="AZ1297"/>
          <cell r="BA1297"/>
          <cell r="BB1297"/>
          <cell r="BC1297" t="str">
            <v>PAID</v>
          </cell>
          <cell r="BD1297"/>
          <cell r="BE1297">
            <v>44918.335416666669</v>
          </cell>
          <cell r="BF1297">
            <v>116.66458333333139</v>
          </cell>
          <cell r="BG1297">
            <v>44911</v>
          </cell>
          <cell r="BH1297">
            <v>45035</v>
          </cell>
        </row>
        <row r="1298">
          <cell r="E1298" t="str">
            <v>X22104289945</v>
          </cell>
          <cell r="F1298" t="str">
            <v>CITY GOVERNMENT OF TAGUIG</v>
          </cell>
          <cell r="G1298" t="str">
            <v>ROAD 7, JOSEPH SITT CPD, TAGUIG CITY</v>
          </cell>
          <cell r="H1298" t="str">
            <v>TAGUIG CITY</v>
          </cell>
          <cell r="I1298" t="str">
            <v>PARAÑAQUE</v>
          </cell>
          <cell r="J1298"/>
          <cell r="K1298"/>
          <cell r="L1298" t="str">
            <v>POWERHOUSE</v>
          </cell>
          <cell r="M1298" t="str">
            <v>CLOSE</v>
          </cell>
          <cell r="N1298" t="str">
            <v>JSP</v>
          </cell>
          <cell r="O1298">
            <v>3.34</v>
          </cell>
          <cell r="P1298"/>
          <cell r="Q1298">
            <v>4.57</v>
          </cell>
          <cell r="R1298">
            <v>11</v>
          </cell>
          <cell r="S1298">
            <v>18271.22</v>
          </cell>
          <cell r="T1298" t="str">
            <v>NEW</v>
          </cell>
          <cell r="U1298">
            <v>2328.15</v>
          </cell>
          <cell r="V1298">
            <v>4878.3900000000003</v>
          </cell>
          <cell r="W1298">
            <v>44867.377083333333</v>
          </cell>
          <cell r="X1298">
            <v>44873</v>
          </cell>
          <cell r="Y1298">
            <v>44872</v>
          </cell>
          <cell r="Z1298"/>
          <cell r="AA1298">
            <v>44894.348611111112</v>
          </cell>
          <cell r="AB1298">
            <v>45202.797222222223</v>
          </cell>
          <cell r="AC1298">
            <v>26.971527777779556</v>
          </cell>
          <cell r="AD1298">
            <v>21.348611111112405</v>
          </cell>
          <cell r="AE1298">
            <v>308.44861111111095</v>
          </cell>
          <cell r="AF1298">
            <v>44886.151276881719</v>
          </cell>
          <cell r="AG1298">
            <v>44894.957728494621</v>
          </cell>
          <cell r="AH1298">
            <v>44917.377083333333</v>
          </cell>
          <cell r="AI1298">
            <v>0.92901929012351803</v>
          </cell>
          <cell r="AJ1298">
            <v>7.7112152777777734</v>
          </cell>
          <cell r="AK1298">
            <v>20</v>
          </cell>
          <cell r="AL1298">
            <v>36</v>
          </cell>
          <cell r="AM1298">
            <v>21.774193548387096</v>
          </cell>
          <cell r="AN1298">
            <v>27.58064516129032</v>
          </cell>
          <cell r="AO1298">
            <v>18.774193548387096</v>
          </cell>
          <cell r="AP1298">
            <v>40</v>
          </cell>
          <cell r="AQ1298">
            <v>32</v>
          </cell>
          <cell r="AR1298">
            <v>27</v>
          </cell>
          <cell r="AS1298">
            <v>44926.348611111112</v>
          </cell>
          <cell r="AT1298">
            <v>44921.348611111112</v>
          </cell>
          <cell r="AU1298"/>
          <cell r="AV1298"/>
          <cell r="AW1298"/>
          <cell r="AX1298"/>
          <cell r="AY1298"/>
          <cell r="AZ1298"/>
          <cell r="BA1298"/>
          <cell r="BB1298"/>
          <cell r="BC1298" t="str">
            <v>PAID</v>
          </cell>
          <cell r="BD1298"/>
          <cell r="BE1298">
            <v>44897.348611111112</v>
          </cell>
          <cell r="BF1298">
            <v>137.6513888888876</v>
          </cell>
          <cell r="BG1298">
            <v>44911</v>
          </cell>
          <cell r="BH1298">
            <v>45035</v>
          </cell>
        </row>
        <row r="1299">
          <cell r="E1299" t="str">
            <v>X21030888865</v>
          </cell>
          <cell r="F1299" t="str">
            <v>Q LOGISTICS, INC.</v>
          </cell>
          <cell r="G1299" t="str">
            <v>VILLONGCO, VILLONGCO, PARANAQUE</v>
          </cell>
          <cell r="H1299" t="str">
            <v>PARAÑAQUE CITY</v>
          </cell>
          <cell r="I1299" t="str">
            <v>PARAÑAQUE</v>
          </cell>
          <cell r="J1299"/>
          <cell r="K1299"/>
          <cell r="L1299" t="str">
            <v>POWERHOUSE</v>
          </cell>
          <cell r="M1299" t="str">
            <v>CLOSE</v>
          </cell>
          <cell r="N1299" t="str">
            <v>MBF</v>
          </cell>
          <cell r="O1299">
            <v>131.69</v>
          </cell>
          <cell r="P1299"/>
          <cell r="Q1299">
            <v>190.82</v>
          </cell>
          <cell r="R1299">
            <v>183</v>
          </cell>
          <cell r="S1299">
            <v>646254.17000000004</v>
          </cell>
          <cell r="T1299" t="str">
            <v>NEW</v>
          </cell>
          <cell r="U1299">
            <v>88041.21</v>
          </cell>
          <cell r="V1299"/>
          <cell r="W1299">
            <v>44474.454861111109</v>
          </cell>
          <cell r="X1299">
            <v>44476</v>
          </cell>
          <cell r="Y1299">
            <v>44476</v>
          </cell>
          <cell r="Z1299"/>
          <cell r="AA1299">
            <v>44484.336805555555</v>
          </cell>
          <cell r="AB1299">
            <v>45203.611111111109</v>
          </cell>
          <cell r="AC1299">
            <v>9.8819444444452529</v>
          </cell>
          <cell r="AD1299">
            <v>8.3368055555547471</v>
          </cell>
          <cell r="AE1299">
            <v>719.27430555555475</v>
          </cell>
          <cell r="AF1299">
            <v>44493.900904276576</v>
          </cell>
          <cell r="AG1299">
            <v>44502.886515787366</v>
          </cell>
          <cell r="AH1299">
            <v>44524.454861111109</v>
          </cell>
          <cell r="AI1299">
            <v>0.33018997061968514</v>
          </cell>
          <cell r="AJ1299">
            <v>16.347143308080788</v>
          </cell>
          <cell r="AK1299">
            <v>26</v>
          </cell>
          <cell r="AL1299">
            <v>32</v>
          </cell>
          <cell r="AM1299">
            <v>22.446043165467625</v>
          </cell>
          <cell r="AN1299">
            <v>28.431654676258994</v>
          </cell>
          <cell r="AO1299">
            <v>19.446043165467625</v>
          </cell>
          <cell r="AP1299">
            <v>44</v>
          </cell>
          <cell r="AQ1299">
            <v>35.200000000000003</v>
          </cell>
          <cell r="AR1299">
            <v>30.200000000000003</v>
          </cell>
          <cell r="AS1299">
            <v>44519.536805555552</v>
          </cell>
          <cell r="AT1299">
            <v>44514.536805555552</v>
          </cell>
          <cell r="AU1299"/>
          <cell r="AV1299"/>
          <cell r="AW1299"/>
          <cell r="AX1299"/>
          <cell r="AY1299"/>
          <cell r="AZ1299"/>
          <cell r="BA1299"/>
          <cell r="BB1299"/>
          <cell r="BC1299" t="str">
            <v>PAID</v>
          </cell>
          <cell r="BD1299"/>
          <cell r="BE1299">
            <v>44487.336805555555</v>
          </cell>
          <cell r="BF1299">
            <v>547.66319444444525</v>
          </cell>
          <cell r="BG1299">
            <v>44795</v>
          </cell>
          <cell r="BH1299">
            <v>45035</v>
          </cell>
        </row>
        <row r="1300">
          <cell r="E1300" t="str">
            <v>X21010188298</v>
          </cell>
          <cell r="F1300" t="str">
            <v>GRH LAND, INC.</v>
          </cell>
          <cell r="G1300" t="str">
            <v>NARA. DELA PAZ, SAN ANTONIO VALLEY  1, PARANAQUE</v>
          </cell>
          <cell r="H1300" t="str">
            <v>PARAÑAQUE CITY</v>
          </cell>
          <cell r="I1300" t="str">
            <v>PARAÑAQUE</v>
          </cell>
          <cell r="J1300"/>
          <cell r="K1300"/>
          <cell r="L1300" t="str">
            <v>POWERHOUSE</v>
          </cell>
          <cell r="M1300" t="str">
            <v>CLOSE</v>
          </cell>
          <cell r="N1300" t="str">
            <v>MBF</v>
          </cell>
          <cell r="O1300">
            <v>62.84</v>
          </cell>
          <cell r="P1300"/>
          <cell r="Q1300">
            <v>92.72</v>
          </cell>
          <cell r="R1300">
            <v>85</v>
          </cell>
          <cell r="S1300">
            <v>323478.38</v>
          </cell>
          <cell r="T1300" t="str">
            <v>NEW</v>
          </cell>
          <cell r="U1300">
            <v>45391.24</v>
          </cell>
          <cell r="V1300"/>
          <cell r="W1300">
            <v>44356.429166666669</v>
          </cell>
          <cell r="X1300">
            <v>44358</v>
          </cell>
          <cell r="Y1300">
            <v>44358</v>
          </cell>
          <cell r="Z1300"/>
          <cell r="AA1300">
            <v>44366</v>
          </cell>
          <cell r="AB1300">
            <v>45209.376388888886</v>
          </cell>
          <cell r="AC1300">
            <v>9.5708333333313931</v>
          </cell>
          <cell r="AD1300">
            <v>8</v>
          </cell>
          <cell r="AE1300">
            <v>843.37638888888614</v>
          </cell>
          <cell r="AF1300">
            <v>44375.729546894807</v>
          </cell>
          <cell r="AG1300">
            <v>44384.676314955643</v>
          </cell>
          <cell r="AH1300">
            <v>44406.429166666669</v>
          </cell>
          <cell r="AI1300">
            <v>0.32188352514912483</v>
          </cell>
          <cell r="AJ1300">
            <v>20.080390211640147</v>
          </cell>
          <cell r="AK1300">
            <v>23</v>
          </cell>
          <cell r="AL1300">
            <v>34</v>
          </cell>
          <cell r="AM1300">
            <v>22.300380228136884</v>
          </cell>
          <cell r="AN1300">
            <v>28.247148288973385</v>
          </cell>
          <cell r="AO1300">
            <v>19.300380228136884</v>
          </cell>
          <cell r="AP1300">
            <v>42</v>
          </cell>
          <cell r="AQ1300">
            <v>33.6</v>
          </cell>
          <cell r="AR1300">
            <v>28.6</v>
          </cell>
          <cell r="AS1300">
            <v>44399.6</v>
          </cell>
          <cell r="AT1300">
            <v>44394.6</v>
          </cell>
          <cell r="AU1300"/>
          <cell r="AV1300"/>
          <cell r="AW1300"/>
          <cell r="AX1300"/>
          <cell r="AY1300"/>
          <cell r="AZ1300"/>
          <cell r="BA1300"/>
          <cell r="BB1300"/>
          <cell r="BC1300" t="str">
            <v>PAID</v>
          </cell>
          <cell r="BD1300"/>
          <cell r="BE1300">
            <v>44369</v>
          </cell>
          <cell r="BF1300">
            <v>666</v>
          </cell>
          <cell r="BG1300">
            <v>44366</v>
          </cell>
          <cell r="BH1300">
            <v>45035</v>
          </cell>
        </row>
        <row r="1301">
          <cell r="E1301" t="str">
            <v>X22094069195</v>
          </cell>
          <cell r="F1301" t="str">
            <v>KEVIN CHRISTOPHER CUSI TATCO</v>
          </cell>
          <cell r="G1301" t="str">
            <v>TOPACIO, MARCELO GREEN VILL 5, PARANAQUE</v>
          </cell>
          <cell r="H1301" t="str">
            <v>PARAÑAQUE CITY</v>
          </cell>
          <cell r="I1301" t="str">
            <v>PARAÑAQUE</v>
          </cell>
          <cell r="J1301" t="str">
            <v>Meter Dec 19, 8 am</v>
          </cell>
          <cell r="K1301"/>
          <cell r="L1301" t="str">
            <v>POWERHOUSE</v>
          </cell>
          <cell r="M1301" t="str">
            <v>CLOSE</v>
          </cell>
          <cell r="N1301" t="str">
            <v>JSP</v>
          </cell>
          <cell r="O1301">
            <v>11.75</v>
          </cell>
          <cell r="P1301"/>
          <cell r="Q1301">
            <v>16.03</v>
          </cell>
          <cell r="R1301">
            <v>40</v>
          </cell>
          <cell r="S1301">
            <v>116610.98</v>
          </cell>
          <cell r="T1301" t="str">
            <v>MODIFICATION</v>
          </cell>
          <cell r="U1301">
            <v>8191.26</v>
          </cell>
          <cell r="V1301">
            <v>10355.1</v>
          </cell>
          <cell r="W1301">
            <v>44883.710416666669</v>
          </cell>
          <cell r="X1301">
            <v>44889.605555555558</v>
          </cell>
          <cell r="Y1301">
            <v>44887</v>
          </cell>
          <cell r="Z1301"/>
          <cell r="AA1301">
            <v>44915.334722222222</v>
          </cell>
          <cell r="AB1301">
            <v>45222.781944444447</v>
          </cell>
          <cell r="AC1301">
            <v>31.624305555553292</v>
          </cell>
          <cell r="AD1301">
            <v>25.729166666664241</v>
          </cell>
          <cell r="AE1301">
            <v>307.44722222222481</v>
          </cell>
          <cell r="AF1301">
            <v>44902.484610215055</v>
          </cell>
          <cell r="AG1301">
            <v>44911.291061827957</v>
          </cell>
          <cell r="AH1301">
            <v>44933.710416666669</v>
          </cell>
          <cell r="AI1301">
            <v>1.0892816358023911</v>
          </cell>
          <cell r="AJ1301">
            <v>7.6861805555556204</v>
          </cell>
          <cell r="AK1301">
            <v>20</v>
          </cell>
          <cell r="AL1301">
            <v>36</v>
          </cell>
          <cell r="AM1301">
            <v>21.774193548387096</v>
          </cell>
          <cell r="AN1301">
            <v>27.58064516129032</v>
          </cell>
          <cell r="AO1301">
            <v>18.774193548387096</v>
          </cell>
          <cell r="AP1301">
            <v>40</v>
          </cell>
          <cell r="AQ1301">
            <v>32</v>
          </cell>
          <cell r="AR1301">
            <v>27</v>
          </cell>
          <cell r="AS1301">
            <v>44947.334722222222</v>
          </cell>
          <cell r="AT1301">
            <v>44942.334722222222</v>
          </cell>
          <cell r="AU1301"/>
          <cell r="AV1301"/>
          <cell r="AW1301"/>
          <cell r="AX1301"/>
          <cell r="AY1301"/>
          <cell r="AZ1301"/>
          <cell r="BA1301"/>
          <cell r="BB1301"/>
          <cell r="BC1301" t="str">
            <v>PAID</v>
          </cell>
          <cell r="BD1301"/>
          <cell r="BE1301">
            <v>44918.334722222222</v>
          </cell>
          <cell r="BF1301">
            <v>116.6652777777781</v>
          </cell>
          <cell r="BG1301">
            <v>44912</v>
          </cell>
          <cell r="BH1301">
            <v>45035</v>
          </cell>
        </row>
        <row r="1302">
          <cell r="E1302" t="str">
            <v>X22083305710</v>
          </cell>
          <cell r="F1302" t="str">
            <v>LAND CRIS SOMERSET DEVELOPMENT CORPORATION</v>
          </cell>
          <cell r="G1302" t="str">
            <v>MAIN, LANCRIS RESIDENCES, PARANAQUE</v>
          </cell>
          <cell r="H1302" t="str">
            <v>PARAÑAQUE CITY</v>
          </cell>
          <cell r="I1302" t="str">
            <v>PARAÑAQUE</v>
          </cell>
          <cell r="J1302" t="str">
            <v>for completion this week</v>
          </cell>
          <cell r="K1302" t="str">
            <v>W/ ISSUE</v>
          </cell>
          <cell r="L1302" t="str">
            <v>ECOM</v>
          </cell>
          <cell r="M1302" t="str">
            <v>CLOSE</v>
          </cell>
          <cell r="N1302" t="str">
            <v>JSP</v>
          </cell>
          <cell r="O1302">
            <v>53.96</v>
          </cell>
          <cell r="P1302">
            <v>42.944499999999998</v>
          </cell>
          <cell r="Q1302">
            <v>78.23</v>
          </cell>
          <cell r="R1302">
            <v>59</v>
          </cell>
          <cell r="S1302">
            <v>278753.83</v>
          </cell>
          <cell r="T1302" t="str">
            <v>NEW</v>
          </cell>
          <cell r="U1302">
            <v>42072.24</v>
          </cell>
          <cell r="V1302">
            <v>43019.87</v>
          </cell>
          <cell r="W1302">
            <v>44949.665277777778</v>
          </cell>
          <cell r="X1302">
            <v>44953.640972222223</v>
          </cell>
          <cell r="Y1302">
            <v>44952</v>
          </cell>
          <cell r="Z1302"/>
          <cell r="AA1302">
            <v>44974.450694444444</v>
          </cell>
          <cell r="AB1302">
            <v>45116.695833333331</v>
          </cell>
          <cell r="AC1302">
            <v>24.785416666665697</v>
          </cell>
          <cell r="AD1302">
            <v>20.809722222220444</v>
          </cell>
          <cell r="AE1302">
            <v>142.2451388888876</v>
          </cell>
          <cell r="AF1302">
            <v>44968.965658005916</v>
          </cell>
          <cell r="AG1302">
            <v>44977.912426066752</v>
          </cell>
          <cell r="AH1302">
            <v>44999.665277777778</v>
          </cell>
          <cell r="AI1302">
            <v>0.83357603367430655</v>
          </cell>
          <cell r="AJ1302">
            <v>3.3867890211639904</v>
          </cell>
          <cell r="AK1302">
            <v>23</v>
          </cell>
          <cell r="AL1302">
            <v>34</v>
          </cell>
          <cell r="AM1302">
            <v>22.300380228136884</v>
          </cell>
          <cell r="AN1302">
            <v>28.247148288973385</v>
          </cell>
          <cell r="AO1302">
            <v>19.300380228136884</v>
          </cell>
          <cell r="AP1302">
            <v>42</v>
          </cell>
          <cell r="AQ1302">
            <v>33.6</v>
          </cell>
          <cell r="AR1302">
            <v>28.6</v>
          </cell>
          <cell r="AS1302">
            <v>45008.050694444442</v>
          </cell>
          <cell r="AT1302">
            <v>45003.050694444442</v>
          </cell>
          <cell r="AU1302"/>
          <cell r="AV1302"/>
          <cell r="AW1302"/>
          <cell r="AX1302"/>
          <cell r="AY1302"/>
          <cell r="AZ1302"/>
          <cell r="BA1302"/>
          <cell r="BB1302"/>
          <cell r="BC1302" t="str">
            <v>PAID</v>
          </cell>
          <cell r="BD1302"/>
          <cell r="BE1302">
            <v>44977.450694444444</v>
          </cell>
          <cell r="BF1302">
            <v>57.549305555556202</v>
          </cell>
          <cell r="BG1302">
            <v>44969</v>
          </cell>
          <cell r="BH1302">
            <v>45035</v>
          </cell>
        </row>
        <row r="1303">
          <cell r="E1303" t="str">
            <v>X22052191837</v>
          </cell>
          <cell r="F1303" t="str">
            <v>RAMON C. SUBION</v>
          </cell>
          <cell r="G1303" t="str">
            <v>ANIBAN I, ANIBAN I, BACOOR</v>
          </cell>
          <cell r="H1303" t="str">
            <v>BACOOR CITY</v>
          </cell>
          <cell r="I1303" t="str">
            <v>DASMA</v>
          </cell>
          <cell r="J1303" t="str">
            <v>customer side: pedestal issue; no available FM16s</v>
          </cell>
          <cell r="K1303" t="str">
            <v>W/ ISSUE</v>
          </cell>
          <cell r="L1303" t="str">
            <v>ECOM</v>
          </cell>
          <cell r="M1303" t="str">
            <v>CLOSE</v>
          </cell>
          <cell r="N1303" t="str">
            <v>RRG</v>
          </cell>
          <cell r="O1303">
            <v>86.27</v>
          </cell>
          <cell r="P1303">
            <v>69.625200000000007</v>
          </cell>
          <cell r="Q1303">
            <v>126.48</v>
          </cell>
          <cell r="R1303">
            <v>60</v>
          </cell>
          <cell r="S1303">
            <v>406245.46</v>
          </cell>
          <cell r="T1303" t="str">
            <v>NEW</v>
          </cell>
          <cell r="U1303">
            <v>60153.93</v>
          </cell>
          <cell r="V1303">
            <v>122402.46</v>
          </cell>
          <cell r="W1303">
            <v>44861.425694444442</v>
          </cell>
          <cell r="X1303">
            <v>44868</v>
          </cell>
          <cell r="Y1303">
            <v>44868</v>
          </cell>
          <cell r="Z1303"/>
          <cell r="AA1303">
            <v>44983.32916666667</v>
          </cell>
          <cell r="AB1303">
            <v>45358.871527777781</v>
          </cell>
          <cell r="AC1303">
            <v>121.90347222222772</v>
          </cell>
          <cell r="AD1303">
            <v>115.32916666667006</v>
          </cell>
          <cell r="AE1303">
            <v>375.54236111111095</v>
          </cell>
          <cell r="AF1303">
            <v>44881.770764866975</v>
          </cell>
          <cell r="AG1303">
            <v>44890.996116979652</v>
          </cell>
          <cell r="AH1303">
            <v>44911.425694444442</v>
          </cell>
          <cell r="AI1303">
            <v>3.9163558949222477</v>
          </cell>
          <cell r="AJ1303">
            <v>8.5350536616161587</v>
          </cell>
          <cell r="AK1303">
            <v>26</v>
          </cell>
          <cell r="AL1303">
            <v>34</v>
          </cell>
          <cell r="AM1303">
            <v>23.345070422535212</v>
          </cell>
          <cell r="AN1303">
            <v>29.570422535211268</v>
          </cell>
          <cell r="AO1303">
            <v>20.345070422535212</v>
          </cell>
          <cell r="AP1303">
            <v>44</v>
          </cell>
          <cell r="AQ1303">
            <v>35.200000000000003</v>
          </cell>
          <cell r="AR1303">
            <v>30.200000000000003</v>
          </cell>
          <cell r="AS1303">
            <v>45018.529166666667</v>
          </cell>
          <cell r="AT1303">
            <v>45013.529166666667</v>
          </cell>
          <cell r="AU1303"/>
          <cell r="AV1303"/>
          <cell r="AW1303"/>
          <cell r="AX1303"/>
          <cell r="AY1303"/>
          <cell r="AZ1303"/>
          <cell r="BA1303"/>
          <cell r="BB1303"/>
          <cell r="BC1303" t="str">
            <v>PAID</v>
          </cell>
          <cell r="BD1303"/>
          <cell r="BE1303">
            <v>44986.32916666667</v>
          </cell>
          <cell r="BF1303">
            <v>48.670833333329938</v>
          </cell>
          <cell r="BG1303">
            <v>44969</v>
          </cell>
          <cell r="BH1303">
            <v>45035</v>
          </cell>
        </row>
        <row r="1304">
          <cell r="E1304" t="str">
            <v>X22114995040</v>
          </cell>
          <cell r="F1304" t="str">
            <v>CITY GOVERNMENT OF TAGUIG</v>
          </cell>
          <cell r="G1304" t="str">
            <v>LAWTON, WESTERN BICUTAN, TAGUIG CITY</v>
          </cell>
          <cell r="H1304" t="str">
            <v>TAGUIG CITY</v>
          </cell>
          <cell r="I1304" t="str">
            <v>PARAÑAQUE</v>
          </cell>
          <cell r="J1304" t="str">
            <v>2/22- for survey</v>
          </cell>
          <cell r="K1304" t="str">
            <v>W/O ISSUE</v>
          </cell>
          <cell r="L1304" t="str">
            <v>VJC</v>
          </cell>
          <cell r="M1304" t="str">
            <v>CLOSE</v>
          </cell>
          <cell r="N1304" t="str">
            <v>JSP</v>
          </cell>
          <cell r="O1304">
            <v>4.26</v>
          </cell>
          <cell r="P1304">
            <v>3.306</v>
          </cell>
          <cell r="Q1304">
            <v>5.83</v>
          </cell>
          <cell r="R1304">
            <v>10</v>
          </cell>
          <cell r="S1304">
            <v>18221.439999999999</v>
          </cell>
          <cell r="T1304" t="str">
            <v>NEW</v>
          </cell>
          <cell r="U1304">
            <v>3319.86</v>
          </cell>
          <cell r="V1304">
            <v>8257.5</v>
          </cell>
          <cell r="W1304">
            <v>44977.694444444445</v>
          </cell>
          <cell r="X1304">
            <v>44986</v>
          </cell>
          <cell r="Y1304">
            <v>44983</v>
          </cell>
          <cell r="Z1304"/>
          <cell r="AA1304">
            <v>44987.5625</v>
          </cell>
          <cell r="AB1304">
            <v>45276.35</v>
          </cell>
          <cell r="AC1304">
            <v>9.8680555555547471</v>
          </cell>
          <cell r="AD1304">
            <v>1.5625</v>
          </cell>
          <cell r="AE1304">
            <v>288.78749999999854</v>
          </cell>
          <cell r="AF1304">
            <v>44996.468637992832</v>
          </cell>
          <cell r="AG1304">
            <v>45005.275089605733</v>
          </cell>
          <cell r="AH1304">
            <v>45027.694444444445</v>
          </cell>
          <cell r="AI1304">
            <v>0.3398996913579968</v>
          </cell>
          <cell r="AJ1304">
            <v>7.2196874999999636</v>
          </cell>
          <cell r="AK1304">
            <v>20</v>
          </cell>
          <cell r="AL1304">
            <v>36</v>
          </cell>
          <cell r="AM1304">
            <v>21.774193548387096</v>
          </cell>
          <cell r="AN1304">
            <v>27.58064516129032</v>
          </cell>
          <cell r="AO1304">
            <v>18.774193548387096</v>
          </cell>
          <cell r="AP1304">
            <v>40</v>
          </cell>
          <cell r="AQ1304">
            <v>32</v>
          </cell>
          <cell r="AR1304">
            <v>27</v>
          </cell>
          <cell r="AS1304">
            <v>45019.5625</v>
          </cell>
          <cell r="AT1304">
            <v>45014.5625</v>
          </cell>
          <cell r="AU1304"/>
          <cell r="AV1304"/>
          <cell r="AW1304"/>
          <cell r="AX1304"/>
          <cell r="AY1304"/>
          <cell r="AZ1304"/>
          <cell r="BA1304"/>
          <cell r="BB1304"/>
          <cell r="BC1304" t="str">
            <v>PAID</v>
          </cell>
          <cell r="BD1304"/>
          <cell r="BE1304">
            <v>44990.5625</v>
          </cell>
          <cell r="BF1304">
            <v>44.4375</v>
          </cell>
          <cell r="BG1304">
            <v>44987</v>
          </cell>
          <cell r="BH1304">
            <v>45035</v>
          </cell>
        </row>
        <row r="1305">
          <cell r="E1305" t="str">
            <v>X22083563402</v>
          </cell>
          <cell r="F1305" t="str">
            <v>SERVEQUEST INC.</v>
          </cell>
          <cell r="G1305" t="str">
            <v>C-5 , KALAYAAN VILL/BALAGBAG, PASAY CITY</v>
          </cell>
          <cell r="H1305" t="str">
            <v>PASAY CITY</v>
          </cell>
          <cell r="I1305" t="str">
            <v>PARAÑAQUE</v>
          </cell>
          <cell r="J1305" t="str">
            <v>2/22-needed BCTs, with RTPI with Shell reorient FCO</v>
          </cell>
          <cell r="K1305" t="str">
            <v>W/ ISSUE</v>
          </cell>
          <cell r="L1305" t="str">
            <v>VJC</v>
          </cell>
          <cell r="M1305" t="str">
            <v>CLOSE</v>
          </cell>
          <cell r="N1305" t="str">
            <v>JSP</v>
          </cell>
          <cell r="O1305">
            <v>169.5034</v>
          </cell>
          <cell r="P1305">
            <v>107.65649999999999</v>
          </cell>
          <cell r="Q1305">
            <v>295.63</v>
          </cell>
          <cell r="R1305">
            <v>43</v>
          </cell>
          <cell r="S1305">
            <v>971766.34</v>
          </cell>
          <cell r="T1305" t="str">
            <v>NEW</v>
          </cell>
          <cell r="U1305">
            <v>132093.29</v>
          </cell>
          <cell r="V1305">
            <v>137509.41</v>
          </cell>
          <cell r="W1305">
            <v>44965.731944444444</v>
          </cell>
          <cell r="X1305">
            <v>44973</v>
          </cell>
          <cell r="Y1305">
            <v>44973</v>
          </cell>
          <cell r="Z1305"/>
          <cell r="AA1305">
            <v>44994.590277777781</v>
          </cell>
          <cell r="AB1305">
            <v>45278.658333333333</v>
          </cell>
          <cell r="AC1305">
            <v>28.858333333337214</v>
          </cell>
          <cell r="AD1305">
            <v>21.590277777781012</v>
          </cell>
          <cell r="AE1305">
            <v>284.06805555555184</v>
          </cell>
          <cell r="AF1305">
            <v>44987.600365497077</v>
          </cell>
          <cell r="AG1305">
            <v>44997.231944444444</v>
          </cell>
          <cell r="AH1305">
            <v>45015.731944444444</v>
          </cell>
          <cell r="AI1305">
            <v>0.87033068783080481</v>
          </cell>
          <cell r="AJ1305">
            <v>6.175392512077214</v>
          </cell>
          <cell r="AK1305">
            <v>28</v>
          </cell>
          <cell r="AL1305">
            <v>36</v>
          </cell>
          <cell r="AM1305">
            <v>24.868421052631579</v>
          </cell>
          <cell r="AN1305">
            <v>31.499999999999996</v>
          </cell>
          <cell r="AO1305">
            <v>21.868421052631579</v>
          </cell>
          <cell r="AP1305">
            <v>46</v>
          </cell>
          <cell r="AQ1305">
            <v>36.800000000000004</v>
          </cell>
          <cell r="AR1305">
            <v>31.800000000000004</v>
          </cell>
          <cell r="AS1305">
            <v>45031.390277777784</v>
          </cell>
          <cell r="AT1305">
            <v>45026.390277777784</v>
          </cell>
          <cell r="AU1305"/>
          <cell r="AV1305"/>
          <cell r="AW1305"/>
          <cell r="AX1305"/>
          <cell r="AY1305"/>
          <cell r="AZ1305"/>
          <cell r="BA1305"/>
          <cell r="BB1305"/>
          <cell r="BC1305" t="str">
            <v>PAID</v>
          </cell>
          <cell r="BD1305"/>
          <cell r="BE1305">
            <v>44997.590277777781</v>
          </cell>
          <cell r="BF1305">
            <v>37.409722222218988</v>
          </cell>
          <cell r="BG1305">
            <v>44994</v>
          </cell>
          <cell r="BH1305">
            <v>45035</v>
          </cell>
        </row>
        <row r="1306">
          <cell r="E1306" t="str">
            <v>X21115290522</v>
          </cell>
          <cell r="F1306" t="str">
            <v>DITO TELECOMMUNITY CORPORATION</v>
          </cell>
          <cell r="G1306" t="str">
            <v>MAKILING, BERMUDA COUNTRY SUBD, LAS PINAS CITY</v>
          </cell>
          <cell r="H1306" t="str">
            <v>LAS PIÑAS CITY</v>
          </cell>
          <cell r="I1306" t="str">
            <v>PARAÑAQUE</v>
          </cell>
          <cell r="J1306" t="str">
            <v>for execution on Feb. 15;  pole has a meter attatched to it; 
for energization on Feb. 22, 2023</v>
          </cell>
          <cell r="K1306" t="str">
            <v>W/ ISSUE</v>
          </cell>
          <cell r="L1306" t="str">
            <v>ECOM</v>
          </cell>
          <cell r="M1306" t="str">
            <v>CLOSE</v>
          </cell>
          <cell r="N1306" t="str">
            <v>JSP</v>
          </cell>
          <cell r="O1306">
            <v>223.45</v>
          </cell>
          <cell r="P1306">
            <v>172.63939999999999</v>
          </cell>
          <cell r="Q1306">
            <v>324.93</v>
          </cell>
          <cell r="R1306">
            <v>31</v>
          </cell>
          <cell r="S1306">
            <v>556327.67000000004</v>
          </cell>
          <cell r="T1306" t="str">
            <v>NEW</v>
          </cell>
          <cell r="U1306">
            <v>174134.94999999998</v>
          </cell>
          <cell r="V1306">
            <v>169912.18</v>
          </cell>
          <cell r="W1306">
            <v>44944.524305555555</v>
          </cell>
          <cell r="X1306">
            <v>44951.709027777775</v>
          </cell>
          <cell r="Y1306">
            <v>44950</v>
          </cell>
          <cell r="Z1306"/>
          <cell r="AA1306">
            <v>44993</v>
          </cell>
          <cell r="AB1306">
            <v>45336.736805555556</v>
          </cell>
          <cell r="AC1306">
            <v>48.475694444445253</v>
          </cell>
          <cell r="AD1306">
            <v>41.290972222224809</v>
          </cell>
          <cell r="AE1306">
            <v>343.7368055555562</v>
          </cell>
          <cell r="AF1306">
            <v>44966.996003668763</v>
          </cell>
          <cell r="AG1306">
            <v>44976.788456498951</v>
          </cell>
          <cell r="AH1306">
            <v>44994.524305555555</v>
          </cell>
          <cell r="AI1306">
            <v>1.4273398919753322</v>
          </cell>
          <cell r="AJ1306">
            <v>7.1611834490740875</v>
          </cell>
          <cell r="AK1306">
            <v>30</v>
          </cell>
          <cell r="AL1306">
            <v>36</v>
          </cell>
          <cell r="AM1306">
            <v>25.471698113207545</v>
          </cell>
          <cell r="AN1306">
            <v>32.264150943396224</v>
          </cell>
          <cell r="AO1306">
            <v>22.471698113207545</v>
          </cell>
          <cell r="AP1306">
            <v>48</v>
          </cell>
          <cell r="AQ1306">
            <v>38.400000000000006</v>
          </cell>
          <cell r="AR1306">
            <v>33.400000000000006</v>
          </cell>
          <cell r="AS1306">
            <v>45031.4</v>
          </cell>
          <cell r="AT1306">
            <v>45026.400000000001</v>
          </cell>
          <cell r="AU1306"/>
          <cell r="AV1306"/>
          <cell r="AW1306"/>
          <cell r="AX1306"/>
          <cell r="AY1306"/>
          <cell r="AZ1306"/>
          <cell r="BA1306"/>
          <cell r="BB1306"/>
          <cell r="BC1306" t="str">
            <v>PAID</v>
          </cell>
          <cell r="BD1306"/>
          <cell r="BE1306">
            <v>44996</v>
          </cell>
          <cell r="BF1306">
            <v>39</v>
          </cell>
          <cell r="BG1306">
            <v>44982</v>
          </cell>
          <cell r="BH1306">
            <v>45035</v>
          </cell>
        </row>
        <row r="1307">
          <cell r="E1307" t="str">
            <v>X22073117873</v>
          </cell>
          <cell r="F1307" t="str">
            <v>MAYNILAD WATER SERVICES, INC.,</v>
          </cell>
          <cell r="G1307" t="str">
            <v>M. QUEZON, FILINVEST SUBD, PARANAQUE</v>
          </cell>
          <cell r="H1307" t="str">
            <v>PARAÑAQUE CITY</v>
          </cell>
          <cell r="I1307" t="str">
            <v>PARAÑAQUE</v>
          </cell>
          <cell r="J1307" t="str">
            <v>maynilad with existing fees with HOA; waiting for CCBC</v>
          </cell>
          <cell r="K1307" t="str">
            <v>W/ ISSUE</v>
          </cell>
          <cell r="L1307" t="str">
            <v>ECOM</v>
          </cell>
          <cell r="M1307" t="str">
            <v>CLOSE</v>
          </cell>
          <cell r="N1307" t="str">
            <v>JSP</v>
          </cell>
          <cell r="O1307">
            <v>19.41</v>
          </cell>
          <cell r="P1307">
            <v>14.662800000000001</v>
          </cell>
          <cell r="Q1307">
            <v>26.23</v>
          </cell>
          <cell r="R1307">
            <v>29</v>
          </cell>
          <cell r="S1307">
            <v>213207.95</v>
          </cell>
          <cell r="T1307" t="str">
            <v>NEW</v>
          </cell>
          <cell r="U1307">
            <v>13550.82</v>
          </cell>
          <cell r="V1307">
            <v>13550.82</v>
          </cell>
          <cell r="W1307">
            <v>44826.329861111109</v>
          </cell>
          <cell r="X1307">
            <v>44831</v>
          </cell>
          <cell r="Y1307">
            <v>44834</v>
          </cell>
          <cell r="Z1307"/>
          <cell r="AA1307">
            <v>44999.339583333334</v>
          </cell>
          <cell r="AB1307">
            <v>45272.759027777778</v>
          </cell>
          <cell r="AC1307">
            <v>173.00972222222481</v>
          </cell>
          <cell r="AD1307">
            <v>168.3395833333343</v>
          </cell>
          <cell r="AE1307">
            <v>273.4194444444438</v>
          </cell>
          <cell r="AF1307">
            <v>44845.104054659496</v>
          </cell>
          <cell r="AG1307">
            <v>44853.910506272397</v>
          </cell>
          <cell r="AH1307">
            <v>44876.329861111109</v>
          </cell>
          <cell r="AI1307">
            <v>5.9592237654321876</v>
          </cell>
          <cell r="AJ1307">
            <v>6.8354861111110949</v>
          </cell>
          <cell r="AK1307">
            <v>20</v>
          </cell>
          <cell r="AL1307">
            <v>36</v>
          </cell>
          <cell r="AM1307">
            <v>21.774193548387096</v>
          </cell>
          <cell r="AN1307">
            <v>27.58064516129032</v>
          </cell>
          <cell r="AO1307">
            <v>18.774193548387096</v>
          </cell>
          <cell r="AP1307">
            <v>40</v>
          </cell>
          <cell r="AQ1307">
            <v>32</v>
          </cell>
          <cell r="AR1307">
            <v>27</v>
          </cell>
          <cell r="AS1307">
            <v>45031.339583333334</v>
          </cell>
          <cell r="AT1307">
            <v>45026.339583333334</v>
          </cell>
          <cell r="AU1307"/>
          <cell r="AV1307"/>
          <cell r="AW1307"/>
          <cell r="AX1307"/>
          <cell r="AY1307"/>
          <cell r="AZ1307"/>
          <cell r="BA1307"/>
          <cell r="BB1307"/>
          <cell r="BC1307" t="str">
            <v>PAID</v>
          </cell>
          <cell r="BD1307"/>
          <cell r="BE1307">
            <v>45002.339583333334</v>
          </cell>
          <cell r="BF1307">
            <v>32.660416666665697</v>
          </cell>
          <cell r="BG1307">
            <v>44995</v>
          </cell>
          <cell r="BH1307">
            <v>45035</v>
          </cell>
        </row>
        <row r="1308">
          <cell r="E1308" t="str">
            <v>X22104206205</v>
          </cell>
          <cell r="F1308" t="str">
            <v>XINGUANG REALTY CORPORATION</v>
          </cell>
          <cell r="G1308" t="str">
            <v>ALABANG-ZAPOTE, ALMANZA I, LAS PINAS CITY</v>
          </cell>
          <cell r="H1308" t="str">
            <v>LAS PIÑAS CITY</v>
          </cell>
          <cell r="I1308" t="str">
            <v>PARAÑAQUE</v>
          </cell>
          <cell r="J1308"/>
          <cell r="K1308" t="str">
            <v>W/O ISSUE</v>
          </cell>
          <cell r="L1308" t="str">
            <v>ECOM</v>
          </cell>
          <cell r="M1308" t="str">
            <v>CLOSE</v>
          </cell>
          <cell r="N1308" t="str">
            <v>UG</v>
          </cell>
          <cell r="O1308">
            <v>24.77</v>
          </cell>
          <cell r="P1308">
            <v>23.5443</v>
          </cell>
          <cell r="Q1308">
            <v>265.72000000000003</v>
          </cell>
          <cell r="R1308">
            <v>3417</v>
          </cell>
          <cell r="S1308">
            <v>807611.3</v>
          </cell>
          <cell r="T1308" t="str">
            <v>NEW</v>
          </cell>
          <cell r="U1308">
            <v>19244.64</v>
          </cell>
          <cell r="V1308">
            <v>24317.88</v>
          </cell>
          <cell r="W1308">
            <v>44985.393055555556</v>
          </cell>
          <cell r="X1308">
            <v>44991.605555555558</v>
          </cell>
          <cell r="Y1308">
            <v>45050</v>
          </cell>
          <cell r="Z1308"/>
          <cell r="AA1308">
            <v>45000.445138888892</v>
          </cell>
          <cell r="AB1308">
            <v>45575.724999999999</v>
          </cell>
          <cell r="AC1308">
            <v>15.052083333335759</v>
          </cell>
          <cell r="AD1308">
            <v>8.8395833333343035</v>
          </cell>
          <cell r="AE1308">
            <v>575.27986111110658</v>
          </cell>
          <cell r="AF1308">
            <v>44998.799305555556</v>
          </cell>
          <cell r="AG1308">
            <v>45006.174305555556</v>
          </cell>
          <cell r="AH1308">
            <v>45035.393055555556</v>
          </cell>
          <cell r="AI1308">
            <v>0.68809523809534889</v>
          </cell>
          <cell r="AJ1308">
            <v>12.506083937197969</v>
          </cell>
          <cell r="AK1308">
            <v>28</v>
          </cell>
          <cell r="AL1308">
            <v>20</v>
          </cell>
          <cell r="AM1308">
            <v>16.406250000000004</v>
          </cell>
          <cell r="AN1308">
            <v>20.781250000000004</v>
          </cell>
          <cell r="AO1308">
            <v>13.406250000000004</v>
          </cell>
          <cell r="AP1308">
            <v>46</v>
          </cell>
          <cell r="AQ1308">
            <v>36.800000000000004</v>
          </cell>
          <cell r="AR1308">
            <v>31.800000000000004</v>
          </cell>
          <cell r="AS1308">
            <v>45037.245138888895</v>
          </cell>
          <cell r="AT1308">
            <v>45032.245138888895</v>
          </cell>
          <cell r="AU1308"/>
          <cell r="AV1308"/>
          <cell r="AW1308"/>
          <cell r="AX1308"/>
          <cell r="AY1308"/>
          <cell r="AZ1308"/>
          <cell r="BA1308"/>
          <cell r="BB1308"/>
          <cell r="BC1308" t="str">
            <v>PAID</v>
          </cell>
          <cell r="BD1308"/>
          <cell r="BE1308">
            <v>45003.445138888892</v>
          </cell>
          <cell r="BF1308">
            <v>31.554861111108039</v>
          </cell>
          <cell r="BG1308">
            <v>44999</v>
          </cell>
          <cell r="BH1308">
            <v>45035</v>
          </cell>
        </row>
        <row r="1309">
          <cell r="E1309" t="str">
            <v>X22093788588</v>
          </cell>
          <cell r="F1309" t="str">
            <v>HARD DISCOUNT PHILIPPINES, INC.</v>
          </cell>
          <cell r="G1309" t="str">
            <v>ALABANG-ZAPOTE, ALMANZA I, LAS PINAS CITY</v>
          </cell>
          <cell r="H1309" t="str">
            <v>LAS PIÑAS CITY</v>
          </cell>
          <cell r="I1309" t="str">
            <v>PARAÑAQUE</v>
          </cell>
          <cell r="J1309"/>
          <cell r="K1309" t="str">
            <v>W/ ISSUE</v>
          </cell>
          <cell r="L1309" t="str">
            <v>ECOM</v>
          </cell>
          <cell r="M1309" t="str">
            <v>CLOSE</v>
          </cell>
          <cell r="N1309" t="str">
            <v>JSP</v>
          </cell>
          <cell r="O1309">
            <v>13.4</v>
          </cell>
          <cell r="P1309">
            <v>15.753500000000001</v>
          </cell>
          <cell r="Q1309">
            <v>18.170000000000002</v>
          </cell>
          <cell r="R1309">
            <v>20</v>
          </cell>
          <cell r="S1309">
            <v>128313.45</v>
          </cell>
          <cell r="T1309" t="str">
            <v>NEW</v>
          </cell>
          <cell r="U1309">
            <v>10442.799999999999</v>
          </cell>
          <cell r="V1309">
            <v>13516.44</v>
          </cell>
          <cell r="W1309">
            <v>44981.53125</v>
          </cell>
          <cell r="X1309">
            <v>44986</v>
          </cell>
          <cell r="Y1309">
            <v>44985</v>
          </cell>
          <cell r="Z1309"/>
          <cell r="AA1309">
            <v>45016</v>
          </cell>
          <cell r="AB1309">
            <v>45100.321527777778</v>
          </cell>
          <cell r="AC1309">
            <v>34.46875</v>
          </cell>
          <cell r="AD1309">
            <v>30</v>
          </cell>
          <cell r="AE1309">
            <v>84.321527777778101</v>
          </cell>
          <cell r="AF1309">
            <v>45000.305443548386</v>
          </cell>
          <cell r="AG1309">
            <v>45009.111895161288</v>
          </cell>
          <cell r="AH1309">
            <v>45031.53125</v>
          </cell>
          <cell r="AI1309">
            <v>1.1872569444444445</v>
          </cell>
          <cell r="AJ1309">
            <v>2.1080381944444526</v>
          </cell>
          <cell r="AK1309">
            <v>20</v>
          </cell>
          <cell r="AL1309">
            <v>36</v>
          </cell>
          <cell r="AM1309">
            <v>21.774193548387096</v>
          </cell>
          <cell r="AN1309">
            <v>27.58064516129032</v>
          </cell>
          <cell r="AO1309">
            <v>18.774193548387096</v>
          </cell>
          <cell r="AP1309">
            <v>40</v>
          </cell>
          <cell r="AQ1309">
            <v>32</v>
          </cell>
          <cell r="AR1309">
            <v>27</v>
          </cell>
          <cell r="AS1309">
            <v>45048</v>
          </cell>
          <cell r="AT1309">
            <v>45043</v>
          </cell>
          <cell r="AU1309"/>
          <cell r="AV1309"/>
          <cell r="AW1309"/>
          <cell r="AX1309"/>
          <cell r="AY1309"/>
          <cell r="AZ1309"/>
          <cell r="BA1309"/>
          <cell r="BB1309"/>
          <cell r="BC1309" t="str">
            <v>PAID</v>
          </cell>
          <cell r="BD1309"/>
          <cell r="BE1309">
            <v>45019</v>
          </cell>
          <cell r="BF1309">
            <v>16</v>
          </cell>
          <cell r="BG1309">
            <v>45003</v>
          </cell>
          <cell r="BH1309">
            <v>45035</v>
          </cell>
        </row>
        <row r="1310">
          <cell r="E1310" t="str">
            <v>X22104310802</v>
          </cell>
          <cell r="F1310" t="str">
            <v>JULIUS BRICCIO LORENZO AMANTE</v>
          </cell>
          <cell r="G1310" t="str">
            <v>NATIONAL, ALABANG, MUNTINLUPA</v>
          </cell>
          <cell r="H1310" t="str">
            <v>MUNTINLUPA CITY</v>
          </cell>
          <cell r="I1310" t="str">
            <v>PARAÑAQUE</v>
          </cell>
          <cell r="J1310" t="str">
            <v>Meter Dec 19, 9 am</v>
          </cell>
          <cell r="K1310"/>
          <cell r="L1310" t="str">
            <v>POWERHOUSE</v>
          </cell>
          <cell r="M1310" t="str">
            <v>CLOSE</v>
          </cell>
          <cell r="N1310" t="str">
            <v>JSP</v>
          </cell>
          <cell r="O1310">
            <v>13.39</v>
          </cell>
          <cell r="P1310"/>
          <cell r="Q1310">
            <v>18.07</v>
          </cell>
          <cell r="R1310">
            <v>22</v>
          </cell>
          <cell r="S1310">
            <v>123589.69</v>
          </cell>
          <cell r="T1310" t="str">
            <v>NEW</v>
          </cell>
          <cell r="U1310">
            <v>9333.7199999999993</v>
          </cell>
          <cell r="V1310">
            <v>9333.7199999999993</v>
          </cell>
          <cell r="W1310">
            <v>44887.527777777781</v>
          </cell>
          <cell r="X1310">
            <v>44889</v>
          </cell>
          <cell r="Y1310">
            <v>44890</v>
          </cell>
          <cell r="Z1310"/>
          <cell r="AA1310">
            <v>44915.576388888891</v>
          </cell>
          <cell r="AB1310">
            <v>45566.629861111112</v>
          </cell>
          <cell r="AC1310">
            <v>28.048611111109494</v>
          </cell>
          <cell r="AD1310">
            <v>26.576388888890506</v>
          </cell>
          <cell r="AE1310">
            <v>651.0534722222219</v>
          </cell>
          <cell r="AF1310">
            <v>44906.301971326167</v>
          </cell>
          <cell r="AG1310">
            <v>44915.108422939069</v>
          </cell>
          <cell r="AH1310">
            <v>44937.527777777781</v>
          </cell>
          <cell r="AI1310">
            <v>0.96611882716043818</v>
          </cell>
          <cell r="AJ1310">
            <v>16.276336805555548</v>
          </cell>
          <cell r="AK1310">
            <v>20</v>
          </cell>
          <cell r="AL1310">
            <v>36</v>
          </cell>
          <cell r="AM1310">
            <v>21.774193548387096</v>
          </cell>
          <cell r="AN1310">
            <v>27.58064516129032</v>
          </cell>
          <cell r="AO1310">
            <v>18.774193548387096</v>
          </cell>
          <cell r="AP1310">
            <v>40</v>
          </cell>
          <cell r="AQ1310">
            <v>32</v>
          </cell>
          <cell r="AR1310">
            <v>27</v>
          </cell>
          <cell r="AS1310">
            <v>44947.576388888891</v>
          </cell>
          <cell r="AT1310">
            <v>44942.576388888891</v>
          </cell>
          <cell r="AU1310"/>
          <cell r="AV1310"/>
          <cell r="AW1310"/>
          <cell r="AX1310"/>
          <cell r="AY1310"/>
          <cell r="AZ1310"/>
          <cell r="BA1310"/>
          <cell r="BB1310"/>
          <cell r="BC1310" t="str">
            <v>PAID</v>
          </cell>
          <cell r="BD1310"/>
          <cell r="BE1310">
            <v>44918.576388888891</v>
          </cell>
          <cell r="BF1310">
            <v>116.42361111110949</v>
          </cell>
          <cell r="BG1310">
            <v>44911</v>
          </cell>
          <cell r="BH1310">
            <v>45035</v>
          </cell>
        </row>
        <row r="1311">
          <cell r="E1311" t="str">
            <v>X22125155643</v>
          </cell>
          <cell r="F1311" t="str">
            <v>ACHIEVERS BUSINESS GROUP INC.</v>
          </cell>
          <cell r="G1311" t="str">
            <v>C-5 , KALAYAAN VILL/BALAGBAG, PASAY CITY</v>
          </cell>
          <cell r="H1311" t="str">
            <v>PASAY CITY</v>
          </cell>
          <cell r="I1311" t="str">
            <v>PARAÑAQUE</v>
          </cell>
          <cell r="J1311"/>
          <cell r="K1311" t="str">
            <v>W/O ISSUE</v>
          </cell>
          <cell r="L1311" t="str">
            <v>VJC</v>
          </cell>
          <cell r="M1311" t="str">
            <v>CLOSE</v>
          </cell>
          <cell r="N1311" t="str">
            <v>JSP</v>
          </cell>
          <cell r="O1311">
            <v>360.5883</v>
          </cell>
          <cell r="P1311">
            <v>137.2988</v>
          </cell>
          <cell r="Q1311">
            <v>510.6</v>
          </cell>
          <cell r="R1311">
            <v>290</v>
          </cell>
          <cell r="S1311">
            <v>1650152.23</v>
          </cell>
          <cell r="T1311" t="str">
            <v>NEW</v>
          </cell>
          <cell r="U1311">
            <v>281021.20999999996</v>
          </cell>
          <cell r="V1311">
            <v>289447.01</v>
          </cell>
          <cell r="W1311">
            <v>45000.695138888892</v>
          </cell>
          <cell r="X1311">
            <v>45006.511805555558</v>
          </cell>
          <cell r="Y1311">
            <v>45001</v>
          </cell>
          <cell r="Z1311"/>
          <cell r="AA1311">
            <v>45010.473611111112</v>
          </cell>
          <cell r="AB1311">
            <v>45275.377083333333</v>
          </cell>
          <cell r="AC1311">
            <v>9.7784722222204437</v>
          </cell>
          <cell r="AD1311">
            <v>3.9618055555547471</v>
          </cell>
          <cell r="AE1311">
            <v>264.90347222222044</v>
          </cell>
          <cell r="AF1311">
            <v>45022.019463213219</v>
          </cell>
          <cell r="AG1311">
            <v>45031.505949699706</v>
          </cell>
          <cell r="AH1311">
            <v>45050.695138888892</v>
          </cell>
          <cell r="AI1311">
            <v>0.30150289351846365</v>
          </cell>
          <cell r="AJ1311">
            <v>4.8164267676767354</v>
          </cell>
          <cell r="AK1311">
            <v>40</v>
          </cell>
          <cell r="AL1311">
            <v>30</v>
          </cell>
          <cell r="AM1311">
            <v>24.324324324324326</v>
          </cell>
          <cell r="AN1311">
            <v>30.810810810810811</v>
          </cell>
          <cell r="AO1311">
            <v>21.324324324324326</v>
          </cell>
          <cell r="AP1311">
            <v>55</v>
          </cell>
          <cell r="AQ1311">
            <v>44</v>
          </cell>
          <cell r="AR1311">
            <v>39</v>
          </cell>
          <cell r="AS1311">
            <v>45054.473611111112</v>
          </cell>
          <cell r="AT1311">
            <v>45049.473611111112</v>
          </cell>
          <cell r="AU1311"/>
          <cell r="AV1311"/>
          <cell r="AW1311"/>
          <cell r="AX1311"/>
          <cell r="AY1311"/>
          <cell r="AZ1311"/>
          <cell r="BA1311"/>
          <cell r="BB1311"/>
          <cell r="BC1311" t="str">
            <v>PAID</v>
          </cell>
          <cell r="BD1311"/>
          <cell r="BE1311">
            <v>45013.473611111112</v>
          </cell>
          <cell r="BF1311">
            <v>22.526388888887595</v>
          </cell>
          <cell r="BG1311">
            <v>45010</v>
          </cell>
          <cell r="BH1311">
            <v>45036</v>
          </cell>
        </row>
        <row r="1312">
          <cell r="E1312" t="str">
            <v>X23010264182</v>
          </cell>
          <cell r="F1312" t="str">
            <v>CITY GOVERNMENT OF TAGUIG</v>
          </cell>
          <cell r="G1312" t="str">
            <v>7TH ,  GHQ VILL, TAGUIG CITY</v>
          </cell>
          <cell r="H1312" t="str">
            <v>TAGUIG CITY</v>
          </cell>
          <cell r="I1312" t="str">
            <v>PARAÑAQUE</v>
          </cell>
          <cell r="J1312"/>
          <cell r="K1312" t="str">
            <v>W/O ISSUE</v>
          </cell>
          <cell r="L1312" t="str">
            <v>VJC</v>
          </cell>
          <cell r="M1312" t="str">
            <v>CLOSE</v>
          </cell>
          <cell r="N1312" t="str">
            <v>JSP</v>
          </cell>
          <cell r="O1312">
            <v>166.38</v>
          </cell>
          <cell r="P1312">
            <v>72.155199999999994</v>
          </cell>
          <cell r="Q1312">
            <v>239.78</v>
          </cell>
          <cell r="R1312">
            <v>253</v>
          </cell>
          <cell r="S1312">
            <v>1020100.28</v>
          </cell>
          <cell r="T1312" t="str">
            <v>NEW</v>
          </cell>
          <cell r="U1312">
            <v>129655.35</v>
          </cell>
          <cell r="V1312">
            <v>188949.65</v>
          </cell>
          <cell r="W1312">
            <v>44996.456250000003</v>
          </cell>
          <cell r="X1312">
            <v>45001</v>
          </cell>
          <cell r="Y1312">
            <v>45001</v>
          </cell>
          <cell r="Z1312"/>
          <cell r="AA1312">
            <v>45009.554166666669</v>
          </cell>
          <cell r="AB1312">
            <v>45278.624305555553</v>
          </cell>
          <cell r="AC1312">
            <v>13.097916666665697</v>
          </cell>
          <cell r="AD1312">
            <v>8.5541666666686069</v>
          </cell>
          <cell r="AE1312">
            <v>269.07013888888469</v>
          </cell>
          <cell r="AF1312">
            <v>45015.484222027975</v>
          </cell>
          <cell r="AG1312">
            <v>45024.358347902104</v>
          </cell>
          <cell r="AH1312">
            <v>45046.456250000003</v>
          </cell>
          <cell r="AI1312">
            <v>0.44595287698409392</v>
          </cell>
          <cell r="AJ1312">
            <v>5.8493508454105365</v>
          </cell>
          <cell r="AK1312">
            <v>28</v>
          </cell>
          <cell r="AL1312">
            <v>30</v>
          </cell>
          <cell r="AM1312">
            <v>22.027972027972027</v>
          </cell>
          <cell r="AN1312">
            <v>27.9020979020979</v>
          </cell>
          <cell r="AO1312">
            <v>19.027972027972027</v>
          </cell>
          <cell r="AP1312">
            <v>46</v>
          </cell>
          <cell r="AQ1312">
            <v>36.800000000000004</v>
          </cell>
          <cell r="AR1312">
            <v>31.800000000000004</v>
          </cell>
          <cell r="AS1312">
            <v>45046.354166666672</v>
          </cell>
          <cell r="AT1312">
            <v>45041.354166666672</v>
          </cell>
          <cell r="AU1312"/>
          <cell r="AV1312"/>
          <cell r="AW1312"/>
          <cell r="AX1312"/>
          <cell r="AY1312"/>
          <cell r="AZ1312"/>
          <cell r="BA1312"/>
          <cell r="BB1312"/>
          <cell r="BC1312" t="str">
            <v>PAID</v>
          </cell>
          <cell r="BD1312"/>
          <cell r="BE1312">
            <v>45012.554166666669</v>
          </cell>
          <cell r="BF1312">
            <v>23.445833333331393</v>
          </cell>
          <cell r="BG1312">
            <v>45009</v>
          </cell>
          <cell r="BH1312">
            <v>45036</v>
          </cell>
        </row>
        <row r="1313">
          <cell r="E1313" t="str">
            <v>X22104220599</v>
          </cell>
          <cell r="F1313" t="str">
            <v>MARIA CECILIA C. RABONZA-SANTOS</v>
          </cell>
          <cell r="G1313" t="str">
            <v>UDINGS, UDINGS CPD, MUNTINLUPA</v>
          </cell>
          <cell r="H1313" t="str">
            <v>MUNTINLUPA CITY</v>
          </cell>
          <cell r="I1313" t="str">
            <v>PARAÑAQUE</v>
          </cell>
          <cell r="J1313" t="str">
            <v>w/ drainage issue @ task 5; w/ digging hole @ T5 &amp; T2; DT pole converted to S.P., needs SSP (03-16-23)</v>
          </cell>
          <cell r="K1313" t="str">
            <v>W/ ISSUE</v>
          </cell>
          <cell r="L1313" t="str">
            <v>ECOM</v>
          </cell>
          <cell r="M1313" t="str">
            <v>CLOSE</v>
          </cell>
          <cell r="N1313" t="str">
            <v>IJP</v>
          </cell>
          <cell r="O1313">
            <v>261.06</v>
          </cell>
          <cell r="P1313">
            <v>191.70849999999999</v>
          </cell>
          <cell r="Q1313">
            <v>404.72</v>
          </cell>
          <cell r="R1313">
            <v>59.3</v>
          </cell>
          <cell r="S1313">
            <v>1008285.6</v>
          </cell>
          <cell r="T1313" t="str">
            <v>NEW</v>
          </cell>
          <cell r="U1313">
            <v>202739.11</v>
          </cell>
          <cell r="V1313">
            <v>202739.11</v>
          </cell>
          <cell r="W1313">
            <v>44956.431250000001</v>
          </cell>
          <cell r="X1313">
            <v>44959</v>
          </cell>
          <cell r="Y1313">
            <v>44958</v>
          </cell>
          <cell r="Z1313"/>
          <cell r="AA1313">
            <v>45003.788194444445</v>
          </cell>
          <cell r="AB1313">
            <v>45562.277777777781</v>
          </cell>
          <cell r="AC1313">
            <v>47.356944444443798</v>
          </cell>
          <cell r="AD1313">
            <v>44.788194444445253</v>
          </cell>
          <cell r="AE1313">
            <v>558.48958333333576</v>
          </cell>
          <cell r="AF1313">
            <v>44978.461924846626</v>
          </cell>
          <cell r="AG1313">
            <v>44988.136771472397</v>
          </cell>
          <cell r="AH1313">
            <v>45006.431250000001</v>
          </cell>
          <cell r="AI1313">
            <v>1.4189672691993269</v>
          </cell>
          <cell r="AJ1313">
            <v>11.169791666666715</v>
          </cell>
          <cell r="AK1313">
            <v>32</v>
          </cell>
          <cell r="AL1313">
            <v>34</v>
          </cell>
          <cell r="AM1313">
            <v>25.030674846625768</v>
          </cell>
          <cell r="AN1313">
            <v>31.70552147239264</v>
          </cell>
          <cell r="AO1313">
            <v>22.030674846625768</v>
          </cell>
          <cell r="AP1313">
            <v>50</v>
          </cell>
          <cell r="AQ1313">
            <v>40</v>
          </cell>
          <cell r="AR1313">
            <v>35</v>
          </cell>
          <cell r="AS1313">
            <v>45043.788194444445</v>
          </cell>
          <cell r="AT1313">
            <v>45038.788194444445</v>
          </cell>
          <cell r="AU1313"/>
          <cell r="AV1313"/>
          <cell r="AW1313"/>
          <cell r="AX1313"/>
          <cell r="AY1313"/>
          <cell r="AZ1313"/>
          <cell r="BA1313"/>
          <cell r="BB1313"/>
          <cell r="BC1313" t="str">
            <v>PAID</v>
          </cell>
          <cell r="BD1313"/>
          <cell r="BE1313">
            <v>45006.788194444445</v>
          </cell>
          <cell r="BF1313">
            <v>29.211805555554747</v>
          </cell>
          <cell r="BG1313">
            <v>45001</v>
          </cell>
          <cell r="BH1313">
            <v>45036</v>
          </cell>
        </row>
        <row r="1314">
          <cell r="E1314" t="str">
            <v>X22083574245</v>
          </cell>
          <cell r="F1314" t="str">
            <v>DOMINIQUE DARADAL SAN JUAN</v>
          </cell>
          <cell r="G1314" t="str">
            <v>V.P. CRUZ, PUROK 5, TAGUIG CITY</v>
          </cell>
          <cell r="H1314" t="str">
            <v>TAGUIG CITY</v>
          </cell>
          <cell r="I1314" t="str">
            <v>PARAÑAQUE</v>
          </cell>
          <cell r="J1314"/>
          <cell r="K1314"/>
          <cell r="L1314" t="str">
            <v>VJC</v>
          </cell>
          <cell r="M1314" t="str">
            <v>CLOSE</v>
          </cell>
          <cell r="N1314" t="str">
            <v>JSP</v>
          </cell>
          <cell r="O1314">
            <v>168.4</v>
          </cell>
          <cell r="P1314"/>
          <cell r="Q1314">
            <v>253.73</v>
          </cell>
          <cell r="R1314">
            <v>87.5</v>
          </cell>
          <cell r="S1314">
            <v>650325.23</v>
          </cell>
          <cell r="T1314" t="str">
            <v>NEW</v>
          </cell>
          <cell r="U1314">
            <v>117383.38</v>
          </cell>
          <cell r="V1314">
            <v>95499.96</v>
          </cell>
          <cell r="W1314">
            <v>44827.538194444445</v>
          </cell>
          <cell r="X1314">
            <v>44834</v>
          </cell>
          <cell r="Y1314">
            <v>44833</v>
          </cell>
          <cell r="Z1314"/>
          <cell r="AA1314">
            <v>44846.713888888888</v>
          </cell>
          <cell r="AB1314">
            <v>45366.629166666666</v>
          </cell>
          <cell r="AC1314">
            <v>19.175694444442343</v>
          </cell>
          <cell r="AD1314">
            <v>12.713888888887595</v>
          </cell>
          <cell r="AE1314">
            <v>519.9152777777781</v>
          </cell>
          <cell r="AF1314">
            <v>44848.497925988071</v>
          </cell>
          <cell r="AG1314">
            <v>44857.887187733038</v>
          </cell>
          <cell r="AH1314">
            <v>44877.538194444445</v>
          </cell>
          <cell r="AI1314">
            <v>0.60024757819787999</v>
          </cell>
          <cell r="AJ1314">
            <v>11.302506038647349</v>
          </cell>
          <cell r="AK1314">
            <v>28</v>
          </cell>
          <cell r="AL1314">
            <v>34</v>
          </cell>
          <cell r="AM1314">
            <v>23.959731543624162</v>
          </cell>
          <cell r="AN1314">
            <v>30.348993288590602</v>
          </cell>
          <cell r="AO1314">
            <v>20.959731543624162</v>
          </cell>
          <cell r="AP1314">
            <v>46</v>
          </cell>
          <cell r="AQ1314">
            <v>36.800000000000004</v>
          </cell>
          <cell r="AR1314">
            <v>31.800000000000004</v>
          </cell>
          <cell r="AS1314">
            <v>44883.513888888891</v>
          </cell>
          <cell r="AT1314">
            <v>44878.513888888891</v>
          </cell>
          <cell r="AU1314"/>
          <cell r="AV1314"/>
          <cell r="AW1314"/>
          <cell r="AX1314"/>
          <cell r="AY1314"/>
          <cell r="AZ1314"/>
          <cell r="BA1314"/>
          <cell r="BB1314"/>
          <cell r="BC1314" t="str">
            <v>PAID</v>
          </cell>
          <cell r="BD1314"/>
          <cell r="BE1314">
            <v>44849.713888888888</v>
          </cell>
          <cell r="BF1314">
            <v>186.2861111111124</v>
          </cell>
          <cell r="BG1314">
            <v>44846</v>
          </cell>
          <cell r="BH1314">
            <v>45036</v>
          </cell>
        </row>
        <row r="1315">
          <cell r="E1315" t="str">
            <v>X22104345815</v>
          </cell>
          <cell r="F1315" t="str">
            <v>JK ESSENTIALS CORP.</v>
          </cell>
          <cell r="G1315" t="str">
            <v>MDC, VETERANS CENTER, TAGUIG CITY</v>
          </cell>
          <cell r="H1315" t="str">
            <v>TAGUIG CITY</v>
          </cell>
          <cell r="I1315" t="str">
            <v>PARAÑAQUE</v>
          </cell>
          <cell r="J1315" t="str">
            <v>2/22- additional 4/0 service</v>
          </cell>
          <cell r="K1315" t="str">
            <v>W/O ISSUE</v>
          </cell>
          <cell r="L1315" t="str">
            <v>VJC</v>
          </cell>
          <cell r="M1315" t="str">
            <v>CLOSE</v>
          </cell>
          <cell r="N1315" t="str">
            <v>IJP</v>
          </cell>
          <cell r="O1315">
            <v>70.47</v>
          </cell>
          <cell r="P1315">
            <v>15.9528</v>
          </cell>
          <cell r="Q1315">
            <v>96.18</v>
          </cell>
          <cell r="R1315">
            <v>105</v>
          </cell>
          <cell r="S1315">
            <v>421834.17</v>
          </cell>
          <cell r="T1315" t="str">
            <v>NEW</v>
          </cell>
          <cell r="U1315">
            <v>54927.57</v>
          </cell>
          <cell r="V1315">
            <v>25763.629999999997</v>
          </cell>
          <cell r="W1315">
            <v>44967.57916666667</v>
          </cell>
          <cell r="X1315">
            <v>44986.52847222222</v>
          </cell>
          <cell r="Y1315">
            <v>44973</v>
          </cell>
          <cell r="Z1315"/>
          <cell r="AA1315">
            <v>44986.601388888892</v>
          </cell>
          <cell r="AB1315">
            <v>45432.275694444441</v>
          </cell>
          <cell r="AC1315">
            <v>19.022222222221899</v>
          </cell>
          <cell r="AD1315">
            <v>7.2916666671517305E-2</v>
          </cell>
          <cell r="AE1315">
            <v>445.67430555554893</v>
          </cell>
          <cell r="AF1315">
            <v>44986.057765888458</v>
          </cell>
          <cell r="AG1315">
            <v>44994.785392347607</v>
          </cell>
          <cell r="AH1315">
            <v>45017.57916666667</v>
          </cell>
          <cell r="AI1315">
            <v>0.66422705314008523</v>
          </cell>
          <cell r="AJ1315">
            <v>10.611292989417832</v>
          </cell>
          <cell r="AK1315">
            <v>23</v>
          </cell>
          <cell r="AL1315">
            <v>32</v>
          </cell>
          <cell r="AM1315">
            <v>21.478599221789885</v>
          </cell>
          <cell r="AN1315">
            <v>27.206225680933851</v>
          </cell>
          <cell r="AO1315">
            <v>18.478599221789885</v>
          </cell>
          <cell r="AP1315">
            <v>42</v>
          </cell>
          <cell r="AQ1315">
            <v>33.6</v>
          </cell>
          <cell r="AR1315">
            <v>28.6</v>
          </cell>
          <cell r="AS1315">
            <v>45020.201388888891</v>
          </cell>
          <cell r="AT1315">
            <v>45015.201388888891</v>
          </cell>
          <cell r="AU1315"/>
          <cell r="AV1315"/>
          <cell r="AW1315"/>
          <cell r="AX1315"/>
          <cell r="AY1315"/>
          <cell r="AZ1315"/>
          <cell r="BA1315"/>
          <cell r="BB1315"/>
          <cell r="BC1315" t="str">
            <v>PAID</v>
          </cell>
          <cell r="BD1315"/>
          <cell r="BE1315">
            <v>44989.601388888892</v>
          </cell>
          <cell r="BF1315">
            <v>46.398611111108039</v>
          </cell>
          <cell r="BG1315">
            <v>44986</v>
          </cell>
          <cell r="BH1315">
            <v>45036</v>
          </cell>
        </row>
        <row r="1316">
          <cell r="E1316" t="str">
            <v>X21115374852</v>
          </cell>
          <cell r="F1316" t="str">
            <v>AMAIA LAND CORP.,</v>
          </cell>
          <cell r="G1316" t="str">
            <v>ESPERANZA, AMAIA STEPS ALABANG, LAS PINAS CITY</v>
          </cell>
          <cell r="H1316" t="str">
            <v>LAS PIÑAS CITY</v>
          </cell>
          <cell r="I1316" t="str">
            <v>PARAÑAQUE</v>
          </cell>
          <cell r="J1316"/>
          <cell r="K1316"/>
          <cell r="L1316" t="str">
            <v>VJC</v>
          </cell>
          <cell r="M1316" t="str">
            <v>CLOSE</v>
          </cell>
          <cell r="N1316" t="str">
            <v>MBF</v>
          </cell>
          <cell r="O1316">
            <v>228.08</v>
          </cell>
          <cell r="P1316"/>
          <cell r="Q1316">
            <v>312.02</v>
          </cell>
          <cell r="R1316">
            <v>1062</v>
          </cell>
          <cell r="S1316">
            <v>1563110.69</v>
          </cell>
          <cell r="T1316" t="str">
            <v>NEW</v>
          </cell>
          <cell r="U1316">
            <v>154677.48000000001</v>
          </cell>
          <cell r="V1316">
            <v>132018.5</v>
          </cell>
          <cell r="W1316">
            <v>44727.652777777781</v>
          </cell>
          <cell r="X1316">
            <v>44729</v>
          </cell>
          <cell r="Y1316">
            <v>44733</v>
          </cell>
          <cell r="Z1316"/>
          <cell r="AA1316">
            <v>44763.5</v>
          </cell>
          <cell r="AB1316">
            <v>45626.426388888889</v>
          </cell>
          <cell r="AC1316">
            <v>35.847222222218988</v>
          </cell>
          <cell r="AD1316">
            <v>34.5</v>
          </cell>
          <cell r="AE1316">
            <v>862.92638888888905</v>
          </cell>
          <cell r="AF1316">
            <v>44741.319444444445</v>
          </cell>
          <cell r="AG1316">
            <v>44748.763888888891</v>
          </cell>
          <cell r="AH1316">
            <v>44777.652777777781</v>
          </cell>
          <cell r="AI1316">
            <v>1.6131249999998545</v>
          </cell>
          <cell r="AJ1316">
            <v>17.977633101851854</v>
          </cell>
          <cell r="AK1316">
            <v>30</v>
          </cell>
          <cell r="AL1316">
            <v>20</v>
          </cell>
          <cell r="AM1316">
            <v>16.666666666666668</v>
          </cell>
          <cell r="AN1316">
            <v>21.111111111111111</v>
          </cell>
          <cell r="AO1316">
            <v>13.666666666666668</v>
          </cell>
          <cell r="AP1316">
            <v>48</v>
          </cell>
          <cell r="AQ1316">
            <v>38.400000000000006</v>
          </cell>
          <cell r="AR1316">
            <v>33.400000000000006</v>
          </cell>
          <cell r="AS1316">
            <v>44801.9</v>
          </cell>
          <cell r="AT1316">
            <v>44796.9</v>
          </cell>
          <cell r="AU1316"/>
          <cell r="AV1316"/>
          <cell r="AW1316"/>
          <cell r="AX1316"/>
          <cell r="AY1316"/>
          <cell r="AZ1316"/>
          <cell r="BA1316"/>
          <cell r="BB1316"/>
          <cell r="BC1316" t="str">
            <v>PAID</v>
          </cell>
          <cell r="BD1316"/>
          <cell r="BE1316">
            <v>44766.5</v>
          </cell>
          <cell r="BF1316">
            <v>269.5</v>
          </cell>
          <cell r="BG1316">
            <v>44763</v>
          </cell>
          <cell r="BH1316">
            <v>45036</v>
          </cell>
        </row>
        <row r="1317">
          <cell r="E1317" t="str">
            <v>X22093799529</v>
          </cell>
          <cell r="F1317" t="str">
            <v>JULIUS CESAR FAJARDO VILLEGAS</v>
          </cell>
          <cell r="G1317" t="str">
            <v>BLOCK 11, PUROK 3, TAGUIG CITY</v>
          </cell>
          <cell r="H1317" t="str">
            <v>TAGUIG CITY</v>
          </cell>
          <cell r="I1317" t="str">
            <v>PARAÑAQUE</v>
          </cell>
          <cell r="J1317"/>
          <cell r="K1317"/>
          <cell r="L1317" t="str">
            <v>VJC</v>
          </cell>
          <cell r="M1317" t="str">
            <v>CLOSE</v>
          </cell>
          <cell r="N1317" t="str">
            <v>JSP</v>
          </cell>
          <cell r="O1317">
            <v>135.04</v>
          </cell>
          <cell r="P1317"/>
          <cell r="Q1317">
            <v>202.32</v>
          </cell>
          <cell r="R1317">
            <v>108</v>
          </cell>
          <cell r="S1317">
            <v>673399.58</v>
          </cell>
          <cell r="T1317" t="str">
            <v>NEW</v>
          </cell>
          <cell r="U1317">
            <v>93841.53</v>
          </cell>
          <cell r="V1317">
            <v>121523.65</v>
          </cell>
          <cell r="W1317">
            <v>44897.436805555553</v>
          </cell>
          <cell r="X1317">
            <v>44902</v>
          </cell>
          <cell r="Y1317">
            <v>44901</v>
          </cell>
          <cell r="Z1317"/>
          <cell r="AA1317">
            <v>44911.285416666666</v>
          </cell>
          <cell r="AB1317">
            <v>45574.861111111109</v>
          </cell>
          <cell r="AC1317">
            <v>13.848611111112405</v>
          </cell>
          <cell r="AD1317">
            <v>9.2854166666656965</v>
          </cell>
          <cell r="AE1317">
            <v>663.5756944444438</v>
          </cell>
          <cell r="AF1317">
            <v>44917.45050418569</v>
          </cell>
          <cell r="AG1317">
            <v>44926.587490487058</v>
          </cell>
          <cell r="AH1317">
            <v>44947.436805555553</v>
          </cell>
          <cell r="AI1317">
            <v>0.45131634424607386</v>
          </cell>
          <cell r="AJ1317">
            <v>14.425558574879213</v>
          </cell>
          <cell r="AK1317">
            <v>28</v>
          </cell>
          <cell r="AL1317">
            <v>32</v>
          </cell>
          <cell r="AM1317">
            <v>23.013698630136989</v>
          </cell>
          <cell r="AN1317">
            <v>29.150684931506852</v>
          </cell>
          <cell r="AO1317">
            <v>20.013698630136989</v>
          </cell>
          <cell r="AP1317">
            <v>46</v>
          </cell>
          <cell r="AQ1317">
            <v>36.800000000000004</v>
          </cell>
          <cell r="AR1317">
            <v>31.800000000000004</v>
          </cell>
          <cell r="AS1317">
            <v>44948.085416666669</v>
          </cell>
          <cell r="AT1317">
            <v>44943.085416666669</v>
          </cell>
          <cell r="AU1317"/>
          <cell r="AV1317"/>
          <cell r="AW1317"/>
          <cell r="AX1317"/>
          <cell r="AY1317"/>
          <cell r="AZ1317"/>
          <cell r="BA1317"/>
          <cell r="BB1317"/>
          <cell r="BC1317" t="str">
            <v>PAID</v>
          </cell>
          <cell r="BD1317"/>
          <cell r="BE1317">
            <v>44914.285416666666</v>
          </cell>
          <cell r="BF1317">
            <v>121.7145833333343</v>
          </cell>
          <cell r="BG1317">
            <v>44911</v>
          </cell>
          <cell r="BH1317">
            <v>45036</v>
          </cell>
        </row>
        <row r="1318">
          <cell r="E1318" t="str">
            <v>X22052243277</v>
          </cell>
          <cell r="F1318" t="str">
            <v>CHRISTOPHER SAPUGAY BALONZO</v>
          </cell>
          <cell r="G1318" t="str">
            <v>J. PUNZALAN, PUROK 2A, TAGUIG CITY</v>
          </cell>
          <cell r="H1318" t="str">
            <v>TAGUIG CITY</v>
          </cell>
          <cell r="I1318" t="str">
            <v>PARAÑAQUE</v>
          </cell>
          <cell r="J1318" t="str">
            <v>1/11-for joint survey with branch to address pole locations</v>
          </cell>
          <cell r="K1318" t="str">
            <v>W/ ISSUE</v>
          </cell>
          <cell r="L1318" t="str">
            <v>VJC</v>
          </cell>
          <cell r="M1318" t="str">
            <v>CLOSE</v>
          </cell>
          <cell r="N1318" t="str">
            <v>JSP</v>
          </cell>
          <cell r="O1318">
            <v>243.3</v>
          </cell>
          <cell r="P1318">
            <v>41.3185</v>
          </cell>
          <cell r="Q1318">
            <v>472.68</v>
          </cell>
          <cell r="R1318">
            <v>15</v>
          </cell>
          <cell r="S1318">
            <v>1084056.54</v>
          </cell>
          <cell r="T1318" t="str">
            <v>NEW</v>
          </cell>
          <cell r="U1318">
            <v>169594.82</v>
          </cell>
          <cell r="V1318">
            <v>135277.67000000001</v>
          </cell>
          <cell r="W1318">
            <v>44859.584722222222</v>
          </cell>
          <cell r="X1318">
            <v>44867</v>
          </cell>
          <cell r="Y1318">
            <v>44873</v>
          </cell>
          <cell r="Z1318"/>
          <cell r="AA1318">
            <v>44997.640972222223</v>
          </cell>
          <cell r="AB1318">
            <v>45646</v>
          </cell>
          <cell r="AC1318">
            <v>138.05625000000146</v>
          </cell>
          <cell r="AD1318">
            <v>130.64097222222335</v>
          </cell>
          <cell r="AE1318">
            <v>648.35902777777665</v>
          </cell>
          <cell r="AF1318">
            <v>44882.608818607761</v>
          </cell>
          <cell r="AG1318">
            <v>44892.548577643909</v>
          </cell>
          <cell r="AH1318">
            <v>44909.584722222222</v>
          </cell>
          <cell r="AI1318">
            <v>3.9787044270833754</v>
          </cell>
          <cell r="AJ1318">
            <v>12.967180555555533</v>
          </cell>
          <cell r="AK1318">
            <v>32</v>
          </cell>
          <cell r="AL1318">
            <v>36</v>
          </cell>
          <cell r="AM1318">
            <v>26.024096385542165</v>
          </cell>
          <cell r="AN1318">
            <v>32.963855421686745</v>
          </cell>
          <cell r="AO1318">
            <v>23.024096385542165</v>
          </cell>
          <cell r="AP1318">
            <v>50</v>
          </cell>
          <cell r="AQ1318">
            <v>40</v>
          </cell>
          <cell r="AR1318">
            <v>35</v>
          </cell>
          <cell r="AS1318">
            <v>45037.640972222223</v>
          </cell>
          <cell r="AT1318">
            <v>45032.640972222223</v>
          </cell>
          <cell r="AU1318"/>
          <cell r="AV1318"/>
          <cell r="AW1318"/>
          <cell r="AX1318"/>
          <cell r="AY1318"/>
          <cell r="AZ1318"/>
          <cell r="BA1318"/>
          <cell r="BB1318"/>
          <cell r="BC1318" t="str">
            <v>PAID</v>
          </cell>
          <cell r="BD1318"/>
          <cell r="BE1318">
            <v>45000.640972222223</v>
          </cell>
          <cell r="BF1318">
            <v>35.359027777776646</v>
          </cell>
          <cell r="BG1318">
            <v>44997</v>
          </cell>
          <cell r="BH1318">
            <v>45036</v>
          </cell>
        </row>
        <row r="1319">
          <cell r="E1319" t="str">
            <v>X23010013699</v>
          </cell>
          <cell r="F1319" t="str">
            <v>RAHUL DEVIDAS DARYANI</v>
          </cell>
          <cell r="G1319" t="str">
            <v>E. RODRIGUEZ JR., STO. NINO, PARANAQUE</v>
          </cell>
          <cell r="H1319" t="str">
            <v>PARAÑAQUE CITY</v>
          </cell>
          <cell r="I1319" t="str">
            <v>PARAÑAQUE</v>
          </cell>
          <cell r="J1319"/>
          <cell r="K1319" t="str">
            <v>W/ ISSUE</v>
          </cell>
          <cell r="L1319" t="str">
            <v>CHALLENGER</v>
          </cell>
          <cell r="M1319" t="str">
            <v>CLOSE</v>
          </cell>
          <cell r="N1319" t="str">
            <v>JSP</v>
          </cell>
          <cell r="O1319">
            <v>12.98</v>
          </cell>
          <cell r="P1319">
            <v>13.8375</v>
          </cell>
          <cell r="Q1319">
            <v>17.68</v>
          </cell>
          <cell r="R1319">
            <v>24</v>
          </cell>
          <cell r="S1319">
            <v>131454.17000000001</v>
          </cell>
          <cell r="T1319" t="str">
            <v>NEW</v>
          </cell>
          <cell r="U1319">
            <v>10112.91</v>
          </cell>
          <cell r="V1319">
            <v>12083.04</v>
          </cell>
          <cell r="W1319">
            <v>44972.722916666666</v>
          </cell>
          <cell r="X1319">
            <v>44978.602083333331</v>
          </cell>
          <cell r="Y1319">
            <v>44973</v>
          </cell>
          <cell r="Z1319"/>
          <cell r="AA1319">
            <v>44992.399305555555</v>
          </cell>
          <cell r="AB1319">
            <v>45119.577777777777</v>
          </cell>
          <cell r="AC1319">
            <v>19.676388888889051</v>
          </cell>
          <cell r="AD1319">
            <v>13.797222222223354</v>
          </cell>
          <cell r="AE1319">
            <v>127.1784722222219</v>
          </cell>
          <cell r="AF1319">
            <v>44991.497110215052</v>
          </cell>
          <cell r="AG1319">
            <v>45000.303561827954</v>
          </cell>
          <cell r="AH1319">
            <v>45022.722916666666</v>
          </cell>
          <cell r="AI1319">
            <v>0.67774228395062286</v>
          </cell>
          <cell r="AJ1319">
            <v>3.1794618055555475</v>
          </cell>
          <cell r="AK1319">
            <v>20</v>
          </cell>
          <cell r="AL1319">
            <v>36</v>
          </cell>
          <cell r="AM1319">
            <v>21.774193548387096</v>
          </cell>
          <cell r="AN1319">
            <v>27.58064516129032</v>
          </cell>
          <cell r="AO1319">
            <v>18.774193548387096</v>
          </cell>
          <cell r="AP1319">
            <v>40</v>
          </cell>
          <cell r="AQ1319">
            <v>32</v>
          </cell>
          <cell r="AR1319">
            <v>27</v>
          </cell>
          <cell r="AS1319">
            <v>45024.399305555555</v>
          </cell>
          <cell r="AT1319">
            <v>45019.399305555555</v>
          </cell>
          <cell r="AU1319"/>
          <cell r="AV1319"/>
          <cell r="AW1319"/>
          <cell r="AX1319"/>
          <cell r="AY1319"/>
          <cell r="AZ1319"/>
          <cell r="BA1319"/>
          <cell r="BB1319"/>
          <cell r="BC1319" t="str">
            <v>PAID</v>
          </cell>
          <cell r="BD1319"/>
          <cell r="BE1319">
            <v>44995.399305555555</v>
          </cell>
          <cell r="BF1319">
            <v>58</v>
          </cell>
          <cell r="BG1319">
            <v>44992</v>
          </cell>
          <cell r="BH1319">
            <v>45053</v>
          </cell>
        </row>
        <row r="1320">
          <cell r="E1320" t="str">
            <v>X22083336620</v>
          </cell>
          <cell r="F1320" t="str">
            <v>ANA PAULA YAP ALIPIT</v>
          </cell>
          <cell r="G1320" t="str">
            <v>DONA SOLEDAD EXTN, BETTER LIVING SUBD, PARANAQUE</v>
          </cell>
          <cell r="H1320" t="str">
            <v>PARAÑAQUE CITY</v>
          </cell>
          <cell r="I1320" t="str">
            <v>PARAÑAQUE</v>
          </cell>
          <cell r="J1320"/>
          <cell r="K1320" t="str">
            <v>W/O ISSUE</v>
          </cell>
          <cell r="L1320" t="str">
            <v>CHALLENGER</v>
          </cell>
          <cell r="M1320" t="str">
            <v>CLOSE</v>
          </cell>
          <cell r="N1320" t="str">
            <v>JSP</v>
          </cell>
          <cell r="O1320">
            <v>59.91</v>
          </cell>
          <cell r="P1320">
            <v>49.500799999999998</v>
          </cell>
          <cell r="Q1320">
            <v>89.53</v>
          </cell>
          <cell r="R1320">
            <v>79</v>
          </cell>
          <cell r="S1320">
            <v>319300.81</v>
          </cell>
          <cell r="T1320" t="str">
            <v>NEW</v>
          </cell>
          <cell r="U1320">
            <v>46690.37</v>
          </cell>
          <cell r="V1320">
            <v>50412.99</v>
          </cell>
          <cell r="W1320">
            <v>44978.40347222222</v>
          </cell>
          <cell r="X1320">
            <v>44986</v>
          </cell>
          <cell r="Y1320">
            <v>44979</v>
          </cell>
          <cell r="Z1320"/>
          <cell r="AA1320">
            <v>44992</v>
          </cell>
          <cell r="AB1320">
            <v>45133.769444444442</v>
          </cell>
          <cell r="AC1320">
            <v>13.596527777779556</v>
          </cell>
          <cell r="AD1320">
            <v>6</v>
          </cell>
          <cell r="AE1320">
            <v>141.76944444444234</v>
          </cell>
          <cell r="AF1320">
            <v>44997.703852450359</v>
          </cell>
          <cell r="AG1320">
            <v>45006.650620511195</v>
          </cell>
          <cell r="AH1320">
            <v>45028.40347222222</v>
          </cell>
          <cell r="AI1320">
            <v>0.45727452756470888</v>
          </cell>
          <cell r="AJ1320">
            <v>3.3754629629629127</v>
          </cell>
          <cell r="AK1320">
            <v>23</v>
          </cell>
          <cell r="AL1320">
            <v>34</v>
          </cell>
          <cell r="AM1320">
            <v>22.300380228136884</v>
          </cell>
          <cell r="AN1320">
            <v>28.247148288973385</v>
          </cell>
          <cell r="AO1320">
            <v>19.300380228136884</v>
          </cell>
          <cell r="AP1320">
            <v>42</v>
          </cell>
          <cell r="AQ1320">
            <v>33.6</v>
          </cell>
          <cell r="AR1320">
            <v>28.6</v>
          </cell>
          <cell r="AS1320">
            <v>45025.599999999999</v>
          </cell>
          <cell r="AT1320">
            <v>45020.6</v>
          </cell>
          <cell r="AU1320"/>
          <cell r="AV1320"/>
          <cell r="AW1320"/>
          <cell r="AX1320"/>
          <cell r="AY1320"/>
          <cell r="AZ1320"/>
          <cell r="BA1320"/>
          <cell r="BB1320"/>
          <cell r="BC1320" t="str">
            <v>PAID</v>
          </cell>
          <cell r="BD1320"/>
          <cell r="BE1320">
            <v>44995</v>
          </cell>
          <cell r="BF1320">
            <v>58</v>
          </cell>
          <cell r="BG1320">
            <v>44992</v>
          </cell>
          <cell r="BH1320">
            <v>45053</v>
          </cell>
        </row>
        <row r="1321">
          <cell r="E1321" t="str">
            <v>X23010013678</v>
          </cell>
          <cell r="F1321" t="str">
            <v>RAHUL DEVIDAS DARYANI</v>
          </cell>
          <cell r="G1321" t="str">
            <v>E. RODRIGUEZ JR., STO. NINO, PARANAQUE</v>
          </cell>
          <cell r="H1321" t="str">
            <v>PARAÑAQUE CITY</v>
          </cell>
          <cell r="I1321" t="str">
            <v>PARAÑAQUE</v>
          </cell>
          <cell r="J1321"/>
          <cell r="K1321" t="str">
            <v>W/ ISSUE</v>
          </cell>
          <cell r="L1321" t="str">
            <v>CHALLENGER</v>
          </cell>
          <cell r="M1321" t="str">
            <v>CLOSE</v>
          </cell>
          <cell r="N1321" t="str">
            <v>JSP</v>
          </cell>
          <cell r="O1321">
            <v>67.92</v>
          </cell>
          <cell r="P1321">
            <v>60.768599999999999</v>
          </cell>
          <cell r="Q1321">
            <v>100.85</v>
          </cell>
          <cell r="R1321">
            <v>24</v>
          </cell>
          <cell r="S1321">
            <v>172777.71</v>
          </cell>
          <cell r="T1321" t="str">
            <v>NEW</v>
          </cell>
          <cell r="U1321">
            <v>52927.599999999991</v>
          </cell>
          <cell r="V1321">
            <v>56831.62</v>
          </cell>
          <cell r="W1321">
            <v>44972.720833333333</v>
          </cell>
          <cell r="X1321">
            <v>44978.602083333331</v>
          </cell>
          <cell r="Y1321">
            <v>44973</v>
          </cell>
          <cell r="Z1321"/>
          <cell r="AA1321">
            <v>44992.397916666669</v>
          </cell>
          <cell r="AB1321">
            <v>45133.782638888886</v>
          </cell>
          <cell r="AC1321">
            <v>19.677083333335759</v>
          </cell>
          <cell r="AD1321">
            <v>13.795833333337214</v>
          </cell>
          <cell r="AE1321">
            <v>141.38472222221753</v>
          </cell>
          <cell r="AF1321">
            <v>44992.806335192072</v>
          </cell>
          <cell r="AG1321">
            <v>45001.962469021062</v>
          </cell>
          <cell r="AH1321">
            <v>45022.720833333333</v>
          </cell>
          <cell r="AI1321">
            <v>0.63926756239943461</v>
          </cell>
          <cell r="AJ1321">
            <v>3.3663029100527986</v>
          </cell>
          <cell r="AK1321">
            <v>23</v>
          </cell>
          <cell r="AL1321">
            <v>36</v>
          </cell>
          <cell r="AM1321">
            <v>23.085501858736059</v>
          </cell>
          <cell r="AN1321">
            <v>29.241635687732341</v>
          </cell>
          <cell r="AO1321">
            <v>20.085501858736059</v>
          </cell>
          <cell r="AP1321">
            <v>42</v>
          </cell>
          <cell r="AQ1321">
            <v>33.6</v>
          </cell>
          <cell r="AR1321">
            <v>28.6</v>
          </cell>
          <cell r="AS1321">
            <v>45025.997916666667</v>
          </cell>
          <cell r="AT1321">
            <v>45020.997916666667</v>
          </cell>
          <cell r="AU1321"/>
          <cell r="AV1321"/>
          <cell r="AW1321"/>
          <cell r="AX1321"/>
          <cell r="AY1321"/>
          <cell r="AZ1321"/>
          <cell r="BA1321"/>
          <cell r="BB1321"/>
          <cell r="BC1321" t="str">
            <v>PAID</v>
          </cell>
          <cell r="BD1321"/>
          <cell r="BE1321">
            <v>44995.397916666669</v>
          </cell>
          <cell r="BF1321">
            <v>57.602083333331393</v>
          </cell>
          <cell r="BG1321">
            <v>44992</v>
          </cell>
          <cell r="BH1321">
            <v>45053</v>
          </cell>
        </row>
        <row r="1322">
          <cell r="E1322" t="str">
            <v>X22020708372</v>
          </cell>
          <cell r="F1322" t="str">
            <v>AURELIA CABALUNA LOMA</v>
          </cell>
          <cell r="G1322" t="str">
            <v>JUDGE BIENVENIDO TAN SR., BF RESORT VILL, LAS PINAS CITY</v>
          </cell>
          <cell r="H1322" t="str">
            <v>LAS PIÑAS CITY</v>
          </cell>
          <cell r="I1322" t="str">
            <v>PARAÑAQUE</v>
          </cell>
          <cell r="J1322" t="str">
            <v>for FCOMP</v>
          </cell>
          <cell r="K1322" t="str">
            <v>W/ ISSUE</v>
          </cell>
          <cell r="L1322" t="str">
            <v>CHALLENGER</v>
          </cell>
          <cell r="M1322" t="str">
            <v>CLOSE</v>
          </cell>
          <cell r="N1322" t="str">
            <v>JSP</v>
          </cell>
          <cell r="O1322">
            <v>80.34</v>
          </cell>
          <cell r="P1322">
            <v>14.832800000000001</v>
          </cell>
          <cell r="Q1322">
            <v>109.75</v>
          </cell>
          <cell r="R1322">
            <v>58</v>
          </cell>
          <cell r="S1322">
            <v>356480.38</v>
          </cell>
          <cell r="T1322" t="str">
            <v>NEW</v>
          </cell>
          <cell r="U1322">
            <v>55997.73</v>
          </cell>
          <cell r="V1322">
            <v>24794.07</v>
          </cell>
          <cell r="W1322">
            <v>44888.529166666667</v>
          </cell>
          <cell r="X1322">
            <v>44900</v>
          </cell>
          <cell r="Y1322">
            <v>44890</v>
          </cell>
          <cell r="Z1322"/>
          <cell r="AA1322">
            <v>44972.331944444442</v>
          </cell>
          <cell r="AB1322">
            <v>45350.767361111109</v>
          </cell>
          <cell r="AC1322">
            <v>83.802777777775191</v>
          </cell>
          <cell r="AD1322">
            <v>72.331944444442343</v>
          </cell>
          <cell r="AE1322">
            <v>378.43541666666715</v>
          </cell>
          <cell r="AF1322">
            <v>44908.8742370892</v>
          </cell>
          <cell r="AG1322">
            <v>44918.099589201876</v>
          </cell>
          <cell r="AH1322">
            <v>44938.529166666667</v>
          </cell>
          <cell r="AI1322">
            <v>2.6923064353945874</v>
          </cell>
          <cell r="AJ1322">
            <v>8.6008049242424356</v>
          </cell>
          <cell r="AK1322">
            <v>26</v>
          </cell>
          <cell r="AL1322">
            <v>34</v>
          </cell>
          <cell r="AM1322">
            <v>23.345070422535212</v>
          </cell>
          <cell r="AN1322">
            <v>29.570422535211268</v>
          </cell>
          <cell r="AO1322">
            <v>20.345070422535212</v>
          </cell>
          <cell r="AP1322">
            <v>44</v>
          </cell>
          <cell r="AQ1322">
            <v>35.200000000000003</v>
          </cell>
          <cell r="AR1322">
            <v>30.200000000000003</v>
          </cell>
          <cell r="AS1322">
            <v>45007.531944444439</v>
          </cell>
          <cell r="AT1322">
            <v>45002.531944444439</v>
          </cell>
          <cell r="AU1322"/>
          <cell r="AV1322"/>
          <cell r="AW1322"/>
          <cell r="AX1322"/>
          <cell r="AY1322"/>
          <cell r="AZ1322"/>
          <cell r="BA1322"/>
          <cell r="BB1322"/>
          <cell r="BC1322" t="str">
            <v>PAID</v>
          </cell>
          <cell r="BD1322"/>
          <cell r="BE1322">
            <v>44975.331944444442</v>
          </cell>
          <cell r="BF1322">
            <v>77.668055555557657</v>
          </cell>
          <cell r="BG1322">
            <v>44972</v>
          </cell>
          <cell r="BH1322">
            <v>45053</v>
          </cell>
        </row>
        <row r="1323">
          <cell r="E1323" t="str">
            <v>X22125099661</v>
          </cell>
          <cell r="F1323" t="str">
            <v>AURELIA CABALUNA LOMA</v>
          </cell>
          <cell r="G1323" t="str">
            <v>JUDGE BIENVENIDO TAN SR., BF RESORT VILL, LAS PINAS CITY</v>
          </cell>
          <cell r="H1323" t="str">
            <v>LAS PIÑAS CITY</v>
          </cell>
          <cell r="I1323" t="str">
            <v>PARAÑAQUE</v>
          </cell>
          <cell r="J1323"/>
          <cell r="K1323" t="str">
            <v>W/O ISSUE</v>
          </cell>
          <cell r="L1323" t="str">
            <v>CHALLENGER</v>
          </cell>
          <cell r="M1323" t="str">
            <v>CLOSE</v>
          </cell>
          <cell r="N1323" t="str">
            <v>JSP</v>
          </cell>
          <cell r="O1323">
            <v>31.28</v>
          </cell>
          <cell r="P1323">
            <v>14.95</v>
          </cell>
          <cell r="Q1323">
            <v>49.77</v>
          </cell>
          <cell r="R1323">
            <v>58</v>
          </cell>
          <cell r="S1323">
            <v>152818.17000000001</v>
          </cell>
          <cell r="T1323" t="str">
            <v>NEW</v>
          </cell>
          <cell r="U1323">
            <v>24376.500000000004</v>
          </cell>
          <cell r="V1323">
            <v>24376.500000000004</v>
          </cell>
          <cell r="W1323">
            <v>44953.591666666667</v>
          </cell>
          <cell r="X1323">
            <v>44957</v>
          </cell>
          <cell r="Y1323">
            <v>44954</v>
          </cell>
          <cell r="Z1323"/>
          <cell r="AA1323">
            <v>44958.706944444442</v>
          </cell>
          <cell r="AB1323">
            <v>45350.770138888889</v>
          </cell>
          <cell r="AC1323">
            <v>5.1152777777751908</v>
          </cell>
          <cell r="AD1323">
            <v>1.7069444444423425</v>
          </cell>
          <cell r="AE1323">
            <v>392.06319444444671</v>
          </cell>
          <cell r="AF1323">
            <v>44971.666046831953</v>
          </cell>
          <cell r="AG1323">
            <v>44980.285881542703</v>
          </cell>
          <cell r="AH1323">
            <v>45003.591666666667</v>
          </cell>
          <cell r="AI1323">
            <v>0.18204370915023471</v>
          </cell>
          <cell r="AJ1323">
            <v>9.8015798611111684</v>
          </cell>
          <cell r="AK1323">
            <v>20</v>
          </cell>
          <cell r="AL1323">
            <v>34</v>
          </cell>
          <cell r="AM1323">
            <v>21.074380165289259</v>
          </cell>
          <cell r="AN1323">
            <v>26.694214876033058</v>
          </cell>
          <cell r="AO1323">
            <v>18.074380165289259</v>
          </cell>
          <cell r="AP1323">
            <v>40</v>
          </cell>
          <cell r="AQ1323">
            <v>32</v>
          </cell>
          <cell r="AR1323">
            <v>27</v>
          </cell>
          <cell r="AS1323">
            <v>44990.706944444442</v>
          </cell>
          <cell r="AT1323">
            <v>44985.706944444442</v>
          </cell>
          <cell r="AU1323"/>
          <cell r="AV1323"/>
          <cell r="AW1323"/>
          <cell r="AX1323"/>
          <cell r="AY1323"/>
          <cell r="AZ1323"/>
          <cell r="BA1323"/>
          <cell r="BB1323"/>
          <cell r="BC1323" t="str">
            <v>PAID</v>
          </cell>
          <cell r="BD1323"/>
          <cell r="BE1323">
            <v>44961.706944444442</v>
          </cell>
          <cell r="BF1323">
            <v>91.293055555557657</v>
          </cell>
          <cell r="BG1323">
            <v>44958</v>
          </cell>
          <cell r="BH1323">
            <v>45053</v>
          </cell>
        </row>
        <row r="1324">
          <cell r="E1324" t="str">
            <v>X22114648041</v>
          </cell>
          <cell r="F1324" t="str">
            <v>MANILA BAYSHORE PROPERTY HOLDINGS, INC.</v>
          </cell>
          <cell r="G1324" t="str">
            <v>ROAD 2, PAGCOR ENTERTAINMENT CITY, PARANAQUE</v>
          </cell>
          <cell r="H1324" t="str">
            <v>PARAÑAQUE CITY</v>
          </cell>
          <cell r="I1324" t="str">
            <v>PARAÑAQUE</v>
          </cell>
          <cell r="J1324" t="str">
            <v>check if needed permit, done digging, schedule Feb 17 night</v>
          </cell>
          <cell r="K1324" t="str">
            <v>W/ ISSUE</v>
          </cell>
          <cell r="L1324" t="str">
            <v>CHALLENGER</v>
          </cell>
          <cell r="M1324" t="str">
            <v>CLOSE</v>
          </cell>
          <cell r="N1324" t="str">
            <v>JSP</v>
          </cell>
          <cell r="O1324">
            <v>178.18</v>
          </cell>
          <cell r="P1324">
            <v>118.553</v>
          </cell>
          <cell r="Q1324">
            <v>666.55</v>
          </cell>
          <cell r="R1324">
            <v>699</v>
          </cell>
          <cell r="S1324">
            <v>2740796.46</v>
          </cell>
          <cell r="T1324" t="str">
            <v>NEW</v>
          </cell>
          <cell r="U1324">
            <v>101218.57</v>
          </cell>
          <cell r="V1324">
            <v>110570.17</v>
          </cell>
          <cell r="W1324">
            <v>44959.679861111108</v>
          </cell>
          <cell r="X1324">
            <v>44972.644444444442</v>
          </cell>
          <cell r="Y1324">
            <v>44966</v>
          </cell>
          <cell r="Z1324"/>
          <cell r="AA1324">
            <v>44996.617361111108</v>
          </cell>
          <cell r="AB1324">
            <v>45358.711111111108</v>
          </cell>
          <cell r="AC1324">
            <v>36.9375</v>
          </cell>
          <cell r="AD1324">
            <v>23.972916666665697</v>
          </cell>
          <cell r="AE1324">
            <v>362.09375</v>
          </cell>
          <cell r="AF1324">
            <v>44976.450634750079</v>
          </cell>
          <cell r="AG1324">
            <v>44984.722841053801</v>
          </cell>
          <cell r="AH1324">
            <v>45009.679861111108</v>
          </cell>
          <cell r="AI1324">
            <v>1.4012160326086955</v>
          </cell>
          <cell r="AJ1324">
            <v>6.5835227272727277</v>
          </cell>
          <cell r="AK1324">
            <v>40</v>
          </cell>
          <cell r="AL1324">
            <v>23</v>
          </cell>
          <cell r="AM1324">
            <v>19.770773638968482</v>
          </cell>
          <cell r="AN1324">
            <v>25.04297994269341</v>
          </cell>
          <cell r="AO1324">
            <v>16.770773638968482</v>
          </cell>
          <cell r="AP1324">
            <v>55</v>
          </cell>
          <cell r="AQ1324">
            <v>44</v>
          </cell>
          <cell r="AR1324">
            <v>39</v>
          </cell>
          <cell r="AS1324">
            <v>45040.617361111108</v>
          </cell>
          <cell r="AT1324">
            <v>45035.617361111108</v>
          </cell>
          <cell r="AU1324"/>
          <cell r="AV1324"/>
          <cell r="AW1324"/>
          <cell r="AX1324"/>
          <cell r="AY1324"/>
          <cell r="AZ1324"/>
          <cell r="BA1324"/>
          <cell r="BB1324"/>
          <cell r="BC1324" t="str">
            <v>PAID</v>
          </cell>
          <cell r="BD1324"/>
          <cell r="BE1324">
            <v>44999.617361111108</v>
          </cell>
          <cell r="BF1324">
            <v>53.382638888891961</v>
          </cell>
          <cell r="BG1324">
            <v>44996</v>
          </cell>
          <cell r="BH1324">
            <v>45053</v>
          </cell>
        </row>
        <row r="1325">
          <cell r="E1325" t="str">
            <v>X23010233409</v>
          </cell>
          <cell r="F1325" t="str">
            <v>BARANGAY MERVILLE</v>
          </cell>
          <cell r="G1325" t="str">
            <v>DALY, MERVILLE SUBD, PARANAQUE</v>
          </cell>
          <cell r="H1325" t="str">
            <v>PARAÑAQUE CITY</v>
          </cell>
          <cell r="I1325" t="str">
            <v>PARAÑAQUE</v>
          </cell>
          <cell r="J1325"/>
          <cell r="K1325" t="str">
            <v>W/O ISSUE</v>
          </cell>
          <cell r="L1325" t="str">
            <v>CHALLENGER</v>
          </cell>
          <cell r="M1325" t="str">
            <v>CLOSE</v>
          </cell>
          <cell r="N1325" t="str">
            <v>JSP</v>
          </cell>
          <cell r="O1325">
            <v>18.690000000000001</v>
          </cell>
          <cell r="P1325">
            <v>16.203299999999999</v>
          </cell>
          <cell r="Q1325">
            <v>25.47</v>
          </cell>
          <cell r="R1325">
            <v>23</v>
          </cell>
          <cell r="S1325">
            <v>179458.32</v>
          </cell>
          <cell r="T1325" t="str">
            <v>NEW</v>
          </cell>
          <cell r="U1325">
            <v>14567.65</v>
          </cell>
          <cell r="V1325">
            <v>18197.830000000002</v>
          </cell>
          <cell r="W1325">
            <v>44977.695833333331</v>
          </cell>
          <cell r="X1325">
            <v>44986</v>
          </cell>
          <cell r="Y1325">
            <v>44979</v>
          </cell>
          <cell r="Z1325"/>
          <cell r="AA1325">
            <v>44989</v>
          </cell>
          <cell r="AB1325">
            <v>45359.521527777775</v>
          </cell>
          <cell r="AC1325">
            <v>11.304166666668607</v>
          </cell>
          <cell r="AD1325">
            <v>3</v>
          </cell>
          <cell r="AE1325">
            <v>370.52152777777519</v>
          </cell>
          <cell r="AF1325">
            <v>44996.470026881718</v>
          </cell>
          <cell r="AG1325">
            <v>45005.276478494619</v>
          </cell>
          <cell r="AH1325">
            <v>45027.695833333331</v>
          </cell>
          <cell r="AI1325">
            <v>0.38936574074080754</v>
          </cell>
          <cell r="AJ1325">
            <v>9.2630381944443805</v>
          </cell>
          <cell r="AK1325">
            <v>20</v>
          </cell>
          <cell r="AL1325">
            <v>36</v>
          </cell>
          <cell r="AM1325">
            <v>21.774193548387096</v>
          </cell>
          <cell r="AN1325">
            <v>27.58064516129032</v>
          </cell>
          <cell r="AO1325">
            <v>18.774193548387096</v>
          </cell>
          <cell r="AP1325">
            <v>40</v>
          </cell>
          <cell r="AQ1325">
            <v>32</v>
          </cell>
          <cell r="AR1325">
            <v>27</v>
          </cell>
          <cell r="AS1325">
            <v>45021</v>
          </cell>
          <cell r="AT1325">
            <v>45016</v>
          </cell>
          <cell r="AU1325"/>
          <cell r="AV1325"/>
          <cell r="AW1325"/>
          <cell r="AX1325"/>
          <cell r="AY1325"/>
          <cell r="AZ1325"/>
          <cell r="BA1325"/>
          <cell r="BB1325"/>
          <cell r="BC1325" t="str">
            <v>PAID</v>
          </cell>
          <cell r="BD1325"/>
          <cell r="BE1325">
            <v>44992</v>
          </cell>
          <cell r="BF1325">
            <v>61</v>
          </cell>
          <cell r="BG1325">
            <v>44989</v>
          </cell>
          <cell r="BH1325">
            <v>45053</v>
          </cell>
        </row>
        <row r="1326">
          <cell r="E1326" t="str">
            <v>X22073216310</v>
          </cell>
          <cell r="F1326" t="str">
            <v>MAYNILAD WATER SERVICES, INC.,</v>
          </cell>
          <cell r="G1326" t="str">
            <v>M. QUEZON, FILINVEST SUBD, PARANAQUE</v>
          </cell>
          <cell r="H1326" t="str">
            <v>PARAÑAQUE CITY</v>
          </cell>
          <cell r="I1326" t="str">
            <v>PARAÑAQUE</v>
          </cell>
          <cell r="J1326" t="str">
            <v>on going digging task 4 2/15</v>
          </cell>
          <cell r="K1326" t="str">
            <v>W/ ISSUE</v>
          </cell>
          <cell r="L1326" t="str">
            <v>CHALLENGER</v>
          </cell>
          <cell r="M1326" t="str">
            <v>CLOSE</v>
          </cell>
          <cell r="N1326" t="str">
            <v>JSP</v>
          </cell>
          <cell r="O1326">
            <v>140.36000000000001</v>
          </cell>
          <cell r="P1326">
            <v>133.96809999999999</v>
          </cell>
          <cell r="Q1326">
            <v>231.92</v>
          </cell>
          <cell r="R1326">
            <v>29</v>
          </cell>
          <cell r="S1326">
            <v>487450.5</v>
          </cell>
          <cell r="T1326" t="str">
            <v>NEW</v>
          </cell>
          <cell r="U1326">
            <v>96601.8</v>
          </cell>
          <cell r="V1326">
            <v>138526.32</v>
          </cell>
          <cell r="W1326">
            <v>44825.703472222223</v>
          </cell>
          <cell r="X1326">
            <v>44831</v>
          </cell>
          <cell r="Y1326">
            <v>44828</v>
          </cell>
          <cell r="Z1326"/>
          <cell r="AA1326">
            <v>44996.625</v>
          </cell>
          <cell r="AB1326">
            <v>45372.571527777778</v>
          </cell>
          <cell r="AC1326">
            <v>170.92152777777665</v>
          </cell>
          <cell r="AD1326">
            <v>165.625</v>
          </cell>
          <cell r="AE1326">
            <v>375.9465277777781</v>
          </cell>
          <cell r="AF1326">
            <v>44847.571893274857</v>
          </cell>
          <cell r="AG1326">
            <v>44857.203472222223</v>
          </cell>
          <cell r="AH1326">
            <v>44875.703472222223</v>
          </cell>
          <cell r="AI1326">
            <v>5.1547762345678674</v>
          </cell>
          <cell r="AJ1326">
            <v>8.1727506038647419</v>
          </cell>
          <cell r="AK1326">
            <v>28</v>
          </cell>
          <cell r="AL1326">
            <v>36</v>
          </cell>
          <cell r="AM1326">
            <v>24.868421052631579</v>
          </cell>
          <cell r="AN1326">
            <v>31.499999999999996</v>
          </cell>
          <cell r="AO1326">
            <v>21.868421052631579</v>
          </cell>
          <cell r="AP1326">
            <v>46</v>
          </cell>
          <cell r="AQ1326">
            <v>36.800000000000004</v>
          </cell>
          <cell r="AR1326">
            <v>31.800000000000004</v>
          </cell>
          <cell r="AS1326">
            <v>45033.425000000003</v>
          </cell>
          <cell r="AT1326">
            <v>45028.425000000003</v>
          </cell>
          <cell r="AU1326"/>
          <cell r="AV1326"/>
          <cell r="AW1326"/>
          <cell r="AX1326"/>
          <cell r="AY1326"/>
          <cell r="AZ1326"/>
          <cell r="BA1326"/>
          <cell r="BB1326"/>
          <cell r="BC1326" t="str">
            <v>PAID</v>
          </cell>
          <cell r="BD1326"/>
          <cell r="BE1326">
            <v>44999.625</v>
          </cell>
          <cell r="BF1326">
            <v>53.375</v>
          </cell>
          <cell r="BG1326">
            <v>44996</v>
          </cell>
          <cell r="BH1326">
            <v>45053</v>
          </cell>
        </row>
        <row r="1327">
          <cell r="E1327" t="str">
            <v>P2203128562</v>
          </cell>
          <cell r="F1327" t="str">
            <v>MN_MAJOR (WDESIGN), DPWH Reloc of poles for C5-Las Piñas flyover, C.P. Garcia Ave Ext. Las Pinas</v>
          </cell>
          <cell r="G1327" t="str">
            <v>C5 EXTENSION, PULANGLUPA I, LAS PINAS CITY</v>
          </cell>
          <cell r="H1327" t="str">
            <v>LAS PIÑAS CITY</v>
          </cell>
          <cell r="I1327" t="str">
            <v>PARAÑAQUE</v>
          </cell>
          <cell r="J1327"/>
          <cell r="K1327"/>
          <cell r="L1327" t="str">
            <v>CHALLENGER</v>
          </cell>
          <cell r="M1327" t="str">
            <v>CLOSE</v>
          </cell>
          <cell r="N1327" t="str">
            <v>JSP</v>
          </cell>
          <cell r="O1327">
            <v>1298.83</v>
          </cell>
          <cell r="P1327">
            <v>997.25631999999996</v>
          </cell>
          <cell r="Q1327">
            <v>1607.1</v>
          </cell>
          <cell r="R1327">
            <v>0</v>
          </cell>
          <cell r="S1327">
            <v>2645609.66</v>
          </cell>
          <cell r="T1327" t="str">
            <v>P-SERIES</v>
          </cell>
          <cell r="U1327">
            <v>845340.48000000021</v>
          </cell>
          <cell r="V1327">
            <v>634190.29</v>
          </cell>
          <cell r="W1327">
            <v>44832.59097222222</v>
          </cell>
          <cell r="X1327">
            <v>44839.618055555555</v>
          </cell>
          <cell r="Y1327">
            <v>44839</v>
          </cell>
          <cell r="Z1327"/>
          <cell r="AA1327">
            <v>44947</v>
          </cell>
          <cell r="AB1327">
            <v>45378.382638888892</v>
          </cell>
          <cell r="AC1327">
            <v>114.40902777777956</v>
          </cell>
          <cell r="AD1327">
            <v>107.38194444444525</v>
          </cell>
          <cell r="AE1327">
            <v>431.38263888889196</v>
          </cell>
          <cell r="AF1327">
            <v>44859.06695475497</v>
          </cell>
          <cell r="AG1327">
            <v>44869.927216763703</v>
          </cell>
          <cell r="AH1327">
            <v>44882.59097222222</v>
          </cell>
          <cell r="AI1327">
            <v>2.911074151234613</v>
          </cell>
          <cell r="AJ1327">
            <v>7.1897106481481989</v>
          </cell>
          <cell r="AK1327">
            <v>50</v>
          </cell>
          <cell r="AL1327">
            <v>36</v>
          </cell>
          <cell r="AM1327">
            <v>29.475982532751093</v>
          </cell>
          <cell r="AN1327">
            <v>37.336244541484717</v>
          </cell>
          <cell r="AO1327">
            <v>26.475982532751093</v>
          </cell>
          <cell r="AP1327">
            <v>60</v>
          </cell>
          <cell r="AQ1327">
            <v>48</v>
          </cell>
          <cell r="AR1327">
            <v>43</v>
          </cell>
          <cell r="AS1327">
            <v>44995</v>
          </cell>
          <cell r="AT1327">
            <v>44990</v>
          </cell>
          <cell r="AU1327"/>
          <cell r="AV1327"/>
          <cell r="AW1327"/>
          <cell r="AX1327"/>
          <cell r="AY1327"/>
          <cell r="AZ1327"/>
          <cell r="BA1327"/>
          <cell r="BB1327"/>
          <cell r="BC1327" t="str">
            <v>PAID</v>
          </cell>
          <cell r="BD1327"/>
          <cell r="BE1327">
            <v>44950</v>
          </cell>
          <cell r="BF1327">
            <v>103</v>
          </cell>
          <cell r="BG1327">
            <v>44930</v>
          </cell>
          <cell r="BH1327">
            <v>45053</v>
          </cell>
        </row>
        <row r="1328">
          <cell r="E1328" t="str">
            <v>X22114922918</v>
          </cell>
          <cell r="F1328" t="str">
            <v>TRISTAN ALMAZAN CANARE</v>
          </cell>
          <cell r="G1328" t="str">
            <v>BLOCK 19, BETTER LIVING ANX31 SUBD, PARANAQUE</v>
          </cell>
          <cell r="H1328" t="str">
            <v>PARAÑAQUE CITY</v>
          </cell>
          <cell r="I1328" t="str">
            <v>PARAÑAQUE</v>
          </cell>
          <cell r="J1328" t="str">
            <v>Issue with task 3</v>
          </cell>
          <cell r="K1328" t="str">
            <v>W/O ISSUE</v>
          </cell>
          <cell r="L1328" t="str">
            <v>CHALLENGER</v>
          </cell>
          <cell r="M1328" t="str">
            <v>CLOSE</v>
          </cell>
          <cell r="N1328" t="str">
            <v>JSP</v>
          </cell>
          <cell r="O1328">
            <v>71.23</v>
          </cell>
          <cell r="P1328">
            <v>66.327399999999997</v>
          </cell>
          <cell r="Q1328">
            <v>118.53</v>
          </cell>
          <cell r="R1328">
            <v>10.119999999999999</v>
          </cell>
          <cell r="S1328">
            <v>380867.38</v>
          </cell>
          <cell r="T1328" t="str">
            <v>NEW</v>
          </cell>
          <cell r="U1328">
            <v>49648.639999999999</v>
          </cell>
          <cell r="V1328">
            <v>50108.03</v>
          </cell>
          <cell r="W1328">
            <v>44911.631944444445</v>
          </cell>
          <cell r="X1328">
            <v>44915</v>
          </cell>
          <cell r="Y1328">
            <v>44915</v>
          </cell>
          <cell r="Z1328"/>
          <cell r="AA1328">
            <v>44947.450694444444</v>
          </cell>
          <cell r="AB1328">
            <v>45405.600694444445</v>
          </cell>
          <cell r="AC1328">
            <v>35.818749999998545</v>
          </cell>
          <cell r="AD1328">
            <v>32.450694444443798</v>
          </cell>
          <cell r="AE1328">
            <v>458.15000000000146</v>
          </cell>
          <cell r="AF1328">
            <v>44932.83884099617</v>
          </cell>
          <cell r="AG1328">
            <v>44942.294013409963</v>
          </cell>
          <cell r="AH1328">
            <v>44961.631944444445</v>
          </cell>
          <cell r="AI1328">
            <v>1.1097689636751686</v>
          </cell>
          <cell r="AJ1328">
            <v>10.412500000000033</v>
          </cell>
          <cell r="AK1328">
            <v>26</v>
          </cell>
          <cell r="AL1328">
            <v>36</v>
          </cell>
          <cell r="AM1328">
            <v>24.206896551724139</v>
          </cell>
          <cell r="AN1328">
            <v>30.662068965517239</v>
          </cell>
          <cell r="AO1328">
            <v>21.206896551724139</v>
          </cell>
          <cell r="AP1328">
            <v>44</v>
          </cell>
          <cell r="AQ1328">
            <v>35.200000000000003</v>
          </cell>
          <cell r="AR1328">
            <v>30.200000000000003</v>
          </cell>
          <cell r="AS1328">
            <v>44982.650694444441</v>
          </cell>
          <cell r="AT1328">
            <v>44977.650694444441</v>
          </cell>
          <cell r="AU1328"/>
          <cell r="AV1328"/>
          <cell r="AW1328"/>
          <cell r="AX1328"/>
          <cell r="AY1328"/>
          <cell r="AZ1328"/>
          <cell r="BA1328"/>
          <cell r="BB1328"/>
          <cell r="BC1328" t="str">
            <v>PAID</v>
          </cell>
          <cell r="BD1328"/>
          <cell r="BE1328">
            <v>44950.450694444444</v>
          </cell>
          <cell r="BF1328">
            <v>102.5493055555562</v>
          </cell>
          <cell r="BG1328">
            <v>44947</v>
          </cell>
          <cell r="BH1328">
            <v>45053</v>
          </cell>
        </row>
        <row r="1329">
          <cell r="E1329" t="str">
            <v>X22114892121</v>
          </cell>
          <cell r="F1329" t="str">
            <v>DEPARTMENT OF PUBLIC WORKS AND HIGHWAYS</v>
          </cell>
          <cell r="G1329" t="str">
            <v>JADE HEIGHTS, VICTORIAHOMES-JADEHEIGHTS SUBD, MUNTINLUPA</v>
          </cell>
          <cell r="H1329" t="str">
            <v>MUNTINLUPA CITY</v>
          </cell>
          <cell r="I1329" t="str">
            <v>PARAÑAQUE</v>
          </cell>
          <cell r="J1329" t="str">
            <v>for resurvey</v>
          </cell>
          <cell r="K1329" t="str">
            <v>W/ ISSUE</v>
          </cell>
          <cell r="L1329" t="str">
            <v>CHALLENGER</v>
          </cell>
          <cell r="M1329" t="str">
            <v>CLOSE</v>
          </cell>
          <cell r="N1329" t="str">
            <v>JSP</v>
          </cell>
          <cell r="O1329">
            <v>54.9</v>
          </cell>
          <cell r="P1329">
            <v>14.832800000000001</v>
          </cell>
          <cell r="Q1329">
            <v>74.97</v>
          </cell>
          <cell r="R1329">
            <v>84</v>
          </cell>
          <cell r="S1329">
            <v>347297.57</v>
          </cell>
          <cell r="T1329" t="str">
            <v>NEW</v>
          </cell>
          <cell r="U1329">
            <v>42781.43</v>
          </cell>
          <cell r="V1329">
            <v>46970.95</v>
          </cell>
          <cell r="W1329">
            <v>44953.59097222222</v>
          </cell>
          <cell r="X1329">
            <v>44957</v>
          </cell>
          <cell r="Y1329">
            <v>44954</v>
          </cell>
          <cell r="Z1329">
            <v>44989.667361111111</v>
          </cell>
          <cell r="AA1329">
            <v>44989.667361111111</v>
          </cell>
          <cell r="AB1329">
            <v>45405.673611111109</v>
          </cell>
          <cell r="AC1329">
            <v>36.076388888890506</v>
          </cell>
          <cell r="AD1329">
            <v>32.667361111110949</v>
          </cell>
          <cell r="AE1329">
            <v>416.00624999999854</v>
          </cell>
          <cell r="AF1329">
            <v>44972.891352450359</v>
          </cell>
          <cell r="AG1329">
            <v>44981.838120511195</v>
          </cell>
          <cell r="AH1329">
            <v>45003.59097222222</v>
          </cell>
          <cell r="AI1329">
            <v>1.2133107772094889</v>
          </cell>
          <cell r="AJ1329">
            <v>9.9049107142856805</v>
          </cell>
          <cell r="AK1329">
            <v>23</v>
          </cell>
          <cell r="AL1329">
            <v>34</v>
          </cell>
          <cell r="AM1329">
            <v>22.300380228136884</v>
          </cell>
          <cell r="AN1329">
            <v>28.247148288973385</v>
          </cell>
          <cell r="AO1329">
            <v>19.300380228136884</v>
          </cell>
          <cell r="AP1329">
            <v>42</v>
          </cell>
          <cell r="AQ1329">
            <v>33.6</v>
          </cell>
          <cell r="AR1329">
            <v>28.6</v>
          </cell>
          <cell r="AS1329">
            <v>45023.267361111109</v>
          </cell>
          <cell r="AT1329">
            <v>45018.267361111109</v>
          </cell>
          <cell r="AU1329"/>
          <cell r="AV1329"/>
          <cell r="AW1329"/>
          <cell r="AX1329"/>
          <cell r="AY1329"/>
          <cell r="AZ1329"/>
          <cell r="BA1329"/>
          <cell r="BB1329"/>
          <cell r="BC1329" t="str">
            <v>PAID</v>
          </cell>
          <cell r="BD1329"/>
          <cell r="BE1329">
            <v>44992.667361111111</v>
          </cell>
          <cell r="BF1329">
            <v>60.332638888889051</v>
          </cell>
          <cell r="BG1329">
            <v>44989</v>
          </cell>
          <cell r="BH1329">
            <v>45053</v>
          </cell>
        </row>
        <row r="1330">
          <cell r="E1330" t="str">
            <v>X23020421683</v>
          </cell>
          <cell r="F1330" t="str">
            <v>THE PLASTIC FLAMINGO PHILIPPINES INC.</v>
          </cell>
          <cell r="G1330" t="str">
            <v>TEPAUREL CPD, TEPAUREL CPD, MUNTINLUPA</v>
          </cell>
          <cell r="H1330" t="str">
            <v>MUNTINLUPA CITY</v>
          </cell>
          <cell r="I1330" t="str">
            <v>PARAÑAQUE</v>
          </cell>
          <cell r="J1330"/>
          <cell r="K1330"/>
          <cell r="L1330" t="str">
            <v>CHALLENGER</v>
          </cell>
          <cell r="M1330" t="str">
            <v>CLOSE</v>
          </cell>
          <cell r="N1330" t="str">
            <v>JSP</v>
          </cell>
          <cell r="O1330">
            <v>43.12</v>
          </cell>
          <cell r="P1330">
            <v>5.32</v>
          </cell>
          <cell r="Q1330">
            <v>59.05</v>
          </cell>
          <cell r="R1330">
            <v>0</v>
          </cell>
          <cell r="S1330">
            <v>40504.47</v>
          </cell>
          <cell r="T1330" t="str">
            <v>TERMINATION</v>
          </cell>
          <cell r="U1330">
            <v>33603.360000000001</v>
          </cell>
          <cell r="V1330">
            <v>37436.559999999998</v>
          </cell>
          <cell r="W1330">
            <v>44986.631249999999</v>
          </cell>
          <cell r="X1330">
            <v>44993</v>
          </cell>
          <cell r="Y1330">
            <v>44993</v>
          </cell>
          <cell r="Z1330"/>
          <cell r="AA1330">
            <v>45009.75</v>
          </cell>
          <cell r="AB1330">
            <v>45449.691666666666</v>
          </cell>
          <cell r="AC1330">
            <v>23.118750000001455</v>
          </cell>
          <cell r="AD1330">
            <v>16.75</v>
          </cell>
          <cell r="AE1330">
            <v>439.9416666666657</v>
          </cell>
          <cell r="AF1330">
            <v>45006.716751858738</v>
          </cell>
          <cell r="AG1330">
            <v>45015.872885687728</v>
          </cell>
          <cell r="AH1330">
            <v>45036.631249999999</v>
          </cell>
          <cell r="AI1330">
            <v>0.75108016304352554</v>
          </cell>
          <cell r="AJ1330">
            <v>10.474801587301565</v>
          </cell>
          <cell r="AK1330">
            <v>23</v>
          </cell>
          <cell r="AL1330">
            <v>36</v>
          </cell>
          <cell r="AM1330">
            <v>23.085501858736059</v>
          </cell>
          <cell r="AN1330">
            <v>29.241635687732341</v>
          </cell>
          <cell r="AO1330">
            <v>20.085501858736059</v>
          </cell>
          <cell r="AP1330">
            <v>42</v>
          </cell>
          <cell r="AQ1330">
            <v>33.6</v>
          </cell>
          <cell r="AR1330">
            <v>28.6</v>
          </cell>
          <cell r="AS1330">
            <v>45043.35</v>
          </cell>
          <cell r="AT1330">
            <v>45038.35</v>
          </cell>
          <cell r="AU1330"/>
          <cell r="AV1330"/>
          <cell r="AW1330"/>
          <cell r="AX1330"/>
          <cell r="AY1330"/>
          <cell r="AZ1330"/>
          <cell r="BA1330"/>
          <cell r="BB1330"/>
          <cell r="BC1330" t="str">
            <v>PAID</v>
          </cell>
          <cell r="BD1330"/>
          <cell r="BE1330">
            <v>45012.75</v>
          </cell>
          <cell r="BF1330">
            <v>40.25</v>
          </cell>
          <cell r="BG1330">
            <v>45009</v>
          </cell>
          <cell r="BH1330">
            <v>45053</v>
          </cell>
        </row>
        <row r="1331">
          <cell r="E1331" t="str">
            <v>X21104434529</v>
          </cell>
          <cell r="F1331" t="str">
            <v>DITO TELECOMMUNITY CORPORATION</v>
          </cell>
          <cell r="G1331" t="str">
            <v>ZAMBALES, ZONE 5, TAGUIG CITY</v>
          </cell>
          <cell r="H1331" t="str">
            <v>TAGUIG CITY</v>
          </cell>
          <cell r="I1331" t="str">
            <v>PARAÑAQUE</v>
          </cell>
          <cell r="J1331" t="str">
            <v>on going, resolved issue</v>
          </cell>
          <cell r="K1331"/>
          <cell r="L1331" t="str">
            <v>VJC</v>
          </cell>
          <cell r="M1331" t="str">
            <v>CLOSE</v>
          </cell>
          <cell r="N1331" t="str">
            <v>MBF</v>
          </cell>
          <cell r="O1331">
            <v>68.66</v>
          </cell>
          <cell r="P1331"/>
          <cell r="Q1331">
            <v>86.02</v>
          </cell>
          <cell r="R1331">
            <v>31</v>
          </cell>
          <cell r="S1331">
            <v>291321.36</v>
          </cell>
          <cell r="T1331" t="str">
            <v>NEW</v>
          </cell>
          <cell r="U1331">
            <v>36048.19</v>
          </cell>
          <cell r="V1331"/>
          <cell r="W1331">
            <v>44691.560416666667</v>
          </cell>
          <cell r="X1331">
            <v>44699.32916666667</v>
          </cell>
          <cell r="Y1331">
            <v>44698</v>
          </cell>
          <cell r="Z1331"/>
          <cell r="AA1331">
            <v>44835.654166666667</v>
          </cell>
          <cell r="AB1331">
            <v>45596.448611111111</v>
          </cell>
          <cell r="AC1331">
            <v>144.09375</v>
          </cell>
          <cell r="AD1331">
            <v>136.32499999999709</v>
          </cell>
          <cell r="AE1331">
            <v>760.7944444444438</v>
          </cell>
          <cell r="AF1331">
            <v>44711.645918525406</v>
          </cell>
          <cell r="AG1331">
            <v>44720.802052354396</v>
          </cell>
          <cell r="AH1331">
            <v>44741.560416666667</v>
          </cell>
          <cell r="AI1331">
            <v>4.6813066123188403</v>
          </cell>
          <cell r="AJ1331">
            <v>18.114153439153423</v>
          </cell>
          <cell r="AK1331">
            <v>23</v>
          </cell>
          <cell r="AL1331">
            <v>36</v>
          </cell>
          <cell r="AM1331">
            <v>23.085501858736059</v>
          </cell>
          <cell r="AN1331">
            <v>29.241635687732341</v>
          </cell>
          <cell r="AO1331">
            <v>20.085501858736059</v>
          </cell>
          <cell r="AP1331">
            <v>42</v>
          </cell>
          <cell r="AQ1331">
            <v>33.6</v>
          </cell>
          <cell r="AR1331">
            <v>28.6</v>
          </cell>
          <cell r="AS1331">
            <v>44869.254166666666</v>
          </cell>
          <cell r="AT1331">
            <v>44864.254166666666</v>
          </cell>
          <cell r="AU1331"/>
          <cell r="AV1331"/>
          <cell r="AW1331"/>
          <cell r="AX1331"/>
          <cell r="AY1331"/>
          <cell r="AZ1331"/>
          <cell r="BA1331"/>
          <cell r="BB1331"/>
          <cell r="BC1331" t="str">
            <v>PAID</v>
          </cell>
          <cell r="BD1331"/>
          <cell r="BE1331">
            <v>44838.654166666667</v>
          </cell>
          <cell r="BF1331">
            <v>214.34583333333285</v>
          </cell>
          <cell r="BG1331">
            <v>44835</v>
          </cell>
          <cell r="BH1331">
            <v>45053</v>
          </cell>
        </row>
        <row r="1332">
          <cell r="E1332" t="str">
            <v>X23020584916</v>
          </cell>
          <cell r="F1332" t="str">
            <v>DEPARTMENT OF PUBLIC WORKS AND HIGHWAYS</v>
          </cell>
          <cell r="G1332" t="str">
            <v>JADE HEIGHTS, VICTORIAHOMES-JADEHEIGHTS SUBD, MUNTINLUPA</v>
          </cell>
          <cell r="H1332" t="str">
            <v>MUNTINLUPA CITY</v>
          </cell>
          <cell r="I1332" t="str">
            <v>PARAÑAQUE</v>
          </cell>
          <cell r="J1332"/>
          <cell r="K1332" t="str">
            <v>W/O ISSUE</v>
          </cell>
          <cell r="L1332" t="str">
            <v>CHALLENGER</v>
          </cell>
          <cell r="M1332" t="str">
            <v>CLOSE</v>
          </cell>
          <cell r="N1332" t="str">
            <v>JSP</v>
          </cell>
          <cell r="O1332">
            <v>52.59</v>
          </cell>
          <cell r="P1332">
            <v>33.979999999999997</v>
          </cell>
          <cell r="Q1332">
            <v>84.67</v>
          </cell>
          <cell r="R1332">
            <v>84</v>
          </cell>
          <cell r="S1332">
            <v>136529.45000000001</v>
          </cell>
          <cell r="T1332" t="str">
            <v>NEW</v>
          </cell>
          <cell r="U1332">
            <v>40983.360000000001</v>
          </cell>
          <cell r="V1332">
            <v>62801.4</v>
          </cell>
          <cell r="W1332">
            <v>44984.412499999999</v>
          </cell>
          <cell r="X1332">
            <v>44988.652083333334</v>
          </cell>
          <cell r="Y1332">
            <v>44987</v>
          </cell>
          <cell r="Z1332"/>
          <cell r="AA1332">
            <v>44989</v>
          </cell>
          <cell r="AB1332">
            <v>45589.947222222225</v>
          </cell>
          <cell r="AC1332">
            <v>4.5875000000014552</v>
          </cell>
          <cell r="AD1332">
            <v>0.34791666666569654</v>
          </cell>
          <cell r="AE1332">
            <v>600.94722222222481</v>
          </cell>
          <cell r="AF1332">
            <v>45003.712880228137</v>
          </cell>
          <cell r="AG1332">
            <v>45012.659648288973</v>
          </cell>
          <cell r="AH1332">
            <v>45034.412499999999</v>
          </cell>
          <cell r="AI1332">
            <v>0.15428548593355276</v>
          </cell>
          <cell r="AJ1332">
            <v>14.308267195767257</v>
          </cell>
          <cell r="AK1332">
            <v>23</v>
          </cell>
          <cell r="AL1332">
            <v>34</v>
          </cell>
          <cell r="AM1332">
            <v>22.300380228136884</v>
          </cell>
          <cell r="AN1332">
            <v>28.247148288973385</v>
          </cell>
          <cell r="AO1332">
            <v>19.300380228136884</v>
          </cell>
          <cell r="AP1332">
            <v>42</v>
          </cell>
          <cell r="AQ1332">
            <v>33.6</v>
          </cell>
          <cell r="AR1332">
            <v>28.6</v>
          </cell>
          <cell r="AS1332">
            <v>45022.6</v>
          </cell>
          <cell r="AT1332">
            <v>45017.599999999999</v>
          </cell>
          <cell r="AU1332"/>
          <cell r="AV1332"/>
          <cell r="AW1332"/>
          <cell r="AX1332"/>
          <cell r="AY1332"/>
          <cell r="AZ1332"/>
          <cell r="BA1332"/>
          <cell r="BB1332"/>
          <cell r="BC1332" t="str">
            <v>PAID</v>
          </cell>
          <cell r="BD1332"/>
          <cell r="BE1332">
            <v>44992</v>
          </cell>
          <cell r="BF1332">
            <v>61</v>
          </cell>
          <cell r="BG1332">
            <v>44989</v>
          </cell>
          <cell r="BH1332">
            <v>45053</v>
          </cell>
        </row>
        <row r="1333">
          <cell r="E1333" t="str">
            <v>X22062348596</v>
          </cell>
          <cell r="F1333" t="str">
            <v>ATERETPAZ TECHNOLOGIES INC.</v>
          </cell>
          <cell r="G1333" t="str">
            <v>TUNASAN, TUNASAN, MUNTINLUPA</v>
          </cell>
          <cell r="H1333" t="str">
            <v>MUNTINLUPA CITY</v>
          </cell>
          <cell r="I1333" t="str">
            <v>PARAÑAQUE</v>
          </cell>
          <cell r="J1333" t="str">
            <v>waiting for approved interruption from customer</v>
          </cell>
          <cell r="K1333"/>
          <cell r="L1333" t="str">
            <v>POWERHOUSE</v>
          </cell>
          <cell r="M1333" t="str">
            <v>CLOSE</v>
          </cell>
          <cell r="N1333" t="str">
            <v>JSP</v>
          </cell>
          <cell r="O1333">
            <v>601.69000000000005</v>
          </cell>
          <cell r="P1333"/>
          <cell r="Q1333">
            <v>936.83</v>
          </cell>
          <cell r="R1333">
            <v>189</v>
          </cell>
          <cell r="S1333">
            <v>2038646.59</v>
          </cell>
          <cell r="T1333" t="str">
            <v>NEW</v>
          </cell>
          <cell r="U1333">
            <v>407749.39</v>
          </cell>
          <cell r="V1333">
            <v>418377.36</v>
          </cell>
          <cell r="W1333">
            <v>44733.524305555555</v>
          </cell>
          <cell r="X1333">
            <v>44739</v>
          </cell>
          <cell r="Y1333">
            <v>44737</v>
          </cell>
          <cell r="Z1333"/>
          <cell r="AA1333">
            <v>44845.62777777778</v>
          </cell>
          <cell r="AB1333">
            <v>45622.609722222223</v>
          </cell>
          <cell r="AC1333">
            <v>112.10347222222481</v>
          </cell>
          <cell r="AD1333">
            <v>106.62777777777956</v>
          </cell>
          <cell r="AE1333">
            <v>776.9819444444438</v>
          </cell>
          <cell r="AF1333">
            <v>44756.056220449173</v>
          </cell>
          <cell r="AG1333">
            <v>44765.864731087473</v>
          </cell>
          <cell r="AH1333">
            <v>44783.524305555555</v>
          </cell>
          <cell r="AI1333">
            <v>3.2930394965278538</v>
          </cell>
          <cell r="AJ1333">
            <v>14.126944444444433</v>
          </cell>
          <cell r="AK1333">
            <v>40</v>
          </cell>
          <cell r="AL1333">
            <v>32</v>
          </cell>
          <cell r="AM1333">
            <v>25.531914893617024</v>
          </cell>
          <cell r="AN1333">
            <v>32.340425531914896</v>
          </cell>
          <cell r="AO1333">
            <v>22.531914893617024</v>
          </cell>
          <cell r="AP1333">
            <v>55</v>
          </cell>
          <cell r="AQ1333">
            <v>44</v>
          </cell>
          <cell r="AR1333">
            <v>39</v>
          </cell>
          <cell r="AS1333">
            <v>44889.62777777778</v>
          </cell>
          <cell r="AT1333">
            <v>44884.62777777778</v>
          </cell>
          <cell r="AU1333"/>
          <cell r="AV1333"/>
          <cell r="AW1333"/>
          <cell r="AX1333"/>
          <cell r="AY1333"/>
          <cell r="AZ1333"/>
          <cell r="BA1333"/>
          <cell r="BB1333"/>
          <cell r="BC1333" t="str">
            <v>PAID</v>
          </cell>
          <cell r="BD1333"/>
          <cell r="BE1333">
            <v>44848.62777777778</v>
          </cell>
          <cell r="BF1333">
            <v>204.37222222222044</v>
          </cell>
          <cell r="BG1333">
            <v>44845</v>
          </cell>
          <cell r="BH1333">
            <v>45053</v>
          </cell>
        </row>
        <row r="1334">
          <cell r="E1334" t="str">
            <v>X22093976238</v>
          </cell>
          <cell r="F1334" t="str">
            <v>NAGKAKAISANG SAMAHAN NG MELON AT PILI</v>
          </cell>
          <cell r="G1334" t="str">
            <v>MELON, GOLDEN ACRES SUBD, LAS PINAS CITY</v>
          </cell>
          <cell r="H1334" t="str">
            <v>LAS PIÑAS CITY</v>
          </cell>
          <cell r="I1334" t="str">
            <v>PARAÑAQUE</v>
          </cell>
          <cell r="J1334"/>
          <cell r="K1334" t="str">
            <v>W/ ISSUE</v>
          </cell>
          <cell r="L1334" t="str">
            <v>POWERHOUSE</v>
          </cell>
          <cell r="M1334" t="str">
            <v>CLOSE</v>
          </cell>
          <cell r="N1334" t="str">
            <v>JSP</v>
          </cell>
          <cell r="O1334">
            <v>383.16</v>
          </cell>
          <cell r="P1334">
            <v>243.46438000000001</v>
          </cell>
          <cell r="Q1334">
            <v>417.9</v>
          </cell>
          <cell r="R1334">
            <v>40</v>
          </cell>
          <cell r="S1334">
            <v>1199363.73</v>
          </cell>
          <cell r="T1334" t="str">
            <v>NEW</v>
          </cell>
          <cell r="U1334">
            <v>241920.38</v>
          </cell>
          <cell r="V1334">
            <v>206257.55</v>
          </cell>
          <cell r="W1334">
            <v>44935.786111111112</v>
          </cell>
          <cell r="X1334">
            <v>44943.525000000001</v>
          </cell>
          <cell r="Y1334">
            <v>44938</v>
          </cell>
          <cell r="Z1334"/>
          <cell r="AA1334">
            <v>44965.675694444442</v>
          </cell>
          <cell r="AB1334">
            <v>45652.804861111108</v>
          </cell>
          <cell r="AC1334">
            <v>29.889583333329938</v>
          </cell>
          <cell r="AD1334">
            <v>22.150694444440887</v>
          </cell>
          <cell r="AE1334">
            <v>687.1291666666657</v>
          </cell>
          <cell r="AF1334">
            <v>44958.810207496652</v>
          </cell>
          <cell r="AG1334">
            <v>44968.7499665328</v>
          </cell>
          <cell r="AH1334">
            <v>44985.786111111112</v>
          </cell>
          <cell r="AI1334">
            <v>0.86140118634249463</v>
          </cell>
          <cell r="AJ1334">
            <v>13.742583333333314</v>
          </cell>
          <cell r="AK1334">
            <v>32</v>
          </cell>
          <cell r="AL1334">
            <v>36</v>
          </cell>
          <cell r="AM1334">
            <v>26.024096385542165</v>
          </cell>
          <cell r="AN1334">
            <v>32.963855421686745</v>
          </cell>
          <cell r="AO1334">
            <v>23.024096385542165</v>
          </cell>
          <cell r="AP1334">
            <v>50</v>
          </cell>
          <cell r="AQ1334">
            <v>40</v>
          </cell>
          <cell r="AR1334">
            <v>35</v>
          </cell>
          <cell r="AS1334">
            <v>45005.675694444442</v>
          </cell>
          <cell r="AT1334">
            <v>45000.675694444442</v>
          </cell>
          <cell r="AU1334"/>
          <cell r="AV1334"/>
          <cell r="AW1334"/>
          <cell r="AX1334"/>
          <cell r="AY1334"/>
          <cell r="AZ1334"/>
          <cell r="BA1334"/>
          <cell r="BB1334"/>
          <cell r="BC1334" t="str">
            <v>PAID</v>
          </cell>
          <cell r="BD1334"/>
          <cell r="BE1334">
            <v>44968.675694444442</v>
          </cell>
          <cell r="BF1334">
            <v>84.324305555557657</v>
          </cell>
          <cell r="BG1334">
            <v>44951</v>
          </cell>
          <cell r="BH1334">
            <v>45053</v>
          </cell>
        </row>
        <row r="1335">
          <cell r="E1335" t="str">
            <v>X22093977039</v>
          </cell>
          <cell r="F1335" t="str">
            <v>NAGKAKAISANG SAMAHAN NG MELON AT PILI</v>
          </cell>
          <cell r="G1335" t="str">
            <v>MELON, GOLDEN ACRES SUBD, LAS PINAS CITY</v>
          </cell>
          <cell r="H1335" t="str">
            <v>LAS PIÑAS CITY</v>
          </cell>
          <cell r="I1335" t="str">
            <v>PARAÑAQUE</v>
          </cell>
          <cell r="J1335"/>
          <cell r="K1335" t="str">
            <v>W/ ISSUE</v>
          </cell>
          <cell r="L1335" t="str">
            <v>POWERHOUSE</v>
          </cell>
          <cell r="M1335" t="str">
            <v>CLOSE</v>
          </cell>
          <cell r="N1335" t="str">
            <v>JSP</v>
          </cell>
          <cell r="O1335">
            <v>372.34</v>
          </cell>
          <cell r="P1335">
            <v>200.49708000000001</v>
          </cell>
          <cell r="Q1335">
            <v>322.83</v>
          </cell>
          <cell r="R1335">
            <v>40</v>
          </cell>
          <cell r="S1335">
            <v>895864.49</v>
          </cell>
          <cell r="T1335" t="str">
            <v>NEW</v>
          </cell>
          <cell r="U1335">
            <v>215238.08</v>
          </cell>
          <cell r="V1335">
            <v>147504.65</v>
          </cell>
          <cell r="W1335">
            <v>44935.787499999999</v>
          </cell>
          <cell r="X1335">
            <v>44943.523611111108</v>
          </cell>
          <cell r="Y1335">
            <v>44938</v>
          </cell>
          <cell r="Z1335"/>
          <cell r="AA1335">
            <v>44965.678472222222</v>
          </cell>
          <cell r="AB1335">
            <v>45488.654166666667</v>
          </cell>
          <cell r="AC1335">
            <v>29.890972222223354</v>
          </cell>
          <cell r="AD1335">
            <v>22.15486111111386</v>
          </cell>
          <cell r="AE1335">
            <v>522.97569444444525</v>
          </cell>
          <cell r="AF1335">
            <v>44958.259198113206</v>
          </cell>
          <cell r="AG1335">
            <v>44968.051650943395</v>
          </cell>
          <cell r="AH1335">
            <v>44985.787499999999</v>
          </cell>
          <cell r="AI1335">
            <v>0.88012307098768749</v>
          </cell>
          <cell r="AJ1335">
            <v>10.895326967592609</v>
          </cell>
          <cell r="AK1335">
            <v>30</v>
          </cell>
          <cell r="AL1335">
            <v>36</v>
          </cell>
          <cell r="AM1335">
            <v>25.471698113207545</v>
          </cell>
          <cell r="AN1335">
            <v>32.264150943396224</v>
          </cell>
          <cell r="AO1335">
            <v>22.471698113207545</v>
          </cell>
          <cell r="AP1335">
            <v>48</v>
          </cell>
          <cell r="AQ1335">
            <v>38.400000000000006</v>
          </cell>
          <cell r="AR1335">
            <v>33.400000000000006</v>
          </cell>
          <cell r="AS1335">
            <v>45004.078472222223</v>
          </cell>
          <cell r="AT1335">
            <v>44999.078472222223</v>
          </cell>
          <cell r="AU1335"/>
          <cell r="AV1335"/>
          <cell r="AW1335"/>
          <cell r="AX1335"/>
          <cell r="AY1335"/>
          <cell r="AZ1335"/>
          <cell r="BA1335"/>
          <cell r="BB1335"/>
          <cell r="BC1335" t="str">
            <v>PAID</v>
          </cell>
          <cell r="BD1335"/>
          <cell r="BE1335">
            <v>44968.678472222222</v>
          </cell>
          <cell r="BF1335">
            <v>84.321527777778101</v>
          </cell>
          <cell r="BG1335">
            <v>44965</v>
          </cell>
          <cell r="BH1335">
            <v>45053</v>
          </cell>
        </row>
        <row r="1336">
          <cell r="E1336" t="str">
            <v>X22083632392</v>
          </cell>
          <cell r="F1336" t="str">
            <v>AREA 1 UPS-5 HOMEOWNERS' ASSOCIATION, INC.</v>
          </cell>
          <cell r="G1336" t="str">
            <v>SAN DIONISIO, SAN DIONISIO VILL- UP 5, PARANAQUE</v>
          </cell>
          <cell r="H1336" t="str">
            <v>PARAÑAQUE CITY</v>
          </cell>
          <cell r="I1336" t="str">
            <v>PARAÑAQUE</v>
          </cell>
          <cell r="J1336" t="str">
            <v>2/22-for energization until 2/25</v>
          </cell>
          <cell r="K1336" t="str">
            <v>W/ ISSUE</v>
          </cell>
          <cell r="L1336" t="str">
            <v>VJC</v>
          </cell>
          <cell r="M1336" t="str">
            <v>CLOSE</v>
          </cell>
          <cell r="N1336" t="str">
            <v>IJP</v>
          </cell>
          <cell r="O1336">
            <v>55.74</v>
          </cell>
          <cell r="P1336">
            <v>63.820300000000003</v>
          </cell>
          <cell r="Q1336">
            <v>81.319999999999993</v>
          </cell>
          <cell r="R1336">
            <v>41</v>
          </cell>
          <cell r="S1336">
            <v>319383.90000000002</v>
          </cell>
          <cell r="T1336" t="str">
            <v>NEW</v>
          </cell>
          <cell r="U1336">
            <v>43436.249999999993</v>
          </cell>
          <cell r="V1336">
            <v>33509.9</v>
          </cell>
          <cell r="W1336">
            <v>44943.704861111109</v>
          </cell>
          <cell r="X1336">
            <v>44951.704861111109</v>
          </cell>
          <cell r="Y1336">
            <v>44947</v>
          </cell>
          <cell r="Z1336"/>
          <cell r="AA1336">
            <v>44986.603472222225</v>
          </cell>
          <cell r="AB1336">
            <v>45643.595833333333</v>
          </cell>
          <cell r="AC1336">
            <v>42.898611111115315</v>
          </cell>
          <cell r="AD1336">
            <v>34.898611111115315</v>
          </cell>
          <cell r="AE1336">
            <v>656.99236111110804</v>
          </cell>
          <cell r="AF1336">
            <v>44963.790362969849</v>
          </cell>
          <cell r="AG1336">
            <v>44972.946496798839</v>
          </cell>
          <cell r="AH1336">
            <v>44993.704861111109</v>
          </cell>
          <cell r="AI1336">
            <v>1.3936867619432389</v>
          </cell>
          <cell r="AJ1336">
            <v>15.642675264550192</v>
          </cell>
          <cell r="AK1336">
            <v>23</v>
          </cell>
          <cell r="AL1336">
            <v>36</v>
          </cell>
          <cell r="AM1336">
            <v>23.085501858736059</v>
          </cell>
          <cell r="AN1336">
            <v>29.241635687732341</v>
          </cell>
          <cell r="AO1336">
            <v>20.085501858736059</v>
          </cell>
          <cell r="AP1336">
            <v>42</v>
          </cell>
          <cell r="AQ1336">
            <v>33.6</v>
          </cell>
          <cell r="AR1336">
            <v>28.6</v>
          </cell>
          <cell r="AS1336">
            <v>45020.203472222223</v>
          </cell>
          <cell r="AT1336">
            <v>45015.203472222223</v>
          </cell>
          <cell r="AU1336"/>
          <cell r="AV1336"/>
          <cell r="AW1336"/>
          <cell r="AX1336"/>
          <cell r="AY1336"/>
          <cell r="AZ1336"/>
          <cell r="BA1336"/>
          <cell r="BB1336"/>
          <cell r="BC1336" t="str">
            <v>PAID</v>
          </cell>
          <cell r="BD1336"/>
          <cell r="BE1336">
            <v>44989.603472222225</v>
          </cell>
          <cell r="BF1336">
            <v>63.396527777775191</v>
          </cell>
          <cell r="BG1336">
            <v>44986</v>
          </cell>
          <cell r="BH1336">
            <v>45053</v>
          </cell>
        </row>
        <row r="1337">
          <cell r="E1337" t="str">
            <v>X23010078874</v>
          </cell>
          <cell r="F1337" t="str">
            <v>CITY GOVERNMENT OF TAGUIG</v>
          </cell>
          <cell r="G1337" t="str">
            <v>INT M.L. QUEZON, PUROK 3, TAGUIG CITY</v>
          </cell>
          <cell r="H1337" t="str">
            <v>TAGUIG CITY</v>
          </cell>
          <cell r="I1337" t="str">
            <v>PARAÑAQUE</v>
          </cell>
          <cell r="J1337" t="str">
            <v>2/22-for schedule of digging 1st of march</v>
          </cell>
          <cell r="K1337" t="str">
            <v>W/ ISSUE</v>
          </cell>
          <cell r="L1337" t="str">
            <v>VJC</v>
          </cell>
          <cell r="M1337" t="str">
            <v>CLOSE</v>
          </cell>
          <cell r="N1337" t="str">
            <v>JSP</v>
          </cell>
          <cell r="O1337">
            <v>47.17</v>
          </cell>
          <cell r="P1337">
            <v>41.884</v>
          </cell>
          <cell r="Q1337">
            <v>72.099999999999994</v>
          </cell>
          <cell r="R1337">
            <v>5</v>
          </cell>
          <cell r="S1337">
            <v>295957.59999999998</v>
          </cell>
          <cell r="T1337" t="str">
            <v>NEW</v>
          </cell>
          <cell r="U1337">
            <v>36759.35</v>
          </cell>
          <cell r="V1337">
            <v>34533.730000000003</v>
          </cell>
          <cell r="W1337">
            <v>44963.547222222223</v>
          </cell>
          <cell r="X1337">
            <v>44966</v>
          </cell>
          <cell r="Y1337">
            <v>44967</v>
          </cell>
          <cell r="Z1337"/>
          <cell r="AA1337">
            <v>44993.413194444445</v>
          </cell>
          <cell r="AB1337">
            <v>45278.591666666667</v>
          </cell>
          <cell r="AC1337">
            <v>29.865972222221899</v>
          </cell>
          <cell r="AD1337">
            <v>27.413194444445253</v>
          </cell>
          <cell r="AE1337">
            <v>285.1784722222219</v>
          </cell>
          <cell r="AF1337">
            <v>44983.632724080962</v>
          </cell>
          <cell r="AG1337">
            <v>44992.788857909953</v>
          </cell>
          <cell r="AH1337">
            <v>45013.547222222223</v>
          </cell>
          <cell r="AI1337">
            <v>0.97028339707460032</v>
          </cell>
          <cell r="AJ1337">
            <v>6.7899636243386166</v>
          </cell>
          <cell r="AK1337">
            <v>23</v>
          </cell>
          <cell r="AL1337">
            <v>36</v>
          </cell>
          <cell r="AM1337">
            <v>23.085501858736059</v>
          </cell>
          <cell r="AN1337">
            <v>29.241635687732341</v>
          </cell>
          <cell r="AO1337">
            <v>20.085501858736059</v>
          </cell>
          <cell r="AP1337">
            <v>42</v>
          </cell>
          <cell r="AQ1337">
            <v>33.6</v>
          </cell>
          <cell r="AR1337">
            <v>28.6</v>
          </cell>
          <cell r="AS1337">
            <v>45027.013194444444</v>
          </cell>
          <cell r="AT1337">
            <v>45022.013194444444</v>
          </cell>
          <cell r="AU1337"/>
          <cell r="AV1337"/>
          <cell r="AW1337"/>
          <cell r="AX1337"/>
          <cell r="AY1337"/>
          <cell r="AZ1337"/>
          <cell r="BA1337"/>
          <cell r="BB1337"/>
          <cell r="BC1337" t="str">
            <v>PAID</v>
          </cell>
          <cell r="BD1337"/>
          <cell r="BE1337">
            <v>44996.413194444445</v>
          </cell>
          <cell r="BF1337">
            <v>58.586805555554747</v>
          </cell>
          <cell r="BG1337">
            <v>44993</v>
          </cell>
          <cell r="BH1337">
            <v>45055</v>
          </cell>
        </row>
        <row r="1338">
          <cell r="E1338" t="str">
            <v>X20114794941</v>
          </cell>
          <cell r="F1338" t="str">
            <v>HOLIDAY REAL ESTATE DEVELOPMENT, INC.</v>
          </cell>
          <cell r="G1338" t="str">
            <v>MONTILLANO, ALABANG, MUNTINLUPA</v>
          </cell>
          <cell r="H1338" t="str">
            <v>MUNTINLUPA CITY</v>
          </cell>
          <cell r="I1338" t="str">
            <v>PARAÑAQUE</v>
          </cell>
          <cell r="J1338" t="str">
            <v>for FCOMP</v>
          </cell>
          <cell r="K1338"/>
          <cell r="L1338" t="str">
            <v>VJC</v>
          </cell>
          <cell r="M1338" t="str">
            <v>CLOSE</v>
          </cell>
          <cell r="N1338" t="str">
            <v>MBF</v>
          </cell>
          <cell r="O1338">
            <v>93.73</v>
          </cell>
          <cell r="P1338"/>
          <cell r="Q1338">
            <v>138.83000000000001</v>
          </cell>
          <cell r="R1338">
            <v>217</v>
          </cell>
          <cell r="S1338">
            <v>612717.56000000006</v>
          </cell>
          <cell r="T1338" t="str">
            <v>NEW</v>
          </cell>
          <cell r="U1338">
            <v>63583.95</v>
          </cell>
          <cell r="V1338">
            <v>30492.48</v>
          </cell>
          <cell r="W1338">
            <v>44575.46597222222</v>
          </cell>
          <cell r="X1338">
            <v>44579</v>
          </cell>
          <cell r="Y1338">
            <v>44580</v>
          </cell>
          <cell r="Z1338"/>
          <cell r="AA1338">
            <v>44679.40902777778</v>
          </cell>
          <cell r="AB1338">
            <v>45633.359722222223</v>
          </cell>
          <cell r="AC1338">
            <v>103.94305555555911</v>
          </cell>
          <cell r="AD1338">
            <v>100.40902777777956</v>
          </cell>
          <cell r="AE1338">
            <v>953.9506944444438</v>
          </cell>
          <cell r="AF1338">
            <v>44593.973325163395</v>
          </cell>
          <cell r="AG1338">
            <v>44602.708619281046</v>
          </cell>
          <cell r="AH1338">
            <v>44625.46597222222</v>
          </cell>
          <cell r="AI1338">
            <v>3.6246809116810357</v>
          </cell>
          <cell r="AJ1338">
            <v>21.680697601010085</v>
          </cell>
          <cell r="AK1338">
            <v>26</v>
          </cell>
          <cell r="AL1338">
            <v>30</v>
          </cell>
          <cell r="AM1338">
            <v>21.507352941176471</v>
          </cell>
          <cell r="AN1338">
            <v>27.242647058823529</v>
          </cell>
          <cell r="AO1338">
            <v>18.507352941176471</v>
          </cell>
          <cell r="AP1338">
            <v>44</v>
          </cell>
          <cell r="AQ1338">
            <v>35.200000000000003</v>
          </cell>
          <cell r="AR1338">
            <v>30.200000000000003</v>
          </cell>
          <cell r="AS1338">
            <v>44714.609027777777</v>
          </cell>
          <cell r="AT1338">
            <v>44709.609027777777</v>
          </cell>
          <cell r="AU1338"/>
          <cell r="AV1338"/>
          <cell r="AW1338"/>
          <cell r="AX1338"/>
          <cell r="AY1338"/>
          <cell r="AZ1338"/>
          <cell r="BA1338"/>
          <cell r="BB1338"/>
          <cell r="BC1338" t="str">
            <v>PAID</v>
          </cell>
          <cell r="BD1338"/>
          <cell r="BE1338">
            <v>44682.40902777778</v>
          </cell>
          <cell r="BF1338">
            <v>372.59097222222044</v>
          </cell>
          <cell r="BG1338">
            <v>45044</v>
          </cell>
          <cell r="BH1338">
            <v>45055</v>
          </cell>
        </row>
        <row r="1339">
          <cell r="E1339" t="str">
            <v>X22104479814</v>
          </cell>
          <cell r="F1339" t="str">
            <v>DANIEL LABRA DELGADO JR</v>
          </cell>
          <cell r="G1339" t="str">
            <v>MEDEL, ZONE 3, TAGUIG CITY</v>
          </cell>
          <cell r="H1339" t="str">
            <v>TAGUIG CITY</v>
          </cell>
          <cell r="I1339" t="str">
            <v>PARAÑAQUE</v>
          </cell>
          <cell r="J1339" t="str">
            <v>2/22-for survey and materials modification</v>
          </cell>
          <cell r="K1339" t="str">
            <v>W/ ISSUE</v>
          </cell>
          <cell r="L1339" t="str">
            <v>VJC</v>
          </cell>
          <cell r="M1339" t="str">
            <v>CLOSE</v>
          </cell>
          <cell r="N1339" t="str">
            <v>JSP</v>
          </cell>
          <cell r="O1339">
            <v>54.212000000000003</v>
          </cell>
          <cell r="P1339">
            <v>41.3185</v>
          </cell>
          <cell r="Q1339">
            <v>82</v>
          </cell>
          <cell r="R1339">
            <v>87</v>
          </cell>
          <cell r="S1339">
            <v>338800.17</v>
          </cell>
          <cell r="T1339" t="str">
            <v>NEW</v>
          </cell>
          <cell r="U1339">
            <v>42247.26</v>
          </cell>
          <cell r="V1339">
            <v>44496.53</v>
          </cell>
          <cell r="W1339">
            <v>44964.665277777778</v>
          </cell>
          <cell r="X1339">
            <v>44966</v>
          </cell>
          <cell r="Y1339">
            <v>44967</v>
          </cell>
          <cell r="Z1339"/>
          <cell r="AA1339">
            <v>44993.413888888892</v>
          </cell>
          <cell r="AB1339">
            <v>45553.681944444441</v>
          </cell>
          <cell r="AC1339">
            <v>28.74861111111386</v>
          </cell>
          <cell r="AD1339">
            <v>27.413888888891961</v>
          </cell>
          <cell r="AE1339">
            <v>560.26805555554893</v>
          </cell>
          <cell r="AF1339">
            <v>44983.965658005916</v>
          </cell>
          <cell r="AG1339">
            <v>44992.912426066752</v>
          </cell>
          <cell r="AH1339">
            <v>45014.665277777778</v>
          </cell>
          <cell r="AI1339">
            <v>0.96686505399270395</v>
          </cell>
          <cell r="AJ1339">
            <v>13.33971560846545</v>
          </cell>
          <cell r="AK1339">
            <v>23</v>
          </cell>
          <cell r="AL1339">
            <v>34</v>
          </cell>
          <cell r="AM1339">
            <v>22.300380228136884</v>
          </cell>
          <cell r="AN1339">
            <v>28.247148288973385</v>
          </cell>
          <cell r="AO1339">
            <v>19.300380228136884</v>
          </cell>
          <cell r="AP1339">
            <v>42</v>
          </cell>
          <cell r="AQ1339">
            <v>33.6</v>
          </cell>
          <cell r="AR1339">
            <v>28.6</v>
          </cell>
          <cell r="AS1339">
            <v>45027.013888888891</v>
          </cell>
          <cell r="AT1339">
            <v>45022.013888888891</v>
          </cell>
          <cell r="AU1339"/>
          <cell r="AV1339"/>
          <cell r="AW1339"/>
          <cell r="AX1339"/>
          <cell r="AY1339"/>
          <cell r="AZ1339"/>
          <cell r="BA1339"/>
          <cell r="BB1339"/>
          <cell r="BC1339" t="str">
            <v>PAID</v>
          </cell>
          <cell r="BD1339"/>
          <cell r="BE1339">
            <v>44996.413888888892</v>
          </cell>
          <cell r="BF1339">
            <v>58.586111111108039</v>
          </cell>
          <cell r="BG1339">
            <v>44993</v>
          </cell>
          <cell r="BH1339">
            <v>45055</v>
          </cell>
        </row>
        <row r="1340">
          <cell r="E1340" t="str">
            <v>X23020596987</v>
          </cell>
          <cell r="F1340" t="str">
            <v>MDC BUILDPLUS, INC.,</v>
          </cell>
          <cell r="G1340" t="str">
            <v>SUN VALLEY, SUN VALLEY SUBD, PARANAQUE</v>
          </cell>
          <cell r="H1340" t="str">
            <v>PARAÑAQUE CITY</v>
          </cell>
          <cell r="I1340" t="str">
            <v>PARAÑAQUE</v>
          </cell>
          <cell r="J1340" t="str">
            <v>for survey (03-16-23)</v>
          </cell>
          <cell r="K1340"/>
          <cell r="L1340" t="str">
            <v>ECOM</v>
          </cell>
          <cell r="M1340" t="str">
            <v>CLOSE</v>
          </cell>
          <cell r="N1340" t="str">
            <v>JSP</v>
          </cell>
          <cell r="O1340">
            <v>29.6</v>
          </cell>
          <cell r="P1340">
            <v>21.324000000000002</v>
          </cell>
          <cell r="Q1340">
            <v>40.33</v>
          </cell>
          <cell r="R1340">
            <v>0</v>
          </cell>
          <cell r="S1340">
            <v>31611.37</v>
          </cell>
          <cell r="T1340" t="str">
            <v>TERMINATION</v>
          </cell>
          <cell r="U1340">
            <v>23075.040000000001</v>
          </cell>
          <cell r="V1340">
            <v>28636.1</v>
          </cell>
          <cell r="W1340">
            <v>44993.723611111112</v>
          </cell>
          <cell r="X1340">
            <v>44995</v>
          </cell>
          <cell r="Y1340">
            <v>44999</v>
          </cell>
          <cell r="Z1340"/>
          <cell r="AA1340">
            <v>45013.393750000003</v>
          </cell>
          <cell r="AB1340">
            <v>45171.300694444442</v>
          </cell>
          <cell r="AC1340">
            <v>19.670138888890506</v>
          </cell>
          <cell r="AD1340">
            <v>18.39375000000291</v>
          </cell>
          <cell r="AE1340">
            <v>157.90694444443943</v>
          </cell>
          <cell r="AF1340">
            <v>45012.497804659499</v>
          </cell>
          <cell r="AG1340">
            <v>45021.3042562724</v>
          </cell>
          <cell r="AH1340">
            <v>45043.723611111112</v>
          </cell>
          <cell r="AI1340">
            <v>0.67752700617289519</v>
          </cell>
          <cell r="AJ1340">
            <v>3.9476736111109858</v>
          </cell>
          <cell r="AK1340">
            <v>20</v>
          </cell>
          <cell r="AL1340">
            <v>36</v>
          </cell>
          <cell r="AM1340">
            <v>21.774193548387096</v>
          </cell>
          <cell r="AN1340">
            <v>27.58064516129032</v>
          </cell>
          <cell r="AO1340">
            <v>18.774193548387096</v>
          </cell>
          <cell r="AP1340">
            <v>40</v>
          </cell>
          <cell r="AQ1340">
            <v>32</v>
          </cell>
          <cell r="AR1340">
            <v>27</v>
          </cell>
          <cell r="AS1340">
            <v>45045.393750000003</v>
          </cell>
          <cell r="AT1340">
            <v>45040.393750000003</v>
          </cell>
          <cell r="AU1340"/>
          <cell r="AV1340"/>
          <cell r="AW1340"/>
          <cell r="AX1340"/>
          <cell r="AY1340"/>
          <cell r="AZ1340"/>
          <cell r="BA1340"/>
          <cell r="BB1340"/>
          <cell r="BC1340" t="str">
            <v>PAID</v>
          </cell>
          <cell r="BD1340"/>
          <cell r="BE1340">
            <v>45016.393750000003</v>
          </cell>
          <cell r="BF1340">
            <v>41.60624999999709</v>
          </cell>
          <cell r="BG1340">
            <v>45008</v>
          </cell>
          <cell r="BH1340">
            <v>45058</v>
          </cell>
        </row>
        <row r="1341">
          <cell r="E1341" t="str">
            <v>X22114842545</v>
          </cell>
          <cell r="F1341" t="str">
            <v>VBO ARCHITECTS AND ENGINEERS</v>
          </cell>
          <cell r="G1341" t="str">
            <v>GOLDEN GATE PARK, PARKHOMES SUBD, MUNTINLUPA</v>
          </cell>
          <cell r="H1341" t="str">
            <v>MUNTINLUPA CITY</v>
          </cell>
          <cell r="I1341" t="str">
            <v>PARAÑAQUE</v>
          </cell>
          <cell r="J1341"/>
          <cell r="K1341" t="str">
            <v>W/O ISSUE</v>
          </cell>
          <cell r="L1341" t="str">
            <v>CHALLENGER</v>
          </cell>
          <cell r="M1341" t="str">
            <v>CLOSE</v>
          </cell>
          <cell r="N1341" t="str">
            <v>JSP</v>
          </cell>
          <cell r="O1341">
            <v>277.66000000000003</v>
          </cell>
          <cell r="P1341">
            <v>201.13650000000001</v>
          </cell>
          <cell r="Q1341">
            <v>421.8</v>
          </cell>
          <cell r="R1341">
            <v>76</v>
          </cell>
          <cell r="S1341">
            <v>1112670.6499999999</v>
          </cell>
          <cell r="T1341" t="str">
            <v>NEW</v>
          </cell>
          <cell r="U1341">
            <v>216404.30000000005</v>
          </cell>
          <cell r="V1341">
            <v>215962.42</v>
          </cell>
          <cell r="W1341">
            <v>44942.383333333331</v>
          </cell>
          <cell r="X1341">
            <v>44951.567361111112</v>
          </cell>
          <cell r="Y1341">
            <v>44944</v>
          </cell>
          <cell r="Z1341"/>
          <cell r="AA1341">
            <v>44953.749305555553</v>
          </cell>
          <cell r="AB1341">
            <v>45552.59652777778</v>
          </cell>
          <cell r="AC1341">
            <v>11.365972222221899</v>
          </cell>
          <cell r="AD1341">
            <v>2.1819444444408873</v>
          </cell>
          <cell r="AE1341">
            <v>598.84722222222626</v>
          </cell>
          <cell r="AF1341">
            <v>44964.414008179956</v>
          </cell>
          <cell r="AG1341">
            <v>44974.088854805726</v>
          </cell>
          <cell r="AH1341">
            <v>44992.383333333331</v>
          </cell>
          <cell r="AI1341">
            <v>0.34056130004083995</v>
          </cell>
          <cell r="AJ1341">
            <v>11.976944444444525</v>
          </cell>
          <cell r="AK1341">
            <v>32</v>
          </cell>
          <cell r="AL1341">
            <v>34</v>
          </cell>
          <cell r="AM1341">
            <v>25.030674846625768</v>
          </cell>
          <cell r="AN1341">
            <v>31.70552147239264</v>
          </cell>
          <cell r="AO1341">
            <v>22.030674846625768</v>
          </cell>
          <cell r="AP1341">
            <v>50</v>
          </cell>
          <cell r="AQ1341">
            <v>40</v>
          </cell>
          <cell r="AR1341">
            <v>35</v>
          </cell>
          <cell r="AS1341">
            <v>44993.749305555553</v>
          </cell>
          <cell r="AT1341">
            <v>44988.749305555553</v>
          </cell>
          <cell r="AU1341"/>
          <cell r="AV1341"/>
          <cell r="AW1341"/>
          <cell r="AX1341"/>
          <cell r="AY1341"/>
          <cell r="AZ1341"/>
          <cell r="BA1341"/>
          <cell r="BB1341"/>
          <cell r="BC1341" t="str">
            <v>PAID</v>
          </cell>
          <cell r="BD1341"/>
          <cell r="BE1341">
            <v>44956.749305555553</v>
          </cell>
          <cell r="BF1341">
            <v>101.25069444444671</v>
          </cell>
          <cell r="BG1341">
            <v>44953</v>
          </cell>
          <cell r="BH1341">
            <v>45058</v>
          </cell>
        </row>
        <row r="1342">
          <cell r="E1342" t="str">
            <v>X22062802684</v>
          </cell>
          <cell r="F1342" t="str">
            <v>SHALOM CHRISTIAN ALMORADIE GAERLAN</v>
          </cell>
          <cell r="G1342" t="str">
            <v>BROOKSIDE, LEVITOWN PH 9 SUBD, PARANAQUE</v>
          </cell>
          <cell r="H1342" t="str">
            <v>PARAÑAQUE CITY</v>
          </cell>
          <cell r="I1342" t="str">
            <v>PARAÑAQUE</v>
          </cell>
          <cell r="J1342" t="str">
            <v>1/11 for digging to commence 3rd week January</v>
          </cell>
          <cell r="K1342"/>
          <cell r="L1342" t="str">
            <v>VJC</v>
          </cell>
          <cell r="M1342" t="str">
            <v>CLOSE</v>
          </cell>
          <cell r="N1342" t="str">
            <v>JCF</v>
          </cell>
          <cell r="O1342">
            <v>200.6</v>
          </cell>
          <cell r="P1342">
            <v>167.55529999999999</v>
          </cell>
          <cell r="Q1342">
            <v>318.75</v>
          </cell>
          <cell r="R1342">
            <v>38</v>
          </cell>
          <cell r="S1342">
            <v>860549.17</v>
          </cell>
          <cell r="T1342" t="str">
            <v>MODIFICATION</v>
          </cell>
          <cell r="U1342">
            <v>138572.85999999999</v>
          </cell>
          <cell r="V1342">
            <v>69853.66</v>
          </cell>
          <cell r="W1342">
            <v>44890.713888888888</v>
          </cell>
          <cell r="X1342">
            <v>44894</v>
          </cell>
          <cell r="Y1342">
            <v>44896</v>
          </cell>
          <cell r="Z1342"/>
          <cell r="AA1342">
            <v>44950.73541666667</v>
          </cell>
          <cell r="AB1342">
            <v>45637.435416666667</v>
          </cell>
          <cell r="AC1342">
            <v>60.021527777782467</v>
          </cell>
          <cell r="AD1342">
            <v>56.735416666670062</v>
          </cell>
          <cell r="AE1342">
            <v>686.69999999999709</v>
          </cell>
          <cell r="AF1342">
            <v>44913.185587002095</v>
          </cell>
          <cell r="AG1342">
            <v>44922.978039832284</v>
          </cell>
          <cell r="AH1342">
            <v>44940.713888888888</v>
          </cell>
          <cell r="AI1342">
            <v>1.7673005401235948</v>
          </cell>
          <cell r="AJ1342">
            <v>14.30624999999994</v>
          </cell>
          <cell r="AK1342">
            <v>30</v>
          </cell>
          <cell r="AL1342">
            <v>36</v>
          </cell>
          <cell r="AM1342">
            <v>25.471698113207545</v>
          </cell>
          <cell r="AN1342">
            <v>32.264150943396224</v>
          </cell>
          <cell r="AO1342">
            <v>22.471698113207545</v>
          </cell>
          <cell r="AP1342">
            <v>48</v>
          </cell>
          <cell r="AQ1342">
            <v>38.400000000000006</v>
          </cell>
          <cell r="AR1342">
            <v>33.400000000000006</v>
          </cell>
          <cell r="AS1342">
            <v>44989.135416666672</v>
          </cell>
          <cell r="AT1342">
            <v>44984.135416666672</v>
          </cell>
          <cell r="AU1342"/>
          <cell r="AV1342"/>
          <cell r="AW1342"/>
          <cell r="AX1342"/>
          <cell r="AY1342"/>
          <cell r="AZ1342"/>
          <cell r="BA1342"/>
          <cell r="BB1342"/>
          <cell r="BC1342" t="str">
            <v>PAID</v>
          </cell>
          <cell r="BD1342"/>
          <cell r="BE1342">
            <v>44953.73541666667</v>
          </cell>
          <cell r="BF1342">
            <v>104.26458333332994</v>
          </cell>
          <cell r="BG1342">
            <v>44950</v>
          </cell>
          <cell r="BH1342">
            <v>45058</v>
          </cell>
        </row>
        <row r="1343">
          <cell r="E1343" t="str">
            <v>X22072993360</v>
          </cell>
          <cell r="F1343" t="str">
            <v>GOLDEN DONUTS, INC.</v>
          </cell>
          <cell r="G1343" t="str">
            <v>BAYANAN, BAYANAN, BACOOR</v>
          </cell>
          <cell r="H1343" t="str">
            <v>BACOOR CITY</v>
          </cell>
          <cell r="I1343" t="str">
            <v>DASMA</v>
          </cell>
          <cell r="J1343" t="str">
            <v>RTPI with Jetti Gas Station c/o BC</v>
          </cell>
          <cell r="K1343" t="str">
            <v>W/ ISSUE</v>
          </cell>
          <cell r="L1343" t="str">
            <v>CHALLENGER</v>
          </cell>
          <cell r="M1343" t="str">
            <v>CLOSE</v>
          </cell>
          <cell r="N1343" t="str">
            <v>JSP</v>
          </cell>
          <cell r="O1343">
            <v>35.130000000000003</v>
          </cell>
          <cell r="P1343">
            <v>18.268799999999999</v>
          </cell>
          <cell r="Q1343">
            <v>48.03</v>
          </cell>
          <cell r="R1343">
            <v>28</v>
          </cell>
          <cell r="S1343">
            <v>196318.67</v>
          </cell>
          <cell r="T1343" t="str">
            <v>NEW</v>
          </cell>
          <cell r="U1343">
            <v>27376.95</v>
          </cell>
          <cell r="V1343">
            <v>22132.05</v>
          </cell>
          <cell r="W1343">
            <v>44932.700694444444</v>
          </cell>
          <cell r="X1343">
            <v>44943.527777777781</v>
          </cell>
          <cell r="Y1343">
            <v>44937</v>
          </cell>
          <cell r="Z1343"/>
          <cell r="AA1343">
            <v>44992.434027777781</v>
          </cell>
          <cell r="AB1343">
            <v>45203.739583333336</v>
          </cell>
          <cell r="AC1343">
            <v>59.733333333337214</v>
          </cell>
          <cell r="AD1343">
            <v>48.90625</v>
          </cell>
          <cell r="AE1343">
            <v>211.30555555555475</v>
          </cell>
          <cell r="AF1343">
            <v>44951.47488799283</v>
          </cell>
          <cell r="AG1343">
            <v>44960.281339605732</v>
          </cell>
          <cell r="AH1343">
            <v>44982.700694444444</v>
          </cell>
          <cell r="AI1343">
            <v>2.0574814814816151</v>
          </cell>
          <cell r="AJ1343">
            <v>5.2826388888888687</v>
          </cell>
          <cell r="AK1343">
            <v>20</v>
          </cell>
          <cell r="AL1343">
            <v>36</v>
          </cell>
          <cell r="AM1343">
            <v>21.774193548387096</v>
          </cell>
          <cell r="AN1343">
            <v>27.58064516129032</v>
          </cell>
          <cell r="AO1343">
            <v>18.774193548387096</v>
          </cell>
          <cell r="AP1343">
            <v>40</v>
          </cell>
          <cell r="AQ1343">
            <v>32</v>
          </cell>
          <cell r="AR1343">
            <v>27</v>
          </cell>
          <cell r="AS1343">
            <v>45024.434027777781</v>
          </cell>
          <cell r="AT1343">
            <v>45019.434027777781</v>
          </cell>
          <cell r="AU1343"/>
          <cell r="AV1343"/>
          <cell r="AW1343"/>
          <cell r="AX1343"/>
          <cell r="AY1343"/>
          <cell r="AZ1343"/>
          <cell r="BA1343"/>
          <cell r="BB1343"/>
          <cell r="BC1343" t="str">
            <v>PAID</v>
          </cell>
          <cell r="BD1343"/>
          <cell r="BE1343">
            <v>44995.434027777781</v>
          </cell>
          <cell r="BF1343">
            <v>71.565972222218988</v>
          </cell>
          <cell r="BG1343">
            <v>44992</v>
          </cell>
          <cell r="BH1343">
            <v>45067</v>
          </cell>
        </row>
        <row r="1344">
          <cell r="E1344" t="str">
            <v>X23010131350</v>
          </cell>
          <cell r="F1344" t="str">
            <v>AMOR CANTILA PEDRAJITA</v>
          </cell>
          <cell r="G1344" t="str">
            <v>BLOCK 47 ST, GEORGETOWN HEIGHTS SUBD PH II, BACOOR</v>
          </cell>
          <cell r="H1344" t="str">
            <v>BACOOR CITY</v>
          </cell>
          <cell r="I1344" t="str">
            <v>DASMA</v>
          </cell>
          <cell r="J1344"/>
          <cell r="K1344" t="str">
            <v>W/O ISSUE</v>
          </cell>
          <cell r="L1344" t="str">
            <v>CHALLENGER</v>
          </cell>
          <cell r="M1344" t="str">
            <v>CLOSE</v>
          </cell>
          <cell r="N1344" t="str">
            <v>JSP</v>
          </cell>
          <cell r="O1344">
            <v>20.399999999999999</v>
          </cell>
          <cell r="P1344">
            <v>12.526</v>
          </cell>
          <cell r="Q1344">
            <v>28.13</v>
          </cell>
          <cell r="R1344">
            <v>5</v>
          </cell>
          <cell r="S1344">
            <v>51585.88</v>
          </cell>
          <cell r="T1344" t="str">
            <v>NEW</v>
          </cell>
          <cell r="U1344">
            <v>15898.02</v>
          </cell>
          <cell r="V1344">
            <v>18366.84</v>
          </cell>
          <cell r="W1344">
            <v>44959.680555555555</v>
          </cell>
          <cell r="X1344">
            <v>44964</v>
          </cell>
          <cell r="Y1344">
            <v>44960</v>
          </cell>
          <cell r="Z1344"/>
          <cell r="AA1344">
            <v>44965.663888888892</v>
          </cell>
          <cell r="AB1344">
            <v>45204.62222222222</v>
          </cell>
          <cell r="AC1344">
            <v>5.9833333333372138</v>
          </cell>
          <cell r="AD1344">
            <v>1.663888888891961</v>
          </cell>
          <cell r="AE1344">
            <v>238.95833333332848</v>
          </cell>
          <cell r="AF1344">
            <v>44978.454749103941</v>
          </cell>
          <cell r="AG1344">
            <v>44987.261200716843</v>
          </cell>
          <cell r="AH1344">
            <v>45009.680555555555</v>
          </cell>
          <cell r="AI1344">
            <v>0.20609259259272625</v>
          </cell>
          <cell r="AJ1344">
            <v>5.9739583333332122</v>
          </cell>
          <cell r="AK1344">
            <v>20</v>
          </cell>
          <cell r="AL1344">
            <v>36</v>
          </cell>
          <cell r="AM1344">
            <v>21.774193548387096</v>
          </cell>
          <cell r="AN1344">
            <v>27.58064516129032</v>
          </cell>
          <cell r="AO1344">
            <v>18.774193548387096</v>
          </cell>
          <cell r="AP1344">
            <v>40</v>
          </cell>
          <cell r="AQ1344">
            <v>32</v>
          </cell>
          <cell r="AR1344">
            <v>27</v>
          </cell>
          <cell r="AS1344">
            <v>44997.663888888892</v>
          </cell>
          <cell r="AT1344">
            <v>44992.663888888892</v>
          </cell>
          <cell r="AU1344"/>
          <cell r="AV1344"/>
          <cell r="AW1344"/>
          <cell r="AX1344"/>
          <cell r="AY1344"/>
          <cell r="AZ1344"/>
          <cell r="BA1344"/>
          <cell r="BB1344"/>
          <cell r="BC1344" t="str">
            <v>PAID</v>
          </cell>
          <cell r="BD1344"/>
          <cell r="BE1344">
            <v>44968.663888888892</v>
          </cell>
          <cell r="BF1344">
            <v>98.336111111108039</v>
          </cell>
          <cell r="BG1344">
            <v>44965</v>
          </cell>
          <cell r="BH1344">
            <v>45067</v>
          </cell>
        </row>
        <row r="1345">
          <cell r="E1345" t="str">
            <v>X23020384460</v>
          </cell>
          <cell r="F1345" t="str">
            <v>STA. LUCIA REALTY &amp; DEVELOPMENT, INC.</v>
          </cell>
          <cell r="G1345" t="str">
            <v>BLK 13, VISTA VERDE PH I, BACOOR</v>
          </cell>
          <cell r="H1345" t="str">
            <v>BACOOR CITY</v>
          </cell>
          <cell r="I1345" t="str">
            <v>DASMA</v>
          </cell>
          <cell r="J1345"/>
          <cell r="K1345"/>
          <cell r="L1345" t="str">
            <v>CHALLENGER</v>
          </cell>
          <cell r="M1345" t="str">
            <v>CLOSE</v>
          </cell>
          <cell r="N1345" t="str">
            <v>JSP</v>
          </cell>
          <cell r="O1345">
            <v>83.84</v>
          </cell>
          <cell r="P1345">
            <v>72.073999999999998</v>
          </cell>
          <cell r="Q1345">
            <v>115.17</v>
          </cell>
          <cell r="R1345">
            <v>6</v>
          </cell>
          <cell r="S1345">
            <v>165002.92000000001</v>
          </cell>
          <cell r="T1345" t="str">
            <v>MODIFICATION</v>
          </cell>
          <cell r="U1345">
            <v>64636.11</v>
          </cell>
          <cell r="V1345">
            <v>67506.509999999995</v>
          </cell>
          <cell r="W1345">
            <v>44974.647222222222</v>
          </cell>
          <cell r="X1345">
            <v>44985</v>
          </cell>
          <cell r="Y1345">
            <v>44979</v>
          </cell>
          <cell r="Z1345"/>
          <cell r="AA1345">
            <v>44999.397916666669</v>
          </cell>
          <cell r="AB1345">
            <v>45204.634722222225</v>
          </cell>
          <cell r="AC1345">
            <v>24.750694444446708</v>
          </cell>
          <cell r="AD1345">
            <v>14.397916666668607</v>
          </cell>
          <cell r="AE1345">
            <v>205.2368055555562</v>
          </cell>
          <cell r="AF1345">
            <v>44995.854118773947</v>
          </cell>
          <cell r="AG1345">
            <v>45005.309291187739</v>
          </cell>
          <cell r="AH1345">
            <v>45024.647222222222</v>
          </cell>
          <cell r="AI1345">
            <v>0.76684843898392563</v>
          </cell>
          <cell r="AJ1345">
            <v>4.6644728535353686</v>
          </cell>
          <cell r="AK1345">
            <v>26</v>
          </cell>
          <cell r="AL1345">
            <v>36</v>
          </cell>
          <cell r="AM1345">
            <v>24.206896551724139</v>
          </cell>
          <cell r="AN1345">
            <v>30.662068965517239</v>
          </cell>
          <cell r="AO1345">
            <v>21.206896551724139</v>
          </cell>
          <cell r="AP1345">
            <v>44</v>
          </cell>
          <cell r="AQ1345">
            <v>35.200000000000003</v>
          </cell>
          <cell r="AR1345">
            <v>30.200000000000003</v>
          </cell>
          <cell r="AS1345">
            <v>45034.597916666666</v>
          </cell>
          <cell r="AT1345">
            <v>45029.597916666666</v>
          </cell>
          <cell r="AU1345"/>
          <cell r="AV1345"/>
          <cell r="AW1345"/>
          <cell r="AX1345"/>
          <cell r="AY1345"/>
          <cell r="AZ1345"/>
          <cell r="BA1345"/>
          <cell r="BB1345"/>
          <cell r="BC1345" t="str">
            <v>PAID</v>
          </cell>
          <cell r="BD1345"/>
          <cell r="BE1345">
            <v>45002.397916666669</v>
          </cell>
          <cell r="BF1345">
            <v>64.602083333331393</v>
          </cell>
          <cell r="BG1345">
            <v>44999</v>
          </cell>
          <cell r="BH1345">
            <v>45067</v>
          </cell>
        </row>
        <row r="1346">
          <cell r="E1346" t="str">
            <v>X21083530457</v>
          </cell>
          <cell r="F1346" t="str">
            <v>GLOBE TELECOM, INC.</v>
          </cell>
          <cell r="G1346" t="str">
            <v>GRANADILLA, CAMELLA SPV WEST PH 3, BACOOR</v>
          </cell>
          <cell r="H1346" t="str">
            <v>BACOOR CITY</v>
          </cell>
          <cell r="I1346" t="str">
            <v>DASMA</v>
          </cell>
          <cell r="J1346" t="str">
            <v>target 3rd week Feb</v>
          </cell>
          <cell r="K1346" t="str">
            <v>W/O ISSUE</v>
          </cell>
          <cell r="L1346" t="str">
            <v>CHALLENGER</v>
          </cell>
          <cell r="M1346" t="str">
            <v>CLOSE</v>
          </cell>
          <cell r="N1346" t="str">
            <v>JSP</v>
          </cell>
          <cell r="O1346">
            <v>12.1203</v>
          </cell>
          <cell r="P1346">
            <v>14.1708</v>
          </cell>
          <cell r="Q1346">
            <v>16.5</v>
          </cell>
          <cell r="R1346">
            <v>23</v>
          </cell>
          <cell r="S1346">
            <v>102973.41</v>
          </cell>
          <cell r="T1346" t="str">
            <v>NEW</v>
          </cell>
          <cell r="U1346">
            <v>9445.2999999999993</v>
          </cell>
          <cell r="V1346">
            <v>11540.06</v>
          </cell>
          <cell r="W1346">
            <v>44964.734722222223</v>
          </cell>
          <cell r="X1346">
            <v>44966</v>
          </cell>
          <cell r="Y1346">
            <v>44966</v>
          </cell>
          <cell r="Z1346"/>
          <cell r="AA1346">
            <v>44974.757638888892</v>
          </cell>
          <cell r="AB1346">
            <v>45206.597222222219</v>
          </cell>
          <cell r="AC1346">
            <v>10.022916666668607</v>
          </cell>
          <cell r="AD1346">
            <v>8.757638888891961</v>
          </cell>
          <cell r="AE1346">
            <v>231.83958333332703</v>
          </cell>
          <cell r="AF1346">
            <v>44983.50891577061</v>
          </cell>
          <cell r="AG1346">
            <v>44992.315367383511</v>
          </cell>
          <cell r="AH1346">
            <v>45014.734722222223</v>
          </cell>
          <cell r="AI1346">
            <v>0.34523379629636308</v>
          </cell>
          <cell r="AJ1346">
            <v>5.795989583333176</v>
          </cell>
          <cell r="AK1346">
            <v>20</v>
          </cell>
          <cell r="AL1346">
            <v>36</v>
          </cell>
          <cell r="AM1346">
            <v>21.774193548387096</v>
          </cell>
          <cell r="AN1346">
            <v>27.58064516129032</v>
          </cell>
          <cell r="AO1346">
            <v>18.774193548387096</v>
          </cell>
          <cell r="AP1346">
            <v>40</v>
          </cell>
          <cell r="AQ1346">
            <v>32</v>
          </cell>
          <cell r="AR1346">
            <v>27</v>
          </cell>
          <cell r="AS1346">
            <v>45006.757638888892</v>
          </cell>
          <cell r="AT1346">
            <v>45001.757638888892</v>
          </cell>
          <cell r="AU1346"/>
          <cell r="AV1346"/>
          <cell r="AW1346"/>
          <cell r="AX1346"/>
          <cell r="AY1346"/>
          <cell r="AZ1346"/>
          <cell r="BA1346"/>
          <cell r="BB1346"/>
          <cell r="BC1346" t="str">
            <v>PAID</v>
          </cell>
          <cell r="BD1346"/>
          <cell r="BE1346">
            <v>44977.757638888892</v>
          </cell>
          <cell r="BF1346">
            <v>89.242361111108039</v>
          </cell>
          <cell r="BG1346">
            <v>44967</v>
          </cell>
          <cell r="BH1346">
            <v>45067</v>
          </cell>
        </row>
        <row r="1347">
          <cell r="E1347" t="str">
            <v>X22041502557</v>
          </cell>
          <cell r="F1347" t="str">
            <v>TOWER 6789 CORPORATION</v>
          </cell>
          <cell r="G1347" t="str">
            <v>SAN PEDRO, SAN ANTONIO VALLEY 2, PARANAQUE</v>
          </cell>
          <cell r="H1347" t="str">
            <v>PARAÑAQUE CITY</v>
          </cell>
          <cell r="I1347" t="str">
            <v>PARAÑAQUE</v>
          </cell>
          <cell r="J1347" t="str">
            <v>Road Access Issue</v>
          </cell>
          <cell r="K1347" t="str">
            <v>W/ ISSUE</v>
          </cell>
          <cell r="L1347" t="str">
            <v>CHALLENGER</v>
          </cell>
          <cell r="M1347" t="str">
            <v>CLOSE</v>
          </cell>
          <cell r="N1347" t="str">
            <v>JSP</v>
          </cell>
          <cell r="O1347">
            <v>12.76</v>
          </cell>
          <cell r="P1347">
            <v>14.250299999999999</v>
          </cell>
          <cell r="Q1347">
            <v>17.45</v>
          </cell>
          <cell r="R1347">
            <v>18</v>
          </cell>
          <cell r="S1347">
            <v>113666.56</v>
          </cell>
          <cell r="T1347" t="str">
            <v>NEW</v>
          </cell>
          <cell r="U1347">
            <v>9943.64</v>
          </cell>
          <cell r="V1347">
            <v>11922.08</v>
          </cell>
          <cell r="W1347">
            <v>44937.609027777777</v>
          </cell>
          <cell r="X1347">
            <v>44943</v>
          </cell>
          <cell r="Y1347">
            <v>44939</v>
          </cell>
          <cell r="Z1347"/>
          <cell r="AA1347">
            <v>44996.61041666667</v>
          </cell>
          <cell r="AB1347">
            <v>45211.75277777778</v>
          </cell>
          <cell r="AC1347">
            <v>59.001388888893416</v>
          </cell>
          <cell r="AD1347">
            <v>53.610416666670062</v>
          </cell>
          <cell r="AE1347">
            <v>215.14236111110949</v>
          </cell>
          <cell r="AF1347">
            <v>44956.383221326163</v>
          </cell>
          <cell r="AG1347">
            <v>44965.189672939065</v>
          </cell>
          <cell r="AH1347">
            <v>44987.609027777777</v>
          </cell>
          <cell r="AI1347">
            <v>2.0322700617285507</v>
          </cell>
          <cell r="AJ1347">
            <v>5.3785590277777375</v>
          </cell>
          <cell r="AK1347">
            <v>20</v>
          </cell>
          <cell r="AL1347">
            <v>36</v>
          </cell>
          <cell r="AM1347">
            <v>21.774193548387096</v>
          </cell>
          <cell r="AN1347">
            <v>27.58064516129032</v>
          </cell>
          <cell r="AO1347">
            <v>18.774193548387096</v>
          </cell>
          <cell r="AP1347">
            <v>40</v>
          </cell>
          <cell r="AQ1347">
            <v>32</v>
          </cell>
          <cell r="AR1347">
            <v>27</v>
          </cell>
          <cell r="AS1347">
            <v>45028.61041666667</v>
          </cell>
          <cell r="AT1347">
            <v>45023.61041666667</v>
          </cell>
          <cell r="AU1347"/>
          <cell r="AV1347"/>
          <cell r="AW1347"/>
          <cell r="AX1347"/>
          <cell r="AY1347"/>
          <cell r="AZ1347"/>
          <cell r="BA1347"/>
          <cell r="BB1347"/>
          <cell r="BC1347" t="str">
            <v>PAID</v>
          </cell>
          <cell r="BD1347"/>
          <cell r="BE1347">
            <v>44999.61041666667</v>
          </cell>
          <cell r="BF1347">
            <v>67.389583333329938</v>
          </cell>
          <cell r="BG1347">
            <v>44996</v>
          </cell>
          <cell r="BH1347">
            <v>45067</v>
          </cell>
        </row>
        <row r="1348">
          <cell r="E1348" t="str">
            <v>X23020625376</v>
          </cell>
          <cell r="F1348" t="str">
            <v>MANILA WATER COMPANY, INC.</v>
          </cell>
          <cell r="G1348" t="str">
            <v>RADIAN, ARCA SOUTH, TAGUIG CITY</v>
          </cell>
          <cell r="H1348" t="str">
            <v>TAGUIG CITY</v>
          </cell>
          <cell r="I1348" t="str">
            <v>PARAÑAQUE</v>
          </cell>
          <cell r="J1348"/>
          <cell r="K1348" t="str">
            <v>W/O ISSUE</v>
          </cell>
          <cell r="L1348" t="str">
            <v>VJC</v>
          </cell>
          <cell r="M1348" t="str">
            <v>CLOSE</v>
          </cell>
          <cell r="N1348" t="str">
            <v>JSP</v>
          </cell>
          <cell r="O1348">
            <v>13.695</v>
          </cell>
          <cell r="P1348">
            <v>11.9415</v>
          </cell>
          <cell r="Q1348">
            <v>18.63</v>
          </cell>
          <cell r="R1348">
            <v>107.3</v>
          </cell>
          <cell r="S1348">
            <v>135037.49</v>
          </cell>
          <cell r="T1348" t="str">
            <v>NEW</v>
          </cell>
          <cell r="U1348">
            <v>10672.48</v>
          </cell>
          <cell r="V1348">
            <v>11944.3</v>
          </cell>
          <cell r="W1348">
            <v>45002.688194444447</v>
          </cell>
          <cell r="X1348">
            <v>45007</v>
          </cell>
          <cell r="Y1348">
            <v>45006</v>
          </cell>
          <cell r="Z1348"/>
          <cell r="AA1348">
            <v>45013.613194444442</v>
          </cell>
          <cell r="AB1348">
            <v>45274.604861111111</v>
          </cell>
          <cell r="AC1348">
            <v>10.924999999995634</v>
          </cell>
          <cell r="AD1348">
            <v>6.6131944444423425</v>
          </cell>
          <cell r="AE1348">
            <v>260.99166666666861</v>
          </cell>
          <cell r="AF1348">
            <v>45020.027177495293</v>
          </cell>
          <cell r="AG1348">
            <v>45028.450906308855</v>
          </cell>
          <cell r="AH1348">
            <v>45052.688194444447</v>
          </cell>
          <cell r="AI1348">
            <v>0.40285937499983904</v>
          </cell>
          <cell r="AJ1348">
            <v>6.5247916666667152</v>
          </cell>
          <cell r="AK1348">
            <v>20</v>
          </cell>
          <cell r="AL1348">
            <v>32</v>
          </cell>
          <cell r="AM1348">
            <v>20.33898305084746</v>
          </cell>
          <cell r="AN1348">
            <v>25.762711864406779</v>
          </cell>
          <cell r="AO1348">
            <v>17.33898305084746</v>
          </cell>
          <cell r="AP1348">
            <v>40</v>
          </cell>
          <cell r="AQ1348">
            <v>32</v>
          </cell>
          <cell r="AR1348">
            <v>27</v>
          </cell>
          <cell r="AS1348">
            <v>45045.613194444442</v>
          </cell>
          <cell r="AT1348">
            <v>45040.613194444442</v>
          </cell>
          <cell r="AU1348"/>
          <cell r="AV1348"/>
          <cell r="AW1348"/>
          <cell r="AX1348"/>
          <cell r="AY1348"/>
          <cell r="AZ1348"/>
          <cell r="BA1348"/>
          <cell r="BB1348"/>
          <cell r="BC1348" t="str">
            <v>PAID</v>
          </cell>
          <cell r="BD1348"/>
          <cell r="BE1348">
            <v>45016.613194444442</v>
          </cell>
          <cell r="BF1348">
            <v>50.386805555557657</v>
          </cell>
          <cell r="BG1348">
            <v>45013</v>
          </cell>
          <cell r="BH1348">
            <v>45067</v>
          </cell>
        </row>
        <row r="1349">
          <cell r="E1349" t="str">
            <v>X22114767244</v>
          </cell>
          <cell r="F1349" t="str">
            <v>CHRISANTO SANCHEZ CASQUERO</v>
          </cell>
          <cell r="G1349" t="str">
            <v>E. RODRIGUEZ JR., SAN AGUSTIN VILL, PARANAQUE</v>
          </cell>
          <cell r="H1349" t="str">
            <v>PARAÑAQUE CITY</v>
          </cell>
          <cell r="I1349" t="str">
            <v>PARAÑAQUE</v>
          </cell>
          <cell r="J1349"/>
          <cell r="K1349" t="str">
            <v>W/ ISSUE</v>
          </cell>
          <cell r="L1349" t="str">
            <v>CHALLENGER</v>
          </cell>
          <cell r="M1349" t="str">
            <v>CLOSE</v>
          </cell>
          <cell r="N1349" t="str">
            <v>JSP</v>
          </cell>
          <cell r="O1349">
            <v>57.51</v>
          </cell>
          <cell r="P1349">
            <v>64.746099999999998</v>
          </cell>
          <cell r="Q1349">
            <v>96.48</v>
          </cell>
          <cell r="R1349">
            <v>70.5</v>
          </cell>
          <cell r="S1349">
            <v>361636.77</v>
          </cell>
          <cell r="T1349" t="str">
            <v>NEW</v>
          </cell>
          <cell r="U1349">
            <v>44820.15</v>
          </cell>
          <cell r="V1349">
            <v>57761.04</v>
          </cell>
          <cell r="W1349">
            <v>44947.382638888892</v>
          </cell>
          <cell r="X1349">
            <v>44953.631944444445</v>
          </cell>
          <cell r="Y1349">
            <v>44951</v>
          </cell>
          <cell r="Z1349"/>
          <cell r="AA1349">
            <v>44967</v>
          </cell>
          <cell r="AB1349">
            <v>45362.598611111112</v>
          </cell>
          <cell r="AC1349">
            <v>19.617361111108039</v>
          </cell>
          <cell r="AD1349">
            <v>13.368055555554747</v>
          </cell>
          <cell r="AE1349">
            <v>395.5986111111124</v>
          </cell>
          <cell r="AF1349">
            <v>44966.68301911703</v>
          </cell>
          <cell r="AG1349">
            <v>44975.629787177866</v>
          </cell>
          <cell r="AH1349">
            <v>44997.382638888892</v>
          </cell>
          <cell r="AI1349">
            <v>0.65976546959353122</v>
          </cell>
          <cell r="AJ1349">
            <v>9.4190145502645812</v>
          </cell>
          <cell r="AK1349">
            <v>23</v>
          </cell>
          <cell r="AL1349">
            <v>34</v>
          </cell>
          <cell r="AM1349">
            <v>22.300380228136884</v>
          </cell>
          <cell r="AN1349">
            <v>28.247148288973385</v>
          </cell>
          <cell r="AO1349">
            <v>19.300380228136884</v>
          </cell>
          <cell r="AP1349">
            <v>42</v>
          </cell>
          <cell r="AQ1349">
            <v>33.6</v>
          </cell>
          <cell r="AR1349">
            <v>28.6</v>
          </cell>
          <cell r="AS1349">
            <v>45000.6</v>
          </cell>
          <cell r="AT1349">
            <v>44995.6</v>
          </cell>
          <cell r="AU1349"/>
          <cell r="AV1349"/>
          <cell r="AW1349"/>
          <cell r="AX1349"/>
          <cell r="AY1349"/>
          <cell r="AZ1349"/>
          <cell r="BA1349"/>
          <cell r="BB1349"/>
          <cell r="BC1349" t="str">
            <v>PAID</v>
          </cell>
          <cell r="BD1349"/>
          <cell r="BE1349">
            <v>44970</v>
          </cell>
          <cell r="BF1349">
            <v>97</v>
          </cell>
          <cell r="BG1349">
            <v>44967</v>
          </cell>
          <cell r="BH1349">
            <v>45067</v>
          </cell>
        </row>
        <row r="1350">
          <cell r="E1350" t="str">
            <v>X23010210490</v>
          </cell>
          <cell r="F1350" t="str">
            <v>GATCHALIAN PHASE 8-C HOMEOWNERS ASSOCIATION, INC.</v>
          </cell>
          <cell r="G1350" t="str">
            <v>MANGGA, GATCHALIAN SUBD, LAS PINAS CITY</v>
          </cell>
          <cell r="H1350" t="str">
            <v>LAS PIÑAS CITY</v>
          </cell>
          <cell r="I1350" t="str">
            <v>PARAÑAQUE</v>
          </cell>
          <cell r="J1350"/>
          <cell r="K1350" t="str">
            <v>W/ ISSUE</v>
          </cell>
          <cell r="L1350" t="str">
            <v>CHALLENGER</v>
          </cell>
          <cell r="M1350" t="str">
            <v>CLOSE</v>
          </cell>
          <cell r="N1350" t="str">
            <v>JSP</v>
          </cell>
          <cell r="O1350">
            <v>38.630000000000003</v>
          </cell>
          <cell r="P1350">
            <v>37.03</v>
          </cell>
          <cell r="Q1350">
            <v>63.07</v>
          </cell>
          <cell r="R1350">
            <v>21</v>
          </cell>
          <cell r="S1350">
            <v>274062.84000000003</v>
          </cell>
          <cell r="T1350" t="str">
            <v>NEW</v>
          </cell>
          <cell r="U1350">
            <v>29752.42</v>
          </cell>
          <cell r="V1350">
            <v>48620.39</v>
          </cell>
          <cell r="W1350">
            <v>44979.625694444447</v>
          </cell>
          <cell r="X1350">
            <v>44986</v>
          </cell>
          <cell r="Y1350">
            <v>44985</v>
          </cell>
          <cell r="Z1350"/>
          <cell r="AA1350">
            <v>45014.506944444445</v>
          </cell>
          <cell r="AB1350">
            <v>45370.632638888892</v>
          </cell>
          <cell r="AC1350">
            <v>34.881249999998545</v>
          </cell>
          <cell r="AD1350">
            <v>28.506944444445253</v>
          </cell>
          <cell r="AE1350">
            <v>356.12569444444671</v>
          </cell>
          <cell r="AF1350">
            <v>44999.711196303186</v>
          </cell>
          <cell r="AG1350">
            <v>45008.867330132176</v>
          </cell>
          <cell r="AH1350">
            <v>45029.625694444447</v>
          </cell>
          <cell r="AI1350">
            <v>1.1332193538646871</v>
          </cell>
          <cell r="AJ1350">
            <v>8.4791832010582553</v>
          </cell>
          <cell r="AK1350">
            <v>23</v>
          </cell>
          <cell r="AL1350">
            <v>36</v>
          </cell>
          <cell r="AM1350">
            <v>23.085501858736059</v>
          </cell>
          <cell r="AN1350">
            <v>29.241635687732341</v>
          </cell>
          <cell r="AO1350">
            <v>20.085501858736059</v>
          </cell>
          <cell r="AP1350">
            <v>42</v>
          </cell>
          <cell r="AQ1350">
            <v>33.6</v>
          </cell>
          <cell r="AR1350">
            <v>28.6</v>
          </cell>
          <cell r="AS1350">
            <v>45048.106944444444</v>
          </cell>
          <cell r="AT1350">
            <v>45043.106944444444</v>
          </cell>
          <cell r="AU1350"/>
          <cell r="AV1350"/>
          <cell r="AW1350"/>
          <cell r="AX1350"/>
          <cell r="AY1350"/>
          <cell r="AZ1350"/>
          <cell r="BA1350"/>
          <cell r="BB1350"/>
          <cell r="BC1350" t="str">
            <v>PAID</v>
          </cell>
          <cell r="BD1350"/>
          <cell r="BE1350">
            <v>45017.506944444445</v>
          </cell>
          <cell r="BF1350">
            <v>49.493055555554747</v>
          </cell>
          <cell r="BG1350">
            <v>45014</v>
          </cell>
          <cell r="BH1350">
            <v>45067</v>
          </cell>
        </row>
        <row r="1351">
          <cell r="E1351" t="str">
            <v>X22094074570</v>
          </cell>
          <cell r="F1351" t="str">
            <v>MANILA WATER COMPANY, INC.</v>
          </cell>
          <cell r="G1351" t="str">
            <v>C-5, WESTERN BICUTAN, TAGUIG CITY</v>
          </cell>
          <cell r="H1351" t="str">
            <v>TAGUIG CITY</v>
          </cell>
          <cell r="I1351" t="str">
            <v>PARAÑAQUE</v>
          </cell>
          <cell r="J1351"/>
          <cell r="K1351" t="str">
            <v>W/O ISSUE</v>
          </cell>
          <cell r="L1351" t="str">
            <v>VJC</v>
          </cell>
          <cell r="M1351" t="str">
            <v>CLOSE</v>
          </cell>
          <cell r="N1351" t="str">
            <v>JSP</v>
          </cell>
          <cell r="O1351">
            <v>58.25</v>
          </cell>
          <cell r="P1351">
            <v>27.012799999999999</v>
          </cell>
          <cell r="Q1351">
            <v>79.349999999999994</v>
          </cell>
          <cell r="R1351">
            <v>212</v>
          </cell>
          <cell r="S1351">
            <v>567966.32999999996</v>
          </cell>
          <cell r="T1351" t="str">
            <v>NEW</v>
          </cell>
          <cell r="U1351">
            <v>45416.12</v>
          </cell>
          <cell r="V1351">
            <v>50613.41</v>
          </cell>
          <cell r="W1351">
            <v>45007.347916666666</v>
          </cell>
          <cell r="X1351">
            <v>45009</v>
          </cell>
          <cell r="Y1351">
            <v>45013</v>
          </cell>
          <cell r="Z1351"/>
          <cell r="AA1351">
            <v>45020.570833333331</v>
          </cell>
          <cell r="AB1351">
            <v>45378.390972222223</v>
          </cell>
          <cell r="AC1351">
            <v>13.222916666665697</v>
          </cell>
          <cell r="AD1351">
            <v>11.570833333331393</v>
          </cell>
          <cell r="AE1351">
            <v>357.82013888889196</v>
          </cell>
          <cell r="AF1351">
            <v>45024.965446547147</v>
          </cell>
          <cell r="AG1351">
            <v>45033.463454515273</v>
          </cell>
          <cell r="AH1351">
            <v>45057.347916666666</v>
          </cell>
          <cell r="AI1351">
            <v>0.48100754830914338</v>
          </cell>
          <cell r="AJ1351">
            <v>8.5195271164021893</v>
          </cell>
          <cell r="AK1351">
            <v>23</v>
          </cell>
          <cell r="AL1351">
            <v>30</v>
          </cell>
          <cell r="AM1351">
            <v>20.617529880478088</v>
          </cell>
          <cell r="AN1351">
            <v>26.115537848605577</v>
          </cell>
          <cell r="AO1351">
            <v>17.617529880478088</v>
          </cell>
          <cell r="AP1351">
            <v>42</v>
          </cell>
          <cell r="AQ1351">
            <v>33.6</v>
          </cell>
          <cell r="AR1351">
            <v>28.6</v>
          </cell>
          <cell r="AS1351">
            <v>45054.17083333333</v>
          </cell>
          <cell r="AT1351">
            <v>45049.17083333333</v>
          </cell>
          <cell r="AU1351"/>
          <cell r="AV1351"/>
          <cell r="AW1351"/>
          <cell r="AX1351"/>
          <cell r="AY1351"/>
          <cell r="AZ1351"/>
          <cell r="BA1351"/>
          <cell r="BB1351"/>
          <cell r="BC1351" t="str">
            <v>PAID</v>
          </cell>
          <cell r="BD1351"/>
          <cell r="BE1351">
            <v>45023.570833333331</v>
          </cell>
          <cell r="BF1351">
            <v>43.429166666668607</v>
          </cell>
          <cell r="BG1351">
            <v>45020</v>
          </cell>
          <cell r="BH1351">
            <v>45067</v>
          </cell>
        </row>
        <row r="1352">
          <cell r="E1352" t="str">
            <v>X21072998089</v>
          </cell>
          <cell r="F1352" t="str">
            <v>ARBORVILLE CORPORATION</v>
          </cell>
          <cell r="G1352" t="str">
            <v>LAUAN, AYALA-ALABANG VILL, MUNTINLUPA</v>
          </cell>
          <cell r="H1352" t="str">
            <v>MUNTINLUPA CITY</v>
          </cell>
          <cell r="I1352" t="str">
            <v>PARAÑAQUE</v>
          </cell>
          <cell r="J1352" t="str">
            <v>1/10 for scheduling waiting for BCTs,1/20 rtpi</v>
          </cell>
          <cell r="K1352"/>
          <cell r="L1352" t="str">
            <v>CHALLENGER</v>
          </cell>
          <cell r="M1352" t="str">
            <v>CLOSE</v>
          </cell>
          <cell r="N1352" t="str">
            <v>JSP</v>
          </cell>
          <cell r="O1352">
            <v>33.340000000000003</v>
          </cell>
          <cell r="P1352">
            <v>14.2928</v>
          </cell>
          <cell r="Q1352">
            <v>45.63</v>
          </cell>
          <cell r="R1352">
            <v>80</v>
          </cell>
          <cell r="S1352">
            <v>173167.64</v>
          </cell>
          <cell r="T1352" t="str">
            <v>MODIFICATION</v>
          </cell>
          <cell r="U1352">
            <v>26005.32</v>
          </cell>
          <cell r="V1352">
            <v>28777.52</v>
          </cell>
          <cell r="W1352">
            <v>44929.508333333331</v>
          </cell>
          <cell r="X1352">
            <v>44937.588194444441</v>
          </cell>
          <cell r="Y1352">
            <v>44931</v>
          </cell>
          <cell r="Z1352"/>
          <cell r="AA1352">
            <v>44987.449305555558</v>
          </cell>
          <cell r="AB1352">
            <v>45434.507638888892</v>
          </cell>
          <cell r="AC1352">
            <v>57.940972222226264</v>
          </cell>
          <cell r="AD1352">
            <v>49.86111111111677</v>
          </cell>
          <cell r="AE1352">
            <v>447.0583333333343</v>
          </cell>
          <cell r="AF1352">
            <v>44947.582713498618</v>
          </cell>
          <cell r="AG1352">
            <v>44956.202548209367</v>
          </cell>
          <cell r="AH1352">
            <v>44979.508333333331</v>
          </cell>
          <cell r="AI1352">
            <v>2.0620169526145231</v>
          </cell>
          <cell r="AJ1352">
            <v>11.176458333333358</v>
          </cell>
          <cell r="AK1352">
            <v>20</v>
          </cell>
          <cell r="AL1352">
            <v>34</v>
          </cell>
          <cell r="AM1352">
            <v>21.074380165289259</v>
          </cell>
          <cell r="AN1352">
            <v>26.694214876033058</v>
          </cell>
          <cell r="AO1352">
            <v>18.074380165289259</v>
          </cell>
          <cell r="AP1352">
            <v>40</v>
          </cell>
          <cell r="AQ1352">
            <v>32</v>
          </cell>
          <cell r="AR1352">
            <v>27</v>
          </cell>
          <cell r="AS1352">
            <v>45019.449305555558</v>
          </cell>
          <cell r="AT1352">
            <v>45014.449305555558</v>
          </cell>
          <cell r="AU1352"/>
          <cell r="AV1352"/>
          <cell r="AW1352"/>
          <cell r="AX1352"/>
          <cell r="AY1352"/>
          <cell r="AZ1352"/>
          <cell r="BA1352"/>
          <cell r="BB1352"/>
          <cell r="BC1352" t="str">
            <v>PAID</v>
          </cell>
          <cell r="BD1352"/>
          <cell r="BE1352">
            <v>44990.449305555558</v>
          </cell>
          <cell r="BF1352">
            <v>76.550694444442343</v>
          </cell>
          <cell r="BG1352">
            <v>44987</v>
          </cell>
          <cell r="BH1352">
            <v>45067</v>
          </cell>
        </row>
        <row r="1353">
          <cell r="E1353" t="str">
            <v>X23020415676</v>
          </cell>
          <cell r="F1353" t="str">
            <v>MA ANNA CONCEPCION GARCIA MENDOZA</v>
          </cell>
          <cell r="G1353" t="str">
            <v>MA. CRISTINA, AYALA-ALABANG VILL, MUNTINLUPA</v>
          </cell>
          <cell r="H1353" t="str">
            <v>MUNTINLUPA CITY</v>
          </cell>
          <cell r="I1353" t="str">
            <v>PARAÑAQUE</v>
          </cell>
          <cell r="J1353"/>
          <cell r="K1353"/>
          <cell r="L1353" t="str">
            <v>CHALLENGER</v>
          </cell>
          <cell r="M1353" t="str">
            <v>CLOSE</v>
          </cell>
          <cell r="N1353" t="str">
            <v>JSP</v>
          </cell>
          <cell r="O1353">
            <v>47.99</v>
          </cell>
          <cell r="P1353">
            <v>44.689500000000002</v>
          </cell>
          <cell r="Q1353">
            <v>73.78</v>
          </cell>
          <cell r="R1353">
            <v>92</v>
          </cell>
          <cell r="S1353">
            <v>149563.25</v>
          </cell>
          <cell r="T1353" t="str">
            <v>MODIFICATION</v>
          </cell>
          <cell r="U1353">
            <v>37397.870000000003</v>
          </cell>
          <cell r="V1353">
            <v>61503.86</v>
          </cell>
          <cell r="W1353">
            <v>44973.40347222222</v>
          </cell>
          <cell r="X1353">
            <v>44979</v>
          </cell>
          <cell r="Y1353">
            <v>44979</v>
          </cell>
          <cell r="Z1353"/>
          <cell r="AA1353">
            <v>45009.749305555553</v>
          </cell>
          <cell r="AB1353">
            <v>45434.517361111109</v>
          </cell>
          <cell r="AC1353">
            <v>36.345833333332848</v>
          </cell>
          <cell r="AD1353">
            <v>30.749305555553292</v>
          </cell>
          <cell r="AE1353">
            <v>424.7680555555562</v>
          </cell>
          <cell r="AF1353">
            <v>44992.703852450359</v>
          </cell>
          <cell r="AG1353">
            <v>45001.650620511195</v>
          </cell>
          <cell r="AH1353">
            <v>45023.40347222222</v>
          </cell>
          <cell r="AI1353">
            <v>1.2223726555839562</v>
          </cell>
          <cell r="AJ1353">
            <v>10.113525132275148</v>
          </cell>
          <cell r="AK1353">
            <v>23</v>
          </cell>
          <cell r="AL1353">
            <v>34</v>
          </cell>
          <cell r="AM1353">
            <v>22.300380228136884</v>
          </cell>
          <cell r="AN1353">
            <v>28.247148288973385</v>
          </cell>
          <cell r="AO1353">
            <v>19.300380228136884</v>
          </cell>
          <cell r="AP1353">
            <v>42</v>
          </cell>
          <cell r="AQ1353">
            <v>33.6</v>
          </cell>
          <cell r="AR1353">
            <v>28.6</v>
          </cell>
          <cell r="AS1353">
            <v>45043.349305555552</v>
          </cell>
          <cell r="AT1353">
            <v>45038.349305555552</v>
          </cell>
          <cell r="AU1353"/>
          <cell r="AV1353"/>
          <cell r="AW1353"/>
          <cell r="AX1353"/>
          <cell r="AY1353"/>
          <cell r="AZ1353"/>
          <cell r="BA1353"/>
          <cell r="BB1353"/>
          <cell r="BC1353" t="str">
            <v>PAID</v>
          </cell>
          <cell r="BD1353"/>
          <cell r="BE1353">
            <v>45012.749305555553</v>
          </cell>
          <cell r="BF1353">
            <v>54.250694444446708</v>
          </cell>
          <cell r="BG1353">
            <v>45015</v>
          </cell>
          <cell r="BH1353">
            <v>45067</v>
          </cell>
        </row>
        <row r="1354">
          <cell r="E1354" t="str">
            <v>R22361656</v>
          </cell>
          <cell r="F1354" t="str">
            <v>ROJAS, RAYMOND ROLAND</v>
          </cell>
          <cell r="G1354" t="str">
            <v>GUAVA, AYALA-ALABANG VILL, MUNTINLUPA</v>
          </cell>
          <cell r="H1354" t="str">
            <v>MUNTINLUPA CITY</v>
          </cell>
          <cell r="I1354" t="str">
            <v>PARAÑAQUE</v>
          </cell>
          <cell r="J1354"/>
          <cell r="K1354"/>
          <cell r="L1354" t="str">
            <v>CHALLENGER</v>
          </cell>
          <cell r="M1354" t="str">
            <v>CLOSE</v>
          </cell>
          <cell r="N1354" t="str">
            <v>JSP</v>
          </cell>
          <cell r="O1354">
            <v>47.938699999999997</v>
          </cell>
          <cell r="P1354">
            <v>39.798699999999997</v>
          </cell>
          <cell r="Q1354">
            <v>73.52</v>
          </cell>
          <cell r="R1354">
            <v>0</v>
          </cell>
          <cell r="S1354">
            <v>183829.01</v>
          </cell>
          <cell r="T1354" t="str">
            <v>RELOC</v>
          </cell>
          <cell r="U1354">
            <v>37358.870000000003</v>
          </cell>
          <cell r="V1354">
            <v>64396.76</v>
          </cell>
          <cell r="W1354">
            <v>44993.333333333336</v>
          </cell>
          <cell r="X1354">
            <v>44995</v>
          </cell>
          <cell r="Y1354">
            <v>44995</v>
          </cell>
          <cell r="Z1354"/>
          <cell r="AA1354">
            <v>45009.751388888886</v>
          </cell>
          <cell r="AB1354">
            <v>45434.525694444441</v>
          </cell>
          <cell r="AC1354">
            <v>16.418055555550382</v>
          </cell>
          <cell r="AD1354">
            <v>14.75138888888614</v>
          </cell>
          <cell r="AE1354">
            <v>424.77430555555475</v>
          </cell>
          <cell r="AF1354">
            <v>45013.418835192075</v>
          </cell>
          <cell r="AG1354">
            <v>45022.574969021065</v>
          </cell>
          <cell r="AH1354">
            <v>45043.333333333336</v>
          </cell>
          <cell r="AI1354">
            <v>0.53338851986027203</v>
          </cell>
          <cell r="AJ1354">
            <v>10.113673941798922</v>
          </cell>
          <cell r="AK1354">
            <v>23</v>
          </cell>
          <cell r="AL1354">
            <v>36</v>
          </cell>
          <cell r="AM1354">
            <v>23.085501858736059</v>
          </cell>
          <cell r="AN1354">
            <v>29.241635687732341</v>
          </cell>
          <cell r="AO1354">
            <v>20.085501858736059</v>
          </cell>
          <cell r="AP1354">
            <v>42</v>
          </cell>
          <cell r="AQ1354">
            <v>33.6</v>
          </cell>
          <cell r="AR1354">
            <v>28.6</v>
          </cell>
          <cell r="AS1354">
            <v>45043.351388888885</v>
          </cell>
          <cell r="AT1354">
            <v>45038.351388888885</v>
          </cell>
          <cell r="AU1354"/>
          <cell r="AV1354"/>
          <cell r="AW1354"/>
          <cell r="AX1354"/>
          <cell r="AY1354"/>
          <cell r="AZ1354"/>
          <cell r="BA1354"/>
          <cell r="BB1354"/>
          <cell r="BC1354" t="str">
            <v>PAID</v>
          </cell>
          <cell r="BD1354"/>
          <cell r="BE1354">
            <v>45012.751388888886</v>
          </cell>
          <cell r="BF1354">
            <v>54.24861111111386</v>
          </cell>
          <cell r="BG1354">
            <v>45009</v>
          </cell>
          <cell r="BH1354">
            <v>45067</v>
          </cell>
        </row>
        <row r="1355">
          <cell r="E1355" t="str">
            <v>X23030894611</v>
          </cell>
          <cell r="F1355" t="str">
            <v>JOEL V RUSTIA</v>
          </cell>
          <cell r="G1355" t="str">
            <v>CANTERBURY, HILLSBOROUGH SUBD, MUNTINLUPA</v>
          </cell>
          <cell r="H1355" t="str">
            <v>MUNTINLUPA CITY</v>
          </cell>
          <cell r="I1355" t="str">
            <v>PARAÑAQUE</v>
          </cell>
          <cell r="J1355"/>
          <cell r="K1355" t="str">
            <v>W/O ISSUE</v>
          </cell>
          <cell r="L1355" t="str">
            <v>CHALLENGER</v>
          </cell>
          <cell r="M1355" t="str">
            <v>CLOSE</v>
          </cell>
          <cell r="N1355" t="str">
            <v>JSP</v>
          </cell>
          <cell r="O1355">
            <v>37.850299999999997</v>
          </cell>
          <cell r="P1355">
            <v>12.3028</v>
          </cell>
          <cell r="Q1355">
            <v>51.7</v>
          </cell>
          <cell r="R1355">
            <v>40.700000000000003</v>
          </cell>
          <cell r="S1355">
            <v>186412.34</v>
          </cell>
          <cell r="T1355" t="str">
            <v>MODIFICATION</v>
          </cell>
          <cell r="U1355">
            <v>29496.67</v>
          </cell>
          <cell r="V1355">
            <v>30824.13</v>
          </cell>
          <cell r="W1355">
            <v>45036.314583333333</v>
          </cell>
          <cell r="X1355">
            <v>45042</v>
          </cell>
          <cell r="Y1355">
            <v>45040</v>
          </cell>
          <cell r="Z1355"/>
          <cell r="AA1355">
            <v>45048.675000000003</v>
          </cell>
          <cell r="AB1355">
            <v>45435.65</v>
          </cell>
          <cell r="AC1355">
            <v>12.360416666670062</v>
          </cell>
          <cell r="AD1355">
            <v>6.6750000000029104</v>
          </cell>
          <cell r="AE1355">
            <v>386.97499999999854</v>
          </cell>
          <cell r="AF1355">
            <v>45056.400085192072</v>
          </cell>
          <cell r="AG1355">
            <v>45065.556219021062</v>
          </cell>
          <cell r="AH1355">
            <v>45086.314583333333</v>
          </cell>
          <cell r="AI1355">
            <v>0.40156426127225198</v>
          </cell>
          <cell r="AJ1355">
            <v>9.2136904761904415</v>
          </cell>
          <cell r="AK1355">
            <v>23</v>
          </cell>
          <cell r="AL1355">
            <v>36</v>
          </cell>
          <cell r="AM1355">
            <v>23.085501858736059</v>
          </cell>
          <cell r="AN1355">
            <v>29.241635687732341</v>
          </cell>
          <cell r="AO1355">
            <v>20.085501858736059</v>
          </cell>
          <cell r="AP1355">
            <v>42</v>
          </cell>
          <cell r="AQ1355">
            <v>33.6</v>
          </cell>
          <cell r="AR1355">
            <v>28.6</v>
          </cell>
          <cell r="AS1355">
            <v>45082.275000000001</v>
          </cell>
          <cell r="AT1355">
            <v>45077.275000000001</v>
          </cell>
          <cell r="AU1355"/>
          <cell r="AV1355"/>
          <cell r="AW1355"/>
          <cell r="AX1355"/>
          <cell r="AY1355"/>
          <cell r="AZ1355"/>
          <cell r="BA1355"/>
          <cell r="BB1355"/>
          <cell r="BC1355" t="str">
            <v>PAID</v>
          </cell>
          <cell r="BD1355"/>
          <cell r="BE1355">
            <v>45051.675000000003</v>
          </cell>
          <cell r="BF1355">
            <v>15.32499999999709</v>
          </cell>
          <cell r="BG1355">
            <v>45048</v>
          </cell>
          <cell r="BH1355">
            <v>45067</v>
          </cell>
        </row>
        <row r="1356">
          <cell r="E1356" t="str">
            <v>X22114823573</v>
          </cell>
          <cell r="F1356" t="str">
            <v>MA. LOURDES LIMLINGCO ABLAZA</v>
          </cell>
          <cell r="G1356" t="str">
            <v>SAN ENRIQUE, AYALA-ALABANG VILL, MUNTINLUPA</v>
          </cell>
          <cell r="H1356" t="str">
            <v>MUNTINLUPA CITY</v>
          </cell>
          <cell r="I1356" t="str">
            <v>PARAÑAQUE</v>
          </cell>
          <cell r="J1356"/>
          <cell r="K1356" t="str">
            <v>W/O ISSUE</v>
          </cell>
          <cell r="L1356" t="str">
            <v>CHALLENGER</v>
          </cell>
          <cell r="M1356" t="str">
            <v>CLOSE</v>
          </cell>
          <cell r="N1356" t="str">
            <v>JSP</v>
          </cell>
          <cell r="O1356">
            <v>83.023200000000003</v>
          </cell>
          <cell r="P1356">
            <v>83.331100000000006</v>
          </cell>
          <cell r="Q1356">
            <v>133.97</v>
          </cell>
          <cell r="R1356">
            <v>97.4</v>
          </cell>
          <cell r="S1356">
            <v>414460.27</v>
          </cell>
          <cell r="T1356" t="str">
            <v>NEW</v>
          </cell>
          <cell r="U1356">
            <v>64723.3</v>
          </cell>
          <cell r="V1356">
            <v>94468.27</v>
          </cell>
          <cell r="W1356">
            <v>44966.643750000003</v>
          </cell>
          <cell r="X1356">
            <v>44973</v>
          </cell>
          <cell r="Y1356">
            <v>44970</v>
          </cell>
          <cell r="Z1356"/>
          <cell r="AA1356">
            <v>44982.364583333336</v>
          </cell>
          <cell r="AB1356">
            <v>45442.582638888889</v>
          </cell>
          <cell r="AC1356">
            <v>15.720833333332848</v>
          </cell>
          <cell r="AD1356">
            <v>9.3645833333357587</v>
          </cell>
          <cell r="AE1356">
            <v>460.21805555555329</v>
          </cell>
          <cell r="AF1356">
            <v>44986.988820422535</v>
          </cell>
          <cell r="AG1356">
            <v>44996.214172535212</v>
          </cell>
          <cell r="AH1356">
            <v>45016.643750000003</v>
          </cell>
          <cell r="AI1356">
            <v>0.5050584464554897</v>
          </cell>
          <cell r="AJ1356">
            <v>10.459501262626212</v>
          </cell>
          <cell r="AK1356">
            <v>26</v>
          </cell>
          <cell r="AL1356">
            <v>34</v>
          </cell>
          <cell r="AM1356">
            <v>23.345070422535212</v>
          </cell>
          <cell r="AN1356">
            <v>29.570422535211268</v>
          </cell>
          <cell r="AO1356">
            <v>20.345070422535212</v>
          </cell>
          <cell r="AP1356">
            <v>44</v>
          </cell>
          <cell r="AQ1356">
            <v>35.200000000000003</v>
          </cell>
          <cell r="AR1356">
            <v>30.200000000000003</v>
          </cell>
          <cell r="AS1356">
            <v>45017.564583333333</v>
          </cell>
          <cell r="AT1356">
            <v>45012.564583333333</v>
          </cell>
          <cell r="AU1356"/>
          <cell r="AV1356"/>
          <cell r="AW1356"/>
          <cell r="AX1356"/>
          <cell r="AY1356"/>
          <cell r="AZ1356"/>
          <cell r="BA1356"/>
          <cell r="BB1356"/>
          <cell r="BC1356" t="str">
            <v>PAID</v>
          </cell>
          <cell r="BD1356"/>
          <cell r="BE1356">
            <v>44985.364583333336</v>
          </cell>
          <cell r="BF1356">
            <v>81.635416666664241</v>
          </cell>
          <cell r="BG1356">
            <v>44982</v>
          </cell>
          <cell r="BH1356">
            <v>45067</v>
          </cell>
        </row>
        <row r="1357">
          <cell r="E1357" t="str">
            <v>X23020617208</v>
          </cell>
          <cell r="F1357" t="str">
            <v>MARCO EDMOND LINO LANDINGIN ONGPIN</v>
          </cell>
          <cell r="G1357" t="str">
            <v>ST. CLEMENTE, SAN JOSE SUBD, MUNTINLUPA</v>
          </cell>
          <cell r="H1357" t="str">
            <v>MUNTINLUPA CITY</v>
          </cell>
          <cell r="I1357" t="str">
            <v>PARAÑAQUE</v>
          </cell>
          <cell r="J1357"/>
          <cell r="K1357"/>
          <cell r="L1357" t="str">
            <v>CHALLENGER</v>
          </cell>
          <cell r="M1357" t="str">
            <v>CLOSE</v>
          </cell>
          <cell r="N1357" t="str">
            <v>JSP</v>
          </cell>
          <cell r="O1357">
            <v>24.940300000000001</v>
          </cell>
          <cell r="P1357">
            <v>12.4428</v>
          </cell>
          <cell r="Q1357">
            <v>34.08</v>
          </cell>
          <cell r="R1357">
            <v>47.6</v>
          </cell>
          <cell r="S1357">
            <v>204822.98</v>
          </cell>
          <cell r="T1357" t="str">
            <v>MODIFICATION</v>
          </cell>
          <cell r="U1357">
            <v>19435.900000000001</v>
          </cell>
          <cell r="V1357">
            <v>27637.26</v>
          </cell>
          <cell r="W1357">
            <v>45001</v>
          </cell>
          <cell r="X1357">
            <v>45005.590277777781</v>
          </cell>
          <cell r="Y1357">
            <v>45005</v>
          </cell>
          <cell r="Z1357"/>
          <cell r="AA1357">
            <v>45008.618750000001</v>
          </cell>
          <cell r="AB1357">
            <v>45442.598611111112</v>
          </cell>
          <cell r="AC1357">
            <v>7.6187500000014552</v>
          </cell>
          <cell r="AD1357">
            <v>3.0284722222204437</v>
          </cell>
          <cell r="AE1357">
            <v>433.97986111111095</v>
          </cell>
          <cell r="AF1357">
            <v>45019.774193548386</v>
          </cell>
          <cell r="AG1357">
            <v>45028.580645161288</v>
          </cell>
          <cell r="AH1357">
            <v>45051</v>
          </cell>
          <cell r="AI1357">
            <v>0.26242361111116119</v>
          </cell>
          <cell r="AJ1357">
            <v>10.849496527777774</v>
          </cell>
          <cell r="AK1357">
            <v>20</v>
          </cell>
          <cell r="AL1357">
            <v>36</v>
          </cell>
          <cell r="AM1357">
            <v>21.774193548387096</v>
          </cell>
          <cell r="AN1357">
            <v>27.58064516129032</v>
          </cell>
          <cell r="AO1357">
            <v>18.774193548387096</v>
          </cell>
          <cell r="AP1357">
            <v>40</v>
          </cell>
          <cell r="AQ1357">
            <v>32</v>
          </cell>
          <cell r="AR1357">
            <v>27</v>
          </cell>
          <cell r="AS1357">
            <v>45040.618750000001</v>
          </cell>
          <cell r="AT1357">
            <v>45035.618750000001</v>
          </cell>
          <cell r="AU1357"/>
          <cell r="AV1357"/>
          <cell r="AW1357"/>
          <cell r="AX1357"/>
          <cell r="AY1357"/>
          <cell r="AZ1357"/>
          <cell r="BA1357"/>
          <cell r="BB1357"/>
          <cell r="BC1357" t="str">
            <v>PAID</v>
          </cell>
          <cell r="BD1357"/>
          <cell r="BE1357">
            <v>45011.618750000001</v>
          </cell>
          <cell r="BF1357">
            <v>55.381249999998545</v>
          </cell>
          <cell r="BG1357">
            <v>45008</v>
          </cell>
          <cell r="BH1357">
            <v>45067</v>
          </cell>
        </row>
        <row r="1358">
          <cell r="E1358" t="str">
            <v>X22083342758</v>
          </cell>
          <cell r="F1358" t="str">
            <v>JEMELLE GARCIA ELLEMA</v>
          </cell>
          <cell r="G1358" t="str">
            <v>JANE DE JOYA, BF RESORT VILL, LAS PINAS CITY</v>
          </cell>
          <cell r="H1358" t="str">
            <v>LAS PIÑAS CITY</v>
          </cell>
          <cell r="I1358" t="str">
            <v>PARAÑAQUE</v>
          </cell>
          <cell r="J1358"/>
          <cell r="K1358"/>
          <cell r="L1358" t="str">
            <v>CHALLENGER</v>
          </cell>
          <cell r="M1358" t="str">
            <v>CLOSE</v>
          </cell>
          <cell r="N1358" t="str">
            <v>JSP</v>
          </cell>
          <cell r="O1358">
            <v>162.08000000000001</v>
          </cell>
          <cell r="P1358">
            <v>127.8186</v>
          </cell>
          <cell r="Q1358">
            <v>242.32</v>
          </cell>
          <cell r="R1358">
            <v>37</v>
          </cell>
          <cell r="S1358">
            <v>706746.28</v>
          </cell>
          <cell r="T1358" t="str">
            <v>MODIFICATION</v>
          </cell>
          <cell r="U1358">
            <v>126307.22000000002</v>
          </cell>
          <cell r="V1358">
            <v>127531.79</v>
          </cell>
          <cell r="W1358">
            <v>44972.695138888892</v>
          </cell>
          <cell r="X1358">
            <v>44978.654166666667</v>
          </cell>
          <cell r="Y1358">
            <v>44973</v>
          </cell>
          <cell r="Z1358"/>
          <cell r="AA1358">
            <v>44989</v>
          </cell>
          <cell r="AB1358">
            <v>45622.586111111108</v>
          </cell>
          <cell r="AC1358">
            <v>16.304861111108039</v>
          </cell>
          <cell r="AD1358">
            <v>10.345833333332848</v>
          </cell>
          <cell r="AE1358">
            <v>633.58611111110804</v>
          </cell>
          <cell r="AF1358">
            <v>44994.563559941525</v>
          </cell>
          <cell r="AG1358">
            <v>45004.195138888892</v>
          </cell>
          <cell r="AH1358">
            <v>45022.695138888892</v>
          </cell>
          <cell r="AI1358">
            <v>0.49173390652548055</v>
          </cell>
          <cell r="AJ1358">
            <v>13.773611111111045</v>
          </cell>
          <cell r="AK1358">
            <v>28</v>
          </cell>
          <cell r="AL1358">
            <v>36</v>
          </cell>
          <cell r="AM1358">
            <v>24.868421052631579</v>
          </cell>
          <cell r="AN1358">
            <v>31.499999999999996</v>
          </cell>
          <cell r="AO1358">
            <v>21.868421052631579</v>
          </cell>
          <cell r="AP1358">
            <v>46</v>
          </cell>
          <cell r="AQ1358">
            <v>36.800000000000004</v>
          </cell>
          <cell r="AR1358">
            <v>31.800000000000004</v>
          </cell>
          <cell r="AS1358">
            <v>45025.8</v>
          </cell>
          <cell r="AT1358">
            <v>45020.800000000003</v>
          </cell>
          <cell r="AU1358"/>
          <cell r="AV1358"/>
          <cell r="AW1358"/>
          <cell r="AX1358"/>
          <cell r="AY1358"/>
          <cell r="AZ1358"/>
          <cell r="BA1358"/>
          <cell r="BB1358"/>
          <cell r="BC1358" t="str">
            <v>PAID</v>
          </cell>
          <cell r="BD1358"/>
          <cell r="BE1358">
            <v>44992</v>
          </cell>
          <cell r="BF1358">
            <v>75</v>
          </cell>
          <cell r="BG1358">
            <v>44989</v>
          </cell>
          <cell r="BH1358">
            <v>45067</v>
          </cell>
        </row>
        <row r="1359">
          <cell r="E1359" t="str">
            <v>X22125243446</v>
          </cell>
          <cell r="F1359" t="str">
            <v>JOSEPHINE ABATAYO GAMUYAO</v>
          </cell>
          <cell r="G1359" t="str">
            <v>M.L. QUEZON, PUROK 5, TAGUIG CITY</v>
          </cell>
          <cell r="H1359" t="str">
            <v>TAGUIG CITY</v>
          </cell>
          <cell r="I1359" t="str">
            <v>PARAÑAQUE</v>
          </cell>
          <cell r="J1359" t="str">
            <v>2/22-for schedule of digging 1st of march</v>
          </cell>
          <cell r="K1359"/>
          <cell r="L1359" t="str">
            <v>VJC</v>
          </cell>
          <cell r="M1359" t="str">
            <v>CLOSE</v>
          </cell>
          <cell r="N1359" t="str">
            <v>JSP</v>
          </cell>
          <cell r="O1359">
            <v>50.432699999999997</v>
          </cell>
          <cell r="P1359">
            <v>125.7127</v>
          </cell>
          <cell r="Q1359">
            <v>82.67</v>
          </cell>
          <cell r="R1359">
            <v>25.5</v>
          </cell>
          <cell r="S1359">
            <v>196183.92</v>
          </cell>
          <cell r="T1359" t="str">
            <v>MODIFICATION</v>
          </cell>
          <cell r="U1359">
            <v>39302.11</v>
          </cell>
          <cell r="V1359">
            <v>43441.39</v>
          </cell>
          <cell r="W1359">
            <v>44963.581944444442</v>
          </cell>
          <cell r="X1359">
            <v>44966</v>
          </cell>
          <cell r="Y1359">
            <v>44967</v>
          </cell>
          <cell r="Z1359"/>
          <cell r="AA1359">
            <v>45016.607638888891</v>
          </cell>
          <cell r="AB1359">
            <v>45497.689583333333</v>
          </cell>
          <cell r="AC1359">
            <v>53.025694444448163</v>
          </cell>
          <cell r="AD1359">
            <v>50.607638888890506</v>
          </cell>
          <cell r="AE1359">
            <v>481.08194444444234</v>
          </cell>
          <cell r="AF1359">
            <v>44983.667446303181</v>
          </cell>
          <cell r="AG1359">
            <v>44992.823580132172</v>
          </cell>
          <cell r="AH1359">
            <v>45013.581944444442</v>
          </cell>
          <cell r="AI1359">
            <v>1.7226946625068305</v>
          </cell>
          <cell r="AJ1359">
            <v>11.454332010581961</v>
          </cell>
          <cell r="AK1359">
            <v>23</v>
          </cell>
          <cell r="AL1359">
            <v>36</v>
          </cell>
          <cell r="AM1359">
            <v>23.085501858736059</v>
          </cell>
          <cell r="AN1359">
            <v>29.241635687732341</v>
          </cell>
          <cell r="AO1359">
            <v>20.085501858736059</v>
          </cell>
          <cell r="AP1359">
            <v>42</v>
          </cell>
          <cell r="AQ1359">
            <v>33.6</v>
          </cell>
          <cell r="AR1359">
            <v>28.6</v>
          </cell>
          <cell r="AS1359">
            <v>45050.207638888889</v>
          </cell>
          <cell r="AT1359">
            <v>45045.207638888889</v>
          </cell>
          <cell r="AU1359"/>
          <cell r="AV1359"/>
          <cell r="AW1359"/>
          <cell r="AX1359"/>
          <cell r="AY1359"/>
          <cell r="AZ1359"/>
          <cell r="BA1359"/>
          <cell r="BB1359"/>
          <cell r="BC1359" t="str">
            <v>PAID</v>
          </cell>
          <cell r="BD1359"/>
          <cell r="BE1359">
            <v>45019.607638888891</v>
          </cell>
          <cell r="BF1359">
            <v>47.392361111109494</v>
          </cell>
          <cell r="BG1359">
            <v>45016</v>
          </cell>
          <cell r="BH1359">
            <v>45067</v>
          </cell>
        </row>
        <row r="1360">
          <cell r="E1360" t="str">
            <v>X22125137333</v>
          </cell>
          <cell r="F1360" t="str">
            <v>OLIVAREZ COLLEGE INC</v>
          </cell>
          <cell r="G1360" t="str">
            <v>AURENINA, SAN DIONISIO, PARANAQUE</v>
          </cell>
          <cell r="H1360" t="str">
            <v>PARAÑAQUE CITY</v>
          </cell>
          <cell r="I1360" t="str">
            <v>PARAÑAQUE</v>
          </cell>
          <cell r="J1360" t="str">
            <v>ssp tentative 0429</v>
          </cell>
          <cell r="K1360" t="str">
            <v>W/O ISSUE</v>
          </cell>
          <cell r="L1360" t="str">
            <v>VJC</v>
          </cell>
          <cell r="M1360" t="str">
            <v>CLOSE</v>
          </cell>
          <cell r="N1360" t="str">
            <v>JSP</v>
          </cell>
          <cell r="O1360">
            <v>384.75619999999998</v>
          </cell>
          <cell r="P1360">
            <v>238.2782</v>
          </cell>
          <cell r="Q1360">
            <v>534.79999999999995</v>
          </cell>
          <cell r="R1360">
            <v>648</v>
          </cell>
          <cell r="S1360">
            <v>1923213.63</v>
          </cell>
          <cell r="T1360" t="str">
            <v>MODIFICATION</v>
          </cell>
          <cell r="U1360">
            <v>299964.40000000002</v>
          </cell>
          <cell r="V1360">
            <v>297830.19</v>
          </cell>
          <cell r="W1360">
            <v>45028.692361111112</v>
          </cell>
          <cell r="X1360">
            <v>45033</v>
          </cell>
          <cell r="Y1360">
            <v>45033</v>
          </cell>
          <cell r="Z1360"/>
          <cell r="AA1360">
            <v>45048.487500000003</v>
          </cell>
          <cell r="AB1360">
            <v>45274.593055555553</v>
          </cell>
          <cell r="AC1360">
            <v>19.795138888890506</v>
          </cell>
          <cell r="AD1360">
            <v>15.48750000000291</v>
          </cell>
          <cell r="AE1360">
            <v>226.10555555555038</v>
          </cell>
          <cell r="AF1360">
            <v>45045.463134750084</v>
          </cell>
          <cell r="AG1360">
            <v>45053.735341053805</v>
          </cell>
          <cell r="AH1360">
            <v>45078.692361111112</v>
          </cell>
          <cell r="AI1360">
            <v>0.75092429045899856</v>
          </cell>
          <cell r="AJ1360">
            <v>4.1110101010100069</v>
          </cell>
          <cell r="AK1360">
            <v>40</v>
          </cell>
          <cell r="AL1360">
            <v>23</v>
          </cell>
          <cell r="AM1360">
            <v>19.770773638968482</v>
          </cell>
          <cell r="AN1360">
            <v>25.04297994269341</v>
          </cell>
          <cell r="AO1360">
            <v>16.770773638968482</v>
          </cell>
          <cell r="AP1360">
            <v>55</v>
          </cell>
          <cell r="AQ1360">
            <v>44</v>
          </cell>
          <cell r="AR1360">
            <v>39</v>
          </cell>
          <cell r="AS1360">
            <v>45092.487500000003</v>
          </cell>
          <cell r="AT1360">
            <v>45087.487500000003</v>
          </cell>
          <cell r="AU1360"/>
          <cell r="AV1360"/>
          <cell r="AW1360"/>
          <cell r="AX1360"/>
          <cell r="AY1360"/>
          <cell r="AZ1360"/>
          <cell r="BA1360"/>
          <cell r="BB1360"/>
          <cell r="BC1360" t="str">
            <v>PAID</v>
          </cell>
          <cell r="BD1360"/>
          <cell r="BE1360">
            <v>45051.487500000003</v>
          </cell>
          <cell r="BF1360">
            <v>23.51249999999709</v>
          </cell>
          <cell r="BG1360">
            <v>45048</v>
          </cell>
          <cell r="BH1360">
            <v>45075</v>
          </cell>
        </row>
        <row r="1361">
          <cell r="E1361" t="str">
            <v>X23030734546</v>
          </cell>
          <cell r="F1361" t="str">
            <v>ANNELTON LAND CORPORATION</v>
          </cell>
          <cell r="G1361" t="str">
            <v>ST. THERESA, PERPETUAL VILLAGE, TAGUIG CITY</v>
          </cell>
          <cell r="H1361" t="str">
            <v>TAGUIG CITY</v>
          </cell>
          <cell r="I1361" t="str">
            <v>PARAÑAQUE</v>
          </cell>
          <cell r="J1361"/>
          <cell r="K1361" t="str">
            <v>W/O ISSUE</v>
          </cell>
          <cell r="L1361" t="str">
            <v>VJC</v>
          </cell>
          <cell r="M1361" t="str">
            <v>CLOSE</v>
          </cell>
          <cell r="N1361" t="str">
            <v>JSP</v>
          </cell>
          <cell r="O1361">
            <v>57.537300000000002</v>
          </cell>
          <cell r="P1361">
            <v>17.212800000000001</v>
          </cell>
          <cell r="Q1361">
            <v>78.569999999999993</v>
          </cell>
          <cell r="R1361">
            <v>108</v>
          </cell>
          <cell r="S1361">
            <v>448716.61</v>
          </cell>
          <cell r="T1361" t="str">
            <v>NEW</v>
          </cell>
          <cell r="U1361">
            <v>44846.57</v>
          </cell>
          <cell r="V1361">
            <v>51317.89</v>
          </cell>
          <cell r="W1361">
            <v>45020.395833333336</v>
          </cell>
          <cell r="X1361">
            <v>45028</v>
          </cell>
          <cell r="Y1361">
            <v>45028</v>
          </cell>
          <cell r="Z1361"/>
          <cell r="AA1361">
            <v>45030.675000000003</v>
          </cell>
          <cell r="AB1361">
            <v>45299.73333333333</v>
          </cell>
          <cell r="AC1361">
            <v>10.279166666667152</v>
          </cell>
          <cell r="AD1361">
            <v>2.6750000000029104</v>
          </cell>
          <cell r="AE1361">
            <v>269.05833333332703</v>
          </cell>
          <cell r="AF1361">
            <v>45038.874432555123</v>
          </cell>
          <cell r="AG1361">
            <v>45047.602059014273</v>
          </cell>
          <cell r="AH1361">
            <v>45070.395833333336</v>
          </cell>
          <cell r="AI1361">
            <v>0.358932857789872</v>
          </cell>
          <cell r="AJ1361">
            <v>6.4061507936506432</v>
          </cell>
          <cell r="AK1361">
            <v>23</v>
          </cell>
          <cell r="AL1361">
            <v>32</v>
          </cell>
          <cell r="AM1361">
            <v>21.478599221789885</v>
          </cell>
          <cell r="AN1361">
            <v>27.206225680933851</v>
          </cell>
          <cell r="AO1361">
            <v>18.478599221789885</v>
          </cell>
          <cell r="AP1361">
            <v>42</v>
          </cell>
          <cell r="AQ1361">
            <v>33.6</v>
          </cell>
          <cell r="AR1361">
            <v>28.6</v>
          </cell>
          <cell r="AS1361">
            <v>45064.275000000001</v>
          </cell>
          <cell r="AT1361">
            <v>45059.275000000001</v>
          </cell>
          <cell r="AU1361"/>
          <cell r="AV1361"/>
          <cell r="AW1361"/>
          <cell r="AX1361"/>
          <cell r="AY1361"/>
          <cell r="AZ1361"/>
          <cell r="BA1361"/>
          <cell r="BB1361"/>
          <cell r="BC1361" t="str">
            <v>PAID</v>
          </cell>
          <cell r="BD1361"/>
          <cell r="BE1361">
            <v>45033.675000000003</v>
          </cell>
          <cell r="BF1361">
            <v>41.32499999999709</v>
          </cell>
          <cell r="BG1361">
            <v>45030</v>
          </cell>
          <cell r="BH1361">
            <v>45075</v>
          </cell>
        </row>
        <row r="1362">
          <cell r="E1362" t="str">
            <v>X23031059350</v>
          </cell>
          <cell r="F1362" t="str">
            <v>JUAN PADILLA CONCEPCION</v>
          </cell>
          <cell r="G1362" t="str">
            <v>DONA SOLEDAD EXTN, BETTER LIVING SUBD, PARANAQUE</v>
          </cell>
          <cell r="H1362" t="str">
            <v>PARAÑAQUE CITY</v>
          </cell>
          <cell r="I1362" t="str">
            <v>PARAÑAQUE</v>
          </cell>
          <cell r="J1362" t="str">
            <v>for scheduling</v>
          </cell>
          <cell r="K1362" t="str">
            <v>W/O ISSUE</v>
          </cell>
          <cell r="L1362" t="str">
            <v>CHALLENGER</v>
          </cell>
          <cell r="M1362" t="str">
            <v>CLOSE</v>
          </cell>
          <cell r="N1362" t="str">
            <v>JSP</v>
          </cell>
          <cell r="O1362">
            <v>33.290300000000002</v>
          </cell>
          <cell r="P1362">
            <v>15.8208</v>
          </cell>
          <cell r="Q1362">
            <v>45.43</v>
          </cell>
          <cell r="R1362">
            <v>55</v>
          </cell>
          <cell r="S1362">
            <v>217881.9</v>
          </cell>
          <cell r="T1362" t="str">
            <v>NEW</v>
          </cell>
          <cell r="U1362">
            <v>25942.97</v>
          </cell>
          <cell r="V1362">
            <v>28860.67</v>
          </cell>
          <cell r="W1362">
            <v>45034.518055555556</v>
          </cell>
          <cell r="X1362">
            <v>45036.604861111111</v>
          </cell>
          <cell r="Y1362">
            <v>45036</v>
          </cell>
          <cell r="Z1362"/>
          <cell r="AA1362">
            <v>45044.777083333334</v>
          </cell>
          <cell r="AB1362">
            <v>45203.73333333333</v>
          </cell>
          <cell r="AC1362">
            <v>10.259027777778101</v>
          </cell>
          <cell r="AD1362">
            <v>8.172222222223354</v>
          </cell>
          <cell r="AE1362">
            <v>158.95624999999563</v>
          </cell>
          <cell r="AF1362">
            <v>45052.592435720842</v>
          </cell>
          <cell r="AG1362">
            <v>45061.212270431592</v>
          </cell>
          <cell r="AH1362">
            <v>45084.518055555556</v>
          </cell>
          <cell r="AI1362">
            <v>0.36510069444445592</v>
          </cell>
          <cell r="AJ1362">
            <v>3.9739062499998909</v>
          </cell>
          <cell r="AK1362">
            <v>20</v>
          </cell>
          <cell r="AL1362">
            <v>34</v>
          </cell>
          <cell r="AM1362">
            <v>21.074380165289259</v>
          </cell>
          <cell r="AN1362">
            <v>26.694214876033058</v>
          </cell>
          <cell r="AO1362">
            <v>18.074380165289259</v>
          </cell>
          <cell r="AP1362">
            <v>40</v>
          </cell>
          <cell r="AQ1362">
            <v>32</v>
          </cell>
          <cell r="AR1362">
            <v>27</v>
          </cell>
          <cell r="AS1362">
            <v>45076.777083333334</v>
          </cell>
          <cell r="AT1362">
            <v>45071.777083333334</v>
          </cell>
          <cell r="AU1362"/>
          <cell r="AV1362"/>
          <cell r="AW1362"/>
          <cell r="AX1362"/>
          <cell r="AY1362"/>
          <cell r="AZ1362"/>
          <cell r="BA1362"/>
          <cell r="BB1362"/>
          <cell r="BC1362" t="str">
            <v>PAID</v>
          </cell>
          <cell r="BD1362"/>
          <cell r="BE1362">
            <v>45047.777083333334</v>
          </cell>
          <cell r="BF1362">
            <v>33.222916666665697</v>
          </cell>
          <cell r="BG1362">
            <v>45044</v>
          </cell>
          <cell r="BH1362">
            <v>45081</v>
          </cell>
        </row>
        <row r="1363">
          <cell r="E1363" t="str">
            <v>X22083584609</v>
          </cell>
          <cell r="F1363" t="str">
            <v>NHCMNH HOLDINGS CORPORATION</v>
          </cell>
          <cell r="G1363" t="str">
            <v>PRES. DIOSDADO MACAPAGAL, ASIAWORLD CITY, PARANAQUE</v>
          </cell>
          <cell r="H1363" t="str">
            <v>PARAÑAQUE CITY</v>
          </cell>
          <cell r="I1363" t="str">
            <v>PARAÑAQUE</v>
          </cell>
          <cell r="J1363" t="str">
            <v>needs coordination with BC; for completion on Feb. 22 or 23, 2023; for energization on March 3, 2023</v>
          </cell>
          <cell r="K1363" t="str">
            <v>W/ ISSUE</v>
          </cell>
          <cell r="L1363" t="str">
            <v>AVECO</v>
          </cell>
          <cell r="M1363" t="str">
            <v>CLOSE</v>
          </cell>
          <cell r="N1363" t="str">
            <v>JSP</v>
          </cell>
          <cell r="O1363">
            <v>13.38</v>
          </cell>
          <cell r="P1363">
            <v>11.6988</v>
          </cell>
          <cell r="Q1363">
            <v>18.23</v>
          </cell>
          <cell r="R1363">
            <v>19</v>
          </cell>
          <cell r="S1363">
            <v>123136.72</v>
          </cell>
          <cell r="T1363" t="str">
            <v>NEW</v>
          </cell>
          <cell r="U1363">
            <v>10427.200000000001</v>
          </cell>
          <cell r="V1363">
            <v>12073.08</v>
          </cell>
          <cell r="W1363">
            <v>44958.676388888889</v>
          </cell>
          <cell r="X1363">
            <v>44964</v>
          </cell>
          <cell r="Y1363">
            <v>44963</v>
          </cell>
          <cell r="Z1363"/>
          <cell r="AA1363">
            <v>44988.728472222225</v>
          </cell>
          <cell r="AB1363">
            <v>45215.538194444445</v>
          </cell>
          <cell r="AC1363">
            <v>30.052083333335759</v>
          </cell>
          <cell r="AD1363">
            <v>24.728472222224809</v>
          </cell>
          <cell r="AE1363">
            <v>226.80972222222044</v>
          </cell>
          <cell r="AF1363">
            <v>44977.450582437275</v>
          </cell>
          <cell r="AG1363">
            <v>44986.257034050177</v>
          </cell>
          <cell r="AH1363">
            <v>45008.676388888889</v>
          </cell>
          <cell r="AI1363">
            <v>1.0351273148148983</v>
          </cell>
          <cell r="AJ1363">
            <v>5.6702430555555114</v>
          </cell>
          <cell r="AK1363">
            <v>20</v>
          </cell>
          <cell r="AL1363">
            <v>36</v>
          </cell>
          <cell r="AM1363">
            <v>21.774193548387096</v>
          </cell>
          <cell r="AN1363">
            <v>27.58064516129032</v>
          </cell>
          <cell r="AO1363">
            <v>18.774193548387096</v>
          </cell>
          <cell r="AP1363">
            <v>40</v>
          </cell>
          <cell r="AQ1363">
            <v>32</v>
          </cell>
          <cell r="AR1363">
            <v>27</v>
          </cell>
          <cell r="AS1363">
            <v>45020.728472222225</v>
          </cell>
          <cell r="AT1363">
            <v>45015.728472222225</v>
          </cell>
          <cell r="AU1363"/>
          <cell r="AV1363"/>
          <cell r="AW1363"/>
          <cell r="AX1363"/>
          <cell r="AY1363"/>
          <cell r="AZ1363"/>
          <cell r="BA1363"/>
          <cell r="BB1363"/>
          <cell r="BC1363" t="str">
            <v>PAID</v>
          </cell>
          <cell r="BD1363"/>
          <cell r="BE1363">
            <v>44991.728472222225</v>
          </cell>
          <cell r="BF1363">
            <v>89.271527777775191</v>
          </cell>
          <cell r="BG1363">
            <v>44987</v>
          </cell>
          <cell r="BH1363">
            <v>45081</v>
          </cell>
        </row>
        <row r="1364">
          <cell r="E1364" t="str">
            <v>X23010012838</v>
          </cell>
          <cell r="F1364" t="str">
            <v>ASSOCIATION OF COMPANIES OF SEVERINA INDUSTRIAL ES</v>
          </cell>
          <cell r="G1364" t="str">
            <v>ACSIE, SEVERINA INDL ESTATE, PARANAQUE</v>
          </cell>
          <cell r="H1364" t="str">
            <v>PARAÑAQUE CITY</v>
          </cell>
          <cell r="I1364" t="str">
            <v>PARAÑAQUE</v>
          </cell>
          <cell r="J1364"/>
          <cell r="K1364" t="str">
            <v>W/O ISSUE</v>
          </cell>
          <cell r="L1364" t="str">
            <v>CHALLENGER</v>
          </cell>
          <cell r="M1364" t="str">
            <v>CLOSE</v>
          </cell>
          <cell r="N1364" t="str">
            <v>JSP</v>
          </cell>
          <cell r="O1364">
            <v>6.01</v>
          </cell>
          <cell r="P1364">
            <v>5.3520000000000003</v>
          </cell>
          <cell r="Q1364">
            <v>8.23</v>
          </cell>
          <cell r="R1364">
            <v>12</v>
          </cell>
          <cell r="S1364">
            <v>21900.04</v>
          </cell>
          <cell r="T1364" t="str">
            <v>NEW</v>
          </cell>
          <cell r="U1364">
            <v>4683.49</v>
          </cell>
          <cell r="V1364">
            <v>9621.1299999999992</v>
          </cell>
          <cell r="W1364">
            <v>45001.714583333334</v>
          </cell>
          <cell r="X1364">
            <v>45005.603472222225</v>
          </cell>
          <cell r="Y1364">
            <v>45005</v>
          </cell>
          <cell r="Z1364"/>
          <cell r="AA1364">
            <v>45014.703472222223</v>
          </cell>
          <cell r="AB1364">
            <v>45217.734722222223</v>
          </cell>
          <cell r="AC1364">
            <v>12.988888888889051</v>
          </cell>
          <cell r="AD1364">
            <v>9.0999999999985448</v>
          </cell>
          <cell r="AE1364">
            <v>203.03125</v>
          </cell>
          <cell r="AF1364">
            <v>45020.488776881721</v>
          </cell>
          <cell r="AG1364">
            <v>45029.295228494622</v>
          </cell>
          <cell r="AH1364">
            <v>45051.714583333334</v>
          </cell>
          <cell r="AI1364">
            <v>0.4473950617284006</v>
          </cell>
          <cell r="AJ1364">
            <v>5.0757812500000004</v>
          </cell>
          <cell r="AK1364">
            <v>20</v>
          </cell>
          <cell r="AL1364">
            <v>36</v>
          </cell>
          <cell r="AM1364">
            <v>21.774193548387096</v>
          </cell>
          <cell r="AN1364">
            <v>27.58064516129032</v>
          </cell>
          <cell r="AO1364">
            <v>18.774193548387096</v>
          </cell>
          <cell r="AP1364">
            <v>40</v>
          </cell>
          <cell r="AQ1364">
            <v>32</v>
          </cell>
          <cell r="AR1364">
            <v>27</v>
          </cell>
          <cell r="AS1364">
            <v>45046.703472222223</v>
          </cell>
          <cell r="AT1364">
            <v>45041.703472222223</v>
          </cell>
          <cell r="AU1364"/>
          <cell r="AV1364"/>
          <cell r="AW1364"/>
          <cell r="AX1364"/>
          <cell r="AY1364"/>
          <cell r="AZ1364"/>
          <cell r="BA1364"/>
          <cell r="BB1364"/>
          <cell r="BC1364" t="str">
            <v>PAID</v>
          </cell>
          <cell r="BD1364"/>
          <cell r="BE1364">
            <v>45017.703472222223</v>
          </cell>
          <cell r="BF1364">
            <v>63.296527777776646</v>
          </cell>
          <cell r="BG1364">
            <v>45014</v>
          </cell>
          <cell r="BH1364">
            <v>45081</v>
          </cell>
        </row>
        <row r="1365">
          <cell r="E1365" t="str">
            <v>X22114893204</v>
          </cell>
          <cell r="F1365" t="str">
            <v>CHAOQUN LI</v>
          </cell>
          <cell r="G1365" t="str">
            <v>PRES. M. ROXAS, BACLARAN, PARANAQUE</v>
          </cell>
          <cell r="H1365" t="str">
            <v>PARAÑAQUE CITY</v>
          </cell>
          <cell r="I1365" t="str">
            <v>PARAÑAQUE</v>
          </cell>
          <cell r="J1365" t="str">
            <v>no BCT &amp; meter</v>
          </cell>
          <cell r="K1365" t="str">
            <v>W/ ISSUE</v>
          </cell>
          <cell r="L1365" t="str">
            <v>AVECO</v>
          </cell>
          <cell r="M1365" t="str">
            <v>CLOSE</v>
          </cell>
          <cell r="N1365" t="str">
            <v>JSP</v>
          </cell>
          <cell r="O1365">
            <v>217.59</v>
          </cell>
          <cell r="P1365">
            <v>103.82680000000001</v>
          </cell>
          <cell r="Q1365">
            <v>324.72000000000003</v>
          </cell>
          <cell r="R1365">
            <v>1100</v>
          </cell>
          <cell r="S1365">
            <v>2234035.88</v>
          </cell>
          <cell r="T1365" t="str">
            <v>NEW</v>
          </cell>
          <cell r="U1365">
            <v>151669.91</v>
          </cell>
          <cell r="V1365">
            <v>151165.72</v>
          </cell>
          <cell r="W1365">
            <v>44911.631249999999</v>
          </cell>
          <cell r="X1365">
            <v>44915</v>
          </cell>
          <cell r="Y1365">
            <v>44915</v>
          </cell>
          <cell r="Z1365"/>
          <cell r="AA1365">
            <v>44987.602083333331</v>
          </cell>
          <cell r="AB1365">
            <v>45250.759722222225</v>
          </cell>
          <cell r="AC1365">
            <v>75.970833333332848</v>
          </cell>
          <cell r="AD1365">
            <v>72.602083333331393</v>
          </cell>
          <cell r="AE1365">
            <v>263.15763888889342</v>
          </cell>
          <cell r="AF1365">
            <v>44925.297916666663</v>
          </cell>
          <cell r="AG1365">
            <v>44932.742361111108</v>
          </cell>
          <cell r="AH1365">
            <v>44961.631249999999</v>
          </cell>
          <cell r="AI1365">
            <v>3.4186874999999781</v>
          </cell>
          <cell r="AJ1365">
            <v>5.4824508101852798</v>
          </cell>
          <cell r="AK1365">
            <v>30</v>
          </cell>
          <cell r="AL1365">
            <v>20</v>
          </cell>
          <cell r="AM1365">
            <v>16.666666666666668</v>
          </cell>
          <cell r="AN1365">
            <v>21.111111111111111</v>
          </cell>
          <cell r="AO1365">
            <v>13.666666666666668</v>
          </cell>
          <cell r="AP1365">
            <v>48</v>
          </cell>
          <cell r="AQ1365">
            <v>38.400000000000006</v>
          </cell>
          <cell r="AR1365">
            <v>33.400000000000006</v>
          </cell>
          <cell r="AS1365">
            <v>45026.002083333333</v>
          </cell>
          <cell r="AT1365">
            <v>45021.002083333333</v>
          </cell>
          <cell r="AU1365"/>
          <cell r="AV1365"/>
          <cell r="AW1365"/>
          <cell r="AX1365"/>
          <cell r="AY1365"/>
          <cell r="AZ1365"/>
          <cell r="BA1365"/>
          <cell r="BB1365"/>
          <cell r="BC1365" t="str">
            <v>PAID</v>
          </cell>
          <cell r="BD1365"/>
          <cell r="BE1365">
            <v>44990.602083333331</v>
          </cell>
          <cell r="BF1365">
            <v>90.397916666668607</v>
          </cell>
          <cell r="BG1365">
            <v>45001</v>
          </cell>
          <cell r="BH1365">
            <v>45081</v>
          </cell>
        </row>
        <row r="1366">
          <cell r="E1366" t="str">
            <v>X22093955366</v>
          </cell>
          <cell r="F1366" t="str">
            <v>ST VINCENT DE PAUL COLLEGE INC,</v>
          </cell>
          <cell r="G1366" t="str">
            <v>BAGTIKAN, MEADOWOOD EXEC VILL PH I, BACOOR</v>
          </cell>
          <cell r="H1366" t="str">
            <v>BACOOR CITY</v>
          </cell>
          <cell r="I1366" t="str">
            <v>DASMA</v>
          </cell>
          <cell r="J1366" t="str">
            <v>for FCOMP</v>
          </cell>
          <cell r="K1366"/>
          <cell r="L1366" t="str">
            <v>AVECO</v>
          </cell>
          <cell r="M1366" t="str">
            <v>CLOSE</v>
          </cell>
          <cell r="N1366" t="str">
            <v>JSP</v>
          </cell>
          <cell r="O1366">
            <v>19.899999999999999</v>
          </cell>
          <cell r="P1366"/>
          <cell r="Q1366">
            <v>27.05</v>
          </cell>
          <cell r="R1366">
            <v>0</v>
          </cell>
          <cell r="S1366">
            <v>28785.55</v>
          </cell>
          <cell r="T1366" t="str">
            <v>TERMINATION</v>
          </cell>
          <cell r="U1366">
            <v>13871.29</v>
          </cell>
          <cell r="V1366">
            <v>12490.77</v>
          </cell>
          <cell r="W1366">
            <v>44837.463194444441</v>
          </cell>
          <cell r="X1366">
            <v>44840</v>
          </cell>
          <cell r="Y1366">
            <v>44840</v>
          </cell>
          <cell r="Z1366"/>
          <cell r="AA1366">
            <v>44859.677777777775</v>
          </cell>
          <cell r="AB1366">
            <v>45300.707638888889</v>
          </cell>
          <cell r="AC1366">
            <v>22.214583333334303</v>
          </cell>
          <cell r="AD1366">
            <v>19.677777777775191</v>
          </cell>
          <cell r="AE1366">
            <v>441.02986111111386</v>
          </cell>
          <cell r="AF1366">
            <v>44856.237387992827</v>
          </cell>
          <cell r="AG1366">
            <v>44865.043839605729</v>
          </cell>
          <cell r="AH1366">
            <v>44887.463194444441</v>
          </cell>
          <cell r="AI1366">
            <v>0.76516898148151491</v>
          </cell>
          <cell r="AJ1366">
            <v>11.025746527777846</v>
          </cell>
          <cell r="AK1366">
            <v>20</v>
          </cell>
          <cell r="AL1366">
            <v>36</v>
          </cell>
          <cell r="AM1366">
            <v>21.774193548387096</v>
          </cell>
          <cell r="AN1366">
            <v>27.58064516129032</v>
          </cell>
          <cell r="AO1366">
            <v>18.774193548387096</v>
          </cell>
          <cell r="AP1366">
            <v>40</v>
          </cell>
          <cell r="AQ1366">
            <v>32</v>
          </cell>
          <cell r="AR1366">
            <v>27</v>
          </cell>
          <cell r="AS1366">
            <v>44891.677777777775</v>
          </cell>
          <cell r="AT1366">
            <v>44886.677777777775</v>
          </cell>
          <cell r="AU1366"/>
          <cell r="AV1366"/>
          <cell r="AW1366"/>
          <cell r="AX1366"/>
          <cell r="AY1366"/>
          <cell r="AZ1366"/>
          <cell r="BA1366"/>
          <cell r="BB1366"/>
          <cell r="BC1366" t="str">
            <v>PAID</v>
          </cell>
          <cell r="BD1366"/>
          <cell r="BE1366">
            <v>44862.677777777775</v>
          </cell>
          <cell r="BF1366">
            <v>218.32222222222481</v>
          </cell>
          <cell r="BG1366">
            <v>44855</v>
          </cell>
          <cell r="BH1366">
            <v>45081</v>
          </cell>
        </row>
        <row r="1367">
          <cell r="E1367" t="str">
            <v>P2111120001</v>
          </cell>
          <cell r="F1367" t="str">
            <v>C1_MAJOR (WDESIGN), DPWH eRelocation along Nomo Avenue, Brgy. Niog II and III, Bacoor, Cavit</v>
          </cell>
          <cell r="G1367" t="str">
            <v>BLOCK 4 VITA TOSCANA NIOG II BACOOR CAVITE</v>
          </cell>
          <cell r="H1367" t="str">
            <v>BACOOR CITY</v>
          </cell>
          <cell r="I1367" t="str">
            <v>DASMA</v>
          </cell>
          <cell r="J1367" t="str">
            <v>PAI October 13, 2022</v>
          </cell>
          <cell r="K1367"/>
          <cell r="L1367" t="str">
            <v>AVECO</v>
          </cell>
          <cell r="M1367" t="str">
            <v>CLOSE</v>
          </cell>
          <cell r="N1367" t="str">
            <v>JSP</v>
          </cell>
          <cell r="O1367">
            <v>559.58000000000004</v>
          </cell>
          <cell r="P1367"/>
          <cell r="Q1367">
            <v>955.55</v>
          </cell>
          <cell r="R1367">
            <v>0</v>
          </cell>
          <cell r="S1367">
            <v>1150452.73</v>
          </cell>
          <cell r="T1367" t="str">
            <v>P-SERIES</v>
          </cell>
          <cell r="U1367">
            <v>390069.03999999969</v>
          </cell>
          <cell r="V1367">
            <v>432391.09</v>
          </cell>
          <cell r="W1367">
            <v>44813.569444444445</v>
          </cell>
          <cell r="X1367">
            <v>44823.543055555558</v>
          </cell>
          <cell r="Y1367">
            <v>44823</v>
          </cell>
          <cell r="Z1367"/>
          <cell r="AA1367">
            <v>44862.63958333333</v>
          </cell>
          <cell r="AB1367">
            <v>45371.431944444441</v>
          </cell>
          <cell r="AC1367">
            <v>49.070138888884685</v>
          </cell>
          <cell r="AD1367">
            <v>39.09652777777228</v>
          </cell>
          <cell r="AE1367">
            <v>508.79236111111095</v>
          </cell>
          <cell r="AF1367">
            <v>44838.404495990835</v>
          </cell>
          <cell r="AG1367">
            <v>44848.827176403211</v>
          </cell>
          <cell r="AH1367">
            <v>44863.569444444445</v>
          </cell>
          <cell r="AI1367">
            <v>1.3221676311727262</v>
          </cell>
          <cell r="AJ1367">
            <v>9.250770202020199</v>
          </cell>
          <cell r="AK1367">
            <v>40</v>
          </cell>
          <cell r="AL1367">
            <v>36</v>
          </cell>
          <cell r="AM1367">
            <v>27.835051546391753</v>
          </cell>
          <cell r="AN1367">
            <v>35.257731958762882</v>
          </cell>
          <cell r="AO1367">
            <v>24.835051546391753</v>
          </cell>
          <cell r="AP1367">
            <v>55</v>
          </cell>
          <cell r="AQ1367">
            <v>44</v>
          </cell>
          <cell r="AR1367">
            <v>39</v>
          </cell>
          <cell r="AS1367">
            <v>44906.63958333333</v>
          </cell>
          <cell r="AT1367">
            <v>44901.63958333333</v>
          </cell>
          <cell r="AU1367"/>
          <cell r="AV1367"/>
          <cell r="AW1367"/>
          <cell r="AX1367"/>
          <cell r="AY1367"/>
          <cell r="AZ1367"/>
          <cell r="BA1367"/>
          <cell r="BB1367"/>
          <cell r="BC1367" t="str">
            <v>PAID</v>
          </cell>
          <cell r="BD1367"/>
          <cell r="BE1367">
            <v>44865.63958333333</v>
          </cell>
          <cell r="BF1367">
            <v>215.36041666667006</v>
          </cell>
          <cell r="BG1367">
            <v>44862</v>
          </cell>
          <cell r="BH1367">
            <v>45081</v>
          </cell>
        </row>
        <row r="1368">
          <cell r="E1368" t="str">
            <v>X22073150607</v>
          </cell>
          <cell r="F1368" t="str">
            <v>GOLDEN ARCHES DEVELOPMENT CORPORATION</v>
          </cell>
          <cell r="G1368" t="str">
            <v>PULONG MABILOG, MOLINO IV, BACOOR</v>
          </cell>
          <cell r="H1368" t="str">
            <v>BACOOR CITY</v>
          </cell>
          <cell r="I1368" t="str">
            <v>DASMA</v>
          </cell>
          <cell r="J1368"/>
          <cell r="K1368"/>
          <cell r="L1368" t="str">
            <v>AVECO</v>
          </cell>
          <cell r="M1368" t="str">
            <v>CLOSE</v>
          </cell>
          <cell r="N1368" t="str">
            <v>JSP</v>
          </cell>
          <cell r="O1368">
            <v>84.44</v>
          </cell>
          <cell r="P1368"/>
          <cell r="Q1368">
            <v>115.62</v>
          </cell>
          <cell r="R1368">
            <v>180</v>
          </cell>
          <cell r="S1368">
            <v>621405.07999999996</v>
          </cell>
          <cell r="T1368" t="str">
            <v>NEW</v>
          </cell>
          <cell r="U1368">
            <v>58882.080000000002</v>
          </cell>
          <cell r="V1368">
            <v>57483.97</v>
          </cell>
          <cell r="W1368">
            <v>44874.549305555556</v>
          </cell>
          <cell r="X1368">
            <v>44882.616666666669</v>
          </cell>
          <cell r="Y1368">
            <v>44880</v>
          </cell>
          <cell r="Z1368"/>
          <cell r="AA1368">
            <v>44905</v>
          </cell>
          <cell r="AB1368">
            <v>45376.567361111112</v>
          </cell>
          <cell r="AC1368">
            <v>30.450694444443798</v>
          </cell>
          <cell r="AD1368">
            <v>22.383333333331393</v>
          </cell>
          <cell r="AE1368">
            <v>471.5673611111124</v>
          </cell>
          <cell r="AF1368">
            <v>44893.995348721022</v>
          </cell>
          <cell r="AG1368">
            <v>44902.980960231813</v>
          </cell>
          <cell r="AH1368">
            <v>44924.549305555556</v>
          </cell>
          <cell r="AI1368">
            <v>1.0174631076388672</v>
          </cell>
          <cell r="AJ1368">
            <v>10.717440025252555</v>
          </cell>
          <cell r="AK1368">
            <v>26</v>
          </cell>
          <cell r="AL1368">
            <v>32</v>
          </cell>
          <cell r="AM1368">
            <v>22.446043165467625</v>
          </cell>
          <cell r="AN1368">
            <v>28.431654676258994</v>
          </cell>
          <cell r="AO1368">
            <v>19.446043165467625</v>
          </cell>
          <cell r="AP1368">
            <v>44</v>
          </cell>
          <cell r="AQ1368">
            <v>35.200000000000003</v>
          </cell>
          <cell r="AR1368">
            <v>30.200000000000003</v>
          </cell>
          <cell r="AS1368">
            <v>44940.2</v>
          </cell>
          <cell r="AT1368">
            <v>44935.199999999997</v>
          </cell>
          <cell r="AU1368"/>
          <cell r="AV1368"/>
          <cell r="AW1368"/>
          <cell r="AX1368"/>
          <cell r="AY1368"/>
          <cell r="AZ1368"/>
          <cell r="BA1368"/>
          <cell r="BB1368"/>
          <cell r="BC1368" t="str">
            <v>PAID</v>
          </cell>
          <cell r="BD1368"/>
          <cell r="BE1368">
            <v>44908</v>
          </cell>
          <cell r="BF1368">
            <v>173</v>
          </cell>
          <cell r="BG1368">
            <v>44905</v>
          </cell>
          <cell r="BH1368">
            <v>45081</v>
          </cell>
        </row>
        <row r="1369">
          <cell r="E1369" t="str">
            <v>C2211000208</v>
          </cell>
          <cell r="F1369" t="str">
            <v>MASUMA FOOD INDUSTRY INC.</v>
          </cell>
          <cell r="G1369" t="str">
            <v>BAGSAKAN, FTI CPD, TAGUIG CITY</v>
          </cell>
          <cell r="H1369" t="str">
            <v>TAGUIG CITY</v>
          </cell>
          <cell r="I1369" t="str">
            <v>PARAÑAQUE</v>
          </cell>
          <cell r="J1369" t="str">
            <v>SSP April 22 8 am - 5 pm</v>
          </cell>
          <cell r="K1369"/>
          <cell r="L1369" t="str">
            <v>VJC</v>
          </cell>
          <cell r="M1369" t="str">
            <v>CLOSE</v>
          </cell>
          <cell r="N1369" t="str">
            <v>IJP</v>
          </cell>
          <cell r="O1369">
            <v>6.18</v>
          </cell>
          <cell r="P1369">
            <v>2.8</v>
          </cell>
          <cell r="Q1369">
            <v>8.48</v>
          </cell>
          <cell r="R1369">
            <v>870</v>
          </cell>
          <cell r="S1369">
            <v>39174.19</v>
          </cell>
          <cell r="T1369" t="str">
            <v>MODIFICATION</v>
          </cell>
          <cell r="U1369">
            <v>4839.43</v>
          </cell>
          <cell r="V1369">
            <v>5462.86</v>
          </cell>
          <cell r="W1369">
            <v>44986.407638888886</v>
          </cell>
          <cell r="X1369">
            <v>44993</v>
          </cell>
          <cell r="Y1369">
            <v>44993</v>
          </cell>
          <cell r="Z1369"/>
          <cell r="AA1369">
            <v>45038</v>
          </cell>
          <cell r="AB1369">
            <v>45418.265972222223</v>
          </cell>
          <cell r="AC1369">
            <v>51.59236111111386</v>
          </cell>
          <cell r="AD1369">
            <v>45</v>
          </cell>
          <cell r="AE1369">
            <v>380.26597222222335</v>
          </cell>
          <cell r="AF1369">
            <v>44999.914815922377</v>
          </cell>
          <cell r="AG1369">
            <v>45007.316729797974</v>
          </cell>
          <cell r="AH1369">
            <v>45036.407638888886</v>
          </cell>
          <cell r="AI1369">
            <v>2.344087711352782</v>
          </cell>
          <cell r="AJ1369">
            <v>9.5066493055555839</v>
          </cell>
          <cell r="AK1369">
            <v>20</v>
          </cell>
          <cell r="AL1369">
            <v>23</v>
          </cell>
          <cell r="AM1369">
            <v>16.507177033492823</v>
          </cell>
          <cell r="AN1369">
            <v>20.90909090909091</v>
          </cell>
          <cell r="AO1369">
            <v>13.507177033492823</v>
          </cell>
          <cell r="AP1369">
            <v>40</v>
          </cell>
          <cell r="AQ1369">
            <v>32</v>
          </cell>
          <cell r="AR1369">
            <v>27</v>
          </cell>
          <cell r="AS1369">
            <v>45070</v>
          </cell>
          <cell r="AT1369">
            <v>45065</v>
          </cell>
          <cell r="AU1369"/>
          <cell r="AV1369"/>
          <cell r="AW1369"/>
          <cell r="AX1369"/>
          <cell r="AY1369"/>
          <cell r="AZ1369"/>
          <cell r="BA1369"/>
          <cell r="BB1369"/>
          <cell r="BC1369" t="str">
            <v>PAID</v>
          </cell>
          <cell r="BD1369"/>
          <cell r="BE1369">
            <v>45041</v>
          </cell>
          <cell r="BF1369">
            <v>40</v>
          </cell>
          <cell r="BG1369">
            <v>45038</v>
          </cell>
          <cell r="BH1369">
            <v>45081</v>
          </cell>
        </row>
        <row r="1370">
          <cell r="E1370" t="str">
            <v>X22051917032</v>
          </cell>
          <cell r="F1370" t="str">
            <v>NOC SPECIALTY FOODS INC.</v>
          </cell>
          <cell r="G1370" t="str">
            <v>MOLINO ROAD, MOLINO III, BACOOR</v>
          </cell>
          <cell r="H1370" t="str">
            <v>BACOOR CITY</v>
          </cell>
          <cell r="I1370" t="str">
            <v>DASMA</v>
          </cell>
          <cell r="J1370"/>
          <cell r="K1370"/>
          <cell r="L1370" t="str">
            <v>AVECO</v>
          </cell>
          <cell r="M1370" t="str">
            <v>CLOSE</v>
          </cell>
          <cell r="N1370" t="str">
            <v>MBF</v>
          </cell>
          <cell r="O1370">
            <v>92.18</v>
          </cell>
          <cell r="P1370"/>
          <cell r="Q1370">
            <v>126.05</v>
          </cell>
          <cell r="R1370">
            <v>122</v>
          </cell>
          <cell r="S1370">
            <v>564814.36</v>
          </cell>
          <cell r="T1370" t="str">
            <v>NEW</v>
          </cell>
          <cell r="U1370">
            <v>64256.38</v>
          </cell>
          <cell r="V1370">
            <v>59095.87</v>
          </cell>
          <cell r="W1370">
            <v>44826.577777777777</v>
          </cell>
          <cell r="X1370">
            <v>44831</v>
          </cell>
          <cell r="Y1370">
            <v>44828</v>
          </cell>
          <cell r="Z1370"/>
          <cell r="AA1370">
            <v>44834.439583333333</v>
          </cell>
          <cell r="AB1370">
            <v>45467.525000000001</v>
          </cell>
          <cell r="AC1370">
            <v>7.8618055555562023</v>
          </cell>
          <cell r="AD1370">
            <v>3.4395833333328483</v>
          </cell>
          <cell r="AE1370">
            <v>633.08541666666861</v>
          </cell>
          <cell r="AF1370">
            <v>44846.023820943243</v>
          </cell>
          <cell r="AG1370">
            <v>44855.009432454033</v>
          </cell>
          <cell r="AH1370">
            <v>44876.577777777777</v>
          </cell>
          <cell r="AI1370">
            <v>0.26269013755344039</v>
          </cell>
          <cell r="AJ1370">
            <v>14.388304924242469</v>
          </cell>
          <cell r="AK1370">
            <v>26</v>
          </cell>
          <cell r="AL1370">
            <v>32</v>
          </cell>
          <cell r="AM1370">
            <v>22.446043165467625</v>
          </cell>
          <cell r="AN1370">
            <v>28.431654676258994</v>
          </cell>
          <cell r="AO1370">
            <v>19.446043165467625</v>
          </cell>
          <cell r="AP1370">
            <v>44</v>
          </cell>
          <cell r="AQ1370">
            <v>35.200000000000003</v>
          </cell>
          <cell r="AR1370">
            <v>30.200000000000003</v>
          </cell>
          <cell r="AS1370">
            <v>44869.63958333333</v>
          </cell>
          <cell r="AT1370">
            <v>44864.63958333333</v>
          </cell>
          <cell r="AU1370"/>
          <cell r="AV1370"/>
          <cell r="AW1370"/>
          <cell r="AX1370"/>
          <cell r="AY1370"/>
          <cell r="AZ1370"/>
          <cell r="BA1370"/>
          <cell r="BB1370"/>
          <cell r="BC1370" t="str">
            <v>PAID</v>
          </cell>
          <cell r="BD1370"/>
          <cell r="BE1370">
            <v>44837.439583333333</v>
          </cell>
          <cell r="BF1370">
            <v>243.56041666666715</v>
          </cell>
          <cell r="BG1370">
            <v>44834</v>
          </cell>
          <cell r="BH1370">
            <v>45081</v>
          </cell>
        </row>
        <row r="1371">
          <cell r="E1371" t="str">
            <v>X22073116548</v>
          </cell>
          <cell r="F1371" t="str">
            <v>CMSTAR MANAGEMENT INC.</v>
          </cell>
          <cell r="G1371" t="str">
            <v>SAN NICOLAS III, SAN NICOLAS III, BACOOR</v>
          </cell>
          <cell r="H1371" t="str">
            <v>BACOOR CITY</v>
          </cell>
          <cell r="I1371" t="str">
            <v>DASMA</v>
          </cell>
          <cell r="J1371" t="str">
            <v>tayuan poste 1110</v>
          </cell>
          <cell r="K1371"/>
          <cell r="L1371" t="str">
            <v>AVECO</v>
          </cell>
          <cell r="M1371" t="str">
            <v>CLOSE</v>
          </cell>
          <cell r="N1371" t="str">
            <v>JSP</v>
          </cell>
          <cell r="O1371">
            <v>420.25</v>
          </cell>
          <cell r="P1371"/>
          <cell r="Q1371">
            <v>624.95000000000005</v>
          </cell>
          <cell r="R1371">
            <v>80</v>
          </cell>
          <cell r="S1371">
            <v>1182469.3999999999</v>
          </cell>
          <cell r="T1371" t="str">
            <v>NEW</v>
          </cell>
          <cell r="U1371">
            <v>292958.53000000003</v>
          </cell>
          <cell r="V1371">
            <v>276350.13</v>
          </cell>
          <cell r="W1371">
            <v>44826.652083333334</v>
          </cell>
          <cell r="X1371">
            <v>44831</v>
          </cell>
          <cell r="Y1371">
            <v>44828</v>
          </cell>
          <cell r="Z1371"/>
          <cell r="AA1371">
            <v>44887.379861111112</v>
          </cell>
          <cell r="AB1371">
            <v>45652.447916666664</v>
          </cell>
          <cell r="AC1371">
            <v>60.727777777778101</v>
          </cell>
          <cell r="AD1371">
            <v>56.379861111112405</v>
          </cell>
          <cell r="AE1371">
            <v>765.06805555555184</v>
          </cell>
          <cell r="AF1371">
            <v>44850.353654013961</v>
          </cell>
          <cell r="AG1371">
            <v>44860.474072862133</v>
          </cell>
          <cell r="AH1371">
            <v>44876.652083333334</v>
          </cell>
          <cell r="AI1371">
            <v>1.70573611111112</v>
          </cell>
          <cell r="AJ1371">
            <v>13.910328282828216</v>
          </cell>
          <cell r="AK1371">
            <v>40</v>
          </cell>
          <cell r="AL1371">
            <v>34</v>
          </cell>
          <cell r="AM1371">
            <v>26.701570680628272</v>
          </cell>
          <cell r="AN1371">
            <v>33.821989528795811</v>
          </cell>
          <cell r="AO1371">
            <v>23.701570680628272</v>
          </cell>
          <cell r="AP1371">
            <v>55</v>
          </cell>
          <cell r="AQ1371">
            <v>44</v>
          </cell>
          <cell r="AR1371">
            <v>39</v>
          </cell>
          <cell r="AS1371">
            <v>44931.379861111112</v>
          </cell>
          <cell r="AT1371">
            <v>44926.379861111112</v>
          </cell>
          <cell r="AU1371"/>
          <cell r="AV1371"/>
          <cell r="AW1371"/>
          <cell r="AX1371"/>
          <cell r="AY1371"/>
          <cell r="AZ1371"/>
          <cell r="BA1371"/>
          <cell r="BB1371"/>
          <cell r="BC1371" t="str">
            <v>PAID</v>
          </cell>
          <cell r="BD1371" t="str">
            <v>WITH BACKJOB</v>
          </cell>
          <cell r="BE1371">
            <v>44890.379861111112</v>
          </cell>
          <cell r="BF1371">
            <v>190.6201388888876</v>
          </cell>
          <cell r="BG1371">
            <v>44887</v>
          </cell>
          <cell r="BH1371">
            <v>45081</v>
          </cell>
        </row>
        <row r="1372">
          <cell r="E1372" t="str">
            <v>X21083788541</v>
          </cell>
          <cell r="F1372" t="str">
            <v>DITO TELECOMMUNITY CORPORATION</v>
          </cell>
          <cell r="G1372" t="str">
            <v>APT. JULIO CAMAÑAG, CABALLERO CPD, DASMARINAS CITY</v>
          </cell>
          <cell r="H1372" t="str">
            <v>DASMARIÑAS CITY</v>
          </cell>
          <cell r="I1372" t="str">
            <v>DASMA</v>
          </cell>
          <cell r="J1372" t="str">
            <v>1210 target energize</v>
          </cell>
          <cell r="K1372" t="str">
            <v>W/ ISSUE</v>
          </cell>
          <cell r="L1372" t="str">
            <v>AVECO</v>
          </cell>
          <cell r="M1372" t="str">
            <v>CLOSE</v>
          </cell>
          <cell r="N1372" t="str">
            <v>DCB</v>
          </cell>
          <cell r="O1372">
            <v>69.69</v>
          </cell>
          <cell r="P1372">
            <v>57.674700000000001</v>
          </cell>
          <cell r="Q1372">
            <v>95.25</v>
          </cell>
          <cell r="R1372">
            <v>31</v>
          </cell>
          <cell r="S1372">
            <v>346505.59</v>
          </cell>
          <cell r="T1372" t="str">
            <v>NEW</v>
          </cell>
          <cell r="U1372">
            <v>48576.39</v>
          </cell>
          <cell r="V1372">
            <v>47397.48</v>
          </cell>
          <cell r="W1372">
            <v>44875.676388888889</v>
          </cell>
          <cell r="X1372">
            <v>44887</v>
          </cell>
          <cell r="Y1372">
            <v>44880</v>
          </cell>
          <cell r="Z1372"/>
          <cell r="AA1372">
            <v>44937.28402777778</v>
          </cell>
          <cell r="AB1372">
            <v>45743</v>
          </cell>
          <cell r="AC1372">
            <v>61.607638888890506</v>
          </cell>
          <cell r="AD1372">
            <v>50.284027777779556</v>
          </cell>
          <cell r="AE1372">
            <v>805.71597222222044</v>
          </cell>
          <cell r="AF1372">
            <v>44895.761890747628</v>
          </cell>
          <cell r="AG1372">
            <v>44904.918024576618</v>
          </cell>
          <cell r="AH1372">
            <v>44925.676388888889</v>
          </cell>
          <cell r="AI1372">
            <v>2.001504210279172</v>
          </cell>
          <cell r="AJ1372">
            <v>19.183713624338584</v>
          </cell>
          <cell r="AK1372">
            <v>23</v>
          </cell>
          <cell r="AL1372">
            <v>36</v>
          </cell>
          <cell r="AM1372">
            <v>23.085501858736059</v>
          </cell>
          <cell r="AN1372">
            <v>29.241635687732341</v>
          </cell>
          <cell r="AO1372">
            <v>20.085501858736059</v>
          </cell>
          <cell r="AP1372">
            <v>42</v>
          </cell>
          <cell r="AQ1372">
            <v>33.6</v>
          </cell>
          <cell r="AR1372">
            <v>28.6</v>
          </cell>
          <cell r="AS1372">
            <v>44970.884027777778</v>
          </cell>
          <cell r="AT1372">
            <v>44965.884027777778</v>
          </cell>
          <cell r="AU1372"/>
          <cell r="AV1372"/>
          <cell r="AW1372"/>
          <cell r="AX1372"/>
          <cell r="AY1372"/>
          <cell r="AZ1372"/>
          <cell r="BA1372"/>
          <cell r="BB1372"/>
          <cell r="BC1372" t="str">
            <v>PAID</v>
          </cell>
          <cell r="BD1372"/>
          <cell r="BE1372">
            <v>44940.28402777778</v>
          </cell>
          <cell r="BF1372">
            <v>140.71597222222044</v>
          </cell>
          <cell r="BG1372">
            <v>44937</v>
          </cell>
          <cell r="BH1372">
            <v>45081</v>
          </cell>
        </row>
        <row r="1373">
          <cell r="E1373" t="str">
            <v>X23010012520</v>
          </cell>
          <cell r="F1373" t="str">
            <v>BAYANI M BILUAN</v>
          </cell>
          <cell r="G1373" t="str">
            <v>AVENTINE HILL, ITALIA 500-BF HOMES, LAS PINAS CITY</v>
          </cell>
          <cell r="H1373" t="str">
            <v>LAS PIÑAS CITY</v>
          </cell>
          <cell r="I1373" t="str">
            <v>PARAÑAQUE</v>
          </cell>
          <cell r="J1373"/>
          <cell r="K1373"/>
          <cell r="L1373" t="str">
            <v>CHALLENGER</v>
          </cell>
          <cell r="M1373" t="str">
            <v>CLOSE</v>
          </cell>
          <cell r="N1373" t="str">
            <v>JSP</v>
          </cell>
          <cell r="O1373">
            <v>38.51</v>
          </cell>
          <cell r="P1373">
            <v>11.4428</v>
          </cell>
          <cell r="Q1373">
            <v>52.58</v>
          </cell>
          <cell r="R1373">
            <v>43.3</v>
          </cell>
          <cell r="S1373">
            <v>232731.44</v>
          </cell>
          <cell r="T1373" t="str">
            <v>MODIFICATION</v>
          </cell>
          <cell r="U1373">
            <v>30010.97</v>
          </cell>
          <cell r="V1373">
            <v>32197.37</v>
          </cell>
          <cell r="W1373">
            <v>44977.701388888891</v>
          </cell>
          <cell r="X1373">
            <v>44985</v>
          </cell>
          <cell r="Y1373">
            <v>44979</v>
          </cell>
          <cell r="Z1373"/>
          <cell r="AA1373">
            <v>45027.857638888891</v>
          </cell>
          <cell r="AB1373">
            <v>45510.765277777777</v>
          </cell>
          <cell r="AC1373">
            <v>50.15625</v>
          </cell>
          <cell r="AD1373">
            <v>42.857638888890506</v>
          </cell>
          <cell r="AE1373">
            <v>482.90763888888614</v>
          </cell>
          <cell r="AF1373">
            <v>44997.78689074763</v>
          </cell>
          <cell r="AG1373">
            <v>45006.94302457662</v>
          </cell>
          <cell r="AH1373">
            <v>45027.701388888891</v>
          </cell>
          <cell r="AI1373">
            <v>1.6294723731884058</v>
          </cell>
          <cell r="AJ1373">
            <v>11.49780092592586</v>
          </cell>
          <cell r="AK1373">
            <v>23</v>
          </cell>
          <cell r="AL1373">
            <v>36</v>
          </cell>
          <cell r="AM1373">
            <v>23.085501858736059</v>
          </cell>
          <cell r="AN1373">
            <v>29.241635687732341</v>
          </cell>
          <cell r="AO1373">
            <v>20.085501858736059</v>
          </cell>
          <cell r="AP1373">
            <v>42</v>
          </cell>
          <cell r="AQ1373">
            <v>33.6</v>
          </cell>
          <cell r="AR1373">
            <v>28.6</v>
          </cell>
          <cell r="AS1373">
            <v>45061.457638888889</v>
          </cell>
          <cell r="AT1373">
            <v>45056.457638888889</v>
          </cell>
          <cell r="AU1373"/>
          <cell r="AV1373"/>
          <cell r="AW1373"/>
          <cell r="AX1373"/>
          <cell r="AY1373"/>
          <cell r="AZ1373"/>
          <cell r="BA1373"/>
          <cell r="BB1373"/>
          <cell r="BC1373" t="str">
            <v>PAID</v>
          </cell>
          <cell r="BD1373"/>
          <cell r="BE1373">
            <v>45030.857638888891</v>
          </cell>
          <cell r="BF1373">
            <v>50.142361111109494</v>
          </cell>
          <cell r="BG1373">
            <v>45027</v>
          </cell>
          <cell r="BH1373">
            <v>45081</v>
          </cell>
        </row>
        <row r="1374">
          <cell r="E1374" t="str">
            <v>X21041596037</v>
          </cell>
          <cell r="F1374" t="str">
            <v>GLOBE TELECOM, INC.,</v>
          </cell>
          <cell r="G1374" t="str">
            <v>DR. A SANTOS, SAN DIONISIO, PARANAQUE CITY</v>
          </cell>
          <cell r="H1374" t="str">
            <v>PARAÑAQUE CITY</v>
          </cell>
          <cell r="I1374" t="str">
            <v>PARAÑAQUE</v>
          </cell>
          <cell r="J1374"/>
          <cell r="K1374" t="str">
            <v>W/O ISSUE</v>
          </cell>
          <cell r="L1374" t="str">
            <v>VJC</v>
          </cell>
          <cell r="M1374" t="str">
            <v>CLOSE</v>
          </cell>
          <cell r="N1374" t="str">
            <v>IJP</v>
          </cell>
          <cell r="O1374">
            <v>38.74</v>
          </cell>
          <cell r="P1374">
            <v>4.976</v>
          </cell>
          <cell r="Q1374">
            <v>53.08</v>
          </cell>
          <cell r="R1374">
            <v>19</v>
          </cell>
          <cell r="S1374">
            <v>75778.73</v>
          </cell>
          <cell r="T1374" t="str">
            <v>MODIFICATION</v>
          </cell>
          <cell r="U1374">
            <v>30190.02</v>
          </cell>
          <cell r="V1374">
            <v>29970.23</v>
          </cell>
          <cell r="W1374">
            <v>45055.711805555555</v>
          </cell>
          <cell r="X1374">
            <v>45057</v>
          </cell>
          <cell r="Y1374">
            <v>45057</v>
          </cell>
          <cell r="Z1374"/>
          <cell r="AA1374">
            <v>45058.642361111109</v>
          </cell>
          <cell r="AB1374">
            <v>45425.39166666667</v>
          </cell>
          <cell r="AC1374">
            <v>2.9305555555547471</v>
          </cell>
          <cell r="AD1374">
            <v>1.6423611111094942</v>
          </cell>
          <cell r="AE1374">
            <v>366.74930555556057</v>
          </cell>
          <cell r="AF1374">
            <v>45075.797307414294</v>
          </cell>
          <cell r="AG1374">
            <v>45084.953441243284</v>
          </cell>
          <cell r="AH1374">
            <v>45105.711805555555</v>
          </cell>
          <cell r="AI1374">
            <v>9.5207662372491175E-2</v>
          </cell>
          <cell r="AJ1374">
            <v>8.7321263227514425</v>
          </cell>
          <cell r="AK1374">
            <v>23</v>
          </cell>
          <cell r="AL1374">
            <v>36</v>
          </cell>
          <cell r="AM1374">
            <v>23.085501858736059</v>
          </cell>
          <cell r="AN1374">
            <v>29.241635687732341</v>
          </cell>
          <cell r="AO1374">
            <v>20.085501858736059</v>
          </cell>
          <cell r="AP1374">
            <v>42</v>
          </cell>
          <cell r="AQ1374">
            <v>33.6</v>
          </cell>
          <cell r="AR1374">
            <v>28.6</v>
          </cell>
          <cell r="AS1374">
            <v>45092.242361111108</v>
          </cell>
          <cell r="AT1374">
            <v>45087.242361111108</v>
          </cell>
          <cell r="AU1374"/>
          <cell r="AV1374"/>
          <cell r="AW1374"/>
          <cell r="AX1374"/>
          <cell r="AY1374"/>
          <cell r="AZ1374"/>
          <cell r="BA1374"/>
          <cell r="BB1374"/>
          <cell r="BC1374" t="str">
            <v>PAID</v>
          </cell>
          <cell r="BD1374"/>
          <cell r="BE1374">
            <v>45061.642361111109</v>
          </cell>
          <cell r="BF1374">
            <v>19.357638888890506</v>
          </cell>
          <cell r="BG1374">
            <v>45058</v>
          </cell>
          <cell r="BH1374">
            <v>45081</v>
          </cell>
        </row>
        <row r="1375">
          <cell r="E1375" t="str">
            <v>X23020676155</v>
          </cell>
          <cell r="F1375" t="str">
            <v>FHM CORPORATION</v>
          </cell>
          <cell r="G1375" t="str">
            <v>VETERANS CENTER, WESTERN BICUTAN, TAGUIG CITY</v>
          </cell>
          <cell r="H1375" t="str">
            <v>TAGUIG CITY</v>
          </cell>
          <cell r="I1375" t="str">
            <v>PARAÑAQUE</v>
          </cell>
          <cell r="J1375" t="str">
            <v>for scheduling with BCTs; for FCOMP</v>
          </cell>
          <cell r="K1375" t="str">
            <v>W/ ISSUE</v>
          </cell>
          <cell r="L1375" t="str">
            <v>VJC</v>
          </cell>
          <cell r="M1375" t="str">
            <v>CLOSE</v>
          </cell>
          <cell r="N1375" t="str">
            <v>JSP</v>
          </cell>
          <cell r="O1375">
            <v>48.4373</v>
          </cell>
          <cell r="P1375">
            <v>18.152799999999999</v>
          </cell>
          <cell r="Q1375">
            <v>66.13</v>
          </cell>
          <cell r="R1375">
            <v>95</v>
          </cell>
          <cell r="S1375">
            <v>429449.24</v>
          </cell>
          <cell r="T1375" t="str">
            <v>NEW</v>
          </cell>
          <cell r="U1375">
            <v>37778.300000000003</v>
          </cell>
          <cell r="V1375">
            <v>39151.1</v>
          </cell>
          <cell r="W1375">
            <v>45020</v>
          </cell>
          <cell r="X1375">
            <v>45028</v>
          </cell>
          <cell r="Y1375">
            <v>45027</v>
          </cell>
          <cell r="Z1375"/>
          <cell r="AA1375">
            <v>45059.497916666667</v>
          </cell>
          <cell r="AB1375">
            <v>45538.688194444447</v>
          </cell>
          <cell r="AC1375">
            <v>39.497916666667152</v>
          </cell>
          <cell r="AD1375">
            <v>31.497916666667152</v>
          </cell>
          <cell r="AE1375">
            <v>479.19027777777956</v>
          </cell>
          <cell r="AF1375">
            <v>45039.300380228138</v>
          </cell>
          <cell r="AG1375">
            <v>45048.247148288974</v>
          </cell>
          <cell r="AH1375">
            <v>45070</v>
          </cell>
          <cell r="AI1375">
            <v>1.3283826193521051</v>
          </cell>
          <cell r="AJ1375">
            <v>11.409292328042371</v>
          </cell>
          <cell r="AK1375">
            <v>23</v>
          </cell>
          <cell r="AL1375">
            <v>34</v>
          </cell>
          <cell r="AM1375">
            <v>22.300380228136884</v>
          </cell>
          <cell r="AN1375">
            <v>28.247148288973385</v>
          </cell>
          <cell r="AO1375">
            <v>19.300380228136884</v>
          </cell>
          <cell r="AP1375">
            <v>42</v>
          </cell>
          <cell r="AQ1375">
            <v>33.6</v>
          </cell>
          <cell r="AR1375">
            <v>28.6</v>
          </cell>
          <cell r="AS1375">
            <v>45093.097916666666</v>
          </cell>
          <cell r="AT1375">
            <v>45088.097916666666</v>
          </cell>
          <cell r="AU1375"/>
          <cell r="AV1375"/>
          <cell r="AW1375"/>
          <cell r="AX1375"/>
          <cell r="AY1375"/>
          <cell r="AZ1375"/>
          <cell r="BA1375"/>
          <cell r="BB1375"/>
          <cell r="BC1375" t="str">
            <v>PAID</v>
          </cell>
          <cell r="BD1375"/>
          <cell r="BE1375">
            <v>45062.497916666667</v>
          </cell>
          <cell r="BF1375">
            <v>18.502083333332848</v>
          </cell>
          <cell r="BG1375">
            <v>45059</v>
          </cell>
          <cell r="BH1375">
            <v>45081</v>
          </cell>
        </row>
        <row r="1376">
          <cell r="E1376" t="str">
            <v>X22114867696</v>
          </cell>
          <cell r="F1376" t="str">
            <v>ROBELYN NIÑA FERNANDEZ APIN</v>
          </cell>
          <cell r="G1376" t="str">
            <v>BONN, BF HOMES, PARANAQUE</v>
          </cell>
          <cell r="H1376" t="str">
            <v>PARAÑAQUE CITY</v>
          </cell>
          <cell r="I1376" t="str">
            <v>PARAÑAQUE</v>
          </cell>
          <cell r="J1376" t="str">
            <v>for survey</v>
          </cell>
          <cell r="K1376" t="str">
            <v>W/O ISSUE</v>
          </cell>
          <cell r="L1376" t="str">
            <v>VJC</v>
          </cell>
          <cell r="M1376" t="str">
            <v>CLOSE</v>
          </cell>
          <cell r="N1376" t="str">
            <v>JSP</v>
          </cell>
          <cell r="O1376">
            <v>73.774000000000001</v>
          </cell>
          <cell r="P1376">
            <v>62.234999999999999</v>
          </cell>
          <cell r="Q1376">
            <v>117.13</v>
          </cell>
          <cell r="R1376">
            <v>66.7</v>
          </cell>
          <cell r="S1376">
            <v>442995.84</v>
          </cell>
          <cell r="T1376" t="str">
            <v>MODIFICATION</v>
          </cell>
          <cell r="U1376">
            <v>57491.98</v>
          </cell>
          <cell r="V1376">
            <v>58346.09</v>
          </cell>
          <cell r="W1376">
            <v>45029.756249999999</v>
          </cell>
          <cell r="X1376">
            <v>45033</v>
          </cell>
          <cell r="Y1376">
            <v>45033</v>
          </cell>
          <cell r="Z1376"/>
          <cell r="AA1376">
            <v>45063.6875</v>
          </cell>
          <cell r="AB1376">
            <v>45512.64166666667</v>
          </cell>
          <cell r="AC1376">
            <v>33.931250000001455</v>
          </cell>
          <cell r="AD1376">
            <v>30.6875</v>
          </cell>
          <cell r="AE1376">
            <v>448.95416666667006</v>
          </cell>
          <cell r="AF1376">
            <v>45050.101320422531</v>
          </cell>
          <cell r="AG1376">
            <v>45059.326672535208</v>
          </cell>
          <cell r="AH1376">
            <v>45079.756249999999</v>
          </cell>
          <cell r="AI1376">
            <v>1.0900989819004991</v>
          </cell>
          <cell r="AJ1376">
            <v>10.203503787878866</v>
          </cell>
          <cell r="AK1376">
            <v>26</v>
          </cell>
          <cell r="AL1376">
            <v>34</v>
          </cell>
          <cell r="AM1376">
            <v>23.345070422535212</v>
          </cell>
          <cell r="AN1376">
            <v>29.570422535211268</v>
          </cell>
          <cell r="AO1376">
            <v>20.345070422535212</v>
          </cell>
          <cell r="AP1376">
            <v>44</v>
          </cell>
          <cell r="AQ1376">
            <v>35.200000000000003</v>
          </cell>
          <cell r="AR1376">
            <v>30.200000000000003</v>
          </cell>
          <cell r="AS1376">
            <v>45098.887499999997</v>
          </cell>
          <cell r="AT1376">
            <v>45093.887499999997</v>
          </cell>
          <cell r="AU1376"/>
          <cell r="AV1376"/>
          <cell r="AW1376"/>
          <cell r="AX1376"/>
          <cell r="AY1376"/>
          <cell r="AZ1376"/>
          <cell r="BA1376"/>
          <cell r="BB1376"/>
          <cell r="BC1376" t="str">
            <v>PAID</v>
          </cell>
          <cell r="BD1376"/>
          <cell r="BE1376">
            <v>45066.6875</v>
          </cell>
          <cell r="BF1376">
            <v>14.3125</v>
          </cell>
          <cell r="BG1376">
            <v>45063</v>
          </cell>
          <cell r="BH1376">
            <v>45081</v>
          </cell>
        </row>
        <row r="1377">
          <cell r="E1377" t="str">
            <v>X23010266937</v>
          </cell>
          <cell r="F1377" t="str">
            <v>CITY GOVERNMENT OF TAGUIG,</v>
          </cell>
          <cell r="G1377" t="str">
            <v>BLOCK 5, PINAGSAMA PHASE 1 VILLAGE, TAGUIG CITY</v>
          </cell>
          <cell r="H1377" t="str">
            <v>TAGUIG CITY</v>
          </cell>
          <cell r="I1377" t="str">
            <v>PARAÑAQUE</v>
          </cell>
          <cell r="J1377"/>
          <cell r="K1377" t="str">
            <v>W/O ISSUE</v>
          </cell>
          <cell r="L1377" t="str">
            <v>VJC</v>
          </cell>
          <cell r="M1377" t="str">
            <v>CLOSE</v>
          </cell>
          <cell r="N1377" t="str">
            <v>JSP</v>
          </cell>
          <cell r="O1377">
            <v>193.69</v>
          </cell>
          <cell r="P1377">
            <v>96.733099999999993</v>
          </cell>
          <cell r="Q1377">
            <v>291.52999999999997</v>
          </cell>
          <cell r="R1377">
            <v>198.5</v>
          </cell>
          <cell r="S1377">
            <v>1043866.19</v>
          </cell>
          <cell r="T1377" t="str">
            <v>NEW</v>
          </cell>
          <cell r="U1377">
            <v>150938.63999999998</v>
          </cell>
          <cell r="V1377">
            <v>152573.35</v>
          </cell>
          <cell r="W1377">
            <v>45001</v>
          </cell>
          <cell r="X1377">
            <v>45005.293055555558</v>
          </cell>
          <cell r="Y1377">
            <v>45001</v>
          </cell>
          <cell r="Z1377"/>
          <cell r="AA1377">
            <v>45017</v>
          </cell>
          <cell r="AB1377">
            <v>45635.337500000001</v>
          </cell>
          <cell r="AC1377">
            <v>16</v>
          </cell>
          <cell r="AD1377">
            <v>11.706944444442343</v>
          </cell>
          <cell r="AE1377">
            <v>618.33750000000146</v>
          </cell>
          <cell r="AF1377">
            <v>45021.013698630137</v>
          </cell>
          <cell r="AG1377">
            <v>45030.150684931505</v>
          </cell>
          <cell r="AH1377">
            <v>45051</v>
          </cell>
          <cell r="AI1377">
            <v>0.52142857142857135</v>
          </cell>
          <cell r="AJ1377">
            <v>13.442119565217423</v>
          </cell>
          <cell r="AK1377">
            <v>28</v>
          </cell>
          <cell r="AL1377">
            <v>32</v>
          </cell>
          <cell r="AM1377">
            <v>23.013698630136989</v>
          </cell>
          <cell r="AN1377">
            <v>29.150684931506852</v>
          </cell>
          <cell r="AO1377">
            <v>20.013698630136989</v>
          </cell>
          <cell r="AP1377">
            <v>46</v>
          </cell>
          <cell r="AQ1377">
            <v>36.800000000000004</v>
          </cell>
          <cell r="AR1377">
            <v>31.800000000000004</v>
          </cell>
          <cell r="AS1377">
            <v>45053.8</v>
          </cell>
          <cell r="AT1377">
            <v>45048.800000000003</v>
          </cell>
          <cell r="AU1377"/>
          <cell r="AV1377"/>
          <cell r="AW1377"/>
          <cell r="AX1377"/>
          <cell r="AY1377"/>
          <cell r="AZ1377"/>
          <cell r="BA1377"/>
          <cell r="BB1377"/>
          <cell r="BC1377" t="str">
            <v>PAID</v>
          </cell>
          <cell r="BD1377"/>
          <cell r="BE1377">
            <v>45020</v>
          </cell>
          <cell r="BF1377">
            <v>61</v>
          </cell>
          <cell r="BG1377">
            <v>45015</v>
          </cell>
          <cell r="BH1377">
            <v>45081</v>
          </cell>
        </row>
        <row r="1378">
          <cell r="E1378" t="str">
            <v>X23031053327</v>
          </cell>
          <cell r="F1378" t="str">
            <v>SHERRE ANN BISAGAS TUBA-ON</v>
          </cell>
          <cell r="G1378" t="str">
            <v>CUASAY, ZONE 1, TAGUIG CITY</v>
          </cell>
          <cell r="H1378" t="str">
            <v>TAGUIG CITY</v>
          </cell>
          <cell r="I1378" t="str">
            <v>PARAÑAQUE</v>
          </cell>
          <cell r="J1378" t="str">
            <v>digging 0419; FOR FCOMP</v>
          </cell>
          <cell r="K1378" t="str">
            <v>W/ ISSUE</v>
          </cell>
          <cell r="L1378" t="str">
            <v>VJC</v>
          </cell>
          <cell r="M1378" t="str">
            <v>CLOSE</v>
          </cell>
          <cell r="N1378" t="str">
            <v>JSP</v>
          </cell>
          <cell r="O1378">
            <v>71.832700000000003</v>
          </cell>
          <cell r="P1378">
            <v>49.1492</v>
          </cell>
          <cell r="Q1378">
            <v>106.1</v>
          </cell>
          <cell r="R1378">
            <v>38</v>
          </cell>
          <cell r="S1378">
            <v>402018.7</v>
          </cell>
          <cell r="T1378" t="str">
            <v>NEW</v>
          </cell>
          <cell r="U1378">
            <v>55979.1</v>
          </cell>
          <cell r="V1378">
            <v>45622.29</v>
          </cell>
          <cell r="W1378">
            <v>45027.697222222225</v>
          </cell>
          <cell r="X1378">
            <v>45029</v>
          </cell>
          <cell r="Y1378">
            <v>45033</v>
          </cell>
          <cell r="Z1378"/>
          <cell r="AA1378">
            <v>45053</v>
          </cell>
          <cell r="AB1378">
            <v>45497.723611111112</v>
          </cell>
          <cell r="AC1378">
            <v>25.302777777775191</v>
          </cell>
          <cell r="AD1378">
            <v>24</v>
          </cell>
          <cell r="AE1378">
            <v>444.7236111111124</v>
          </cell>
          <cell r="AF1378">
            <v>45048.904118773949</v>
          </cell>
          <cell r="AG1378">
            <v>45058.359291187742</v>
          </cell>
          <cell r="AH1378">
            <v>45077.697222222225</v>
          </cell>
          <cell r="AI1378">
            <v>0.78395358499517154</v>
          </cell>
          <cell r="AJ1378">
            <v>10.107354797979827</v>
          </cell>
          <cell r="AK1378">
            <v>26</v>
          </cell>
          <cell r="AL1378">
            <v>36</v>
          </cell>
          <cell r="AM1378">
            <v>24.206896551724139</v>
          </cell>
          <cell r="AN1378">
            <v>30.662068965517239</v>
          </cell>
          <cell r="AO1378">
            <v>21.206896551724139</v>
          </cell>
          <cell r="AP1378">
            <v>44</v>
          </cell>
          <cell r="AQ1378">
            <v>35.200000000000003</v>
          </cell>
          <cell r="AR1378">
            <v>30.200000000000003</v>
          </cell>
          <cell r="AS1378">
            <v>45088.2</v>
          </cell>
          <cell r="AT1378">
            <v>45083.199999999997</v>
          </cell>
          <cell r="AU1378"/>
          <cell r="AV1378"/>
          <cell r="AW1378"/>
          <cell r="AX1378"/>
          <cell r="AY1378"/>
          <cell r="AZ1378"/>
          <cell r="BA1378"/>
          <cell r="BB1378"/>
          <cell r="BC1378" t="str">
            <v>PAID</v>
          </cell>
          <cell r="BD1378"/>
          <cell r="BE1378">
            <v>45056</v>
          </cell>
          <cell r="BF1378">
            <v>28</v>
          </cell>
          <cell r="BG1378">
            <v>45053</v>
          </cell>
          <cell r="BH1378">
            <v>45084</v>
          </cell>
        </row>
        <row r="1379">
          <cell r="E1379" t="str">
            <v>X22041691199</v>
          </cell>
          <cell r="F1379" t="str">
            <v>PRISCILLA A FUNTERA</v>
          </cell>
          <cell r="G1379" t="str">
            <v>SUNRISE, CONCORDE SUBD, PARANAQUE</v>
          </cell>
          <cell r="H1379" t="str">
            <v>PARAÑAQUE CITY</v>
          </cell>
          <cell r="I1379" t="str">
            <v>PARAÑAQUE</v>
          </cell>
          <cell r="J1379" t="str">
            <v>install dt 0419; for meter at 11 am</v>
          </cell>
          <cell r="K1379" t="str">
            <v>W/ ISSUE</v>
          </cell>
          <cell r="L1379" t="str">
            <v>VJC</v>
          </cell>
          <cell r="M1379" t="str">
            <v>CLOSE</v>
          </cell>
          <cell r="N1379" t="str">
            <v>JSP</v>
          </cell>
          <cell r="O1379">
            <v>79.283299999999997</v>
          </cell>
          <cell r="P1379">
            <v>30.907299999999999</v>
          </cell>
          <cell r="Q1379">
            <v>108.38</v>
          </cell>
          <cell r="R1379">
            <v>200.57</v>
          </cell>
          <cell r="S1379">
            <v>542387.37</v>
          </cell>
          <cell r="T1379" t="str">
            <v>NEW</v>
          </cell>
          <cell r="U1379">
            <v>61785.37</v>
          </cell>
          <cell r="V1379">
            <v>65998.27</v>
          </cell>
          <cell r="W1379">
            <v>45029.756944444445</v>
          </cell>
          <cell r="X1379">
            <v>45033</v>
          </cell>
          <cell r="Y1379">
            <v>45033</v>
          </cell>
          <cell r="Z1379"/>
          <cell r="AA1379">
            <v>45053</v>
          </cell>
          <cell r="AB1379">
            <v>45299.584027777775</v>
          </cell>
          <cell r="AC1379">
            <v>23.243055555554747</v>
          </cell>
          <cell r="AD1379">
            <v>20</v>
          </cell>
          <cell r="AE1379">
            <v>246.58402777777519</v>
          </cell>
          <cell r="AF1379">
            <v>45049.202987609911</v>
          </cell>
          <cell r="AG1379">
            <v>45058.188599120702</v>
          </cell>
          <cell r="AH1379">
            <v>45079.756944444445</v>
          </cell>
          <cell r="AI1379">
            <v>0.7766309428418533</v>
          </cell>
          <cell r="AJ1379">
            <v>5.6041824494948909</v>
          </cell>
          <cell r="AK1379">
            <v>26</v>
          </cell>
          <cell r="AL1379">
            <v>32</v>
          </cell>
          <cell r="AM1379">
            <v>22.446043165467625</v>
          </cell>
          <cell r="AN1379">
            <v>28.431654676258994</v>
          </cell>
          <cell r="AO1379">
            <v>19.446043165467625</v>
          </cell>
          <cell r="AP1379">
            <v>44</v>
          </cell>
          <cell r="AQ1379">
            <v>35.200000000000003</v>
          </cell>
          <cell r="AR1379">
            <v>30.200000000000003</v>
          </cell>
          <cell r="AS1379">
            <v>45088.2</v>
          </cell>
          <cell r="AT1379">
            <v>45083.199999999997</v>
          </cell>
          <cell r="AU1379"/>
          <cell r="AV1379"/>
          <cell r="AW1379"/>
          <cell r="AX1379"/>
          <cell r="AY1379"/>
          <cell r="AZ1379"/>
          <cell r="BA1379"/>
          <cell r="BB1379"/>
          <cell r="BC1379" t="str">
            <v>PAID</v>
          </cell>
          <cell r="BD1379"/>
          <cell r="BE1379">
            <v>45056</v>
          </cell>
          <cell r="BF1379">
            <v>33</v>
          </cell>
          <cell r="BG1379">
            <v>45053</v>
          </cell>
          <cell r="BH1379">
            <v>45089</v>
          </cell>
        </row>
        <row r="1380">
          <cell r="E1380" t="str">
            <v>X22114924952</v>
          </cell>
          <cell r="F1380" t="str">
            <v>NILDA SANTOS NAPAT</v>
          </cell>
          <cell r="G1380" t="str">
            <v>NIA, PUTATAN, MUNTINLUPA</v>
          </cell>
          <cell r="H1380" t="str">
            <v>MUNTINLUPA CITY</v>
          </cell>
          <cell r="I1380" t="str">
            <v>PARAÑAQUE</v>
          </cell>
          <cell r="J1380" t="str">
            <v>for survey</v>
          </cell>
          <cell r="K1380" t="str">
            <v>W/O ISSUE</v>
          </cell>
          <cell r="L1380" t="str">
            <v>VJC</v>
          </cell>
          <cell r="M1380" t="str">
            <v>CLOSE</v>
          </cell>
          <cell r="N1380" t="str">
            <v>JSP</v>
          </cell>
          <cell r="O1380">
            <v>27.7943</v>
          </cell>
          <cell r="P1380">
            <v>20.032800000000002</v>
          </cell>
          <cell r="Q1380">
            <v>37.770000000000003</v>
          </cell>
          <cell r="R1380">
            <v>28</v>
          </cell>
          <cell r="S1380">
            <v>303208.95</v>
          </cell>
          <cell r="T1380" t="str">
            <v>NEW</v>
          </cell>
          <cell r="U1380">
            <v>21659.93</v>
          </cell>
          <cell r="V1380">
            <v>29078.07</v>
          </cell>
          <cell r="W1380">
            <v>45034.607638888891</v>
          </cell>
          <cell r="X1380">
            <v>45036.606249999997</v>
          </cell>
          <cell r="Y1380">
            <v>45050</v>
          </cell>
          <cell r="Z1380"/>
          <cell r="AA1380">
            <v>45043.713194444441</v>
          </cell>
          <cell r="AB1380">
            <v>45446.550694444442</v>
          </cell>
          <cell r="AC1380">
            <v>9.1055555555503815</v>
          </cell>
          <cell r="AD1380">
            <v>7.1069444444437977</v>
          </cell>
          <cell r="AE1380">
            <v>402.83750000000146</v>
          </cell>
          <cell r="AF1380">
            <v>45053.381832437277</v>
          </cell>
          <cell r="AG1380">
            <v>45062.188284050178</v>
          </cell>
          <cell r="AH1380">
            <v>45084.607638888891</v>
          </cell>
          <cell r="AI1380">
            <v>0.31363580246895761</v>
          </cell>
          <cell r="AJ1380">
            <v>10.070937500000037</v>
          </cell>
          <cell r="AK1380">
            <v>20</v>
          </cell>
          <cell r="AL1380">
            <v>36</v>
          </cell>
          <cell r="AM1380">
            <v>21.774193548387096</v>
          </cell>
          <cell r="AN1380">
            <v>27.58064516129032</v>
          </cell>
          <cell r="AO1380">
            <v>18.774193548387096</v>
          </cell>
          <cell r="AP1380">
            <v>40</v>
          </cell>
          <cell r="AQ1380">
            <v>32</v>
          </cell>
          <cell r="AR1380">
            <v>27</v>
          </cell>
          <cell r="AS1380">
            <v>45075.713194444441</v>
          </cell>
          <cell r="AT1380">
            <v>45070.713194444441</v>
          </cell>
          <cell r="AU1380"/>
          <cell r="AV1380"/>
          <cell r="AW1380"/>
          <cell r="AX1380"/>
          <cell r="AY1380"/>
          <cell r="AZ1380"/>
          <cell r="BA1380"/>
          <cell r="BB1380"/>
          <cell r="BC1380" t="str">
            <v>PAID</v>
          </cell>
          <cell r="BD1380"/>
          <cell r="BE1380">
            <v>45046.713194444441</v>
          </cell>
          <cell r="BF1380">
            <v>42.286805555559113</v>
          </cell>
          <cell r="BG1380">
            <v>45043</v>
          </cell>
          <cell r="BH1380">
            <v>45089</v>
          </cell>
        </row>
        <row r="1381">
          <cell r="E1381" t="str">
            <v>R21910332</v>
          </cell>
          <cell r="F1381" t="str">
            <v>TERRE MERCY VILLA ROQUE</v>
          </cell>
          <cell r="G1381" t="str">
            <v>MERCURY, AEROVILLE, PASAY CITY</v>
          </cell>
          <cell r="H1381" t="str">
            <v>PASAY CITY</v>
          </cell>
          <cell r="I1381" t="str">
            <v>PARAÑAQUE</v>
          </cell>
          <cell r="J1381" t="str">
            <v>transfer from Manila to Pque, not yet FCOMP in EAM</v>
          </cell>
          <cell r="K1381" t="str">
            <v>W ISSUE</v>
          </cell>
          <cell r="L1381" t="str">
            <v>VJC</v>
          </cell>
          <cell r="M1381" t="str">
            <v>CLOSE</v>
          </cell>
          <cell r="N1381" t="str">
            <v>JSP</v>
          </cell>
          <cell r="O1381">
            <v>85.92</v>
          </cell>
          <cell r="P1381">
            <v>61.632899999999999</v>
          </cell>
          <cell r="Q1381">
            <v>159.62</v>
          </cell>
          <cell r="R1381">
            <v>0</v>
          </cell>
          <cell r="S1381">
            <v>380311.69</v>
          </cell>
          <cell r="T1381" t="str">
            <v>RELOC</v>
          </cell>
          <cell r="U1381">
            <v>58269.63</v>
          </cell>
          <cell r="V1381">
            <v>55747.51</v>
          </cell>
          <cell r="W1381">
            <v>45061.680555555555</v>
          </cell>
          <cell r="X1381">
            <v>45063.507638888892</v>
          </cell>
          <cell r="Y1381">
            <v>44743</v>
          </cell>
          <cell r="Z1381"/>
          <cell r="AA1381">
            <v>45055</v>
          </cell>
          <cell r="AB1381">
            <v>45627.590277777781</v>
          </cell>
          <cell r="AC1381">
            <v>-6.6805555555547471</v>
          </cell>
          <cell r="AD1381">
            <v>-8.507638888891961</v>
          </cell>
          <cell r="AE1381">
            <v>572.59027777778101</v>
          </cell>
          <cell r="AF1381">
            <v>45082.887452107279</v>
          </cell>
          <cell r="AG1381">
            <v>45092.342624521072</v>
          </cell>
          <cell r="AH1381">
            <v>45111.680555555555</v>
          </cell>
          <cell r="AI1381">
            <v>-0.20698302469133295</v>
          </cell>
          <cell r="AJ1381">
            <v>13.013415404040478</v>
          </cell>
          <cell r="AK1381">
            <v>26</v>
          </cell>
          <cell r="AL1381">
            <v>36</v>
          </cell>
          <cell r="AM1381">
            <v>24.206896551724139</v>
          </cell>
          <cell r="AN1381">
            <v>30.662068965517239</v>
          </cell>
          <cell r="AO1381">
            <v>21.206896551724139</v>
          </cell>
          <cell r="AP1381">
            <v>44</v>
          </cell>
          <cell r="AQ1381">
            <v>35.200000000000003</v>
          </cell>
          <cell r="AR1381">
            <v>30.200000000000003</v>
          </cell>
          <cell r="AS1381">
            <v>45090.2</v>
          </cell>
          <cell r="AT1381">
            <v>45085.2</v>
          </cell>
          <cell r="AU1381"/>
          <cell r="AV1381"/>
          <cell r="AW1381"/>
          <cell r="AX1381"/>
          <cell r="AY1381"/>
          <cell r="AZ1381"/>
          <cell r="BA1381"/>
          <cell r="BB1381"/>
          <cell r="BC1381" t="str">
            <v>PAID</v>
          </cell>
          <cell r="BD1381"/>
          <cell r="BE1381">
            <v>45058</v>
          </cell>
          <cell r="BF1381">
            <v>31</v>
          </cell>
          <cell r="BG1381">
            <v>45068</v>
          </cell>
          <cell r="BH1381">
            <v>45089</v>
          </cell>
        </row>
        <row r="1382">
          <cell r="E1382" t="str">
            <v>R22526872</v>
          </cell>
          <cell r="F1382" t="str">
            <v>CITY GOVERNMENT OF TAGUIG</v>
          </cell>
          <cell r="G1382" t="str">
            <v>PIO FELIPE INT, PUROK 1, TAGUIG CITY</v>
          </cell>
          <cell r="H1382" t="str">
            <v>TAGUIG CITY</v>
          </cell>
          <cell r="I1382" t="str">
            <v>PARAÑAQUE</v>
          </cell>
          <cell r="J1382"/>
          <cell r="K1382" t="str">
            <v>W/O ISSUE</v>
          </cell>
          <cell r="L1382" t="str">
            <v>VJC</v>
          </cell>
          <cell r="M1382" t="str">
            <v>CLOSE</v>
          </cell>
          <cell r="N1382" t="str">
            <v>JSP</v>
          </cell>
          <cell r="O1382">
            <v>19.07</v>
          </cell>
          <cell r="P1382">
            <v>10.97</v>
          </cell>
          <cell r="Q1382">
            <v>26.13</v>
          </cell>
          <cell r="R1382">
            <v>0</v>
          </cell>
          <cell r="S1382">
            <v>40760.74</v>
          </cell>
          <cell r="T1382" t="str">
            <v>RELOC</v>
          </cell>
          <cell r="U1382">
            <v>14861.25</v>
          </cell>
          <cell r="V1382">
            <v>11073.84</v>
          </cell>
          <cell r="W1382">
            <v>45049.405555555553</v>
          </cell>
          <cell r="X1382">
            <v>45051</v>
          </cell>
          <cell r="Y1382">
            <v>45051</v>
          </cell>
          <cell r="Z1382"/>
          <cell r="AA1382">
            <v>45063.377083333333</v>
          </cell>
          <cell r="AB1382">
            <v>45504.777777777781</v>
          </cell>
          <cell r="AC1382">
            <v>13.971527777779556</v>
          </cell>
          <cell r="AD1382">
            <v>12.377083333332848</v>
          </cell>
          <cell r="AE1382">
            <v>441.40069444444816</v>
          </cell>
          <cell r="AF1382">
            <v>45068.17974910394</v>
          </cell>
          <cell r="AG1382">
            <v>45076.986200716841</v>
          </cell>
          <cell r="AH1382">
            <v>45099.405555555553</v>
          </cell>
          <cell r="AI1382">
            <v>0.4812415123457402</v>
          </cell>
          <cell r="AJ1382">
            <v>11.035017361111205</v>
          </cell>
          <cell r="AK1382">
            <v>20</v>
          </cell>
          <cell r="AL1382">
            <v>36</v>
          </cell>
          <cell r="AM1382">
            <v>21.774193548387096</v>
          </cell>
          <cell r="AN1382">
            <v>27.58064516129032</v>
          </cell>
          <cell r="AO1382">
            <v>18.774193548387096</v>
          </cell>
          <cell r="AP1382">
            <v>40</v>
          </cell>
          <cell r="AQ1382">
            <v>32</v>
          </cell>
          <cell r="AR1382">
            <v>27</v>
          </cell>
          <cell r="AS1382">
            <v>45095.377083333333</v>
          </cell>
          <cell r="AT1382">
            <v>45090.377083333333</v>
          </cell>
          <cell r="AU1382"/>
          <cell r="AV1382"/>
          <cell r="AW1382"/>
          <cell r="AX1382"/>
          <cell r="AY1382"/>
          <cell r="AZ1382"/>
          <cell r="BA1382"/>
          <cell r="BB1382"/>
          <cell r="BC1382" t="str">
            <v>PAID</v>
          </cell>
          <cell r="BD1382"/>
          <cell r="BE1382">
            <v>45066.377083333333</v>
          </cell>
          <cell r="BF1382">
            <v>22.622916666667152</v>
          </cell>
          <cell r="BG1382">
            <v>45063</v>
          </cell>
          <cell r="BH1382">
            <v>45089</v>
          </cell>
        </row>
        <row r="1383">
          <cell r="E1383" t="str">
            <v>X22093982696</v>
          </cell>
          <cell r="F1383" t="str">
            <v>ANITA JAO CHUA</v>
          </cell>
          <cell r="G1383" t="str">
            <v>MINDORO, MARINA SUBD, PARANAQUE</v>
          </cell>
          <cell r="H1383" t="str">
            <v>PARAÑAQUE CITY</v>
          </cell>
          <cell r="I1383" t="str">
            <v>PARAÑAQUE</v>
          </cell>
          <cell r="J1383" t="str">
            <v>with 200:5 BCT FM9S</v>
          </cell>
          <cell r="K1383"/>
          <cell r="L1383" t="str">
            <v>VJC</v>
          </cell>
          <cell r="M1383" t="str">
            <v>CLOSE</v>
          </cell>
          <cell r="N1383" t="str">
            <v>JSP</v>
          </cell>
          <cell r="O1383">
            <v>125.59</v>
          </cell>
          <cell r="P1383"/>
          <cell r="Q1383">
            <v>179.25</v>
          </cell>
          <cell r="R1383">
            <v>154</v>
          </cell>
          <cell r="S1383">
            <v>547953.78</v>
          </cell>
          <cell r="T1383" t="str">
            <v>MODIFICATION</v>
          </cell>
          <cell r="U1383">
            <v>85994.16</v>
          </cell>
          <cell r="V1383">
            <v>86820.95</v>
          </cell>
          <cell r="W1383">
            <v>44862.370138888888</v>
          </cell>
          <cell r="X1383">
            <v>44868</v>
          </cell>
          <cell r="Y1383">
            <v>44873</v>
          </cell>
          <cell r="Z1383"/>
          <cell r="AA1383">
            <v>44908</v>
          </cell>
          <cell r="AB1383">
            <v>45553.729166666664</v>
          </cell>
          <cell r="AC1383">
            <v>45.629861111112405</v>
          </cell>
          <cell r="AD1383">
            <v>40</v>
          </cell>
          <cell r="AE1383">
            <v>645.72916666666424</v>
          </cell>
          <cell r="AF1383">
            <v>44881.816182054354</v>
          </cell>
          <cell r="AG1383">
            <v>44890.801793565144</v>
          </cell>
          <cell r="AH1383">
            <v>44912.370138888888</v>
          </cell>
          <cell r="AI1383">
            <v>1.5246516092414961</v>
          </cell>
          <cell r="AJ1383">
            <v>14.675662878787824</v>
          </cell>
          <cell r="AK1383">
            <v>26</v>
          </cell>
          <cell r="AL1383">
            <v>32</v>
          </cell>
          <cell r="AM1383">
            <v>22.446043165467625</v>
          </cell>
          <cell r="AN1383">
            <v>28.431654676258994</v>
          </cell>
          <cell r="AO1383">
            <v>19.446043165467625</v>
          </cell>
          <cell r="AP1383">
            <v>44</v>
          </cell>
          <cell r="AQ1383">
            <v>35.200000000000003</v>
          </cell>
          <cell r="AR1383">
            <v>30.200000000000003</v>
          </cell>
          <cell r="AS1383">
            <v>44943.199999999997</v>
          </cell>
          <cell r="AT1383">
            <v>44938.2</v>
          </cell>
          <cell r="AU1383"/>
          <cell r="AV1383"/>
          <cell r="AW1383"/>
          <cell r="AX1383"/>
          <cell r="AY1383"/>
          <cell r="AZ1383"/>
          <cell r="BA1383"/>
          <cell r="BB1383"/>
          <cell r="BC1383" t="str">
            <v>PAID</v>
          </cell>
          <cell r="BD1383"/>
          <cell r="BE1383">
            <v>44911</v>
          </cell>
          <cell r="BF1383">
            <v>178</v>
          </cell>
          <cell r="BG1383">
            <v>44908</v>
          </cell>
          <cell r="BH1383">
            <v>45089</v>
          </cell>
        </row>
        <row r="1384">
          <cell r="E1384" t="str">
            <v>R22435582</v>
          </cell>
          <cell r="F1384" t="str">
            <v>PRUDENCIO LOPEZ</v>
          </cell>
          <cell r="G1384" t="str">
            <v>LUXEMBURG, BETTER LIVING SUBD, PARANAQUE</v>
          </cell>
          <cell r="H1384" t="str">
            <v>PARAÑAQUE CITY</v>
          </cell>
          <cell r="I1384" t="str">
            <v>PARAÑAQUE</v>
          </cell>
          <cell r="J1384" t="str">
            <v>for FCOMP</v>
          </cell>
          <cell r="K1384"/>
          <cell r="L1384" t="str">
            <v>CHALLENGER</v>
          </cell>
          <cell r="M1384" t="str">
            <v>CLOSE</v>
          </cell>
          <cell r="N1384" t="str">
            <v>JSP</v>
          </cell>
          <cell r="O1384">
            <v>15.91</v>
          </cell>
          <cell r="P1384">
            <v>15.393599999999999</v>
          </cell>
          <cell r="Q1384">
            <v>21.88</v>
          </cell>
          <cell r="R1384">
            <v>0</v>
          </cell>
          <cell r="S1384">
            <v>36550.01</v>
          </cell>
          <cell r="T1384" t="str">
            <v>RELOC</v>
          </cell>
          <cell r="U1384">
            <v>12400.35</v>
          </cell>
          <cell r="V1384">
            <v>12400.35</v>
          </cell>
          <cell r="W1384">
            <v>45007.673611111109</v>
          </cell>
          <cell r="X1384">
            <v>45015</v>
          </cell>
          <cell r="Y1384">
            <v>45009</v>
          </cell>
          <cell r="Z1384"/>
          <cell r="AA1384">
            <v>45036.311805555553</v>
          </cell>
          <cell r="AB1384">
            <v>45217.738888888889</v>
          </cell>
          <cell r="AC1384">
            <v>28.638194444443798</v>
          </cell>
          <cell r="AD1384">
            <v>21.311805555553292</v>
          </cell>
          <cell r="AE1384">
            <v>181.42708333333576</v>
          </cell>
          <cell r="AF1384">
            <v>45026.447804659496</v>
          </cell>
          <cell r="AG1384">
            <v>45035.254256272397</v>
          </cell>
          <cell r="AH1384">
            <v>45057.673611111109</v>
          </cell>
          <cell r="AI1384">
            <v>0.98642669753084189</v>
          </cell>
          <cell r="AJ1384">
            <v>4.5356770833333941</v>
          </cell>
          <cell r="AK1384">
            <v>20</v>
          </cell>
          <cell r="AL1384">
            <v>36</v>
          </cell>
          <cell r="AM1384">
            <v>21.774193548387096</v>
          </cell>
          <cell r="AN1384">
            <v>27.58064516129032</v>
          </cell>
          <cell r="AO1384">
            <v>18.774193548387096</v>
          </cell>
          <cell r="AP1384">
            <v>40</v>
          </cell>
          <cell r="AQ1384">
            <v>32</v>
          </cell>
          <cell r="AR1384">
            <v>27</v>
          </cell>
          <cell r="AS1384">
            <v>45068.311805555553</v>
          </cell>
          <cell r="AT1384">
            <v>45063.311805555553</v>
          </cell>
          <cell r="AU1384"/>
          <cell r="AV1384"/>
          <cell r="AW1384"/>
          <cell r="AX1384"/>
          <cell r="AY1384"/>
          <cell r="AZ1384"/>
          <cell r="BA1384"/>
          <cell r="BB1384"/>
          <cell r="BC1384" t="str">
            <v>PAID</v>
          </cell>
          <cell r="BD1384"/>
          <cell r="BE1384">
            <v>45039.311805555553</v>
          </cell>
          <cell r="BF1384">
            <v>54.688194444446708</v>
          </cell>
          <cell r="BG1384">
            <v>45036</v>
          </cell>
          <cell r="BH1384">
            <v>45094</v>
          </cell>
        </row>
        <row r="1385">
          <cell r="E1385" t="str">
            <v>X23020373158</v>
          </cell>
          <cell r="F1385" t="str">
            <v>ROYAL GOLDCRAFT, INCORPORATED</v>
          </cell>
          <cell r="G1385" t="str">
            <v>LEPANTO, SUN VALLEY, PARANAQUE</v>
          </cell>
          <cell r="H1385" t="str">
            <v>PARAÑAQUE CITY</v>
          </cell>
          <cell r="I1385" t="str">
            <v>PARAÑAQUE</v>
          </cell>
          <cell r="J1385" t="str">
            <v>with no oval eyebolt on site 0418; no oval eyebolt on customer side</v>
          </cell>
          <cell r="K1385" t="str">
            <v>W/ ISSUE</v>
          </cell>
          <cell r="L1385" t="str">
            <v>VJC</v>
          </cell>
          <cell r="M1385" t="str">
            <v>CLOSE</v>
          </cell>
          <cell r="N1385" t="str">
            <v>JSP</v>
          </cell>
          <cell r="O1385">
            <v>24.223299999999998</v>
          </cell>
          <cell r="P1385">
            <v>4.3833000000000002</v>
          </cell>
          <cell r="Q1385">
            <v>33.1</v>
          </cell>
          <cell r="R1385">
            <v>143</v>
          </cell>
          <cell r="S1385">
            <v>58657.440000000002</v>
          </cell>
          <cell r="T1385" t="str">
            <v>NEW</v>
          </cell>
          <cell r="U1385">
            <v>18877.25</v>
          </cell>
          <cell r="V1385">
            <v>18877.25</v>
          </cell>
          <cell r="W1385">
            <v>45028.696527777778</v>
          </cell>
          <cell r="X1385">
            <v>45033</v>
          </cell>
          <cell r="Y1385">
            <v>45033</v>
          </cell>
          <cell r="Z1385"/>
          <cell r="AA1385">
            <v>45057.297222222223</v>
          </cell>
          <cell r="AB1385">
            <v>45274.585416666669</v>
          </cell>
          <cell r="AC1385">
            <v>28.600694444445253</v>
          </cell>
          <cell r="AD1385">
            <v>24.297222222223354</v>
          </cell>
          <cell r="AE1385">
            <v>217.28819444444525</v>
          </cell>
          <cell r="AF1385">
            <v>45046.035510828624</v>
          </cell>
          <cell r="AG1385">
            <v>45054.459239642187</v>
          </cell>
          <cell r="AH1385">
            <v>45078.696527777778</v>
          </cell>
          <cell r="AI1385">
            <v>1.0546506076389186</v>
          </cell>
          <cell r="AJ1385">
            <v>5.4322048611111313</v>
          </cell>
          <cell r="AK1385">
            <v>20</v>
          </cell>
          <cell r="AL1385">
            <v>32</v>
          </cell>
          <cell r="AM1385">
            <v>20.33898305084746</v>
          </cell>
          <cell r="AN1385">
            <v>25.762711864406779</v>
          </cell>
          <cell r="AO1385">
            <v>17.33898305084746</v>
          </cell>
          <cell r="AP1385">
            <v>40</v>
          </cell>
          <cell r="AQ1385">
            <v>32</v>
          </cell>
          <cell r="AR1385">
            <v>27</v>
          </cell>
          <cell r="AS1385">
            <v>45089.297222222223</v>
          </cell>
          <cell r="AT1385">
            <v>45084.297222222223</v>
          </cell>
          <cell r="AU1385"/>
          <cell r="AV1385"/>
          <cell r="AW1385"/>
          <cell r="AX1385"/>
          <cell r="AY1385"/>
          <cell r="AZ1385"/>
          <cell r="BA1385"/>
          <cell r="BB1385"/>
          <cell r="BC1385" t="str">
            <v>PAID</v>
          </cell>
          <cell r="BD1385"/>
          <cell r="BE1385">
            <v>45060.297222222223</v>
          </cell>
          <cell r="BF1385">
            <v>33.702777777776646</v>
          </cell>
          <cell r="BG1385">
            <v>45057</v>
          </cell>
          <cell r="BH1385">
            <v>45094</v>
          </cell>
        </row>
        <row r="1386">
          <cell r="E1386" t="str">
            <v>X23031080396</v>
          </cell>
          <cell r="F1386" t="str">
            <v>CITY GOVERNMENT OF TAGUIG</v>
          </cell>
          <cell r="G1386" t="str">
            <v>MSL BAYANI RD., AFP OVAL PH4, WESTERN BICUTAN, TAGUIG CITY</v>
          </cell>
          <cell r="H1386" t="str">
            <v>TAGUIG CITY</v>
          </cell>
          <cell r="I1386" t="str">
            <v>PARAÑAQUE</v>
          </cell>
          <cell r="J1386"/>
          <cell r="K1386" t="str">
            <v>W/ ISSUE</v>
          </cell>
          <cell r="L1386" t="str">
            <v>VJC</v>
          </cell>
          <cell r="M1386" t="str">
            <v>CLOSE</v>
          </cell>
          <cell r="N1386" t="str">
            <v>JSP</v>
          </cell>
          <cell r="O1386">
            <v>15.16</v>
          </cell>
          <cell r="P1386">
            <v>14.354799999999999</v>
          </cell>
          <cell r="Q1386">
            <v>20.58</v>
          </cell>
          <cell r="R1386">
            <v>10</v>
          </cell>
          <cell r="S1386">
            <v>135519.20000000001</v>
          </cell>
          <cell r="T1386" t="str">
            <v>NEW</v>
          </cell>
          <cell r="U1386">
            <v>14109.44</v>
          </cell>
          <cell r="V1386">
            <v>13264.22</v>
          </cell>
          <cell r="W1386">
            <v>45042.381249999999</v>
          </cell>
          <cell r="X1386">
            <v>45049</v>
          </cell>
          <cell r="Y1386">
            <v>45050</v>
          </cell>
          <cell r="Z1386"/>
          <cell r="AA1386">
            <v>45063.383333333331</v>
          </cell>
          <cell r="AB1386">
            <v>45274.597916666666</v>
          </cell>
          <cell r="AC1386">
            <v>21.002083333332848</v>
          </cell>
          <cell r="AD1386">
            <v>14.383333333331393</v>
          </cell>
          <cell r="AE1386">
            <v>211.2145833333343</v>
          </cell>
          <cell r="AF1386">
            <v>45061.155443548385</v>
          </cell>
          <cell r="AG1386">
            <v>45069.961895161287</v>
          </cell>
          <cell r="AH1386">
            <v>45092.381249999999</v>
          </cell>
          <cell r="AI1386">
            <v>0.7234050925925759</v>
          </cell>
          <cell r="AJ1386">
            <v>5.2803645833333572</v>
          </cell>
          <cell r="AK1386">
            <v>20</v>
          </cell>
          <cell r="AL1386">
            <v>36</v>
          </cell>
          <cell r="AM1386">
            <v>21.774193548387096</v>
          </cell>
          <cell r="AN1386">
            <v>27.58064516129032</v>
          </cell>
          <cell r="AO1386">
            <v>18.774193548387096</v>
          </cell>
          <cell r="AP1386">
            <v>40</v>
          </cell>
          <cell r="AQ1386">
            <v>32</v>
          </cell>
          <cell r="AR1386">
            <v>27</v>
          </cell>
          <cell r="AS1386">
            <v>45095.383333333331</v>
          </cell>
          <cell r="AT1386">
            <v>45090.383333333331</v>
          </cell>
          <cell r="AU1386"/>
          <cell r="AV1386"/>
          <cell r="AW1386"/>
          <cell r="AX1386"/>
          <cell r="AY1386"/>
          <cell r="AZ1386"/>
          <cell r="BA1386"/>
          <cell r="BB1386"/>
          <cell r="BC1386" t="str">
            <v>PAID</v>
          </cell>
          <cell r="BD1386"/>
          <cell r="BE1386">
            <v>45066.383333333331</v>
          </cell>
          <cell r="BF1386">
            <v>27.616666666668607</v>
          </cell>
          <cell r="BG1386">
            <v>45063</v>
          </cell>
          <cell r="BH1386">
            <v>45094</v>
          </cell>
        </row>
        <row r="1387">
          <cell r="E1387" t="str">
            <v>X23030934336</v>
          </cell>
          <cell r="F1387" t="str">
            <v>JENNIFER LIM LI</v>
          </cell>
          <cell r="G1387" t="str">
            <v>SAMAR, MARINA SUBD, PARANAQUE</v>
          </cell>
          <cell r="H1387" t="str">
            <v>PARAÑAQUE CITY</v>
          </cell>
          <cell r="I1387" t="str">
            <v>PARAÑAQUE</v>
          </cell>
          <cell r="J1387" t="str">
            <v>done, for FCOMP</v>
          </cell>
          <cell r="K1387" t="str">
            <v>W/O ISSUE</v>
          </cell>
          <cell r="L1387" t="str">
            <v>VJC</v>
          </cell>
          <cell r="M1387" t="str">
            <v>CLOSE</v>
          </cell>
          <cell r="N1387" t="str">
            <v>JSP</v>
          </cell>
          <cell r="O1387">
            <v>71.689499999999995</v>
          </cell>
          <cell r="P1387">
            <v>30.125</v>
          </cell>
          <cell r="Q1387">
            <v>98.13</v>
          </cell>
          <cell r="R1387">
            <v>152</v>
          </cell>
          <cell r="S1387">
            <v>474117.63</v>
          </cell>
          <cell r="T1387" t="str">
            <v>MODIFICATION</v>
          </cell>
          <cell r="U1387">
            <v>55179</v>
          </cell>
          <cell r="V1387">
            <v>56134.42</v>
          </cell>
          <cell r="W1387">
            <v>45036.748611111114</v>
          </cell>
          <cell r="X1387">
            <v>45042</v>
          </cell>
          <cell r="Y1387">
            <v>45050</v>
          </cell>
          <cell r="Z1387"/>
          <cell r="AA1387">
            <v>45086.3</v>
          </cell>
          <cell r="AB1387">
            <v>45276.356249999997</v>
          </cell>
          <cell r="AC1387">
            <v>49.551388888889051</v>
          </cell>
          <cell r="AD1387">
            <v>44.30000000000291</v>
          </cell>
          <cell r="AE1387">
            <v>190.05624999999418</v>
          </cell>
          <cell r="AF1387">
            <v>45055.227210332901</v>
          </cell>
          <cell r="AG1387">
            <v>45063.954836792051</v>
          </cell>
          <cell r="AH1387">
            <v>45086.748611111114</v>
          </cell>
          <cell r="AI1387">
            <v>1.7302590957125659</v>
          </cell>
          <cell r="AJ1387">
            <v>4.5251488095236709</v>
          </cell>
          <cell r="AK1387">
            <v>23</v>
          </cell>
          <cell r="AL1387">
            <v>32</v>
          </cell>
          <cell r="AM1387">
            <v>21.478599221789885</v>
          </cell>
          <cell r="AN1387">
            <v>27.206225680933851</v>
          </cell>
          <cell r="AO1387">
            <v>18.478599221789885</v>
          </cell>
          <cell r="AP1387">
            <v>42</v>
          </cell>
          <cell r="AQ1387">
            <v>33.6</v>
          </cell>
          <cell r="AR1387">
            <v>28.6</v>
          </cell>
          <cell r="AS1387">
            <v>45119.9</v>
          </cell>
          <cell r="AT1387">
            <v>45114.9</v>
          </cell>
          <cell r="AU1387"/>
          <cell r="AV1387"/>
          <cell r="AW1387"/>
          <cell r="AX1387"/>
          <cell r="AY1387"/>
          <cell r="AZ1387"/>
          <cell r="BA1387"/>
          <cell r="BB1387"/>
          <cell r="BC1387" t="str">
            <v>PAID</v>
          </cell>
          <cell r="BD1387"/>
          <cell r="BE1387">
            <v>45089.3</v>
          </cell>
          <cell r="BF1387">
            <v>4.6999999999970896</v>
          </cell>
          <cell r="BG1387">
            <v>45085</v>
          </cell>
          <cell r="BH1387">
            <v>45094</v>
          </cell>
        </row>
        <row r="1388">
          <cell r="E1388" t="str">
            <v>X22125171548</v>
          </cell>
          <cell r="F1388" t="str">
            <v>OLIVER JOSE ALVIZ REANTASO</v>
          </cell>
          <cell r="G1388" t="str">
            <v>AIRPORT, BACLARAN, PARANAQUE</v>
          </cell>
          <cell r="H1388" t="str">
            <v>PARAÑAQUE CITY</v>
          </cell>
          <cell r="I1388" t="str">
            <v>PARAÑAQUE</v>
          </cell>
          <cell r="J1388"/>
          <cell r="K1388" t="str">
            <v>W/O ISSUE</v>
          </cell>
          <cell r="L1388" t="str">
            <v>CHALLENGER</v>
          </cell>
          <cell r="M1388" t="str">
            <v>CLOSE</v>
          </cell>
          <cell r="N1388" t="str">
            <v>JSP</v>
          </cell>
          <cell r="O1388">
            <v>18.52</v>
          </cell>
          <cell r="P1388">
            <v>2.86</v>
          </cell>
          <cell r="Q1388">
            <v>25.3</v>
          </cell>
          <cell r="R1388">
            <v>47</v>
          </cell>
          <cell r="S1388">
            <v>51640.88</v>
          </cell>
          <cell r="T1388" t="str">
            <v>NEW</v>
          </cell>
          <cell r="U1388">
            <v>14432.6</v>
          </cell>
          <cell r="V1388">
            <v>17724.36</v>
          </cell>
          <cell r="W1388">
            <v>44956.433333333334</v>
          </cell>
          <cell r="X1388">
            <v>44959</v>
          </cell>
          <cell r="Y1388">
            <v>44958</v>
          </cell>
          <cell r="Z1388"/>
          <cell r="AA1388">
            <v>44961.306250000001</v>
          </cell>
          <cell r="AB1388">
            <v>45358.348611111112</v>
          </cell>
          <cell r="AC1388">
            <v>4.8729166666671517</v>
          </cell>
          <cell r="AD1388">
            <v>2.3062500000014552</v>
          </cell>
          <cell r="AE1388">
            <v>397.04236111111095</v>
          </cell>
          <cell r="AF1388">
            <v>44975.207526881721</v>
          </cell>
          <cell r="AG1388">
            <v>44984.013978494622</v>
          </cell>
          <cell r="AH1388">
            <v>45006.433333333334</v>
          </cell>
          <cell r="AI1388">
            <v>0.16784490740742408</v>
          </cell>
          <cell r="AJ1388">
            <v>9.9260590277777734</v>
          </cell>
          <cell r="AK1388">
            <v>20</v>
          </cell>
          <cell r="AL1388">
            <v>36</v>
          </cell>
          <cell r="AM1388">
            <v>21.774193548387096</v>
          </cell>
          <cell r="AN1388">
            <v>27.58064516129032</v>
          </cell>
          <cell r="AO1388">
            <v>18.774193548387096</v>
          </cell>
          <cell r="AP1388">
            <v>40</v>
          </cell>
          <cell r="AQ1388">
            <v>32</v>
          </cell>
          <cell r="AR1388">
            <v>27</v>
          </cell>
          <cell r="AS1388">
            <v>44993.306250000001</v>
          </cell>
          <cell r="AT1388">
            <v>44988.306250000001</v>
          </cell>
          <cell r="AU1388"/>
          <cell r="AV1388"/>
          <cell r="AW1388"/>
          <cell r="AX1388"/>
          <cell r="AY1388"/>
          <cell r="AZ1388"/>
          <cell r="BA1388"/>
          <cell r="BB1388"/>
          <cell r="BC1388" t="str">
            <v>PAID</v>
          </cell>
          <cell r="BD1388"/>
          <cell r="BE1388">
            <v>44964.306250000001</v>
          </cell>
          <cell r="BF1388">
            <v>129.69374999999854</v>
          </cell>
          <cell r="BG1388">
            <v>44961</v>
          </cell>
          <cell r="BH1388">
            <v>45094</v>
          </cell>
        </row>
        <row r="1389">
          <cell r="E1389" t="str">
            <v>P2301143551</v>
          </cell>
          <cell r="F1389" t="str">
            <v xml:space="preserve">PQUE 423WR Loadsplit TLN 054469|WA154733|DV1-0410|Install additional 1-75kVA DT on pole DV1-0414     </v>
          </cell>
          <cell r="G1389" t="str">
            <v>BACOLOD ALABANG HILLS SUBD PH 3 CUPANG MUNTINLUPA</v>
          </cell>
          <cell r="H1389" t="str">
            <v>MUNTINLUPA CITY</v>
          </cell>
          <cell r="I1389" t="str">
            <v>PARAÑAQUE</v>
          </cell>
          <cell r="J1389"/>
          <cell r="K1389"/>
          <cell r="L1389" t="str">
            <v>CHALLENGER</v>
          </cell>
          <cell r="M1389" t="str">
            <v>CLOSE</v>
          </cell>
          <cell r="N1389" t="str">
            <v>JSP</v>
          </cell>
          <cell r="O1389">
            <v>16.75</v>
          </cell>
          <cell r="P1389">
            <v>12.867800000000001</v>
          </cell>
          <cell r="Q1389">
            <v>16.75</v>
          </cell>
          <cell r="R1389">
            <v>0</v>
          </cell>
          <cell r="S1389">
            <v>191700.18</v>
          </cell>
          <cell r="T1389" t="str">
            <v>OLDT</v>
          </cell>
          <cell r="U1389">
            <v>11648.009999999998</v>
          </cell>
          <cell r="V1389">
            <v>11648.01</v>
          </cell>
          <cell r="W1389">
            <v>44951.661805555559</v>
          </cell>
          <cell r="X1389">
            <v>44964</v>
          </cell>
          <cell r="Y1389">
            <v>44954</v>
          </cell>
          <cell r="Z1389"/>
          <cell r="AA1389">
            <v>44970.427083333336</v>
          </cell>
          <cell r="AB1389">
            <v>45420.730555555558</v>
          </cell>
          <cell r="AC1389">
            <v>18.765277777776646</v>
          </cell>
          <cell r="AD1389">
            <v>6.4270833333357587</v>
          </cell>
          <cell r="AE1389">
            <v>450.3034722222219</v>
          </cell>
          <cell r="AF1389">
            <v>44970.435999103946</v>
          </cell>
          <cell r="AG1389">
            <v>44979.242450716847</v>
          </cell>
          <cell r="AH1389">
            <v>45001.661805555559</v>
          </cell>
          <cell r="AI1389">
            <v>0.64635956790119553</v>
          </cell>
          <cell r="AJ1389">
            <v>11.257586805555547</v>
          </cell>
          <cell r="AK1389">
            <v>20</v>
          </cell>
          <cell r="AL1389">
            <v>36</v>
          </cell>
          <cell r="AM1389">
            <v>21.774193548387096</v>
          </cell>
          <cell r="AN1389">
            <v>27.58064516129032</v>
          </cell>
          <cell r="AO1389">
            <v>18.774193548387096</v>
          </cell>
          <cell r="AP1389">
            <v>40</v>
          </cell>
          <cell r="AQ1389">
            <v>32</v>
          </cell>
          <cell r="AR1389">
            <v>27</v>
          </cell>
          <cell r="AS1389">
            <v>45002.427083333336</v>
          </cell>
          <cell r="AT1389">
            <v>44997.427083333336</v>
          </cell>
          <cell r="AU1389"/>
          <cell r="AV1389"/>
          <cell r="AW1389"/>
          <cell r="AX1389"/>
          <cell r="AY1389"/>
          <cell r="AZ1389"/>
          <cell r="BA1389"/>
          <cell r="BB1389"/>
          <cell r="BC1389" t="str">
            <v>PAID</v>
          </cell>
          <cell r="BD1389"/>
          <cell r="BE1389">
            <v>44973.427083333336</v>
          </cell>
          <cell r="BF1389">
            <v>120.57291666666424</v>
          </cell>
          <cell r="BG1389">
            <v>44970</v>
          </cell>
          <cell r="BH1389">
            <v>45094</v>
          </cell>
        </row>
        <row r="1390">
          <cell r="E1390" t="str">
            <v>X22083408369</v>
          </cell>
          <cell r="F1390" t="str">
            <v>DITO TELECOMMUNITY CORPORATION</v>
          </cell>
          <cell r="G1390" t="str">
            <v>PNR, WESTERN BICUTAN, TAGUIG CITY</v>
          </cell>
          <cell r="H1390" t="str">
            <v>TAGUIG CITY</v>
          </cell>
          <cell r="I1390" t="str">
            <v>PARAÑAQUE</v>
          </cell>
          <cell r="J1390"/>
          <cell r="K1390" t="str">
            <v>W/ ISSUE</v>
          </cell>
          <cell r="L1390" t="str">
            <v>VJC</v>
          </cell>
          <cell r="M1390" t="str">
            <v>CLOSE</v>
          </cell>
          <cell r="N1390" t="str">
            <v>JSP</v>
          </cell>
          <cell r="O1390">
            <v>62.36</v>
          </cell>
          <cell r="P1390">
            <v>71.191699999999997</v>
          </cell>
          <cell r="Q1390">
            <v>120.63</v>
          </cell>
          <cell r="R1390">
            <v>7</v>
          </cell>
          <cell r="S1390">
            <v>242912.96</v>
          </cell>
          <cell r="T1390" t="str">
            <v>NEW</v>
          </cell>
          <cell r="U1390">
            <v>48593.34</v>
          </cell>
          <cell r="V1390">
            <v>62209.39</v>
          </cell>
          <cell r="W1390">
            <v>44995.647916666669</v>
          </cell>
          <cell r="X1390">
            <v>45001</v>
          </cell>
          <cell r="Y1390">
            <v>44995</v>
          </cell>
          <cell r="Z1390"/>
          <cell r="AA1390">
            <v>45016.609027777777</v>
          </cell>
          <cell r="AB1390">
            <v>45443.598611111112</v>
          </cell>
          <cell r="AC1390">
            <v>20.961111111108039</v>
          </cell>
          <cell r="AD1390">
            <v>15.609027777776646</v>
          </cell>
          <cell r="AE1390">
            <v>426.98958333333576</v>
          </cell>
          <cell r="AF1390">
            <v>45016.854813218393</v>
          </cell>
          <cell r="AG1390">
            <v>45026.309985632186</v>
          </cell>
          <cell r="AH1390">
            <v>45045.647916666669</v>
          </cell>
          <cell r="AI1390">
            <v>0.64943613485270635</v>
          </cell>
          <cell r="AJ1390">
            <v>9.7043087121212679</v>
          </cell>
          <cell r="AK1390">
            <v>26</v>
          </cell>
          <cell r="AL1390">
            <v>36</v>
          </cell>
          <cell r="AM1390">
            <v>24.206896551724139</v>
          </cell>
          <cell r="AN1390">
            <v>30.662068965517239</v>
          </cell>
          <cell r="AO1390">
            <v>21.206896551724139</v>
          </cell>
          <cell r="AP1390">
            <v>44</v>
          </cell>
          <cell r="AQ1390">
            <v>35.200000000000003</v>
          </cell>
          <cell r="AR1390">
            <v>30.200000000000003</v>
          </cell>
          <cell r="AS1390">
            <v>45051.809027777774</v>
          </cell>
          <cell r="AT1390">
            <v>45046.809027777774</v>
          </cell>
          <cell r="AU1390"/>
          <cell r="AV1390"/>
          <cell r="AW1390"/>
          <cell r="AX1390"/>
          <cell r="AY1390"/>
          <cell r="AZ1390"/>
          <cell r="BA1390"/>
          <cell r="BB1390"/>
          <cell r="BC1390" t="str">
            <v>PAID</v>
          </cell>
          <cell r="BD1390"/>
          <cell r="BE1390">
            <v>45019.609027777777</v>
          </cell>
          <cell r="BF1390">
            <v>74.390972222223354</v>
          </cell>
          <cell r="BG1390">
            <v>45016</v>
          </cell>
          <cell r="BH1390">
            <v>45094</v>
          </cell>
        </row>
        <row r="1391">
          <cell r="E1391" t="str">
            <v>X22062818911</v>
          </cell>
          <cell r="F1391" t="str">
            <v>CAYETANO IV ALEJO ZARATE CORDERO</v>
          </cell>
          <cell r="G1391" t="str">
            <v>SPARROW COURT, BF-PILAR SOUTHVILLE, LAS PINAS CITY</v>
          </cell>
          <cell r="H1391" t="str">
            <v>LAS PIÑAS CITY</v>
          </cell>
          <cell r="I1391" t="str">
            <v>PARAÑAQUE</v>
          </cell>
          <cell r="J1391"/>
          <cell r="K1391"/>
          <cell r="L1391" t="str">
            <v>AVECO</v>
          </cell>
          <cell r="M1391" t="str">
            <v>CLOSE</v>
          </cell>
          <cell r="N1391" t="str">
            <v>JSP</v>
          </cell>
          <cell r="O1391">
            <v>13.77</v>
          </cell>
          <cell r="P1391"/>
          <cell r="Q1391">
            <v>18.88</v>
          </cell>
          <cell r="R1391">
            <v>20</v>
          </cell>
          <cell r="S1391">
            <v>127442.62</v>
          </cell>
          <cell r="T1391" t="str">
            <v>NEW</v>
          </cell>
          <cell r="U1391">
            <v>9621.58</v>
          </cell>
          <cell r="V1391">
            <v>10140.379999999999</v>
          </cell>
          <cell r="W1391">
            <v>44832.602777777778</v>
          </cell>
          <cell r="X1391">
            <v>44834</v>
          </cell>
          <cell r="Y1391">
            <v>44837</v>
          </cell>
          <cell r="Z1391"/>
          <cell r="AA1391">
            <v>44847.320138888892</v>
          </cell>
          <cell r="AB1391">
            <v>45215.523611111108</v>
          </cell>
          <cell r="AC1391">
            <v>14.71736111111386</v>
          </cell>
          <cell r="AD1391">
            <v>13.320138888891961</v>
          </cell>
          <cell r="AE1391">
            <v>368.20347222221608</v>
          </cell>
          <cell r="AF1391">
            <v>44851.376971326164</v>
          </cell>
          <cell r="AG1391">
            <v>44860.183422939066</v>
          </cell>
          <cell r="AH1391">
            <v>44882.602777777778</v>
          </cell>
          <cell r="AI1391">
            <v>0.50693132716058853</v>
          </cell>
          <cell r="AJ1391">
            <v>9.2050868055554016</v>
          </cell>
          <cell r="AK1391">
            <v>20</v>
          </cell>
          <cell r="AL1391">
            <v>36</v>
          </cell>
          <cell r="AM1391">
            <v>21.774193548387096</v>
          </cell>
          <cell r="AN1391">
            <v>27.58064516129032</v>
          </cell>
          <cell r="AO1391">
            <v>18.774193548387096</v>
          </cell>
          <cell r="AP1391">
            <v>40</v>
          </cell>
          <cell r="AQ1391">
            <v>32</v>
          </cell>
          <cell r="AR1391">
            <v>27</v>
          </cell>
          <cell r="AS1391">
            <v>44879.320138888892</v>
          </cell>
          <cell r="AT1391">
            <v>44874.320138888892</v>
          </cell>
          <cell r="AU1391"/>
          <cell r="AV1391"/>
          <cell r="AW1391"/>
          <cell r="AX1391"/>
          <cell r="AY1391"/>
          <cell r="AZ1391"/>
          <cell r="BA1391"/>
          <cell r="BB1391"/>
          <cell r="BC1391" t="str">
            <v>PAID</v>
          </cell>
          <cell r="BD1391"/>
          <cell r="BE1391">
            <v>44850.320138888892</v>
          </cell>
          <cell r="BF1391">
            <v>246.67986111110804</v>
          </cell>
          <cell r="BG1391">
            <v>44845</v>
          </cell>
          <cell r="BH1391">
            <v>45097</v>
          </cell>
        </row>
        <row r="1392">
          <cell r="E1392" t="str">
            <v>X22114814249</v>
          </cell>
          <cell r="F1392" t="str">
            <v>SILEOFFREY MARQUEZ ILAGAN</v>
          </cell>
          <cell r="G1392" t="str">
            <v>DOÑA MANUELA, DOÑA MANUELA SUBD, LAS PINAS CITY</v>
          </cell>
          <cell r="H1392" t="str">
            <v>LAS PIÑAS CITY</v>
          </cell>
          <cell r="I1392" t="str">
            <v>PARAÑAQUE</v>
          </cell>
          <cell r="J1392"/>
          <cell r="K1392" t="str">
            <v>W/ ISSUE</v>
          </cell>
          <cell r="L1392" t="str">
            <v>AVECO</v>
          </cell>
          <cell r="M1392" t="str">
            <v>CLOSE</v>
          </cell>
          <cell r="N1392" t="str">
            <v>JSP</v>
          </cell>
          <cell r="O1392">
            <v>20.350000000000001</v>
          </cell>
          <cell r="P1392">
            <v>6.282</v>
          </cell>
          <cell r="Q1392">
            <v>27.87</v>
          </cell>
          <cell r="R1392">
            <v>27.3</v>
          </cell>
          <cell r="S1392">
            <v>58229.760000000002</v>
          </cell>
          <cell r="T1392" t="str">
            <v>NEW</v>
          </cell>
          <cell r="U1392">
            <v>14184.82</v>
          </cell>
          <cell r="V1392">
            <v>19285.3</v>
          </cell>
          <cell r="W1392">
            <v>44900.588194444441</v>
          </cell>
          <cell r="X1392">
            <v>44904</v>
          </cell>
          <cell r="Y1392">
            <v>44902</v>
          </cell>
          <cell r="Z1392"/>
          <cell r="AA1392">
            <v>44937</v>
          </cell>
          <cell r="AB1392">
            <v>45215.533333333333</v>
          </cell>
          <cell r="AC1392">
            <v>36.411805555559113</v>
          </cell>
          <cell r="AD1392">
            <v>33</v>
          </cell>
          <cell r="AE1392">
            <v>278.53333333333285</v>
          </cell>
          <cell r="AF1392">
            <v>44919.362387992827</v>
          </cell>
          <cell r="AG1392">
            <v>44928.168839605729</v>
          </cell>
          <cell r="AH1392">
            <v>44950.588194444441</v>
          </cell>
          <cell r="AI1392">
            <v>1.2541844135803695</v>
          </cell>
          <cell r="AJ1392">
            <v>6.9633333333333214</v>
          </cell>
          <cell r="AK1392">
            <v>20</v>
          </cell>
          <cell r="AL1392">
            <v>36</v>
          </cell>
          <cell r="AM1392">
            <v>21.774193548387096</v>
          </cell>
          <cell r="AN1392">
            <v>27.58064516129032</v>
          </cell>
          <cell r="AO1392">
            <v>18.774193548387096</v>
          </cell>
          <cell r="AP1392">
            <v>40</v>
          </cell>
          <cell r="AQ1392">
            <v>32</v>
          </cell>
          <cell r="AR1392">
            <v>27</v>
          </cell>
          <cell r="AS1392">
            <v>44969</v>
          </cell>
          <cell r="AT1392">
            <v>44964</v>
          </cell>
          <cell r="AU1392"/>
          <cell r="AV1392"/>
          <cell r="AW1392"/>
          <cell r="AX1392"/>
          <cell r="AY1392"/>
          <cell r="AZ1392"/>
          <cell r="BA1392"/>
          <cell r="BB1392"/>
          <cell r="BC1392" t="str">
            <v>PAID</v>
          </cell>
          <cell r="BD1392"/>
          <cell r="BE1392">
            <v>44940</v>
          </cell>
          <cell r="BF1392">
            <v>157</v>
          </cell>
          <cell r="BG1392">
            <v>44937</v>
          </cell>
          <cell r="BH1392">
            <v>45097</v>
          </cell>
        </row>
        <row r="1393">
          <cell r="E1393" t="str">
            <v>X22041524575</v>
          </cell>
          <cell r="F1393" t="str">
            <v>DITO TELECOMMUNITY CORPORATION</v>
          </cell>
          <cell r="G1393" t="str">
            <v>DOVE, CAMELLA SPV EAST PH 1, BACOOR</v>
          </cell>
          <cell r="H1393" t="str">
            <v>BACOOR CITY</v>
          </cell>
          <cell r="I1393" t="str">
            <v>DASMA</v>
          </cell>
          <cell r="J1393" t="str">
            <v>with digging, for execution until 1029</v>
          </cell>
          <cell r="K1393"/>
          <cell r="L1393" t="str">
            <v>AVECO</v>
          </cell>
          <cell r="M1393" t="str">
            <v>CLOSE</v>
          </cell>
          <cell r="N1393" t="str">
            <v>IJP</v>
          </cell>
          <cell r="O1393">
            <v>70.91</v>
          </cell>
          <cell r="P1393"/>
          <cell r="Q1393">
            <v>110.38</v>
          </cell>
          <cell r="R1393">
            <v>50</v>
          </cell>
          <cell r="S1393">
            <v>349426.37</v>
          </cell>
          <cell r="T1393" t="str">
            <v>NEW</v>
          </cell>
          <cell r="U1393">
            <v>49427.91</v>
          </cell>
          <cell r="V1393">
            <v>26570.14</v>
          </cell>
          <cell r="W1393">
            <v>44820.670138888891</v>
          </cell>
          <cell r="X1393">
            <v>44824</v>
          </cell>
          <cell r="Y1393">
            <v>44823</v>
          </cell>
          <cell r="Z1393"/>
          <cell r="AA1393">
            <v>44869.352777777778</v>
          </cell>
          <cell r="AB1393">
            <v>45645.604861111111</v>
          </cell>
          <cell r="AC1393">
            <v>48.682638888887595</v>
          </cell>
          <cell r="AD1393">
            <v>45.352777777778101</v>
          </cell>
          <cell r="AE1393">
            <v>776.25208333333285</v>
          </cell>
          <cell r="AF1393">
            <v>44841.877035440615</v>
          </cell>
          <cell r="AG1393">
            <v>44851.332207854408</v>
          </cell>
          <cell r="AH1393">
            <v>44870.670138888891</v>
          </cell>
          <cell r="AI1393">
            <v>1.508329623694167</v>
          </cell>
          <cell r="AJ1393">
            <v>17.642092803030291</v>
          </cell>
          <cell r="AK1393">
            <v>26</v>
          </cell>
          <cell r="AL1393">
            <v>36</v>
          </cell>
          <cell r="AM1393">
            <v>24.206896551724139</v>
          </cell>
          <cell r="AN1393">
            <v>30.662068965517239</v>
          </cell>
          <cell r="AO1393">
            <v>21.206896551724139</v>
          </cell>
          <cell r="AP1393">
            <v>44</v>
          </cell>
          <cell r="AQ1393">
            <v>35.200000000000003</v>
          </cell>
          <cell r="AR1393">
            <v>30.200000000000003</v>
          </cell>
          <cell r="AS1393">
            <v>44904.552777777775</v>
          </cell>
          <cell r="AT1393">
            <v>44899.552777777775</v>
          </cell>
          <cell r="AU1393"/>
          <cell r="AV1393"/>
          <cell r="AW1393"/>
          <cell r="AX1393"/>
          <cell r="AY1393"/>
          <cell r="AZ1393"/>
          <cell r="BA1393"/>
          <cell r="BB1393"/>
          <cell r="BC1393" t="str">
            <v>PAID</v>
          </cell>
          <cell r="BD1393" t="str">
            <v>WITH BACKJOB</v>
          </cell>
          <cell r="BE1393">
            <v>44872.352777777778</v>
          </cell>
          <cell r="BF1393">
            <v>224.6472222222219</v>
          </cell>
          <cell r="BG1393">
            <v>44862</v>
          </cell>
          <cell r="BH1393">
            <v>45097</v>
          </cell>
        </row>
        <row r="1394">
          <cell r="E1394" t="str">
            <v>X22020698446</v>
          </cell>
          <cell r="F1394" t="str">
            <v>BERNARD SIMEON CORPORATION</v>
          </cell>
          <cell r="G1394" t="str">
            <v>DELA CRUZ, TOWN AND COUNTRY WEST SUBD, BACOOR</v>
          </cell>
          <cell r="H1394" t="str">
            <v>BACOOR CITY</v>
          </cell>
          <cell r="I1394" t="str">
            <v>DASMA</v>
          </cell>
          <cell r="J1394" t="str">
            <v>for execution until 1029</v>
          </cell>
          <cell r="K1394"/>
          <cell r="L1394" t="str">
            <v>AVECO</v>
          </cell>
          <cell r="M1394" t="str">
            <v>CLOSE</v>
          </cell>
          <cell r="N1394" t="str">
            <v>IJP</v>
          </cell>
          <cell r="O1394">
            <v>105.5</v>
          </cell>
          <cell r="P1394"/>
          <cell r="Q1394">
            <v>167.9</v>
          </cell>
          <cell r="R1394">
            <v>32.799999999999997</v>
          </cell>
          <cell r="S1394">
            <v>441366.93</v>
          </cell>
          <cell r="T1394" t="str">
            <v>NEW</v>
          </cell>
          <cell r="U1394">
            <v>73222.34</v>
          </cell>
          <cell r="V1394">
            <v>51629.860000000008</v>
          </cell>
          <cell r="W1394">
            <v>44826.654166666667</v>
          </cell>
          <cell r="X1394">
            <v>44831</v>
          </cell>
          <cell r="Y1394">
            <v>44828</v>
          </cell>
          <cell r="Z1394"/>
          <cell r="AA1394">
            <v>44873.418749999997</v>
          </cell>
          <cell r="AB1394">
            <v>45532.513888888891</v>
          </cell>
          <cell r="AC1394">
            <v>46.764583333329938</v>
          </cell>
          <cell r="AD1394">
            <v>42.41874999999709</v>
          </cell>
          <cell r="AE1394">
            <v>659.09513888889342</v>
          </cell>
          <cell r="AF1394">
            <v>44847.861063218392</v>
          </cell>
          <cell r="AG1394">
            <v>44857.316235632185</v>
          </cell>
          <cell r="AH1394">
            <v>44876.654166666667</v>
          </cell>
          <cell r="AI1394">
            <v>1.4489026887463334</v>
          </cell>
          <cell r="AJ1394">
            <v>14.979434974747578</v>
          </cell>
          <cell r="AK1394">
            <v>26</v>
          </cell>
          <cell r="AL1394">
            <v>36</v>
          </cell>
          <cell r="AM1394">
            <v>24.206896551724139</v>
          </cell>
          <cell r="AN1394">
            <v>30.662068965517239</v>
          </cell>
          <cell r="AO1394">
            <v>21.206896551724139</v>
          </cell>
          <cell r="AP1394">
            <v>44</v>
          </cell>
          <cell r="AQ1394">
            <v>35.200000000000003</v>
          </cell>
          <cell r="AR1394">
            <v>30.200000000000003</v>
          </cell>
          <cell r="AS1394">
            <v>44908.618749999994</v>
          </cell>
          <cell r="AT1394">
            <v>44903.618749999994</v>
          </cell>
          <cell r="AU1394"/>
          <cell r="AV1394"/>
          <cell r="AW1394"/>
          <cell r="AX1394"/>
          <cell r="AY1394"/>
          <cell r="AZ1394"/>
          <cell r="BA1394"/>
          <cell r="BB1394"/>
          <cell r="BC1394" t="str">
            <v>PAID</v>
          </cell>
          <cell r="BD1394" t="str">
            <v>WITH BACKJOB</v>
          </cell>
          <cell r="BE1394">
            <v>44876.418749999997</v>
          </cell>
          <cell r="BF1394">
            <v>220.58125000000291</v>
          </cell>
          <cell r="BG1394">
            <v>44873</v>
          </cell>
          <cell r="BH1394">
            <v>45097</v>
          </cell>
        </row>
        <row r="1395">
          <cell r="E1395" t="str">
            <v>X22030941946</v>
          </cell>
          <cell r="F1395" t="str">
            <v>DITO TELECOMMUNITY CORPORATION</v>
          </cell>
          <cell r="G1395" t="str">
            <v>NORTHVILLE, GREEN VALLEY SUBD SECT A, BACOOR</v>
          </cell>
          <cell r="H1395" t="str">
            <v>BACOOR CITY</v>
          </cell>
          <cell r="I1395" t="str">
            <v>DASMA</v>
          </cell>
          <cell r="J1395" t="str">
            <v>meter 1110</v>
          </cell>
          <cell r="K1395"/>
          <cell r="L1395" t="str">
            <v>AVECO</v>
          </cell>
          <cell r="M1395" t="str">
            <v>CLOSE</v>
          </cell>
          <cell r="N1395" t="str">
            <v>JSP</v>
          </cell>
          <cell r="O1395">
            <v>610.52</v>
          </cell>
          <cell r="P1395"/>
          <cell r="Q1395">
            <v>339.7</v>
          </cell>
          <cell r="R1395">
            <v>43</v>
          </cell>
          <cell r="S1395">
            <v>922488.5</v>
          </cell>
          <cell r="T1395" t="str">
            <v>NEW</v>
          </cell>
          <cell r="U1395">
            <v>153710.38</v>
          </cell>
          <cell r="V1395">
            <v>192057.27</v>
          </cell>
          <cell r="W1395">
            <v>44823.688888888886</v>
          </cell>
          <cell r="X1395">
            <v>44827.536111111112</v>
          </cell>
          <cell r="Y1395">
            <v>44824</v>
          </cell>
          <cell r="Z1395"/>
          <cell r="AA1395">
            <v>44876.809027777781</v>
          </cell>
          <cell r="AB1395">
            <v>45502.648611111108</v>
          </cell>
          <cell r="AC1395">
            <v>53.120138888894871</v>
          </cell>
          <cell r="AD1395">
            <v>49.272916666668607</v>
          </cell>
          <cell r="AE1395">
            <v>625.83958333332703</v>
          </cell>
          <cell r="AF1395">
            <v>44846.160587002094</v>
          </cell>
          <cell r="AG1395">
            <v>44855.953039832282</v>
          </cell>
          <cell r="AH1395">
            <v>44873.688888888886</v>
          </cell>
          <cell r="AI1395">
            <v>1.5640929783952378</v>
          </cell>
          <cell r="AJ1395">
            <v>13.038324652777646</v>
          </cell>
          <cell r="AK1395">
            <v>30</v>
          </cell>
          <cell r="AL1395">
            <v>36</v>
          </cell>
          <cell r="AM1395">
            <v>25.471698113207545</v>
          </cell>
          <cell r="AN1395">
            <v>32.264150943396224</v>
          </cell>
          <cell r="AO1395">
            <v>22.471698113207545</v>
          </cell>
          <cell r="AP1395">
            <v>48</v>
          </cell>
          <cell r="AQ1395">
            <v>38.400000000000006</v>
          </cell>
          <cell r="AR1395">
            <v>33.400000000000006</v>
          </cell>
          <cell r="AS1395">
            <v>44915.209027777782</v>
          </cell>
          <cell r="AT1395">
            <v>44910.209027777782</v>
          </cell>
          <cell r="AU1395"/>
          <cell r="AV1395"/>
          <cell r="AW1395"/>
          <cell r="AX1395"/>
          <cell r="AY1395"/>
          <cell r="AZ1395"/>
          <cell r="BA1395"/>
          <cell r="BB1395"/>
          <cell r="BC1395" t="str">
            <v>PAID</v>
          </cell>
          <cell r="BD1395"/>
          <cell r="BE1395">
            <v>44879.809027777781</v>
          </cell>
          <cell r="BF1395">
            <v>217.19097222221899</v>
          </cell>
          <cell r="BG1395">
            <v>44876</v>
          </cell>
          <cell r="BH1395">
            <v>45097</v>
          </cell>
        </row>
        <row r="1396">
          <cell r="E1396" t="str">
            <v>R20466875</v>
          </cell>
          <cell r="F1396" t="str">
            <v>WOODRIDGE PROPERTIES, INC.,</v>
          </cell>
          <cell r="G1396" t="str">
            <v>BLOCK 15, KRAUSE PARK SUBD, BACOOR</v>
          </cell>
          <cell r="H1396" t="str">
            <v>BACOOR CITY</v>
          </cell>
          <cell r="I1396" t="str">
            <v>DASMA</v>
          </cell>
          <cell r="J1396" t="str">
            <v>for FCOMP</v>
          </cell>
          <cell r="K1396"/>
          <cell r="L1396" t="str">
            <v>AVECO</v>
          </cell>
          <cell r="M1396" t="str">
            <v>CLOSE</v>
          </cell>
          <cell r="N1396" t="str">
            <v>RRG</v>
          </cell>
          <cell r="O1396">
            <v>17.54</v>
          </cell>
          <cell r="P1396"/>
          <cell r="Q1396">
            <v>24.08</v>
          </cell>
          <cell r="R1396">
            <v>0</v>
          </cell>
          <cell r="S1396">
            <v>38223.97</v>
          </cell>
          <cell r="T1396" t="str">
            <v>RELOC</v>
          </cell>
          <cell r="U1396">
            <v>11897.63</v>
          </cell>
          <cell r="V1396">
            <v>8789.49</v>
          </cell>
          <cell r="W1396">
            <v>44719.548611111109</v>
          </cell>
          <cell r="X1396">
            <v>44721.548611111109</v>
          </cell>
          <cell r="Y1396">
            <v>44721</v>
          </cell>
          <cell r="Z1396"/>
          <cell r="AA1396">
            <v>44859.675000000003</v>
          </cell>
          <cell r="AB1396">
            <v>45664</v>
          </cell>
          <cell r="AC1396">
            <v>140.12638888889342</v>
          </cell>
          <cell r="AD1396">
            <v>138.12638888889342</v>
          </cell>
          <cell r="AE1396">
            <v>804.32499999999709</v>
          </cell>
          <cell r="AF1396">
            <v>44738.322804659496</v>
          </cell>
          <cell r="AG1396">
            <v>44747.129256272397</v>
          </cell>
          <cell r="AH1396">
            <v>44769.548611111109</v>
          </cell>
          <cell r="AI1396">
            <v>4.8265756172841066</v>
          </cell>
          <cell r="AJ1396">
            <v>20.108124999999927</v>
          </cell>
          <cell r="AK1396">
            <v>20</v>
          </cell>
          <cell r="AL1396">
            <v>36</v>
          </cell>
          <cell r="AM1396">
            <v>21.774193548387096</v>
          </cell>
          <cell r="AN1396">
            <v>27.58064516129032</v>
          </cell>
          <cell r="AO1396">
            <v>18.774193548387096</v>
          </cell>
          <cell r="AP1396">
            <v>40</v>
          </cell>
          <cell r="AQ1396">
            <v>32</v>
          </cell>
          <cell r="AR1396">
            <v>27</v>
          </cell>
          <cell r="AS1396">
            <v>44891.675000000003</v>
          </cell>
          <cell r="AT1396">
            <v>44886.675000000003</v>
          </cell>
          <cell r="AU1396"/>
          <cell r="AV1396"/>
          <cell r="AW1396"/>
          <cell r="AX1396"/>
          <cell r="AY1396"/>
          <cell r="AZ1396"/>
          <cell r="BA1396"/>
          <cell r="BB1396"/>
          <cell r="BC1396" t="str">
            <v>PAID</v>
          </cell>
          <cell r="BD1396"/>
          <cell r="BE1396">
            <v>44862.675000000003</v>
          </cell>
          <cell r="BF1396">
            <v>234.32499999999709</v>
          </cell>
          <cell r="BG1396">
            <v>44855</v>
          </cell>
          <cell r="BH1396">
            <v>45097</v>
          </cell>
        </row>
        <row r="1397">
          <cell r="E1397" t="str">
            <v>R21975008</v>
          </cell>
          <cell r="F1397" t="str">
            <v>CONTRERAS JOSEPH ECIJA</v>
          </cell>
          <cell r="G1397" t="str">
            <v>BLOCK 6, VITA TOSCANA, BACOOR</v>
          </cell>
          <cell r="H1397" t="str">
            <v>BACOOR CITY</v>
          </cell>
          <cell r="I1397" t="str">
            <v>DASMA</v>
          </cell>
          <cell r="J1397" t="str">
            <v>for FCOMP, comp 1022</v>
          </cell>
          <cell r="K1397"/>
          <cell r="L1397" t="str">
            <v>AVECO</v>
          </cell>
          <cell r="M1397" t="str">
            <v>CLOSE</v>
          </cell>
          <cell r="N1397" t="str">
            <v>RRG</v>
          </cell>
          <cell r="O1397">
            <v>11.46</v>
          </cell>
          <cell r="P1397"/>
          <cell r="Q1397">
            <v>15.77</v>
          </cell>
          <cell r="R1397">
            <v>0</v>
          </cell>
          <cell r="S1397">
            <v>22811.71</v>
          </cell>
          <cell r="T1397" t="str">
            <v>RELOC</v>
          </cell>
          <cell r="U1397">
            <v>7987.26</v>
          </cell>
          <cell r="V1397">
            <v>7987.26</v>
          </cell>
          <cell r="W1397">
            <v>44813.633333333331</v>
          </cell>
          <cell r="X1397">
            <v>44818.625</v>
          </cell>
          <cell r="Y1397">
            <v>44820</v>
          </cell>
          <cell r="Z1397"/>
          <cell r="AA1397">
            <v>44859.676388888889</v>
          </cell>
          <cell r="AB1397">
            <v>45678.794444444444</v>
          </cell>
          <cell r="AC1397">
            <v>46.043055555557657</v>
          </cell>
          <cell r="AD1397">
            <v>41.051388888889051</v>
          </cell>
          <cell r="AE1397">
            <v>819.11805555555475</v>
          </cell>
          <cell r="AF1397">
            <v>44832.407526881718</v>
          </cell>
          <cell r="AG1397">
            <v>44841.213978494619</v>
          </cell>
          <cell r="AH1397">
            <v>44863.633333333331</v>
          </cell>
          <cell r="AI1397">
            <v>1.5859274691358749</v>
          </cell>
          <cell r="AJ1397">
            <v>20.477951388888869</v>
          </cell>
          <cell r="AK1397">
            <v>20</v>
          </cell>
          <cell r="AL1397">
            <v>36</v>
          </cell>
          <cell r="AM1397">
            <v>21.774193548387096</v>
          </cell>
          <cell r="AN1397">
            <v>27.58064516129032</v>
          </cell>
          <cell r="AO1397">
            <v>18.774193548387096</v>
          </cell>
          <cell r="AP1397">
            <v>40</v>
          </cell>
          <cell r="AQ1397">
            <v>32</v>
          </cell>
          <cell r="AR1397">
            <v>27</v>
          </cell>
          <cell r="AS1397">
            <v>44891.676388888889</v>
          </cell>
          <cell r="AT1397">
            <v>44886.676388888889</v>
          </cell>
          <cell r="AU1397"/>
          <cell r="AV1397"/>
          <cell r="AW1397"/>
          <cell r="AX1397"/>
          <cell r="AY1397"/>
          <cell r="AZ1397"/>
          <cell r="BA1397"/>
          <cell r="BB1397"/>
          <cell r="BC1397" t="str">
            <v>PAID</v>
          </cell>
          <cell r="BD1397"/>
          <cell r="BE1397">
            <v>44862.676388888889</v>
          </cell>
          <cell r="BF1397">
            <v>234.32361111111095</v>
          </cell>
          <cell r="BG1397">
            <v>44859</v>
          </cell>
          <cell r="BH1397">
            <v>45097</v>
          </cell>
        </row>
        <row r="1398">
          <cell r="E1398" t="str">
            <v>X22062694469</v>
          </cell>
          <cell r="F1398" t="str">
            <v>NORTHERN STAR ENERGY CORPORATION</v>
          </cell>
          <cell r="G1398" t="str">
            <v>PULONG MABILOG, MOLINO IV, BACOOR</v>
          </cell>
          <cell r="H1398" t="str">
            <v>BACOOR CITY</v>
          </cell>
          <cell r="I1398" t="str">
            <v>DASMA</v>
          </cell>
          <cell r="J1398" t="str">
            <v>for survey target until 1029, parallel DXF</v>
          </cell>
          <cell r="K1398"/>
          <cell r="L1398" t="str">
            <v>AVECO</v>
          </cell>
          <cell r="M1398" t="str">
            <v>CLOSE</v>
          </cell>
          <cell r="N1398" t="str">
            <v>RRG</v>
          </cell>
          <cell r="O1398">
            <v>55.85</v>
          </cell>
          <cell r="P1398"/>
          <cell r="Q1398">
            <v>76.400000000000006</v>
          </cell>
          <cell r="R1398">
            <v>46</v>
          </cell>
          <cell r="S1398">
            <v>201248.3</v>
          </cell>
          <cell r="T1398" t="str">
            <v>MODIFICATION</v>
          </cell>
          <cell r="U1398">
            <v>38970.82</v>
          </cell>
          <cell r="V1398">
            <v>15131.460000000001</v>
          </cell>
          <cell r="W1398">
            <v>44834.631249999999</v>
          </cell>
          <cell r="X1398">
            <v>44840</v>
          </cell>
          <cell r="Y1398">
            <v>44840</v>
          </cell>
          <cell r="Z1398"/>
          <cell r="AA1398">
            <v>44862.64166666667</v>
          </cell>
          <cell r="AB1398">
            <v>45678.679861111108</v>
          </cell>
          <cell r="AC1398">
            <v>28.010416666671517</v>
          </cell>
          <cell r="AD1398">
            <v>22.641666666670062</v>
          </cell>
          <cell r="AE1398">
            <v>816.03819444443798</v>
          </cell>
          <cell r="AF1398">
            <v>44854.716751858738</v>
          </cell>
          <cell r="AG1398">
            <v>44863.872885687728</v>
          </cell>
          <cell r="AH1398">
            <v>44884.631249999999</v>
          </cell>
          <cell r="AI1398">
            <v>0.9100002516104635</v>
          </cell>
          <cell r="AJ1398">
            <v>19.429480820105667</v>
          </cell>
          <cell r="AK1398">
            <v>23</v>
          </cell>
          <cell r="AL1398">
            <v>36</v>
          </cell>
          <cell r="AM1398">
            <v>23.085501858736059</v>
          </cell>
          <cell r="AN1398">
            <v>29.241635687732341</v>
          </cell>
          <cell r="AO1398">
            <v>20.085501858736059</v>
          </cell>
          <cell r="AP1398">
            <v>42</v>
          </cell>
          <cell r="AQ1398">
            <v>33.6</v>
          </cell>
          <cell r="AR1398">
            <v>28.6</v>
          </cell>
          <cell r="AS1398">
            <v>44896.241666666669</v>
          </cell>
          <cell r="AT1398">
            <v>44891.241666666669</v>
          </cell>
          <cell r="AU1398"/>
          <cell r="AV1398"/>
          <cell r="AW1398"/>
          <cell r="AX1398"/>
          <cell r="AY1398"/>
          <cell r="AZ1398"/>
          <cell r="BA1398"/>
          <cell r="BB1398"/>
          <cell r="BC1398" t="str">
            <v>PAID</v>
          </cell>
          <cell r="BD1398"/>
          <cell r="BE1398">
            <v>44865.64166666667</v>
          </cell>
          <cell r="BF1398">
            <v>231.35833333332994</v>
          </cell>
          <cell r="BG1398">
            <v>44862</v>
          </cell>
          <cell r="BH1398">
            <v>45097</v>
          </cell>
        </row>
        <row r="1399">
          <cell r="E1399" t="str">
            <v>X22062680044</v>
          </cell>
          <cell r="F1399" t="str">
            <v>NATHALIE LOPEZ PADUA</v>
          </cell>
          <cell r="G1399" t="str">
            <v>ORCHID, VISTA VERDE SOUTH EXEC VILL 2, BACOOR</v>
          </cell>
          <cell r="H1399" t="str">
            <v>BACOOR CITY</v>
          </cell>
          <cell r="I1399" t="str">
            <v>DASMA</v>
          </cell>
          <cell r="J1399" t="str">
            <v>target 1105</v>
          </cell>
          <cell r="K1399"/>
          <cell r="L1399" t="str">
            <v>AVECO</v>
          </cell>
          <cell r="M1399" t="str">
            <v>CLOSE</v>
          </cell>
          <cell r="N1399" t="str">
            <v>RRG</v>
          </cell>
          <cell r="O1399">
            <v>14.18</v>
          </cell>
          <cell r="P1399"/>
          <cell r="Q1399">
            <v>19.420000000000002</v>
          </cell>
          <cell r="R1399">
            <v>10.965</v>
          </cell>
          <cell r="S1399">
            <v>114979.38</v>
          </cell>
          <cell r="T1399" t="str">
            <v>MODIFICATION</v>
          </cell>
          <cell r="U1399">
            <v>9886.43</v>
          </cell>
          <cell r="V1399">
            <v>6498.78</v>
          </cell>
          <cell r="W1399">
            <v>44840.388194444444</v>
          </cell>
          <cell r="X1399">
            <v>44844</v>
          </cell>
          <cell r="Y1399">
            <v>44844</v>
          </cell>
          <cell r="Z1399"/>
          <cell r="AA1399">
            <v>44869.356249999997</v>
          </cell>
          <cell r="AB1399">
            <v>45678.65347222222</v>
          </cell>
          <cell r="AC1399">
            <v>28.968055555553292</v>
          </cell>
          <cell r="AD1399">
            <v>25.35624999999709</v>
          </cell>
          <cell r="AE1399">
            <v>809.29722222222335</v>
          </cell>
          <cell r="AF1399">
            <v>44859.16238799283</v>
          </cell>
          <cell r="AG1399">
            <v>44867.968839605732</v>
          </cell>
          <cell r="AH1399">
            <v>44890.388194444444</v>
          </cell>
          <cell r="AI1399">
            <v>0.99778858024683559</v>
          </cell>
          <cell r="AJ1399">
            <v>20.232430555555585</v>
          </cell>
          <cell r="AK1399">
            <v>20</v>
          </cell>
          <cell r="AL1399">
            <v>36</v>
          </cell>
          <cell r="AM1399">
            <v>21.774193548387096</v>
          </cell>
          <cell r="AN1399">
            <v>27.58064516129032</v>
          </cell>
          <cell r="AO1399">
            <v>18.774193548387096</v>
          </cell>
          <cell r="AP1399">
            <v>40</v>
          </cell>
          <cell r="AQ1399">
            <v>32</v>
          </cell>
          <cell r="AR1399">
            <v>27</v>
          </cell>
          <cell r="AS1399">
            <v>44901.356249999997</v>
          </cell>
          <cell r="AT1399">
            <v>44896.356249999997</v>
          </cell>
          <cell r="AU1399"/>
          <cell r="AV1399"/>
          <cell r="AW1399"/>
          <cell r="AX1399"/>
          <cell r="AY1399"/>
          <cell r="AZ1399"/>
          <cell r="BA1399"/>
          <cell r="BB1399"/>
          <cell r="BC1399" t="str">
            <v>PAID</v>
          </cell>
          <cell r="BD1399" t="str">
            <v>WITH BACKJOB</v>
          </cell>
          <cell r="BE1399">
            <v>44872.356249999997</v>
          </cell>
          <cell r="BF1399">
            <v>224.64375000000291</v>
          </cell>
          <cell r="BG1399">
            <v>44867</v>
          </cell>
          <cell r="BH1399">
            <v>45097</v>
          </cell>
        </row>
        <row r="1400">
          <cell r="E1400" t="str">
            <v>X22104373364</v>
          </cell>
          <cell r="F1400" t="str">
            <v>INTERCONTINENTAL DEVELOPMENT CORP.</v>
          </cell>
          <cell r="G1400" t="str">
            <v>STA. CLARA, SUSANA HEIGHTS SUBD, MUNTINLUPA</v>
          </cell>
          <cell r="H1400" t="str">
            <v>MUNTINLUPA CITY</v>
          </cell>
          <cell r="I1400" t="str">
            <v>PARAÑAQUE</v>
          </cell>
          <cell r="J1400" t="str">
            <v>for execution on the 4th week of Feb; ongoing (03-16-23)</v>
          </cell>
          <cell r="K1400"/>
          <cell r="L1400" t="str">
            <v>AVECO</v>
          </cell>
          <cell r="M1400" t="str">
            <v>CLOSE</v>
          </cell>
          <cell r="N1400" t="str">
            <v>RRG</v>
          </cell>
          <cell r="O1400">
            <v>20.100000000000001</v>
          </cell>
          <cell r="P1400">
            <v>14.5433</v>
          </cell>
          <cell r="Q1400">
            <v>27.57</v>
          </cell>
          <cell r="R1400">
            <v>80</v>
          </cell>
          <cell r="S1400">
            <v>171417.45</v>
          </cell>
          <cell r="T1400" t="str">
            <v>MODIFICATION</v>
          </cell>
          <cell r="U1400">
            <v>15689.83</v>
          </cell>
          <cell r="V1400">
            <v>10668.59</v>
          </cell>
          <cell r="W1400">
            <v>44943.45416666667</v>
          </cell>
          <cell r="X1400">
            <v>44951.70416666667</v>
          </cell>
          <cell r="Y1400">
            <v>44945</v>
          </cell>
          <cell r="Z1400"/>
          <cell r="AA1400">
            <v>45003.789583333331</v>
          </cell>
          <cell r="AB1400">
            <v>45664.792361111111</v>
          </cell>
          <cell r="AC1400">
            <v>60.335416666661331</v>
          </cell>
          <cell r="AD1400">
            <v>52.085416666661331</v>
          </cell>
          <cell r="AE1400">
            <v>661.00277777777956</v>
          </cell>
          <cell r="AF1400">
            <v>44961.528546831956</v>
          </cell>
          <cell r="AG1400">
            <v>44970.148381542705</v>
          </cell>
          <cell r="AH1400">
            <v>44993.45416666667</v>
          </cell>
          <cell r="AI1400">
            <v>2.1472310049017711</v>
          </cell>
          <cell r="AJ1400">
            <v>16.52506944444449</v>
          </cell>
          <cell r="AK1400">
            <v>20</v>
          </cell>
          <cell r="AL1400">
            <v>34</v>
          </cell>
          <cell r="AM1400">
            <v>21.074380165289259</v>
          </cell>
          <cell r="AN1400">
            <v>26.694214876033058</v>
          </cell>
          <cell r="AO1400">
            <v>18.074380165289259</v>
          </cell>
          <cell r="AP1400">
            <v>40</v>
          </cell>
          <cell r="AQ1400">
            <v>32</v>
          </cell>
          <cell r="AR1400">
            <v>27</v>
          </cell>
          <cell r="AS1400">
            <v>45035.789583333331</v>
          </cell>
          <cell r="AT1400">
            <v>45030.789583333331</v>
          </cell>
          <cell r="AU1400"/>
          <cell r="AV1400"/>
          <cell r="AW1400"/>
          <cell r="AX1400"/>
          <cell r="AY1400"/>
          <cell r="AZ1400"/>
          <cell r="BA1400"/>
          <cell r="BB1400"/>
          <cell r="BC1400" t="str">
            <v>PAID</v>
          </cell>
          <cell r="BD1400"/>
          <cell r="BE1400">
            <v>45006.789583333331</v>
          </cell>
          <cell r="BF1400">
            <v>90.210416666668607</v>
          </cell>
          <cell r="BG1400">
            <v>45002</v>
          </cell>
          <cell r="BH1400">
            <v>45097</v>
          </cell>
        </row>
        <row r="1401">
          <cell r="E1401" t="str">
            <v>X23031046841</v>
          </cell>
          <cell r="F1401" t="str">
            <v>CITY GOVERNMENT OF TAGUIG</v>
          </cell>
          <cell r="G1401" t="str">
            <v>GEN. SANTOS, PUROK 6, TAGUIG CITY</v>
          </cell>
          <cell r="H1401" t="str">
            <v>TAGUIG CITY</v>
          </cell>
          <cell r="I1401" t="str">
            <v>PARAÑAQUE</v>
          </cell>
          <cell r="J1401" t="str">
            <v>done, for FCOMP</v>
          </cell>
          <cell r="K1401" t="str">
            <v>W/ ISSUE</v>
          </cell>
          <cell r="L1401" t="str">
            <v>VJC</v>
          </cell>
          <cell r="M1401" t="str">
            <v>CLOSE</v>
          </cell>
          <cell r="N1401" t="str">
            <v>JSP</v>
          </cell>
          <cell r="O1401">
            <v>211.37</v>
          </cell>
          <cell r="P1401">
            <v>138.11359999999999</v>
          </cell>
          <cell r="Q1401">
            <v>322.32</v>
          </cell>
          <cell r="R1401">
            <v>139</v>
          </cell>
          <cell r="S1401">
            <v>1134089.49</v>
          </cell>
          <cell r="T1401" t="str">
            <v>NEW</v>
          </cell>
          <cell r="U1401">
            <v>164388.07999999999</v>
          </cell>
          <cell r="V1401">
            <v>160621.42000000001</v>
          </cell>
          <cell r="W1401">
            <v>45055.432638888888</v>
          </cell>
          <cell r="X1401">
            <v>45057</v>
          </cell>
          <cell r="Y1401">
            <v>45057</v>
          </cell>
          <cell r="Z1401"/>
          <cell r="AA1401">
            <v>45086.302777777775</v>
          </cell>
          <cell r="AB1401">
            <v>45448.794444444444</v>
          </cell>
          <cell r="AC1401">
            <v>30.870138888887595</v>
          </cell>
          <cell r="AD1401">
            <v>29.302777777775191</v>
          </cell>
          <cell r="AE1401">
            <v>362.49166666666861</v>
          </cell>
          <cell r="AF1401">
            <v>45075.962050653594</v>
          </cell>
          <cell r="AG1401">
            <v>45085.236560457517</v>
          </cell>
          <cell r="AH1401">
            <v>45105.432638888888</v>
          </cell>
          <cell r="AI1401">
            <v>0.98398567708329199</v>
          </cell>
          <cell r="AJ1401">
            <v>7.5519097222222626</v>
          </cell>
          <cell r="AK1401">
            <v>30</v>
          </cell>
          <cell r="AL1401">
            <v>32</v>
          </cell>
          <cell r="AM1401">
            <v>23.52941176470588</v>
          </cell>
          <cell r="AN1401">
            <v>29.803921568627448</v>
          </cell>
          <cell r="AO1401">
            <v>20.52941176470588</v>
          </cell>
          <cell r="AP1401">
            <v>48</v>
          </cell>
          <cell r="AQ1401">
            <v>38.400000000000006</v>
          </cell>
          <cell r="AR1401">
            <v>33.400000000000006</v>
          </cell>
          <cell r="AS1401">
            <v>45124.702777777777</v>
          </cell>
          <cell r="AT1401">
            <v>45119.702777777777</v>
          </cell>
          <cell r="AU1401"/>
          <cell r="AV1401"/>
          <cell r="AW1401"/>
          <cell r="AX1401"/>
          <cell r="AY1401"/>
          <cell r="AZ1401"/>
          <cell r="BA1401"/>
          <cell r="BB1401"/>
          <cell r="BC1401" t="str">
            <v>PAID</v>
          </cell>
          <cell r="BD1401"/>
          <cell r="BE1401">
            <v>45089.302777777775</v>
          </cell>
          <cell r="BF1401">
            <v>12.697222222224809</v>
          </cell>
          <cell r="BG1401">
            <v>45086</v>
          </cell>
          <cell r="BH1401">
            <v>45102</v>
          </cell>
        </row>
        <row r="1402">
          <cell r="E1402" t="str">
            <v>X22093977082</v>
          </cell>
          <cell r="F1402" t="str">
            <v>CLARENCE JR JUNTILLA PIMENTEL</v>
          </cell>
          <cell r="G1402" t="str">
            <v>AGUIRRE, BF HOMES, PARANAQUE</v>
          </cell>
          <cell r="H1402" t="str">
            <v>PARAÑAQUE CITY</v>
          </cell>
          <cell r="I1402" t="str">
            <v>PARAÑAQUE</v>
          </cell>
          <cell r="J1402"/>
          <cell r="K1402" t="str">
            <v>W/O ISSUE</v>
          </cell>
          <cell r="L1402" t="str">
            <v>VJC</v>
          </cell>
          <cell r="M1402" t="str">
            <v>CLOSE</v>
          </cell>
          <cell r="N1402" t="str">
            <v>JSP</v>
          </cell>
          <cell r="O1402">
            <v>99.09</v>
          </cell>
          <cell r="P1402">
            <v>74.204800000000006</v>
          </cell>
          <cell r="Q1402">
            <v>143.47999999999999</v>
          </cell>
          <cell r="R1402">
            <v>131</v>
          </cell>
          <cell r="S1402">
            <v>528669.99</v>
          </cell>
          <cell r="T1402" t="str">
            <v>NEW</v>
          </cell>
          <cell r="U1402">
            <v>76902.61</v>
          </cell>
          <cell r="V1402">
            <v>76158.98</v>
          </cell>
          <cell r="W1402">
            <v>45064.647916666669</v>
          </cell>
          <cell r="X1402">
            <v>45069</v>
          </cell>
          <cell r="Y1402">
            <v>45068</v>
          </cell>
          <cell r="Z1402"/>
          <cell r="AA1402">
            <v>45083.422222222223</v>
          </cell>
          <cell r="AB1402">
            <v>45483.696527777778</v>
          </cell>
          <cell r="AC1402">
            <v>18.774305555554747</v>
          </cell>
          <cell r="AD1402">
            <v>14.422222222223354</v>
          </cell>
          <cell r="AE1402">
            <v>400.27430555555475</v>
          </cell>
          <cell r="AF1402">
            <v>45084.093959832135</v>
          </cell>
          <cell r="AG1402">
            <v>45093.079571342925</v>
          </cell>
          <cell r="AH1402">
            <v>45114.647916666669</v>
          </cell>
          <cell r="AI1402">
            <v>0.62731453659185332</v>
          </cell>
          <cell r="AJ1402">
            <v>9.0971433080807902</v>
          </cell>
          <cell r="AK1402">
            <v>26</v>
          </cell>
          <cell r="AL1402">
            <v>32</v>
          </cell>
          <cell r="AM1402">
            <v>22.446043165467625</v>
          </cell>
          <cell r="AN1402">
            <v>28.431654676258994</v>
          </cell>
          <cell r="AO1402">
            <v>19.446043165467625</v>
          </cell>
          <cell r="AP1402">
            <v>44</v>
          </cell>
          <cell r="AQ1402">
            <v>35.200000000000003</v>
          </cell>
          <cell r="AR1402">
            <v>30.200000000000003</v>
          </cell>
          <cell r="AS1402">
            <v>45118.62222222222</v>
          </cell>
          <cell r="AT1402">
            <v>45113.62222222222</v>
          </cell>
          <cell r="AU1402"/>
          <cell r="AV1402"/>
          <cell r="AW1402"/>
          <cell r="AX1402"/>
          <cell r="AY1402"/>
          <cell r="AZ1402"/>
          <cell r="BA1402"/>
          <cell r="BB1402"/>
          <cell r="BC1402" t="str">
            <v>PAID</v>
          </cell>
          <cell r="BD1402"/>
          <cell r="BE1402">
            <v>45086.422222222223</v>
          </cell>
          <cell r="BF1402">
            <v>15.577777777776646</v>
          </cell>
          <cell r="BG1402">
            <v>45083</v>
          </cell>
          <cell r="BH1402">
            <v>45102</v>
          </cell>
        </row>
        <row r="1403">
          <cell r="E1403" t="str">
            <v>X23051499639</v>
          </cell>
          <cell r="F1403" t="str">
            <v>CHARLENE LASCO BILIGAN</v>
          </cell>
          <cell r="G1403" t="str">
            <v>DIEGO SILANG, AFPOVAI PHASE 2, TAGUIG CITY</v>
          </cell>
          <cell r="H1403" t="str">
            <v>TAGUIG CITY</v>
          </cell>
          <cell r="I1403" t="str">
            <v>PARAÑAQUE</v>
          </cell>
          <cell r="J1403"/>
          <cell r="K1403" t="str">
            <v>W/O ISSUE</v>
          </cell>
          <cell r="L1403" t="str">
            <v>VJC</v>
          </cell>
          <cell r="M1403" t="str">
            <v>CLOSE</v>
          </cell>
          <cell r="N1403" t="str">
            <v>IJP</v>
          </cell>
          <cell r="O1403">
            <v>15.57</v>
          </cell>
          <cell r="P1403">
            <v>11.2928</v>
          </cell>
          <cell r="Q1403">
            <v>21.15</v>
          </cell>
          <cell r="R1403">
            <v>15</v>
          </cell>
          <cell r="S1403">
            <v>137231.60999999999</v>
          </cell>
          <cell r="T1403" t="str">
            <v>NEW</v>
          </cell>
          <cell r="U1403">
            <v>12133.77</v>
          </cell>
          <cell r="V1403">
            <v>12133.77</v>
          </cell>
          <cell r="W1403">
            <v>45062.603472222225</v>
          </cell>
          <cell r="X1403">
            <v>45065</v>
          </cell>
          <cell r="Y1403">
            <v>45063</v>
          </cell>
          <cell r="Z1403"/>
          <cell r="AA1403">
            <v>45080</v>
          </cell>
          <cell r="AB1403">
            <v>45393.272222222222</v>
          </cell>
          <cell r="AC1403">
            <v>17.396527777775191</v>
          </cell>
          <cell r="AD1403">
            <v>15</v>
          </cell>
          <cell r="AE1403">
            <v>313.2722222222219</v>
          </cell>
          <cell r="AF1403">
            <v>45081.377665770611</v>
          </cell>
          <cell r="AG1403">
            <v>45090.184117383513</v>
          </cell>
          <cell r="AH1403">
            <v>45112.603472222225</v>
          </cell>
          <cell r="AI1403">
            <v>0.59921373456781213</v>
          </cell>
          <cell r="AJ1403">
            <v>7.8318055555555475</v>
          </cell>
          <cell r="AK1403">
            <v>20</v>
          </cell>
          <cell r="AL1403">
            <v>36</v>
          </cell>
          <cell r="AM1403">
            <v>21.774193548387096</v>
          </cell>
          <cell r="AN1403">
            <v>27.58064516129032</v>
          </cell>
          <cell r="AO1403">
            <v>18.774193548387096</v>
          </cell>
          <cell r="AP1403">
            <v>40</v>
          </cell>
          <cell r="AQ1403">
            <v>32</v>
          </cell>
          <cell r="AR1403">
            <v>27</v>
          </cell>
          <cell r="AS1403">
            <v>45112</v>
          </cell>
          <cell r="AT1403">
            <v>45107</v>
          </cell>
          <cell r="AU1403"/>
          <cell r="AV1403"/>
          <cell r="AW1403"/>
          <cell r="AX1403"/>
          <cell r="AY1403"/>
          <cell r="AZ1403"/>
          <cell r="BA1403"/>
          <cell r="BB1403"/>
          <cell r="BC1403" t="str">
            <v>PAID</v>
          </cell>
          <cell r="BD1403"/>
          <cell r="BE1403">
            <v>45083</v>
          </cell>
          <cell r="BF1403">
            <v>22</v>
          </cell>
          <cell r="BG1403">
            <v>45082</v>
          </cell>
          <cell r="BH1403">
            <v>45105</v>
          </cell>
        </row>
        <row r="1404">
          <cell r="E1404" t="str">
            <v>X23030871810</v>
          </cell>
          <cell r="F1404" t="str">
            <v>WEBCOR CONSTRUCTION, INC.,</v>
          </cell>
          <cell r="G1404" t="str">
            <v>EAST SERVICE ROAD, AFP-RSBS INDL PARK, TAGUIG CITY</v>
          </cell>
          <cell r="H1404" t="str">
            <v>TAGUIG CITY</v>
          </cell>
          <cell r="I1404" t="str">
            <v>PARAÑAQUE</v>
          </cell>
          <cell r="J1404"/>
          <cell r="K1404"/>
          <cell r="L1404" t="str">
            <v>VJC</v>
          </cell>
          <cell r="M1404" t="str">
            <v>CLOSE</v>
          </cell>
          <cell r="N1404" t="str">
            <v>JSP</v>
          </cell>
          <cell r="O1404">
            <v>63.05</v>
          </cell>
          <cell r="P1404">
            <v>154.19579999999999</v>
          </cell>
          <cell r="Q1404">
            <v>89.42</v>
          </cell>
          <cell r="R1404">
            <v>0</v>
          </cell>
          <cell r="S1404">
            <v>69868.27</v>
          </cell>
          <cell r="T1404" t="str">
            <v>TERMINATION</v>
          </cell>
          <cell r="U1404">
            <v>49178.95</v>
          </cell>
          <cell r="V1404">
            <v>52816.72</v>
          </cell>
          <cell r="W1404">
            <v>45007.613194444442</v>
          </cell>
          <cell r="X1404">
            <v>45009</v>
          </cell>
          <cell r="Y1404">
            <v>45013</v>
          </cell>
          <cell r="Z1404"/>
          <cell r="AA1404">
            <v>45010.470833333333</v>
          </cell>
          <cell r="AB1404">
            <v>45443.587500000001</v>
          </cell>
          <cell r="AC1404">
            <v>2.8576388888905058</v>
          </cell>
          <cell r="AD1404">
            <v>1.4708333333328483</v>
          </cell>
          <cell r="AE1404">
            <v>433.11666666666861</v>
          </cell>
          <cell r="AF1404">
            <v>45027.698696303181</v>
          </cell>
          <cell r="AG1404">
            <v>45036.854830132172</v>
          </cell>
          <cell r="AH1404">
            <v>45057.613194444442</v>
          </cell>
          <cell r="AI1404">
            <v>9.2838751341974154E-2</v>
          </cell>
          <cell r="AJ1404">
            <v>10.312301587301633</v>
          </cell>
          <cell r="AK1404">
            <v>23</v>
          </cell>
          <cell r="AL1404">
            <v>36</v>
          </cell>
          <cell r="AM1404">
            <v>23.085501858736059</v>
          </cell>
          <cell r="AN1404">
            <v>29.241635687732341</v>
          </cell>
          <cell r="AO1404">
            <v>20.085501858736059</v>
          </cell>
          <cell r="AP1404">
            <v>42</v>
          </cell>
          <cell r="AQ1404">
            <v>33.6</v>
          </cell>
          <cell r="AR1404">
            <v>28.6</v>
          </cell>
          <cell r="AS1404">
            <v>45044.070833333331</v>
          </cell>
          <cell r="AT1404">
            <v>45039.070833333331</v>
          </cell>
          <cell r="AU1404"/>
          <cell r="AV1404"/>
          <cell r="AW1404"/>
          <cell r="AX1404"/>
          <cell r="AY1404"/>
          <cell r="AZ1404"/>
          <cell r="BA1404"/>
          <cell r="BB1404"/>
          <cell r="BC1404" t="str">
            <v>PAID</v>
          </cell>
          <cell r="BD1404"/>
          <cell r="BE1404">
            <v>45013.470833333333</v>
          </cell>
          <cell r="BF1404">
            <v>91.529166666667152</v>
          </cell>
          <cell r="BG1404">
            <v>45010</v>
          </cell>
          <cell r="BH1404">
            <v>45105</v>
          </cell>
        </row>
        <row r="1405">
          <cell r="E1405" t="str">
            <v>X22052093626</v>
          </cell>
          <cell r="F1405" t="str">
            <v>CITY GOVERNMENT OF TAGUIG</v>
          </cell>
          <cell r="G1405" t="str">
            <v>SAN FRANCISCO, ROCKYSIDE VILLAGE, TAGUIG CITY</v>
          </cell>
          <cell r="H1405" t="str">
            <v>TAGUIG CITY</v>
          </cell>
          <cell r="I1405" t="str">
            <v>PARAÑAQUE</v>
          </cell>
          <cell r="J1405" t="str">
            <v>for PAI</v>
          </cell>
          <cell r="K1405"/>
          <cell r="L1405" t="str">
            <v>VJC</v>
          </cell>
          <cell r="M1405" t="str">
            <v>CLOSE</v>
          </cell>
          <cell r="N1405" t="str">
            <v>MBF</v>
          </cell>
          <cell r="O1405">
            <v>198.46</v>
          </cell>
          <cell r="P1405"/>
          <cell r="Q1405">
            <v>300.88</v>
          </cell>
          <cell r="R1405">
            <v>84.5</v>
          </cell>
          <cell r="S1405">
            <v>858972.43</v>
          </cell>
          <cell r="T1405" t="str">
            <v>NEW</v>
          </cell>
          <cell r="U1405">
            <v>134298.76</v>
          </cell>
          <cell r="V1405">
            <v>74881.08</v>
          </cell>
          <cell r="W1405">
            <v>44722.381249999999</v>
          </cell>
          <cell r="X1405">
            <v>44728.326388888891</v>
          </cell>
          <cell r="Y1405">
            <v>44727</v>
          </cell>
          <cell r="Z1405"/>
          <cell r="AA1405">
            <v>44792.328472222223</v>
          </cell>
          <cell r="AB1405">
            <v>45686.563194444447</v>
          </cell>
          <cell r="AC1405">
            <v>69.947222222224809</v>
          </cell>
          <cell r="AD1405">
            <v>64.002083333332848</v>
          </cell>
          <cell r="AE1405">
            <v>894.23472222222335</v>
          </cell>
          <cell r="AF1405">
            <v>44743.340981543624</v>
          </cell>
          <cell r="AG1405">
            <v>44752.730243288592</v>
          </cell>
          <cell r="AH1405">
            <v>44772.381249999999</v>
          </cell>
          <cell r="AI1405">
            <v>2.1895243930906503</v>
          </cell>
          <cell r="AJ1405">
            <v>19.439885265700507</v>
          </cell>
          <cell r="AK1405">
            <v>28</v>
          </cell>
          <cell r="AL1405">
            <v>34</v>
          </cell>
          <cell r="AM1405">
            <v>23.959731543624162</v>
          </cell>
          <cell r="AN1405">
            <v>30.348993288590602</v>
          </cell>
          <cell r="AO1405">
            <v>20.959731543624162</v>
          </cell>
          <cell r="AP1405">
            <v>46</v>
          </cell>
          <cell r="AQ1405">
            <v>36.800000000000004</v>
          </cell>
          <cell r="AR1405">
            <v>31.800000000000004</v>
          </cell>
          <cell r="AS1405">
            <v>44829.128472222226</v>
          </cell>
          <cell r="AT1405">
            <v>44824.128472222226</v>
          </cell>
          <cell r="AU1405"/>
          <cell r="AV1405"/>
          <cell r="AW1405"/>
          <cell r="AX1405"/>
          <cell r="AY1405"/>
          <cell r="AZ1405"/>
          <cell r="BA1405"/>
          <cell r="BB1405"/>
          <cell r="BC1405" t="str">
            <v>PAID</v>
          </cell>
          <cell r="BD1405"/>
          <cell r="BE1405">
            <v>44795.328472222223</v>
          </cell>
          <cell r="BF1405">
            <v>309.67152777777665</v>
          </cell>
          <cell r="BG1405">
            <v>44792</v>
          </cell>
          <cell r="BH1405">
            <v>45105</v>
          </cell>
        </row>
        <row r="1406">
          <cell r="E1406" t="str">
            <v>X22093992346</v>
          </cell>
          <cell r="F1406" t="str">
            <v>JEFFREY LEANO REYES</v>
          </cell>
          <cell r="G1406" t="str">
            <v>INDONESIA, BETTER LIVING SUBD, PARANAQUE</v>
          </cell>
          <cell r="H1406" t="str">
            <v>PARAÑAQUE CITY</v>
          </cell>
          <cell r="I1406" t="str">
            <v>PARAÑAQUE</v>
          </cell>
          <cell r="J1406" t="str">
            <v>for execution 1025, no issue cuweld</v>
          </cell>
          <cell r="K1406"/>
          <cell r="L1406" t="str">
            <v>VJC</v>
          </cell>
          <cell r="M1406" t="str">
            <v>CLOSE</v>
          </cell>
          <cell r="N1406" t="str">
            <v>JCF</v>
          </cell>
          <cell r="O1406">
            <v>141.77000000000001</v>
          </cell>
          <cell r="P1406"/>
          <cell r="Q1406">
            <v>204.52</v>
          </cell>
          <cell r="R1406">
            <v>54</v>
          </cell>
          <cell r="S1406">
            <v>596414.68000000005</v>
          </cell>
          <cell r="T1406" t="str">
            <v>MODIFICATION</v>
          </cell>
          <cell r="U1406">
            <v>95272.65</v>
          </cell>
          <cell r="V1406">
            <v>69171.27</v>
          </cell>
          <cell r="W1406">
            <v>44848.747916666667</v>
          </cell>
          <cell r="X1406">
            <v>44853</v>
          </cell>
          <cell r="Y1406">
            <v>44853</v>
          </cell>
          <cell r="Z1406"/>
          <cell r="AA1406">
            <v>44915.325694444444</v>
          </cell>
          <cell r="AB1406">
            <v>45637.436111111114</v>
          </cell>
          <cell r="AC1406">
            <v>66.577777777776646</v>
          </cell>
          <cell r="AD1406">
            <v>62.325694444443798</v>
          </cell>
          <cell r="AE1406">
            <v>722.11041666667006</v>
          </cell>
          <cell r="AF1406">
            <v>44869.707648210293</v>
          </cell>
          <cell r="AG1406">
            <v>44879.09690995526</v>
          </cell>
          <cell r="AH1406">
            <v>44898.747916666667</v>
          </cell>
          <cell r="AI1406">
            <v>2.0840522875816641</v>
          </cell>
          <cell r="AJ1406">
            <v>15.698052536231957</v>
          </cell>
          <cell r="AK1406">
            <v>28</v>
          </cell>
          <cell r="AL1406">
            <v>34</v>
          </cell>
          <cell r="AM1406">
            <v>23.959731543624162</v>
          </cell>
          <cell r="AN1406">
            <v>30.348993288590602</v>
          </cell>
          <cell r="AO1406">
            <v>20.959731543624162</v>
          </cell>
          <cell r="AP1406">
            <v>46</v>
          </cell>
          <cell r="AQ1406">
            <v>36.800000000000004</v>
          </cell>
          <cell r="AR1406">
            <v>31.800000000000004</v>
          </cell>
          <cell r="AS1406">
            <v>44952.125694444447</v>
          </cell>
          <cell r="AT1406">
            <v>44947.125694444447</v>
          </cell>
          <cell r="AU1406"/>
          <cell r="AV1406"/>
          <cell r="AW1406"/>
          <cell r="AX1406"/>
          <cell r="AY1406"/>
          <cell r="AZ1406"/>
          <cell r="BA1406"/>
          <cell r="BB1406"/>
          <cell r="BC1406" t="str">
            <v>PAID</v>
          </cell>
          <cell r="BD1406" t="str">
            <v>WITH BACKJOB</v>
          </cell>
          <cell r="BE1406">
            <v>44918.325694444444</v>
          </cell>
          <cell r="BF1406">
            <v>186.6743055555562</v>
          </cell>
          <cell r="BG1406">
            <v>44915</v>
          </cell>
          <cell r="BH1406">
            <v>45105</v>
          </cell>
        </row>
        <row r="1407">
          <cell r="E1407" t="str">
            <v>X23062134037</v>
          </cell>
          <cell r="F1407" t="str">
            <v>MAKATI DEVELOPMENT CORPORATION,</v>
          </cell>
          <cell r="G1407" t="str">
            <v>ASEANA, ASEANA BUSINESS PARK, PARANAQUE</v>
          </cell>
          <cell r="H1407" t="str">
            <v>PARAÑAQUE CITY</v>
          </cell>
          <cell r="I1407" t="str">
            <v>PARAÑAQUE</v>
          </cell>
          <cell r="J1407"/>
          <cell r="K1407"/>
          <cell r="L1407" t="str">
            <v>VJC</v>
          </cell>
          <cell r="M1407" t="str">
            <v>CLOSE</v>
          </cell>
          <cell r="N1407" t="str">
            <v>JSP</v>
          </cell>
          <cell r="O1407">
            <v>130.66</v>
          </cell>
          <cell r="P1407">
            <v>111.0827</v>
          </cell>
          <cell r="Q1407">
            <v>178.78</v>
          </cell>
          <cell r="R1407">
            <v>0</v>
          </cell>
          <cell r="S1407">
            <v>106669.42</v>
          </cell>
          <cell r="T1407" t="str">
            <v>TERMINATION</v>
          </cell>
          <cell r="U1407">
            <v>101831.41</v>
          </cell>
          <cell r="V1407">
            <v>105646.87</v>
          </cell>
          <cell r="W1407">
            <v>45090.683333333334</v>
          </cell>
          <cell r="X1407">
            <v>45092</v>
          </cell>
          <cell r="Y1407">
            <v>45091</v>
          </cell>
          <cell r="Z1407"/>
          <cell r="AA1407">
            <v>45097.316666666666</v>
          </cell>
          <cell r="AB1407">
            <v>45278.518750000003</v>
          </cell>
          <cell r="AC1407">
            <v>6.6333333333313931</v>
          </cell>
          <cell r="AD1407">
            <v>5.3166666666656965</v>
          </cell>
          <cell r="AE1407">
            <v>181.20208333333721</v>
          </cell>
          <cell r="AF1407">
            <v>45111.890229885059</v>
          </cell>
          <cell r="AG1407">
            <v>45121.345402298852</v>
          </cell>
          <cell r="AH1407">
            <v>45140.683333333334</v>
          </cell>
          <cell r="AI1407">
            <v>0.20551994301988291</v>
          </cell>
          <cell r="AJ1407">
            <v>4.1182291666667545</v>
          </cell>
          <cell r="AK1407">
            <v>26</v>
          </cell>
          <cell r="AL1407">
            <v>36</v>
          </cell>
          <cell r="AM1407">
            <v>24.206896551724139</v>
          </cell>
          <cell r="AN1407">
            <v>30.662068965517239</v>
          </cell>
          <cell r="AO1407">
            <v>21.206896551724139</v>
          </cell>
          <cell r="AP1407">
            <v>44</v>
          </cell>
          <cell r="AQ1407">
            <v>35.200000000000003</v>
          </cell>
          <cell r="AR1407">
            <v>30.200000000000003</v>
          </cell>
          <cell r="AS1407">
            <v>45132.516666666663</v>
          </cell>
          <cell r="AT1407">
            <v>45127.516666666663</v>
          </cell>
          <cell r="AU1407"/>
          <cell r="AV1407"/>
          <cell r="AW1407"/>
          <cell r="AX1407"/>
          <cell r="AY1407"/>
          <cell r="AZ1407"/>
          <cell r="BA1407"/>
          <cell r="BB1407"/>
          <cell r="BC1407" t="str">
            <v>PAID</v>
          </cell>
          <cell r="BD1407"/>
          <cell r="BE1407">
            <v>45100.316666666666</v>
          </cell>
          <cell r="BF1407">
            <v>9.6833333333343035</v>
          </cell>
          <cell r="BG1407">
            <v>45094</v>
          </cell>
          <cell r="BH1407">
            <v>45110</v>
          </cell>
        </row>
        <row r="1408">
          <cell r="E1408" t="str">
            <v>X23031044222</v>
          </cell>
          <cell r="F1408" t="str">
            <v>PHILSTAR DAILY, INC.</v>
          </cell>
          <cell r="G1408" t="str">
            <v>PHASE 2 ACCESS ROAD, AMVEL COMMERCIAL COMPLEX, PARANAQUE</v>
          </cell>
          <cell r="H1408" t="str">
            <v>PARAÑAQUE CITY</v>
          </cell>
          <cell r="I1408" t="str">
            <v>PARAÑAQUE</v>
          </cell>
          <cell r="J1408"/>
          <cell r="K1408" t="str">
            <v>W/O ISSUE</v>
          </cell>
          <cell r="L1408" t="str">
            <v>VJC</v>
          </cell>
          <cell r="M1408" t="str">
            <v>CLOSE</v>
          </cell>
          <cell r="N1408" t="str">
            <v>JSP</v>
          </cell>
          <cell r="O1408">
            <v>201.19</v>
          </cell>
          <cell r="P1408">
            <v>142.79150000000001</v>
          </cell>
          <cell r="Q1408">
            <v>278.08</v>
          </cell>
          <cell r="R1408">
            <v>396</v>
          </cell>
          <cell r="S1408">
            <v>1350043.39</v>
          </cell>
          <cell r="T1408" t="str">
            <v>NEW</v>
          </cell>
          <cell r="U1408">
            <v>156896.25</v>
          </cell>
          <cell r="V1408">
            <v>161109.15</v>
          </cell>
          <cell r="W1408">
            <v>45085.668749999997</v>
          </cell>
          <cell r="X1408">
            <v>45090.52847222222</v>
          </cell>
          <cell r="Y1408">
            <v>45086</v>
          </cell>
          <cell r="Z1408"/>
          <cell r="AA1408">
            <v>45099</v>
          </cell>
          <cell r="AB1408">
            <v>45299.339583333334</v>
          </cell>
          <cell r="AC1408">
            <v>13.33125000000291</v>
          </cell>
          <cell r="AD1408">
            <v>8.4715277777795563</v>
          </cell>
          <cell r="AE1408">
            <v>200.3395833333343</v>
          </cell>
          <cell r="AF1408">
            <v>45103.668749999997</v>
          </cell>
          <cell r="AG1408">
            <v>45112.268749999996</v>
          </cell>
          <cell r="AH1408">
            <v>45135.668749999997</v>
          </cell>
          <cell r="AI1408">
            <v>0.47611607142867535</v>
          </cell>
          <cell r="AJ1408">
            <v>4.355208333333354</v>
          </cell>
          <cell r="AK1408">
            <v>28</v>
          </cell>
          <cell r="AL1408">
            <v>28</v>
          </cell>
          <cell r="AM1408">
            <v>21</v>
          </cell>
          <cell r="AN1408">
            <v>26.6</v>
          </cell>
          <cell r="AO1408">
            <v>18</v>
          </cell>
          <cell r="AP1408">
            <v>46</v>
          </cell>
          <cell r="AQ1408">
            <v>36.800000000000004</v>
          </cell>
          <cell r="AR1408">
            <v>31.800000000000004</v>
          </cell>
          <cell r="AS1408">
            <v>45135.8</v>
          </cell>
          <cell r="AT1408">
            <v>45130.8</v>
          </cell>
          <cell r="AU1408"/>
          <cell r="AV1408"/>
          <cell r="AW1408"/>
          <cell r="AX1408"/>
          <cell r="AY1408"/>
          <cell r="AZ1408"/>
          <cell r="BA1408"/>
          <cell r="BB1408"/>
          <cell r="BC1408" t="str">
            <v>PAID</v>
          </cell>
          <cell r="BD1408"/>
          <cell r="BE1408">
            <v>45102</v>
          </cell>
          <cell r="BF1408">
            <v>8</v>
          </cell>
          <cell r="BG1408">
            <v>45099</v>
          </cell>
          <cell r="BH1408">
            <v>45110</v>
          </cell>
        </row>
        <row r="1409">
          <cell r="E1409" t="str">
            <v>X22062802710</v>
          </cell>
          <cell r="F1409" t="str">
            <v>LUIS CHOLITO FAJARDO INTIA</v>
          </cell>
          <cell r="G1409" t="str">
            <v>SAN PABLO, SAN ANTONIO VALLEY 1, PARANAQUE</v>
          </cell>
          <cell r="H1409" t="str">
            <v>PARAÑAQUE CITY</v>
          </cell>
          <cell r="I1409" t="str">
            <v>PARAÑAQUE</v>
          </cell>
          <cell r="J1409" t="str">
            <v xml:space="preserve">for FCOMP </v>
          </cell>
          <cell r="K1409" t="str">
            <v>W/ ISSUE</v>
          </cell>
          <cell r="L1409" t="str">
            <v>CHALLENGER</v>
          </cell>
          <cell r="M1409" t="str">
            <v>CLOSE</v>
          </cell>
          <cell r="N1409" t="str">
            <v>JSP</v>
          </cell>
          <cell r="O1409">
            <v>39.909999999999997</v>
          </cell>
          <cell r="P1409">
            <v>56.215600000000002</v>
          </cell>
          <cell r="Q1409">
            <v>61.53</v>
          </cell>
          <cell r="R1409">
            <v>140.5</v>
          </cell>
          <cell r="S1409">
            <v>326694.40000000002</v>
          </cell>
          <cell r="T1409" t="str">
            <v>NEW</v>
          </cell>
          <cell r="U1409">
            <v>31100.22</v>
          </cell>
          <cell r="V1409">
            <v>43172.78</v>
          </cell>
          <cell r="W1409">
            <v>45006.731249999997</v>
          </cell>
          <cell r="X1409">
            <v>45009</v>
          </cell>
          <cell r="Y1409">
            <v>45009</v>
          </cell>
          <cell r="Z1409"/>
          <cell r="AA1409">
            <v>45036.311111111114</v>
          </cell>
          <cell r="AB1409">
            <v>45203.72152777778</v>
          </cell>
          <cell r="AC1409">
            <v>29.57986111111677</v>
          </cell>
          <cell r="AD1409">
            <v>27.31111111111386</v>
          </cell>
          <cell r="AE1409">
            <v>167.4104166666657</v>
          </cell>
          <cell r="AF1409">
            <v>45025.209849221785</v>
          </cell>
          <cell r="AG1409">
            <v>45033.937475680934</v>
          </cell>
          <cell r="AH1409">
            <v>45056.731249999997</v>
          </cell>
          <cell r="AI1409">
            <v>1.0328837371680719</v>
          </cell>
          <cell r="AJ1409">
            <v>3.9859623015872785</v>
          </cell>
          <cell r="AK1409">
            <v>23</v>
          </cell>
          <cell r="AL1409">
            <v>32</v>
          </cell>
          <cell r="AM1409">
            <v>21.478599221789885</v>
          </cell>
          <cell r="AN1409">
            <v>27.206225680933851</v>
          </cell>
          <cell r="AO1409">
            <v>18.478599221789885</v>
          </cell>
          <cell r="AP1409">
            <v>42</v>
          </cell>
          <cell r="AQ1409">
            <v>33.6</v>
          </cell>
          <cell r="AR1409">
            <v>28.6</v>
          </cell>
          <cell r="AS1409">
            <v>45069.911111111112</v>
          </cell>
          <cell r="AT1409">
            <v>45064.911111111112</v>
          </cell>
          <cell r="AU1409"/>
          <cell r="AV1409"/>
          <cell r="AW1409"/>
          <cell r="AX1409"/>
          <cell r="AY1409"/>
          <cell r="AZ1409"/>
          <cell r="BA1409"/>
          <cell r="BB1409"/>
          <cell r="BC1409" t="str">
            <v>PAID</v>
          </cell>
          <cell r="BD1409"/>
          <cell r="BE1409">
            <v>45039.311111111114</v>
          </cell>
          <cell r="BF1409">
            <v>72.68888888888614</v>
          </cell>
          <cell r="BG1409">
            <v>45036</v>
          </cell>
          <cell r="BH1409">
            <v>45112</v>
          </cell>
        </row>
        <row r="1410">
          <cell r="E1410" t="str">
            <v>X22114906386</v>
          </cell>
          <cell r="F1410" t="str">
            <v>J CARLITOS G CRUZ</v>
          </cell>
          <cell r="G1410" t="str">
            <v>LAS VEGAS, MERVILLE SUBD, PARANAQUE</v>
          </cell>
          <cell r="H1410" t="str">
            <v>PARAÑAQUE CITY</v>
          </cell>
          <cell r="I1410" t="str">
            <v>PARAÑAQUE</v>
          </cell>
          <cell r="J1410" t="str">
            <v>June 6 install energize dt</v>
          </cell>
          <cell r="K1410" t="str">
            <v>W/O ISSUE</v>
          </cell>
          <cell r="L1410" t="str">
            <v>CHALLENGER</v>
          </cell>
          <cell r="M1410" t="str">
            <v>CLOSE</v>
          </cell>
          <cell r="N1410" t="str">
            <v>JSP</v>
          </cell>
          <cell r="O1410">
            <v>68.927599999999998</v>
          </cell>
          <cell r="P1410">
            <v>82.778199999999998</v>
          </cell>
          <cell r="Q1410">
            <v>106.05</v>
          </cell>
          <cell r="R1410">
            <v>44</v>
          </cell>
          <cell r="S1410">
            <v>342479.66</v>
          </cell>
          <cell r="T1410" t="str">
            <v>MODIFICATION</v>
          </cell>
          <cell r="U1410">
            <v>53715.21</v>
          </cell>
          <cell r="V1410">
            <v>55505.4</v>
          </cell>
          <cell r="W1410">
            <v>45012.710416666669</v>
          </cell>
          <cell r="X1410">
            <v>45016</v>
          </cell>
          <cell r="Y1410">
            <v>45015</v>
          </cell>
          <cell r="Z1410"/>
          <cell r="AA1410">
            <v>45084.40902777778</v>
          </cell>
          <cell r="AB1410">
            <v>45217.729166666664</v>
          </cell>
          <cell r="AC1410">
            <v>71.698611111110949</v>
          </cell>
          <cell r="AD1410">
            <v>68.409027777779556</v>
          </cell>
          <cell r="AE1410">
            <v>133.32013888888469</v>
          </cell>
          <cell r="AF1410">
            <v>45033.917313218393</v>
          </cell>
          <cell r="AG1410">
            <v>45043.372485632186</v>
          </cell>
          <cell r="AH1410">
            <v>45062.710416666669</v>
          </cell>
          <cell r="AI1410">
            <v>2.2214313271604889</v>
          </cell>
          <cell r="AJ1410">
            <v>3.0300031565655612</v>
          </cell>
          <cell r="AK1410">
            <v>26</v>
          </cell>
          <cell r="AL1410">
            <v>36</v>
          </cell>
          <cell r="AM1410">
            <v>24.206896551724139</v>
          </cell>
          <cell r="AN1410">
            <v>30.662068965517239</v>
          </cell>
          <cell r="AO1410">
            <v>21.206896551724139</v>
          </cell>
          <cell r="AP1410">
            <v>44</v>
          </cell>
          <cell r="AQ1410">
            <v>35.200000000000003</v>
          </cell>
          <cell r="AR1410">
            <v>30.200000000000003</v>
          </cell>
          <cell r="AS1410">
            <v>45119.609027777777</v>
          </cell>
          <cell r="AT1410">
            <v>45114.609027777777</v>
          </cell>
          <cell r="AU1410"/>
          <cell r="AV1410"/>
          <cell r="AW1410"/>
          <cell r="AX1410"/>
          <cell r="AY1410"/>
          <cell r="AZ1410"/>
          <cell r="BA1410"/>
          <cell r="BB1410"/>
          <cell r="BC1410" t="str">
            <v>PAID</v>
          </cell>
          <cell r="BD1410"/>
          <cell r="BE1410">
            <v>45087.40902777778</v>
          </cell>
          <cell r="BF1410">
            <v>24.590972222220444</v>
          </cell>
          <cell r="BG1410">
            <v>45084</v>
          </cell>
          <cell r="BH1410">
            <v>45112</v>
          </cell>
        </row>
        <row r="1411">
          <cell r="E1411" t="str">
            <v>X23010143373</v>
          </cell>
          <cell r="F1411" t="str">
            <v>MONOCRETE CONSTRUCTION PHILIPPINES, INC.</v>
          </cell>
          <cell r="G1411" t="str">
            <v>PRES. DIOSDADO MACAPAGAL, ASIAWORLD CITY, PARANAQUE</v>
          </cell>
          <cell r="H1411" t="str">
            <v>PARAÑAQUE CITY</v>
          </cell>
          <cell r="I1411" t="str">
            <v>PARAÑAQUE</v>
          </cell>
          <cell r="J1411"/>
          <cell r="K1411" t="str">
            <v>W/O ISSUE</v>
          </cell>
          <cell r="L1411" t="str">
            <v>CHALLENGER</v>
          </cell>
          <cell r="M1411" t="str">
            <v>CLOSE</v>
          </cell>
          <cell r="N1411" t="str">
            <v>JSP</v>
          </cell>
          <cell r="O1411">
            <v>41.82</v>
          </cell>
          <cell r="P1411">
            <v>38.847299999999997</v>
          </cell>
          <cell r="Q1411">
            <v>79.73</v>
          </cell>
          <cell r="R1411">
            <v>240.55</v>
          </cell>
          <cell r="S1411">
            <v>133346.70000000001</v>
          </cell>
          <cell r="T1411" t="str">
            <v>NEW</v>
          </cell>
          <cell r="U1411">
            <v>32588.14</v>
          </cell>
          <cell r="V1411">
            <v>32588.14</v>
          </cell>
          <cell r="W1411">
            <v>44956.433333333334</v>
          </cell>
          <cell r="X1411">
            <v>44959</v>
          </cell>
          <cell r="Y1411">
            <v>44958</v>
          </cell>
          <cell r="Z1411"/>
          <cell r="AA1411">
            <v>44961.305555555555</v>
          </cell>
          <cell r="AB1411">
            <v>45272.749305555553</v>
          </cell>
          <cell r="AC1411">
            <v>4.8722222222204437</v>
          </cell>
          <cell r="AD1411">
            <v>2.3055555555547471</v>
          </cell>
          <cell r="AE1411">
            <v>311.44374999999854</v>
          </cell>
          <cell r="AF1411">
            <v>44974.050863213815</v>
          </cell>
          <cell r="AG1411">
            <v>44982.548871181942</v>
          </cell>
          <cell r="AH1411">
            <v>45006.433333333334</v>
          </cell>
          <cell r="AI1411">
            <v>0.17723590982280163</v>
          </cell>
          <cell r="AJ1411">
            <v>7.4153273809523466</v>
          </cell>
          <cell r="AK1411">
            <v>23</v>
          </cell>
          <cell r="AL1411">
            <v>30</v>
          </cell>
          <cell r="AM1411">
            <v>20.617529880478088</v>
          </cell>
          <cell r="AN1411">
            <v>26.115537848605577</v>
          </cell>
          <cell r="AO1411">
            <v>17.617529880478088</v>
          </cell>
          <cell r="AP1411">
            <v>42</v>
          </cell>
          <cell r="AQ1411">
            <v>33.6</v>
          </cell>
          <cell r="AR1411">
            <v>28.6</v>
          </cell>
          <cell r="AS1411">
            <v>44994.905555555553</v>
          </cell>
          <cell r="AT1411">
            <v>44989.905555555553</v>
          </cell>
          <cell r="AU1411"/>
          <cell r="AV1411"/>
          <cell r="AW1411"/>
          <cell r="AX1411"/>
          <cell r="AY1411"/>
          <cell r="AZ1411"/>
          <cell r="BA1411"/>
          <cell r="BB1411"/>
          <cell r="BC1411" t="str">
            <v>PAID</v>
          </cell>
          <cell r="BD1411"/>
          <cell r="BE1411">
            <v>44964.305555555555</v>
          </cell>
          <cell r="BF1411">
            <v>147.69444444444525</v>
          </cell>
          <cell r="BG1411">
            <v>44961</v>
          </cell>
          <cell r="BH1411">
            <v>45112</v>
          </cell>
        </row>
        <row r="1412">
          <cell r="E1412" t="str">
            <v>X22030927177</v>
          </cell>
          <cell r="F1412" t="str">
            <v>CITY GOVERNMENT OF MUNTINLUPA</v>
          </cell>
          <cell r="G1412" t="str">
            <v>SMI VILL, SUCAT, MUNTINLUPA</v>
          </cell>
          <cell r="H1412" t="str">
            <v>MUNTINLUPA CITY</v>
          </cell>
          <cell r="I1412" t="str">
            <v>PARAÑAQUE</v>
          </cell>
          <cell r="J1412"/>
          <cell r="K1412" t="str">
            <v>W/O ISSUE</v>
          </cell>
          <cell r="L1412" t="str">
            <v>CHALLENGER</v>
          </cell>
          <cell r="M1412" t="str">
            <v>CLOSE</v>
          </cell>
          <cell r="N1412" t="str">
            <v>JSP</v>
          </cell>
          <cell r="O1412">
            <v>230.4511</v>
          </cell>
          <cell r="P1412">
            <v>150.93960000000001</v>
          </cell>
          <cell r="Q1412">
            <v>334.27</v>
          </cell>
          <cell r="R1412">
            <v>511.6</v>
          </cell>
          <cell r="S1412">
            <v>1165657.92</v>
          </cell>
          <cell r="T1412" t="str">
            <v>NEW</v>
          </cell>
          <cell r="U1412">
            <v>179621.07</v>
          </cell>
          <cell r="V1412">
            <v>223295.44</v>
          </cell>
          <cell r="W1412">
            <v>44999.486111111109</v>
          </cell>
          <cell r="X1412">
            <v>45005</v>
          </cell>
          <cell r="Y1412">
            <v>45001</v>
          </cell>
          <cell r="Z1412"/>
          <cell r="AA1412">
            <v>45014.508333333331</v>
          </cell>
          <cell r="AB1412">
            <v>45537.626388888886</v>
          </cell>
          <cell r="AC1412">
            <v>15.022222222221899</v>
          </cell>
          <cell r="AD1412">
            <v>9.5083333333313931</v>
          </cell>
          <cell r="AE1412">
            <v>523.11805555555475</v>
          </cell>
          <cell r="AF1412">
            <v>45015.034498207882</v>
          </cell>
          <cell r="AG1412">
            <v>45022.980734767021</v>
          </cell>
          <cell r="AH1412">
            <v>45049.486111111109</v>
          </cell>
          <cell r="AI1412">
            <v>0.60742028985505936</v>
          </cell>
          <cell r="AJ1412">
            <v>10.898292824074057</v>
          </cell>
          <cell r="AK1412">
            <v>30</v>
          </cell>
          <cell r="AL1412">
            <v>23</v>
          </cell>
          <cell r="AM1412">
            <v>18.548387096774192</v>
          </cell>
          <cell r="AN1412">
            <v>23.494623655913976</v>
          </cell>
          <cell r="AO1412">
            <v>15.548387096774192</v>
          </cell>
          <cell r="AP1412">
            <v>48</v>
          </cell>
          <cell r="AQ1412">
            <v>38.400000000000006</v>
          </cell>
          <cell r="AR1412">
            <v>33.400000000000006</v>
          </cell>
          <cell r="AS1412">
            <v>45052.908333333333</v>
          </cell>
          <cell r="AT1412">
            <v>45047.908333333333</v>
          </cell>
          <cell r="AU1412"/>
          <cell r="AV1412"/>
          <cell r="AW1412"/>
          <cell r="AX1412"/>
          <cell r="AY1412"/>
          <cell r="AZ1412"/>
          <cell r="BA1412"/>
          <cell r="BB1412"/>
          <cell r="BC1412" t="str">
            <v>PAID</v>
          </cell>
          <cell r="BD1412"/>
          <cell r="BE1412">
            <v>45017.508333333331</v>
          </cell>
          <cell r="BF1412">
            <v>94.491666666668607</v>
          </cell>
          <cell r="BG1412">
            <v>45014</v>
          </cell>
          <cell r="BH1412">
            <v>45112</v>
          </cell>
        </row>
        <row r="1413">
          <cell r="E1413" t="str">
            <v>X22125087226</v>
          </cell>
          <cell r="F1413" t="str">
            <v>MICHAEL RETUYA ESTUISTA</v>
          </cell>
          <cell r="G1413" t="str">
            <v>ADMIRAL, ADMIRAL PARK SUBD, LAS PINAS CITY</v>
          </cell>
          <cell r="H1413" t="str">
            <v>LAS PIÑAS CITY</v>
          </cell>
          <cell r="I1413" t="str">
            <v>PARAÑAQUE</v>
          </cell>
          <cell r="J1413"/>
          <cell r="K1413" t="str">
            <v>W/O ISSUE</v>
          </cell>
          <cell r="L1413" t="str">
            <v>CHALLENGER</v>
          </cell>
          <cell r="M1413" t="str">
            <v>CLOSE</v>
          </cell>
          <cell r="N1413" t="str">
            <v>JSP</v>
          </cell>
          <cell r="O1413">
            <v>6.1</v>
          </cell>
          <cell r="P1413">
            <v>2.58</v>
          </cell>
          <cell r="Q1413">
            <v>8.35</v>
          </cell>
          <cell r="R1413">
            <v>27</v>
          </cell>
          <cell r="S1413">
            <v>29583.47</v>
          </cell>
          <cell r="T1413" t="str">
            <v>NEW</v>
          </cell>
          <cell r="U1413">
            <v>4753.7</v>
          </cell>
          <cell r="V1413">
            <v>4753.7</v>
          </cell>
          <cell r="W1413">
            <v>45001.690972222219</v>
          </cell>
          <cell r="X1413">
            <v>45005.604861111111</v>
          </cell>
          <cell r="Y1413">
            <v>45005</v>
          </cell>
          <cell r="Z1413"/>
          <cell r="AA1413">
            <v>45014.511111111111</v>
          </cell>
          <cell r="AB1413">
            <v>45539.749305555553</v>
          </cell>
          <cell r="AC1413">
            <v>12.820138888891961</v>
          </cell>
          <cell r="AD1413">
            <v>8.90625</v>
          </cell>
          <cell r="AE1413">
            <v>525.23819444444234</v>
          </cell>
          <cell r="AF1413">
            <v>45020.465165770605</v>
          </cell>
          <cell r="AG1413">
            <v>45029.271617383507</v>
          </cell>
          <cell r="AH1413">
            <v>45051.690972222219</v>
          </cell>
          <cell r="AI1413">
            <v>0.44158256172850086</v>
          </cell>
          <cell r="AJ1413">
            <v>13.130954861111059</v>
          </cell>
          <cell r="AK1413">
            <v>20</v>
          </cell>
          <cell r="AL1413">
            <v>36</v>
          </cell>
          <cell r="AM1413">
            <v>21.774193548387096</v>
          </cell>
          <cell r="AN1413">
            <v>27.58064516129032</v>
          </cell>
          <cell r="AO1413">
            <v>18.774193548387096</v>
          </cell>
          <cell r="AP1413">
            <v>40</v>
          </cell>
          <cell r="AQ1413">
            <v>32</v>
          </cell>
          <cell r="AR1413">
            <v>27</v>
          </cell>
          <cell r="AS1413">
            <v>45046.511111111111</v>
          </cell>
          <cell r="AT1413">
            <v>45041.511111111111</v>
          </cell>
          <cell r="AU1413"/>
          <cell r="AV1413"/>
          <cell r="AW1413"/>
          <cell r="AX1413"/>
          <cell r="AY1413"/>
          <cell r="AZ1413"/>
          <cell r="BA1413"/>
          <cell r="BB1413"/>
          <cell r="BC1413" t="str">
            <v>PAID</v>
          </cell>
          <cell r="BD1413"/>
          <cell r="BE1413">
            <v>45017.511111111111</v>
          </cell>
          <cell r="BF1413">
            <v>94.488888888889051</v>
          </cell>
          <cell r="BG1413">
            <v>45014</v>
          </cell>
          <cell r="BH1413">
            <v>45112</v>
          </cell>
        </row>
        <row r="1414">
          <cell r="E1414" t="str">
            <v>X23051495269</v>
          </cell>
          <cell r="F1414" t="str">
            <v>GRACE FAJARITO MATINING</v>
          </cell>
          <cell r="G1414" t="str">
            <v>SUNFLOWER, VERGONVILLE SUBD, LAS PINAS CITY</v>
          </cell>
          <cell r="H1414" t="str">
            <v>LAS PIÑAS CITY</v>
          </cell>
          <cell r="I1414" t="str">
            <v>PARAÑAQUE</v>
          </cell>
          <cell r="J1414" t="str">
            <v>for meter/FCOMP</v>
          </cell>
          <cell r="K1414" t="str">
            <v>W/O ISSUE</v>
          </cell>
          <cell r="L1414" t="str">
            <v>CHALLENGER</v>
          </cell>
          <cell r="M1414" t="str">
            <v>CLOSE</v>
          </cell>
          <cell r="N1414" t="str">
            <v>JSP</v>
          </cell>
          <cell r="O1414">
            <v>5.67</v>
          </cell>
          <cell r="P1414">
            <v>2.25</v>
          </cell>
          <cell r="Q1414">
            <v>7.77</v>
          </cell>
          <cell r="R1414">
            <v>5.7</v>
          </cell>
          <cell r="S1414">
            <v>22745.95</v>
          </cell>
          <cell r="T1414" t="str">
            <v>NEW</v>
          </cell>
          <cell r="U1414">
            <v>4418.55</v>
          </cell>
          <cell r="V1414"/>
          <cell r="W1414">
            <v>45068.498611111114</v>
          </cell>
          <cell r="X1414">
            <v>45072.634027777778</v>
          </cell>
          <cell r="Y1414">
            <v>45069</v>
          </cell>
          <cell r="Z1414"/>
          <cell r="AA1414">
            <v>45079.756249999999</v>
          </cell>
          <cell r="AB1414">
            <v>45579</v>
          </cell>
          <cell r="AC1414">
            <v>11.257638888884685</v>
          </cell>
          <cell r="AD1414">
            <v>7.1222222222204437</v>
          </cell>
          <cell r="AE1414">
            <v>499.24375000000146</v>
          </cell>
          <cell r="AF1414">
            <v>45087.2728046595</v>
          </cell>
          <cell r="AG1414">
            <v>45096.079256272402</v>
          </cell>
          <cell r="AH1414">
            <v>45118.498611111114</v>
          </cell>
          <cell r="AI1414">
            <v>0.38776311728380575</v>
          </cell>
          <cell r="AJ1414">
            <v>12.481093750000037</v>
          </cell>
          <cell r="AK1414">
            <v>20</v>
          </cell>
          <cell r="AL1414">
            <v>36</v>
          </cell>
          <cell r="AM1414">
            <v>21.774193548387096</v>
          </cell>
          <cell r="AN1414">
            <v>27.58064516129032</v>
          </cell>
          <cell r="AO1414">
            <v>18.774193548387096</v>
          </cell>
          <cell r="AP1414">
            <v>40</v>
          </cell>
          <cell r="AQ1414">
            <v>32</v>
          </cell>
          <cell r="AR1414">
            <v>27</v>
          </cell>
          <cell r="AS1414">
            <v>45111.756249999999</v>
          </cell>
          <cell r="AT1414">
            <v>45106.756249999999</v>
          </cell>
          <cell r="AU1414"/>
          <cell r="AV1414"/>
          <cell r="AW1414"/>
          <cell r="AX1414"/>
          <cell r="AY1414"/>
          <cell r="AZ1414"/>
          <cell r="BA1414"/>
          <cell r="BB1414"/>
          <cell r="BC1414" t="str">
            <v>PAID</v>
          </cell>
          <cell r="BD1414"/>
          <cell r="BE1414">
            <v>45082.756249999999</v>
          </cell>
          <cell r="BF1414">
            <v>29.243750000001455</v>
          </cell>
          <cell r="BG1414">
            <v>45079</v>
          </cell>
          <cell r="BH1414">
            <v>45112</v>
          </cell>
        </row>
        <row r="1415">
          <cell r="E1415" t="str">
            <v>X22062490540</v>
          </cell>
          <cell r="F1415" t="str">
            <v>GLOBE TELECOM., INC.</v>
          </cell>
          <cell r="G1415" t="str">
            <v>SAMPAGUITA, T.S. CRUZ SUBD, LAS PINAS CITY</v>
          </cell>
          <cell r="H1415" t="str">
            <v>LAS PINAS CITY</v>
          </cell>
          <cell r="I1415" t="str">
            <v>PARAÑAQUE</v>
          </cell>
          <cell r="J1415"/>
          <cell r="K1415" t="str">
            <v>W/O ISSUE</v>
          </cell>
          <cell r="L1415" t="str">
            <v>CHALLENGER</v>
          </cell>
          <cell r="M1415" t="str">
            <v>CLOSE</v>
          </cell>
          <cell r="N1415" t="str">
            <v>JSP</v>
          </cell>
          <cell r="O1415">
            <v>19.3</v>
          </cell>
          <cell r="P1415">
            <v>16.942799999999998</v>
          </cell>
          <cell r="Q1415">
            <v>26.38</v>
          </cell>
          <cell r="R1415">
            <v>23</v>
          </cell>
          <cell r="S1415">
            <v>181052.11</v>
          </cell>
          <cell r="T1415" t="str">
            <v>NEW</v>
          </cell>
          <cell r="U1415">
            <v>15042.24</v>
          </cell>
          <cell r="V1415">
            <v>17017.29</v>
          </cell>
          <cell r="W1415">
            <v>45070.418749999997</v>
          </cell>
          <cell r="X1415">
            <v>45078</v>
          </cell>
          <cell r="Y1415">
            <v>45072</v>
          </cell>
          <cell r="Z1415"/>
          <cell r="AA1415">
            <v>45079.757638888892</v>
          </cell>
          <cell r="AB1415">
            <v>45510.619444444441</v>
          </cell>
          <cell r="AC1415">
            <v>9.3388888888948713</v>
          </cell>
          <cell r="AD1415">
            <v>1.757638888891961</v>
          </cell>
          <cell r="AE1415">
            <v>430.86180555554893</v>
          </cell>
          <cell r="AF1415">
            <v>45089.192943548383</v>
          </cell>
          <cell r="AG1415">
            <v>45097.999395161285</v>
          </cell>
          <cell r="AH1415">
            <v>45120.418749999997</v>
          </cell>
          <cell r="AI1415">
            <v>0.32167283950637893</v>
          </cell>
          <cell r="AJ1415">
            <v>10.771545138888722</v>
          </cell>
          <cell r="AK1415">
            <v>20</v>
          </cell>
          <cell r="AL1415">
            <v>36</v>
          </cell>
          <cell r="AM1415">
            <v>21.774193548387096</v>
          </cell>
          <cell r="AN1415">
            <v>27.58064516129032</v>
          </cell>
          <cell r="AO1415">
            <v>18.774193548387096</v>
          </cell>
          <cell r="AP1415">
            <v>40</v>
          </cell>
          <cell r="AQ1415">
            <v>32</v>
          </cell>
          <cell r="AR1415">
            <v>27</v>
          </cell>
          <cell r="AS1415">
            <v>45111.757638888892</v>
          </cell>
          <cell r="AT1415">
            <v>45106.757638888892</v>
          </cell>
          <cell r="AU1415"/>
          <cell r="AV1415"/>
          <cell r="AW1415"/>
          <cell r="AX1415"/>
          <cell r="AY1415"/>
          <cell r="AZ1415"/>
          <cell r="BA1415"/>
          <cell r="BB1415"/>
          <cell r="BC1415" t="str">
            <v>PAID</v>
          </cell>
          <cell r="BD1415"/>
          <cell r="BE1415">
            <v>45082.757638888892</v>
          </cell>
          <cell r="BF1415">
            <v>29.242361111108039</v>
          </cell>
          <cell r="BG1415">
            <v>45079</v>
          </cell>
          <cell r="BH1415">
            <v>45112</v>
          </cell>
        </row>
        <row r="1416">
          <cell r="E1416" t="str">
            <v>X23030760000</v>
          </cell>
          <cell r="F1416" t="str">
            <v>YHH LAND CORPORATION</v>
          </cell>
          <cell r="G1416" t="str">
            <v>J. ABAD SANTOS ST., AYVIEW VILL., TAMBO, PARAÑAQUE</v>
          </cell>
          <cell r="H1416" t="str">
            <v>PARAÑAQUE CITY</v>
          </cell>
          <cell r="I1416" t="str">
            <v>PARAÑAQUE</v>
          </cell>
          <cell r="J1416" t="str">
            <v>for scheduling</v>
          </cell>
          <cell r="K1416" t="str">
            <v>W/O ISSUE</v>
          </cell>
          <cell r="L1416" t="str">
            <v>CHALLENGER</v>
          </cell>
          <cell r="M1416" t="str">
            <v>CLOSE</v>
          </cell>
          <cell r="N1416" t="str">
            <v>JSP</v>
          </cell>
          <cell r="O1416">
            <v>45.667299999999997</v>
          </cell>
          <cell r="P1416">
            <v>18.5608</v>
          </cell>
          <cell r="Q1416">
            <v>62.4</v>
          </cell>
          <cell r="R1416">
            <v>156</v>
          </cell>
          <cell r="S1416">
            <v>360471.93</v>
          </cell>
          <cell r="T1416" t="str">
            <v>NEW</v>
          </cell>
          <cell r="U1416">
            <v>35588.480000000003</v>
          </cell>
          <cell r="V1416">
            <v>39778</v>
          </cell>
          <cell r="W1416">
            <v>45020</v>
          </cell>
          <cell r="X1416">
            <v>45028</v>
          </cell>
          <cell r="Y1416">
            <v>45028</v>
          </cell>
          <cell r="Z1416"/>
          <cell r="AA1416">
            <v>45036.3125</v>
          </cell>
          <cell r="AB1416">
            <v>45211.70208333333</v>
          </cell>
          <cell r="AC1416">
            <v>16.3125</v>
          </cell>
          <cell r="AD1416">
            <v>8.3125</v>
          </cell>
          <cell r="AE1416">
            <v>175.38958333332994</v>
          </cell>
          <cell r="AF1416">
            <v>45038.478599221788</v>
          </cell>
          <cell r="AG1416">
            <v>45047.206225680937</v>
          </cell>
          <cell r="AH1416">
            <v>45070</v>
          </cell>
          <cell r="AI1416">
            <v>0.56960767663043477</v>
          </cell>
          <cell r="AJ1416">
            <v>4.1759424603173798</v>
          </cell>
          <cell r="AK1416">
            <v>23</v>
          </cell>
          <cell r="AL1416">
            <v>32</v>
          </cell>
          <cell r="AM1416">
            <v>21.478599221789885</v>
          </cell>
          <cell r="AN1416">
            <v>27.206225680933851</v>
          </cell>
          <cell r="AO1416">
            <v>18.478599221789885</v>
          </cell>
          <cell r="AP1416">
            <v>42</v>
          </cell>
          <cell r="AQ1416">
            <v>33.6</v>
          </cell>
          <cell r="AR1416">
            <v>28.6</v>
          </cell>
          <cell r="AS1416">
            <v>45069.912499999999</v>
          </cell>
          <cell r="AT1416">
            <v>45064.912499999999</v>
          </cell>
          <cell r="AU1416"/>
          <cell r="AV1416"/>
          <cell r="AW1416"/>
          <cell r="AX1416"/>
          <cell r="AY1416"/>
          <cell r="AZ1416"/>
          <cell r="BA1416"/>
          <cell r="BB1416"/>
          <cell r="BC1416" t="str">
            <v>PAID</v>
          </cell>
          <cell r="BD1416"/>
          <cell r="BE1416">
            <v>45039.3125</v>
          </cell>
          <cell r="BF1416">
            <v>76.6875</v>
          </cell>
          <cell r="BG1416">
            <v>45036</v>
          </cell>
          <cell r="BH1416">
            <v>45116</v>
          </cell>
        </row>
        <row r="1417">
          <cell r="E1417" t="str">
            <v>X22093866694</v>
          </cell>
          <cell r="F1417" t="str">
            <v>JUSTIN RYAN ANG GO</v>
          </cell>
          <cell r="G1417" t="str">
            <v>DOLPHIN, JALEVILLE SUBD., SAN DIONISIO, PARANAQUE</v>
          </cell>
          <cell r="H1417" t="str">
            <v>PARAÑAQUE CITY</v>
          </cell>
          <cell r="I1417" t="str">
            <v>PARAÑAQUE</v>
          </cell>
          <cell r="J1417" t="str">
            <v>for scheduling</v>
          </cell>
          <cell r="K1417" t="str">
            <v>W/ ISSUE</v>
          </cell>
          <cell r="L1417" t="str">
            <v>CHALLENGER</v>
          </cell>
          <cell r="M1417" t="str">
            <v>CLOSE</v>
          </cell>
          <cell r="N1417" t="str">
            <v>JSP</v>
          </cell>
          <cell r="O1417">
            <v>57.898499999999999</v>
          </cell>
          <cell r="P1417">
            <v>91.721999999999994</v>
          </cell>
          <cell r="Q1417">
            <v>86.78</v>
          </cell>
          <cell r="R1417">
            <v>80</v>
          </cell>
          <cell r="S1417">
            <v>282908.98</v>
          </cell>
          <cell r="T1417" t="str">
            <v>NEW</v>
          </cell>
          <cell r="U1417">
            <v>44791.43</v>
          </cell>
          <cell r="V1417">
            <v>45678.28</v>
          </cell>
          <cell r="W1417">
            <v>45014</v>
          </cell>
          <cell r="X1417">
            <v>45019</v>
          </cell>
          <cell r="Y1417">
            <v>45020</v>
          </cell>
          <cell r="Z1417"/>
          <cell r="AA1417">
            <v>45062.376388888886</v>
          </cell>
          <cell r="AB1417">
            <v>45211.718055555553</v>
          </cell>
          <cell r="AC1417">
            <v>48.37638888888614</v>
          </cell>
          <cell r="AD1417">
            <v>43.37638888888614</v>
          </cell>
          <cell r="AE1417">
            <v>149.34166666666715</v>
          </cell>
          <cell r="AF1417">
            <v>45033.300380228138</v>
          </cell>
          <cell r="AG1417">
            <v>45042.247148288974</v>
          </cell>
          <cell r="AH1417">
            <v>45064</v>
          </cell>
          <cell r="AI1417">
            <v>1.6269808539356847</v>
          </cell>
          <cell r="AJ1417">
            <v>3.5557539682539798</v>
          </cell>
          <cell r="AK1417">
            <v>23</v>
          </cell>
          <cell r="AL1417">
            <v>34</v>
          </cell>
          <cell r="AM1417">
            <v>22.300380228136884</v>
          </cell>
          <cell r="AN1417">
            <v>28.247148288973385</v>
          </cell>
          <cell r="AO1417">
            <v>19.300380228136884</v>
          </cell>
          <cell r="AP1417">
            <v>42</v>
          </cell>
          <cell r="AQ1417">
            <v>33.6</v>
          </cell>
          <cell r="AR1417">
            <v>28.6</v>
          </cell>
          <cell r="AS1417">
            <v>45095.976388888885</v>
          </cell>
          <cell r="AT1417">
            <v>45090.976388888885</v>
          </cell>
          <cell r="AU1417"/>
          <cell r="AV1417"/>
          <cell r="AW1417"/>
          <cell r="AX1417"/>
          <cell r="AY1417"/>
          <cell r="AZ1417"/>
          <cell r="BA1417"/>
          <cell r="BB1417"/>
          <cell r="BC1417" t="str">
            <v>PAID</v>
          </cell>
          <cell r="BD1417"/>
          <cell r="BE1417">
            <v>45065.376388888886</v>
          </cell>
          <cell r="BF1417">
            <v>50.62361111111386</v>
          </cell>
          <cell r="BG1417">
            <v>45062</v>
          </cell>
          <cell r="BH1417">
            <v>45116</v>
          </cell>
        </row>
        <row r="1418">
          <cell r="E1418" t="str">
            <v>X22104161614</v>
          </cell>
          <cell r="F1418" t="str">
            <v>GLOBE TELECOM, INC.</v>
          </cell>
          <cell r="G1418" t="str">
            <v>EAST MEADOW, VICTORIAHOMES-DIAMONDPARK SUBD, MUNTINLUPA</v>
          </cell>
          <cell r="H1418" t="str">
            <v>MUNTINLUPA CITY</v>
          </cell>
          <cell r="I1418" t="str">
            <v>PARAÑAQUE</v>
          </cell>
          <cell r="J1418"/>
          <cell r="K1418" t="str">
            <v>W/ ISSUE</v>
          </cell>
          <cell r="L1418" t="str">
            <v>CHALLENGER</v>
          </cell>
          <cell r="M1418" t="str">
            <v>CLOSE</v>
          </cell>
          <cell r="N1418" t="str">
            <v>JSP</v>
          </cell>
          <cell r="O1418">
            <v>20.56</v>
          </cell>
          <cell r="P1418">
            <v>16.796099999999999</v>
          </cell>
          <cell r="Q1418">
            <v>28.03</v>
          </cell>
          <cell r="R1418">
            <v>16</v>
          </cell>
          <cell r="S1418">
            <v>175255.38</v>
          </cell>
          <cell r="T1418" t="str">
            <v>NEW</v>
          </cell>
          <cell r="U1418">
            <v>14333.16</v>
          </cell>
          <cell r="V1418">
            <v>15624.74</v>
          </cell>
          <cell r="W1418">
            <v>45049.320138888892</v>
          </cell>
          <cell r="X1418">
            <v>45051</v>
          </cell>
          <cell r="Y1418">
            <v>45052</v>
          </cell>
          <cell r="Z1418"/>
          <cell r="AA1418">
            <v>45075.338194444441</v>
          </cell>
          <cell r="AB1418">
            <v>45435.655555555553</v>
          </cell>
          <cell r="AC1418">
            <v>26.018055555548926</v>
          </cell>
          <cell r="AD1418">
            <v>24.338194444440887</v>
          </cell>
          <cell r="AE1418">
            <v>360.3173611111124</v>
          </cell>
          <cell r="AF1418">
            <v>45068.094332437278</v>
          </cell>
          <cell r="AG1418">
            <v>45076.90078405018</v>
          </cell>
          <cell r="AH1418">
            <v>45099.320138888892</v>
          </cell>
          <cell r="AI1418">
            <v>0.89617746913557406</v>
          </cell>
          <cell r="AJ1418">
            <v>9.0079340277778108</v>
          </cell>
          <cell r="AK1418">
            <v>20</v>
          </cell>
          <cell r="AL1418">
            <v>36</v>
          </cell>
          <cell r="AM1418">
            <v>21.774193548387096</v>
          </cell>
          <cell r="AN1418">
            <v>27.58064516129032</v>
          </cell>
          <cell r="AO1418">
            <v>18.774193548387096</v>
          </cell>
          <cell r="AP1418">
            <v>40</v>
          </cell>
          <cell r="AQ1418">
            <v>32</v>
          </cell>
          <cell r="AR1418">
            <v>27</v>
          </cell>
          <cell r="AS1418">
            <v>45107.338194444441</v>
          </cell>
          <cell r="AT1418">
            <v>45102.338194444441</v>
          </cell>
          <cell r="AU1418"/>
          <cell r="AV1418"/>
          <cell r="AW1418"/>
          <cell r="AX1418"/>
          <cell r="AY1418"/>
          <cell r="AZ1418"/>
          <cell r="BA1418"/>
          <cell r="BB1418"/>
          <cell r="BC1418" t="str">
            <v>PAID</v>
          </cell>
          <cell r="BD1418"/>
          <cell r="BE1418">
            <v>45078.338194444441</v>
          </cell>
          <cell r="BF1418">
            <v>37.661805555559113</v>
          </cell>
          <cell r="BG1418">
            <v>45075</v>
          </cell>
          <cell r="BH1418">
            <v>45116</v>
          </cell>
        </row>
        <row r="1419">
          <cell r="E1419" t="str">
            <v>X22125057302</v>
          </cell>
          <cell r="F1419" t="str">
            <v>TERESITA LACSON SOLIMAN</v>
          </cell>
          <cell r="G1419" t="str">
            <v>SAN BARTOLOME, AYALA-ALABANG VILL, MUNTINLUPA</v>
          </cell>
          <cell r="H1419" t="str">
            <v>MUNTINLUPA CITY</v>
          </cell>
          <cell r="I1419" t="str">
            <v>PARAÑAQUE</v>
          </cell>
          <cell r="J1419" t="str">
            <v>for survey 0419</v>
          </cell>
          <cell r="K1419" t="str">
            <v>W/O ISSUE</v>
          </cell>
          <cell r="L1419" t="str">
            <v>CHALLENGER</v>
          </cell>
          <cell r="M1419" t="str">
            <v>CLOSE</v>
          </cell>
          <cell r="N1419" t="str">
            <v>JSP</v>
          </cell>
          <cell r="O1419">
            <v>133.321</v>
          </cell>
          <cell r="P1419">
            <v>104.788</v>
          </cell>
          <cell r="Q1419">
            <v>208.73</v>
          </cell>
          <cell r="R1419">
            <v>107.3</v>
          </cell>
          <cell r="S1419">
            <v>686797.03</v>
          </cell>
          <cell r="T1419" t="str">
            <v>MODIFICATION</v>
          </cell>
          <cell r="U1419">
            <v>103568.27</v>
          </cell>
          <cell r="V1419">
            <v>109560.86</v>
          </cell>
          <cell r="W1419">
            <v>45002.492361111108</v>
          </cell>
          <cell r="X1419">
            <v>45005.606249999997</v>
          </cell>
          <cell r="Y1419">
            <v>45005</v>
          </cell>
          <cell r="Z1419"/>
          <cell r="AA1419">
            <v>45066.304861111108</v>
          </cell>
          <cell r="AB1419">
            <v>45442.592361111114</v>
          </cell>
          <cell r="AC1419">
            <v>63.8125</v>
          </cell>
          <cell r="AD1419">
            <v>60.698611111110949</v>
          </cell>
          <cell r="AE1419">
            <v>376.28750000000582</v>
          </cell>
          <cell r="AF1419">
            <v>45022.506059741245</v>
          </cell>
          <cell r="AG1419">
            <v>45031.643046042613</v>
          </cell>
          <cell r="AH1419">
            <v>45052.492361111108</v>
          </cell>
          <cell r="AI1419">
            <v>2.0796037946428569</v>
          </cell>
          <cell r="AJ1419">
            <v>8.1801630434783874</v>
          </cell>
          <cell r="AK1419">
            <v>28</v>
          </cell>
          <cell r="AL1419">
            <v>32</v>
          </cell>
          <cell r="AM1419">
            <v>23.013698630136989</v>
          </cell>
          <cell r="AN1419">
            <v>29.150684931506852</v>
          </cell>
          <cell r="AO1419">
            <v>20.013698630136989</v>
          </cell>
          <cell r="AP1419">
            <v>46</v>
          </cell>
          <cell r="AQ1419">
            <v>36.800000000000004</v>
          </cell>
          <cell r="AR1419">
            <v>31.800000000000004</v>
          </cell>
          <cell r="AS1419">
            <v>45103.104861111111</v>
          </cell>
          <cell r="AT1419">
            <v>45098.104861111111</v>
          </cell>
          <cell r="AU1419"/>
          <cell r="AV1419"/>
          <cell r="AW1419"/>
          <cell r="AX1419"/>
          <cell r="AY1419"/>
          <cell r="AZ1419"/>
          <cell r="BA1419"/>
          <cell r="BB1419"/>
          <cell r="BC1419" t="str">
            <v>PAID</v>
          </cell>
          <cell r="BD1419"/>
          <cell r="BE1419">
            <v>45069.304861111108</v>
          </cell>
          <cell r="BF1419">
            <v>46.695138888891961</v>
          </cell>
          <cell r="BG1419">
            <v>45066</v>
          </cell>
          <cell r="BH1419">
            <v>45116</v>
          </cell>
        </row>
        <row r="1420">
          <cell r="E1420" t="str">
            <v>X23030844493</v>
          </cell>
          <cell r="F1420" t="str">
            <v>PERKS PLUS LOGISTICS CORP.</v>
          </cell>
          <cell r="G1420" t="str">
            <v>J. AGUILAR AVE., GAPUZAN, TALON I, LAS PIÑAS CITY</v>
          </cell>
          <cell r="H1420" t="str">
            <v>LAS PIÑAS CITY</v>
          </cell>
          <cell r="I1420" t="str">
            <v>PARAÑAQUE</v>
          </cell>
          <cell r="J1420"/>
          <cell r="K1420" t="str">
            <v>W/O ISSUE</v>
          </cell>
          <cell r="L1420" t="str">
            <v>CHALLENGER</v>
          </cell>
          <cell r="M1420" t="str">
            <v>CLOSE</v>
          </cell>
          <cell r="N1420" t="str">
            <v>JSP</v>
          </cell>
          <cell r="O1420">
            <v>116.86</v>
          </cell>
          <cell r="P1420">
            <v>80.316800000000001</v>
          </cell>
          <cell r="Q1420">
            <v>167.25</v>
          </cell>
          <cell r="R1420">
            <v>200</v>
          </cell>
          <cell r="S1420">
            <v>746368.77</v>
          </cell>
          <cell r="T1420" t="str">
            <v>MODIFICATION</v>
          </cell>
          <cell r="U1420">
            <v>91088.58</v>
          </cell>
          <cell r="V1420">
            <v>90428.72</v>
          </cell>
          <cell r="W1420">
            <v>45043</v>
          </cell>
          <cell r="X1420">
            <v>45049</v>
          </cell>
          <cell r="Y1420">
            <v>45049</v>
          </cell>
          <cell r="Z1420"/>
          <cell r="AA1420">
            <v>45069.837500000001</v>
          </cell>
          <cell r="AB1420">
            <v>45518.67083333333</v>
          </cell>
          <cell r="AC1420">
            <v>26.837500000001455</v>
          </cell>
          <cell r="AD1420">
            <v>20.837500000001455</v>
          </cell>
          <cell r="AE1420">
            <v>448.83333333332848</v>
          </cell>
          <cell r="AF1420">
            <v>45062.446043165466</v>
          </cell>
          <cell r="AG1420">
            <v>45071.431654676257</v>
          </cell>
          <cell r="AH1420">
            <v>45093</v>
          </cell>
          <cell r="AI1420">
            <v>0.89673377403851018</v>
          </cell>
          <cell r="AJ1420">
            <v>10.200757575757466</v>
          </cell>
          <cell r="AK1420">
            <v>26</v>
          </cell>
          <cell r="AL1420">
            <v>32</v>
          </cell>
          <cell r="AM1420">
            <v>22.446043165467625</v>
          </cell>
          <cell r="AN1420">
            <v>28.431654676258994</v>
          </cell>
          <cell r="AO1420">
            <v>19.446043165467625</v>
          </cell>
          <cell r="AP1420">
            <v>44</v>
          </cell>
          <cell r="AQ1420">
            <v>35.200000000000003</v>
          </cell>
          <cell r="AR1420">
            <v>30.200000000000003</v>
          </cell>
          <cell r="AS1420">
            <v>45105.037499999999</v>
          </cell>
          <cell r="AT1420">
            <v>45100.037499999999</v>
          </cell>
          <cell r="AU1420"/>
          <cell r="AV1420"/>
          <cell r="AW1420"/>
          <cell r="AX1420"/>
          <cell r="AY1420"/>
          <cell r="AZ1420"/>
          <cell r="BA1420"/>
          <cell r="BB1420"/>
          <cell r="BC1420" t="str">
            <v>PAID</v>
          </cell>
          <cell r="BD1420"/>
          <cell r="BE1420">
            <v>45072.837500000001</v>
          </cell>
          <cell r="BF1420">
            <v>43.162499999998545</v>
          </cell>
          <cell r="BG1420">
            <v>45069</v>
          </cell>
          <cell r="BH1420">
            <v>45116</v>
          </cell>
        </row>
        <row r="1421">
          <cell r="E1421" t="str">
            <v>X23051499957</v>
          </cell>
          <cell r="F1421" t="str">
            <v>MARY ANN ESQUIVEL DELA ROSA</v>
          </cell>
          <cell r="G1421" t="str">
            <v>VETERANS, VETERANS CENTER, TAGUIG CITY</v>
          </cell>
          <cell r="H1421" t="str">
            <v>TAGUIG CITY</v>
          </cell>
          <cell r="I1421" t="str">
            <v>PARAÑAQUE</v>
          </cell>
          <cell r="J1421" t="str">
            <v>Done OH, waiting for BCT allocation</v>
          </cell>
          <cell r="K1421" t="str">
            <v>W/O ISSUE</v>
          </cell>
          <cell r="L1421" t="str">
            <v>VJC</v>
          </cell>
          <cell r="M1421" t="str">
            <v>CLOSE</v>
          </cell>
          <cell r="N1421" t="str">
            <v>IJP</v>
          </cell>
          <cell r="O1421">
            <v>71.5</v>
          </cell>
          <cell r="P1421">
            <v>27.962800000000001</v>
          </cell>
          <cell r="Q1421">
            <v>97.4</v>
          </cell>
          <cell r="R1421">
            <v>150</v>
          </cell>
          <cell r="S1421">
            <v>652824.81999999995</v>
          </cell>
          <cell r="T1421" t="str">
            <v>NEW</v>
          </cell>
          <cell r="U1421">
            <v>55741.77</v>
          </cell>
          <cell r="V1421">
            <v>49547.79</v>
          </cell>
          <cell r="W1421">
            <v>45077.519444444442</v>
          </cell>
          <cell r="X1421">
            <v>45083</v>
          </cell>
          <cell r="Y1421">
            <v>45083</v>
          </cell>
          <cell r="Z1421"/>
          <cell r="AA1421">
            <v>45093.685416666667</v>
          </cell>
          <cell r="AB1421">
            <v>45432.435416666667</v>
          </cell>
          <cell r="AC1421">
            <v>16.165972222224809</v>
          </cell>
          <cell r="AD1421">
            <v>10.685416666667152</v>
          </cell>
          <cell r="AE1421">
            <v>338.75</v>
          </cell>
          <cell r="AF1421">
            <v>45095.99804366623</v>
          </cell>
          <cell r="AG1421">
            <v>45104.725670125379</v>
          </cell>
          <cell r="AH1421">
            <v>45127.519444444442</v>
          </cell>
          <cell r="AI1421">
            <v>0.56449114960757829</v>
          </cell>
          <cell r="AJ1421">
            <v>8.0654761904761898</v>
          </cell>
          <cell r="AK1421">
            <v>23</v>
          </cell>
          <cell r="AL1421">
            <v>32</v>
          </cell>
          <cell r="AM1421">
            <v>21.478599221789885</v>
          </cell>
          <cell r="AN1421">
            <v>27.206225680933851</v>
          </cell>
          <cell r="AO1421">
            <v>18.478599221789885</v>
          </cell>
          <cell r="AP1421">
            <v>42</v>
          </cell>
          <cell r="AQ1421">
            <v>33.6</v>
          </cell>
          <cell r="AR1421">
            <v>28.6</v>
          </cell>
          <cell r="AS1421">
            <v>45127.285416666666</v>
          </cell>
          <cell r="AT1421">
            <v>45122.285416666666</v>
          </cell>
          <cell r="AU1421"/>
          <cell r="AV1421"/>
          <cell r="AW1421"/>
          <cell r="AX1421"/>
          <cell r="AY1421"/>
          <cell r="AZ1421"/>
          <cell r="BA1421"/>
          <cell r="BB1421"/>
          <cell r="BC1421" t="str">
            <v>PAID</v>
          </cell>
          <cell r="BD1421"/>
          <cell r="BE1421">
            <v>45096.685416666667</v>
          </cell>
          <cell r="BF1421">
            <v>26.314583333332848</v>
          </cell>
          <cell r="BG1421">
            <v>45093</v>
          </cell>
          <cell r="BH1421">
            <v>45123</v>
          </cell>
        </row>
        <row r="1422">
          <cell r="E1422" t="str">
            <v>R22514909</v>
          </cell>
          <cell r="F1422" t="str">
            <v>FORTEZ, ANGELEN</v>
          </cell>
          <cell r="G1422" t="str">
            <v>MAYOR TANYAG, ZONE 6, TAGUIG CITY</v>
          </cell>
          <cell r="H1422" t="str">
            <v>TAGUIG CITY</v>
          </cell>
          <cell r="I1422" t="str">
            <v>PARAÑAQUE</v>
          </cell>
          <cell r="J1422" t="str">
            <v>sched June 10</v>
          </cell>
          <cell r="K1422" t="str">
            <v>W/O ISSUE</v>
          </cell>
          <cell r="L1422" t="str">
            <v>VJC</v>
          </cell>
          <cell r="M1422" t="str">
            <v>CLOSE</v>
          </cell>
          <cell r="N1422" t="str">
            <v>JSP</v>
          </cell>
          <cell r="O1422">
            <v>31.56</v>
          </cell>
          <cell r="P1422">
            <v>32.995199999999997</v>
          </cell>
          <cell r="Q1422">
            <v>51.82</v>
          </cell>
          <cell r="R1422">
            <v>0</v>
          </cell>
          <cell r="S1422">
            <v>145794.88</v>
          </cell>
          <cell r="T1422" t="str">
            <v>RELOC</v>
          </cell>
          <cell r="U1422">
            <v>24590.959999999999</v>
          </cell>
          <cell r="V1422">
            <v>26555.83</v>
          </cell>
          <cell r="W1422">
            <v>45069.509027777778</v>
          </cell>
          <cell r="X1422">
            <v>45072.616666666669</v>
          </cell>
          <cell r="Y1422">
            <v>45071</v>
          </cell>
          <cell r="Z1422"/>
          <cell r="AA1422">
            <v>45090.442361111112</v>
          </cell>
          <cell r="AB1422">
            <v>45443.631944444445</v>
          </cell>
          <cell r="AC1422">
            <v>20.933333333334303</v>
          </cell>
          <cell r="AD1422">
            <v>17.825694444443798</v>
          </cell>
          <cell r="AE1422">
            <v>353.18958333333285</v>
          </cell>
          <cell r="AF1422">
            <v>45089.594529636517</v>
          </cell>
          <cell r="AG1422">
            <v>45098.750663465507</v>
          </cell>
          <cell r="AH1422">
            <v>45119.509027777778</v>
          </cell>
          <cell r="AI1422">
            <v>0.68008051529793812</v>
          </cell>
          <cell r="AJ1422">
            <v>8.4092757936507816</v>
          </cell>
          <cell r="AK1422">
            <v>23</v>
          </cell>
          <cell r="AL1422">
            <v>36</v>
          </cell>
          <cell r="AM1422">
            <v>23.085501858736059</v>
          </cell>
          <cell r="AN1422">
            <v>29.241635687732341</v>
          </cell>
          <cell r="AO1422">
            <v>20.085501858736059</v>
          </cell>
          <cell r="AP1422">
            <v>42</v>
          </cell>
          <cell r="AQ1422">
            <v>33.6</v>
          </cell>
          <cell r="AR1422">
            <v>28.6</v>
          </cell>
          <cell r="AS1422">
            <v>45124.042361111111</v>
          </cell>
          <cell r="AT1422">
            <v>45119.042361111111</v>
          </cell>
          <cell r="AU1422"/>
          <cell r="AV1422"/>
          <cell r="AW1422"/>
          <cell r="AX1422"/>
          <cell r="AY1422"/>
          <cell r="AZ1422"/>
          <cell r="BA1422"/>
          <cell r="BB1422"/>
          <cell r="BC1422" t="str">
            <v>PAID</v>
          </cell>
          <cell r="BD1422"/>
          <cell r="BE1422">
            <v>45093.442361111112</v>
          </cell>
          <cell r="BF1422">
            <v>29.557638888887595</v>
          </cell>
          <cell r="BG1422">
            <v>45090</v>
          </cell>
          <cell r="BH1422">
            <v>45123</v>
          </cell>
        </row>
        <row r="1423">
          <cell r="E1423" t="str">
            <v>X22093866605</v>
          </cell>
          <cell r="F1423" t="str">
            <v>EMMANUEL VICENCIO GARCIA</v>
          </cell>
          <cell r="G1423" t="str">
            <v>BOUGAINVILLE, SUN VALLEY SUBD, PARANAQUE</v>
          </cell>
          <cell r="H1423" t="str">
            <v>PARAÑAQUE CITY</v>
          </cell>
          <cell r="I1423" t="str">
            <v>PARAÑAQUE</v>
          </cell>
          <cell r="J1423" t="str">
            <v>needs 200:5 BCT, 1/11-for follow up with meter</v>
          </cell>
          <cell r="K1423"/>
          <cell r="L1423" t="str">
            <v>VJC</v>
          </cell>
          <cell r="M1423" t="str">
            <v>CLOSE</v>
          </cell>
          <cell r="N1423" t="str">
            <v>JSP</v>
          </cell>
          <cell r="O1423">
            <v>48.03</v>
          </cell>
          <cell r="P1423">
            <v>40.558500000000002</v>
          </cell>
          <cell r="Q1423">
            <v>73.349999999999994</v>
          </cell>
          <cell r="R1423">
            <v>88</v>
          </cell>
          <cell r="S1423">
            <v>342091.57</v>
          </cell>
          <cell r="T1423" t="str">
            <v>MODIFICATION</v>
          </cell>
          <cell r="U1423">
            <v>33503.08</v>
          </cell>
          <cell r="V1423">
            <v>35275.24</v>
          </cell>
          <cell r="W1423">
            <v>44859.511805555558</v>
          </cell>
          <cell r="X1423">
            <v>44867</v>
          </cell>
          <cell r="Y1423">
            <v>44873</v>
          </cell>
          <cell r="Z1423"/>
          <cell r="AA1423">
            <v>44986.694444444445</v>
          </cell>
          <cell r="AB1423">
            <v>45447.543055555558</v>
          </cell>
          <cell r="AC1423">
            <v>127.1826388888876</v>
          </cell>
          <cell r="AD1423">
            <v>119.69444444444525</v>
          </cell>
          <cell r="AE1423">
            <v>460.8486111111124</v>
          </cell>
          <cell r="AF1423">
            <v>44878.812185783696</v>
          </cell>
          <cell r="AG1423">
            <v>44887.758953844532</v>
          </cell>
          <cell r="AH1423">
            <v>44909.511805555558</v>
          </cell>
          <cell r="AI1423">
            <v>4.2773700802784447</v>
          </cell>
          <cell r="AJ1423">
            <v>10.97258597883601</v>
          </cell>
          <cell r="AK1423">
            <v>23</v>
          </cell>
          <cell r="AL1423">
            <v>34</v>
          </cell>
          <cell r="AM1423">
            <v>22.300380228136884</v>
          </cell>
          <cell r="AN1423">
            <v>28.247148288973385</v>
          </cell>
          <cell r="AO1423">
            <v>19.300380228136884</v>
          </cell>
          <cell r="AP1423">
            <v>42</v>
          </cell>
          <cell r="AQ1423">
            <v>33.6</v>
          </cell>
          <cell r="AR1423">
            <v>28.6</v>
          </cell>
          <cell r="AS1423">
            <v>45020.294444444444</v>
          </cell>
          <cell r="AT1423">
            <v>45015.294444444444</v>
          </cell>
          <cell r="AU1423"/>
          <cell r="AV1423"/>
          <cell r="AW1423"/>
          <cell r="AX1423"/>
          <cell r="AY1423"/>
          <cell r="AZ1423"/>
          <cell r="BA1423"/>
          <cell r="BB1423"/>
          <cell r="BC1423" t="str">
            <v>PAID</v>
          </cell>
          <cell r="BD1423" t="str">
            <v>WITH BACKJOB</v>
          </cell>
          <cell r="BE1423">
            <v>44989.694444444445</v>
          </cell>
          <cell r="BF1423">
            <v>133.30555555555475</v>
          </cell>
          <cell r="BG1423">
            <v>44986</v>
          </cell>
          <cell r="BH1423">
            <v>45123</v>
          </cell>
        </row>
        <row r="1424">
          <cell r="E1424" t="str">
            <v>X22093924548</v>
          </cell>
          <cell r="F1424" t="str">
            <v>FILIPINAS BENSON INDUSTRIAL AND DEVELOPMENT CORPOR</v>
          </cell>
          <cell r="G1424" t="str">
            <v>RODRIGUEZ, TUNASAN, MUNTINLUPA</v>
          </cell>
          <cell r="H1424" t="str">
            <v>MUNTINLUPA CITY</v>
          </cell>
          <cell r="I1424" t="str">
            <v>PARAÑAQUE</v>
          </cell>
          <cell r="J1424" t="str">
            <v>with ssp involved; possible RTPI, for metering w/ BCT</v>
          </cell>
          <cell r="K1424" t="str">
            <v>W/ ISSUE</v>
          </cell>
          <cell r="L1424" t="str">
            <v>VJC</v>
          </cell>
          <cell r="M1424" t="str">
            <v>CLOSE</v>
          </cell>
          <cell r="N1424" t="str">
            <v>JSP</v>
          </cell>
          <cell r="O1424">
            <v>260.8476</v>
          </cell>
          <cell r="P1424">
            <v>163.58269999999999</v>
          </cell>
          <cell r="Q1424">
            <v>384.78</v>
          </cell>
          <cell r="R1424">
            <v>330</v>
          </cell>
          <cell r="S1424">
            <v>1312591.94</v>
          </cell>
          <cell r="T1424" t="str">
            <v>NEW</v>
          </cell>
          <cell r="U1424">
            <v>203309.08</v>
          </cell>
          <cell r="V1424">
            <v>237348.77</v>
          </cell>
          <cell r="W1424">
            <v>45028.640972222223</v>
          </cell>
          <cell r="X1424">
            <v>45033</v>
          </cell>
          <cell r="Y1424">
            <v>45033</v>
          </cell>
          <cell r="Z1424"/>
          <cell r="AA1424">
            <v>45079.28125</v>
          </cell>
          <cell r="AB1424">
            <v>45455.347222222219</v>
          </cell>
          <cell r="AC1424">
            <v>50.640277777776646</v>
          </cell>
          <cell r="AD1424">
            <v>46.28125</v>
          </cell>
          <cell r="AE1424">
            <v>376.06597222221899</v>
          </cell>
          <cell r="AF1424">
            <v>45047.069543650796</v>
          </cell>
          <cell r="AG1424">
            <v>45055.783829365078</v>
          </cell>
          <cell r="AH1424">
            <v>45078.640972222223</v>
          </cell>
          <cell r="AI1424">
            <v>1.7724097222221824</v>
          </cell>
          <cell r="AJ1424">
            <v>7.8347077546295623</v>
          </cell>
          <cell r="AK1424">
            <v>30</v>
          </cell>
          <cell r="AL1424">
            <v>28</v>
          </cell>
          <cell r="AM1424">
            <v>21.428571428571431</v>
          </cell>
          <cell r="AN1424">
            <v>27.142857142857146</v>
          </cell>
          <cell r="AO1424">
            <v>18.428571428571431</v>
          </cell>
          <cell r="AP1424">
            <v>48</v>
          </cell>
          <cell r="AQ1424">
            <v>38.400000000000006</v>
          </cell>
          <cell r="AR1424">
            <v>33.400000000000006</v>
          </cell>
          <cell r="AS1424">
            <v>45117.681250000001</v>
          </cell>
          <cell r="AT1424">
            <v>45112.681250000001</v>
          </cell>
          <cell r="AU1424"/>
          <cell r="AV1424"/>
          <cell r="AW1424"/>
          <cell r="AX1424"/>
          <cell r="AY1424"/>
          <cell r="AZ1424"/>
          <cell r="BA1424"/>
          <cell r="BB1424"/>
          <cell r="BC1424" t="str">
            <v>PAID</v>
          </cell>
          <cell r="BD1424"/>
          <cell r="BE1424">
            <v>45082.28125</v>
          </cell>
          <cell r="BF1424">
            <v>40.71875</v>
          </cell>
          <cell r="BG1424">
            <v>45079</v>
          </cell>
          <cell r="BH1424">
            <v>45123</v>
          </cell>
        </row>
        <row r="1425">
          <cell r="E1425" t="str">
            <v>P1909000100</v>
          </cell>
          <cell r="F1425" t="str">
            <v>MN_MAJOR (WDESIGN) DPWH Reloc along Crisanto Delos Reyes Ave. Kaybagal North, Tagaytay (Job 1)</v>
          </cell>
          <cell r="G1425" t="str">
            <v>DAANG LUMA, KAYBAGAL NORTH, TAGAYTAY CITY</v>
          </cell>
          <cell r="H1425" t="str">
            <v>TAGAYTAY CITY</v>
          </cell>
          <cell r="I1425" t="str">
            <v>DASMA</v>
          </cell>
          <cell r="J1425" t="str">
            <v>hibed 2/15, digging done, for pole erection</v>
          </cell>
          <cell r="K1425"/>
          <cell r="L1425" t="str">
            <v>CHALLENGER</v>
          </cell>
          <cell r="M1425" t="str">
            <v>CLOSE</v>
          </cell>
          <cell r="N1425" t="str">
            <v>JSP</v>
          </cell>
          <cell r="O1425">
            <v>1659.6</v>
          </cell>
          <cell r="P1425">
            <v>1017.9625</v>
          </cell>
          <cell r="Q1425">
            <v>1368.15</v>
          </cell>
          <cell r="R1425">
            <v>0</v>
          </cell>
          <cell r="S1425">
            <v>2316722.7599999998</v>
          </cell>
          <cell r="T1425" t="str">
            <v>P-SERIES</v>
          </cell>
          <cell r="U1425">
            <v>940725.42000000051</v>
          </cell>
          <cell r="V1425">
            <v>910902.1</v>
          </cell>
          <cell r="W1425">
            <v>44858.538888888892</v>
          </cell>
          <cell r="X1425">
            <v>44935.654166666667</v>
          </cell>
          <cell r="Y1425">
            <v>44935</v>
          </cell>
          <cell r="Z1425"/>
          <cell r="AA1425">
            <v>45030.71875</v>
          </cell>
          <cell r="AB1425">
            <v>45642</v>
          </cell>
          <cell r="AC1425">
            <v>172.17986111110804</v>
          </cell>
          <cell r="AD1425">
            <v>95.064583333332848</v>
          </cell>
          <cell r="AE1425">
            <v>611.28125</v>
          </cell>
          <cell r="AF1425">
            <v>44885.014871421641</v>
          </cell>
          <cell r="AG1425">
            <v>44895.875133430374</v>
          </cell>
          <cell r="AH1425">
            <v>44908.538888888892</v>
          </cell>
          <cell r="AI1425">
            <v>4.3810209104937492</v>
          </cell>
          <cell r="AJ1425">
            <v>10.188020833333333</v>
          </cell>
          <cell r="AK1425">
            <v>50</v>
          </cell>
          <cell r="AL1425">
            <v>36</v>
          </cell>
          <cell r="AM1425">
            <v>29.475982532751093</v>
          </cell>
          <cell r="AN1425">
            <v>37.336244541484717</v>
          </cell>
          <cell r="AO1425">
            <v>26.475982532751093</v>
          </cell>
          <cell r="AP1425">
            <v>60</v>
          </cell>
          <cell r="AQ1425">
            <v>48</v>
          </cell>
          <cell r="AR1425">
            <v>43</v>
          </cell>
          <cell r="AS1425">
            <v>45078.71875</v>
          </cell>
          <cell r="AT1425">
            <v>45073.71875</v>
          </cell>
          <cell r="AU1425"/>
          <cell r="AV1425"/>
          <cell r="AW1425"/>
          <cell r="AX1425"/>
          <cell r="AY1425"/>
          <cell r="AZ1425"/>
          <cell r="BA1425"/>
          <cell r="BB1425"/>
          <cell r="BC1425" t="str">
            <v>PAID</v>
          </cell>
          <cell r="BD1425"/>
          <cell r="BE1425">
            <v>45033.71875</v>
          </cell>
          <cell r="BF1425">
            <v>89.28125</v>
          </cell>
          <cell r="BG1425">
            <v>45030</v>
          </cell>
          <cell r="BH1425">
            <v>45123</v>
          </cell>
        </row>
        <row r="1426">
          <cell r="E1426" t="str">
            <v>P2111120002</v>
          </cell>
          <cell r="F1426" t="str">
            <v>MN_MAJOR (WDESIGN), DPWH Reloc along Crisanto Delos Reyes Ave. Kaybagal North, Tagaytay (Job 2)</v>
          </cell>
          <cell r="G1426" t="str">
            <v>TAGAYTAY-AMADEO KAYBAGAL NORTH KAYBAGAL NORTH TAGAYTAY CITY CAVITE</v>
          </cell>
          <cell r="H1426" t="str">
            <v>TAGAYTAY CITY</v>
          </cell>
          <cell r="I1426" t="str">
            <v>DASMA</v>
          </cell>
          <cell r="J1426" t="str">
            <v>task 9 issue with oppossing customer</v>
          </cell>
          <cell r="K1426"/>
          <cell r="L1426" t="str">
            <v>CHALLENGER</v>
          </cell>
          <cell r="M1426" t="str">
            <v>CLOSE</v>
          </cell>
          <cell r="N1426" t="str">
            <v>JSP</v>
          </cell>
          <cell r="O1426">
            <v>1143.03</v>
          </cell>
          <cell r="P1426">
            <v>698.35820000000001</v>
          </cell>
          <cell r="Q1426">
            <v>2101.9699999999998</v>
          </cell>
          <cell r="R1426">
            <v>0</v>
          </cell>
          <cell r="S1426">
            <v>3686444.59</v>
          </cell>
          <cell r="T1426" t="str">
            <v>P-SERIES</v>
          </cell>
          <cell r="U1426">
            <v>795807.3600000015</v>
          </cell>
          <cell r="V1426">
            <v>387770.6</v>
          </cell>
          <cell r="W1426">
            <v>44859.65902777778</v>
          </cell>
          <cell r="X1426">
            <v>44882.620833333334</v>
          </cell>
          <cell r="Y1426">
            <v>44803</v>
          </cell>
          <cell r="Z1426"/>
          <cell r="AA1426">
            <v>45030.59652777778</v>
          </cell>
          <cell r="AB1426">
            <v>45636</v>
          </cell>
          <cell r="AC1426">
            <v>170.9375</v>
          </cell>
          <cell r="AD1426">
            <v>147.97569444444525</v>
          </cell>
          <cell r="AE1426">
            <v>605.40347222222044</v>
          </cell>
          <cell r="AF1426">
            <v>44886.135010310529</v>
          </cell>
          <cell r="AG1426">
            <v>44896.995272319262</v>
          </cell>
          <cell r="AH1426">
            <v>44909.65902777778</v>
          </cell>
          <cell r="AI1426">
            <v>4.3494097222222221</v>
          </cell>
          <cell r="AJ1426">
            <v>10.090057870370341</v>
          </cell>
          <cell r="AK1426">
            <v>50</v>
          </cell>
          <cell r="AL1426">
            <v>36</v>
          </cell>
          <cell r="AM1426">
            <v>29.475982532751093</v>
          </cell>
          <cell r="AN1426">
            <v>37.336244541484717</v>
          </cell>
          <cell r="AO1426">
            <v>26.475982532751093</v>
          </cell>
          <cell r="AP1426">
            <v>60</v>
          </cell>
          <cell r="AQ1426">
            <v>48</v>
          </cell>
          <cell r="AR1426">
            <v>43</v>
          </cell>
          <cell r="AS1426">
            <v>45078.59652777778</v>
          </cell>
          <cell r="AT1426">
            <v>45073.59652777778</v>
          </cell>
          <cell r="AU1426"/>
          <cell r="AV1426"/>
          <cell r="AW1426"/>
          <cell r="AX1426"/>
          <cell r="AY1426"/>
          <cell r="AZ1426"/>
          <cell r="BA1426"/>
          <cell r="BB1426"/>
          <cell r="BC1426" t="str">
            <v>PAID</v>
          </cell>
          <cell r="BD1426"/>
          <cell r="BE1426">
            <v>45033.59652777778</v>
          </cell>
          <cell r="BF1426">
            <v>89.403472222220444</v>
          </cell>
          <cell r="BG1426">
            <v>45030</v>
          </cell>
          <cell r="BH1426">
            <v>45123</v>
          </cell>
        </row>
        <row r="1427">
          <cell r="E1427" t="str">
            <v>X21031113603</v>
          </cell>
          <cell r="F1427" t="str">
            <v>NATIONAL HOUSING AUTHORITY</v>
          </cell>
          <cell r="G1427" t="str">
            <v>MINDANAO, MAHARLIKA VILL, TAGUIG CITY</v>
          </cell>
          <cell r="H1427" t="str">
            <v>TAGUIG CITY</v>
          </cell>
          <cell r="I1427" t="str">
            <v>PARAÑAQUE</v>
          </cell>
          <cell r="J1427" t="str">
            <v>materials withdrawn, local for schedule based from applicants sched</v>
          </cell>
          <cell r="K1427" t="str">
            <v>W/O ISSUE</v>
          </cell>
          <cell r="L1427" t="str">
            <v>VJC</v>
          </cell>
          <cell r="M1427" t="str">
            <v>CLOSE</v>
          </cell>
          <cell r="N1427" t="str">
            <v>IJP</v>
          </cell>
          <cell r="O1427">
            <v>95.92</v>
          </cell>
          <cell r="P1427">
            <v>65.479299999999995</v>
          </cell>
          <cell r="Q1427">
            <v>144.33000000000001</v>
          </cell>
          <cell r="R1427">
            <v>45</v>
          </cell>
          <cell r="S1427">
            <v>412796.45</v>
          </cell>
          <cell r="T1427" t="str">
            <v>MODIFICATION</v>
          </cell>
          <cell r="U1427">
            <v>74752.490000000005</v>
          </cell>
          <cell r="V1427">
            <v>62153.9</v>
          </cell>
          <cell r="W1427">
            <v>45071.390277777777</v>
          </cell>
          <cell r="X1427">
            <v>45083</v>
          </cell>
          <cell r="Y1427">
            <v>45078</v>
          </cell>
          <cell r="Z1427"/>
          <cell r="AA1427">
            <v>45093.684027777781</v>
          </cell>
          <cell r="AB1427">
            <v>45504.673611111109</v>
          </cell>
          <cell r="AC1427">
            <v>22.293750000004366</v>
          </cell>
          <cell r="AD1427">
            <v>10.684027777781012</v>
          </cell>
          <cell r="AE1427">
            <v>410.98958333332848</v>
          </cell>
          <cell r="AF1427">
            <v>45092.597174329501</v>
          </cell>
          <cell r="AG1427">
            <v>45102.052346743294</v>
          </cell>
          <cell r="AH1427">
            <v>45121.390277777777</v>
          </cell>
          <cell r="AI1427">
            <v>0.6907251602565454</v>
          </cell>
          <cell r="AJ1427">
            <v>9.3406723484847376</v>
          </cell>
          <cell r="AK1427">
            <v>26</v>
          </cell>
          <cell r="AL1427">
            <v>36</v>
          </cell>
          <cell r="AM1427">
            <v>24.206896551724139</v>
          </cell>
          <cell r="AN1427">
            <v>30.662068965517239</v>
          </cell>
          <cell r="AO1427">
            <v>21.206896551724139</v>
          </cell>
          <cell r="AP1427">
            <v>44</v>
          </cell>
          <cell r="AQ1427">
            <v>35.200000000000003</v>
          </cell>
          <cell r="AR1427">
            <v>30.200000000000003</v>
          </cell>
          <cell r="AS1427">
            <v>45128.884027777778</v>
          </cell>
          <cell r="AT1427">
            <v>45123.884027777778</v>
          </cell>
          <cell r="AU1427"/>
          <cell r="AV1427"/>
          <cell r="AW1427"/>
          <cell r="AX1427"/>
          <cell r="AY1427"/>
          <cell r="AZ1427"/>
          <cell r="BA1427"/>
          <cell r="BB1427"/>
          <cell r="BC1427" t="str">
            <v>PAID</v>
          </cell>
          <cell r="BD1427"/>
          <cell r="BE1427">
            <v>45096.684027777781</v>
          </cell>
          <cell r="BF1427">
            <v>26.315972222218988</v>
          </cell>
          <cell r="BG1427">
            <v>45093</v>
          </cell>
          <cell r="BH1427">
            <v>45123</v>
          </cell>
        </row>
        <row r="1428">
          <cell r="E1428" t="str">
            <v>X22093992275</v>
          </cell>
          <cell r="F1428" t="str">
            <v>OSCAR YUSAY OJEDA, JR.</v>
          </cell>
          <cell r="G1428" t="str">
            <v>YUGOSLAVIA, BETTERLIVING SUBD ANNEX 17, PARANAQUE</v>
          </cell>
          <cell r="H1428" t="str">
            <v>PARAÑAQUE CITY</v>
          </cell>
          <cell r="I1428" t="str">
            <v>PARAÑAQUE</v>
          </cell>
          <cell r="J1428"/>
          <cell r="K1428"/>
          <cell r="L1428" t="str">
            <v>CHALLENGER</v>
          </cell>
          <cell r="M1428" t="str">
            <v>CLOSE</v>
          </cell>
          <cell r="N1428" t="str">
            <v>JSP</v>
          </cell>
          <cell r="O1428">
            <v>15809.74</v>
          </cell>
          <cell r="P1428">
            <v>65.1935</v>
          </cell>
          <cell r="Q1428">
            <v>115.06</v>
          </cell>
          <cell r="R1428">
            <v>52</v>
          </cell>
          <cell r="S1428">
            <v>17014828.52</v>
          </cell>
          <cell r="T1428" t="str">
            <v>MODIFICATION</v>
          </cell>
          <cell r="U1428">
            <v>89565.17</v>
          </cell>
          <cell r="V1428">
            <v>108320.95</v>
          </cell>
          <cell r="W1428">
            <v>44988.334027777775</v>
          </cell>
          <cell r="X1428">
            <v>44993</v>
          </cell>
          <cell r="Y1428">
            <v>44993</v>
          </cell>
          <cell r="Z1428"/>
          <cell r="AA1428">
            <v>45007.666666666664</v>
          </cell>
          <cell r="AB1428">
            <v>45358.53125</v>
          </cell>
          <cell r="AC1428">
            <v>19.332638888889051</v>
          </cell>
          <cell r="AD1428">
            <v>14.666666666664241</v>
          </cell>
          <cell r="AE1428">
            <v>350.86458333333576</v>
          </cell>
          <cell r="AF1428">
            <v>45008.679098200308</v>
          </cell>
          <cell r="AG1428">
            <v>45017.904450312984</v>
          </cell>
          <cell r="AH1428">
            <v>45038.334027777775</v>
          </cell>
          <cell r="AI1428">
            <v>0.62109382855706907</v>
          </cell>
          <cell r="AJ1428">
            <v>7.9741950757576312</v>
          </cell>
          <cell r="AK1428">
            <v>26</v>
          </cell>
          <cell r="AL1428">
            <v>34</v>
          </cell>
          <cell r="AM1428">
            <v>23.345070422535212</v>
          </cell>
          <cell r="AN1428">
            <v>29.570422535211268</v>
          </cell>
          <cell r="AO1428">
            <v>20.345070422535212</v>
          </cell>
          <cell r="AP1428">
            <v>44</v>
          </cell>
          <cell r="AQ1428">
            <v>35.200000000000003</v>
          </cell>
          <cell r="AR1428">
            <v>30.200000000000003</v>
          </cell>
          <cell r="AS1428">
            <v>45042.866666666661</v>
          </cell>
          <cell r="AT1428">
            <v>45037.866666666661</v>
          </cell>
          <cell r="AU1428"/>
          <cell r="AV1428"/>
          <cell r="AW1428"/>
          <cell r="AX1428"/>
          <cell r="AY1428"/>
          <cell r="AZ1428"/>
          <cell r="BA1428"/>
          <cell r="BB1428"/>
          <cell r="BC1428" t="str">
            <v>PAID</v>
          </cell>
          <cell r="BD1428"/>
          <cell r="BE1428">
            <v>45010.666666666664</v>
          </cell>
          <cell r="BF1428">
            <v>119.33333333333576</v>
          </cell>
          <cell r="BG1428">
            <v>45005</v>
          </cell>
          <cell r="BH1428">
            <v>45130</v>
          </cell>
        </row>
        <row r="1429">
          <cell r="E1429" t="str">
            <v>X23020570543</v>
          </cell>
          <cell r="F1429" t="str">
            <v>RAMON P. TORRES</v>
          </cell>
          <cell r="G1429" t="str">
            <v>ROSAL, TAHANAN VILL, PARANAQUE</v>
          </cell>
          <cell r="H1429" t="str">
            <v>PARAÑAQUE CITY</v>
          </cell>
          <cell r="I1429" t="str">
            <v>PARAÑAQUE</v>
          </cell>
          <cell r="J1429"/>
          <cell r="K1429"/>
          <cell r="L1429" t="str">
            <v>CHALLENGER</v>
          </cell>
          <cell r="M1429" t="str">
            <v>CLOSE</v>
          </cell>
          <cell r="N1429" t="str">
            <v>JSP</v>
          </cell>
          <cell r="O1429">
            <v>146.99289999999999</v>
          </cell>
          <cell r="P1429">
            <v>116.7795</v>
          </cell>
          <cell r="Q1429">
            <v>96.58</v>
          </cell>
          <cell r="R1429">
            <v>74.599999999999994</v>
          </cell>
          <cell r="S1429">
            <v>371388.62</v>
          </cell>
          <cell r="T1429" t="str">
            <v>MODIFICATION</v>
          </cell>
          <cell r="U1429">
            <v>28917.77</v>
          </cell>
          <cell r="V1429">
            <v>26028.12</v>
          </cell>
          <cell r="W1429">
            <v>44993.724999999999</v>
          </cell>
          <cell r="X1429">
            <v>44995</v>
          </cell>
          <cell r="Y1429">
            <v>44995</v>
          </cell>
          <cell r="Z1429"/>
          <cell r="AA1429">
            <v>45008.617361111108</v>
          </cell>
          <cell r="AB1429">
            <v>45358.664583333331</v>
          </cell>
          <cell r="AC1429">
            <v>14.892361111109494</v>
          </cell>
          <cell r="AD1429">
            <v>13.617361111108039</v>
          </cell>
          <cell r="AE1429">
            <v>350.04722222222335</v>
          </cell>
          <cell r="AF1429">
            <v>45013.025380228137</v>
          </cell>
          <cell r="AG1429">
            <v>45021.972148288973</v>
          </cell>
          <cell r="AH1429">
            <v>45043.724999999999</v>
          </cell>
          <cell r="AI1429">
            <v>0.50085562304626552</v>
          </cell>
          <cell r="AJ1429">
            <v>8.3344576719576988</v>
          </cell>
          <cell r="AK1429">
            <v>23</v>
          </cell>
          <cell r="AL1429">
            <v>34</v>
          </cell>
          <cell r="AM1429">
            <v>22.300380228136884</v>
          </cell>
          <cell r="AN1429">
            <v>28.247148288973385</v>
          </cell>
          <cell r="AO1429">
            <v>19.300380228136884</v>
          </cell>
          <cell r="AP1429">
            <v>42</v>
          </cell>
          <cell r="AQ1429">
            <v>33.6</v>
          </cell>
          <cell r="AR1429">
            <v>28.6</v>
          </cell>
          <cell r="AS1429">
            <v>45042.217361111107</v>
          </cell>
          <cell r="AT1429">
            <v>45037.217361111107</v>
          </cell>
          <cell r="AU1429"/>
          <cell r="AV1429"/>
          <cell r="AW1429"/>
          <cell r="AX1429"/>
          <cell r="AY1429"/>
          <cell r="AZ1429"/>
          <cell r="BA1429"/>
          <cell r="BB1429"/>
          <cell r="BC1429" t="str">
            <v>PAID</v>
          </cell>
          <cell r="BD1429"/>
          <cell r="BE1429">
            <v>45011.617361111108</v>
          </cell>
          <cell r="BF1429">
            <v>118.38263888889196</v>
          </cell>
          <cell r="BG1429">
            <v>45008</v>
          </cell>
          <cell r="BH1429">
            <v>45130</v>
          </cell>
        </row>
        <row r="1430">
          <cell r="E1430" t="str">
            <v>X23010013107</v>
          </cell>
          <cell r="F1430" t="str">
            <v>ALBERTINE PALACIO MONTERON</v>
          </cell>
          <cell r="G1430" t="str">
            <v>DONA SOLEDAD EXTN, BETTER LIVING SUBD, PARANAQUE</v>
          </cell>
          <cell r="H1430" t="str">
            <v>PARAÑAQUE CITY</v>
          </cell>
          <cell r="I1430" t="str">
            <v>PARAÑAQUE</v>
          </cell>
          <cell r="J1430"/>
          <cell r="K1430" t="str">
            <v>W/O ISSUE</v>
          </cell>
          <cell r="L1430" t="str">
            <v>CHALLENGER</v>
          </cell>
          <cell r="M1430" t="str">
            <v>CLOSE</v>
          </cell>
          <cell r="N1430" t="str">
            <v>JSP</v>
          </cell>
          <cell r="O1430">
            <v>64.917699999999996</v>
          </cell>
          <cell r="P1430">
            <v>43.054699999999997</v>
          </cell>
          <cell r="Q1430">
            <v>100.65</v>
          </cell>
          <cell r="R1430">
            <v>45</v>
          </cell>
          <cell r="S1430">
            <v>387486.33</v>
          </cell>
          <cell r="T1430" t="str">
            <v>NEW</v>
          </cell>
          <cell r="U1430">
            <v>50589.85</v>
          </cell>
          <cell r="V1430">
            <v>51721.39</v>
          </cell>
          <cell r="W1430">
            <v>45001</v>
          </cell>
          <cell r="X1430">
            <v>45005.602083333331</v>
          </cell>
          <cell r="Y1430">
            <v>45005</v>
          </cell>
          <cell r="Z1430"/>
          <cell r="AA1430">
            <v>45014.510416666664</v>
          </cell>
          <cell r="AB1430">
            <v>45363.538194444445</v>
          </cell>
          <cell r="AC1430">
            <v>13.510416666664241</v>
          </cell>
          <cell r="AD1430">
            <v>8.9083333333328483</v>
          </cell>
          <cell r="AE1430">
            <v>349.02777777778101</v>
          </cell>
          <cell r="AF1430">
            <v>45021.085501858739</v>
          </cell>
          <cell r="AG1430">
            <v>45030.241635687729</v>
          </cell>
          <cell r="AH1430">
            <v>45051</v>
          </cell>
          <cell r="AI1430">
            <v>0.43892537238317397</v>
          </cell>
          <cell r="AJ1430">
            <v>8.3101851851852615</v>
          </cell>
          <cell r="AK1430">
            <v>23</v>
          </cell>
          <cell r="AL1430">
            <v>36</v>
          </cell>
          <cell r="AM1430">
            <v>23.085501858736059</v>
          </cell>
          <cell r="AN1430">
            <v>29.241635687732341</v>
          </cell>
          <cell r="AO1430">
            <v>20.085501858736059</v>
          </cell>
          <cell r="AP1430">
            <v>42</v>
          </cell>
          <cell r="AQ1430">
            <v>33.6</v>
          </cell>
          <cell r="AR1430">
            <v>28.6</v>
          </cell>
          <cell r="AS1430">
            <v>45048.110416666663</v>
          </cell>
          <cell r="AT1430">
            <v>45043.110416666663</v>
          </cell>
          <cell r="AU1430"/>
          <cell r="AV1430"/>
          <cell r="AW1430"/>
          <cell r="AX1430"/>
          <cell r="AY1430"/>
          <cell r="AZ1430"/>
          <cell r="BA1430"/>
          <cell r="BB1430"/>
          <cell r="BC1430" t="str">
            <v>PAID</v>
          </cell>
          <cell r="BD1430"/>
          <cell r="BE1430">
            <v>45017.510416666664</v>
          </cell>
          <cell r="BF1430">
            <v>112.48958333333576</v>
          </cell>
          <cell r="BG1430">
            <v>45014</v>
          </cell>
          <cell r="BH1430">
            <v>45130</v>
          </cell>
        </row>
        <row r="1431">
          <cell r="E1431" t="str">
            <v>X23051956617</v>
          </cell>
          <cell r="F1431" t="str">
            <v>ABENSON VENTURES, INC.</v>
          </cell>
          <cell r="G1431" t="str">
            <v>WEST SERVICE, SUCAT, MUNTINLUPA</v>
          </cell>
          <cell r="H1431" t="str">
            <v>MUNTINLUPA CITY</v>
          </cell>
          <cell r="I1431" t="str">
            <v>PARAÑAQUE</v>
          </cell>
          <cell r="J1431"/>
          <cell r="K1431"/>
          <cell r="L1431" t="str">
            <v>CHALLENGER</v>
          </cell>
          <cell r="M1431" t="str">
            <v>CLOSE</v>
          </cell>
          <cell r="N1431" t="str">
            <v>JSP</v>
          </cell>
          <cell r="O1431">
            <v>103.13</v>
          </cell>
          <cell r="P1431">
            <v>91.15</v>
          </cell>
          <cell r="Q1431">
            <v>141.28</v>
          </cell>
          <cell r="R1431">
            <v>0</v>
          </cell>
          <cell r="S1431">
            <v>92938.91</v>
          </cell>
          <cell r="T1431" t="str">
            <v>TERMINATION</v>
          </cell>
          <cell r="U1431">
            <v>80376.800000000003</v>
          </cell>
          <cell r="V1431">
            <v>84192.26</v>
          </cell>
          <cell r="W1431">
            <v>45082.52847222222</v>
          </cell>
          <cell r="X1431">
            <v>45085</v>
          </cell>
          <cell r="Y1431">
            <v>45083</v>
          </cell>
          <cell r="Z1431"/>
          <cell r="AA1431">
            <v>45087.268055555556</v>
          </cell>
          <cell r="AB1431">
            <v>45400.563194444447</v>
          </cell>
          <cell r="AC1431">
            <v>4.7395833333357587</v>
          </cell>
          <cell r="AD1431">
            <v>2.2680555555562023</v>
          </cell>
          <cell r="AE1431">
            <v>313.29513888889051</v>
          </cell>
          <cell r="AF1431">
            <v>45103.735368773945</v>
          </cell>
          <cell r="AG1431">
            <v>45113.190541187738</v>
          </cell>
          <cell r="AH1431">
            <v>45132.52847222222</v>
          </cell>
          <cell r="AI1431">
            <v>0.14684606481488993</v>
          </cell>
          <cell r="AJ1431">
            <v>7.1203440656566022</v>
          </cell>
          <cell r="AK1431">
            <v>26</v>
          </cell>
          <cell r="AL1431">
            <v>36</v>
          </cell>
          <cell r="AM1431">
            <v>24.206896551724139</v>
          </cell>
          <cell r="AN1431">
            <v>30.662068965517239</v>
          </cell>
          <cell r="AO1431">
            <v>21.206896551724139</v>
          </cell>
          <cell r="AP1431">
            <v>44</v>
          </cell>
          <cell r="AQ1431">
            <v>35.200000000000003</v>
          </cell>
          <cell r="AR1431">
            <v>30.200000000000003</v>
          </cell>
          <cell r="AS1431">
            <v>45122.468055555553</v>
          </cell>
          <cell r="AT1431">
            <v>45117.468055555553</v>
          </cell>
          <cell r="AU1431"/>
          <cell r="AV1431"/>
          <cell r="AW1431"/>
          <cell r="AX1431"/>
          <cell r="AY1431"/>
          <cell r="AZ1431"/>
          <cell r="BA1431"/>
          <cell r="BB1431"/>
          <cell r="BC1431" t="str">
            <v>PAID</v>
          </cell>
          <cell r="BD1431"/>
          <cell r="BE1431">
            <v>45090.268055555556</v>
          </cell>
          <cell r="BF1431">
            <v>39.731944444443798</v>
          </cell>
          <cell r="BG1431">
            <v>45087</v>
          </cell>
          <cell r="BH1431">
            <v>45130</v>
          </cell>
        </row>
        <row r="1432">
          <cell r="E1432" t="str">
            <v>X23020390634</v>
          </cell>
          <cell r="F1432" t="str">
            <v>STA. LUCIA REALTY &amp; DEVELOPMENT, INC.</v>
          </cell>
          <cell r="G1432" t="str">
            <v>BLOCK 9, MEADOWOOD EXEC VILL PH II-D, BACOOR</v>
          </cell>
          <cell r="H1432" t="str">
            <v>BACOOR CITY</v>
          </cell>
          <cell r="I1432" t="str">
            <v>DASMA</v>
          </cell>
          <cell r="J1432" t="str">
            <v>for scheduling</v>
          </cell>
          <cell r="K1432"/>
          <cell r="L1432" t="str">
            <v>CHALLENGER</v>
          </cell>
          <cell r="M1432" t="str">
            <v>CLOSE</v>
          </cell>
          <cell r="N1432" t="str">
            <v>JSP</v>
          </cell>
          <cell r="O1432">
            <v>41.31</v>
          </cell>
          <cell r="P1432">
            <v>35.325299999999999</v>
          </cell>
          <cell r="Q1432">
            <v>56.57</v>
          </cell>
          <cell r="R1432">
            <v>5</v>
          </cell>
          <cell r="S1432">
            <v>188748.88</v>
          </cell>
          <cell r="T1432" t="str">
            <v>MODIFICATION</v>
          </cell>
          <cell r="U1432">
            <v>32189.17</v>
          </cell>
          <cell r="V1432">
            <v>26063.31</v>
          </cell>
          <cell r="W1432">
            <v>45076.555555555555</v>
          </cell>
          <cell r="X1432">
            <v>45083</v>
          </cell>
          <cell r="Y1432">
            <v>45078</v>
          </cell>
          <cell r="Z1432"/>
          <cell r="AA1432">
            <v>45091.388888888891</v>
          </cell>
          <cell r="AB1432">
            <v>45408.577777777777</v>
          </cell>
          <cell r="AC1432">
            <v>14.833333333335759</v>
          </cell>
          <cell r="AD1432">
            <v>8.3888888888905058</v>
          </cell>
          <cell r="AE1432">
            <v>317.18888888888614</v>
          </cell>
          <cell r="AF1432">
            <v>45096.641057414294</v>
          </cell>
          <cell r="AG1432">
            <v>45105.797191243284</v>
          </cell>
          <cell r="AH1432">
            <v>45126.555555555555</v>
          </cell>
          <cell r="AI1432">
            <v>0.48190418679556996</v>
          </cell>
          <cell r="AJ1432">
            <v>7.5521164021163365</v>
          </cell>
          <cell r="AK1432">
            <v>23</v>
          </cell>
          <cell r="AL1432">
            <v>36</v>
          </cell>
          <cell r="AM1432">
            <v>23.085501858736059</v>
          </cell>
          <cell r="AN1432">
            <v>29.241635687732341</v>
          </cell>
          <cell r="AO1432">
            <v>20.085501858736059</v>
          </cell>
          <cell r="AP1432">
            <v>42</v>
          </cell>
          <cell r="AQ1432">
            <v>33.6</v>
          </cell>
          <cell r="AR1432">
            <v>28.6</v>
          </cell>
          <cell r="AS1432">
            <v>45124.988888888889</v>
          </cell>
          <cell r="AT1432">
            <v>45119.988888888889</v>
          </cell>
          <cell r="AU1432"/>
          <cell r="AV1432"/>
          <cell r="AW1432"/>
          <cell r="AX1432"/>
          <cell r="AY1432"/>
          <cell r="AZ1432"/>
          <cell r="BA1432"/>
          <cell r="BB1432"/>
          <cell r="BC1432" t="str">
            <v>PAID</v>
          </cell>
          <cell r="BD1432" t="str">
            <v>WITH BACKJOB</v>
          </cell>
          <cell r="BE1432">
            <v>45094.388888888891</v>
          </cell>
          <cell r="BF1432">
            <v>35.611111111109494</v>
          </cell>
          <cell r="BG1432">
            <v>45091</v>
          </cell>
          <cell r="BH1432">
            <v>45130</v>
          </cell>
        </row>
        <row r="1433">
          <cell r="E1433" t="str">
            <v>X23041273099</v>
          </cell>
          <cell r="F1433" t="str">
            <v>RAFAEL ACUÑA FELIX</v>
          </cell>
          <cell r="G1433" t="str">
            <v>BF RESORT, BF RESORT VILL, LAS PINAS CITY</v>
          </cell>
          <cell r="H1433" t="str">
            <v>LAS PIÑAS CITY</v>
          </cell>
          <cell r="I1433" t="str">
            <v>PARAÑAQUE</v>
          </cell>
          <cell r="J1433" t="str">
            <v>for FCOMP</v>
          </cell>
          <cell r="K1433" t="str">
            <v>W/O ISSUE</v>
          </cell>
          <cell r="L1433" t="str">
            <v>CHALLENGER</v>
          </cell>
          <cell r="M1433" t="str">
            <v>CLOSE</v>
          </cell>
          <cell r="N1433" t="str">
            <v>JSP</v>
          </cell>
          <cell r="O1433">
            <v>39.46</v>
          </cell>
          <cell r="P1433">
            <v>52.245600000000003</v>
          </cell>
          <cell r="Q1433">
            <v>64.12</v>
          </cell>
          <cell r="R1433">
            <v>22.5</v>
          </cell>
          <cell r="S1433">
            <v>281922.28999999998</v>
          </cell>
          <cell r="T1433" t="str">
            <v>NEW</v>
          </cell>
          <cell r="U1433">
            <v>30748.75</v>
          </cell>
          <cell r="V1433">
            <v>41657.589999999997</v>
          </cell>
          <cell r="W1433">
            <v>45065.347222222219</v>
          </cell>
          <cell r="X1433">
            <v>45072.614583333336</v>
          </cell>
          <cell r="Y1433">
            <v>45069</v>
          </cell>
          <cell r="Z1433"/>
          <cell r="AA1433">
            <v>45079.759722222225</v>
          </cell>
          <cell r="AB1433">
            <v>45420.727777777778</v>
          </cell>
          <cell r="AC1433">
            <v>14.412500000005821</v>
          </cell>
          <cell r="AD1433">
            <v>7.1451388888890506</v>
          </cell>
          <cell r="AE1433">
            <v>340.96805555555329</v>
          </cell>
          <cell r="AF1433">
            <v>45085.432724080958</v>
          </cell>
          <cell r="AG1433">
            <v>45094.588857909948</v>
          </cell>
          <cell r="AH1433">
            <v>45115.347222222219</v>
          </cell>
          <cell r="AI1433">
            <v>0.46823218599052718</v>
          </cell>
          <cell r="AJ1433">
            <v>8.1182870370369837</v>
          </cell>
          <cell r="AK1433">
            <v>23</v>
          </cell>
          <cell r="AL1433">
            <v>36</v>
          </cell>
          <cell r="AM1433">
            <v>23.085501858736059</v>
          </cell>
          <cell r="AN1433">
            <v>29.241635687732341</v>
          </cell>
          <cell r="AO1433">
            <v>20.085501858736059</v>
          </cell>
          <cell r="AP1433">
            <v>42</v>
          </cell>
          <cell r="AQ1433">
            <v>33.6</v>
          </cell>
          <cell r="AR1433">
            <v>28.6</v>
          </cell>
          <cell r="AS1433">
            <v>45113.359722222223</v>
          </cell>
          <cell r="AT1433">
            <v>45108.359722222223</v>
          </cell>
          <cell r="AU1433"/>
          <cell r="AV1433"/>
          <cell r="AW1433"/>
          <cell r="AX1433"/>
          <cell r="AY1433"/>
          <cell r="AZ1433"/>
          <cell r="BA1433"/>
          <cell r="BB1433"/>
          <cell r="BC1433" t="str">
            <v>PAID</v>
          </cell>
          <cell r="BD1433"/>
          <cell r="BE1433">
            <v>45082.759722222225</v>
          </cell>
          <cell r="BF1433">
            <v>47.240277777775191</v>
          </cell>
          <cell r="BG1433">
            <v>45079</v>
          </cell>
          <cell r="BH1433">
            <v>45130</v>
          </cell>
        </row>
        <row r="1434">
          <cell r="E1434" t="str">
            <v>X22094021074</v>
          </cell>
          <cell r="F1434" t="str">
            <v>STA. LUCIA REALTY &amp; DEVELOPMENT, INC.</v>
          </cell>
          <cell r="G1434" t="str">
            <v>ALLYSUM, MEADOWOOD EXEC VILL PH I-D, BACOOR</v>
          </cell>
          <cell r="H1434" t="str">
            <v>BACOOR CITY</v>
          </cell>
          <cell r="I1434" t="str">
            <v>DASMA</v>
          </cell>
          <cell r="J1434" t="str">
            <v>DT already installed on site, for energization final week of April</v>
          </cell>
          <cell r="K1434" t="str">
            <v>W/ ISSUE</v>
          </cell>
          <cell r="L1434" t="str">
            <v>CHALLENGER</v>
          </cell>
          <cell r="M1434" t="str">
            <v>CLOSE</v>
          </cell>
          <cell r="N1434" t="str">
            <v>JSP</v>
          </cell>
          <cell r="O1434">
            <v>137.4357</v>
          </cell>
          <cell r="P1434">
            <v>101.3021</v>
          </cell>
          <cell r="Q1434">
            <v>190</v>
          </cell>
          <cell r="R1434">
            <v>17</v>
          </cell>
          <cell r="S1434">
            <v>387735.74</v>
          </cell>
          <cell r="T1434" t="str">
            <v>NEW</v>
          </cell>
          <cell r="U1434">
            <v>106399.44</v>
          </cell>
          <cell r="V1434">
            <v>108397.87</v>
          </cell>
          <cell r="W1434">
            <v>45002.651388888888</v>
          </cell>
          <cell r="X1434">
            <v>45005.60833333333</v>
          </cell>
          <cell r="Y1434">
            <v>45005</v>
          </cell>
          <cell r="Z1434"/>
          <cell r="AA1434">
            <v>45059.574999999997</v>
          </cell>
          <cell r="AB1434">
            <v>45434.615972222222</v>
          </cell>
          <cell r="AC1434">
            <v>56.923611111109494</v>
          </cell>
          <cell r="AD1434">
            <v>53.966666666667152</v>
          </cell>
          <cell r="AE1434">
            <v>375.04097222222481</v>
          </cell>
          <cell r="AF1434">
            <v>45023.858285440612</v>
          </cell>
          <cell r="AG1434">
            <v>45033.313457854405</v>
          </cell>
          <cell r="AH1434">
            <v>45052.651388888888</v>
          </cell>
          <cell r="AI1434">
            <v>1.7636588912630078</v>
          </cell>
          <cell r="AJ1434">
            <v>8.5236584595960192</v>
          </cell>
          <cell r="AK1434">
            <v>26</v>
          </cell>
          <cell r="AL1434">
            <v>36</v>
          </cell>
          <cell r="AM1434">
            <v>24.206896551724139</v>
          </cell>
          <cell r="AN1434">
            <v>30.662068965517239</v>
          </cell>
          <cell r="AO1434">
            <v>21.206896551724139</v>
          </cell>
          <cell r="AP1434">
            <v>44</v>
          </cell>
          <cell r="AQ1434">
            <v>35.200000000000003</v>
          </cell>
          <cell r="AR1434">
            <v>30.200000000000003</v>
          </cell>
          <cell r="AS1434">
            <v>45094.774999999994</v>
          </cell>
          <cell r="AT1434">
            <v>45089.774999999994</v>
          </cell>
          <cell r="AU1434"/>
          <cell r="AV1434"/>
          <cell r="AW1434"/>
          <cell r="AX1434"/>
          <cell r="AY1434"/>
          <cell r="AZ1434"/>
          <cell r="BA1434"/>
          <cell r="BB1434"/>
          <cell r="BC1434" t="str">
            <v>PAID</v>
          </cell>
          <cell r="BD1434"/>
          <cell r="BE1434">
            <v>45062.574999999997</v>
          </cell>
          <cell r="BF1434">
            <v>67.42500000000291</v>
          </cell>
          <cell r="BG1434">
            <v>45059</v>
          </cell>
          <cell r="BH1434">
            <v>45130</v>
          </cell>
        </row>
        <row r="1435">
          <cell r="E1435" t="str">
            <v>X22125152059</v>
          </cell>
          <cell r="F1435" t="str">
            <v>RAISA MARGARITA TANTUICO VARGAS</v>
          </cell>
          <cell r="G1435" t="str">
            <v>PALICO, AYALA-ALABANG VILL, MUNTINLUPA</v>
          </cell>
          <cell r="H1435" t="str">
            <v>MUNTINLUPA CITY</v>
          </cell>
          <cell r="I1435" t="str">
            <v>PARAÑAQUE</v>
          </cell>
          <cell r="J1435"/>
          <cell r="K1435"/>
          <cell r="L1435" t="str">
            <v>CHALLENGER</v>
          </cell>
          <cell r="M1435" t="str">
            <v>CLOSE</v>
          </cell>
          <cell r="N1435" t="str">
            <v>JSP</v>
          </cell>
          <cell r="O1435">
            <v>19.720300000000002</v>
          </cell>
          <cell r="P1435">
            <v>14.3028</v>
          </cell>
          <cell r="Q1435">
            <v>26.97</v>
          </cell>
          <cell r="R1435">
            <v>63</v>
          </cell>
          <cell r="S1435">
            <v>170629.74</v>
          </cell>
          <cell r="T1435" t="str">
            <v>MODIFICATION</v>
          </cell>
          <cell r="U1435">
            <v>15391.35</v>
          </cell>
          <cell r="V1435">
            <v>16854.72</v>
          </cell>
          <cell r="W1435">
            <v>45012.520833333336</v>
          </cell>
          <cell r="X1435">
            <v>45015</v>
          </cell>
          <cell r="Y1435">
            <v>45015</v>
          </cell>
          <cell r="Z1435">
            <v>45434.623611111114</v>
          </cell>
          <cell r="AA1435">
            <v>45034.644444444442</v>
          </cell>
          <cell r="AB1435">
            <v>45434.623611111114</v>
          </cell>
          <cell r="AC1435">
            <v>22.123611111106584</v>
          </cell>
          <cell r="AD1435">
            <v>19.644444444442343</v>
          </cell>
          <cell r="AE1435">
            <v>399.97916666667152</v>
          </cell>
          <cell r="AF1435">
            <v>45030.595213498622</v>
          </cell>
          <cell r="AG1435">
            <v>45039.215048209371</v>
          </cell>
          <cell r="AH1435">
            <v>45062.520833333336</v>
          </cell>
          <cell r="AI1435">
            <v>0.78734027777761662</v>
          </cell>
          <cell r="AJ1435">
            <v>9.9994791666667879</v>
          </cell>
          <cell r="AK1435">
            <v>20</v>
          </cell>
          <cell r="AL1435">
            <v>34</v>
          </cell>
          <cell r="AM1435">
            <v>21.074380165289259</v>
          </cell>
          <cell r="AN1435">
            <v>26.694214876033058</v>
          </cell>
          <cell r="AO1435">
            <v>18.074380165289259</v>
          </cell>
          <cell r="AP1435">
            <v>40</v>
          </cell>
          <cell r="AQ1435">
            <v>32</v>
          </cell>
          <cell r="AR1435">
            <v>27</v>
          </cell>
          <cell r="AS1435">
            <v>45066.644444444442</v>
          </cell>
          <cell r="AT1435">
            <v>45061.644444444442</v>
          </cell>
          <cell r="AU1435"/>
          <cell r="AV1435"/>
          <cell r="AW1435"/>
          <cell r="AX1435"/>
          <cell r="AY1435"/>
          <cell r="AZ1435"/>
          <cell r="BA1435"/>
          <cell r="BB1435"/>
          <cell r="BC1435" t="str">
            <v>PAID</v>
          </cell>
          <cell r="BD1435"/>
          <cell r="BE1435">
            <v>45037.644444444442</v>
          </cell>
          <cell r="BF1435">
            <v>92.355555555557657</v>
          </cell>
          <cell r="BG1435">
            <v>45034</v>
          </cell>
          <cell r="BH1435">
            <v>45130</v>
          </cell>
        </row>
        <row r="1436">
          <cell r="E1436" t="str">
            <v>X22083409220</v>
          </cell>
          <cell r="F1436" t="str">
            <v>DITO TELECOMMUNITY CORPORATION</v>
          </cell>
          <cell r="G1436" t="str">
            <v>RHODORA, KATIPUNAN VILL, TAGUIG CITY</v>
          </cell>
          <cell r="H1436" t="str">
            <v>TAGUIG CITY</v>
          </cell>
          <cell r="I1436" t="str">
            <v>PARAÑAQUE</v>
          </cell>
          <cell r="J1436" t="str">
            <v>for metering</v>
          </cell>
          <cell r="K1436" t="str">
            <v>W/ ISSUE</v>
          </cell>
          <cell r="L1436" t="str">
            <v>VJC</v>
          </cell>
          <cell r="M1436" t="str">
            <v>CLOSE</v>
          </cell>
          <cell r="N1436" t="str">
            <v>IJP</v>
          </cell>
          <cell r="O1436">
            <v>87.748900000000006</v>
          </cell>
          <cell r="P1436">
            <v>68.7714</v>
          </cell>
          <cell r="Q1436">
            <v>140.32</v>
          </cell>
          <cell r="R1436">
            <v>7</v>
          </cell>
          <cell r="S1436">
            <v>319279.62</v>
          </cell>
          <cell r="T1436" t="str">
            <v>NEW</v>
          </cell>
          <cell r="U1436">
            <v>68382.399999999994</v>
          </cell>
          <cell r="V1436">
            <v>48799.51</v>
          </cell>
          <cell r="W1436">
            <v>44980.482638888891</v>
          </cell>
          <cell r="X1436">
            <v>44985</v>
          </cell>
          <cell r="Y1436">
            <v>44985</v>
          </cell>
          <cell r="Z1436"/>
          <cell r="AA1436">
            <v>45003</v>
          </cell>
          <cell r="AB1436">
            <v>45709.64166666667</v>
          </cell>
          <cell r="AC1436">
            <v>22.517361111109494</v>
          </cell>
          <cell r="AD1436">
            <v>18</v>
          </cell>
          <cell r="AE1436">
            <v>706.64166666667006</v>
          </cell>
          <cell r="AF1436">
            <v>45001.689535440615</v>
          </cell>
          <cell r="AG1436">
            <v>45011.144707854408</v>
          </cell>
          <cell r="AH1436">
            <v>45030.482638888891</v>
          </cell>
          <cell r="AI1436">
            <v>0.69765328228864876</v>
          </cell>
          <cell r="AJ1436">
            <v>16.060037878787956</v>
          </cell>
          <cell r="AK1436">
            <v>26</v>
          </cell>
          <cell r="AL1436">
            <v>36</v>
          </cell>
          <cell r="AM1436">
            <v>24.206896551724139</v>
          </cell>
          <cell r="AN1436">
            <v>30.662068965517239</v>
          </cell>
          <cell r="AO1436">
            <v>21.206896551724139</v>
          </cell>
          <cell r="AP1436">
            <v>44</v>
          </cell>
          <cell r="AQ1436">
            <v>35.200000000000003</v>
          </cell>
          <cell r="AR1436">
            <v>30.200000000000003</v>
          </cell>
          <cell r="AS1436">
            <v>45038.2</v>
          </cell>
          <cell r="AT1436">
            <v>45033.2</v>
          </cell>
          <cell r="AU1436"/>
          <cell r="AV1436"/>
          <cell r="AW1436"/>
          <cell r="AX1436"/>
          <cell r="AY1436"/>
          <cell r="AZ1436"/>
          <cell r="BA1436"/>
          <cell r="BB1436"/>
          <cell r="BC1436" t="str">
            <v>PAID</v>
          </cell>
          <cell r="BD1436" t="str">
            <v>WITH BACKJOB</v>
          </cell>
          <cell r="BE1436">
            <v>45006</v>
          </cell>
          <cell r="BF1436">
            <v>138</v>
          </cell>
          <cell r="BG1436">
            <v>45003</v>
          </cell>
          <cell r="BH1436">
            <v>45144</v>
          </cell>
        </row>
        <row r="1437">
          <cell r="E1437" t="str">
            <v>X23010276342</v>
          </cell>
          <cell r="F1437" t="str">
            <v>JULIUS DE LUNA DE GUZMAN</v>
          </cell>
          <cell r="G1437" t="str">
            <v>R. MAGSAYSAY, AFPOVAI PHASE 2, TAGUIG CITY</v>
          </cell>
          <cell r="H1437" t="str">
            <v>TAGUIG CITY</v>
          </cell>
          <cell r="I1437" t="str">
            <v>PARAÑAQUE</v>
          </cell>
          <cell r="J1437"/>
          <cell r="K1437" t="str">
            <v>W/ ISSUE</v>
          </cell>
          <cell r="L1437" t="str">
            <v>VJC</v>
          </cell>
          <cell r="M1437" t="str">
            <v>CLOSE</v>
          </cell>
          <cell r="N1437" t="str">
            <v>JSP</v>
          </cell>
          <cell r="O1437">
            <v>123.1</v>
          </cell>
          <cell r="P1437">
            <v>101.1713</v>
          </cell>
          <cell r="Q1437">
            <v>191.3</v>
          </cell>
          <cell r="R1437">
            <v>33.9</v>
          </cell>
          <cell r="S1437">
            <v>553092.43000000005</v>
          </cell>
          <cell r="T1437" t="str">
            <v>NEW</v>
          </cell>
          <cell r="U1437">
            <v>95932.22</v>
          </cell>
          <cell r="V1437">
            <v>55597.760000000002</v>
          </cell>
          <cell r="W1437">
            <v>45006.609027777777</v>
          </cell>
          <cell r="X1437">
            <v>45009</v>
          </cell>
          <cell r="Y1437">
            <v>45013</v>
          </cell>
          <cell r="Z1437"/>
          <cell r="AA1437">
            <v>45030.709027777775</v>
          </cell>
          <cell r="AB1437">
            <v>45671</v>
          </cell>
          <cell r="AC1437">
            <v>24.099999999998545</v>
          </cell>
          <cell r="AD1437">
            <v>21.709027777775191</v>
          </cell>
          <cell r="AE1437">
            <v>640.29097222222481</v>
          </cell>
          <cell r="AF1437">
            <v>45027.815924329501</v>
          </cell>
          <cell r="AG1437">
            <v>45037.271096743294</v>
          </cell>
          <cell r="AH1437">
            <v>45056.609027777777</v>
          </cell>
          <cell r="AI1437">
            <v>0.74668803418798912</v>
          </cell>
          <cell r="AJ1437">
            <v>14.552067550505109</v>
          </cell>
          <cell r="AK1437">
            <v>26</v>
          </cell>
          <cell r="AL1437">
            <v>36</v>
          </cell>
          <cell r="AM1437">
            <v>24.206896551724139</v>
          </cell>
          <cell r="AN1437">
            <v>30.662068965517239</v>
          </cell>
          <cell r="AO1437">
            <v>21.206896551724139</v>
          </cell>
          <cell r="AP1437">
            <v>44</v>
          </cell>
          <cell r="AQ1437">
            <v>35.200000000000003</v>
          </cell>
          <cell r="AR1437">
            <v>30.200000000000003</v>
          </cell>
          <cell r="AS1437">
            <v>45065.909027777772</v>
          </cell>
          <cell r="AT1437">
            <v>45060.909027777772</v>
          </cell>
          <cell r="AU1437"/>
          <cell r="AV1437"/>
          <cell r="AW1437"/>
          <cell r="AX1437"/>
          <cell r="AY1437"/>
          <cell r="AZ1437"/>
          <cell r="BA1437"/>
          <cell r="BB1437"/>
          <cell r="BC1437" t="str">
            <v>PAID</v>
          </cell>
          <cell r="BD1437"/>
          <cell r="BE1437">
            <v>45033.709027777775</v>
          </cell>
          <cell r="BF1437">
            <v>110.29097222222481</v>
          </cell>
          <cell r="BG1437">
            <v>45030</v>
          </cell>
          <cell r="BH1437">
            <v>45144</v>
          </cell>
        </row>
        <row r="1438">
          <cell r="E1438" t="str">
            <v>X23052020331</v>
          </cell>
          <cell r="F1438" t="str">
            <v>M L MENLOU BORJA BIBONIA</v>
          </cell>
          <cell r="G1438" t="str">
            <v>KAIMITO, MOLAVE PARK VILL, PARANAQUE</v>
          </cell>
          <cell r="H1438" t="str">
            <v>PARAÑAQUE CITY</v>
          </cell>
          <cell r="I1438" t="str">
            <v>PARAÑAQUE</v>
          </cell>
          <cell r="J1438" t="str">
            <v>Can't be FCOMP due to declaration of surplus-salvage asset/s error</v>
          </cell>
          <cell r="K1438" t="str">
            <v>W/O ISSUE</v>
          </cell>
          <cell r="L1438" t="str">
            <v>VJC</v>
          </cell>
          <cell r="M1438" t="str">
            <v>CLOSE</v>
          </cell>
          <cell r="N1438" t="str">
            <v>JSP</v>
          </cell>
          <cell r="O1438">
            <v>73.34</v>
          </cell>
          <cell r="P1438">
            <v>52.751800000000003</v>
          </cell>
          <cell r="Q1438">
            <v>111.68</v>
          </cell>
          <cell r="R1438">
            <v>50</v>
          </cell>
          <cell r="S1438">
            <v>484438.06</v>
          </cell>
          <cell r="T1438" t="str">
            <v>MODIFICATION</v>
          </cell>
          <cell r="U1438">
            <v>56800.84</v>
          </cell>
          <cell r="V1438">
            <v>57499.09</v>
          </cell>
          <cell r="W1438">
            <v>45091.326388888891</v>
          </cell>
          <cell r="X1438">
            <v>45093</v>
          </cell>
          <cell r="Y1438">
            <v>45093</v>
          </cell>
          <cell r="Z1438"/>
          <cell r="AA1438">
            <v>45115</v>
          </cell>
          <cell r="AB1438">
            <v>45299.645833333336</v>
          </cell>
          <cell r="AC1438">
            <v>23.673611111109494</v>
          </cell>
          <cell r="AD1438">
            <v>22</v>
          </cell>
          <cell r="AE1438">
            <v>184.64583333333576</v>
          </cell>
          <cell r="AF1438">
            <v>45112.533285440615</v>
          </cell>
          <cell r="AG1438">
            <v>45121.988457854408</v>
          </cell>
          <cell r="AH1438">
            <v>45141.326388888891</v>
          </cell>
          <cell r="AI1438">
            <v>0.73347726733138385</v>
          </cell>
          <cell r="AJ1438">
            <v>4.196496212121267</v>
          </cell>
          <cell r="AK1438">
            <v>26</v>
          </cell>
          <cell r="AL1438">
            <v>36</v>
          </cell>
          <cell r="AM1438">
            <v>24.206896551724139</v>
          </cell>
          <cell r="AN1438">
            <v>30.662068965517239</v>
          </cell>
          <cell r="AO1438">
            <v>21.206896551724139</v>
          </cell>
          <cell r="AP1438">
            <v>44</v>
          </cell>
          <cell r="AQ1438">
            <v>35.200000000000003</v>
          </cell>
          <cell r="AR1438">
            <v>30.200000000000003</v>
          </cell>
          <cell r="AS1438">
            <v>45150.2</v>
          </cell>
          <cell r="AT1438">
            <v>45145.2</v>
          </cell>
          <cell r="AU1438"/>
          <cell r="AV1438"/>
          <cell r="AW1438"/>
          <cell r="AX1438"/>
          <cell r="AY1438"/>
          <cell r="AZ1438"/>
          <cell r="BA1438"/>
          <cell r="BB1438"/>
          <cell r="BC1438" t="str">
            <v>PAID</v>
          </cell>
          <cell r="BD1438"/>
          <cell r="BE1438">
            <v>45118</v>
          </cell>
          <cell r="BF1438">
            <v>27</v>
          </cell>
          <cell r="BG1438">
            <v>45115</v>
          </cell>
          <cell r="BH1438">
            <v>45145</v>
          </cell>
        </row>
        <row r="1439">
          <cell r="E1439" t="str">
            <v>R22509263</v>
          </cell>
          <cell r="F1439" t="str">
            <v>CITY GOVERNMENT OF TAGUIG</v>
          </cell>
          <cell r="G1439" t="str">
            <v>M.L. QUEZON, PUROK 1, TAGUIG CITY</v>
          </cell>
          <cell r="H1439" t="str">
            <v>TAGUIG CITY</v>
          </cell>
          <cell r="I1439" t="str">
            <v>PARAÑAQUE</v>
          </cell>
          <cell r="J1439" t="str">
            <v>sched for hukay, 2nd week June</v>
          </cell>
          <cell r="K1439" t="str">
            <v>W/O ISSUE</v>
          </cell>
          <cell r="L1439" t="str">
            <v>VJC</v>
          </cell>
          <cell r="M1439" t="str">
            <v>CLOSE</v>
          </cell>
          <cell r="N1439" t="str">
            <v>JSP</v>
          </cell>
          <cell r="O1439">
            <v>18.14</v>
          </cell>
          <cell r="P1439">
            <v>13.82</v>
          </cell>
          <cell r="Q1439">
            <v>31.92</v>
          </cell>
          <cell r="R1439">
            <v>0</v>
          </cell>
          <cell r="S1439">
            <v>125872.13</v>
          </cell>
          <cell r="T1439" t="str">
            <v>RELOC</v>
          </cell>
          <cell r="U1439">
            <v>14136.65</v>
          </cell>
          <cell r="V1439">
            <v>14136.65</v>
          </cell>
          <cell r="W1439">
            <v>45058.518055555556</v>
          </cell>
          <cell r="X1439">
            <v>45064</v>
          </cell>
          <cell r="Y1439">
            <v>45063</v>
          </cell>
          <cell r="Z1439"/>
          <cell r="AA1439">
            <v>45111.592361111114</v>
          </cell>
          <cell r="AB1439">
            <v>45534.542361111111</v>
          </cell>
          <cell r="AC1439">
            <v>53.074305555557657</v>
          </cell>
          <cell r="AD1439">
            <v>47.59236111111386</v>
          </cell>
          <cell r="AE1439">
            <v>422.94999999999709</v>
          </cell>
          <cell r="AF1439">
            <v>45077.292249103943</v>
          </cell>
          <cell r="AG1439">
            <v>45086.098700716844</v>
          </cell>
          <cell r="AH1439">
            <v>45108.518055555556</v>
          </cell>
          <cell r="AI1439">
            <v>1.8281149691358749</v>
          </cell>
          <cell r="AJ1439">
            <v>10.573749999999928</v>
          </cell>
          <cell r="AK1439">
            <v>20</v>
          </cell>
          <cell r="AL1439">
            <v>36</v>
          </cell>
          <cell r="AM1439">
            <v>21.774193548387096</v>
          </cell>
          <cell r="AN1439">
            <v>27.58064516129032</v>
          </cell>
          <cell r="AO1439">
            <v>18.774193548387096</v>
          </cell>
          <cell r="AP1439">
            <v>40</v>
          </cell>
          <cell r="AQ1439">
            <v>32</v>
          </cell>
          <cell r="AR1439">
            <v>27</v>
          </cell>
          <cell r="AS1439">
            <v>45143.592361111114</v>
          </cell>
          <cell r="AT1439">
            <v>45138.592361111114</v>
          </cell>
          <cell r="AU1439"/>
          <cell r="AV1439"/>
          <cell r="AW1439"/>
          <cell r="AX1439"/>
          <cell r="AY1439"/>
          <cell r="AZ1439"/>
          <cell r="BA1439"/>
          <cell r="BB1439"/>
          <cell r="BC1439" t="str">
            <v>PAID</v>
          </cell>
          <cell r="BD1439"/>
          <cell r="BE1439">
            <v>45114.592361111114</v>
          </cell>
          <cell r="BF1439">
            <v>30.40763888888614</v>
          </cell>
          <cell r="BG1439">
            <v>45111</v>
          </cell>
          <cell r="BH1439">
            <v>45145</v>
          </cell>
        </row>
        <row r="1440">
          <cell r="E1440" t="str">
            <v>X23010042493</v>
          </cell>
          <cell r="F1440" t="str">
            <v>SOUTH STAR DRUG, INC.</v>
          </cell>
          <cell r="G1440" t="str">
            <v>BLOCK 9, PINAGSAMA PH 2 VILL, TAGUIG CITY</v>
          </cell>
          <cell r="H1440" t="str">
            <v>TAGUIG CITY</v>
          </cell>
          <cell r="I1440" t="str">
            <v>PARAÑAQUE</v>
          </cell>
          <cell r="J1440" t="str">
            <v>needs replacement of oval before energizing c/o customer</v>
          </cell>
          <cell r="K1440" t="str">
            <v>W/ ISSUE</v>
          </cell>
          <cell r="L1440" t="str">
            <v>VJC</v>
          </cell>
          <cell r="M1440" t="str">
            <v>CLOSE</v>
          </cell>
          <cell r="N1440" t="str">
            <v>IJP</v>
          </cell>
          <cell r="O1440">
            <v>39.659999999999997</v>
          </cell>
          <cell r="P1440">
            <v>12.0928</v>
          </cell>
          <cell r="Q1440">
            <v>54.18</v>
          </cell>
          <cell r="R1440">
            <v>21</v>
          </cell>
          <cell r="S1440">
            <v>239432.6</v>
          </cell>
          <cell r="T1440" t="str">
            <v>NEW</v>
          </cell>
          <cell r="U1440">
            <v>30907.16</v>
          </cell>
          <cell r="V1440">
            <v>19996.82</v>
          </cell>
          <cell r="W1440">
            <v>45084.619444444441</v>
          </cell>
          <cell r="X1440">
            <v>45086.648611111108</v>
          </cell>
          <cell r="Y1440">
            <v>45086</v>
          </cell>
          <cell r="Z1440"/>
          <cell r="AA1440">
            <v>45108.549305555556</v>
          </cell>
          <cell r="AB1440">
            <v>45547.513194444444</v>
          </cell>
          <cell r="AC1440">
            <v>23.929861111115315</v>
          </cell>
          <cell r="AD1440">
            <v>21.900694444448163</v>
          </cell>
          <cell r="AE1440">
            <v>438.9638888888876</v>
          </cell>
          <cell r="AF1440">
            <v>45104.70494630318</v>
          </cell>
          <cell r="AG1440">
            <v>45113.86108013217</v>
          </cell>
          <cell r="AH1440">
            <v>45134.619444444441</v>
          </cell>
          <cell r="AI1440">
            <v>0.7774314781268139</v>
          </cell>
          <cell r="AJ1440">
            <v>10.451521164021134</v>
          </cell>
          <cell r="AK1440">
            <v>23</v>
          </cell>
          <cell r="AL1440">
            <v>36</v>
          </cell>
          <cell r="AM1440">
            <v>23.085501858736059</v>
          </cell>
          <cell r="AN1440">
            <v>29.241635687732341</v>
          </cell>
          <cell r="AO1440">
            <v>20.085501858736059</v>
          </cell>
          <cell r="AP1440">
            <v>42</v>
          </cell>
          <cell r="AQ1440">
            <v>33.6</v>
          </cell>
          <cell r="AR1440">
            <v>28.6</v>
          </cell>
          <cell r="AS1440">
            <v>45142.149305555555</v>
          </cell>
          <cell r="AT1440">
            <v>45137.149305555555</v>
          </cell>
          <cell r="AU1440"/>
          <cell r="AV1440"/>
          <cell r="AW1440"/>
          <cell r="AX1440"/>
          <cell r="AY1440"/>
          <cell r="AZ1440"/>
          <cell r="BA1440"/>
          <cell r="BB1440"/>
          <cell r="BC1440" t="str">
            <v>PAID</v>
          </cell>
          <cell r="BD1440"/>
          <cell r="BE1440">
            <v>45111.549305555556</v>
          </cell>
          <cell r="BF1440">
            <v>33.450694444443798</v>
          </cell>
          <cell r="BG1440">
            <v>45108</v>
          </cell>
          <cell r="BH1440">
            <v>45145</v>
          </cell>
        </row>
        <row r="1441">
          <cell r="E1441" t="str">
            <v>X23020656634</v>
          </cell>
          <cell r="F1441" t="str">
            <v>KK LAND CORP.</v>
          </cell>
          <cell r="G1441" t="str">
            <v>PHASE 2 ACCESS ROAD, AMVEL COMMERCIAL COMPLEX, PARANAQUE</v>
          </cell>
          <cell r="H1441" t="str">
            <v>PARAÑAQUE CITY</v>
          </cell>
          <cell r="I1441" t="str">
            <v>PARAÑAQUE</v>
          </cell>
          <cell r="J1441" t="str">
            <v>OH done, next energize with UG</v>
          </cell>
          <cell r="K1441" t="str">
            <v>W/ ISSUE</v>
          </cell>
          <cell r="L1441" t="str">
            <v>VJC</v>
          </cell>
          <cell r="M1441" t="str">
            <v>CLOSE</v>
          </cell>
          <cell r="N1441" t="str">
            <v>JSP</v>
          </cell>
          <cell r="O1441">
            <v>191.98869999999999</v>
          </cell>
          <cell r="P1441">
            <v>108.8377</v>
          </cell>
          <cell r="Q1441">
            <v>741.35</v>
          </cell>
          <cell r="R1441">
            <v>1527</v>
          </cell>
          <cell r="S1441">
            <v>3753955.17</v>
          </cell>
          <cell r="T1441" t="str">
            <v>NEW</v>
          </cell>
          <cell r="U1441">
            <v>149614.85999999999</v>
          </cell>
          <cell r="V1441">
            <v>145645.53</v>
          </cell>
          <cell r="W1441">
            <v>45027.695138888892</v>
          </cell>
          <cell r="X1441">
            <v>45029</v>
          </cell>
          <cell r="Y1441">
            <v>45033</v>
          </cell>
          <cell r="Z1441"/>
          <cell r="AA1441">
            <v>45120.359722222223</v>
          </cell>
          <cell r="AB1441">
            <v>45464.611805555556</v>
          </cell>
          <cell r="AC1441">
            <v>92.664583333331393</v>
          </cell>
          <cell r="AD1441">
            <v>91.359722222223354</v>
          </cell>
          <cell r="AE1441">
            <v>344.25208333333285</v>
          </cell>
          <cell r="AF1441">
            <v>45042.342197712424</v>
          </cell>
          <cell r="AG1441">
            <v>45050.04808006536</v>
          </cell>
          <cell r="AH1441">
            <v>45077.695138888892</v>
          </cell>
          <cell r="AI1441">
            <v>3.9382447916665839</v>
          </cell>
          <cell r="AJ1441">
            <v>6.2591287878787787</v>
          </cell>
          <cell r="AK1441">
            <v>40</v>
          </cell>
          <cell r="AL1441">
            <v>20</v>
          </cell>
          <cell r="AM1441">
            <v>17.647058823529413</v>
          </cell>
          <cell r="AN1441">
            <v>22.352941176470591</v>
          </cell>
          <cell r="AO1441">
            <v>14.647058823529413</v>
          </cell>
          <cell r="AP1441">
            <v>55</v>
          </cell>
          <cell r="AQ1441">
            <v>44</v>
          </cell>
          <cell r="AR1441">
            <v>39</v>
          </cell>
          <cell r="AS1441">
            <v>45164.359722222223</v>
          </cell>
          <cell r="AT1441">
            <v>45159.359722222223</v>
          </cell>
          <cell r="AU1441"/>
          <cell r="AV1441"/>
          <cell r="AW1441"/>
          <cell r="AX1441"/>
          <cell r="AY1441"/>
          <cell r="AZ1441"/>
          <cell r="BA1441"/>
          <cell r="BB1441"/>
          <cell r="BC1441" t="str">
            <v>PAID</v>
          </cell>
          <cell r="BD1441"/>
          <cell r="BE1441">
            <v>45123.359722222223</v>
          </cell>
          <cell r="BF1441">
            <v>21.640277777776646</v>
          </cell>
          <cell r="BG1441">
            <v>45120</v>
          </cell>
          <cell r="BH1441">
            <v>45145</v>
          </cell>
        </row>
        <row r="1442">
          <cell r="E1442" t="str">
            <v>X23062309223</v>
          </cell>
          <cell r="F1442" t="str">
            <v>JULIUS DE LUNA DE GUZMAN</v>
          </cell>
          <cell r="G1442" t="str">
            <v>R. MAGSAYSAY, AFPOVAI PHASE 2, TAGUIG CITY</v>
          </cell>
          <cell r="H1442" t="str">
            <v>TAGUIG CITY</v>
          </cell>
          <cell r="I1442" t="str">
            <v>PARAÑAQUE</v>
          </cell>
          <cell r="J1442"/>
          <cell r="K1442" t="str">
            <v>W/ ISSUE</v>
          </cell>
          <cell r="L1442" t="str">
            <v>VJC</v>
          </cell>
          <cell r="M1442" t="str">
            <v>CLOSE</v>
          </cell>
          <cell r="N1442" t="str">
            <v>IJP</v>
          </cell>
          <cell r="O1442">
            <v>126</v>
          </cell>
          <cell r="P1442">
            <v>188.3134</v>
          </cell>
          <cell r="Q1442">
            <v>178.55</v>
          </cell>
          <cell r="R1442">
            <v>0</v>
          </cell>
          <cell r="S1442">
            <v>324293.06</v>
          </cell>
          <cell r="T1442" t="str">
            <v>NEW</v>
          </cell>
          <cell r="U1442">
            <v>98192.67</v>
          </cell>
          <cell r="V1442">
            <v>93399.84</v>
          </cell>
          <cell r="W1442">
            <v>45119.576388888891</v>
          </cell>
          <cell r="X1442">
            <v>45121.631249999999</v>
          </cell>
          <cell r="Y1442">
            <v>45121</v>
          </cell>
          <cell r="Z1442"/>
          <cell r="AA1442">
            <v>45190.309027777781</v>
          </cell>
          <cell r="AB1442">
            <v>45636.323611111111</v>
          </cell>
          <cell r="AC1442">
            <v>70.732638888890506</v>
          </cell>
          <cell r="AD1442">
            <v>68.677777777782467</v>
          </cell>
          <cell r="AE1442">
            <v>446.01458333332994</v>
          </cell>
          <cell r="AF1442">
            <v>45140.783285440615</v>
          </cell>
          <cell r="AG1442">
            <v>45150.238457854408</v>
          </cell>
          <cell r="AH1442">
            <v>45169.576388888891</v>
          </cell>
          <cell r="AI1442">
            <v>2.1915027006173338</v>
          </cell>
          <cell r="AJ1442">
            <v>10.136695075757499</v>
          </cell>
          <cell r="AK1442">
            <v>26</v>
          </cell>
          <cell r="AL1442">
            <v>36</v>
          </cell>
          <cell r="AM1442">
            <v>24.206896551724139</v>
          </cell>
          <cell r="AN1442">
            <v>30.662068965517239</v>
          </cell>
          <cell r="AO1442">
            <v>21.206896551724139</v>
          </cell>
          <cell r="AP1442">
            <v>44</v>
          </cell>
          <cell r="AQ1442">
            <v>35.200000000000003</v>
          </cell>
          <cell r="AR1442">
            <v>30.200000000000003</v>
          </cell>
          <cell r="AS1442">
            <v>45225.509027777778</v>
          </cell>
          <cell r="AT1442">
            <v>45220.509027777778</v>
          </cell>
          <cell r="AU1442"/>
          <cell r="AV1442"/>
          <cell r="AW1442"/>
          <cell r="AX1442"/>
          <cell r="AY1442"/>
          <cell r="AZ1442"/>
          <cell r="BA1442"/>
          <cell r="BB1442"/>
          <cell r="BC1442" t="str">
            <v>PAID</v>
          </cell>
          <cell r="BD1442"/>
          <cell r="BE1442">
            <v>45193.309027777781</v>
          </cell>
          <cell r="BF1442">
            <v>-48.309027777781012</v>
          </cell>
          <cell r="BG1442">
            <v>45126</v>
          </cell>
          <cell r="BH1442">
            <v>45145</v>
          </cell>
        </row>
        <row r="1443">
          <cell r="E1443" t="str">
            <v>P2008000181</v>
          </cell>
          <cell r="F1443" t="str">
            <v>ECP-SR:, Development of ARCA South 115kV-34.5kV Substation</v>
          </cell>
          <cell r="G1443" t="str">
            <v>FTI CPD, FTI CPD, TAGUIG CITY</v>
          </cell>
          <cell r="H1443" t="str">
            <v>TAGUIG CITY</v>
          </cell>
          <cell r="I1443" t="str">
            <v>PARAÑAQUE</v>
          </cell>
          <cell r="J1443" t="str">
            <v xml:space="preserve">energized already on site Jan 2023, for FCOMP </v>
          </cell>
          <cell r="K1443"/>
          <cell r="L1443" t="str">
            <v>VJC</v>
          </cell>
          <cell r="M1443" t="str">
            <v>CLOSE</v>
          </cell>
          <cell r="N1443" t="str">
            <v>JCF</v>
          </cell>
          <cell r="O1443">
            <v>287.77</v>
          </cell>
          <cell r="P1443">
            <v>154.19579999999999</v>
          </cell>
          <cell r="Q1443">
            <v>489.33</v>
          </cell>
          <cell r="R1443">
            <v>0</v>
          </cell>
          <cell r="S1443">
            <v>653214.18999999994</v>
          </cell>
          <cell r="T1443" t="str">
            <v>P-SERIES</v>
          </cell>
          <cell r="U1443">
            <v>195154.40000000008</v>
          </cell>
          <cell r="V1443">
            <v>92731.23</v>
          </cell>
          <cell r="W1443">
            <v>44750.412499999999</v>
          </cell>
          <cell r="X1443">
            <v>44754.631944444445</v>
          </cell>
          <cell r="Y1443">
            <v>44754</v>
          </cell>
          <cell r="Z1443"/>
          <cell r="AA1443">
            <v>45005.348611111112</v>
          </cell>
          <cell r="AB1443">
            <v>45648.002083333333</v>
          </cell>
          <cell r="AC1443">
            <v>254.93611111111386</v>
          </cell>
          <cell r="AD1443">
            <v>250.71666666666715</v>
          </cell>
          <cell r="AE1443">
            <v>642.65347222222044</v>
          </cell>
          <cell r="AF1443">
            <v>44773.436596385538</v>
          </cell>
          <cell r="AG1443">
            <v>44783.376355421686</v>
          </cell>
          <cell r="AH1443">
            <v>44800.412499999999</v>
          </cell>
          <cell r="AI1443">
            <v>7.3471170910494621</v>
          </cell>
          <cell r="AJ1443">
            <v>12.853069444444408</v>
          </cell>
          <cell r="AK1443">
            <v>32</v>
          </cell>
          <cell r="AL1443">
            <v>36</v>
          </cell>
          <cell r="AM1443">
            <v>26.024096385542165</v>
          </cell>
          <cell r="AN1443">
            <v>32.963855421686745</v>
          </cell>
          <cell r="AO1443">
            <v>23.024096385542165</v>
          </cell>
          <cell r="AP1443">
            <v>50</v>
          </cell>
          <cell r="AQ1443">
            <v>40</v>
          </cell>
          <cell r="AR1443">
            <v>35</v>
          </cell>
          <cell r="AS1443">
            <v>45045.348611111112</v>
          </cell>
          <cell r="AT1443">
            <v>45040.348611111112</v>
          </cell>
          <cell r="AU1443"/>
          <cell r="AV1443"/>
          <cell r="AW1443"/>
          <cell r="AX1443"/>
          <cell r="AY1443"/>
          <cell r="AZ1443"/>
          <cell r="BA1443"/>
          <cell r="BB1443"/>
          <cell r="BC1443" t="str">
            <v>PAID</v>
          </cell>
          <cell r="BD1443" t="str">
            <v>WITH BACKJOB</v>
          </cell>
          <cell r="BE1443">
            <v>45008.348611111112</v>
          </cell>
          <cell r="BF1443">
            <v>141.6513888888876</v>
          </cell>
          <cell r="BG1443">
            <v>45005</v>
          </cell>
          <cell r="BH1443">
            <v>45150</v>
          </cell>
        </row>
        <row r="1444">
          <cell r="E1444" t="str">
            <v>R22497149</v>
          </cell>
          <cell r="F1444" t="str">
            <v>HITE INC.,</v>
          </cell>
          <cell r="G1444" t="str">
            <v>4TH, BAGUMBAYAN, TAGUIG CITY</v>
          </cell>
          <cell r="H1444" t="str">
            <v>TAGUIG CITY</v>
          </cell>
          <cell r="I1444" t="str">
            <v>PARAÑAQUE</v>
          </cell>
          <cell r="J1444" t="str">
            <v>for sched hukay tentative June 11</v>
          </cell>
          <cell r="K1444" t="str">
            <v>W/O ISSUE</v>
          </cell>
          <cell r="L1444" t="str">
            <v>VJC</v>
          </cell>
          <cell r="M1444" t="str">
            <v>CLOSE</v>
          </cell>
          <cell r="N1444" t="str">
            <v>IJP</v>
          </cell>
          <cell r="O1444">
            <v>47.32</v>
          </cell>
          <cell r="P1444">
            <v>44.417400000000001</v>
          </cell>
          <cell r="Q1444">
            <v>91.33</v>
          </cell>
          <cell r="R1444">
            <v>0</v>
          </cell>
          <cell r="S1444">
            <v>195549.15</v>
          </cell>
          <cell r="T1444" t="str">
            <v>RELOC</v>
          </cell>
          <cell r="U1444">
            <v>36877.01</v>
          </cell>
          <cell r="V1444">
            <v>23270.48</v>
          </cell>
          <cell r="W1444">
            <v>45064.621527777781</v>
          </cell>
          <cell r="X1444">
            <v>45069</v>
          </cell>
          <cell r="Y1444">
            <v>45068</v>
          </cell>
          <cell r="Z1444"/>
          <cell r="AA1444">
            <v>45107.279166666667</v>
          </cell>
          <cell r="AB1444">
            <v>45601.447916666664</v>
          </cell>
          <cell r="AC1444">
            <v>42.65763888888614</v>
          </cell>
          <cell r="AD1444">
            <v>38.279166666667152</v>
          </cell>
          <cell r="AE1444">
            <v>494.16874999999709</v>
          </cell>
          <cell r="AF1444">
            <v>45084.70702963652</v>
          </cell>
          <cell r="AG1444">
            <v>45093.86316346551</v>
          </cell>
          <cell r="AH1444">
            <v>45114.621527777781</v>
          </cell>
          <cell r="AI1444">
            <v>1.3858580750133298</v>
          </cell>
          <cell r="AJ1444">
            <v>11.765922619047549</v>
          </cell>
          <cell r="AK1444">
            <v>23</v>
          </cell>
          <cell r="AL1444">
            <v>36</v>
          </cell>
          <cell r="AM1444">
            <v>23.085501858736059</v>
          </cell>
          <cell r="AN1444">
            <v>29.241635687732341</v>
          </cell>
          <cell r="AO1444">
            <v>20.085501858736059</v>
          </cell>
          <cell r="AP1444">
            <v>42</v>
          </cell>
          <cell r="AQ1444">
            <v>33.6</v>
          </cell>
          <cell r="AR1444">
            <v>28.6</v>
          </cell>
          <cell r="AS1444">
            <v>45140.879166666666</v>
          </cell>
          <cell r="AT1444">
            <v>45135.879166666666</v>
          </cell>
          <cell r="AU1444"/>
          <cell r="AV1444"/>
          <cell r="AW1444"/>
          <cell r="AX1444"/>
          <cell r="AY1444"/>
          <cell r="AZ1444"/>
          <cell r="BA1444"/>
          <cell r="BB1444"/>
          <cell r="BC1444" t="str">
            <v>PAID</v>
          </cell>
          <cell r="BD1444" t="str">
            <v>WITH BACKJOB</v>
          </cell>
          <cell r="BE1444">
            <v>45110.279166666667</v>
          </cell>
          <cell r="BF1444">
            <v>39.720833333332848</v>
          </cell>
          <cell r="BG1444">
            <v>45107</v>
          </cell>
          <cell r="BH1444">
            <v>45150</v>
          </cell>
        </row>
        <row r="1445">
          <cell r="E1445" t="str">
            <v>R22604993</v>
          </cell>
          <cell r="F1445" t="str">
            <v>LA-O JR. TOMAS CARMEN</v>
          </cell>
          <cell r="G1445" t="str">
            <v>BANABA, ZONE 6, TAGUIG CITY</v>
          </cell>
          <cell r="H1445" t="str">
            <v>TAGUIG CITY</v>
          </cell>
          <cell r="I1445" t="str">
            <v>PARAÑAQUE</v>
          </cell>
          <cell r="J1445"/>
          <cell r="K1445" t="str">
            <v>W/O ISSUE</v>
          </cell>
          <cell r="L1445" t="str">
            <v>VJC</v>
          </cell>
          <cell r="M1445" t="str">
            <v>CLOSE</v>
          </cell>
          <cell r="N1445" t="str">
            <v>JSP</v>
          </cell>
          <cell r="O1445">
            <v>31.75</v>
          </cell>
          <cell r="P1445">
            <v>26.086500000000001</v>
          </cell>
          <cell r="Q1445">
            <v>51.77</v>
          </cell>
          <cell r="R1445">
            <v>0</v>
          </cell>
          <cell r="S1445">
            <v>142269.46</v>
          </cell>
          <cell r="T1445" t="str">
            <v>RELOC</v>
          </cell>
          <cell r="U1445">
            <v>24739.85</v>
          </cell>
          <cell r="V1445">
            <v>24739.85</v>
          </cell>
          <cell r="W1445">
            <v>45104.656944444447</v>
          </cell>
          <cell r="X1445">
            <v>45107</v>
          </cell>
          <cell r="Y1445">
            <v>45106</v>
          </cell>
          <cell r="Z1445"/>
          <cell r="AA1445">
            <v>45246.629166666666</v>
          </cell>
          <cell r="AB1445">
            <v>45672</v>
          </cell>
          <cell r="AC1445">
            <v>141.97222222221899</v>
          </cell>
          <cell r="AD1445">
            <v>139.6291666666657</v>
          </cell>
          <cell r="AE1445">
            <v>425.3708333333343</v>
          </cell>
          <cell r="AF1445">
            <v>45124.742446303186</v>
          </cell>
          <cell r="AG1445">
            <v>45133.898580132176</v>
          </cell>
          <cell r="AH1445">
            <v>45154.656944444447</v>
          </cell>
          <cell r="AI1445">
            <v>4.6123825818571138</v>
          </cell>
          <cell r="AJ1445">
            <v>10.127876984127008</v>
          </cell>
          <cell r="AK1445">
            <v>23</v>
          </cell>
          <cell r="AL1445">
            <v>36</v>
          </cell>
          <cell r="AM1445">
            <v>23.085501858736059</v>
          </cell>
          <cell r="AN1445">
            <v>29.241635687732341</v>
          </cell>
          <cell r="AO1445">
            <v>20.085501858736059</v>
          </cell>
          <cell r="AP1445">
            <v>42</v>
          </cell>
          <cell r="AQ1445">
            <v>33.6</v>
          </cell>
          <cell r="AR1445">
            <v>28.6</v>
          </cell>
          <cell r="AS1445">
            <v>45280.229166666664</v>
          </cell>
          <cell r="AT1445">
            <v>45275.229166666664</v>
          </cell>
          <cell r="AU1445"/>
          <cell r="AV1445"/>
          <cell r="AW1445"/>
          <cell r="AX1445"/>
          <cell r="AY1445"/>
          <cell r="AZ1445"/>
          <cell r="BA1445"/>
          <cell r="BB1445"/>
          <cell r="BC1445" t="str">
            <v>PAID</v>
          </cell>
          <cell r="BD1445"/>
          <cell r="BE1445">
            <v>45249.629166666666</v>
          </cell>
          <cell r="BF1445">
            <v>-99.629166666665697</v>
          </cell>
          <cell r="BG1445">
            <v>45132</v>
          </cell>
          <cell r="BH1445">
            <v>45150</v>
          </cell>
        </row>
        <row r="1446">
          <cell r="E1446" t="str">
            <v>X23020441717</v>
          </cell>
          <cell r="F1446" t="str">
            <v>MANILA WATER COMPANY, INC.</v>
          </cell>
          <cell r="G1446" t="str">
            <v>RODRIGUEZ, ZONE 5, TAGUIG CITY</v>
          </cell>
          <cell r="H1446" t="str">
            <v>TAGUIG CITY</v>
          </cell>
          <cell r="I1446" t="str">
            <v>PARAÑAQUE</v>
          </cell>
          <cell r="J1446"/>
          <cell r="K1446" t="str">
            <v>W/ ISSUE</v>
          </cell>
          <cell r="L1446" t="str">
            <v>VJC</v>
          </cell>
          <cell r="M1446" t="str">
            <v>CLOSE</v>
          </cell>
          <cell r="N1446" t="str">
            <v>JSP</v>
          </cell>
          <cell r="O1446">
            <v>4.03</v>
          </cell>
          <cell r="P1446">
            <v>6.5759999999999996</v>
          </cell>
          <cell r="Q1446">
            <v>5.52</v>
          </cell>
          <cell r="R1446">
            <v>8</v>
          </cell>
          <cell r="S1446">
            <v>27483.43</v>
          </cell>
          <cell r="T1446" t="str">
            <v>NEW</v>
          </cell>
          <cell r="U1446">
            <v>3140.57</v>
          </cell>
          <cell r="V1446">
            <v>8078.21</v>
          </cell>
          <cell r="W1446">
            <v>45113.550694444442</v>
          </cell>
          <cell r="X1446">
            <v>45117</v>
          </cell>
          <cell r="Y1446">
            <v>45114</v>
          </cell>
          <cell r="Z1446"/>
          <cell r="AA1446">
            <v>45190.309027777781</v>
          </cell>
          <cell r="AB1446">
            <v>45275.370833333334</v>
          </cell>
          <cell r="AC1446">
            <v>76.758333333338669</v>
          </cell>
          <cell r="AD1446">
            <v>73.309027777781012</v>
          </cell>
          <cell r="AE1446">
            <v>85.061805555553292</v>
          </cell>
          <cell r="AF1446">
            <v>45132.324887992829</v>
          </cell>
          <cell r="AG1446">
            <v>45141.13133960573</v>
          </cell>
          <cell r="AH1446">
            <v>45163.550694444442</v>
          </cell>
          <cell r="AI1446">
            <v>2.6438981481483319</v>
          </cell>
          <cell r="AJ1446">
            <v>2.1265451388888321</v>
          </cell>
          <cell r="AK1446">
            <v>20</v>
          </cell>
          <cell r="AL1446">
            <v>36</v>
          </cell>
          <cell r="AM1446">
            <v>21.774193548387096</v>
          </cell>
          <cell r="AN1446">
            <v>27.58064516129032</v>
          </cell>
          <cell r="AO1446">
            <v>18.774193548387096</v>
          </cell>
          <cell r="AP1446">
            <v>40</v>
          </cell>
          <cell r="AQ1446">
            <v>32</v>
          </cell>
          <cell r="AR1446">
            <v>27</v>
          </cell>
          <cell r="AS1446">
            <v>45222.309027777781</v>
          </cell>
          <cell r="AT1446">
            <v>45217.309027777781</v>
          </cell>
          <cell r="AU1446"/>
          <cell r="AV1446"/>
          <cell r="AW1446"/>
          <cell r="AX1446"/>
          <cell r="AY1446"/>
          <cell r="AZ1446"/>
          <cell r="BA1446"/>
          <cell r="BB1446"/>
          <cell r="BC1446" t="str">
            <v>PAID</v>
          </cell>
          <cell r="BD1446"/>
          <cell r="BE1446">
            <v>45193.309027777781</v>
          </cell>
          <cell r="BF1446">
            <v>-29.309027777781012</v>
          </cell>
          <cell r="BG1446">
            <v>45123</v>
          </cell>
          <cell r="BH1446">
            <v>45164</v>
          </cell>
        </row>
        <row r="1447">
          <cell r="E1447" t="str">
            <v>X23020665730</v>
          </cell>
          <cell r="F1447" t="str">
            <v>ALTACO DEVELOPMENT AND INDUSTRIAL CORPORATION</v>
          </cell>
          <cell r="G1447" t="str">
            <v>STA. MARIA, TAGUIG BAGUMBAYAN INDL ASS INC, TAGUIG CITY</v>
          </cell>
          <cell r="H1447" t="str">
            <v>TAGUIG CITY</v>
          </cell>
          <cell r="I1447" t="str">
            <v>PARAÑAQUE</v>
          </cell>
          <cell r="J1447" t="str">
            <v>for FCOMP (08/19/2023)</v>
          </cell>
          <cell r="K1447" t="str">
            <v>W/ ISSUE</v>
          </cell>
          <cell r="L1447" t="str">
            <v>VJC</v>
          </cell>
          <cell r="M1447" t="str">
            <v>CLOSE</v>
          </cell>
          <cell r="N1447" t="str">
            <v>JSP</v>
          </cell>
          <cell r="O1447">
            <v>29.05</v>
          </cell>
          <cell r="P1447">
            <v>26.867599999999999</v>
          </cell>
          <cell r="Q1447">
            <v>39.53</v>
          </cell>
          <cell r="R1447">
            <v>32</v>
          </cell>
          <cell r="S1447">
            <v>213329.83</v>
          </cell>
          <cell r="T1447" t="str">
            <v>NEW</v>
          </cell>
          <cell r="U1447">
            <v>22637.05</v>
          </cell>
          <cell r="V1447">
            <v>27200.63</v>
          </cell>
          <cell r="W1447">
            <v>45128.436805555553</v>
          </cell>
          <cell r="X1447">
            <v>45134</v>
          </cell>
          <cell r="Y1447">
            <v>45129</v>
          </cell>
          <cell r="Z1447"/>
          <cell r="AA1447">
            <v>45190.309027777781</v>
          </cell>
          <cell r="AB1447">
            <v>45366.620833333334</v>
          </cell>
          <cell r="AC1447">
            <v>61.87222222222772</v>
          </cell>
          <cell r="AD1447">
            <v>56.309027777781012</v>
          </cell>
          <cell r="AE1447">
            <v>176.31180555555329</v>
          </cell>
          <cell r="AF1447">
            <v>45147.21099910394</v>
          </cell>
          <cell r="AG1447">
            <v>45156.017450716841</v>
          </cell>
          <cell r="AH1447">
            <v>45178.436805555553</v>
          </cell>
          <cell r="AI1447">
            <v>2.1311543209878439</v>
          </cell>
          <cell r="AJ1447">
            <v>4.4077951388888321</v>
          </cell>
          <cell r="AK1447">
            <v>20</v>
          </cell>
          <cell r="AL1447">
            <v>36</v>
          </cell>
          <cell r="AM1447">
            <v>21.774193548387096</v>
          </cell>
          <cell r="AN1447">
            <v>27.58064516129032</v>
          </cell>
          <cell r="AO1447">
            <v>18.774193548387096</v>
          </cell>
          <cell r="AP1447">
            <v>40</v>
          </cell>
          <cell r="AQ1447">
            <v>32</v>
          </cell>
          <cell r="AR1447">
            <v>27</v>
          </cell>
          <cell r="AS1447">
            <v>45222.309027777781</v>
          </cell>
          <cell r="AT1447">
            <v>45217.309027777781</v>
          </cell>
          <cell r="AU1447"/>
          <cell r="AV1447"/>
          <cell r="AW1447"/>
          <cell r="AX1447"/>
          <cell r="AY1447"/>
          <cell r="AZ1447"/>
          <cell r="BA1447"/>
          <cell r="BB1447"/>
          <cell r="BC1447" t="str">
            <v>PAID</v>
          </cell>
          <cell r="BD1447"/>
          <cell r="BE1447">
            <v>45193.309027777781</v>
          </cell>
          <cell r="BF1447">
            <v>-29.309027777781012</v>
          </cell>
          <cell r="BG1447">
            <v>45155</v>
          </cell>
          <cell r="BH1447">
            <v>45164</v>
          </cell>
        </row>
        <row r="1448">
          <cell r="E1448" t="str">
            <v>X21083379341</v>
          </cell>
          <cell r="F1448" t="str">
            <v>GLOBE TELECOM., INC.</v>
          </cell>
          <cell r="G1448" t="str">
            <v>SAN PEDRO, SAN ANTONIO VALLEY 2, PARANAQUE</v>
          </cell>
          <cell r="H1448" t="str">
            <v>PARAÑAQUE CITY</v>
          </cell>
          <cell r="I1448" t="str">
            <v>PARAÑAQUE</v>
          </cell>
          <cell r="J1448" t="str">
            <v>No PO due to contract budget concerns</v>
          </cell>
          <cell r="K1448" t="str">
            <v>W/ ISSUE</v>
          </cell>
          <cell r="L1448" t="str">
            <v>VJC</v>
          </cell>
          <cell r="M1448" t="str">
            <v>CLOSE</v>
          </cell>
          <cell r="N1448" t="str">
            <v>IJP</v>
          </cell>
          <cell r="O1448">
            <v>25.57</v>
          </cell>
          <cell r="P1448">
            <v>26.097100000000001</v>
          </cell>
          <cell r="Q1448">
            <v>34.82</v>
          </cell>
          <cell r="R1448">
            <v>23</v>
          </cell>
          <cell r="S1448">
            <v>129513.72</v>
          </cell>
          <cell r="T1448" t="str">
            <v>NEW</v>
          </cell>
          <cell r="U1448">
            <v>19926.07</v>
          </cell>
          <cell r="V1448">
            <v>13076.84</v>
          </cell>
          <cell r="W1448">
            <v>45118.706250000003</v>
          </cell>
          <cell r="X1448">
            <v>45119</v>
          </cell>
          <cell r="Y1448">
            <v>45119</v>
          </cell>
          <cell r="Z1448"/>
          <cell r="AA1448">
            <v>45190.309027777781</v>
          </cell>
          <cell r="AB1448">
            <v>45408.583333333336</v>
          </cell>
          <cell r="AC1448">
            <v>71.602777777778101</v>
          </cell>
          <cell r="AD1448">
            <v>71.309027777781012</v>
          </cell>
          <cell r="AE1448">
            <v>218.27430555555475</v>
          </cell>
          <cell r="AF1448">
            <v>45137.480443548389</v>
          </cell>
          <cell r="AG1448">
            <v>45146.286895161291</v>
          </cell>
          <cell r="AH1448">
            <v>45168.706250000003</v>
          </cell>
          <cell r="AI1448">
            <v>2.4663179012345786</v>
          </cell>
          <cell r="AJ1448">
            <v>5.4568576388888683</v>
          </cell>
          <cell r="AK1448">
            <v>20</v>
          </cell>
          <cell r="AL1448">
            <v>36</v>
          </cell>
          <cell r="AM1448">
            <v>21.774193548387096</v>
          </cell>
          <cell r="AN1448">
            <v>27.58064516129032</v>
          </cell>
          <cell r="AO1448">
            <v>18.774193548387096</v>
          </cell>
          <cell r="AP1448">
            <v>40</v>
          </cell>
          <cell r="AQ1448">
            <v>32</v>
          </cell>
          <cell r="AR1448">
            <v>27</v>
          </cell>
          <cell r="AS1448">
            <v>45222.309027777781</v>
          </cell>
          <cell r="AT1448">
            <v>45217.309027777781</v>
          </cell>
          <cell r="AU1448"/>
          <cell r="AV1448"/>
          <cell r="AW1448"/>
          <cell r="AX1448"/>
          <cell r="AY1448"/>
          <cell r="AZ1448"/>
          <cell r="BA1448"/>
          <cell r="BB1448"/>
          <cell r="BC1448" t="str">
            <v>PAID</v>
          </cell>
          <cell r="BD1448"/>
          <cell r="BE1448">
            <v>45193.309027777781</v>
          </cell>
          <cell r="BF1448">
            <v>-29.309027777781012</v>
          </cell>
          <cell r="BG1448">
            <v>45126</v>
          </cell>
          <cell r="BH1448">
            <v>45164</v>
          </cell>
        </row>
        <row r="1449">
          <cell r="E1449" t="str">
            <v>X21041577248</v>
          </cell>
          <cell r="F1449" t="str">
            <v>AYALA LAND, INC., (STL)</v>
          </cell>
          <cell r="G1449" t="str">
            <v>NEXUS, ARCA SOUTH, TAGUIG CITY</v>
          </cell>
          <cell r="H1449" t="str">
            <v>TAGUIG CITY</v>
          </cell>
          <cell r="I1449" t="str">
            <v>PARAÑAQUE</v>
          </cell>
          <cell r="J1449"/>
          <cell r="K1449"/>
          <cell r="L1449" t="str">
            <v>VJC</v>
          </cell>
          <cell r="M1449" t="str">
            <v>CLOSE</v>
          </cell>
          <cell r="N1449" t="str">
            <v>IJP</v>
          </cell>
          <cell r="O1449">
            <v>488.4</v>
          </cell>
          <cell r="P1449"/>
          <cell r="Q1449">
            <v>795.48</v>
          </cell>
          <cell r="R1449">
            <v>7</v>
          </cell>
          <cell r="S1449">
            <v>1263136.8400000001</v>
          </cell>
          <cell r="T1449" t="str">
            <v>NEW</v>
          </cell>
          <cell r="U1449">
            <v>331662.34000000003</v>
          </cell>
          <cell r="V1449">
            <v>122828.9</v>
          </cell>
          <cell r="W1449">
            <v>44525.654861111114</v>
          </cell>
          <cell r="X1449">
            <v>44529.559027777781</v>
          </cell>
          <cell r="Y1449">
            <v>44531</v>
          </cell>
          <cell r="Z1449"/>
          <cell r="AA1449">
            <v>44916.385416666664</v>
          </cell>
          <cell r="AB1449">
            <v>45646.588888888888</v>
          </cell>
          <cell r="AC1449">
            <v>390.73055555555038</v>
          </cell>
          <cell r="AD1449">
            <v>386.82638888888323</v>
          </cell>
          <cell r="AE1449">
            <v>730.20347222222335</v>
          </cell>
          <cell r="AF1449">
            <v>44550.489912657504</v>
          </cell>
          <cell r="AG1449">
            <v>44560.912593069879</v>
          </cell>
          <cell r="AH1449">
            <v>44575.654861111114</v>
          </cell>
          <cell r="AI1449">
            <v>10.52801774691344</v>
          </cell>
          <cell r="AJ1449">
            <v>13.276426767676789</v>
          </cell>
          <cell r="AK1449">
            <v>40</v>
          </cell>
          <cell r="AL1449">
            <v>36</v>
          </cell>
          <cell r="AM1449">
            <v>27.835051546391753</v>
          </cell>
          <cell r="AN1449">
            <v>35.257731958762882</v>
          </cell>
          <cell r="AO1449">
            <v>24.835051546391753</v>
          </cell>
          <cell r="AP1449">
            <v>55</v>
          </cell>
          <cell r="AQ1449">
            <v>44</v>
          </cell>
          <cell r="AR1449">
            <v>39</v>
          </cell>
          <cell r="AS1449">
            <v>44960.385416666664</v>
          </cell>
          <cell r="AT1449">
            <v>44955.385416666664</v>
          </cell>
          <cell r="AU1449"/>
          <cell r="AV1449"/>
          <cell r="AW1449"/>
          <cell r="AX1449"/>
          <cell r="AY1449"/>
          <cell r="AZ1449"/>
          <cell r="BA1449"/>
          <cell r="BB1449"/>
          <cell r="BC1449" t="str">
            <v>PAID</v>
          </cell>
          <cell r="BD1449" t="str">
            <v>WITH BACKJOB</v>
          </cell>
          <cell r="BE1449">
            <v>44919.385416666664</v>
          </cell>
          <cell r="BF1449">
            <v>244.61458333333576</v>
          </cell>
          <cell r="BG1449">
            <v>44916</v>
          </cell>
          <cell r="BH1449">
            <v>45164</v>
          </cell>
        </row>
        <row r="1450">
          <cell r="E1450" t="str">
            <v>X23010265054</v>
          </cell>
          <cell r="F1450" t="str">
            <v>CITY GOVERNMENT OF TAGUIG,</v>
          </cell>
          <cell r="G1450" t="str">
            <v>BLOCK 120, SITIO IMELDA, TAGUIG CITY</v>
          </cell>
          <cell r="H1450" t="str">
            <v>TAGUIG CITY</v>
          </cell>
          <cell r="I1450" t="str">
            <v>PARAÑAQUE</v>
          </cell>
          <cell r="J1450" t="str">
            <v>June 11 energize</v>
          </cell>
          <cell r="K1450" t="str">
            <v>W/ ISSUE</v>
          </cell>
          <cell r="L1450" t="str">
            <v>VJC</v>
          </cell>
          <cell r="M1450" t="str">
            <v>CLOSE</v>
          </cell>
          <cell r="N1450" t="str">
            <v>JSP</v>
          </cell>
          <cell r="O1450">
            <v>47.76</v>
          </cell>
          <cell r="P1450">
            <v>43.146299999999997</v>
          </cell>
          <cell r="Q1450">
            <v>80.62</v>
          </cell>
          <cell r="R1450">
            <v>23</v>
          </cell>
          <cell r="S1450">
            <v>313241.59999999998</v>
          </cell>
          <cell r="T1450" t="str">
            <v>NEW</v>
          </cell>
          <cell r="U1450">
            <v>37222.74</v>
          </cell>
          <cell r="V1450">
            <v>36954.14</v>
          </cell>
          <cell r="W1450">
            <v>44996.458333333336</v>
          </cell>
          <cell r="X1450">
            <v>45001</v>
          </cell>
          <cell r="Y1450">
            <v>45001</v>
          </cell>
          <cell r="Z1450"/>
          <cell r="AA1450">
            <v>45107.268055555556</v>
          </cell>
          <cell r="AB1450">
            <v>45512.691666666666</v>
          </cell>
          <cell r="AC1450">
            <v>110.80972222222044</v>
          </cell>
          <cell r="AD1450">
            <v>106.2680555555562</v>
          </cell>
          <cell r="AE1450">
            <v>405.42361111110949</v>
          </cell>
          <cell r="AF1450">
            <v>45016.543835192075</v>
          </cell>
          <cell r="AG1450">
            <v>45025.699969021065</v>
          </cell>
          <cell r="AH1450">
            <v>45046.458333333336</v>
          </cell>
          <cell r="AI1450">
            <v>3.599977690552814</v>
          </cell>
          <cell r="AJ1450">
            <v>9.6529431216930828</v>
          </cell>
          <cell r="AK1450">
            <v>23</v>
          </cell>
          <cell r="AL1450">
            <v>36</v>
          </cell>
          <cell r="AM1450">
            <v>23.085501858736059</v>
          </cell>
          <cell r="AN1450">
            <v>29.241635687732341</v>
          </cell>
          <cell r="AO1450">
            <v>20.085501858736059</v>
          </cell>
          <cell r="AP1450">
            <v>42</v>
          </cell>
          <cell r="AQ1450">
            <v>33.6</v>
          </cell>
          <cell r="AR1450">
            <v>28.6</v>
          </cell>
          <cell r="AS1450">
            <v>45140.868055555555</v>
          </cell>
          <cell r="AT1450">
            <v>45135.868055555555</v>
          </cell>
          <cell r="AU1450"/>
          <cell r="AV1450"/>
          <cell r="AW1450"/>
          <cell r="AX1450"/>
          <cell r="AY1450"/>
          <cell r="AZ1450"/>
          <cell r="BA1450"/>
          <cell r="BB1450"/>
          <cell r="BC1450" t="str">
            <v>PAID</v>
          </cell>
          <cell r="BD1450"/>
          <cell r="BE1450">
            <v>45110.268055555556</v>
          </cell>
          <cell r="BF1450">
            <v>53.731944444443798</v>
          </cell>
          <cell r="BG1450">
            <v>45107</v>
          </cell>
          <cell r="BH1450">
            <v>45164</v>
          </cell>
        </row>
        <row r="1451">
          <cell r="E1451" t="str">
            <v>X23051499474</v>
          </cell>
          <cell r="F1451" t="str">
            <v>NETIFY COMMUNICATIONS CORP.</v>
          </cell>
          <cell r="G1451" t="str">
            <v>DIEGO SILANG, AFPOVAI PHASE 2, TAGUIG CITY</v>
          </cell>
          <cell r="H1451" t="str">
            <v>TAGUIG CITY</v>
          </cell>
          <cell r="I1451" t="str">
            <v>PARAÑAQUE</v>
          </cell>
          <cell r="J1451"/>
          <cell r="K1451" t="str">
            <v>W/ ISSUE</v>
          </cell>
          <cell r="L1451" t="str">
            <v>VJC</v>
          </cell>
          <cell r="M1451" t="str">
            <v>CLOSE</v>
          </cell>
          <cell r="N1451" t="str">
            <v>IJP</v>
          </cell>
          <cell r="O1451">
            <v>14.71</v>
          </cell>
          <cell r="P1451">
            <v>23.3856</v>
          </cell>
          <cell r="Q1451">
            <v>20.079999999999998</v>
          </cell>
          <cell r="R1451">
            <v>17</v>
          </cell>
          <cell r="S1451">
            <v>134911.65</v>
          </cell>
          <cell r="T1451" t="str">
            <v>NEW</v>
          </cell>
          <cell r="U1451">
            <v>11463.68</v>
          </cell>
          <cell r="V1451"/>
          <cell r="W1451">
            <v>45112.43472222222</v>
          </cell>
          <cell r="X1451">
            <v>45114</v>
          </cell>
          <cell r="Y1451">
            <v>45113</v>
          </cell>
          <cell r="Z1451"/>
          <cell r="AA1451">
            <v>45190.309027777781</v>
          </cell>
          <cell r="AB1451">
            <v>45456.365277777775</v>
          </cell>
          <cell r="AC1451">
            <v>77.874305555560568</v>
          </cell>
          <cell r="AD1451">
            <v>76.309027777781012</v>
          </cell>
          <cell r="AE1451">
            <v>266.05624999999418</v>
          </cell>
          <cell r="AF1451">
            <v>45131.208915770607</v>
          </cell>
          <cell r="AG1451">
            <v>45140.015367383508</v>
          </cell>
          <cell r="AH1451">
            <v>45162.43472222222</v>
          </cell>
          <cell r="AI1451">
            <v>2.6823371913581973</v>
          </cell>
          <cell r="AJ1451">
            <v>6.6514062499998543</v>
          </cell>
          <cell r="AK1451">
            <v>20</v>
          </cell>
          <cell r="AL1451">
            <v>36</v>
          </cell>
          <cell r="AM1451">
            <v>21.774193548387096</v>
          </cell>
          <cell r="AN1451">
            <v>27.58064516129032</v>
          </cell>
          <cell r="AO1451">
            <v>18.774193548387096</v>
          </cell>
          <cell r="AP1451">
            <v>40</v>
          </cell>
          <cell r="AQ1451">
            <v>32</v>
          </cell>
          <cell r="AR1451">
            <v>27</v>
          </cell>
          <cell r="AS1451">
            <v>45222.309027777781</v>
          </cell>
          <cell r="AT1451">
            <v>45217.309027777781</v>
          </cell>
          <cell r="AU1451"/>
          <cell r="AV1451"/>
          <cell r="AW1451"/>
          <cell r="AX1451"/>
          <cell r="AY1451"/>
          <cell r="AZ1451"/>
          <cell r="BA1451"/>
          <cell r="BB1451"/>
          <cell r="BC1451" t="str">
            <v>PAID</v>
          </cell>
          <cell r="BD1451" t="str">
            <v>WITH BACKJOB</v>
          </cell>
          <cell r="BE1451">
            <v>45193.309027777781</v>
          </cell>
          <cell r="BF1451">
            <v>-29.309027777781012</v>
          </cell>
          <cell r="BG1451">
            <v>45134</v>
          </cell>
          <cell r="BH1451">
            <v>45164</v>
          </cell>
        </row>
        <row r="1452">
          <cell r="E1452" t="str">
            <v>R22062529</v>
          </cell>
          <cell r="F1452" t="str">
            <v>MANILA WATER COMPANY, INC.,</v>
          </cell>
          <cell r="G1452" t="str">
            <v>BLOCK 17, PINAGSAMA PH 1 VILL, TAGUIG CITY</v>
          </cell>
          <cell r="H1452" t="str">
            <v>TAGUIG CITY</v>
          </cell>
          <cell r="I1452" t="str">
            <v>PARAÑAQUE</v>
          </cell>
          <cell r="J1452"/>
          <cell r="K1452" t="str">
            <v>W/O ISSUE</v>
          </cell>
          <cell r="L1452" t="str">
            <v>VJC</v>
          </cell>
          <cell r="M1452" t="str">
            <v>CLOSE</v>
          </cell>
          <cell r="N1452" t="str">
            <v>IJP</v>
          </cell>
          <cell r="O1452">
            <v>174.24</v>
          </cell>
          <cell r="P1452">
            <v>99.333100000000002</v>
          </cell>
          <cell r="Q1452">
            <v>264.18</v>
          </cell>
          <cell r="R1452">
            <v>91</v>
          </cell>
          <cell r="S1452">
            <v>451127.94</v>
          </cell>
          <cell r="T1452" t="str">
            <v>RELOC</v>
          </cell>
          <cell r="U1452">
            <v>135784.82999999999</v>
          </cell>
          <cell r="V1452">
            <v>67963.289999999994</v>
          </cell>
          <cell r="W1452">
            <v>45096.53125</v>
          </cell>
          <cell r="X1452">
            <v>45098.37222222222</v>
          </cell>
          <cell r="Y1452">
            <v>45097</v>
          </cell>
          <cell r="Z1452"/>
          <cell r="AA1452">
            <v>45129</v>
          </cell>
          <cell r="AB1452">
            <v>45646.258333333331</v>
          </cell>
          <cell r="AC1452">
            <v>32.46875</v>
          </cell>
          <cell r="AD1452">
            <v>30.627777777779556</v>
          </cell>
          <cell r="AE1452">
            <v>517.25833333333139</v>
          </cell>
          <cell r="AF1452">
            <v>45117.490981543626</v>
          </cell>
          <cell r="AG1452">
            <v>45126.880243288593</v>
          </cell>
          <cell r="AH1452">
            <v>45146.53125</v>
          </cell>
          <cell r="AI1452">
            <v>1.0163537289915965</v>
          </cell>
          <cell r="AJ1452">
            <v>11.244746376811552</v>
          </cell>
          <cell r="AK1452">
            <v>28</v>
          </cell>
          <cell r="AL1452">
            <v>34</v>
          </cell>
          <cell r="AM1452">
            <v>23.959731543624162</v>
          </cell>
          <cell r="AN1452">
            <v>30.348993288590602</v>
          </cell>
          <cell r="AO1452">
            <v>20.959731543624162</v>
          </cell>
          <cell r="AP1452">
            <v>46</v>
          </cell>
          <cell r="AQ1452">
            <v>36.800000000000004</v>
          </cell>
          <cell r="AR1452">
            <v>31.800000000000004</v>
          </cell>
          <cell r="AS1452">
            <v>45165.8</v>
          </cell>
          <cell r="AT1452">
            <v>45160.800000000003</v>
          </cell>
          <cell r="AU1452"/>
          <cell r="AV1452"/>
          <cell r="AW1452"/>
          <cell r="AX1452"/>
          <cell r="AY1452"/>
          <cell r="AZ1452"/>
          <cell r="BA1452"/>
          <cell r="BB1452"/>
          <cell r="BC1452" t="str">
            <v>PAID</v>
          </cell>
          <cell r="BD1452" t="str">
            <v>WITH BACKJOB</v>
          </cell>
          <cell r="BE1452">
            <v>45132</v>
          </cell>
          <cell r="BF1452">
            <v>32</v>
          </cell>
          <cell r="BG1452">
            <v>45129</v>
          </cell>
          <cell r="BH1452">
            <v>45164</v>
          </cell>
        </row>
        <row r="1453">
          <cell r="E1453" t="str">
            <v>X23031072939</v>
          </cell>
          <cell r="F1453" t="str">
            <v>ALICE YANG LEE</v>
          </cell>
          <cell r="G1453" t="str">
            <v>URMA, AIRPORT VILL, PARANAQUE</v>
          </cell>
          <cell r="H1453" t="str">
            <v>PARAÑAQUE CITY</v>
          </cell>
          <cell r="I1453" t="str">
            <v>PARAÑAQUE</v>
          </cell>
          <cell r="J1453"/>
          <cell r="K1453" t="str">
            <v>W/ ISSUE</v>
          </cell>
          <cell r="L1453" t="str">
            <v>VJC</v>
          </cell>
          <cell r="M1453" t="str">
            <v>CLOSE</v>
          </cell>
          <cell r="N1453" t="str">
            <v>JSP</v>
          </cell>
          <cell r="O1453">
            <v>90</v>
          </cell>
          <cell r="P1453">
            <v>117.1204</v>
          </cell>
          <cell r="Q1453">
            <v>134.38</v>
          </cell>
          <cell r="R1453">
            <v>89</v>
          </cell>
          <cell r="S1453">
            <v>583708.72</v>
          </cell>
          <cell r="T1453" t="str">
            <v>NEW</v>
          </cell>
          <cell r="U1453">
            <v>70149.11</v>
          </cell>
          <cell r="V1453">
            <v>102764.02</v>
          </cell>
          <cell r="W1453">
            <v>45125.651388888888</v>
          </cell>
          <cell r="X1453">
            <v>45127</v>
          </cell>
          <cell r="Y1453">
            <v>45127</v>
          </cell>
          <cell r="Z1453"/>
          <cell r="AA1453">
            <v>45190.309027777781</v>
          </cell>
          <cell r="AB1453">
            <v>45467.593055555553</v>
          </cell>
          <cell r="AC1453">
            <v>64.657638888893416</v>
          </cell>
          <cell r="AD1453">
            <v>63.309027777781012</v>
          </cell>
          <cell r="AE1453">
            <v>277.28402777777228</v>
          </cell>
          <cell r="AF1453">
            <v>45145.99645931142</v>
          </cell>
          <cell r="AG1453">
            <v>45155.221811424097</v>
          </cell>
          <cell r="AH1453">
            <v>45175.651388888888</v>
          </cell>
          <cell r="AI1453">
            <v>2.0772363624938608</v>
          </cell>
          <cell r="AJ1453">
            <v>6.3019097222220974</v>
          </cell>
          <cell r="AK1453">
            <v>26</v>
          </cell>
          <cell r="AL1453">
            <v>34</v>
          </cell>
          <cell r="AM1453">
            <v>23.345070422535212</v>
          </cell>
          <cell r="AN1453">
            <v>29.570422535211268</v>
          </cell>
          <cell r="AO1453">
            <v>20.345070422535212</v>
          </cell>
          <cell r="AP1453">
            <v>44</v>
          </cell>
          <cell r="AQ1453">
            <v>35.200000000000003</v>
          </cell>
          <cell r="AR1453">
            <v>30.200000000000003</v>
          </cell>
          <cell r="AS1453">
            <v>45225.509027777778</v>
          </cell>
          <cell r="AT1453">
            <v>45220.509027777778</v>
          </cell>
          <cell r="AU1453"/>
          <cell r="AV1453"/>
          <cell r="AW1453"/>
          <cell r="AX1453"/>
          <cell r="AY1453"/>
          <cell r="AZ1453"/>
          <cell r="BA1453"/>
          <cell r="BB1453"/>
          <cell r="BC1453" t="str">
            <v>PAID</v>
          </cell>
          <cell r="BD1453"/>
          <cell r="BE1453">
            <v>45193.309027777781</v>
          </cell>
          <cell r="BF1453">
            <v>-18.309027777781012</v>
          </cell>
          <cell r="BG1453">
            <v>45141</v>
          </cell>
          <cell r="BH1453">
            <v>45175</v>
          </cell>
        </row>
        <row r="1454">
          <cell r="E1454" t="str">
            <v>X23051997287</v>
          </cell>
          <cell r="F1454" t="str">
            <v>JENNIFER CAMILLE VIRTUCIO REYES</v>
          </cell>
          <cell r="G1454" t="str">
            <v>ENGINEERING, SCIENCE VILL, PARANAQUE</v>
          </cell>
          <cell r="H1454" t="str">
            <v>PARAÑAQUE CITY</v>
          </cell>
          <cell r="I1454" t="str">
            <v>PARAÑAQUE</v>
          </cell>
          <cell r="J1454"/>
          <cell r="K1454"/>
          <cell r="L1454" t="str">
            <v>VJC</v>
          </cell>
          <cell r="M1454" t="str">
            <v>CLOSE</v>
          </cell>
          <cell r="N1454" t="str">
            <v>JSP</v>
          </cell>
          <cell r="O1454">
            <v>6.22</v>
          </cell>
          <cell r="P1454">
            <v>5.72</v>
          </cell>
          <cell r="Q1454">
            <v>8.5299999999999994</v>
          </cell>
          <cell r="R1454">
            <v>48.16</v>
          </cell>
          <cell r="S1454">
            <v>26188.28</v>
          </cell>
          <cell r="T1454" t="str">
            <v>MODIFICATION</v>
          </cell>
          <cell r="U1454">
            <v>4847.24</v>
          </cell>
          <cell r="V1454">
            <v>4847.24</v>
          </cell>
          <cell r="W1454">
            <v>45135.390277777777</v>
          </cell>
          <cell r="X1454">
            <v>45140.59097222222</v>
          </cell>
          <cell r="Y1454">
            <v>45139</v>
          </cell>
          <cell r="Z1454"/>
          <cell r="AA1454">
            <v>45246.629861111112</v>
          </cell>
          <cell r="AB1454">
            <v>45274.57916666667</v>
          </cell>
          <cell r="AC1454">
            <v>111.23958333333576</v>
          </cell>
          <cell r="AD1454">
            <v>106.03888888889196</v>
          </cell>
          <cell r="AE1454">
            <v>27.949305555557657</v>
          </cell>
          <cell r="AF1454">
            <v>45154.164471326163</v>
          </cell>
          <cell r="AG1454">
            <v>45162.970922939065</v>
          </cell>
          <cell r="AH1454">
            <v>45185.390277777777</v>
          </cell>
          <cell r="AI1454">
            <v>3.8315856481482311</v>
          </cell>
          <cell r="AJ1454">
            <v>0.69873263888894144</v>
          </cell>
          <cell r="AK1454">
            <v>20</v>
          </cell>
          <cell r="AL1454">
            <v>36</v>
          </cell>
          <cell r="AM1454">
            <v>21.774193548387096</v>
          </cell>
          <cell r="AN1454">
            <v>27.58064516129032</v>
          </cell>
          <cell r="AO1454">
            <v>18.774193548387096</v>
          </cell>
          <cell r="AP1454">
            <v>40</v>
          </cell>
          <cell r="AQ1454">
            <v>32</v>
          </cell>
          <cell r="AR1454">
            <v>27</v>
          </cell>
          <cell r="AS1454">
            <v>45278.629861111112</v>
          </cell>
          <cell r="AT1454">
            <v>45273.629861111112</v>
          </cell>
          <cell r="AU1454"/>
          <cell r="AV1454"/>
          <cell r="AW1454"/>
          <cell r="AX1454"/>
          <cell r="AY1454"/>
          <cell r="AZ1454"/>
          <cell r="BA1454"/>
          <cell r="BB1454"/>
          <cell r="BC1454" t="str">
            <v>PAID</v>
          </cell>
          <cell r="BD1454"/>
          <cell r="BE1454">
            <v>45249.629861111112</v>
          </cell>
          <cell r="BF1454">
            <v>-73.629861111112405</v>
          </cell>
          <cell r="BG1454">
            <v>45145</v>
          </cell>
          <cell r="BH1454">
            <v>45176</v>
          </cell>
        </row>
        <row r="1455">
          <cell r="E1455" t="str">
            <v>X23072795716</v>
          </cell>
          <cell r="F1455" t="str">
            <v>ATTY ALEJANDRO BAJASA</v>
          </cell>
          <cell r="G1455" t="str">
            <v>HOLY FAMILY, HOLY FAMILY VILL, TAGUIG CITY</v>
          </cell>
          <cell r="H1455" t="str">
            <v>TAGUIG CITY</v>
          </cell>
          <cell r="I1455" t="str">
            <v>PARAÑAQUE</v>
          </cell>
          <cell r="J1455"/>
          <cell r="K1455"/>
          <cell r="L1455" t="str">
            <v>VJC</v>
          </cell>
          <cell r="M1455" t="str">
            <v>CLOSE</v>
          </cell>
          <cell r="N1455" t="str">
            <v>JSP</v>
          </cell>
          <cell r="O1455">
            <v>3.54</v>
          </cell>
          <cell r="P1455">
            <v>4.8460000000000001</v>
          </cell>
          <cell r="Q1455">
            <v>4.83</v>
          </cell>
          <cell r="R1455">
            <v>17</v>
          </cell>
          <cell r="S1455">
            <v>20637.59</v>
          </cell>
          <cell r="T1455" t="str">
            <v>MODIFICATION</v>
          </cell>
          <cell r="U1455">
            <v>4830.33</v>
          </cell>
          <cell r="V1455">
            <v>5536.42</v>
          </cell>
          <cell r="W1455">
            <v>45149.637499999997</v>
          </cell>
          <cell r="X1455">
            <v>45155.636111111111</v>
          </cell>
          <cell r="Y1455">
            <v>45154</v>
          </cell>
          <cell r="Z1455"/>
          <cell r="AA1455">
            <v>45246.630555555559</v>
          </cell>
          <cell r="AB1455">
            <v>45276.425694444442</v>
          </cell>
          <cell r="AC1455">
            <v>96.993055555562023</v>
          </cell>
          <cell r="AD1455">
            <v>90.994444444448163</v>
          </cell>
          <cell r="AE1455">
            <v>29.79513888888323</v>
          </cell>
          <cell r="AF1455">
            <v>45168.411693548383</v>
          </cell>
          <cell r="AG1455">
            <v>45177.218145161285</v>
          </cell>
          <cell r="AH1455">
            <v>45199.637499999997</v>
          </cell>
          <cell r="AI1455">
            <v>3.3408719135804694</v>
          </cell>
          <cell r="AJ1455">
            <v>0.7448784722220807</v>
          </cell>
          <cell r="AK1455">
            <v>20</v>
          </cell>
          <cell r="AL1455">
            <v>36</v>
          </cell>
          <cell r="AM1455">
            <v>21.774193548387096</v>
          </cell>
          <cell r="AN1455">
            <v>27.58064516129032</v>
          </cell>
          <cell r="AO1455">
            <v>18.774193548387096</v>
          </cell>
          <cell r="AP1455">
            <v>40</v>
          </cell>
          <cell r="AQ1455">
            <v>32</v>
          </cell>
          <cell r="AR1455">
            <v>27</v>
          </cell>
          <cell r="AS1455">
            <v>45278.630555555559</v>
          </cell>
          <cell r="AT1455">
            <v>45273.630555555559</v>
          </cell>
          <cell r="AU1455"/>
          <cell r="AV1455"/>
          <cell r="AW1455"/>
          <cell r="AX1455"/>
          <cell r="AY1455"/>
          <cell r="AZ1455"/>
          <cell r="BA1455"/>
          <cell r="BB1455"/>
          <cell r="BC1455" t="str">
            <v>PAID</v>
          </cell>
          <cell r="BD1455"/>
          <cell r="BE1455">
            <v>45249.630555555559</v>
          </cell>
          <cell r="BF1455">
            <v>-73.630555555559113</v>
          </cell>
          <cell r="BG1455">
            <v>45161</v>
          </cell>
          <cell r="BH1455">
            <v>45176</v>
          </cell>
        </row>
        <row r="1456">
          <cell r="E1456" t="str">
            <v>X22114899682</v>
          </cell>
          <cell r="F1456" t="str">
            <v>MAXIFUEL GAS STATIONS, INC.</v>
          </cell>
          <cell r="G1456" t="str">
            <v>SALINAS I, SALINAS I, BACOOR</v>
          </cell>
          <cell r="H1456" t="str">
            <v>BACOOR CITY</v>
          </cell>
          <cell r="I1456" t="str">
            <v>DASMA</v>
          </cell>
          <cell r="J1456"/>
          <cell r="K1456" t="str">
            <v>W/O ISSUE</v>
          </cell>
          <cell r="L1456" t="str">
            <v>CHALLENGER</v>
          </cell>
          <cell r="M1456" t="str">
            <v>CLOSE</v>
          </cell>
          <cell r="N1456" t="str">
            <v>JSP</v>
          </cell>
          <cell r="O1456">
            <v>11.62</v>
          </cell>
          <cell r="P1456">
            <v>10.029999999999999</v>
          </cell>
          <cell r="Q1456">
            <v>15.75</v>
          </cell>
          <cell r="R1456">
            <v>12</v>
          </cell>
          <cell r="S1456">
            <v>119786.25</v>
          </cell>
          <cell r="T1456" t="str">
            <v>NEW</v>
          </cell>
          <cell r="U1456">
            <v>9055.4500000000007</v>
          </cell>
          <cell r="V1456">
            <v>11150.21</v>
          </cell>
          <cell r="W1456">
            <v>45111.65347222222</v>
          </cell>
          <cell r="X1456">
            <v>45113</v>
          </cell>
          <cell r="Y1456">
            <v>45113</v>
          </cell>
          <cell r="Z1456"/>
          <cell r="AA1456">
            <v>45120.727083333331</v>
          </cell>
          <cell r="AB1456">
            <v>45397.731249999997</v>
          </cell>
          <cell r="AC1456">
            <v>9.0736111111109494</v>
          </cell>
          <cell r="AD1456">
            <v>7.7270833333313931</v>
          </cell>
          <cell r="AE1456">
            <v>277.0041666666657</v>
          </cell>
          <cell r="AF1456">
            <v>45130.427665770607</v>
          </cell>
          <cell r="AG1456">
            <v>45139.234117383508</v>
          </cell>
          <cell r="AH1456">
            <v>45161.65347222222</v>
          </cell>
          <cell r="AI1456">
            <v>0.31253549382715495</v>
          </cell>
          <cell r="AJ1456">
            <v>6.9251041666666424</v>
          </cell>
          <cell r="AK1456">
            <v>20</v>
          </cell>
          <cell r="AL1456">
            <v>36</v>
          </cell>
          <cell r="AM1456">
            <v>21.774193548387096</v>
          </cell>
          <cell r="AN1456">
            <v>27.58064516129032</v>
          </cell>
          <cell r="AO1456">
            <v>18.774193548387096</v>
          </cell>
          <cell r="AP1456">
            <v>40</v>
          </cell>
          <cell r="AQ1456">
            <v>32</v>
          </cell>
          <cell r="AR1456">
            <v>27</v>
          </cell>
          <cell r="AS1456">
            <v>45152.727083333331</v>
          </cell>
          <cell r="AT1456">
            <v>45147.727083333331</v>
          </cell>
          <cell r="AU1456"/>
          <cell r="AV1456"/>
          <cell r="AW1456"/>
          <cell r="AX1456"/>
          <cell r="AY1456"/>
          <cell r="AZ1456"/>
          <cell r="BA1456"/>
          <cell r="BB1456"/>
          <cell r="BC1456" t="str">
            <v>PAID</v>
          </cell>
          <cell r="BD1456"/>
          <cell r="BE1456">
            <v>45123.727083333331</v>
          </cell>
          <cell r="BF1456">
            <v>52.272916666668607</v>
          </cell>
          <cell r="BG1456">
            <v>45120</v>
          </cell>
          <cell r="BH1456">
            <v>45176</v>
          </cell>
        </row>
        <row r="1457">
          <cell r="E1457" t="str">
            <v>X23020489943</v>
          </cell>
          <cell r="F1457" t="str">
            <v>RICHARD C. SOMOOK</v>
          </cell>
          <cell r="G1457" t="str">
            <v>HERRERA ST., TOWN AND COUNTRY WEST SUBD, BACOOR</v>
          </cell>
          <cell r="H1457" t="str">
            <v>BACOOR CITY</v>
          </cell>
          <cell r="I1457" t="str">
            <v>DASMA</v>
          </cell>
          <cell r="J1457" t="str">
            <v>for scheduling</v>
          </cell>
          <cell r="K1457"/>
          <cell r="L1457" t="str">
            <v>CHALLENGER</v>
          </cell>
          <cell r="M1457" t="str">
            <v>CLOSE</v>
          </cell>
          <cell r="N1457" t="str">
            <v>JSP</v>
          </cell>
          <cell r="O1457">
            <v>91.58</v>
          </cell>
          <cell r="P1457">
            <v>66.934799999999996</v>
          </cell>
          <cell r="Q1457">
            <v>132.62</v>
          </cell>
          <cell r="R1457">
            <v>10</v>
          </cell>
          <cell r="S1457">
            <v>249949.19</v>
          </cell>
          <cell r="T1457" t="str">
            <v>MODIFICATION</v>
          </cell>
          <cell r="U1457">
            <v>71371.14</v>
          </cell>
          <cell r="V1457">
            <v>69646.19</v>
          </cell>
          <cell r="W1457">
            <v>45076.720833333333</v>
          </cell>
          <cell r="X1457">
            <v>45083</v>
          </cell>
          <cell r="Y1457">
            <v>45078</v>
          </cell>
          <cell r="Z1457"/>
          <cell r="AA1457">
            <v>45092.376388888886</v>
          </cell>
          <cell r="AB1457">
            <v>45412.413194444445</v>
          </cell>
          <cell r="AC1457">
            <v>15.655555555553292</v>
          </cell>
          <cell r="AD1457">
            <v>9.3763888888861402</v>
          </cell>
          <cell r="AE1457">
            <v>320.03680555555911</v>
          </cell>
          <cell r="AF1457">
            <v>45097.927729885057</v>
          </cell>
          <cell r="AG1457">
            <v>45107.38290229885</v>
          </cell>
          <cell r="AH1457">
            <v>45126.720833333333</v>
          </cell>
          <cell r="AI1457">
            <v>0.48505460588786908</v>
          </cell>
          <cell r="AJ1457">
            <v>7.2735637626263436</v>
          </cell>
          <cell r="AK1457">
            <v>26</v>
          </cell>
          <cell r="AL1457">
            <v>36</v>
          </cell>
          <cell r="AM1457">
            <v>24.206896551724139</v>
          </cell>
          <cell r="AN1457">
            <v>30.662068965517239</v>
          </cell>
          <cell r="AO1457">
            <v>21.206896551724139</v>
          </cell>
          <cell r="AP1457">
            <v>44</v>
          </cell>
          <cell r="AQ1457">
            <v>35.200000000000003</v>
          </cell>
          <cell r="AR1457">
            <v>30.200000000000003</v>
          </cell>
          <cell r="AS1457">
            <v>45127.576388888883</v>
          </cell>
          <cell r="AT1457">
            <v>45122.576388888883</v>
          </cell>
          <cell r="AU1457"/>
          <cell r="AV1457"/>
          <cell r="AW1457"/>
          <cell r="AX1457"/>
          <cell r="AY1457"/>
          <cell r="AZ1457"/>
          <cell r="BA1457"/>
          <cell r="BB1457"/>
          <cell r="BC1457" t="str">
            <v>PAID</v>
          </cell>
          <cell r="BD1457"/>
          <cell r="BE1457">
            <v>45095.376388888886</v>
          </cell>
          <cell r="BF1457">
            <v>80.62361111111386</v>
          </cell>
          <cell r="BG1457">
            <v>45092</v>
          </cell>
          <cell r="BH1457">
            <v>45176</v>
          </cell>
        </row>
        <row r="1458">
          <cell r="E1458" t="str">
            <v>X22114811672</v>
          </cell>
          <cell r="F1458" t="str">
            <v>MA ANNA CONCEPCION GARCIA MENDOZA</v>
          </cell>
          <cell r="G1458" t="str">
            <v>MA. CRISTINA, AYALA-ALABANG VILL, MUNTINLUPA</v>
          </cell>
          <cell r="H1458" t="str">
            <v>MUNTINLUPA CITY</v>
          </cell>
          <cell r="I1458" t="str">
            <v>PARAÑAQUE</v>
          </cell>
          <cell r="J1458" t="str">
            <v>for FCOMP/EAM error</v>
          </cell>
          <cell r="K1458" t="str">
            <v>W/ ISSUE</v>
          </cell>
          <cell r="L1458" t="str">
            <v>CHALLENGER</v>
          </cell>
          <cell r="M1458" t="str">
            <v>CLOSE</v>
          </cell>
          <cell r="N1458" t="str">
            <v>JSP</v>
          </cell>
          <cell r="O1458">
            <v>23</v>
          </cell>
          <cell r="P1458">
            <v>15.492800000000001</v>
          </cell>
          <cell r="Q1458">
            <v>31.43</v>
          </cell>
          <cell r="R1458">
            <v>92</v>
          </cell>
          <cell r="S1458">
            <v>208949.04</v>
          </cell>
          <cell r="T1458" t="str">
            <v>MODIFICATION</v>
          </cell>
          <cell r="U1458">
            <v>16053.24</v>
          </cell>
          <cell r="V1458">
            <v>17448.64</v>
          </cell>
          <cell r="W1458">
            <v>44917.322916666664</v>
          </cell>
          <cell r="X1458">
            <v>44924</v>
          </cell>
          <cell r="Y1458">
            <v>44924</v>
          </cell>
          <cell r="Z1458"/>
          <cell r="AA1458">
            <v>45140.736805555556</v>
          </cell>
          <cell r="AB1458">
            <v>45443.359027777777</v>
          </cell>
          <cell r="AC1458">
            <v>223.41388888889196</v>
          </cell>
          <cell r="AD1458">
            <v>216.7368055555562</v>
          </cell>
          <cell r="AE1458">
            <v>302.62222222222044</v>
          </cell>
          <cell r="AF1458">
            <v>44935.39729683195</v>
          </cell>
          <cell r="AG1458">
            <v>44944.0171315427</v>
          </cell>
          <cell r="AH1458">
            <v>44967.322916666664</v>
          </cell>
          <cell r="AI1458">
            <v>7.9509060457517426</v>
          </cell>
          <cell r="AJ1458">
            <v>7.5655555555555107</v>
          </cell>
          <cell r="AK1458">
            <v>20</v>
          </cell>
          <cell r="AL1458">
            <v>34</v>
          </cell>
          <cell r="AM1458">
            <v>21.074380165289259</v>
          </cell>
          <cell r="AN1458">
            <v>26.694214876033058</v>
          </cell>
          <cell r="AO1458">
            <v>18.074380165289259</v>
          </cell>
          <cell r="AP1458">
            <v>40</v>
          </cell>
          <cell r="AQ1458">
            <v>32</v>
          </cell>
          <cell r="AR1458">
            <v>27</v>
          </cell>
          <cell r="AS1458">
            <v>45172.736805555556</v>
          </cell>
          <cell r="AT1458">
            <v>45167.736805555556</v>
          </cell>
          <cell r="AU1458"/>
          <cell r="AV1458"/>
          <cell r="AW1458"/>
          <cell r="AX1458"/>
          <cell r="AY1458"/>
          <cell r="AZ1458"/>
          <cell r="BA1458"/>
          <cell r="BB1458"/>
          <cell r="BC1458" t="str">
            <v>PAID</v>
          </cell>
          <cell r="BD1458"/>
          <cell r="BE1458">
            <v>45143.736805555556</v>
          </cell>
          <cell r="BF1458">
            <v>32.263194444443798</v>
          </cell>
          <cell r="BG1458">
            <v>45008</v>
          </cell>
          <cell r="BH1458">
            <v>45176</v>
          </cell>
        </row>
        <row r="1459">
          <cell r="E1459" t="str">
            <v>X22114852547</v>
          </cell>
          <cell r="F1459" t="str">
            <v>FILINVEST LAND INC.</v>
          </cell>
          <cell r="G1459" t="str">
            <v>EAST SERVICE, ALABANG, MUNTINLUPA</v>
          </cell>
          <cell r="H1459" t="str">
            <v>MUNTINLUPA CITY</v>
          </cell>
          <cell r="I1459" t="str">
            <v>PARAÑAQUE</v>
          </cell>
          <cell r="J1459" t="str">
            <v>for resurvey 0419</v>
          </cell>
          <cell r="K1459" t="str">
            <v>W/ ISSUE</v>
          </cell>
          <cell r="L1459" t="str">
            <v>CHALLENGER</v>
          </cell>
          <cell r="M1459" t="str">
            <v>CLOSE</v>
          </cell>
          <cell r="N1459" t="str">
            <v>JSP</v>
          </cell>
          <cell r="O1459">
            <v>62.93</v>
          </cell>
          <cell r="P1459">
            <v>38.436100000000003</v>
          </cell>
          <cell r="Q1459">
            <v>103.75</v>
          </cell>
          <cell r="R1459">
            <v>36</v>
          </cell>
          <cell r="S1459">
            <v>308121.18</v>
          </cell>
          <cell r="T1459" t="str">
            <v>NEW</v>
          </cell>
          <cell r="U1459">
            <v>49043.99</v>
          </cell>
          <cell r="V1459">
            <v>51648.800000000003</v>
          </cell>
          <cell r="W1459">
            <v>44986.413888888892</v>
          </cell>
          <cell r="X1459">
            <v>44993</v>
          </cell>
          <cell r="Y1459">
            <v>44993</v>
          </cell>
          <cell r="Z1459"/>
          <cell r="AA1459">
            <v>45067.328472222223</v>
          </cell>
          <cell r="AB1459">
            <v>45456.663888888892</v>
          </cell>
          <cell r="AC1459">
            <v>80.914583333331393</v>
          </cell>
          <cell r="AD1459">
            <v>74.328472222223354</v>
          </cell>
          <cell r="AE1459">
            <v>389.33541666666861</v>
          </cell>
          <cell r="AF1459">
            <v>45007.620785440617</v>
          </cell>
          <cell r="AG1459">
            <v>45017.075957854409</v>
          </cell>
          <cell r="AH1459">
            <v>45036.413888888892</v>
          </cell>
          <cell r="AI1459">
            <v>2.506968928062618</v>
          </cell>
          <cell r="AJ1459">
            <v>8.8485321969697406</v>
          </cell>
          <cell r="AK1459">
            <v>26</v>
          </cell>
          <cell r="AL1459">
            <v>36</v>
          </cell>
          <cell r="AM1459">
            <v>24.206896551724139</v>
          </cell>
          <cell r="AN1459">
            <v>30.662068965517239</v>
          </cell>
          <cell r="AO1459">
            <v>21.206896551724139</v>
          </cell>
          <cell r="AP1459">
            <v>44</v>
          </cell>
          <cell r="AQ1459">
            <v>35.200000000000003</v>
          </cell>
          <cell r="AR1459">
            <v>30.200000000000003</v>
          </cell>
          <cell r="AS1459">
            <v>45102.52847222222</v>
          </cell>
          <cell r="AT1459">
            <v>45097.52847222222</v>
          </cell>
          <cell r="AU1459"/>
          <cell r="AV1459"/>
          <cell r="AW1459"/>
          <cell r="AX1459"/>
          <cell r="AY1459"/>
          <cell r="AZ1459"/>
          <cell r="BA1459"/>
          <cell r="BB1459"/>
          <cell r="BC1459" t="str">
            <v>PAID</v>
          </cell>
          <cell r="BD1459"/>
          <cell r="BE1459">
            <v>45070.328472222223</v>
          </cell>
          <cell r="BF1459">
            <v>105.67152777777665</v>
          </cell>
          <cell r="BG1459">
            <v>45064</v>
          </cell>
          <cell r="BH1459">
            <v>45176</v>
          </cell>
        </row>
        <row r="1460">
          <cell r="E1460" t="str">
            <v>X23062301418</v>
          </cell>
          <cell r="F1460" t="str">
            <v>CITY GOVERNMENT OF TAGUIG</v>
          </cell>
          <cell r="G1460" t="str">
            <v>MARAWI, MAHARLIKA VILL, TAGUIG CITY</v>
          </cell>
          <cell r="H1460" t="str">
            <v>TAGUIG CITY</v>
          </cell>
          <cell r="I1460" t="str">
            <v>PARAÑAQUE</v>
          </cell>
          <cell r="J1460"/>
          <cell r="K1460" t="str">
            <v>W/ ISSUE</v>
          </cell>
          <cell r="L1460" t="str">
            <v>VJC</v>
          </cell>
          <cell r="M1460" t="str">
            <v>CLOSE</v>
          </cell>
          <cell r="N1460" t="str">
            <v>JSP</v>
          </cell>
          <cell r="O1460">
            <v>65.72</v>
          </cell>
          <cell r="P1460">
            <v>79.6494</v>
          </cell>
          <cell r="Q1460">
            <v>94.7</v>
          </cell>
          <cell r="R1460">
            <v>109</v>
          </cell>
          <cell r="S1460">
            <v>581097.07999999996</v>
          </cell>
          <cell r="T1460" t="str">
            <v>NEW</v>
          </cell>
          <cell r="U1460">
            <v>51242.86</v>
          </cell>
          <cell r="V1460">
            <v>52691.61</v>
          </cell>
          <cell r="W1460">
            <v>45134.438194444447</v>
          </cell>
          <cell r="X1460">
            <v>45141.640277777777</v>
          </cell>
          <cell r="Y1460">
            <v>45138</v>
          </cell>
          <cell r="Z1460"/>
          <cell r="AA1460">
            <v>45190.309027777781</v>
          </cell>
          <cell r="AB1460">
            <v>45482.814583333333</v>
          </cell>
          <cell r="AC1460">
            <v>55.870833333334303</v>
          </cell>
          <cell r="AD1460">
            <v>48.668750000004366</v>
          </cell>
          <cell r="AE1460">
            <v>292.50555555555184</v>
          </cell>
          <cell r="AF1460">
            <v>45152.916793666234</v>
          </cell>
          <cell r="AG1460">
            <v>45161.644420125383</v>
          </cell>
          <cell r="AH1460">
            <v>45184.438194444447</v>
          </cell>
          <cell r="AI1460">
            <v>1.9509244791667004</v>
          </cell>
          <cell r="AJ1460">
            <v>6.9644179894179006</v>
          </cell>
          <cell r="AK1460">
            <v>23</v>
          </cell>
          <cell r="AL1460">
            <v>32</v>
          </cell>
          <cell r="AM1460">
            <v>21.478599221789885</v>
          </cell>
          <cell r="AN1460">
            <v>27.206225680933851</v>
          </cell>
          <cell r="AO1460">
            <v>18.478599221789885</v>
          </cell>
          <cell r="AP1460">
            <v>42</v>
          </cell>
          <cell r="AQ1460">
            <v>33.6</v>
          </cell>
          <cell r="AR1460">
            <v>28.6</v>
          </cell>
          <cell r="AS1460">
            <v>45223.90902777778</v>
          </cell>
          <cell r="AT1460">
            <v>45218.90902777778</v>
          </cell>
          <cell r="AU1460"/>
          <cell r="AV1460"/>
          <cell r="AW1460"/>
          <cell r="AX1460"/>
          <cell r="AY1460"/>
          <cell r="AZ1460"/>
          <cell r="BA1460"/>
          <cell r="BB1460"/>
          <cell r="BC1460" t="str">
            <v>PAID</v>
          </cell>
          <cell r="BD1460"/>
          <cell r="BE1460">
            <v>45193.309027777781</v>
          </cell>
          <cell r="BF1460">
            <v>-16.309027777781012</v>
          </cell>
          <cell r="BG1460">
            <v>45161</v>
          </cell>
          <cell r="BH1460">
            <v>45177</v>
          </cell>
        </row>
        <row r="1461">
          <cell r="E1461" t="str">
            <v>X22093708861</v>
          </cell>
          <cell r="F1461" t="str">
            <v>MONOCRETE CONSTRUCTION PHILIPPINES, INC.</v>
          </cell>
          <cell r="G1461" t="str">
            <v>PRES. DIOSDADO MACAPAGAL, ASIAWORLD CITY, PARANAQUE</v>
          </cell>
          <cell r="H1461" t="str">
            <v>PARAÑAQUE CITY</v>
          </cell>
          <cell r="I1461" t="str">
            <v>PARAÑAQUE</v>
          </cell>
          <cell r="J1461" t="str">
            <v>1203 execution meter 1205 1 pm, 1/10-follow up ROW</v>
          </cell>
          <cell r="K1461" t="str">
            <v>W/ ISSUE</v>
          </cell>
          <cell r="L1461" t="str">
            <v>CHALLENGER</v>
          </cell>
          <cell r="M1461" t="str">
            <v>CLOSE</v>
          </cell>
          <cell r="N1461" t="str">
            <v>JSP</v>
          </cell>
          <cell r="O1461">
            <v>63.86</v>
          </cell>
          <cell r="P1461">
            <v>27.4528</v>
          </cell>
          <cell r="Q1461">
            <v>87.03</v>
          </cell>
          <cell r="R1461">
            <v>240.55</v>
          </cell>
          <cell r="S1461">
            <v>649699.93000000005</v>
          </cell>
          <cell r="T1461" t="str">
            <v>NEW</v>
          </cell>
          <cell r="U1461">
            <v>44535.54</v>
          </cell>
          <cell r="V1461">
            <v>47085.78</v>
          </cell>
          <cell r="W1461">
            <v>44874.611805555556</v>
          </cell>
          <cell r="X1461">
            <v>44880.62777777778</v>
          </cell>
          <cell r="Y1461">
            <v>44880</v>
          </cell>
          <cell r="Z1461"/>
          <cell r="AA1461">
            <v>44961.622916666667</v>
          </cell>
          <cell r="AB1461">
            <v>45358.356944444444</v>
          </cell>
          <cell r="AC1461">
            <v>87.011111111110949</v>
          </cell>
          <cell r="AD1461">
            <v>80.995138888887595</v>
          </cell>
          <cell r="AE1461">
            <v>396.73402777777665</v>
          </cell>
          <cell r="AF1461">
            <v>44892.229335436037</v>
          </cell>
          <cell r="AG1461">
            <v>44900.727343404164</v>
          </cell>
          <cell r="AH1461">
            <v>44924.611805555556</v>
          </cell>
          <cell r="AI1461">
            <v>3.1651867954911372</v>
          </cell>
          <cell r="AJ1461">
            <v>9.4460482804232537</v>
          </cell>
          <cell r="AK1461">
            <v>23</v>
          </cell>
          <cell r="AL1461">
            <v>30</v>
          </cell>
          <cell r="AM1461">
            <v>20.617529880478088</v>
          </cell>
          <cell r="AN1461">
            <v>26.115537848605577</v>
          </cell>
          <cell r="AO1461">
            <v>17.617529880478088</v>
          </cell>
          <cell r="AP1461">
            <v>42</v>
          </cell>
          <cell r="AQ1461">
            <v>33.6</v>
          </cell>
          <cell r="AR1461">
            <v>28.6</v>
          </cell>
          <cell r="AS1461">
            <v>44995.222916666666</v>
          </cell>
          <cell r="AT1461">
            <v>44990.222916666666</v>
          </cell>
          <cell r="AU1461"/>
          <cell r="AV1461"/>
          <cell r="AW1461"/>
          <cell r="AX1461"/>
          <cell r="AY1461"/>
          <cell r="AZ1461"/>
          <cell r="BA1461"/>
          <cell r="BB1461"/>
          <cell r="BC1461" t="str">
            <v>PAID</v>
          </cell>
          <cell r="BD1461"/>
          <cell r="BE1461">
            <v>44964.622916666667</v>
          </cell>
          <cell r="BF1461">
            <v>216.37708333333285</v>
          </cell>
          <cell r="BG1461">
            <v>44961</v>
          </cell>
          <cell r="BH1461">
            <v>45181</v>
          </cell>
        </row>
        <row r="1462">
          <cell r="E1462" t="str">
            <v>X22125008984</v>
          </cell>
          <cell r="F1462" t="str">
            <v>MAXIFUEL GAS STATIONS, INC.</v>
          </cell>
          <cell r="G1462" t="str">
            <v>SALINAS I, SALINAS I, BACOOR</v>
          </cell>
          <cell r="H1462" t="str">
            <v>BACOOR CITY</v>
          </cell>
          <cell r="I1462" t="str">
            <v>DASMA</v>
          </cell>
          <cell r="J1462"/>
          <cell r="K1462" t="str">
            <v>W/O ISSUE</v>
          </cell>
          <cell r="L1462" t="str">
            <v>CHALLENGER</v>
          </cell>
          <cell r="M1462" t="str">
            <v>CLOSE</v>
          </cell>
          <cell r="N1462" t="str">
            <v>JSP</v>
          </cell>
          <cell r="O1462">
            <v>28.75</v>
          </cell>
          <cell r="P1462">
            <v>24.07</v>
          </cell>
          <cell r="Q1462">
            <v>59.78</v>
          </cell>
          <cell r="R1462">
            <v>12</v>
          </cell>
          <cell r="S1462">
            <v>90685.72</v>
          </cell>
          <cell r="T1462" t="str">
            <v>NEW</v>
          </cell>
          <cell r="U1462">
            <v>22404.76</v>
          </cell>
          <cell r="V1462">
            <v>49603.360000000001</v>
          </cell>
          <cell r="W1462">
            <v>45111.65902777778</v>
          </cell>
          <cell r="X1462">
            <v>45113</v>
          </cell>
          <cell r="Y1462">
            <v>45113</v>
          </cell>
          <cell r="Z1462"/>
          <cell r="AA1462">
            <v>45120.727083333331</v>
          </cell>
          <cell r="AB1462">
            <v>45407.621527777781</v>
          </cell>
          <cell r="AC1462">
            <v>9.0680555555518367</v>
          </cell>
          <cell r="AD1462">
            <v>7.7270833333313931</v>
          </cell>
          <cell r="AE1462">
            <v>286.89444444444962</v>
          </cell>
          <cell r="AF1462">
            <v>45131.744529636519</v>
          </cell>
          <cell r="AG1462">
            <v>45140.900663465509</v>
          </cell>
          <cell r="AH1462">
            <v>45161.65902777778</v>
          </cell>
          <cell r="AI1462">
            <v>0.29460228797626131</v>
          </cell>
          <cell r="AJ1462">
            <v>6.8308201058202291</v>
          </cell>
          <cell r="AK1462">
            <v>23</v>
          </cell>
          <cell r="AL1462">
            <v>36</v>
          </cell>
          <cell r="AM1462">
            <v>23.085501858736059</v>
          </cell>
          <cell r="AN1462">
            <v>29.241635687732341</v>
          </cell>
          <cell r="AO1462">
            <v>20.085501858736059</v>
          </cell>
          <cell r="AP1462">
            <v>42</v>
          </cell>
          <cell r="AQ1462">
            <v>33.6</v>
          </cell>
          <cell r="AR1462">
            <v>28.6</v>
          </cell>
          <cell r="AS1462">
            <v>45154.32708333333</v>
          </cell>
          <cell r="AT1462">
            <v>45149.32708333333</v>
          </cell>
          <cell r="AU1462"/>
          <cell r="AV1462"/>
          <cell r="AW1462"/>
          <cell r="AX1462"/>
          <cell r="AY1462"/>
          <cell r="AZ1462"/>
          <cell r="BA1462"/>
          <cell r="BB1462"/>
          <cell r="BC1462" t="str">
            <v>PAID</v>
          </cell>
          <cell r="BD1462" t="str">
            <v>WITH BACKJOB</v>
          </cell>
          <cell r="BE1462">
            <v>45123.727083333331</v>
          </cell>
          <cell r="BF1462">
            <v>57.272916666668607</v>
          </cell>
          <cell r="BG1462">
            <v>45120</v>
          </cell>
          <cell r="BH1462">
            <v>45181</v>
          </cell>
        </row>
        <row r="1463">
          <cell r="E1463" t="str">
            <v>X23072895442</v>
          </cell>
          <cell r="F1463" t="str">
            <v>BAUER FOUNDATIONS PHILIPPINES, INC.</v>
          </cell>
          <cell r="G1463" t="str">
            <v>R.M.T. INDUSTRIAL COMPLEX, R.M.T. INDUSTRIAL COMPLEX, MUNTINLUPA</v>
          </cell>
          <cell r="H1463" t="str">
            <v>MUNTINLUPA CITY</v>
          </cell>
          <cell r="I1463" t="str">
            <v>PARAÑAQUE</v>
          </cell>
          <cell r="J1463"/>
          <cell r="K1463"/>
          <cell r="L1463" t="str">
            <v>VJC</v>
          </cell>
          <cell r="M1463" t="str">
            <v>CLOSE</v>
          </cell>
          <cell r="N1463" t="str">
            <v>JSP</v>
          </cell>
          <cell r="O1463">
            <v>23.14</v>
          </cell>
          <cell r="P1463">
            <v>13.496700000000001</v>
          </cell>
          <cell r="Q1463">
            <v>31.68</v>
          </cell>
          <cell r="R1463">
            <v>0</v>
          </cell>
          <cell r="S1463">
            <v>39306.300000000003</v>
          </cell>
          <cell r="T1463" t="str">
            <v>TERMINATION</v>
          </cell>
          <cell r="U1463">
            <v>18035.64</v>
          </cell>
          <cell r="V1463">
            <v>22636.66</v>
          </cell>
          <cell r="W1463">
            <v>45140.375694444447</v>
          </cell>
          <cell r="X1463">
            <v>45142.52847222222</v>
          </cell>
          <cell r="Y1463">
            <v>45141</v>
          </cell>
          <cell r="Z1463"/>
          <cell r="AA1463">
            <v>45164.368055555555</v>
          </cell>
          <cell r="AB1463">
            <v>45426.594444444447</v>
          </cell>
          <cell r="AC1463">
            <v>23.992361111108039</v>
          </cell>
          <cell r="AD1463">
            <v>21.839583333334303</v>
          </cell>
          <cell r="AE1463">
            <v>262.22638888889196</v>
          </cell>
          <cell r="AF1463">
            <v>45159.149887992833</v>
          </cell>
          <cell r="AG1463">
            <v>45167.956339605735</v>
          </cell>
          <cell r="AH1463">
            <v>45190.375694444447</v>
          </cell>
          <cell r="AI1463">
            <v>0.82640354938261007</v>
          </cell>
          <cell r="AJ1463">
            <v>6.5556597222222992</v>
          </cell>
          <cell r="AK1463">
            <v>20</v>
          </cell>
          <cell r="AL1463">
            <v>36</v>
          </cell>
          <cell r="AM1463">
            <v>21.774193548387096</v>
          </cell>
          <cell r="AN1463">
            <v>27.58064516129032</v>
          </cell>
          <cell r="AO1463">
            <v>18.774193548387096</v>
          </cell>
          <cell r="AP1463">
            <v>40</v>
          </cell>
          <cell r="AQ1463">
            <v>32</v>
          </cell>
          <cell r="AR1463">
            <v>27</v>
          </cell>
          <cell r="AS1463">
            <v>45196.368055555555</v>
          </cell>
          <cell r="AT1463">
            <v>45191.368055555555</v>
          </cell>
          <cell r="AU1463"/>
          <cell r="AV1463"/>
          <cell r="AW1463"/>
          <cell r="AX1463"/>
          <cell r="AY1463"/>
          <cell r="AZ1463"/>
          <cell r="BA1463"/>
          <cell r="BB1463"/>
          <cell r="BC1463" t="str">
            <v>PAID</v>
          </cell>
          <cell r="BD1463"/>
          <cell r="BE1463">
            <v>45167.368055555555</v>
          </cell>
          <cell r="BF1463">
            <v>13.631944444445253</v>
          </cell>
          <cell r="BG1463">
            <v>45148</v>
          </cell>
          <cell r="BH1463">
            <v>45181</v>
          </cell>
        </row>
        <row r="1464">
          <cell r="E1464" t="str">
            <v>X22073036516</v>
          </cell>
          <cell r="F1464" t="str">
            <v>CITY GOVT OF MUNTINLUPA</v>
          </cell>
          <cell r="G1464" t="str">
            <v>PUROK 4, PUROK 4, MUNTINLUPA</v>
          </cell>
          <cell r="H1464" t="str">
            <v>MUNTINLUPA CITY</v>
          </cell>
          <cell r="I1464" t="str">
            <v>PARAÑAQUE</v>
          </cell>
          <cell r="J1464" t="str">
            <v>for execution 1025, clf, bct, pinapalpat DT pole malapit kasi sa terrace</v>
          </cell>
          <cell r="K1464"/>
          <cell r="L1464" t="str">
            <v>VJC</v>
          </cell>
          <cell r="M1464" t="str">
            <v>CLOSE</v>
          </cell>
          <cell r="N1464" t="str">
            <v>JSP</v>
          </cell>
          <cell r="O1464">
            <v>66.319999999999993</v>
          </cell>
          <cell r="P1464"/>
          <cell r="Q1464">
            <v>98.1</v>
          </cell>
          <cell r="R1464">
            <v>99.5</v>
          </cell>
          <cell r="S1464">
            <v>529314.23</v>
          </cell>
          <cell r="T1464" t="str">
            <v>MODIFICATION</v>
          </cell>
          <cell r="U1464">
            <v>46255.06</v>
          </cell>
          <cell r="V1464">
            <v>64220.87</v>
          </cell>
          <cell r="W1464">
            <v>44853.455555555556</v>
          </cell>
          <cell r="X1464">
            <v>44859</v>
          </cell>
          <cell r="Y1464">
            <v>44856</v>
          </cell>
          <cell r="Z1464"/>
          <cell r="AA1464">
            <v>44903.344444444447</v>
          </cell>
          <cell r="AB1464">
            <v>45482.795138888891</v>
          </cell>
          <cell r="AC1464">
            <v>49.888888888890506</v>
          </cell>
          <cell r="AD1464">
            <v>44.344444444446708</v>
          </cell>
          <cell r="AE1464">
            <v>579.4506944444438</v>
          </cell>
          <cell r="AF1464">
            <v>44872.755935783694</v>
          </cell>
          <cell r="AG1464">
            <v>44881.70270384453</v>
          </cell>
          <cell r="AH1464">
            <v>44903.455555555556</v>
          </cell>
          <cell r="AI1464">
            <v>1.6778488206877498</v>
          </cell>
          <cell r="AJ1464">
            <v>13.796445105820091</v>
          </cell>
          <cell r="AK1464">
            <v>23</v>
          </cell>
          <cell r="AL1464">
            <v>34</v>
          </cell>
          <cell r="AM1464">
            <v>22.300380228136884</v>
          </cell>
          <cell r="AN1464">
            <v>28.247148288973385</v>
          </cell>
          <cell r="AO1464">
            <v>19.300380228136884</v>
          </cell>
          <cell r="AP1464">
            <v>42</v>
          </cell>
          <cell r="AQ1464">
            <v>33.6</v>
          </cell>
          <cell r="AR1464">
            <v>28.6</v>
          </cell>
          <cell r="AS1464">
            <v>44936.944444444445</v>
          </cell>
          <cell r="AT1464">
            <v>44931.944444444445</v>
          </cell>
          <cell r="AU1464"/>
          <cell r="AV1464"/>
          <cell r="AW1464"/>
          <cell r="AX1464"/>
          <cell r="AY1464"/>
          <cell r="AZ1464"/>
          <cell r="BA1464"/>
          <cell r="BB1464"/>
          <cell r="BC1464" t="str">
            <v>PAID</v>
          </cell>
          <cell r="BD1464"/>
          <cell r="BE1464">
            <v>44906.344444444447</v>
          </cell>
          <cell r="BF1464">
            <v>274.65555555555329</v>
          </cell>
          <cell r="BG1464">
            <v>44903</v>
          </cell>
          <cell r="BH1464">
            <v>45181</v>
          </cell>
        </row>
        <row r="1465">
          <cell r="E1465" t="str">
            <v>X23062033488</v>
          </cell>
          <cell r="F1465" t="str">
            <v>EDWARD GUION HONG CHUA</v>
          </cell>
          <cell r="G1465" t="str">
            <v>MASBATE LOOP, MARINA SUBD, PARANAQUE</v>
          </cell>
          <cell r="H1465" t="str">
            <v>PARAÑAQUE CITY</v>
          </cell>
          <cell r="I1465" t="str">
            <v>PARAÑAQUE</v>
          </cell>
          <cell r="J1465"/>
          <cell r="K1465"/>
          <cell r="L1465" t="str">
            <v>VJC</v>
          </cell>
          <cell r="M1465" t="str">
            <v>CLOSE</v>
          </cell>
          <cell r="N1465" t="str">
            <v>JSP</v>
          </cell>
          <cell r="O1465">
            <v>22.43</v>
          </cell>
          <cell r="P1465">
            <v>11.23</v>
          </cell>
          <cell r="Q1465">
            <v>30.78</v>
          </cell>
          <cell r="R1465">
            <v>80</v>
          </cell>
          <cell r="S1465">
            <v>57412.95</v>
          </cell>
          <cell r="T1465" t="str">
            <v>MODIFICATION</v>
          </cell>
          <cell r="U1465">
            <v>17502.98</v>
          </cell>
          <cell r="V1465">
            <v>17230.23</v>
          </cell>
          <cell r="W1465">
            <v>45152.720833333333</v>
          </cell>
          <cell r="X1465">
            <v>45155.638194444444</v>
          </cell>
          <cell r="Y1465">
            <v>45154</v>
          </cell>
          <cell r="Z1465"/>
          <cell r="AA1465">
            <v>45246.631249999999</v>
          </cell>
          <cell r="AB1465">
            <v>45497.692361111112</v>
          </cell>
          <cell r="AC1465">
            <v>93.910416666665697</v>
          </cell>
          <cell r="AD1465">
            <v>90.993055555554747</v>
          </cell>
          <cell r="AE1465">
            <v>251.06111111111386</v>
          </cell>
          <cell r="AF1465">
            <v>45170.795213498619</v>
          </cell>
          <cell r="AG1465">
            <v>45179.415048209368</v>
          </cell>
          <cell r="AH1465">
            <v>45202.720833333333</v>
          </cell>
          <cell r="AI1465">
            <v>3.3421060049019262</v>
          </cell>
          <cell r="AJ1465">
            <v>6.2765277777778463</v>
          </cell>
          <cell r="AK1465">
            <v>20</v>
          </cell>
          <cell r="AL1465">
            <v>34</v>
          </cell>
          <cell r="AM1465">
            <v>21.074380165289259</v>
          </cell>
          <cell r="AN1465">
            <v>26.694214876033058</v>
          </cell>
          <cell r="AO1465">
            <v>18.074380165289259</v>
          </cell>
          <cell r="AP1465">
            <v>40</v>
          </cell>
          <cell r="AQ1465">
            <v>32</v>
          </cell>
          <cell r="AR1465">
            <v>27</v>
          </cell>
          <cell r="AS1465">
            <v>45278.631249999999</v>
          </cell>
          <cell r="AT1465">
            <v>45273.631249999999</v>
          </cell>
          <cell r="AU1465"/>
          <cell r="AV1465"/>
          <cell r="AW1465"/>
          <cell r="AX1465"/>
          <cell r="AY1465"/>
          <cell r="AZ1465"/>
          <cell r="BA1465"/>
          <cell r="BB1465"/>
          <cell r="BC1465" t="str">
            <v>PAID</v>
          </cell>
          <cell r="BD1465"/>
          <cell r="BE1465">
            <v>45249.631249999999</v>
          </cell>
          <cell r="BF1465">
            <v>-68.631249999998545</v>
          </cell>
          <cell r="BG1465">
            <v>45161</v>
          </cell>
          <cell r="BH1465">
            <v>45181</v>
          </cell>
        </row>
        <row r="1466">
          <cell r="E1466" t="str">
            <v>X23062466537</v>
          </cell>
          <cell r="F1466" t="str">
            <v>DEPARTMENT OF PUBLIC WORKS AND HIGHWAYS</v>
          </cell>
          <cell r="G1466" t="str">
            <v>GEN. SANTOS, UPPER BICUTAN, TAGUIG CITY</v>
          </cell>
          <cell r="H1466" t="str">
            <v>TAGUIG CITY</v>
          </cell>
          <cell r="I1466" t="str">
            <v>PARAÑAQUE</v>
          </cell>
          <cell r="J1466"/>
          <cell r="K1466" t="str">
            <v>No PO due to contract budget concerns</v>
          </cell>
          <cell r="L1466" t="str">
            <v>VJC</v>
          </cell>
          <cell r="M1466" t="str">
            <v>CLOSE</v>
          </cell>
          <cell r="N1466" t="str">
            <v>JSP</v>
          </cell>
          <cell r="O1466">
            <v>106.42</v>
          </cell>
          <cell r="P1466">
            <v>61.4056</v>
          </cell>
          <cell r="Q1466">
            <v>145.33000000000001</v>
          </cell>
          <cell r="R1466">
            <v>281</v>
          </cell>
          <cell r="S1466">
            <v>829258.19</v>
          </cell>
          <cell r="T1466" t="str">
            <v>MODIFICATION</v>
          </cell>
          <cell r="U1466">
            <v>82957.16</v>
          </cell>
          <cell r="V1466">
            <v>89516.36</v>
          </cell>
          <cell r="W1466">
            <v>45156.509722222225</v>
          </cell>
          <cell r="X1466">
            <v>45167</v>
          </cell>
          <cell r="Y1466">
            <v>45160</v>
          </cell>
          <cell r="Z1466"/>
          <cell r="AA1466">
            <v>45246.632638888892</v>
          </cell>
          <cell r="AB1466">
            <v>45446.847222222219</v>
          </cell>
          <cell r="AC1466">
            <v>90.122916666667152</v>
          </cell>
          <cell r="AD1466">
            <v>79.632638888891961</v>
          </cell>
          <cell r="AE1466">
            <v>200.21458333332703</v>
          </cell>
          <cell r="AF1466">
            <v>45175.0170751634</v>
          </cell>
          <cell r="AG1466">
            <v>45183.75236928105</v>
          </cell>
          <cell r="AH1466">
            <v>45206.509722222225</v>
          </cell>
          <cell r="AI1466">
            <v>3.1427478632478802</v>
          </cell>
          <cell r="AJ1466">
            <v>4.5503314393937959</v>
          </cell>
          <cell r="AK1466">
            <v>26</v>
          </cell>
          <cell r="AL1466">
            <v>30</v>
          </cell>
          <cell r="AM1466">
            <v>21.507352941176471</v>
          </cell>
          <cell r="AN1466">
            <v>27.242647058823529</v>
          </cell>
          <cell r="AO1466">
            <v>18.507352941176471</v>
          </cell>
          <cell r="AP1466">
            <v>44</v>
          </cell>
          <cell r="AQ1466">
            <v>35.200000000000003</v>
          </cell>
          <cell r="AR1466">
            <v>30.200000000000003</v>
          </cell>
          <cell r="AS1466">
            <v>45281.832638888889</v>
          </cell>
          <cell r="AT1466">
            <v>45276.832638888889</v>
          </cell>
          <cell r="AU1466"/>
          <cell r="AV1466"/>
          <cell r="AW1466"/>
          <cell r="AX1466"/>
          <cell r="AY1466"/>
          <cell r="AZ1466"/>
          <cell r="BA1466"/>
          <cell r="BB1466"/>
          <cell r="BC1466" t="str">
            <v>PAID</v>
          </cell>
          <cell r="BD1466"/>
          <cell r="BE1466">
            <v>45249.632638888892</v>
          </cell>
          <cell r="BF1466">
            <v>-66.632638888891961</v>
          </cell>
          <cell r="BG1466">
            <v>45168</v>
          </cell>
          <cell r="BH1466">
            <v>45183</v>
          </cell>
        </row>
        <row r="1467">
          <cell r="E1467" t="str">
            <v>X21073169692</v>
          </cell>
          <cell r="F1467" t="str">
            <v>OMAR SALAS ROA</v>
          </cell>
          <cell r="G1467" t="str">
            <v>MATABUNGKAY, AYALA-ALABANG VILL, MUNTINLUPA</v>
          </cell>
          <cell r="H1467" t="str">
            <v>MUNTINLUPA CITY</v>
          </cell>
          <cell r="I1467" t="str">
            <v>PARAÑAQUE</v>
          </cell>
          <cell r="J1467"/>
          <cell r="K1467" t="str">
            <v>W/O ISSUE</v>
          </cell>
          <cell r="L1467" t="str">
            <v>CHALLENGER</v>
          </cell>
          <cell r="M1467" t="str">
            <v>CLOSE</v>
          </cell>
          <cell r="N1467" t="str">
            <v>JSP</v>
          </cell>
          <cell r="O1467">
            <v>44.81</v>
          </cell>
          <cell r="P1467">
            <v>15.3728</v>
          </cell>
          <cell r="Q1467">
            <v>61.33</v>
          </cell>
          <cell r="R1467">
            <v>80</v>
          </cell>
          <cell r="S1467">
            <v>192505.19</v>
          </cell>
          <cell r="T1467" t="str">
            <v>NEW</v>
          </cell>
          <cell r="U1467">
            <v>34592.04</v>
          </cell>
          <cell r="V1467">
            <v>36628.44</v>
          </cell>
          <cell r="W1467">
            <v>45139.706250000003</v>
          </cell>
          <cell r="X1467">
            <v>45145</v>
          </cell>
          <cell r="Y1467">
            <v>45145</v>
          </cell>
          <cell r="Z1467"/>
          <cell r="AA1467">
            <v>45149.515972222223</v>
          </cell>
          <cell r="AB1467">
            <v>45420.738888888889</v>
          </cell>
          <cell r="AC1467">
            <v>9.8097222222204437</v>
          </cell>
          <cell r="AD1467">
            <v>4.515972222223354</v>
          </cell>
          <cell r="AE1467">
            <v>271.2229166666657</v>
          </cell>
          <cell r="AF1467">
            <v>45159.006630228141</v>
          </cell>
          <cell r="AG1467">
            <v>45167.953398288977</v>
          </cell>
          <cell r="AH1467">
            <v>45189.706250000003</v>
          </cell>
          <cell r="AI1467">
            <v>0.32991776783171056</v>
          </cell>
          <cell r="AJ1467">
            <v>6.4576884920634692</v>
          </cell>
          <cell r="AK1467">
            <v>23</v>
          </cell>
          <cell r="AL1467">
            <v>34</v>
          </cell>
          <cell r="AM1467">
            <v>22.300380228136884</v>
          </cell>
          <cell r="AN1467">
            <v>28.247148288973385</v>
          </cell>
          <cell r="AO1467">
            <v>19.300380228136884</v>
          </cell>
          <cell r="AP1467">
            <v>42</v>
          </cell>
          <cell r="AQ1467">
            <v>33.6</v>
          </cell>
          <cell r="AR1467">
            <v>28.6</v>
          </cell>
          <cell r="AS1467">
            <v>45183.115972222222</v>
          </cell>
          <cell r="AT1467">
            <v>45178.115972222222</v>
          </cell>
          <cell r="AU1467"/>
          <cell r="AV1467"/>
          <cell r="AW1467"/>
          <cell r="AX1467"/>
          <cell r="AY1467"/>
          <cell r="AZ1467"/>
          <cell r="BA1467"/>
          <cell r="BB1467"/>
          <cell r="BC1467" t="str">
            <v>PAID</v>
          </cell>
          <cell r="BD1467" t="str">
            <v>WITH BACKJOB</v>
          </cell>
          <cell r="BE1467">
            <v>45152.515972222223</v>
          </cell>
          <cell r="BF1467">
            <v>32.484027777776646</v>
          </cell>
          <cell r="BG1467">
            <v>45149</v>
          </cell>
          <cell r="BH1467">
            <v>45185</v>
          </cell>
        </row>
        <row r="1468">
          <cell r="E1468" t="str">
            <v>X23020586108</v>
          </cell>
          <cell r="F1468" t="str">
            <v>CASTLEON DINER CLUB MANILA CO</v>
          </cell>
          <cell r="G1468" t="str">
            <v>ALABANG-ZAPOTE, ALMANZA I, LAS PINAS CITY</v>
          </cell>
          <cell r="H1468" t="str">
            <v>LAS PINAS CITY</v>
          </cell>
          <cell r="I1468" t="str">
            <v>PARAÑAQUE</v>
          </cell>
          <cell r="J1468"/>
          <cell r="K1468" t="str">
            <v>W/ ISSUE</v>
          </cell>
          <cell r="L1468" t="str">
            <v>CHALLENGER</v>
          </cell>
          <cell r="M1468" t="str">
            <v>CLOSE</v>
          </cell>
          <cell r="N1468" t="str">
            <v>JSP</v>
          </cell>
          <cell r="O1468">
            <v>40.14</v>
          </cell>
          <cell r="P1468">
            <v>17.993300000000001</v>
          </cell>
          <cell r="Q1468">
            <v>54.87</v>
          </cell>
          <cell r="R1468">
            <v>61</v>
          </cell>
          <cell r="S1468">
            <v>259780.02</v>
          </cell>
          <cell r="T1468" t="str">
            <v>NEW</v>
          </cell>
          <cell r="U1468">
            <v>31283.599999999999</v>
          </cell>
          <cell r="V1468">
            <v>32455.200000000001</v>
          </cell>
          <cell r="W1468">
            <v>45092.643055555556</v>
          </cell>
          <cell r="X1468">
            <v>45098.357638888891</v>
          </cell>
          <cell r="Y1468">
            <v>45096</v>
          </cell>
          <cell r="Z1468"/>
          <cell r="AA1468">
            <v>45142.802083333336</v>
          </cell>
          <cell r="AB1468">
            <v>45443.369444444441</v>
          </cell>
          <cell r="AC1468">
            <v>50.159027777779556</v>
          </cell>
          <cell r="AD1468">
            <v>44.444444444445253</v>
          </cell>
          <cell r="AE1468">
            <v>300.56736111110513</v>
          </cell>
          <cell r="AF1468">
            <v>45111.943435783694</v>
          </cell>
          <cell r="AG1468">
            <v>45120.89020384453</v>
          </cell>
          <cell r="AH1468">
            <v>45142.643055555556</v>
          </cell>
          <cell r="AI1468">
            <v>1.6869340544189289</v>
          </cell>
          <cell r="AJ1468">
            <v>7.1563657407405987</v>
          </cell>
          <cell r="AK1468">
            <v>23</v>
          </cell>
          <cell r="AL1468">
            <v>34</v>
          </cell>
          <cell r="AM1468">
            <v>22.300380228136884</v>
          </cell>
          <cell r="AN1468">
            <v>28.247148288973385</v>
          </cell>
          <cell r="AO1468">
            <v>19.300380228136884</v>
          </cell>
          <cell r="AP1468">
            <v>42</v>
          </cell>
          <cell r="AQ1468">
            <v>33.6</v>
          </cell>
          <cell r="AR1468">
            <v>28.6</v>
          </cell>
          <cell r="AS1468">
            <v>45176.402083333334</v>
          </cell>
          <cell r="AT1468">
            <v>45171.402083333334</v>
          </cell>
          <cell r="AU1468"/>
          <cell r="AV1468"/>
          <cell r="AW1468"/>
          <cell r="AX1468"/>
          <cell r="AY1468"/>
          <cell r="AZ1468"/>
          <cell r="BA1468"/>
          <cell r="BB1468"/>
          <cell r="BC1468" t="str">
            <v>PAID</v>
          </cell>
          <cell r="BD1468"/>
          <cell r="BE1468">
            <v>45145.802083333336</v>
          </cell>
          <cell r="BF1468">
            <v>39.197916666664241</v>
          </cell>
          <cell r="BG1468">
            <v>45142</v>
          </cell>
          <cell r="BH1468">
            <v>45185</v>
          </cell>
        </row>
        <row r="1469">
          <cell r="E1469" t="str">
            <v>X23031072856</v>
          </cell>
          <cell r="F1469" t="str">
            <v>JAMES SY NG</v>
          </cell>
          <cell r="G1469" t="str">
            <v>DONA SOLEDAD EXTN, BETTER LIVING SUBD, PARANAQUE</v>
          </cell>
          <cell r="H1469" t="str">
            <v>PARAÑAQUE CITY</v>
          </cell>
          <cell r="I1469" t="str">
            <v>PARAÑAQUE</v>
          </cell>
          <cell r="J1469" t="str">
            <v>for scheduling</v>
          </cell>
          <cell r="K1469" t="str">
            <v>W/ ISSUE</v>
          </cell>
          <cell r="L1469" t="str">
            <v>CHALLENGER</v>
          </cell>
          <cell r="M1469" t="str">
            <v>CLOSE</v>
          </cell>
          <cell r="N1469" t="str">
            <v>JSP</v>
          </cell>
          <cell r="O1469">
            <v>131.88999999999999</v>
          </cell>
          <cell r="P1469">
            <v>93.367500000000007</v>
          </cell>
          <cell r="Q1469">
            <v>203.6</v>
          </cell>
          <cell r="R1469">
            <v>153</v>
          </cell>
          <cell r="S1469">
            <v>763918.66</v>
          </cell>
          <cell r="T1469" t="str">
            <v>NEW</v>
          </cell>
          <cell r="U1469">
            <v>102808.15</v>
          </cell>
          <cell r="V1469">
            <v>147257.74</v>
          </cell>
          <cell r="W1469">
            <v>45078.65</v>
          </cell>
          <cell r="X1469">
            <v>45083</v>
          </cell>
          <cell r="Y1469">
            <v>45079</v>
          </cell>
          <cell r="Z1469"/>
          <cell r="AA1469">
            <v>45121.308333333334</v>
          </cell>
          <cell r="AB1469">
            <v>45358.620833333334</v>
          </cell>
          <cell r="AC1469">
            <v>42.658333333332848</v>
          </cell>
          <cell r="AD1469">
            <v>38.308333333334303</v>
          </cell>
          <cell r="AE1469">
            <v>237.3125</v>
          </cell>
          <cell r="AF1469">
            <v>45098.663698630138</v>
          </cell>
          <cell r="AG1469">
            <v>45107.800684931506</v>
          </cell>
          <cell r="AH1469">
            <v>45128.65</v>
          </cell>
          <cell r="AI1469">
            <v>1.3902046130952221</v>
          </cell>
          <cell r="AJ1469">
            <v>5.1589673913043477</v>
          </cell>
          <cell r="AK1469">
            <v>28</v>
          </cell>
          <cell r="AL1469">
            <v>32</v>
          </cell>
          <cell r="AM1469">
            <v>23.013698630136989</v>
          </cell>
          <cell r="AN1469">
            <v>29.150684931506852</v>
          </cell>
          <cell r="AO1469">
            <v>20.013698630136989</v>
          </cell>
          <cell r="AP1469">
            <v>46</v>
          </cell>
          <cell r="AQ1469">
            <v>36.800000000000004</v>
          </cell>
          <cell r="AR1469">
            <v>31.800000000000004</v>
          </cell>
          <cell r="AS1469">
            <v>45158.108333333337</v>
          </cell>
          <cell r="AT1469">
            <v>45153.108333333337</v>
          </cell>
          <cell r="AU1469"/>
          <cell r="AV1469"/>
          <cell r="AW1469"/>
          <cell r="AX1469"/>
          <cell r="AY1469"/>
          <cell r="AZ1469"/>
          <cell r="BA1469"/>
          <cell r="BB1469"/>
          <cell r="BC1469" t="str">
            <v>PAID</v>
          </cell>
          <cell r="BD1469"/>
          <cell r="BE1469">
            <v>45124.308333333334</v>
          </cell>
          <cell r="BF1469">
            <v>62.691666666665697</v>
          </cell>
          <cell r="BG1469">
            <v>45121</v>
          </cell>
          <cell r="BH1469">
            <v>45187</v>
          </cell>
        </row>
        <row r="1470">
          <cell r="E1470" t="str">
            <v>X23030862424</v>
          </cell>
          <cell r="F1470" t="str">
            <v>WILLIAM VILLAEBA YAP</v>
          </cell>
          <cell r="G1470" t="str">
            <v>SAUDI ARABIA ST., BETTER LIVING SUBD., DON BOSCO, PARANAQUE</v>
          </cell>
          <cell r="H1470" t="str">
            <v>PARAÑAQUE CITY</v>
          </cell>
          <cell r="I1470" t="str">
            <v>PARAÑAQUE</v>
          </cell>
          <cell r="J1470"/>
          <cell r="K1470" t="str">
            <v>W/O ISSUE</v>
          </cell>
          <cell r="L1470" t="str">
            <v>CHALLENGER</v>
          </cell>
          <cell r="M1470" t="str">
            <v>CLOSE</v>
          </cell>
          <cell r="N1470" t="str">
            <v>JSP</v>
          </cell>
          <cell r="O1470">
            <v>22.97</v>
          </cell>
          <cell r="P1470">
            <v>4.9400000000000004</v>
          </cell>
          <cell r="Q1470">
            <v>31.5</v>
          </cell>
          <cell r="R1470">
            <v>57</v>
          </cell>
          <cell r="S1470">
            <v>63269.15</v>
          </cell>
          <cell r="T1470" t="str">
            <v>NEW</v>
          </cell>
          <cell r="U1470">
            <v>17923.84</v>
          </cell>
          <cell r="V1470">
            <v>20763.62</v>
          </cell>
          <cell r="W1470">
            <v>45042.401388888888</v>
          </cell>
          <cell r="X1470">
            <v>45049</v>
          </cell>
          <cell r="Y1470">
            <v>45049</v>
          </cell>
          <cell r="Z1470"/>
          <cell r="AA1470">
            <v>45059</v>
          </cell>
          <cell r="AB1470">
            <v>45358.400694444441</v>
          </cell>
          <cell r="AC1470">
            <v>16.598611111112405</v>
          </cell>
          <cell r="AD1470">
            <v>10</v>
          </cell>
          <cell r="AE1470">
            <v>299.40069444444089</v>
          </cell>
          <cell r="AF1470">
            <v>45060.475769054174</v>
          </cell>
          <cell r="AG1470">
            <v>45069.095603764923</v>
          </cell>
          <cell r="AH1470">
            <v>45092.401388888888</v>
          </cell>
          <cell r="AI1470">
            <v>0.59071527777782373</v>
          </cell>
          <cell r="AJ1470">
            <v>7.485017361111022</v>
          </cell>
          <cell r="AK1470">
            <v>20</v>
          </cell>
          <cell r="AL1470">
            <v>34</v>
          </cell>
          <cell r="AM1470">
            <v>21.074380165289259</v>
          </cell>
          <cell r="AN1470">
            <v>26.694214876033058</v>
          </cell>
          <cell r="AO1470">
            <v>18.074380165289259</v>
          </cell>
          <cell r="AP1470">
            <v>40</v>
          </cell>
          <cell r="AQ1470">
            <v>32</v>
          </cell>
          <cell r="AR1470">
            <v>27</v>
          </cell>
          <cell r="AS1470">
            <v>45091</v>
          </cell>
          <cell r="AT1470">
            <v>45086</v>
          </cell>
          <cell r="AU1470"/>
          <cell r="AV1470"/>
          <cell r="AW1470"/>
          <cell r="AX1470"/>
          <cell r="AY1470"/>
          <cell r="AZ1470"/>
          <cell r="BA1470"/>
          <cell r="BB1470"/>
          <cell r="BC1470" t="str">
            <v>PAID</v>
          </cell>
          <cell r="BD1470"/>
          <cell r="BE1470">
            <v>45062</v>
          </cell>
          <cell r="BF1470">
            <v>128</v>
          </cell>
          <cell r="BG1470">
            <v>45059</v>
          </cell>
          <cell r="BH1470">
            <v>45190</v>
          </cell>
        </row>
        <row r="1471">
          <cell r="E1471" t="str">
            <v>X23020587311</v>
          </cell>
          <cell r="F1471" t="str">
            <v>ST. PETER CHAPELS LUZON, INC.</v>
          </cell>
          <cell r="G1471" t="str">
            <v>DR. A SANTOS, SAN DIONISIO, PARANAQUE</v>
          </cell>
          <cell r="H1471" t="str">
            <v>PARAÑAQUE CITY</v>
          </cell>
          <cell r="I1471" t="str">
            <v>PARAÑAQUE</v>
          </cell>
          <cell r="J1471"/>
          <cell r="K1471" t="str">
            <v>W/ ISSUE</v>
          </cell>
          <cell r="L1471" t="str">
            <v>CHALLENGER</v>
          </cell>
          <cell r="M1471" t="str">
            <v>CLOSE</v>
          </cell>
          <cell r="N1471" t="str">
            <v>JSP</v>
          </cell>
          <cell r="O1471">
            <v>158.21</v>
          </cell>
          <cell r="P1471">
            <v>103.193</v>
          </cell>
          <cell r="Q1471">
            <v>223.88</v>
          </cell>
          <cell r="R1471">
            <v>509</v>
          </cell>
          <cell r="S1471">
            <v>1230589.3700000001</v>
          </cell>
          <cell r="T1471" t="str">
            <v>NEW</v>
          </cell>
          <cell r="U1471">
            <v>123415.29000000002</v>
          </cell>
          <cell r="V1471">
            <v>136234.29</v>
          </cell>
          <cell r="W1471">
            <v>45114.678472222222</v>
          </cell>
          <cell r="X1471">
            <v>45119</v>
          </cell>
          <cell r="Y1471">
            <v>45117</v>
          </cell>
          <cell r="Z1471"/>
          <cell r="AA1471">
            <v>45134.806250000001</v>
          </cell>
          <cell r="AB1471">
            <v>45363.543055555558</v>
          </cell>
          <cell r="AC1471">
            <v>20.127777777779556</v>
          </cell>
          <cell r="AD1471">
            <v>15.806250000001455</v>
          </cell>
          <cell r="AE1471">
            <v>228.7368055555562</v>
          </cell>
          <cell r="AF1471">
            <v>45129.904887316559</v>
          </cell>
          <cell r="AG1471">
            <v>45137.76526467505</v>
          </cell>
          <cell r="AH1471">
            <v>45164.678472222222</v>
          </cell>
          <cell r="AI1471">
            <v>0.82823930296763693</v>
          </cell>
          <cell r="AJ1471">
            <v>4.9725392512077438</v>
          </cell>
          <cell r="AK1471">
            <v>28</v>
          </cell>
          <cell r="AL1471">
            <v>23</v>
          </cell>
          <cell r="AM1471">
            <v>18.226415094339625</v>
          </cell>
          <cell r="AN1471">
            <v>23.086792452830192</v>
          </cell>
          <cell r="AO1471">
            <v>15.226415094339625</v>
          </cell>
          <cell r="AP1471">
            <v>46</v>
          </cell>
          <cell r="AQ1471">
            <v>36.800000000000004</v>
          </cell>
          <cell r="AR1471">
            <v>31.800000000000004</v>
          </cell>
          <cell r="AS1471">
            <v>45171.606250000004</v>
          </cell>
          <cell r="AT1471">
            <v>45166.606250000004</v>
          </cell>
          <cell r="AU1471"/>
          <cell r="AV1471"/>
          <cell r="AW1471"/>
          <cell r="AX1471"/>
          <cell r="AY1471"/>
          <cell r="AZ1471"/>
          <cell r="BA1471"/>
          <cell r="BB1471"/>
          <cell r="BC1471" t="str">
            <v>PAID</v>
          </cell>
          <cell r="BD1471"/>
          <cell r="BE1471">
            <v>45137.806250000001</v>
          </cell>
          <cell r="BF1471">
            <v>52.193749999998545</v>
          </cell>
          <cell r="BG1471">
            <v>45134</v>
          </cell>
          <cell r="BH1471">
            <v>45190</v>
          </cell>
        </row>
        <row r="1472">
          <cell r="E1472" t="str">
            <v>X23051765902</v>
          </cell>
          <cell r="F1472" t="str">
            <v>GUSJOY VENTURES, INC.</v>
          </cell>
          <cell r="G1472" t="str">
            <v>J. ELIZALDE, BF HOMES, PARANAQUE</v>
          </cell>
          <cell r="H1472" t="str">
            <v>PARAÑAQUE CITY</v>
          </cell>
          <cell r="I1472" t="str">
            <v>PARAÑAQUE</v>
          </cell>
          <cell r="J1472"/>
          <cell r="K1472" t="str">
            <v>W/O ISSUE</v>
          </cell>
          <cell r="L1472" t="str">
            <v>CHALLENGER</v>
          </cell>
          <cell r="M1472" t="str">
            <v>CLOSE</v>
          </cell>
          <cell r="N1472" t="str">
            <v>JSP</v>
          </cell>
          <cell r="O1472">
            <v>95.67</v>
          </cell>
          <cell r="P1472">
            <v>60.738700000000001</v>
          </cell>
          <cell r="Q1472">
            <v>137.88</v>
          </cell>
          <cell r="R1472">
            <v>89</v>
          </cell>
          <cell r="S1472">
            <v>643570.52</v>
          </cell>
          <cell r="T1472" t="str">
            <v>NEW</v>
          </cell>
          <cell r="U1472">
            <v>74562.880000000005</v>
          </cell>
          <cell r="V1472">
            <v>77129.62</v>
          </cell>
          <cell r="W1472">
            <v>45135.611111111109</v>
          </cell>
          <cell r="X1472">
            <v>45138</v>
          </cell>
          <cell r="Y1472">
            <v>45134</v>
          </cell>
          <cell r="Z1472"/>
          <cell r="AA1472">
            <v>45138.566666666666</v>
          </cell>
          <cell r="AB1472">
            <v>45363.548611111109</v>
          </cell>
          <cell r="AC1472">
            <v>2.9555555555562023</v>
          </cell>
          <cell r="AD1472">
            <v>0.56666666666569654</v>
          </cell>
          <cell r="AE1472">
            <v>224.9819444444438</v>
          </cell>
          <cell r="AF1472">
            <v>45155.956181533642</v>
          </cell>
          <cell r="AG1472">
            <v>45165.181533646319</v>
          </cell>
          <cell r="AH1472">
            <v>45185.611111111109</v>
          </cell>
          <cell r="AI1472">
            <v>9.495223730519925E-2</v>
          </cell>
          <cell r="AJ1472">
            <v>5.1132260101009956</v>
          </cell>
          <cell r="AK1472">
            <v>26</v>
          </cell>
          <cell r="AL1472">
            <v>34</v>
          </cell>
          <cell r="AM1472">
            <v>23.345070422535212</v>
          </cell>
          <cell r="AN1472">
            <v>29.570422535211268</v>
          </cell>
          <cell r="AO1472">
            <v>20.345070422535212</v>
          </cell>
          <cell r="AP1472">
            <v>44</v>
          </cell>
          <cell r="AQ1472">
            <v>35.200000000000003</v>
          </cell>
          <cell r="AR1472">
            <v>30.200000000000003</v>
          </cell>
          <cell r="AS1472">
            <v>45173.766666666663</v>
          </cell>
          <cell r="AT1472">
            <v>45168.766666666663</v>
          </cell>
          <cell r="AU1472"/>
          <cell r="AV1472"/>
          <cell r="AW1472"/>
          <cell r="AX1472"/>
          <cell r="AY1472"/>
          <cell r="AZ1472"/>
          <cell r="BA1472"/>
          <cell r="BB1472"/>
          <cell r="BC1472" t="str">
            <v>PAID</v>
          </cell>
          <cell r="BD1472"/>
          <cell r="BE1472">
            <v>45141.566666666666</v>
          </cell>
          <cell r="BF1472">
            <v>48.433333333334303</v>
          </cell>
          <cell r="BG1472">
            <v>45138</v>
          </cell>
          <cell r="BH1472">
            <v>45190</v>
          </cell>
        </row>
        <row r="1473">
          <cell r="E1473" t="str">
            <v>X23051856514</v>
          </cell>
          <cell r="F1473" t="str">
            <v>RONALD ALLAN MALANA DE GUZMAN</v>
          </cell>
          <cell r="G1473" t="str">
            <v>BOUGAINVILLA, T.S. CRUZ SUBD, LAS PINAS CITY</v>
          </cell>
          <cell r="H1473" t="str">
            <v>LAS PINAS CITY</v>
          </cell>
          <cell r="I1473" t="str">
            <v>PARAÑAQUE</v>
          </cell>
          <cell r="J1473"/>
          <cell r="K1473" t="str">
            <v>W/ ISSUE</v>
          </cell>
          <cell r="L1473" t="str">
            <v>CHALLENGER</v>
          </cell>
          <cell r="M1473" t="str">
            <v>CLOSE</v>
          </cell>
          <cell r="N1473" t="str">
            <v>JSP</v>
          </cell>
          <cell r="O1473">
            <v>39.700000000000003</v>
          </cell>
          <cell r="P1473">
            <v>33.738500000000002</v>
          </cell>
          <cell r="Q1473">
            <v>60.33</v>
          </cell>
          <cell r="R1473">
            <v>15</v>
          </cell>
          <cell r="S1473">
            <v>281167.02</v>
          </cell>
          <cell r="T1473" t="str">
            <v>NEW</v>
          </cell>
          <cell r="U1473">
            <v>30937.1</v>
          </cell>
          <cell r="V1473">
            <v>31796.04</v>
          </cell>
          <cell r="W1473">
            <v>45133.647916666669</v>
          </cell>
          <cell r="X1473">
            <v>45138</v>
          </cell>
          <cell r="Y1473">
            <v>45134</v>
          </cell>
          <cell r="Z1473"/>
          <cell r="AA1473">
            <v>45163.59375</v>
          </cell>
          <cell r="AB1473">
            <v>45427.575694444444</v>
          </cell>
          <cell r="AC1473">
            <v>29.945833333331393</v>
          </cell>
          <cell r="AD1473">
            <v>25.59375</v>
          </cell>
          <cell r="AE1473">
            <v>263.9819444444438</v>
          </cell>
          <cell r="AF1473">
            <v>45153.733418525408</v>
          </cell>
          <cell r="AG1473">
            <v>45162.889552354398</v>
          </cell>
          <cell r="AH1473">
            <v>45183.647916666669</v>
          </cell>
          <cell r="AI1473">
            <v>0.97287791867948603</v>
          </cell>
          <cell r="AJ1473">
            <v>6.2852843915343763</v>
          </cell>
          <cell r="AK1473">
            <v>23</v>
          </cell>
          <cell r="AL1473">
            <v>36</v>
          </cell>
          <cell r="AM1473">
            <v>23.085501858736059</v>
          </cell>
          <cell r="AN1473">
            <v>29.241635687732341</v>
          </cell>
          <cell r="AO1473">
            <v>20.085501858736059</v>
          </cell>
          <cell r="AP1473">
            <v>42</v>
          </cell>
          <cell r="AQ1473">
            <v>33.6</v>
          </cell>
          <cell r="AR1473">
            <v>28.6</v>
          </cell>
          <cell r="AS1473">
            <v>45197.193749999999</v>
          </cell>
          <cell r="AT1473">
            <v>45192.193749999999</v>
          </cell>
          <cell r="AU1473"/>
          <cell r="AV1473"/>
          <cell r="AW1473"/>
          <cell r="AX1473"/>
          <cell r="AY1473"/>
          <cell r="AZ1473"/>
          <cell r="BA1473"/>
          <cell r="BB1473"/>
          <cell r="BC1473" t="str">
            <v>PAID</v>
          </cell>
          <cell r="BD1473"/>
          <cell r="BE1473">
            <v>45166.59375</v>
          </cell>
          <cell r="BF1473">
            <v>23.40625</v>
          </cell>
          <cell r="BG1473">
            <v>45163</v>
          </cell>
          <cell r="BH1473">
            <v>45190</v>
          </cell>
        </row>
        <row r="1474">
          <cell r="E1474" t="str">
            <v>X23051501748</v>
          </cell>
          <cell r="F1474" t="str">
            <v>STATE PROPERTIES CORPORATION</v>
          </cell>
          <cell r="G1474" t="str">
            <v>GLADIOLA, T.S. CRUZ SUBD, LAS PINAS CITY</v>
          </cell>
          <cell r="H1474" t="str">
            <v>LAS PINAS CITY</v>
          </cell>
          <cell r="I1474" t="str">
            <v>PARAÑAQUE</v>
          </cell>
          <cell r="J1474"/>
          <cell r="K1474" t="str">
            <v>W/O ISSUE</v>
          </cell>
          <cell r="L1474" t="str">
            <v>CHALLENGER</v>
          </cell>
          <cell r="M1474" t="str">
            <v>CLOSE</v>
          </cell>
          <cell r="N1474" t="str">
            <v>JSP</v>
          </cell>
          <cell r="O1474">
            <v>71.55</v>
          </cell>
          <cell r="P1474">
            <v>15.0328</v>
          </cell>
          <cell r="Q1474">
            <v>97.65</v>
          </cell>
          <cell r="R1474">
            <v>50</v>
          </cell>
          <cell r="S1474">
            <v>411557.81</v>
          </cell>
          <cell r="T1474" t="str">
            <v>NEW</v>
          </cell>
          <cell r="U1474">
            <v>55761.43</v>
          </cell>
          <cell r="V1474">
            <v>60929.11</v>
          </cell>
          <cell r="W1474">
            <v>45106.390277777777</v>
          </cell>
          <cell r="X1474">
            <v>45110</v>
          </cell>
          <cell r="Y1474">
            <v>45110</v>
          </cell>
          <cell r="Z1474"/>
          <cell r="AA1474">
            <v>45121.304861111108</v>
          </cell>
          <cell r="AB1474">
            <v>45454.537499999999</v>
          </cell>
          <cell r="AC1474">
            <v>14.914583333331393</v>
          </cell>
          <cell r="AD1474">
            <v>11.304861111108039</v>
          </cell>
          <cell r="AE1474">
            <v>333.23263888889051</v>
          </cell>
          <cell r="AF1474">
            <v>45126.475779636516</v>
          </cell>
          <cell r="AG1474">
            <v>45135.631913465506</v>
          </cell>
          <cell r="AH1474">
            <v>45156.390277777777</v>
          </cell>
          <cell r="AI1474">
            <v>0.48454383051523486</v>
          </cell>
          <cell r="AJ1474">
            <v>7.9341104497354884</v>
          </cell>
          <cell r="AK1474">
            <v>23</v>
          </cell>
          <cell r="AL1474">
            <v>36</v>
          </cell>
          <cell r="AM1474">
            <v>23.085501858736059</v>
          </cell>
          <cell r="AN1474">
            <v>29.241635687732341</v>
          </cell>
          <cell r="AO1474">
            <v>20.085501858736059</v>
          </cell>
          <cell r="AP1474">
            <v>42</v>
          </cell>
          <cell r="AQ1474">
            <v>33.6</v>
          </cell>
          <cell r="AR1474">
            <v>28.6</v>
          </cell>
          <cell r="AS1474">
            <v>45154.904861111107</v>
          </cell>
          <cell r="AT1474">
            <v>45149.904861111107</v>
          </cell>
          <cell r="AU1474"/>
          <cell r="AV1474"/>
          <cell r="AW1474"/>
          <cell r="AX1474"/>
          <cell r="AY1474"/>
          <cell r="AZ1474"/>
          <cell r="BA1474"/>
          <cell r="BB1474"/>
          <cell r="BC1474" t="str">
            <v>PAID</v>
          </cell>
          <cell r="BD1474"/>
          <cell r="BE1474">
            <v>45124.304861111108</v>
          </cell>
          <cell r="BF1474">
            <v>65.695138888891961</v>
          </cell>
          <cell r="BG1474">
            <v>45121</v>
          </cell>
          <cell r="BH1474">
            <v>45190</v>
          </cell>
        </row>
        <row r="1475">
          <cell r="E1475" t="str">
            <v>X22073024259</v>
          </cell>
          <cell r="F1475" t="str">
            <v>ACRO DISTRIBUTION AND LOGISTICS, INC.</v>
          </cell>
          <cell r="G1475" t="str">
            <v>EAST SERVICE, CUPANG, MUNTINLUPA</v>
          </cell>
          <cell r="H1475" t="str">
            <v>MUNTINLUPA CITY</v>
          </cell>
          <cell r="I1475" t="str">
            <v>PARAÑAQUE</v>
          </cell>
          <cell r="J1475"/>
          <cell r="K1475" t="str">
            <v>W/O ISSUE</v>
          </cell>
          <cell r="L1475" t="str">
            <v>CHALLENGER</v>
          </cell>
          <cell r="M1475" t="str">
            <v>CLOSE</v>
          </cell>
          <cell r="N1475" t="str">
            <v>JSP</v>
          </cell>
          <cell r="O1475">
            <v>42.93</v>
          </cell>
          <cell r="P1475">
            <v>13.4428</v>
          </cell>
          <cell r="Q1475">
            <v>58.68</v>
          </cell>
          <cell r="R1475">
            <v>43</v>
          </cell>
          <cell r="S1475">
            <v>226664.4</v>
          </cell>
          <cell r="T1475" t="str">
            <v>NEW</v>
          </cell>
          <cell r="U1475">
            <v>33478.839999999997</v>
          </cell>
          <cell r="V1475">
            <v>37491.449999999997</v>
          </cell>
          <cell r="W1475">
            <v>45146.508333333331</v>
          </cell>
          <cell r="X1475">
            <v>45148.602083333331</v>
          </cell>
          <cell r="Y1475">
            <v>45146</v>
          </cell>
          <cell r="Z1475"/>
          <cell r="AA1475">
            <v>45152</v>
          </cell>
          <cell r="AB1475">
            <v>45456.649305555555</v>
          </cell>
          <cell r="AC1475">
            <v>5.4916666666686069</v>
          </cell>
          <cell r="AD1475">
            <v>3.3979166666686069</v>
          </cell>
          <cell r="AE1475">
            <v>304.64930555555475</v>
          </cell>
          <cell r="AF1475">
            <v>45166.59383519207</v>
          </cell>
          <cell r="AG1475">
            <v>45175.749969021061</v>
          </cell>
          <cell r="AH1475">
            <v>45196.508333333331</v>
          </cell>
          <cell r="AI1475">
            <v>0.17841284219007914</v>
          </cell>
          <cell r="AJ1475">
            <v>7.2535548941798753</v>
          </cell>
          <cell r="AK1475">
            <v>23</v>
          </cell>
          <cell r="AL1475">
            <v>36</v>
          </cell>
          <cell r="AM1475">
            <v>23.085501858736059</v>
          </cell>
          <cell r="AN1475">
            <v>29.241635687732341</v>
          </cell>
          <cell r="AO1475">
            <v>20.085501858736059</v>
          </cell>
          <cell r="AP1475">
            <v>42</v>
          </cell>
          <cell r="AQ1475">
            <v>33.6</v>
          </cell>
          <cell r="AR1475">
            <v>28.6</v>
          </cell>
          <cell r="AS1475">
            <v>45185.599999999999</v>
          </cell>
          <cell r="AT1475">
            <v>45180.6</v>
          </cell>
          <cell r="AU1475"/>
          <cell r="AV1475"/>
          <cell r="AW1475"/>
          <cell r="AX1475"/>
          <cell r="AY1475"/>
          <cell r="AZ1475"/>
          <cell r="BA1475"/>
          <cell r="BB1475"/>
          <cell r="BC1475" t="str">
            <v>PAID</v>
          </cell>
          <cell r="BD1475"/>
          <cell r="BE1475">
            <v>45155</v>
          </cell>
          <cell r="BF1475">
            <v>35</v>
          </cell>
          <cell r="BG1475">
            <v>45149</v>
          </cell>
          <cell r="BH1475">
            <v>45190</v>
          </cell>
        </row>
        <row r="1476">
          <cell r="E1476" t="str">
            <v>X22125148279</v>
          </cell>
          <cell r="F1476" t="str">
            <v>PATRICIA RODRIGUEZ JOSON</v>
          </cell>
          <cell r="G1476" t="str">
            <v>TAYSAN, AYALA-ALABANG VILL, MUNTINLUPA</v>
          </cell>
          <cell r="H1476" t="str">
            <v>MUNTINLUPA CITY</v>
          </cell>
          <cell r="I1476" t="str">
            <v>PARAÑAQUE</v>
          </cell>
          <cell r="J1476" t="str">
            <v>1/10 for scheduling waiting for BCTs, design minor issue</v>
          </cell>
          <cell r="K1476" t="str">
            <v>W/ ISSUE</v>
          </cell>
          <cell r="L1476" t="str">
            <v>CHALLENGER</v>
          </cell>
          <cell r="M1476" t="str">
            <v>CLOSE</v>
          </cell>
          <cell r="N1476" t="str">
            <v>JSP</v>
          </cell>
          <cell r="O1476">
            <v>24.31</v>
          </cell>
          <cell r="P1476">
            <v>2.86</v>
          </cell>
          <cell r="Q1476">
            <v>33.28</v>
          </cell>
          <cell r="R1476">
            <v>64.7</v>
          </cell>
          <cell r="S1476">
            <v>67881.259999999995</v>
          </cell>
          <cell r="T1476" t="str">
            <v>NEW</v>
          </cell>
          <cell r="U1476">
            <v>18944.729999999996</v>
          </cell>
          <cell r="V1476">
            <v>21521.55</v>
          </cell>
          <cell r="W1476">
            <v>44929.495138888888</v>
          </cell>
          <cell r="X1476">
            <v>44937.589583333334</v>
          </cell>
          <cell r="Y1476">
            <v>44931</v>
          </cell>
          <cell r="Z1476"/>
          <cell r="AA1476">
            <v>44987.447916666664</v>
          </cell>
          <cell r="AB1476">
            <v>45503.683333333334</v>
          </cell>
          <cell r="AC1476">
            <v>57.952777777776646</v>
          </cell>
          <cell r="AD1476">
            <v>49.858333333329938</v>
          </cell>
          <cell r="AE1476">
            <v>516.23541666667006</v>
          </cell>
          <cell r="AF1476">
            <v>44947.569519054174</v>
          </cell>
          <cell r="AG1476">
            <v>44956.189353764923</v>
          </cell>
          <cell r="AH1476">
            <v>44979.495138888888</v>
          </cell>
          <cell r="AI1476">
            <v>2.0624370915032273</v>
          </cell>
          <cell r="AJ1476">
            <v>12.905885416666752</v>
          </cell>
          <cell r="AK1476">
            <v>20</v>
          </cell>
          <cell r="AL1476">
            <v>34</v>
          </cell>
          <cell r="AM1476">
            <v>21.074380165289259</v>
          </cell>
          <cell r="AN1476">
            <v>26.694214876033058</v>
          </cell>
          <cell r="AO1476">
            <v>18.074380165289259</v>
          </cell>
          <cell r="AP1476">
            <v>40</v>
          </cell>
          <cell r="AQ1476">
            <v>32</v>
          </cell>
          <cell r="AR1476">
            <v>27</v>
          </cell>
          <cell r="AS1476">
            <v>45019.447916666664</v>
          </cell>
          <cell r="AT1476">
            <v>45014.447916666664</v>
          </cell>
          <cell r="AU1476"/>
          <cell r="AV1476"/>
          <cell r="AW1476"/>
          <cell r="AX1476"/>
          <cell r="AY1476"/>
          <cell r="AZ1476"/>
          <cell r="BA1476"/>
          <cell r="BB1476"/>
          <cell r="BC1476" t="str">
            <v>PAID</v>
          </cell>
          <cell r="BD1476"/>
          <cell r="BE1476">
            <v>44990.447916666664</v>
          </cell>
          <cell r="BF1476">
            <v>199.55208333333576</v>
          </cell>
          <cell r="BG1476">
            <v>44987</v>
          </cell>
          <cell r="BH1476">
            <v>45190</v>
          </cell>
        </row>
        <row r="1477">
          <cell r="E1477" t="str">
            <v>X23041298090</v>
          </cell>
          <cell r="F1477" t="str">
            <v>MARLON II AGUILA MANALO</v>
          </cell>
          <cell r="G1477" t="str">
            <v>PRES. GARCIA, TEOVILLE SUBD EAST, PARANAQUE</v>
          </cell>
          <cell r="H1477" t="str">
            <v>PARAÑAQUE CITY</v>
          </cell>
          <cell r="I1477" t="str">
            <v>PARAÑAQUE</v>
          </cell>
          <cell r="J1477"/>
          <cell r="K1477" t="str">
            <v>Boss Ferdinand Geluz</v>
          </cell>
          <cell r="L1477" t="str">
            <v>CHALLENGER</v>
          </cell>
          <cell r="M1477" t="str">
            <v>CLOSE</v>
          </cell>
          <cell r="N1477" t="str">
            <v>JSP</v>
          </cell>
          <cell r="O1477">
            <v>85.89</v>
          </cell>
          <cell r="P1477">
            <v>72.605699999999999</v>
          </cell>
          <cell r="Q1477">
            <v>146.1</v>
          </cell>
          <cell r="R1477">
            <v>78</v>
          </cell>
          <cell r="S1477">
            <v>399534.99</v>
          </cell>
          <cell r="T1477" t="str">
            <v>MODIFICATION</v>
          </cell>
          <cell r="U1477">
            <v>66579.149999999994</v>
          </cell>
          <cell r="V1477">
            <v>78387.490000000005</v>
          </cell>
          <cell r="W1477">
            <v>45091.537499999999</v>
          </cell>
          <cell r="X1477">
            <v>45093</v>
          </cell>
          <cell r="Y1477">
            <v>45092</v>
          </cell>
          <cell r="Z1477"/>
          <cell r="AA1477">
            <v>45098.515972222223</v>
          </cell>
          <cell r="AB1477">
            <v>45644</v>
          </cell>
          <cell r="AC1477">
            <v>6.9784722222248092</v>
          </cell>
          <cell r="AD1477">
            <v>5.515972222223354</v>
          </cell>
          <cell r="AE1477">
            <v>545.48402777777665</v>
          </cell>
          <cell r="AF1477">
            <v>45111.882570422531</v>
          </cell>
          <cell r="AG1477">
            <v>45121.107922535208</v>
          </cell>
          <cell r="AH1477">
            <v>45141.537499999999</v>
          </cell>
          <cell r="AI1477">
            <v>0.22419526143799159</v>
          </cell>
          <cell r="AJ1477">
            <v>12.397364267676743</v>
          </cell>
          <cell r="AK1477">
            <v>26</v>
          </cell>
          <cell r="AL1477">
            <v>34</v>
          </cell>
          <cell r="AM1477">
            <v>23.345070422535212</v>
          </cell>
          <cell r="AN1477">
            <v>29.570422535211268</v>
          </cell>
          <cell r="AO1477">
            <v>20.345070422535212</v>
          </cell>
          <cell r="AP1477">
            <v>44</v>
          </cell>
          <cell r="AQ1477">
            <v>35.200000000000003</v>
          </cell>
          <cell r="AR1477">
            <v>30.200000000000003</v>
          </cell>
          <cell r="AS1477">
            <v>45133.71597222222</v>
          </cell>
          <cell r="AT1477">
            <v>45128.71597222222</v>
          </cell>
          <cell r="AU1477"/>
          <cell r="AV1477"/>
          <cell r="AW1477"/>
          <cell r="AX1477"/>
          <cell r="AY1477"/>
          <cell r="AZ1477"/>
          <cell r="BA1477"/>
          <cell r="BB1477"/>
          <cell r="BC1477" t="str">
            <v>PAID</v>
          </cell>
          <cell r="BD1477"/>
          <cell r="BE1477">
            <v>45101.515972222223</v>
          </cell>
          <cell r="BF1477">
            <v>88.484027777776646</v>
          </cell>
          <cell r="BG1477">
            <v>45098</v>
          </cell>
          <cell r="BH1477">
            <v>45190</v>
          </cell>
        </row>
        <row r="1478">
          <cell r="E1478" t="str">
            <v>X23072796232</v>
          </cell>
          <cell r="F1478" t="str">
            <v>CITY GOVERNMENT OF TAGUIG</v>
          </cell>
          <cell r="G1478" t="str">
            <v>TANYAG PROPER, PUROK 4, TAGUIG CITY</v>
          </cell>
          <cell r="H1478" t="str">
            <v>TAGUIG CITY</v>
          </cell>
          <cell r="I1478" t="str">
            <v>PARAÑAQUE</v>
          </cell>
          <cell r="J1478"/>
          <cell r="K1478" t="str">
            <v>W/ ISSUE</v>
          </cell>
          <cell r="L1478" t="str">
            <v>VJC</v>
          </cell>
          <cell r="M1478" t="str">
            <v>CLOSE</v>
          </cell>
          <cell r="N1478" t="str">
            <v>JSP</v>
          </cell>
          <cell r="O1478">
            <v>3.54</v>
          </cell>
          <cell r="P1478">
            <v>1.73</v>
          </cell>
          <cell r="Q1478">
            <v>4.83</v>
          </cell>
          <cell r="R1478">
            <v>27</v>
          </cell>
          <cell r="S1478">
            <v>20637.59</v>
          </cell>
          <cell r="T1478" t="str">
            <v>NEW</v>
          </cell>
          <cell r="U1478">
            <v>4830.33</v>
          </cell>
          <cell r="V1478">
            <v>2758.72</v>
          </cell>
          <cell r="W1478">
            <v>45146.434027777781</v>
          </cell>
          <cell r="X1478">
            <v>45148.6</v>
          </cell>
          <cell r="Y1478">
            <v>45148</v>
          </cell>
          <cell r="Z1478"/>
          <cell r="AA1478">
            <v>45190.309027777781</v>
          </cell>
          <cell r="AB1478">
            <v>45544.701388888891</v>
          </cell>
          <cell r="AC1478">
            <v>43.875</v>
          </cell>
          <cell r="AD1478">
            <v>41.709027777782467</v>
          </cell>
          <cell r="AE1478">
            <v>354.39236111110949</v>
          </cell>
          <cell r="AF1478">
            <v>45165.208221326167</v>
          </cell>
          <cell r="AG1478">
            <v>45174.014672939069</v>
          </cell>
          <cell r="AH1478">
            <v>45196.434027777781</v>
          </cell>
          <cell r="AI1478">
            <v>1.51125</v>
          </cell>
          <cell r="AJ1478">
            <v>8.8598090277777377</v>
          </cell>
          <cell r="AK1478">
            <v>20</v>
          </cell>
          <cell r="AL1478">
            <v>36</v>
          </cell>
          <cell r="AM1478">
            <v>21.774193548387096</v>
          </cell>
          <cell r="AN1478">
            <v>27.58064516129032</v>
          </cell>
          <cell r="AO1478">
            <v>18.774193548387096</v>
          </cell>
          <cell r="AP1478">
            <v>40</v>
          </cell>
          <cell r="AQ1478">
            <v>32</v>
          </cell>
          <cell r="AR1478">
            <v>27</v>
          </cell>
          <cell r="AS1478">
            <v>45222.309027777781</v>
          </cell>
          <cell r="AT1478">
            <v>45217.309027777781</v>
          </cell>
          <cell r="AU1478"/>
          <cell r="AV1478"/>
          <cell r="AW1478"/>
          <cell r="AX1478"/>
          <cell r="AY1478"/>
          <cell r="AZ1478"/>
          <cell r="BA1478"/>
          <cell r="BB1478"/>
          <cell r="BC1478" t="str">
            <v>PAID</v>
          </cell>
          <cell r="BD1478"/>
          <cell r="BE1478">
            <v>45193.309027777781</v>
          </cell>
          <cell r="BF1478">
            <v>-3.3090277777810115</v>
          </cell>
          <cell r="BG1478">
            <v>45171</v>
          </cell>
          <cell r="BH1478">
            <v>45190</v>
          </cell>
        </row>
        <row r="1479">
          <cell r="E1479" t="str">
            <v>X23072940155</v>
          </cell>
          <cell r="F1479" t="str">
            <v>PHILIPPINE SEVEN CORPORATION</v>
          </cell>
          <cell r="G1479" t="str">
            <v>MARCOS ALVAREZ, TALON V, LAS PINAS CITY</v>
          </cell>
          <cell r="H1479" t="str">
            <v>LAS PIÑAS CITY</v>
          </cell>
          <cell r="I1479" t="str">
            <v>PARAÑAQUE</v>
          </cell>
          <cell r="J1479"/>
          <cell r="K1479" t="str">
            <v>W/O ISSUE</v>
          </cell>
          <cell r="L1479" t="str">
            <v>CHALLENGER</v>
          </cell>
          <cell r="M1479" t="str">
            <v>CLOSE</v>
          </cell>
          <cell r="N1479" t="str">
            <v>JSP</v>
          </cell>
          <cell r="O1479">
            <v>171.63</v>
          </cell>
          <cell r="P1479">
            <v>47.149099999999997</v>
          </cell>
          <cell r="Q1479">
            <v>213.32</v>
          </cell>
          <cell r="R1479">
            <v>45</v>
          </cell>
          <cell r="S1479">
            <v>751884.72</v>
          </cell>
          <cell r="T1479" t="str">
            <v>NEW</v>
          </cell>
          <cell r="U1479">
            <v>133770.23000000001</v>
          </cell>
          <cell r="V1479">
            <v>151534.21</v>
          </cell>
          <cell r="W1479">
            <v>45149.430555555555</v>
          </cell>
          <cell r="X1479">
            <v>45153</v>
          </cell>
          <cell r="Y1479">
            <v>45150</v>
          </cell>
          <cell r="Z1479"/>
          <cell r="AA1479">
            <v>45164.37222222222</v>
          </cell>
          <cell r="AB1479">
            <v>45366.615972222222</v>
          </cell>
          <cell r="AC1479">
            <v>14.941666666665697</v>
          </cell>
          <cell r="AD1479">
            <v>11.372222222220444</v>
          </cell>
          <cell r="AE1479">
            <v>202.24375000000146</v>
          </cell>
          <cell r="AF1479">
            <v>45171.298976608188</v>
          </cell>
          <cell r="AG1479">
            <v>45180.930555555555</v>
          </cell>
          <cell r="AH1479">
            <v>45199.430555555555</v>
          </cell>
          <cell r="AI1479">
            <v>0.45062169312166378</v>
          </cell>
          <cell r="AJ1479">
            <v>4.3966032608695969</v>
          </cell>
          <cell r="AK1479">
            <v>28</v>
          </cell>
          <cell r="AL1479">
            <v>36</v>
          </cell>
          <cell r="AM1479">
            <v>24.868421052631579</v>
          </cell>
          <cell r="AN1479">
            <v>31.499999999999996</v>
          </cell>
          <cell r="AO1479">
            <v>21.868421052631579</v>
          </cell>
          <cell r="AP1479">
            <v>46</v>
          </cell>
          <cell r="AQ1479">
            <v>36.800000000000004</v>
          </cell>
          <cell r="AR1479">
            <v>31.800000000000004</v>
          </cell>
          <cell r="AS1479">
            <v>45201.172222222223</v>
          </cell>
          <cell r="AT1479">
            <v>45196.172222222223</v>
          </cell>
          <cell r="AU1479"/>
          <cell r="AV1479"/>
          <cell r="AW1479"/>
          <cell r="AX1479"/>
          <cell r="AY1479"/>
          <cell r="AZ1479"/>
          <cell r="BA1479"/>
          <cell r="BB1479"/>
          <cell r="BC1479" t="str">
            <v>PAID</v>
          </cell>
          <cell r="BD1479"/>
          <cell r="BE1479">
            <v>45167.37222222222</v>
          </cell>
          <cell r="BF1479">
            <v>30.627777777779556</v>
          </cell>
          <cell r="BG1479">
            <v>45164</v>
          </cell>
          <cell r="BH1479">
            <v>45198</v>
          </cell>
        </row>
        <row r="1480">
          <cell r="E1480" t="str">
            <v>X22125026380</v>
          </cell>
          <cell r="F1480" t="str">
            <v>MARLON MAGNO CARIÑO</v>
          </cell>
          <cell r="G1480" t="str">
            <v>F. HAISE, MOONWALK, PARANAQUE</v>
          </cell>
          <cell r="H1480" t="str">
            <v>PARAÑAQUE CITY</v>
          </cell>
          <cell r="I1480" t="str">
            <v>PARAÑAQUE</v>
          </cell>
          <cell r="J1480" t="str">
            <v>for resurvey 0419</v>
          </cell>
          <cell r="K1480" t="str">
            <v>W/ ISSUE</v>
          </cell>
          <cell r="L1480" t="str">
            <v>CHALLENGER</v>
          </cell>
          <cell r="M1480" t="str">
            <v>CLOSE</v>
          </cell>
          <cell r="N1480" t="str">
            <v>JSP</v>
          </cell>
          <cell r="O1480">
            <v>128.81</v>
          </cell>
          <cell r="P1480">
            <v>100.0826</v>
          </cell>
          <cell r="Q1480">
            <v>191.77</v>
          </cell>
          <cell r="R1480">
            <v>125</v>
          </cell>
          <cell r="S1480">
            <v>589926.27</v>
          </cell>
          <cell r="T1480" t="str">
            <v>NEW</v>
          </cell>
          <cell r="U1480">
            <v>100378.91</v>
          </cell>
          <cell r="V1480">
            <v>115033.93</v>
          </cell>
          <cell r="W1480">
            <v>44981.8</v>
          </cell>
          <cell r="X1480">
            <v>44993</v>
          </cell>
          <cell r="Y1480">
            <v>44985</v>
          </cell>
          <cell r="Z1480"/>
          <cell r="AA1480">
            <v>45052</v>
          </cell>
          <cell r="AB1480">
            <v>45400.549305555556</v>
          </cell>
          <cell r="AC1480">
            <v>70.19999999999709</v>
          </cell>
          <cell r="AD1480">
            <v>59</v>
          </cell>
          <cell r="AE1480">
            <v>348.5493055555562</v>
          </cell>
          <cell r="AF1480">
            <v>45001.246043165469</v>
          </cell>
          <cell r="AG1480">
            <v>45010.231654676259</v>
          </cell>
          <cell r="AH1480">
            <v>45031.8</v>
          </cell>
          <cell r="AI1480">
            <v>2.3456249999999028</v>
          </cell>
          <cell r="AJ1480">
            <v>7.921575126262641</v>
          </cell>
          <cell r="AK1480">
            <v>26</v>
          </cell>
          <cell r="AL1480">
            <v>32</v>
          </cell>
          <cell r="AM1480">
            <v>22.446043165467625</v>
          </cell>
          <cell r="AN1480">
            <v>28.431654676258994</v>
          </cell>
          <cell r="AO1480">
            <v>19.446043165467625</v>
          </cell>
          <cell r="AP1480">
            <v>44</v>
          </cell>
          <cell r="AQ1480">
            <v>35.200000000000003</v>
          </cell>
          <cell r="AR1480">
            <v>30.200000000000003</v>
          </cell>
          <cell r="AS1480">
            <v>45087.199999999997</v>
          </cell>
          <cell r="AT1480">
            <v>45082.2</v>
          </cell>
          <cell r="AU1480"/>
          <cell r="AV1480"/>
          <cell r="AW1480"/>
          <cell r="AX1480"/>
          <cell r="AY1480"/>
          <cell r="AZ1480"/>
          <cell r="BA1480"/>
          <cell r="BB1480"/>
          <cell r="BC1480" t="str">
            <v>PAID</v>
          </cell>
          <cell r="BD1480"/>
          <cell r="BE1480">
            <v>45055</v>
          </cell>
          <cell r="BF1480">
            <v>143</v>
          </cell>
          <cell r="BG1480">
            <v>45064</v>
          </cell>
          <cell r="BH1480">
            <v>45198</v>
          </cell>
        </row>
        <row r="1481">
          <cell r="E1481" t="str">
            <v>X22114933079</v>
          </cell>
          <cell r="F1481" t="str">
            <v>EDUARDO TEODORO ADOLFO REYES TARUC JR.</v>
          </cell>
          <cell r="G1481" t="str">
            <v>BLOCK 1, PARCO BELLO, MUNTINLUPA</v>
          </cell>
          <cell r="H1481" t="str">
            <v>MUNTINLUPA CITY</v>
          </cell>
          <cell r="I1481" t="str">
            <v>PARAÑAQUE</v>
          </cell>
          <cell r="J1481" t="str">
            <v>HOA pres holds execution last May 2, 2023</v>
          </cell>
          <cell r="K1481" t="str">
            <v>W/O ISSUE</v>
          </cell>
          <cell r="L1481" t="str">
            <v>CHALLENGER</v>
          </cell>
          <cell r="M1481" t="str">
            <v>CLOSE</v>
          </cell>
          <cell r="N1481" t="str">
            <v>JSP</v>
          </cell>
          <cell r="O1481">
            <v>185.38720000000001</v>
          </cell>
          <cell r="P1481">
            <v>131.6311</v>
          </cell>
          <cell r="Q1481">
            <v>277.42</v>
          </cell>
          <cell r="R1481">
            <v>65</v>
          </cell>
          <cell r="S1481">
            <v>780583.15</v>
          </cell>
          <cell r="T1481" t="str">
            <v>MODIFICATION</v>
          </cell>
          <cell r="U1481">
            <v>144471.88</v>
          </cell>
          <cell r="V1481">
            <v>146326.32999999999</v>
          </cell>
          <cell r="W1481">
            <v>45036.399305555555</v>
          </cell>
          <cell r="X1481">
            <v>45042</v>
          </cell>
          <cell r="Y1481">
            <v>45040</v>
          </cell>
          <cell r="Z1481"/>
          <cell r="AA1481">
            <v>45132.689583333333</v>
          </cell>
          <cell r="AB1481">
            <v>45442.676388888889</v>
          </cell>
          <cell r="AC1481">
            <v>96.290277777778101</v>
          </cell>
          <cell r="AD1481">
            <v>90.689583333332848</v>
          </cell>
          <cell r="AE1481">
            <v>309.9868055555562</v>
          </cell>
          <cell r="AF1481">
            <v>45057.359037099181</v>
          </cell>
          <cell r="AG1481">
            <v>45066.748298844148</v>
          </cell>
          <cell r="AH1481">
            <v>45086.399305555555</v>
          </cell>
          <cell r="AI1481">
            <v>3.0141284430438944</v>
          </cell>
          <cell r="AJ1481">
            <v>6.7388435990338307</v>
          </cell>
          <cell r="AK1481">
            <v>28</v>
          </cell>
          <cell r="AL1481">
            <v>34</v>
          </cell>
          <cell r="AM1481">
            <v>23.959731543624162</v>
          </cell>
          <cell r="AN1481">
            <v>30.348993288590602</v>
          </cell>
          <cell r="AO1481">
            <v>20.959731543624162</v>
          </cell>
          <cell r="AP1481">
            <v>46</v>
          </cell>
          <cell r="AQ1481">
            <v>36.800000000000004</v>
          </cell>
          <cell r="AR1481">
            <v>31.800000000000004</v>
          </cell>
          <cell r="AS1481">
            <v>45169.489583333336</v>
          </cell>
          <cell r="AT1481">
            <v>45164.489583333336</v>
          </cell>
          <cell r="AU1481"/>
          <cell r="AV1481"/>
          <cell r="AW1481"/>
          <cell r="AX1481"/>
          <cell r="AY1481"/>
          <cell r="AZ1481"/>
          <cell r="BA1481"/>
          <cell r="BB1481"/>
          <cell r="BC1481" t="str">
            <v>PAID</v>
          </cell>
          <cell r="BD1481"/>
          <cell r="BE1481">
            <v>45135.689583333333</v>
          </cell>
          <cell r="BF1481">
            <v>62.310416666667152</v>
          </cell>
          <cell r="BG1481">
            <v>45132</v>
          </cell>
          <cell r="BH1481">
            <v>45198</v>
          </cell>
        </row>
        <row r="1482">
          <cell r="E1482" t="str">
            <v>X23030798261</v>
          </cell>
          <cell r="F1482" t="str">
            <v>TREX GLOBAL RESIDENCES AND NETWORKING SERVICES, IN</v>
          </cell>
          <cell r="G1482" t="str">
            <v>AGUILAR, PULANGLUPA II, LAS PINAS CITY</v>
          </cell>
          <cell r="H1482" t="str">
            <v>LAS PIÑAS CITY</v>
          </cell>
          <cell r="I1482" t="str">
            <v>PARAÑAQUE</v>
          </cell>
          <cell r="J1482"/>
          <cell r="K1482" t="str">
            <v>W/O ISSUE</v>
          </cell>
          <cell r="L1482" t="str">
            <v>CHALLENGER</v>
          </cell>
          <cell r="M1482" t="str">
            <v>CLOSE</v>
          </cell>
          <cell r="N1482" t="str">
            <v>JSP</v>
          </cell>
          <cell r="O1482">
            <v>74.260000000000005</v>
          </cell>
          <cell r="P1482">
            <v>56.472099999999998</v>
          </cell>
          <cell r="Q1482">
            <v>110.65</v>
          </cell>
          <cell r="R1482">
            <v>87</v>
          </cell>
          <cell r="S1482">
            <v>430123.69</v>
          </cell>
          <cell r="T1482" t="str">
            <v>NEW</v>
          </cell>
          <cell r="U1482">
            <v>62915.7</v>
          </cell>
          <cell r="V1482">
            <v>60757.9</v>
          </cell>
          <cell r="W1482">
            <v>45152.67291666667</v>
          </cell>
          <cell r="X1482">
            <v>45167</v>
          </cell>
          <cell r="Y1482">
            <v>45153</v>
          </cell>
          <cell r="Z1482"/>
          <cell r="AA1482">
            <v>45169.328472222223</v>
          </cell>
          <cell r="AB1482">
            <v>45509.736805555556</v>
          </cell>
          <cell r="AC1482">
            <v>16.655555555553292</v>
          </cell>
          <cell r="AD1482">
            <v>2.328472222223354</v>
          </cell>
          <cell r="AE1482">
            <v>340.40833333333285</v>
          </cell>
          <cell r="AF1482">
            <v>45173.017987089203</v>
          </cell>
          <cell r="AG1482">
            <v>45182.243339201879</v>
          </cell>
          <cell r="AH1482">
            <v>45202.67291666667</v>
          </cell>
          <cell r="AI1482">
            <v>0.53508798391144063</v>
          </cell>
          <cell r="AJ1482">
            <v>7.7365530303030194</v>
          </cell>
          <cell r="AK1482">
            <v>26</v>
          </cell>
          <cell r="AL1482">
            <v>34</v>
          </cell>
          <cell r="AM1482">
            <v>23.345070422535212</v>
          </cell>
          <cell r="AN1482">
            <v>29.570422535211268</v>
          </cell>
          <cell r="AO1482">
            <v>20.345070422535212</v>
          </cell>
          <cell r="AP1482">
            <v>44</v>
          </cell>
          <cell r="AQ1482">
            <v>35.200000000000003</v>
          </cell>
          <cell r="AR1482">
            <v>30.200000000000003</v>
          </cell>
          <cell r="AS1482">
            <v>45204.52847222222</v>
          </cell>
          <cell r="AT1482">
            <v>45199.52847222222</v>
          </cell>
          <cell r="AU1482"/>
          <cell r="AV1482"/>
          <cell r="AW1482"/>
          <cell r="AX1482"/>
          <cell r="AY1482"/>
          <cell r="AZ1482"/>
          <cell r="BA1482"/>
          <cell r="BB1482"/>
          <cell r="BC1482" t="str">
            <v>PAID</v>
          </cell>
          <cell r="BD1482"/>
          <cell r="BE1482">
            <v>45172.328472222223</v>
          </cell>
          <cell r="BF1482">
            <v>25.671527777776646</v>
          </cell>
          <cell r="BG1482">
            <v>45169</v>
          </cell>
          <cell r="BH1482">
            <v>45198</v>
          </cell>
        </row>
        <row r="1483">
          <cell r="E1483" t="str">
            <v>X23083307327</v>
          </cell>
          <cell r="F1483" t="str">
            <v>IGLESIA NI CRISTO</v>
          </cell>
          <cell r="G1483" t="str">
            <v>BLOCK 11, PUROK 1, TAGUIG CITY</v>
          </cell>
          <cell r="H1483" t="str">
            <v>TAGUIG CITY</v>
          </cell>
          <cell r="I1483" t="str">
            <v>PARAÑAQUE</v>
          </cell>
          <cell r="J1483"/>
          <cell r="K1483" t="str">
            <v>W/O ISSUE</v>
          </cell>
          <cell r="L1483" t="str">
            <v>VJC</v>
          </cell>
          <cell r="M1483" t="str">
            <v>CLOSE</v>
          </cell>
          <cell r="N1483" t="str">
            <v>JSP</v>
          </cell>
          <cell r="O1483">
            <v>5.08</v>
          </cell>
          <cell r="P1483">
            <v>3.46</v>
          </cell>
          <cell r="Q1483">
            <v>6.93</v>
          </cell>
          <cell r="R1483">
            <v>20</v>
          </cell>
          <cell r="S1483">
            <v>26066.49</v>
          </cell>
          <cell r="T1483" t="str">
            <v>NEW</v>
          </cell>
          <cell r="U1483">
            <v>3958.82</v>
          </cell>
          <cell r="V1483">
            <v>8896.4599999999991</v>
          </cell>
          <cell r="W1483">
            <v>45180</v>
          </cell>
          <cell r="X1483">
            <v>45180</v>
          </cell>
          <cell r="Y1483">
            <v>45176</v>
          </cell>
          <cell r="Z1483"/>
          <cell r="AA1483">
            <v>45190.309027777781</v>
          </cell>
          <cell r="AB1483">
            <v>45341.546527777777</v>
          </cell>
          <cell r="AC1483">
            <v>10.309027777781012</v>
          </cell>
          <cell r="AD1483">
            <v>10.309027777781012</v>
          </cell>
          <cell r="AE1483">
            <v>151.23749999999563</v>
          </cell>
          <cell r="AF1483">
            <v>45198.774193548386</v>
          </cell>
          <cell r="AG1483">
            <v>45207.580645161288</v>
          </cell>
          <cell r="AH1483">
            <v>45230</v>
          </cell>
          <cell r="AI1483">
            <v>0.3550887345680126</v>
          </cell>
          <cell r="AJ1483">
            <v>3.780937499999891</v>
          </cell>
          <cell r="AK1483">
            <v>20</v>
          </cell>
          <cell r="AL1483">
            <v>36</v>
          </cell>
          <cell r="AM1483">
            <v>21.774193548387096</v>
          </cell>
          <cell r="AN1483">
            <v>27.58064516129032</v>
          </cell>
          <cell r="AO1483">
            <v>18.774193548387096</v>
          </cell>
          <cell r="AP1483">
            <v>40</v>
          </cell>
          <cell r="AQ1483">
            <v>32</v>
          </cell>
          <cell r="AR1483">
            <v>27</v>
          </cell>
          <cell r="AS1483">
            <v>45222.309027777781</v>
          </cell>
          <cell r="AT1483">
            <v>45217.309027777781</v>
          </cell>
          <cell r="AU1483"/>
          <cell r="AV1483"/>
          <cell r="AW1483"/>
          <cell r="AX1483"/>
          <cell r="AY1483"/>
          <cell r="AZ1483"/>
          <cell r="BA1483"/>
          <cell r="BB1483"/>
          <cell r="BC1483" t="str">
            <v>PAID</v>
          </cell>
          <cell r="BD1483"/>
          <cell r="BE1483">
            <v>45193.309027777781</v>
          </cell>
          <cell r="BF1483">
            <v>5.6909722222189885</v>
          </cell>
          <cell r="BG1483">
            <v>45183</v>
          </cell>
          <cell r="BH1483">
            <v>45199</v>
          </cell>
        </row>
        <row r="1484">
          <cell r="E1484" t="str">
            <v>X22052252587</v>
          </cell>
          <cell r="F1484" t="str">
            <v>WILMA FABABIER GODOY</v>
          </cell>
          <cell r="G1484" t="str">
            <v>SAN NICOLAS III, SAN NICOLAS III, BACOOR</v>
          </cell>
          <cell r="H1484" t="str">
            <v>PARAÑAQUE CITY</v>
          </cell>
          <cell r="I1484" t="str">
            <v>PARAÑAQUE</v>
          </cell>
          <cell r="J1484" t="str">
            <v>1031 target execution</v>
          </cell>
          <cell r="K1484"/>
          <cell r="L1484" t="str">
            <v>POWERHOUSE</v>
          </cell>
          <cell r="M1484" t="str">
            <v>CLOSE</v>
          </cell>
          <cell r="N1484" t="str">
            <v>JSP</v>
          </cell>
          <cell r="O1484">
            <v>95.27</v>
          </cell>
          <cell r="P1484"/>
          <cell r="Q1484">
            <v>151.16999999999999</v>
          </cell>
          <cell r="R1484">
            <v>80</v>
          </cell>
          <cell r="S1484">
            <v>387146.61</v>
          </cell>
          <cell r="T1484" t="str">
            <v>MODIFICATION</v>
          </cell>
          <cell r="U1484">
            <v>66094.45</v>
          </cell>
          <cell r="V1484">
            <v>70390.320000000007</v>
          </cell>
          <cell r="W1484">
            <v>44853.412499999999</v>
          </cell>
          <cell r="X1484">
            <v>44859</v>
          </cell>
          <cell r="Y1484">
            <v>44856</v>
          </cell>
          <cell r="Z1484"/>
          <cell r="AA1484">
            <v>44896.535416666666</v>
          </cell>
          <cell r="AB1484">
            <v>45372.554166666669</v>
          </cell>
          <cell r="AC1484">
            <v>43.122916666667152</v>
          </cell>
          <cell r="AD1484">
            <v>37.535416666665697</v>
          </cell>
          <cell r="AE1484">
            <v>476.01875000000291</v>
          </cell>
          <cell r="AF1484">
            <v>44873.757570422531</v>
          </cell>
          <cell r="AG1484">
            <v>44882.982922535208</v>
          </cell>
          <cell r="AH1484">
            <v>44903.412499999999</v>
          </cell>
          <cell r="AI1484">
            <v>1.3853968702865915</v>
          </cell>
          <cell r="AJ1484">
            <v>10.81860795454552</v>
          </cell>
          <cell r="AK1484">
            <v>26</v>
          </cell>
          <cell r="AL1484">
            <v>34</v>
          </cell>
          <cell r="AM1484">
            <v>23.345070422535212</v>
          </cell>
          <cell r="AN1484">
            <v>29.570422535211268</v>
          </cell>
          <cell r="AO1484">
            <v>20.345070422535212</v>
          </cell>
          <cell r="AP1484">
            <v>44</v>
          </cell>
          <cell r="AQ1484">
            <v>35.200000000000003</v>
          </cell>
          <cell r="AR1484">
            <v>30.200000000000003</v>
          </cell>
          <cell r="AS1484">
            <v>44931.735416666663</v>
          </cell>
          <cell r="AT1484">
            <v>44926.735416666663</v>
          </cell>
          <cell r="AU1484"/>
          <cell r="AV1484"/>
          <cell r="AW1484"/>
          <cell r="AX1484"/>
          <cell r="AY1484"/>
          <cell r="AZ1484"/>
          <cell r="BA1484"/>
          <cell r="BB1484"/>
          <cell r="BC1484" t="str">
            <v>PAID</v>
          </cell>
          <cell r="BD1484"/>
          <cell r="BE1484">
            <v>44899.535416666666</v>
          </cell>
          <cell r="BF1484">
            <v>299.4645833333343</v>
          </cell>
          <cell r="BG1484">
            <v>44871</v>
          </cell>
          <cell r="BH1484">
            <v>45199</v>
          </cell>
        </row>
        <row r="1485">
          <cell r="E1485" t="str">
            <v>X23010010188</v>
          </cell>
          <cell r="F1485" t="str">
            <v>ALEXANDRAMARI FUEL TRADING</v>
          </cell>
          <cell r="G1485" t="str">
            <v>GEN. TIRONA, HABAY I, BACOOR</v>
          </cell>
          <cell r="H1485" t="str">
            <v>BACOOR CITY</v>
          </cell>
          <cell r="I1485" t="str">
            <v>DASMA</v>
          </cell>
          <cell r="J1485"/>
          <cell r="K1485" t="str">
            <v>W/O ISSUE</v>
          </cell>
          <cell r="L1485" t="str">
            <v>POWERHOUSE</v>
          </cell>
          <cell r="M1485" t="str">
            <v>CLOSE</v>
          </cell>
          <cell r="N1485" t="str">
            <v>JSP</v>
          </cell>
          <cell r="O1485">
            <v>14.81</v>
          </cell>
          <cell r="P1485">
            <v>9.44</v>
          </cell>
          <cell r="Q1485">
            <v>20.13</v>
          </cell>
          <cell r="R1485">
            <v>29</v>
          </cell>
          <cell r="S1485">
            <v>124524.28</v>
          </cell>
          <cell r="T1485" t="str">
            <v>NEW</v>
          </cell>
          <cell r="U1485">
            <v>11557.01</v>
          </cell>
          <cell r="V1485">
            <v>18140.53</v>
          </cell>
          <cell r="W1485">
            <v>44943.303472222222</v>
          </cell>
          <cell r="X1485">
            <v>44951.637499999997</v>
          </cell>
          <cell r="Y1485">
            <v>44945</v>
          </cell>
          <cell r="Z1485"/>
          <cell r="AA1485">
            <v>44954.804861111108</v>
          </cell>
          <cell r="AB1485">
            <v>45398.664583333331</v>
          </cell>
          <cell r="AC1485">
            <v>11.50138888888614</v>
          </cell>
          <cell r="AD1485">
            <v>3.1673611111109494</v>
          </cell>
          <cell r="AE1485">
            <v>443.85972222222335</v>
          </cell>
          <cell r="AF1485">
            <v>44962.077665770608</v>
          </cell>
          <cell r="AG1485">
            <v>44970.88411738351</v>
          </cell>
          <cell r="AH1485">
            <v>44993.303472222222</v>
          </cell>
          <cell r="AI1485">
            <v>0.3961589506171892</v>
          </cell>
          <cell r="AJ1485">
            <v>11.096493055555584</v>
          </cell>
          <cell r="AK1485">
            <v>20</v>
          </cell>
          <cell r="AL1485">
            <v>36</v>
          </cell>
          <cell r="AM1485">
            <v>21.774193548387096</v>
          </cell>
          <cell r="AN1485">
            <v>27.58064516129032</v>
          </cell>
          <cell r="AO1485">
            <v>18.774193548387096</v>
          </cell>
          <cell r="AP1485">
            <v>40</v>
          </cell>
          <cell r="AQ1485">
            <v>32</v>
          </cell>
          <cell r="AR1485">
            <v>27</v>
          </cell>
          <cell r="AS1485">
            <v>44986.804861111108</v>
          </cell>
          <cell r="AT1485">
            <v>44981.804861111108</v>
          </cell>
          <cell r="AU1485"/>
          <cell r="AV1485"/>
          <cell r="AW1485"/>
          <cell r="AX1485"/>
          <cell r="AY1485"/>
          <cell r="AZ1485"/>
          <cell r="BA1485"/>
          <cell r="BB1485"/>
          <cell r="BC1485" t="str">
            <v>PAID</v>
          </cell>
          <cell r="BD1485"/>
          <cell r="BE1485">
            <v>44957.804861111108</v>
          </cell>
          <cell r="BF1485">
            <v>241.19513888889196</v>
          </cell>
          <cell r="BG1485">
            <v>44954</v>
          </cell>
          <cell r="BH1485">
            <v>45199</v>
          </cell>
        </row>
        <row r="1486">
          <cell r="E1486" t="str">
            <v>X22031354935</v>
          </cell>
          <cell r="F1486" t="str">
            <v>DITO TELECOMMUNITY CORPORATION</v>
          </cell>
          <cell r="G1486" t="str">
            <v>SAN NICOLAS II, SAN NICOLAS II, BACOOR</v>
          </cell>
          <cell r="H1486" t="str">
            <v>BACOOR CITY</v>
          </cell>
          <cell r="I1486" t="str">
            <v>DASMA</v>
          </cell>
          <cell r="J1486"/>
          <cell r="K1486"/>
          <cell r="L1486" t="str">
            <v>AVECO</v>
          </cell>
          <cell r="M1486" t="str">
            <v>CLOSE</v>
          </cell>
          <cell r="N1486" t="str">
            <v>RRG</v>
          </cell>
          <cell r="O1486">
            <v>23.47</v>
          </cell>
          <cell r="P1486"/>
          <cell r="Q1486">
            <v>31.8</v>
          </cell>
          <cell r="R1486">
            <v>32.08</v>
          </cell>
          <cell r="S1486">
            <v>160273.04</v>
          </cell>
          <cell r="T1486" t="str">
            <v>NEW</v>
          </cell>
          <cell r="U1486">
            <v>16357.19</v>
          </cell>
          <cell r="V1486">
            <v>5432.31</v>
          </cell>
          <cell r="W1486">
            <v>44824.434027777781</v>
          </cell>
          <cell r="X1486">
            <v>44827.538888888892</v>
          </cell>
          <cell r="Y1486">
            <v>44826</v>
          </cell>
          <cell r="Z1486"/>
          <cell r="AA1486">
            <v>44846.730555555558</v>
          </cell>
          <cell r="AB1486">
            <v>45653</v>
          </cell>
          <cell r="AC1486">
            <v>22.296527777776646</v>
          </cell>
          <cell r="AD1486">
            <v>19.191666666665697</v>
          </cell>
          <cell r="AE1486">
            <v>806.26944444444234</v>
          </cell>
          <cell r="AF1486">
            <v>44843.208221326167</v>
          </cell>
          <cell r="AG1486">
            <v>44852.014672939069</v>
          </cell>
          <cell r="AH1486">
            <v>44874.434027777781</v>
          </cell>
          <cell r="AI1486">
            <v>0.76799151234564</v>
          </cell>
          <cell r="AJ1486">
            <v>20.156736111111059</v>
          </cell>
          <cell r="AK1486">
            <v>20</v>
          </cell>
          <cell r="AL1486">
            <v>36</v>
          </cell>
          <cell r="AM1486">
            <v>21.774193548387096</v>
          </cell>
          <cell r="AN1486">
            <v>27.58064516129032</v>
          </cell>
          <cell r="AO1486">
            <v>18.774193548387096</v>
          </cell>
          <cell r="AP1486">
            <v>40</v>
          </cell>
          <cell r="AQ1486">
            <v>32</v>
          </cell>
          <cell r="AR1486">
            <v>27</v>
          </cell>
          <cell r="AS1486">
            <v>44878.730555555558</v>
          </cell>
          <cell r="AT1486">
            <v>44873.730555555558</v>
          </cell>
          <cell r="AU1486"/>
          <cell r="AV1486"/>
          <cell r="AW1486"/>
          <cell r="AX1486"/>
          <cell r="AY1486"/>
          <cell r="AZ1486"/>
          <cell r="BA1486"/>
          <cell r="BB1486"/>
          <cell r="BC1486" t="str">
            <v>PAID</v>
          </cell>
          <cell r="BD1486"/>
          <cell r="BE1486">
            <v>44849.730555555558</v>
          </cell>
          <cell r="BF1486">
            <v>349.26944444444234</v>
          </cell>
          <cell r="BG1486">
            <v>44845</v>
          </cell>
          <cell r="BH1486">
            <v>45199</v>
          </cell>
        </row>
        <row r="1487">
          <cell r="E1487" t="str">
            <v>X21062736638</v>
          </cell>
          <cell r="F1487" t="str">
            <v>GLOBE TELECOMMUNICATIONS, INC.</v>
          </cell>
          <cell r="G1487" t="str">
            <v>J. AGUILAR, PAMPLONA III, LAS PINAS CITY</v>
          </cell>
          <cell r="H1487" t="str">
            <v>LAS PIÑAS CITY</v>
          </cell>
          <cell r="I1487" t="str">
            <v>PARAÑAQUE</v>
          </cell>
          <cell r="J1487"/>
          <cell r="K1487" t="str">
            <v>W/O ISSUE</v>
          </cell>
          <cell r="L1487" t="str">
            <v>CHALLENGER</v>
          </cell>
          <cell r="M1487" t="str">
            <v>CLOSE</v>
          </cell>
          <cell r="N1487" t="str">
            <v>JSP</v>
          </cell>
          <cell r="O1487">
            <v>6.28</v>
          </cell>
          <cell r="P1487">
            <v>0.78</v>
          </cell>
          <cell r="Q1487">
            <v>8.6</v>
          </cell>
          <cell r="R1487">
            <v>23</v>
          </cell>
          <cell r="S1487">
            <v>44374.75</v>
          </cell>
          <cell r="T1487" t="str">
            <v>NEW</v>
          </cell>
          <cell r="U1487">
            <v>4893.9399999999996</v>
          </cell>
          <cell r="V1487">
            <v>7470.76</v>
          </cell>
          <cell r="W1487">
            <v>45062.600694444445</v>
          </cell>
          <cell r="X1487">
            <v>45065</v>
          </cell>
          <cell r="Y1487">
            <v>45063</v>
          </cell>
          <cell r="Z1487"/>
          <cell r="AA1487">
            <v>45069.838888888888</v>
          </cell>
          <cell r="AB1487">
            <v>45518.676388888889</v>
          </cell>
          <cell r="AC1487">
            <v>7.2381944444423425</v>
          </cell>
          <cell r="AD1487">
            <v>4.8388888888875954</v>
          </cell>
          <cell r="AE1487">
            <v>448.83750000000146</v>
          </cell>
          <cell r="AF1487">
            <v>45081.374887992832</v>
          </cell>
          <cell r="AG1487">
            <v>45090.181339605733</v>
          </cell>
          <cell r="AH1487">
            <v>45112.600694444445</v>
          </cell>
          <cell r="AI1487">
            <v>0.24931558641968071</v>
          </cell>
          <cell r="AJ1487">
            <v>11.220937500000037</v>
          </cell>
          <cell r="AK1487">
            <v>20</v>
          </cell>
          <cell r="AL1487">
            <v>36</v>
          </cell>
          <cell r="AM1487">
            <v>21.774193548387096</v>
          </cell>
          <cell r="AN1487">
            <v>27.58064516129032</v>
          </cell>
          <cell r="AO1487">
            <v>18.774193548387096</v>
          </cell>
          <cell r="AP1487">
            <v>40</v>
          </cell>
          <cell r="AQ1487">
            <v>32</v>
          </cell>
          <cell r="AR1487">
            <v>27</v>
          </cell>
          <cell r="AS1487">
            <v>45101.838888888888</v>
          </cell>
          <cell r="AT1487">
            <v>45096.838888888888</v>
          </cell>
          <cell r="AU1487"/>
          <cell r="AV1487"/>
          <cell r="AW1487"/>
          <cell r="AX1487"/>
          <cell r="AY1487"/>
          <cell r="AZ1487"/>
          <cell r="BA1487"/>
          <cell r="BB1487"/>
          <cell r="BC1487" t="str">
            <v>PAID</v>
          </cell>
          <cell r="BD1487"/>
          <cell r="BE1487">
            <v>45072.838888888888</v>
          </cell>
          <cell r="BF1487">
            <v>126.1611111111124</v>
          </cell>
          <cell r="BG1487">
            <v>45069</v>
          </cell>
          <cell r="BH1487">
            <v>45199</v>
          </cell>
        </row>
        <row r="1488">
          <cell r="E1488" t="str">
            <v>X23083220321</v>
          </cell>
          <cell r="F1488" t="str">
            <v>CM &amp; SONS FOOD PRODUCTS, INC.</v>
          </cell>
          <cell r="G1488" t="str">
            <v>SPORTS, 4TH ESTATE SUBD, PARANAQUE</v>
          </cell>
          <cell r="H1488" t="str">
            <v>PARAÑAQUE CITY</v>
          </cell>
          <cell r="I1488" t="str">
            <v>PARAÑAQUE</v>
          </cell>
          <cell r="J1488" t="str">
            <v>for meter 9/12 1 pm</v>
          </cell>
          <cell r="K1488" t="str">
            <v>W/ ISSUE</v>
          </cell>
          <cell r="L1488" t="str">
            <v>VJC</v>
          </cell>
          <cell r="M1488" t="str">
            <v>CLOSE</v>
          </cell>
          <cell r="N1488" t="str">
            <v>JSP</v>
          </cell>
          <cell r="O1488">
            <v>50.16</v>
          </cell>
          <cell r="P1488">
            <v>76.299000000000007</v>
          </cell>
          <cell r="Q1488">
            <v>83.07</v>
          </cell>
          <cell r="R1488">
            <v>36</v>
          </cell>
          <cell r="S1488">
            <v>322729.39</v>
          </cell>
          <cell r="T1488" t="str">
            <v>NEW</v>
          </cell>
          <cell r="U1488">
            <v>39092.699999999997</v>
          </cell>
          <cell r="V1488">
            <v>47933.53</v>
          </cell>
          <cell r="W1488">
            <v>45168.656944444447</v>
          </cell>
          <cell r="X1488">
            <v>45170</v>
          </cell>
          <cell r="Y1488">
            <v>45170</v>
          </cell>
          <cell r="Z1488"/>
          <cell r="AA1488">
            <v>45190.309027777781</v>
          </cell>
          <cell r="AB1488">
            <v>45448.604861111111</v>
          </cell>
          <cell r="AC1488">
            <v>21.652083333334303</v>
          </cell>
          <cell r="AD1488">
            <v>20.309027777781012</v>
          </cell>
          <cell r="AE1488">
            <v>258.29583333332994</v>
          </cell>
          <cell r="AF1488">
            <v>45188.742446303186</v>
          </cell>
          <cell r="AG1488">
            <v>45197.898580132176</v>
          </cell>
          <cell r="AH1488">
            <v>45218.656944444447</v>
          </cell>
          <cell r="AI1488">
            <v>0.7034312097423826</v>
          </cell>
          <cell r="AJ1488">
            <v>6.1499007936507128</v>
          </cell>
          <cell r="AK1488">
            <v>23</v>
          </cell>
          <cell r="AL1488">
            <v>36</v>
          </cell>
          <cell r="AM1488">
            <v>23.085501858736059</v>
          </cell>
          <cell r="AN1488">
            <v>29.241635687732341</v>
          </cell>
          <cell r="AO1488">
            <v>20.085501858736059</v>
          </cell>
          <cell r="AP1488">
            <v>42</v>
          </cell>
          <cell r="AQ1488">
            <v>33.6</v>
          </cell>
          <cell r="AR1488">
            <v>28.6</v>
          </cell>
          <cell r="AS1488">
            <v>45223.90902777778</v>
          </cell>
          <cell r="AT1488">
            <v>45218.90902777778</v>
          </cell>
          <cell r="AU1488"/>
          <cell r="AV1488"/>
          <cell r="AW1488"/>
          <cell r="AX1488"/>
          <cell r="AY1488"/>
          <cell r="AZ1488"/>
          <cell r="BA1488"/>
          <cell r="BB1488"/>
          <cell r="BC1488" t="str">
            <v>PAID</v>
          </cell>
          <cell r="BD1488"/>
          <cell r="BE1488">
            <v>45193.309027777781</v>
          </cell>
          <cell r="BF1488">
            <v>6.6909722222189885</v>
          </cell>
          <cell r="BG1488">
            <v>45182</v>
          </cell>
          <cell r="BH1488">
            <v>45200</v>
          </cell>
        </row>
        <row r="1489">
          <cell r="E1489" t="str">
            <v>X23041295960</v>
          </cell>
          <cell r="F1489" t="str">
            <v>ISON TOWER LTD. INC.</v>
          </cell>
          <cell r="G1489" t="str">
            <v>MANALO, PUROK 2, TAGUIG CITY</v>
          </cell>
          <cell r="H1489" t="str">
            <v>TAGUIG CITY</v>
          </cell>
          <cell r="I1489" t="str">
            <v>PARAÑAQUE</v>
          </cell>
          <cell r="J1489"/>
          <cell r="K1489" t="str">
            <v>W/ ISSUE</v>
          </cell>
          <cell r="L1489" t="str">
            <v>CHALLENGER</v>
          </cell>
          <cell r="M1489" t="str">
            <v>CLOSE</v>
          </cell>
          <cell r="N1489" t="str">
            <v>IJP</v>
          </cell>
          <cell r="O1489">
            <v>95.39</v>
          </cell>
          <cell r="P1489">
            <v>82.732200000000006</v>
          </cell>
          <cell r="Q1489">
            <v>141.4</v>
          </cell>
          <cell r="R1489">
            <v>22</v>
          </cell>
          <cell r="S1489">
            <v>380711.56</v>
          </cell>
          <cell r="T1489" t="str">
            <v>NEW</v>
          </cell>
          <cell r="U1489">
            <v>74337.91</v>
          </cell>
          <cell r="V1489">
            <v>41587.050000000003</v>
          </cell>
          <cell r="W1489">
            <v>45113.32916666667</v>
          </cell>
          <cell r="X1489">
            <v>45117</v>
          </cell>
          <cell r="Y1489">
            <v>45114</v>
          </cell>
          <cell r="Z1489"/>
          <cell r="AA1489">
            <v>45142.800694444442</v>
          </cell>
          <cell r="AB1489">
            <v>45518.693055555559</v>
          </cell>
          <cell r="AC1489">
            <v>29.47152777777228</v>
          </cell>
          <cell r="AD1489">
            <v>25.800694444442343</v>
          </cell>
          <cell r="AE1489">
            <v>375.89236111111677</v>
          </cell>
          <cell r="AF1489">
            <v>45134.536063218395</v>
          </cell>
          <cell r="AG1489">
            <v>45143.991235632187</v>
          </cell>
          <cell r="AH1489">
            <v>45163.32916666667</v>
          </cell>
          <cell r="AI1489">
            <v>0.91311357431132056</v>
          </cell>
          <cell r="AJ1489">
            <v>8.5430082070708355</v>
          </cell>
          <cell r="AK1489">
            <v>26</v>
          </cell>
          <cell r="AL1489">
            <v>36</v>
          </cell>
          <cell r="AM1489">
            <v>24.206896551724139</v>
          </cell>
          <cell r="AN1489">
            <v>30.662068965517239</v>
          </cell>
          <cell r="AO1489">
            <v>21.206896551724139</v>
          </cell>
          <cell r="AP1489">
            <v>44</v>
          </cell>
          <cell r="AQ1489">
            <v>35.200000000000003</v>
          </cell>
          <cell r="AR1489">
            <v>30.200000000000003</v>
          </cell>
          <cell r="AS1489">
            <v>45178.000694444439</v>
          </cell>
          <cell r="AT1489">
            <v>45173.000694444439</v>
          </cell>
          <cell r="AU1489"/>
          <cell r="AV1489"/>
          <cell r="AW1489"/>
          <cell r="AX1489"/>
          <cell r="AY1489"/>
          <cell r="AZ1489"/>
          <cell r="BA1489"/>
          <cell r="BB1489"/>
          <cell r="BC1489" t="str">
            <v>PAID</v>
          </cell>
          <cell r="BD1489"/>
          <cell r="BE1489">
            <v>45145.800694444442</v>
          </cell>
          <cell r="BF1489">
            <v>56.199305555557657</v>
          </cell>
          <cell r="BG1489">
            <v>45142</v>
          </cell>
          <cell r="BH1489">
            <v>45202</v>
          </cell>
        </row>
        <row r="1490">
          <cell r="E1490" t="str">
            <v>X23072794421</v>
          </cell>
          <cell r="F1490" t="str">
            <v>CIUDAD DE STRIKE HOMEOWNERS ASSOCIATION, INC. -2</v>
          </cell>
          <cell r="G1490" t="str">
            <v>BUILDING 13, CIUDAD DE STRIKE PHASE 1, BACOOR</v>
          </cell>
          <cell r="H1490" t="str">
            <v>BACOOR CITY</v>
          </cell>
          <cell r="I1490" t="str">
            <v>DASMA</v>
          </cell>
          <cell r="J1490"/>
          <cell r="K1490" t="str">
            <v>W/O ISSUE</v>
          </cell>
          <cell r="L1490" t="str">
            <v>CHALLENGER</v>
          </cell>
          <cell r="M1490" t="str">
            <v>CLOSE</v>
          </cell>
          <cell r="N1490" t="str">
            <v>JSP</v>
          </cell>
          <cell r="O1490">
            <v>414.81</v>
          </cell>
          <cell r="P1490">
            <v>315.92140000000001</v>
          </cell>
          <cell r="Q1490">
            <v>621.82000000000005</v>
          </cell>
          <cell r="R1490">
            <v>135.36000000000001</v>
          </cell>
          <cell r="S1490">
            <v>1901599.06</v>
          </cell>
          <cell r="T1490" t="str">
            <v>NEW</v>
          </cell>
          <cell r="U1490">
            <v>323258.25</v>
          </cell>
          <cell r="V1490">
            <v>325888.2</v>
          </cell>
          <cell r="W1490">
            <v>45183.719444444447</v>
          </cell>
          <cell r="X1490">
            <v>45187</v>
          </cell>
          <cell r="Y1490">
            <v>45184</v>
          </cell>
          <cell r="Z1490"/>
          <cell r="AA1490">
            <v>45202.463194444441</v>
          </cell>
          <cell r="AB1490">
            <v>45407.613888888889</v>
          </cell>
          <cell r="AC1490">
            <v>18.743749999994179</v>
          </cell>
          <cell r="AD1490">
            <v>15.463194444440887</v>
          </cell>
          <cell r="AE1490">
            <v>205.15069444444816</v>
          </cell>
          <cell r="AF1490">
            <v>45206.251359338065</v>
          </cell>
          <cell r="AG1490">
            <v>45216.059869976365</v>
          </cell>
          <cell r="AH1490">
            <v>45233.719444444447</v>
          </cell>
          <cell r="AI1490">
            <v>0.55059765624982904</v>
          </cell>
          <cell r="AJ1490">
            <v>3.730012626262694</v>
          </cell>
          <cell r="AK1490">
            <v>40</v>
          </cell>
          <cell r="AL1490">
            <v>32</v>
          </cell>
          <cell r="AM1490">
            <v>25.531914893617024</v>
          </cell>
          <cell r="AN1490">
            <v>32.340425531914896</v>
          </cell>
          <cell r="AO1490">
            <v>22.531914893617024</v>
          </cell>
          <cell r="AP1490">
            <v>55</v>
          </cell>
          <cell r="AQ1490">
            <v>44</v>
          </cell>
          <cell r="AR1490">
            <v>39</v>
          </cell>
          <cell r="AS1490">
            <v>45246.463194444441</v>
          </cell>
          <cell r="AT1490">
            <v>45241.463194444441</v>
          </cell>
          <cell r="AU1490"/>
          <cell r="AV1490"/>
          <cell r="AW1490"/>
          <cell r="AX1490"/>
          <cell r="AY1490"/>
          <cell r="AZ1490"/>
          <cell r="BA1490"/>
          <cell r="BB1490"/>
          <cell r="BC1490" t="str">
            <v>PAID</v>
          </cell>
          <cell r="BD1490" t="str">
            <v>WITH BACKJOB</v>
          </cell>
          <cell r="BE1490">
            <v>45205.463194444441</v>
          </cell>
          <cell r="BF1490">
            <v>-2.4631944444408873</v>
          </cell>
          <cell r="BG1490">
            <v>45202</v>
          </cell>
          <cell r="BH1490">
            <v>45203</v>
          </cell>
        </row>
        <row r="1491">
          <cell r="E1491" t="str">
            <v>X23020587544</v>
          </cell>
          <cell r="F1491" t="str">
            <v>ST. PETER CHAPELS LUZON, INC.</v>
          </cell>
          <cell r="G1491" t="str">
            <v>DR. A SANTOS, SAN DIONISIO, PARANAQUE</v>
          </cell>
          <cell r="H1491" t="str">
            <v>PARAÑAQUE CITY</v>
          </cell>
          <cell r="I1491" t="str">
            <v>PARAÑAQUE</v>
          </cell>
          <cell r="J1491"/>
          <cell r="K1491"/>
          <cell r="L1491" t="str">
            <v>CHALLENGER</v>
          </cell>
          <cell r="M1491" t="str">
            <v>CLOSE</v>
          </cell>
          <cell r="N1491" t="str">
            <v>JSP</v>
          </cell>
          <cell r="O1491">
            <v>33.770000000000003</v>
          </cell>
          <cell r="P1491">
            <v>21.15</v>
          </cell>
          <cell r="Q1491">
            <v>46.05</v>
          </cell>
          <cell r="R1491">
            <v>0</v>
          </cell>
          <cell r="S1491">
            <v>31975.72</v>
          </cell>
          <cell r="T1491" t="str">
            <v>TERMINATION</v>
          </cell>
          <cell r="U1491">
            <v>26324.68</v>
          </cell>
          <cell r="V1491">
            <v>26324.68</v>
          </cell>
          <cell r="W1491">
            <v>45114.686805555553</v>
          </cell>
          <cell r="X1491">
            <v>45119.654166666667</v>
          </cell>
          <cell r="Y1491">
            <v>45117</v>
          </cell>
          <cell r="Z1491"/>
          <cell r="AA1491">
            <v>45134.796527777777</v>
          </cell>
          <cell r="AB1491">
            <v>45242.356249999997</v>
          </cell>
          <cell r="AC1491">
            <v>20.109722222223354</v>
          </cell>
          <cell r="AD1491">
            <v>15.142361111109494</v>
          </cell>
          <cell r="AE1491">
            <v>107.55972222222044</v>
          </cell>
          <cell r="AF1491">
            <v>45133.46099910394</v>
          </cell>
          <cell r="AG1491">
            <v>45142.267450716841</v>
          </cell>
          <cell r="AH1491">
            <v>45164.686805555553</v>
          </cell>
          <cell r="AI1491">
            <v>0.69266820987658217</v>
          </cell>
          <cell r="AJ1491">
            <v>2.6889930555555113</v>
          </cell>
          <cell r="AK1491">
            <v>20</v>
          </cell>
          <cell r="AL1491">
            <v>36</v>
          </cell>
          <cell r="AM1491">
            <v>21.774193548387096</v>
          </cell>
          <cell r="AN1491">
            <v>27.58064516129032</v>
          </cell>
          <cell r="AO1491">
            <v>18.774193548387096</v>
          </cell>
          <cell r="AP1491">
            <v>40</v>
          </cell>
          <cell r="AQ1491">
            <v>32</v>
          </cell>
          <cell r="AR1491">
            <v>27</v>
          </cell>
          <cell r="AS1491">
            <v>45166.796527777777</v>
          </cell>
          <cell r="AT1491">
            <v>45161.796527777777</v>
          </cell>
          <cell r="AU1491"/>
          <cell r="AV1491"/>
          <cell r="AW1491"/>
          <cell r="AX1491"/>
          <cell r="AY1491"/>
          <cell r="AZ1491"/>
          <cell r="BA1491"/>
          <cell r="BB1491"/>
          <cell r="BC1491" t="str">
            <v>PAID</v>
          </cell>
          <cell r="BD1491"/>
          <cell r="BE1491">
            <v>45137.796527777777</v>
          </cell>
          <cell r="BF1491">
            <v>69.203472222223354</v>
          </cell>
          <cell r="BG1491">
            <v>45134</v>
          </cell>
          <cell r="BH1491">
            <v>45207</v>
          </cell>
        </row>
        <row r="1492">
          <cell r="E1492" t="str">
            <v>X23051728432</v>
          </cell>
          <cell r="F1492" t="str">
            <v>NORDVEST CORPORATION</v>
          </cell>
          <cell r="G1492" t="str">
            <v>SUNRISE DRIVE, 4TH ESTATE SUBD, PARANAQUE</v>
          </cell>
          <cell r="H1492" t="str">
            <v>PARAÑAQUE CITY</v>
          </cell>
          <cell r="I1492" t="str">
            <v>PARAÑAQUE</v>
          </cell>
          <cell r="J1492" t="str">
            <v>for fcomp</v>
          </cell>
          <cell r="K1492" t="str">
            <v>W/ ISSUE</v>
          </cell>
          <cell r="L1492" t="str">
            <v>CHALLENGER</v>
          </cell>
          <cell r="M1492" t="str">
            <v>CLOSE</v>
          </cell>
          <cell r="N1492" t="str">
            <v>JSP</v>
          </cell>
          <cell r="O1492">
            <v>434.3</v>
          </cell>
          <cell r="P1492">
            <v>368.15309999999999</v>
          </cell>
          <cell r="Q1492">
            <v>591.87</v>
          </cell>
          <cell r="R1492">
            <v>161</v>
          </cell>
          <cell r="S1492">
            <v>1928547.85</v>
          </cell>
          <cell r="T1492" t="str">
            <v>NEW</v>
          </cell>
          <cell r="U1492">
            <v>338444.86</v>
          </cell>
          <cell r="V1492">
            <v>593195.06999999995</v>
          </cell>
          <cell r="W1492">
            <v>45156.393750000003</v>
          </cell>
          <cell r="X1492">
            <v>45167</v>
          </cell>
          <cell r="Y1492">
            <v>45156</v>
          </cell>
          <cell r="Z1492"/>
          <cell r="AA1492">
            <v>45182.406944444447</v>
          </cell>
          <cell r="AB1492">
            <v>45314.572222222225</v>
          </cell>
          <cell r="AC1492">
            <v>26.013194444443798</v>
          </cell>
          <cell r="AD1492">
            <v>15.406944444446708</v>
          </cell>
          <cell r="AE1492">
            <v>132.1652777777781</v>
          </cell>
          <cell r="AF1492">
            <v>45178.925664893621</v>
          </cell>
          <cell r="AG1492">
            <v>45188.734175531921</v>
          </cell>
          <cell r="AH1492">
            <v>45206.393750000003</v>
          </cell>
          <cell r="AI1492">
            <v>0.76413758680553645</v>
          </cell>
          <cell r="AJ1492">
            <v>2.4030050505050564</v>
          </cell>
          <cell r="AK1492">
            <v>40</v>
          </cell>
          <cell r="AL1492">
            <v>32</v>
          </cell>
          <cell r="AM1492">
            <v>25.531914893617024</v>
          </cell>
          <cell r="AN1492">
            <v>32.340425531914896</v>
          </cell>
          <cell r="AO1492">
            <v>22.531914893617024</v>
          </cell>
          <cell r="AP1492">
            <v>55</v>
          </cell>
          <cell r="AQ1492">
            <v>44</v>
          </cell>
          <cell r="AR1492">
            <v>39</v>
          </cell>
          <cell r="AS1492">
            <v>45226.406944444447</v>
          </cell>
          <cell r="AT1492">
            <v>45221.406944444447</v>
          </cell>
          <cell r="AU1492"/>
          <cell r="AV1492"/>
          <cell r="AW1492"/>
          <cell r="AX1492"/>
          <cell r="AY1492"/>
          <cell r="AZ1492"/>
          <cell r="BA1492"/>
          <cell r="BB1492"/>
          <cell r="BC1492" t="str">
            <v>PAID</v>
          </cell>
          <cell r="BD1492"/>
          <cell r="BE1492">
            <v>45185.406944444447</v>
          </cell>
          <cell r="BF1492">
            <v>21.593055555553292</v>
          </cell>
          <cell r="BG1492">
            <v>45182</v>
          </cell>
          <cell r="BH1492">
            <v>45207</v>
          </cell>
        </row>
        <row r="1493">
          <cell r="E1493" t="str">
            <v>X23051980718</v>
          </cell>
          <cell r="F1493" t="str">
            <v>HITE INC.</v>
          </cell>
          <cell r="G1493" t="str">
            <v>TERESITA DRIVE, TAGUIG BAGUMBAYAN INDL ASS INC, TAGUIG CITY</v>
          </cell>
          <cell r="H1493" t="str">
            <v>TAGUIG CITY</v>
          </cell>
          <cell r="I1493" t="str">
            <v>PARAÑAQUE</v>
          </cell>
          <cell r="J1493"/>
          <cell r="K1493" t="str">
            <v>W/O ISSUE</v>
          </cell>
          <cell r="L1493" t="str">
            <v>VJC</v>
          </cell>
          <cell r="M1493" t="str">
            <v>CLOSE</v>
          </cell>
          <cell r="N1493" t="str">
            <v>JSP</v>
          </cell>
          <cell r="O1493">
            <v>217.3</v>
          </cell>
          <cell r="P1493">
            <v>270.62700000000001</v>
          </cell>
          <cell r="Q1493">
            <v>342.1</v>
          </cell>
          <cell r="R1493">
            <v>867</v>
          </cell>
          <cell r="S1493">
            <v>2414460.21</v>
          </cell>
          <cell r="T1493" t="str">
            <v>NEW</v>
          </cell>
          <cell r="U1493">
            <v>169360.91</v>
          </cell>
          <cell r="V1493">
            <v>195002.23999999999</v>
          </cell>
          <cell r="W1493">
            <v>45180.663194444445</v>
          </cell>
          <cell r="X1493">
            <v>45182</v>
          </cell>
          <cell r="Y1493">
            <v>45181</v>
          </cell>
          <cell r="Z1493"/>
          <cell r="AA1493">
            <v>45198.345833333333</v>
          </cell>
          <cell r="AB1493">
            <v>45448.65</v>
          </cell>
          <cell r="AC1493">
            <v>17.682638888887595</v>
          </cell>
          <cell r="AD1493">
            <v>16.345833333332848</v>
          </cell>
          <cell r="AE1493">
            <v>250.30416666666861</v>
          </cell>
          <cell r="AF1493">
            <v>45196.211581541218</v>
          </cell>
          <cell r="AG1493">
            <v>45204.157818100357</v>
          </cell>
          <cell r="AH1493">
            <v>45230.663194444445</v>
          </cell>
          <cell r="AI1493">
            <v>0.71499365942023752</v>
          </cell>
          <cell r="AJ1493">
            <v>5.2146701388889296</v>
          </cell>
          <cell r="AK1493">
            <v>30</v>
          </cell>
          <cell r="AL1493">
            <v>23</v>
          </cell>
          <cell r="AM1493">
            <v>18.548387096774192</v>
          </cell>
          <cell r="AN1493">
            <v>23.494623655913976</v>
          </cell>
          <cell r="AO1493">
            <v>15.548387096774192</v>
          </cell>
          <cell r="AP1493">
            <v>48</v>
          </cell>
          <cell r="AQ1493">
            <v>38.400000000000006</v>
          </cell>
          <cell r="AR1493">
            <v>33.400000000000006</v>
          </cell>
          <cell r="AS1493">
            <v>45236.745833333334</v>
          </cell>
          <cell r="AT1493">
            <v>45231.745833333334</v>
          </cell>
          <cell r="AU1493"/>
          <cell r="AV1493"/>
          <cell r="AW1493"/>
          <cell r="AX1493"/>
          <cell r="AY1493"/>
          <cell r="AZ1493"/>
          <cell r="BA1493"/>
          <cell r="BB1493"/>
          <cell r="BC1493" t="str">
            <v>PAID</v>
          </cell>
          <cell r="BD1493"/>
          <cell r="BE1493">
            <v>45201.345833333333</v>
          </cell>
          <cell r="BF1493">
            <v>5.6541666666671517</v>
          </cell>
          <cell r="BG1493">
            <v>45191</v>
          </cell>
          <cell r="BH1493">
            <v>45207</v>
          </cell>
        </row>
        <row r="1494">
          <cell r="E1494" t="str">
            <v>X23083040577</v>
          </cell>
          <cell r="F1494" t="str">
            <v>ANGELO NIÑO B. SANTOS</v>
          </cell>
          <cell r="G1494" t="str">
            <v>CRM, BF HOMES SUBD, LAS PINAS CITY</v>
          </cell>
          <cell r="H1494" t="str">
            <v>LAS PIÑAS CITY</v>
          </cell>
          <cell r="I1494" t="str">
            <v>PARAÑAQUE</v>
          </cell>
          <cell r="J1494"/>
          <cell r="K1494" t="str">
            <v>W/O ISSUE</v>
          </cell>
          <cell r="L1494" t="str">
            <v>CHALLENGER</v>
          </cell>
          <cell r="M1494" t="str">
            <v>CLOSE</v>
          </cell>
          <cell r="N1494" t="str">
            <v>JSP</v>
          </cell>
          <cell r="O1494">
            <v>13.14</v>
          </cell>
          <cell r="P1494">
            <v>10.4428</v>
          </cell>
          <cell r="Q1494">
            <v>17.82</v>
          </cell>
          <cell r="R1494">
            <v>41</v>
          </cell>
          <cell r="S1494">
            <v>133404.51999999999</v>
          </cell>
          <cell r="T1494" t="str">
            <v>NEW</v>
          </cell>
          <cell r="U1494">
            <v>12826.72</v>
          </cell>
          <cell r="V1494">
            <v>13285.52</v>
          </cell>
          <cell r="W1494">
            <v>45152.692361111112</v>
          </cell>
          <cell r="X1494">
            <v>45155.64166666667</v>
          </cell>
          <cell r="Y1494">
            <v>45153</v>
          </cell>
          <cell r="Z1494"/>
          <cell r="AA1494">
            <v>45156.523611111108</v>
          </cell>
          <cell r="AB1494">
            <v>45516.740277777775</v>
          </cell>
          <cell r="AC1494">
            <v>3.8312499999956344</v>
          </cell>
          <cell r="AD1494">
            <v>0.88194444443797693</v>
          </cell>
          <cell r="AE1494">
            <v>360.21666666666715</v>
          </cell>
          <cell r="AF1494">
            <v>45171.466554659499</v>
          </cell>
          <cell r="AG1494">
            <v>45180.2730062724</v>
          </cell>
          <cell r="AH1494">
            <v>45202.692361111112</v>
          </cell>
          <cell r="AI1494">
            <v>0.1319652777776274</v>
          </cell>
          <cell r="AJ1494">
            <v>9.0054166666666795</v>
          </cell>
          <cell r="AK1494">
            <v>20</v>
          </cell>
          <cell r="AL1494">
            <v>36</v>
          </cell>
          <cell r="AM1494">
            <v>21.774193548387096</v>
          </cell>
          <cell r="AN1494">
            <v>27.58064516129032</v>
          </cell>
          <cell r="AO1494">
            <v>18.774193548387096</v>
          </cell>
          <cell r="AP1494">
            <v>40</v>
          </cell>
          <cell r="AQ1494">
            <v>32</v>
          </cell>
          <cell r="AR1494">
            <v>27</v>
          </cell>
          <cell r="AS1494">
            <v>45188.523611111108</v>
          </cell>
          <cell r="AT1494">
            <v>45183.523611111108</v>
          </cell>
          <cell r="AU1494"/>
          <cell r="AV1494"/>
          <cell r="AW1494"/>
          <cell r="AX1494"/>
          <cell r="AY1494"/>
          <cell r="AZ1494"/>
          <cell r="BA1494"/>
          <cell r="BB1494"/>
          <cell r="BC1494" t="str">
            <v>PAID</v>
          </cell>
          <cell r="BD1494"/>
          <cell r="BE1494">
            <v>45159.523611111108</v>
          </cell>
          <cell r="BF1494">
            <v>47.476388888891961</v>
          </cell>
          <cell r="BG1494">
            <v>45156</v>
          </cell>
          <cell r="BH1494">
            <v>45207</v>
          </cell>
        </row>
        <row r="1495">
          <cell r="E1495" t="str">
            <v>X23041389491</v>
          </cell>
          <cell r="F1495" t="str">
            <v>CATHERINE DEL ROSARIO ANDRES</v>
          </cell>
          <cell r="G1495" t="str">
            <v>TROPICAL, BF HOMES, LAS PINAS CITY</v>
          </cell>
          <cell r="H1495" t="str">
            <v>LAS PIÑAS CITY</v>
          </cell>
          <cell r="I1495" t="str">
            <v>PARAÑAQUE</v>
          </cell>
          <cell r="J1495" t="str">
            <v>sched for meter 091423, 1st hr</v>
          </cell>
          <cell r="K1495" t="str">
            <v>W/ ISSUE</v>
          </cell>
          <cell r="L1495" t="str">
            <v>CHALLENGER</v>
          </cell>
          <cell r="M1495" t="str">
            <v>CLOSE</v>
          </cell>
          <cell r="N1495" t="str">
            <v>JSP</v>
          </cell>
          <cell r="O1495">
            <v>47.91</v>
          </cell>
          <cell r="P1495">
            <v>52.936199999999999</v>
          </cell>
          <cell r="Q1495">
            <v>71.17</v>
          </cell>
          <cell r="R1495">
            <v>78</v>
          </cell>
          <cell r="S1495">
            <v>377328.98</v>
          </cell>
          <cell r="T1495" t="str">
            <v>NEW</v>
          </cell>
          <cell r="U1495">
            <v>37360.769999999997</v>
          </cell>
          <cell r="V1495">
            <v>54292.88</v>
          </cell>
          <cell r="W1495">
            <v>45145.609722222223</v>
          </cell>
          <cell r="X1495">
            <v>45147.588888888888</v>
          </cell>
          <cell r="Y1495">
            <v>45149</v>
          </cell>
          <cell r="Z1495"/>
          <cell r="AA1495">
            <v>45183.655555555553</v>
          </cell>
          <cell r="AB1495">
            <v>45551.600694444445</v>
          </cell>
          <cell r="AC1495">
            <v>38.045833333329938</v>
          </cell>
          <cell r="AD1495">
            <v>36.066666666665697</v>
          </cell>
          <cell r="AE1495">
            <v>367.94513888889196</v>
          </cell>
          <cell r="AF1495">
            <v>45164.910102450362</v>
          </cell>
          <cell r="AG1495">
            <v>45173.856870511197</v>
          </cell>
          <cell r="AH1495">
            <v>45195.609722222223</v>
          </cell>
          <cell r="AI1495">
            <v>1.2795465686273368</v>
          </cell>
          <cell r="AJ1495">
            <v>8.7605985449736181</v>
          </cell>
          <cell r="AK1495">
            <v>23</v>
          </cell>
          <cell r="AL1495">
            <v>34</v>
          </cell>
          <cell r="AM1495">
            <v>22.300380228136884</v>
          </cell>
          <cell r="AN1495">
            <v>28.247148288973385</v>
          </cell>
          <cell r="AO1495">
            <v>19.300380228136884</v>
          </cell>
          <cell r="AP1495">
            <v>42</v>
          </cell>
          <cell r="AQ1495">
            <v>33.6</v>
          </cell>
          <cell r="AR1495">
            <v>28.6</v>
          </cell>
          <cell r="AS1495">
            <v>45217.255555555552</v>
          </cell>
          <cell r="AT1495">
            <v>45212.255555555552</v>
          </cell>
          <cell r="AU1495"/>
          <cell r="AV1495"/>
          <cell r="AW1495"/>
          <cell r="AX1495"/>
          <cell r="AY1495"/>
          <cell r="AZ1495"/>
          <cell r="BA1495"/>
          <cell r="BB1495"/>
          <cell r="BC1495" t="str">
            <v>PAID</v>
          </cell>
          <cell r="BD1495"/>
          <cell r="BE1495">
            <v>45186.655555555553</v>
          </cell>
          <cell r="BF1495">
            <v>20.344444444446708</v>
          </cell>
          <cell r="BG1495">
            <v>45183</v>
          </cell>
          <cell r="BH1495">
            <v>45207</v>
          </cell>
        </row>
        <row r="1496">
          <cell r="E1496" t="str">
            <v>X23020490038</v>
          </cell>
          <cell r="F1496" t="str">
            <v>REYNOLD BALDOMERO CURAMMENG JR</v>
          </cell>
          <cell r="G1496" t="str">
            <v>LOS RIOS, TOWN AND COUNTRY WEST SUBD, BACOOR</v>
          </cell>
          <cell r="H1496" t="str">
            <v>BACOOR CITY</v>
          </cell>
          <cell r="I1496" t="str">
            <v>DASMA</v>
          </cell>
          <cell r="J1496"/>
          <cell r="K1496" t="str">
            <v>W/ ISSUE</v>
          </cell>
          <cell r="L1496" t="str">
            <v>CHALLENGER</v>
          </cell>
          <cell r="M1496" t="str">
            <v>CLOSE</v>
          </cell>
          <cell r="N1496" t="str">
            <v>JSP</v>
          </cell>
          <cell r="O1496">
            <v>122.66</v>
          </cell>
          <cell r="P1496">
            <v>111.5098</v>
          </cell>
          <cell r="Q1496">
            <v>190.82</v>
          </cell>
          <cell r="R1496">
            <v>10</v>
          </cell>
          <cell r="S1496">
            <v>593998.23</v>
          </cell>
          <cell r="T1496" t="str">
            <v>NEW</v>
          </cell>
          <cell r="U1496">
            <v>95587.66</v>
          </cell>
          <cell r="V1496">
            <v>85975.679999999993</v>
          </cell>
          <cell r="W1496">
            <v>45083.673611111109</v>
          </cell>
          <cell r="X1496">
            <v>45085</v>
          </cell>
          <cell r="Y1496">
            <v>45084</v>
          </cell>
          <cell r="Z1496"/>
          <cell r="AA1496">
            <v>45106.538888888892</v>
          </cell>
          <cell r="AB1496">
            <v>45575.65</v>
          </cell>
          <cell r="AC1496">
            <v>22.865277777782467</v>
          </cell>
          <cell r="AD1496">
            <v>21.538888888891961</v>
          </cell>
          <cell r="AE1496">
            <v>469.11111111110949</v>
          </cell>
          <cell r="AF1496">
            <v>45104.880507662834</v>
          </cell>
          <cell r="AG1496">
            <v>45114.335680076627</v>
          </cell>
          <cell r="AH1496">
            <v>45133.673611111109</v>
          </cell>
          <cell r="AI1496">
            <v>0.70843275166206354</v>
          </cell>
          <cell r="AJ1496">
            <v>10.661616161616125</v>
          </cell>
          <cell r="AK1496">
            <v>26</v>
          </cell>
          <cell r="AL1496">
            <v>36</v>
          </cell>
          <cell r="AM1496">
            <v>24.206896551724139</v>
          </cell>
          <cell r="AN1496">
            <v>30.662068965517239</v>
          </cell>
          <cell r="AO1496">
            <v>21.206896551724139</v>
          </cell>
          <cell r="AP1496">
            <v>44</v>
          </cell>
          <cell r="AQ1496">
            <v>35.200000000000003</v>
          </cell>
          <cell r="AR1496">
            <v>30.200000000000003</v>
          </cell>
          <cell r="AS1496">
            <v>45141.738888888889</v>
          </cell>
          <cell r="AT1496">
            <v>45136.738888888889</v>
          </cell>
          <cell r="AU1496"/>
          <cell r="AV1496"/>
          <cell r="AW1496"/>
          <cell r="AX1496"/>
          <cell r="AY1496"/>
          <cell r="AZ1496"/>
          <cell r="BA1496"/>
          <cell r="BB1496"/>
          <cell r="BC1496" t="str">
            <v>PAID</v>
          </cell>
          <cell r="BD1496"/>
          <cell r="BE1496">
            <v>45109.538888888892</v>
          </cell>
          <cell r="BF1496">
            <v>97.461111111108039</v>
          </cell>
          <cell r="BG1496">
            <v>45106</v>
          </cell>
          <cell r="BH1496">
            <v>45207</v>
          </cell>
        </row>
        <row r="1497">
          <cell r="E1497" t="str">
            <v>X22125085364</v>
          </cell>
          <cell r="F1497" t="str">
            <v>ATCO AUTO PARTS SALES CORP</v>
          </cell>
          <cell r="G1497" t="str">
            <v>ALABANG-ZAPOTE, PAMPLONA II, LAS PINAS CITY</v>
          </cell>
          <cell r="H1497" t="str">
            <v>LAS PIÑAS CITY</v>
          </cell>
          <cell r="I1497" t="str">
            <v>PARAÑAQUE</v>
          </cell>
          <cell r="J1497" t="str">
            <v>0912 ongoing digging</v>
          </cell>
          <cell r="K1497" t="str">
            <v>W/ ISSUE</v>
          </cell>
          <cell r="L1497" t="str">
            <v>CHALLENGER</v>
          </cell>
          <cell r="M1497" t="str">
            <v>CLOSE</v>
          </cell>
          <cell r="N1497" t="str">
            <v>JSP</v>
          </cell>
          <cell r="O1497">
            <v>60.15</v>
          </cell>
          <cell r="P1497">
            <v>41.676099999999998</v>
          </cell>
          <cell r="Q1497">
            <v>102.17</v>
          </cell>
          <cell r="R1497">
            <v>60</v>
          </cell>
          <cell r="S1497">
            <v>401271.46</v>
          </cell>
          <cell r="T1497" t="str">
            <v>NEW</v>
          </cell>
          <cell r="U1497">
            <v>46875.27</v>
          </cell>
          <cell r="V1497">
            <v>76019.62</v>
          </cell>
          <cell r="W1497">
            <v>45167.509722222225</v>
          </cell>
          <cell r="X1497">
            <v>45173</v>
          </cell>
          <cell r="Y1497">
            <v>45168</v>
          </cell>
          <cell r="Z1497"/>
          <cell r="AA1497">
            <v>45189.4375</v>
          </cell>
          <cell r="AB1497">
            <v>45510.613194444442</v>
          </cell>
          <cell r="AC1497">
            <v>21.927777777775191</v>
          </cell>
          <cell r="AD1497">
            <v>16.4375</v>
          </cell>
          <cell r="AE1497">
            <v>321.17569444444234</v>
          </cell>
          <cell r="AF1497">
            <v>45187.854792644757</v>
          </cell>
          <cell r="AG1497">
            <v>45197.080144757434</v>
          </cell>
          <cell r="AH1497">
            <v>45217.509722222225</v>
          </cell>
          <cell r="AI1497">
            <v>0.70446706887875044</v>
          </cell>
          <cell r="AJ1497">
            <v>7.2994476010100531</v>
          </cell>
          <cell r="AK1497">
            <v>26</v>
          </cell>
          <cell r="AL1497">
            <v>34</v>
          </cell>
          <cell r="AM1497">
            <v>23.345070422535212</v>
          </cell>
          <cell r="AN1497">
            <v>29.570422535211268</v>
          </cell>
          <cell r="AO1497">
            <v>20.345070422535212</v>
          </cell>
          <cell r="AP1497">
            <v>44</v>
          </cell>
          <cell r="AQ1497">
            <v>35.200000000000003</v>
          </cell>
          <cell r="AR1497">
            <v>30.200000000000003</v>
          </cell>
          <cell r="AS1497">
            <v>45224.637499999997</v>
          </cell>
          <cell r="AT1497">
            <v>45219.637499999997</v>
          </cell>
          <cell r="AU1497"/>
          <cell r="AV1497"/>
          <cell r="AW1497"/>
          <cell r="AX1497"/>
          <cell r="AY1497"/>
          <cell r="AZ1497"/>
          <cell r="BA1497"/>
          <cell r="BB1497"/>
          <cell r="BC1497" t="str">
            <v>PAID</v>
          </cell>
          <cell r="BD1497"/>
          <cell r="BE1497">
            <v>45192.4375</v>
          </cell>
          <cell r="BF1497">
            <v>14.5625</v>
          </cell>
          <cell r="BG1497">
            <v>45189</v>
          </cell>
          <cell r="BH1497">
            <v>45207</v>
          </cell>
        </row>
        <row r="1498">
          <cell r="E1498" t="str">
            <v>X23030880240</v>
          </cell>
          <cell r="F1498" t="str">
            <v>FIL-WORLD CARGO SERVICES, INC.</v>
          </cell>
          <cell r="G1498" t="str">
            <v>DR. A SANTOS, SAN DIONISIO, PARANAQUE</v>
          </cell>
          <cell r="H1498" t="str">
            <v>PARAÑAQUE CITY</v>
          </cell>
          <cell r="I1498" t="str">
            <v>PARAÑAQUE</v>
          </cell>
          <cell r="J1498"/>
          <cell r="K1498" t="str">
            <v>W/ ISSUE</v>
          </cell>
          <cell r="L1498" t="str">
            <v>VJC</v>
          </cell>
          <cell r="M1498" t="str">
            <v>CLOSE</v>
          </cell>
          <cell r="N1498" t="str">
            <v>JSP</v>
          </cell>
          <cell r="O1498">
            <v>80.66</v>
          </cell>
          <cell r="P1498">
            <v>122.5543</v>
          </cell>
          <cell r="Q1498">
            <v>117.9</v>
          </cell>
          <cell r="R1498">
            <v>62</v>
          </cell>
          <cell r="S1498">
            <v>548084.82999999996</v>
          </cell>
          <cell r="T1498" t="str">
            <v>NEW</v>
          </cell>
          <cell r="U1498">
            <v>62856.35</v>
          </cell>
          <cell r="V1498">
            <v>66292.11</v>
          </cell>
          <cell r="W1498">
            <v>45160.724305555559</v>
          </cell>
          <cell r="X1498">
            <v>45167</v>
          </cell>
          <cell r="Y1498">
            <v>45161</v>
          </cell>
          <cell r="Z1498"/>
          <cell r="AA1498">
            <v>45190.309027777781</v>
          </cell>
          <cell r="AB1498">
            <v>45497.703472222223</v>
          </cell>
          <cell r="AC1498">
            <v>29.584722222221899</v>
          </cell>
          <cell r="AD1498">
            <v>23.309027777781012</v>
          </cell>
          <cell r="AE1498">
            <v>307.39444444444234</v>
          </cell>
          <cell r="AF1498">
            <v>45181.069375978092</v>
          </cell>
          <cell r="AG1498">
            <v>45190.294728090768</v>
          </cell>
          <cell r="AH1498">
            <v>45210.724305555559</v>
          </cell>
          <cell r="AI1498">
            <v>0.95045940170939125</v>
          </cell>
          <cell r="AJ1498">
            <v>6.9862373737373256</v>
          </cell>
          <cell r="AK1498">
            <v>26</v>
          </cell>
          <cell r="AL1498">
            <v>34</v>
          </cell>
          <cell r="AM1498">
            <v>23.345070422535212</v>
          </cell>
          <cell r="AN1498">
            <v>29.570422535211268</v>
          </cell>
          <cell r="AO1498">
            <v>20.345070422535212</v>
          </cell>
          <cell r="AP1498">
            <v>44</v>
          </cell>
          <cell r="AQ1498">
            <v>35.200000000000003</v>
          </cell>
          <cell r="AR1498">
            <v>30.200000000000003</v>
          </cell>
          <cell r="AS1498">
            <v>45225.509027777778</v>
          </cell>
          <cell r="AT1498">
            <v>45220.509027777778</v>
          </cell>
          <cell r="AU1498"/>
          <cell r="AV1498"/>
          <cell r="AW1498"/>
          <cell r="AX1498"/>
          <cell r="AY1498"/>
          <cell r="AZ1498"/>
          <cell r="BA1498"/>
          <cell r="BB1498"/>
          <cell r="BC1498" t="str">
            <v>PAID</v>
          </cell>
          <cell r="BD1498"/>
          <cell r="BE1498">
            <v>45193.309027777781</v>
          </cell>
          <cell r="BF1498">
            <v>13.690972222218988</v>
          </cell>
          <cell r="BG1498">
            <v>45174</v>
          </cell>
          <cell r="BH1498">
            <v>45207</v>
          </cell>
        </row>
        <row r="1499">
          <cell r="E1499" t="str">
            <v>X22030898689</v>
          </cell>
          <cell r="F1499" t="str">
            <v>DITO TELECOMMUNITY CORPORATION</v>
          </cell>
          <cell r="G1499" t="str">
            <v>ISAIAH, BF EXECUTIVE VILLAGE, LAS PINAS CITY</v>
          </cell>
          <cell r="H1499" t="str">
            <v>LAS PIÑAS CITY</v>
          </cell>
          <cell r="I1499" t="str">
            <v>PARAÑAQUE</v>
          </cell>
          <cell r="J1499"/>
          <cell r="K1499" t="str">
            <v>W/O ISSUE</v>
          </cell>
          <cell r="L1499" t="str">
            <v>CHALLENGER</v>
          </cell>
          <cell r="M1499" t="str">
            <v>CLOSE</v>
          </cell>
          <cell r="N1499" t="str">
            <v>JSP</v>
          </cell>
          <cell r="O1499">
            <v>25.95</v>
          </cell>
          <cell r="P1499">
            <v>4.1566999999999998</v>
          </cell>
          <cell r="Q1499">
            <v>35.450000000000003</v>
          </cell>
          <cell r="R1499">
            <v>31</v>
          </cell>
          <cell r="S1499">
            <v>68299.48</v>
          </cell>
          <cell r="T1499" t="str">
            <v>NEW</v>
          </cell>
          <cell r="U1499">
            <v>20225.439999999999</v>
          </cell>
          <cell r="V1499">
            <v>18718.740000000002</v>
          </cell>
          <cell r="W1499">
            <v>45160.380555555559</v>
          </cell>
          <cell r="X1499">
            <v>45167</v>
          </cell>
          <cell r="Y1499">
            <v>45161</v>
          </cell>
          <cell r="Z1499"/>
          <cell r="AA1499">
            <v>45169.329861111109</v>
          </cell>
          <cell r="AB1499">
            <v>45621.513194444444</v>
          </cell>
          <cell r="AC1499">
            <v>8.9493055555503815</v>
          </cell>
          <cell r="AD1499">
            <v>2.3298611111094942</v>
          </cell>
          <cell r="AE1499">
            <v>452.1833333333343</v>
          </cell>
          <cell r="AF1499">
            <v>45179.154749103946</v>
          </cell>
          <cell r="AG1499">
            <v>45187.961200716847</v>
          </cell>
          <cell r="AH1499">
            <v>45210.380555555559</v>
          </cell>
          <cell r="AI1499">
            <v>0.30825385802451311</v>
          </cell>
          <cell r="AJ1499">
            <v>11.304583333333358</v>
          </cell>
          <cell r="AK1499">
            <v>20</v>
          </cell>
          <cell r="AL1499">
            <v>36</v>
          </cell>
          <cell r="AM1499">
            <v>21.774193548387096</v>
          </cell>
          <cell r="AN1499">
            <v>27.58064516129032</v>
          </cell>
          <cell r="AO1499">
            <v>18.774193548387096</v>
          </cell>
          <cell r="AP1499">
            <v>40</v>
          </cell>
          <cell r="AQ1499">
            <v>32</v>
          </cell>
          <cell r="AR1499">
            <v>27</v>
          </cell>
          <cell r="AS1499">
            <v>45201.329861111109</v>
          </cell>
          <cell r="AT1499">
            <v>45196.329861111109</v>
          </cell>
          <cell r="AU1499"/>
          <cell r="AV1499"/>
          <cell r="AW1499"/>
          <cell r="AX1499"/>
          <cell r="AY1499"/>
          <cell r="AZ1499"/>
          <cell r="BA1499"/>
          <cell r="BB1499"/>
          <cell r="BC1499" t="str">
            <v>PAID</v>
          </cell>
          <cell r="BD1499"/>
          <cell r="BE1499">
            <v>45172.329861111109</v>
          </cell>
          <cell r="BF1499">
            <v>34.670138888890506</v>
          </cell>
          <cell r="BG1499">
            <v>45169</v>
          </cell>
          <cell r="BH1499">
            <v>45207</v>
          </cell>
        </row>
        <row r="1500">
          <cell r="E1500" t="str">
            <v>R22553858</v>
          </cell>
          <cell r="F1500" t="str">
            <v>CITY GOVERNMENT OF TAGUIG</v>
          </cell>
          <cell r="G1500" t="str">
            <v>GUYABANO, ZONE 1, TAGUIG CITY</v>
          </cell>
          <cell r="H1500" t="str">
            <v>TAGUIG CITY</v>
          </cell>
          <cell r="I1500" t="str">
            <v>PARAÑAQUE</v>
          </cell>
          <cell r="J1500"/>
          <cell r="K1500" t="str">
            <v>W/O ISSUE</v>
          </cell>
          <cell r="L1500" t="str">
            <v>VJC</v>
          </cell>
          <cell r="M1500" t="str">
            <v>CLOSE</v>
          </cell>
          <cell r="N1500" t="str">
            <v>JSP</v>
          </cell>
          <cell r="O1500">
            <v>25.21</v>
          </cell>
          <cell r="P1500">
            <v>23.463999999999999</v>
          </cell>
          <cell r="Q1500">
            <v>41.43</v>
          </cell>
          <cell r="R1500" t="str">
            <v>-</v>
          </cell>
          <cell r="S1500">
            <v>137472.32000000001</v>
          </cell>
          <cell r="T1500" t="str">
            <v>RELOC</v>
          </cell>
          <cell r="U1500">
            <v>19644.55</v>
          </cell>
          <cell r="V1500">
            <v>18996.43</v>
          </cell>
          <cell r="W1500">
            <v>45079.611805555556</v>
          </cell>
          <cell r="X1500">
            <v>45083</v>
          </cell>
          <cell r="Y1500">
            <v>45083</v>
          </cell>
          <cell r="Z1500"/>
          <cell r="AA1500">
            <v>45261.297222222223</v>
          </cell>
          <cell r="AB1500">
            <v>45672</v>
          </cell>
          <cell r="AC1500">
            <v>181.68541666666715</v>
          </cell>
          <cell r="AD1500">
            <v>178.29722222222335</v>
          </cell>
          <cell r="AE1500">
            <v>410.70277777777665</v>
          </cell>
          <cell r="AF1500">
            <v>45091.611805555556</v>
          </cell>
          <cell r="AG1500">
            <v>45098.611805555556</v>
          </cell>
          <cell r="AH1500">
            <v>45129.611805555556</v>
          </cell>
          <cell r="AI1500">
            <v>9.0842708333333562</v>
          </cell>
          <cell r="AJ1500">
            <v>10.267569444444415</v>
          </cell>
          <cell r="AK1500">
            <v>20</v>
          </cell>
          <cell r="AL1500">
            <v>20</v>
          </cell>
          <cell r="AM1500">
            <v>15.000000000000002</v>
          </cell>
          <cell r="AN1500">
            <v>19</v>
          </cell>
          <cell r="AO1500">
            <v>12.000000000000002</v>
          </cell>
          <cell r="AP1500">
            <v>40</v>
          </cell>
          <cell r="AQ1500">
            <v>32</v>
          </cell>
          <cell r="AR1500">
            <v>27</v>
          </cell>
          <cell r="AS1500">
            <v>45293.297222222223</v>
          </cell>
          <cell r="AT1500">
            <v>45288.297222222223</v>
          </cell>
          <cell r="AU1500"/>
          <cell r="AV1500"/>
          <cell r="AW1500"/>
          <cell r="AX1500"/>
          <cell r="AY1500"/>
          <cell r="AZ1500"/>
          <cell r="BA1500"/>
          <cell r="BB1500"/>
          <cell r="BC1500" t="str">
            <v>PAID</v>
          </cell>
          <cell r="BD1500"/>
          <cell r="BE1500">
            <v>45264.297222222223</v>
          </cell>
          <cell r="BF1500">
            <v>-57.297222222223354</v>
          </cell>
          <cell r="BG1500">
            <v>45193</v>
          </cell>
          <cell r="BH1500">
            <v>45207</v>
          </cell>
        </row>
        <row r="1501">
          <cell r="E1501" t="str">
            <v>X23010306767</v>
          </cell>
          <cell r="F1501" t="str">
            <v>CARMEL LAND SALES AND DEVELOPMENT CORPORATION</v>
          </cell>
          <cell r="G1501" t="str">
            <v>VICTOR BUENCAMINO, BF HOMES, PARANAQUE</v>
          </cell>
          <cell r="H1501" t="str">
            <v>PARAÑAQUE CITY</v>
          </cell>
          <cell r="I1501" t="str">
            <v>PARAÑAQUE</v>
          </cell>
          <cell r="J1501"/>
          <cell r="K1501"/>
          <cell r="L1501" t="str">
            <v>CHALLENGER</v>
          </cell>
          <cell r="M1501" t="str">
            <v>CLOSE</v>
          </cell>
          <cell r="N1501" t="str">
            <v>JSP</v>
          </cell>
          <cell r="O1501">
            <v>72.73</v>
          </cell>
          <cell r="P1501">
            <v>6.85</v>
          </cell>
          <cell r="Q1501">
            <v>99.6</v>
          </cell>
          <cell r="R1501">
            <v>0</v>
          </cell>
          <cell r="S1501">
            <v>57076.65</v>
          </cell>
          <cell r="T1501" t="str">
            <v>TERMINATION</v>
          </cell>
          <cell r="U1501">
            <v>56678.39</v>
          </cell>
          <cell r="V1501">
            <v>56678.39</v>
          </cell>
          <cell r="W1501">
            <v>44966.701388888891</v>
          </cell>
          <cell r="X1501">
            <v>44973</v>
          </cell>
          <cell r="Y1501">
            <v>44970</v>
          </cell>
          <cell r="Z1501"/>
          <cell r="AA1501">
            <v>45002.469444444447</v>
          </cell>
          <cell r="AB1501">
            <v>45315.441666666666</v>
          </cell>
          <cell r="AC1501">
            <v>35.768055555556202</v>
          </cell>
          <cell r="AD1501">
            <v>29.469444444446708</v>
          </cell>
          <cell r="AE1501">
            <v>312.97222222221899</v>
          </cell>
          <cell r="AF1501">
            <v>44986.78689074763</v>
          </cell>
          <cell r="AG1501">
            <v>44995.94302457662</v>
          </cell>
          <cell r="AH1501">
            <v>45016.701388888891</v>
          </cell>
          <cell r="AI1501">
            <v>1.1620298242082872</v>
          </cell>
          <cell r="AJ1501">
            <v>7.4517195767194995</v>
          </cell>
          <cell r="AK1501">
            <v>23</v>
          </cell>
          <cell r="AL1501">
            <v>36</v>
          </cell>
          <cell r="AM1501">
            <v>23.085501858736059</v>
          </cell>
          <cell r="AN1501">
            <v>29.241635687732341</v>
          </cell>
          <cell r="AO1501">
            <v>20.085501858736059</v>
          </cell>
          <cell r="AP1501">
            <v>42</v>
          </cell>
          <cell r="AQ1501">
            <v>33.6</v>
          </cell>
          <cell r="AR1501">
            <v>28.6</v>
          </cell>
          <cell r="AS1501">
            <v>45036.069444444445</v>
          </cell>
          <cell r="AT1501">
            <v>45031.069444444445</v>
          </cell>
          <cell r="AU1501"/>
          <cell r="AV1501"/>
          <cell r="AW1501"/>
          <cell r="AX1501"/>
          <cell r="AY1501"/>
          <cell r="AZ1501"/>
          <cell r="BA1501"/>
          <cell r="BB1501"/>
          <cell r="BC1501" t="str">
            <v>PAID</v>
          </cell>
          <cell r="BD1501"/>
          <cell r="BE1501">
            <v>45005.469444444447</v>
          </cell>
          <cell r="BF1501">
            <v>205.53055555555329</v>
          </cell>
          <cell r="BG1501">
            <v>45002</v>
          </cell>
          <cell r="BH1501">
            <v>45211</v>
          </cell>
        </row>
        <row r="1502">
          <cell r="E1502" t="str">
            <v>X23072594790</v>
          </cell>
          <cell r="F1502" t="str">
            <v>JUNE RUIZ NERY</v>
          </cell>
          <cell r="G1502" t="str">
            <v>GLORIA DIAZ, BF RESORT VILL, LAS PINAS CITY</v>
          </cell>
          <cell r="H1502" t="str">
            <v>LAS PIÑAS CITY</v>
          </cell>
          <cell r="I1502" t="str">
            <v>PARAÑAQUE</v>
          </cell>
          <cell r="J1502"/>
          <cell r="K1502" t="str">
            <v>W/O ISSUE</v>
          </cell>
          <cell r="L1502" t="str">
            <v>CHALLENGER</v>
          </cell>
          <cell r="M1502" t="str">
            <v>CLOSE</v>
          </cell>
          <cell r="N1502" t="str">
            <v>JSP</v>
          </cell>
          <cell r="O1502">
            <v>13.46</v>
          </cell>
          <cell r="P1502">
            <v>10.4428</v>
          </cell>
          <cell r="Q1502">
            <v>18.2</v>
          </cell>
          <cell r="R1502">
            <v>20</v>
          </cell>
          <cell r="S1502">
            <v>136011.68</v>
          </cell>
          <cell r="T1502" t="str">
            <v>NEW</v>
          </cell>
          <cell r="U1502">
            <v>10487.98</v>
          </cell>
          <cell r="V1502">
            <v>13533.32</v>
          </cell>
          <cell r="W1502">
            <v>45173.509027777778</v>
          </cell>
          <cell r="X1502">
            <v>45176.525694444441</v>
          </cell>
          <cell r="Y1502">
            <v>45174</v>
          </cell>
          <cell r="Z1502"/>
          <cell r="AA1502">
            <v>45176.668055555558</v>
          </cell>
          <cell r="AB1502">
            <v>45427.568749999999</v>
          </cell>
          <cell r="AC1502">
            <v>3.1590277777795563</v>
          </cell>
          <cell r="AD1502">
            <v>0.14236111111677019</v>
          </cell>
          <cell r="AE1502">
            <v>250.90069444444089</v>
          </cell>
          <cell r="AF1502">
            <v>45192.283221326164</v>
          </cell>
          <cell r="AG1502">
            <v>45201.089672939066</v>
          </cell>
          <cell r="AH1502">
            <v>45223.509027777778</v>
          </cell>
          <cell r="AI1502">
            <v>0.10881095679018471</v>
          </cell>
          <cell r="AJ1502">
            <v>6.2725173611110225</v>
          </cell>
          <cell r="AK1502">
            <v>20</v>
          </cell>
          <cell r="AL1502">
            <v>36</v>
          </cell>
          <cell r="AM1502">
            <v>21.774193548387096</v>
          </cell>
          <cell r="AN1502">
            <v>27.58064516129032</v>
          </cell>
          <cell r="AO1502">
            <v>18.774193548387096</v>
          </cell>
          <cell r="AP1502">
            <v>40</v>
          </cell>
          <cell r="AQ1502">
            <v>32</v>
          </cell>
          <cell r="AR1502">
            <v>27</v>
          </cell>
          <cell r="AS1502">
            <v>45208.668055555558</v>
          </cell>
          <cell r="AT1502">
            <v>45203.668055555558</v>
          </cell>
          <cell r="AU1502"/>
          <cell r="AV1502"/>
          <cell r="AW1502"/>
          <cell r="AX1502"/>
          <cell r="AY1502"/>
          <cell r="AZ1502"/>
          <cell r="BA1502"/>
          <cell r="BB1502"/>
          <cell r="BC1502" t="str">
            <v>PAID</v>
          </cell>
          <cell r="BD1502"/>
          <cell r="BE1502">
            <v>45179.668055555558</v>
          </cell>
          <cell r="BF1502">
            <v>31.331944444442343</v>
          </cell>
          <cell r="BG1502">
            <v>45176</v>
          </cell>
          <cell r="BH1502">
            <v>45211</v>
          </cell>
        </row>
        <row r="1503">
          <cell r="E1503" t="str">
            <v>X23041259123</v>
          </cell>
          <cell r="F1503" t="str">
            <v>CITY GOVERNMENT OF TAGUIG</v>
          </cell>
          <cell r="G1503" t="str">
            <v>CALIBUSO, PUROK 2, TAGUIG CITY</v>
          </cell>
          <cell r="H1503" t="str">
            <v>TAGUIG CITY</v>
          </cell>
          <cell r="I1503" t="str">
            <v>PARAÑAQUE</v>
          </cell>
          <cell r="J1503" t="str">
            <v>started digging dt pole</v>
          </cell>
          <cell r="K1503" t="str">
            <v>W/ ISSUE</v>
          </cell>
          <cell r="L1503" t="str">
            <v>CHALLENGER</v>
          </cell>
          <cell r="M1503" t="str">
            <v>CLOSE</v>
          </cell>
          <cell r="N1503" t="str">
            <v>JSP</v>
          </cell>
          <cell r="O1503">
            <v>940.57</v>
          </cell>
          <cell r="P1503">
            <v>532.19259999999997</v>
          </cell>
          <cell r="Q1503">
            <v>1389.48</v>
          </cell>
          <cell r="R1503">
            <v>474</v>
          </cell>
          <cell r="S1503">
            <v>3865298.59</v>
          </cell>
          <cell r="T1503" t="str">
            <v>NEW</v>
          </cell>
          <cell r="U1503">
            <v>732304.55</v>
          </cell>
          <cell r="V1503">
            <v>945751.29</v>
          </cell>
          <cell r="W1503">
            <v>45075.712500000001</v>
          </cell>
          <cell r="X1503">
            <v>45083</v>
          </cell>
          <cell r="Y1503">
            <v>45078</v>
          </cell>
          <cell r="Z1503"/>
          <cell r="AA1503">
            <v>45125.327777777777</v>
          </cell>
          <cell r="AB1503">
            <v>45583.455555555556</v>
          </cell>
          <cell r="AC1503">
            <v>49.615277777775191</v>
          </cell>
          <cell r="AD1503">
            <v>42.327777777776646</v>
          </cell>
          <cell r="AE1503">
            <v>458.12777777777956</v>
          </cell>
          <cell r="AF1503">
            <v>45095.492873831776</v>
          </cell>
          <cell r="AG1503">
            <v>45104.56764018692</v>
          </cell>
          <cell r="AH1503">
            <v>45125.712500000001</v>
          </cell>
          <cell r="AI1503">
            <v>1.6334876068375217</v>
          </cell>
          <cell r="AJ1503">
            <v>7.6354629629629924</v>
          </cell>
          <cell r="AK1503">
            <v>50</v>
          </cell>
          <cell r="AL1503">
            <v>26</v>
          </cell>
          <cell r="AM1503">
            <v>22.780373831775702</v>
          </cell>
          <cell r="AN1503">
            <v>28.855140186915886</v>
          </cell>
          <cell r="AO1503">
            <v>19.780373831775702</v>
          </cell>
          <cell r="AP1503">
            <v>60</v>
          </cell>
          <cell r="AQ1503">
            <v>48</v>
          </cell>
          <cell r="AR1503">
            <v>43</v>
          </cell>
          <cell r="AS1503">
            <v>45173.327777777777</v>
          </cell>
          <cell r="AT1503">
            <v>45168.327777777777</v>
          </cell>
          <cell r="AU1503"/>
          <cell r="AV1503"/>
          <cell r="AW1503"/>
          <cell r="AX1503"/>
          <cell r="AY1503"/>
          <cell r="AZ1503"/>
          <cell r="BA1503"/>
          <cell r="BB1503"/>
          <cell r="BC1503" t="str">
            <v>PAID</v>
          </cell>
          <cell r="BD1503"/>
          <cell r="BE1503">
            <v>45128.327777777777</v>
          </cell>
          <cell r="BF1503">
            <v>82.672222222223354</v>
          </cell>
          <cell r="BG1503">
            <v>45125</v>
          </cell>
          <cell r="BH1503">
            <v>45211</v>
          </cell>
        </row>
        <row r="1504">
          <cell r="E1504" t="str">
            <v>X23030927662</v>
          </cell>
          <cell r="F1504" t="str">
            <v>PHILSTAR DAILY, INC.</v>
          </cell>
          <cell r="G1504" t="str">
            <v>PHASE 2 ACCESS ROAD, AMVEL COMMERCIAL COMPLEX, PARANAQUE</v>
          </cell>
          <cell r="H1504" t="str">
            <v>PARAÑAQUE CITY</v>
          </cell>
          <cell r="I1504" t="str">
            <v>PARAÑAQUE</v>
          </cell>
          <cell r="J1504" t="str">
            <v>digging June 9, pole erection 2nd week of June</v>
          </cell>
          <cell r="K1504" t="str">
            <v>W/ ISSUE</v>
          </cell>
          <cell r="L1504" t="str">
            <v>VJC</v>
          </cell>
          <cell r="M1504" t="str">
            <v>CLOSE</v>
          </cell>
          <cell r="N1504" t="str">
            <v>JSP</v>
          </cell>
          <cell r="O1504">
            <v>548.5</v>
          </cell>
          <cell r="P1504">
            <v>327.90140000000002</v>
          </cell>
          <cell r="Q1504">
            <v>767.78</v>
          </cell>
          <cell r="R1504">
            <v>738</v>
          </cell>
          <cell r="S1504">
            <v>2952344.24</v>
          </cell>
          <cell r="T1504" t="str">
            <v>NEW</v>
          </cell>
          <cell r="U1504">
            <v>493304.89</v>
          </cell>
          <cell r="V1504">
            <v>342663.13</v>
          </cell>
          <cell r="W1504">
            <v>45069.668055555558</v>
          </cell>
          <cell r="X1504">
            <v>45078</v>
          </cell>
          <cell r="Y1504">
            <v>45071</v>
          </cell>
          <cell r="Z1504"/>
          <cell r="AA1504">
            <v>45107.272222222222</v>
          </cell>
          <cell r="AB1504">
            <v>45635</v>
          </cell>
          <cell r="AC1504">
            <v>37.604166666664241</v>
          </cell>
          <cell r="AD1504">
            <v>29.272222222221899</v>
          </cell>
          <cell r="AE1504">
            <v>527.7277777777781</v>
          </cell>
          <cell r="AF1504">
            <v>45086.438829194529</v>
          </cell>
          <cell r="AG1504">
            <v>45094.711035498251</v>
          </cell>
          <cell r="AH1504">
            <v>45119.668055555558</v>
          </cell>
          <cell r="AI1504">
            <v>1.4265058876810672</v>
          </cell>
          <cell r="AJ1504">
            <v>9.5950505050505104</v>
          </cell>
          <cell r="AK1504">
            <v>40</v>
          </cell>
          <cell r="AL1504">
            <v>23</v>
          </cell>
          <cell r="AM1504">
            <v>19.770773638968482</v>
          </cell>
          <cell r="AN1504">
            <v>25.04297994269341</v>
          </cell>
          <cell r="AO1504">
            <v>16.770773638968482</v>
          </cell>
          <cell r="AP1504">
            <v>55</v>
          </cell>
          <cell r="AQ1504">
            <v>44</v>
          </cell>
          <cell r="AR1504">
            <v>39</v>
          </cell>
          <cell r="AS1504">
            <v>45151.272222222222</v>
          </cell>
          <cell r="AT1504">
            <v>45146.272222222222</v>
          </cell>
          <cell r="AU1504"/>
          <cell r="AV1504"/>
          <cell r="AW1504"/>
          <cell r="AX1504"/>
          <cell r="AY1504"/>
          <cell r="AZ1504"/>
          <cell r="BA1504"/>
          <cell r="BB1504"/>
          <cell r="BC1504" t="str">
            <v>PAID</v>
          </cell>
          <cell r="BD1504"/>
          <cell r="BE1504">
            <v>45110.272222222222</v>
          </cell>
          <cell r="BF1504">
            <v>100.7277777777781</v>
          </cell>
          <cell r="BG1504">
            <v>45107</v>
          </cell>
          <cell r="BH1504">
            <v>45211</v>
          </cell>
        </row>
        <row r="1505">
          <cell r="E1505" t="str">
            <v>X23020689144</v>
          </cell>
          <cell r="F1505" t="str">
            <v>BLOOMINGDALE ENTERPRISES, INC.</v>
          </cell>
          <cell r="G1505" t="str">
            <v>ALABANG-ZAPOTE, TALON I, LAS PINAS CITY</v>
          </cell>
          <cell r="H1505" t="str">
            <v>LAS PIÑAS CITY</v>
          </cell>
          <cell r="I1505" t="str">
            <v>PARAÑAQUE</v>
          </cell>
          <cell r="J1505"/>
          <cell r="K1505" t="str">
            <v>W/O ISSUE</v>
          </cell>
          <cell r="L1505" t="str">
            <v>ECOM</v>
          </cell>
          <cell r="M1505" t="str">
            <v>CLOSE</v>
          </cell>
          <cell r="N1505" t="str">
            <v>JSP</v>
          </cell>
          <cell r="O1505">
            <v>40.06</v>
          </cell>
          <cell r="P1505">
            <v>5.18</v>
          </cell>
          <cell r="Q1505">
            <v>54.88</v>
          </cell>
          <cell r="R1505">
            <v>98</v>
          </cell>
          <cell r="S1505">
            <v>86771.53</v>
          </cell>
          <cell r="T1505" t="str">
            <v>NEW</v>
          </cell>
          <cell r="U1505">
            <v>31218.799999999999</v>
          </cell>
          <cell r="V1505">
            <v>27291.119999999999</v>
          </cell>
          <cell r="W1505">
            <v>44999.705555555556</v>
          </cell>
          <cell r="X1505">
            <v>45005.589583333334</v>
          </cell>
          <cell r="Y1505">
            <v>45001</v>
          </cell>
          <cell r="Z1505"/>
          <cell r="AA1505">
            <v>45013.392361111109</v>
          </cell>
          <cell r="AB1505">
            <v>45236.663194444445</v>
          </cell>
          <cell r="AC1505">
            <v>13.686805555553292</v>
          </cell>
          <cell r="AD1505">
            <v>7.8027777777751908</v>
          </cell>
          <cell r="AE1505">
            <v>223.27083333333576</v>
          </cell>
          <cell r="AF1505">
            <v>45019.005935783694</v>
          </cell>
          <cell r="AG1505">
            <v>45027.95270384453</v>
          </cell>
          <cell r="AH1505">
            <v>45049.705555555556</v>
          </cell>
          <cell r="AI1505">
            <v>0.46031072392717587</v>
          </cell>
          <cell r="AJ1505">
            <v>5.3159722222222801</v>
          </cell>
          <cell r="AK1505">
            <v>23</v>
          </cell>
          <cell r="AL1505">
            <v>34</v>
          </cell>
          <cell r="AM1505">
            <v>22.300380228136884</v>
          </cell>
          <cell r="AN1505">
            <v>28.247148288973385</v>
          </cell>
          <cell r="AO1505">
            <v>19.300380228136884</v>
          </cell>
          <cell r="AP1505">
            <v>42</v>
          </cell>
          <cell r="AQ1505">
            <v>33.6</v>
          </cell>
          <cell r="AR1505">
            <v>28.6</v>
          </cell>
          <cell r="AS1505">
            <v>45046.992361111108</v>
          </cell>
          <cell r="AT1505">
            <v>45041.992361111108</v>
          </cell>
          <cell r="AU1505"/>
          <cell r="AV1505"/>
          <cell r="AW1505"/>
          <cell r="AX1505"/>
          <cell r="AY1505"/>
          <cell r="AZ1505"/>
          <cell r="BA1505"/>
          <cell r="BB1505"/>
          <cell r="BC1505" t="str">
            <v>PAID</v>
          </cell>
          <cell r="BD1505"/>
          <cell r="BE1505">
            <v>45016.392361111109</v>
          </cell>
          <cell r="BF1505">
            <v>203.60763888889051</v>
          </cell>
          <cell r="BG1505">
            <v>45016</v>
          </cell>
          <cell r="BH1505">
            <v>45220</v>
          </cell>
        </row>
        <row r="1506">
          <cell r="E1506" t="str">
            <v>X22062652117</v>
          </cell>
          <cell r="F1506" t="str">
            <v>CITY OF MUNTINLUPA - LAKEVIEW HEALTH CENTER</v>
          </cell>
          <cell r="G1506" t="str">
            <v>ESTANISLAO, LAKEVIEW HOMES I, MUNTINLUPA</v>
          </cell>
          <cell r="H1506" t="str">
            <v>MUNTINLUPA CITY</v>
          </cell>
          <cell r="I1506" t="str">
            <v>PARAÑAQUE</v>
          </cell>
          <cell r="J1506" t="str">
            <v>tentative completion/energization Aug 28, 2022</v>
          </cell>
          <cell r="K1506"/>
          <cell r="L1506" t="str">
            <v>POWERHOUSE</v>
          </cell>
          <cell r="M1506" t="str">
            <v>CLOSE</v>
          </cell>
          <cell r="N1506" t="str">
            <v>MBF</v>
          </cell>
          <cell r="O1506">
            <v>34.22</v>
          </cell>
          <cell r="P1506"/>
          <cell r="Q1506">
            <v>46.62</v>
          </cell>
          <cell r="R1506">
            <v>80</v>
          </cell>
          <cell r="S1506">
            <v>285091.69</v>
          </cell>
          <cell r="T1506" t="str">
            <v>NEW</v>
          </cell>
          <cell r="U1506">
            <v>23204.85</v>
          </cell>
          <cell r="V1506">
            <v>25274.73</v>
          </cell>
          <cell r="W1506">
            <v>44747.519444444442</v>
          </cell>
          <cell r="X1506">
            <v>44749.525694444441</v>
          </cell>
          <cell r="Y1506">
            <v>44747</v>
          </cell>
          <cell r="Z1506"/>
          <cell r="AA1506">
            <v>44751.415277777778</v>
          </cell>
          <cell r="AB1506">
            <v>45420.584027777775</v>
          </cell>
          <cell r="AC1506">
            <v>3.8958333333357587</v>
          </cell>
          <cell r="AD1506">
            <v>1.8895833333372138</v>
          </cell>
          <cell r="AE1506">
            <v>669.16874999999709</v>
          </cell>
          <cell r="AF1506">
            <v>44765.593824609728</v>
          </cell>
          <cell r="AG1506">
            <v>44774.213659320478</v>
          </cell>
          <cell r="AH1506">
            <v>44797.519444444442</v>
          </cell>
          <cell r="AI1506">
            <v>0.13864583333341962</v>
          </cell>
          <cell r="AJ1506">
            <v>16.729218749999927</v>
          </cell>
          <cell r="AK1506">
            <v>20</v>
          </cell>
          <cell r="AL1506">
            <v>34</v>
          </cell>
          <cell r="AM1506">
            <v>21.074380165289259</v>
          </cell>
          <cell r="AN1506">
            <v>26.694214876033058</v>
          </cell>
          <cell r="AO1506">
            <v>18.074380165289259</v>
          </cell>
          <cell r="AP1506">
            <v>40</v>
          </cell>
          <cell r="AQ1506">
            <v>32</v>
          </cell>
          <cell r="AR1506">
            <v>27</v>
          </cell>
          <cell r="AS1506">
            <v>44783.415277777778</v>
          </cell>
          <cell r="AT1506">
            <v>44778.415277777778</v>
          </cell>
          <cell r="AU1506"/>
          <cell r="AV1506"/>
          <cell r="AW1506"/>
          <cell r="AX1506"/>
          <cell r="AY1506"/>
          <cell r="AZ1506"/>
          <cell r="BA1506"/>
          <cell r="BB1506"/>
          <cell r="BC1506" t="str">
            <v>PAID</v>
          </cell>
          <cell r="BD1506"/>
          <cell r="BE1506">
            <v>44754.415277777778</v>
          </cell>
          <cell r="BF1506">
            <v>465.5847222222219</v>
          </cell>
          <cell r="BG1506">
            <v>45115</v>
          </cell>
          <cell r="BH1506">
            <v>45220</v>
          </cell>
        </row>
        <row r="1507">
          <cell r="E1507" t="str">
            <v>X23010345242</v>
          </cell>
          <cell r="F1507" t="str">
            <v>DITO TELECOMMUNITY CORPORATION</v>
          </cell>
          <cell r="G1507" t="str">
            <v>TEHERAN, MULTINATIONAL VILL, PARANAQUE</v>
          </cell>
          <cell r="H1507" t="str">
            <v>PARAÑAQUE CITY</v>
          </cell>
          <cell r="I1507" t="str">
            <v>PARAÑAQUE</v>
          </cell>
          <cell r="J1507" t="str">
            <v>for survey (03-16-23); ongoing (04-13-23); waiting for ROW Feedback (WO COMPLETED ONSITE): for FCOMP</v>
          </cell>
          <cell r="K1507" t="str">
            <v>W/ ISSUE</v>
          </cell>
          <cell r="L1507" t="str">
            <v>ECOM</v>
          </cell>
          <cell r="M1507" t="str">
            <v>CLOSE</v>
          </cell>
          <cell r="N1507" t="str">
            <v>IJP</v>
          </cell>
          <cell r="O1507">
            <v>233.53</v>
          </cell>
          <cell r="P1507">
            <v>181.72130000000001</v>
          </cell>
          <cell r="Q1507">
            <v>917.78</v>
          </cell>
          <cell r="R1507">
            <v>31</v>
          </cell>
          <cell r="S1507">
            <v>3034827.43</v>
          </cell>
          <cell r="T1507" t="str">
            <v>NEW</v>
          </cell>
          <cell r="U1507">
            <v>181986.78</v>
          </cell>
          <cell r="V1507">
            <v>172694.77</v>
          </cell>
          <cell r="W1507">
            <v>44994.381249999999</v>
          </cell>
          <cell r="X1507">
            <v>44998.581250000003</v>
          </cell>
          <cell r="Y1507">
            <v>44999</v>
          </cell>
          <cell r="Z1507"/>
          <cell r="AA1507">
            <v>45057.769444444442</v>
          </cell>
          <cell r="AB1507">
            <v>45441.31527777778</v>
          </cell>
          <cell r="AC1507">
            <v>63.388194444443798</v>
          </cell>
          <cell r="AD1507">
            <v>59.188194444439432</v>
          </cell>
          <cell r="AE1507">
            <v>383.54583333333721</v>
          </cell>
          <cell r="AF1507">
            <v>45019.216301546388</v>
          </cell>
          <cell r="AG1507">
            <v>45029.638981958764</v>
          </cell>
          <cell r="AH1507">
            <v>45044.381249999999</v>
          </cell>
          <cell r="AI1507">
            <v>1.7079596836419577</v>
          </cell>
          <cell r="AJ1507">
            <v>6.9735606060606763</v>
          </cell>
          <cell r="AK1507">
            <v>40</v>
          </cell>
          <cell r="AL1507">
            <v>36</v>
          </cell>
          <cell r="AM1507">
            <v>27.835051546391753</v>
          </cell>
          <cell r="AN1507">
            <v>35.257731958762882</v>
          </cell>
          <cell r="AO1507">
            <v>24.835051546391753</v>
          </cell>
          <cell r="AP1507">
            <v>55</v>
          </cell>
          <cell r="AQ1507">
            <v>44</v>
          </cell>
          <cell r="AR1507">
            <v>39</v>
          </cell>
          <cell r="AS1507">
            <v>45101.769444444442</v>
          </cell>
          <cell r="AT1507">
            <v>45096.769444444442</v>
          </cell>
          <cell r="AU1507"/>
          <cell r="AV1507"/>
          <cell r="AW1507"/>
          <cell r="AX1507"/>
          <cell r="AY1507"/>
          <cell r="AZ1507"/>
          <cell r="BA1507"/>
          <cell r="BB1507"/>
          <cell r="BC1507" t="str">
            <v>PAID</v>
          </cell>
          <cell r="BD1507"/>
          <cell r="BE1507">
            <v>45060.769444444442</v>
          </cell>
          <cell r="BF1507">
            <v>159.23055555555766</v>
          </cell>
          <cell r="BG1507">
            <v>45029</v>
          </cell>
          <cell r="BH1507">
            <v>45220</v>
          </cell>
        </row>
        <row r="1508">
          <cell r="E1508" t="str">
            <v>X23030695991</v>
          </cell>
          <cell r="F1508" t="str">
            <v>ROMAN BENJAMIN SANTOS GALVEZ</v>
          </cell>
          <cell r="G1508" t="str">
            <v>ALABANG-ZAPOTE, PAMPLONA I, LAS PINAS CITY</v>
          </cell>
          <cell r="H1508" t="str">
            <v>LAS PINAS CITY</v>
          </cell>
          <cell r="I1508" t="str">
            <v>PARAÑAQUE</v>
          </cell>
          <cell r="J1508" t="str">
            <v>for execution next week</v>
          </cell>
          <cell r="K1508" t="str">
            <v>W/ ISSUE</v>
          </cell>
          <cell r="L1508" t="str">
            <v>ECOM</v>
          </cell>
          <cell r="M1508" t="str">
            <v>CLOSE</v>
          </cell>
          <cell r="N1508" t="str">
            <v>RRG</v>
          </cell>
          <cell r="O1508">
            <v>41.36</v>
          </cell>
          <cell r="P1508">
            <v>17.993300000000001</v>
          </cell>
          <cell r="Q1508">
            <v>56.57</v>
          </cell>
          <cell r="R1508">
            <v>39.6</v>
          </cell>
          <cell r="S1508">
            <v>259135.52</v>
          </cell>
          <cell r="T1508" t="str">
            <v>NEW</v>
          </cell>
          <cell r="U1508">
            <v>32234.34</v>
          </cell>
          <cell r="V1508">
            <v>24501.17</v>
          </cell>
          <cell r="W1508">
            <v>45069.383333333331</v>
          </cell>
          <cell r="X1508">
            <v>45072.618055555555</v>
          </cell>
          <cell r="Y1508">
            <v>45072</v>
          </cell>
          <cell r="Z1508"/>
          <cell r="AA1508">
            <v>45094.413888888892</v>
          </cell>
          <cell r="AB1508">
            <v>45652.61041666667</v>
          </cell>
          <cell r="AC1508">
            <v>25.030555555560568</v>
          </cell>
          <cell r="AD1508">
            <v>21.795833333337214</v>
          </cell>
          <cell r="AE1508">
            <v>558.1965277777781</v>
          </cell>
          <cell r="AF1508">
            <v>45089.46883519207</v>
          </cell>
          <cell r="AG1508">
            <v>45098.624969021061</v>
          </cell>
          <cell r="AH1508">
            <v>45119.383333333331</v>
          </cell>
          <cell r="AI1508">
            <v>0.81319075416011977</v>
          </cell>
          <cell r="AJ1508">
            <v>13.290393518518526</v>
          </cell>
          <cell r="AK1508">
            <v>23</v>
          </cell>
          <cell r="AL1508">
            <v>36</v>
          </cell>
          <cell r="AM1508">
            <v>23.085501858736059</v>
          </cell>
          <cell r="AN1508">
            <v>29.241635687732341</v>
          </cell>
          <cell r="AO1508">
            <v>20.085501858736059</v>
          </cell>
          <cell r="AP1508">
            <v>42</v>
          </cell>
          <cell r="AQ1508">
            <v>33.6</v>
          </cell>
          <cell r="AR1508">
            <v>28.6</v>
          </cell>
          <cell r="AS1508">
            <v>45128.013888888891</v>
          </cell>
          <cell r="AT1508">
            <v>45123.013888888891</v>
          </cell>
          <cell r="AU1508"/>
          <cell r="AV1508"/>
          <cell r="AW1508"/>
          <cell r="AX1508"/>
          <cell r="AY1508"/>
          <cell r="AZ1508"/>
          <cell r="BA1508"/>
          <cell r="BB1508"/>
          <cell r="BC1508" t="str">
            <v>PAID</v>
          </cell>
          <cell r="BD1508"/>
          <cell r="BE1508">
            <v>45097.413888888892</v>
          </cell>
          <cell r="BF1508">
            <v>122.58611111110804</v>
          </cell>
          <cell r="BG1508">
            <v>45093</v>
          </cell>
          <cell r="BH1508">
            <v>45220</v>
          </cell>
        </row>
        <row r="1509">
          <cell r="E1509" t="str">
            <v>X23062097368</v>
          </cell>
          <cell r="F1509" t="str">
            <v>BERJAYA PIZZA (PHILIPPINES) INC.</v>
          </cell>
          <cell r="G1509" t="str">
            <v>M.L. QUEZON, PUROK 1, TAGUIG CITY</v>
          </cell>
          <cell r="H1509" t="str">
            <v>TAGUIG CITY</v>
          </cell>
          <cell r="I1509" t="str">
            <v>PARAÑAQUE</v>
          </cell>
          <cell r="J1509"/>
          <cell r="K1509" t="str">
            <v>W/O ISSUE</v>
          </cell>
          <cell r="L1509" t="str">
            <v>ECOM</v>
          </cell>
          <cell r="M1509" t="str">
            <v>CLOSE</v>
          </cell>
          <cell r="N1509" t="str">
            <v>JSP</v>
          </cell>
          <cell r="O1509">
            <v>4.09</v>
          </cell>
          <cell r="P1509">
            <v>1.93</v>
          </cell>
          <cell r="Q1509">
            <v>5.6</v>
          </cell>
          <cell r="R1509">
            <v>16</v>
          </cell>
          <cell r="S1509">
            <v>27288.79</v>
          </cell>
          <cell r="T1509" t="str">
            <v>NEW</v>
          </cell>
          <cell r="U1509">
            <v>3187.33</v>
          </cell>
          <cell r="V1509">
            <v>3187.33</v>
          </cell>
          <cell r="W1509">
            <v>45093.584722222222</v>
          </cell>
          <cell r="X1509">
            <v>45093.603472222225</v>
          </cell>
          <cell r="Y1509">
            <v>45099</v>
          </cell>
          <cell r="Z1509"/>
          <cell r="AA1509">
            <v>45101.529861111114</v>
          </cell>
          <cell r="AB1509">
            <v>45236.665277777778</v>
          </cell>
          <cell r="AC1509">
            <v>7.945138888891961</v>
          </cell>
          <cell r="AD1509">
            <v>7.9263888888890506</v>
          </cell>
          <cell r="AE1509">
            <v>135.13541666666424</v>
          </cell>
          <cell r="AF1509">
            <v>45112.358915770608</v>
          </cell>
          <cell r="AG1509">
            <v>45121.16536738351</v>
          </cell>
          <cell r="AH1509">
            <v>45143.584722222222</v>
          </cell>
          <cell r="AI1509">
            <v>0.2736658950618342</v>
          </cell>
          <cell r="AJ1509">
            <v>3.3783854166666059</v>
          </cell>
          <cell r="AK1509">
            <v>20</v>
          </cell>
          <cell r="AL1509">
            <v>36</v>
          </cell>
          <cell r="AM1509">
            <v>21.774193548387096</v>
          </cell>
          <cell r="AN1509">
            <v>27.58064516129032</v>
          </cell>
          <cell r="AO1509">
            <v>18.774193548387096</v>
          </cell>
          <cell r="AP1509">
            <v>40</v>
          </cell>
          <cell r="AQ1509">
            <v>32</v>
          </cell>
          <cell r="AR1509">
            <v>27</v>
          </cell>
          <cell r="AS1509">
            <v>45133.529861111114</v>
          </cell>
          <cell r="AT1509">
            <v>45128.529861111114</v>
          </cell>
          <cell r="AU1509"/>
          <cell r="AV1509"/>
          <cell r="AW1509"/>
          <cell r="AX1509"/>
          <cell r="AY1509"/>
          <cell r="AZ1509"/>
          <cell r="BA1509"/>
          <cell r="BB1509"/>
          <cell r="BC1509" t="str">
            <v>PAID</v>
          </cell>
          <cell r="BD1509"/>
          <cell r="BE1509">
            <v>45104.529861111114</v>
          </cell>
          <cell r="BF1509">
            <v>115.47013888888614</v>
          </cell>
          <cell r="BG1509">
            <v>45101</v>
          </cell>
          <cell r="BH1509">
            <v>45220</v>
          </cell>
        </row>
        <row r="1510">
          <cell r="E1510" t="str">
            <v>R22251783</v>
          </cell>
          <cell r="F1510" t="str">
            <v>SOUTHCOVE, INC</v>
          </cell>
          <cell r="G1510" t="str">
            <v>PRES. DIOSDADO MACAPAGAL, ASIAWORLD CITY, PARANAQUE</v>
          </cell>
          <cell r="H1510" t="str">
            <v>PARAÑAQUE CITY</v>
          </cell>
          <cell r="I1510" t="str">
            <v>PARAÑAQUE</v>
          </cell>
          <cell r="J1510" t="str">
            <v>ongoing digging (04-20-23); PRA permit; follow up to ROW</v>
          </cell>
          <cell r="K1510" t="str">
            <v>W/O ISSUE</v>
          </cell>
          <cell r="L1510" t="str">
            <v>ECOM</v>
          </cell>
          <cell r="M1510" t="str">
            <v>CLOSE</v>
          </cell>
          <cell r="N1510" t="str">
            <v>JSP</v>
          </cell>
          <cell r="O1510">
            <v>29.209399999999999</v>
          </cell>
          <cell r="P1510">
            <v>28.6494</v>
          </cell>
          <cell r="Q1510">
            <v>50.48</v>
          </cell>
          <cell r="R1510">
            <v>0</v>
          </cell>
          <cell r="S1510">
            <v>93183.35</v>
          </cell>
          <cell r="T1510" t="str">
            <v>RELOC</v>
          </cell>
          <cell r="U1510">
            <v>22763.06</v>
          </cell>
          <cell r="V1510">
            <v>23900.89</v>
          </cell>
          <cell r="W1510">
            <v>45016.602777777778</v>
          </cell>
          <cell r="X1510">
            <v>45021</v>
          </cell>
          <cell r="Y1510">
            <v>45027</v>
          </cell>
          <cell r="Z1510"/>
          <cell r="AA1510">
            <v>45129</v>
          </cell>
          <cell r="AB1510">
            <v>45236.664583333331</v>
          </cell>
          <cell r="AC1510">
            <v>112.3972222222219</v>
          </cell>
          <cell r="AD1510">
            <v>108</v>
          </cell>
          <cell r="AE1510">
            <v>107.66458333333139</v>
          </cell>
          <cell r="AF1510">
            <v>45035.376971326164</v>
          </cell>
          <cell r="AG1510">
            <v>45044.183422939066</v>
          </cell>
          <cell r="AH1510">
            <v>45066.602777777778</v>
          </cell>
          <cell r="AI1510">
            <v>3.8714598765431987</v>
          </cell>
          <cell r="AJ1510">
            <v>2.6916145833332847</v>
          </cell>
          <cell r="AK1510">
            <v>20</v>
          </cell>
          <cell r="AL1510">
            <v>36</v>
          </cell>
          <cell r="AM1510">
            <v>21.774193548387096</v>
          </cell>
          <cell r="AN1510">
            <v>27.58064516129032</v>
          </cell>
          <cell r="AO1510">
            <v>18.774193548387096</v>
          </cell>
          <cell r="AP1510">
            <v>40</v>
          </cell>
          <cell r="AQ1510">
            <v>32</v>
          </cell>
          <cell r="AR1510">
            <v>27</v>
          </cell>
          <cell r="AS1510">
            <v>45161</v>
          </cell>
          <cell r="AT1510">
            <v>45156</v>
          </cell>
          <cell r="AU1510"/>
          <cell r="AV1510"/>
          <cell r="AW1510"/>
          <cell r="AX1510"/>
          <cell r="AY1510"/>
          <cell r="AZ1510"/>
          <cell r="BA1510"/>
          <cell r="BB1510"/>
          <cell r="BC1510" t="str">
            <v>PAID</v>
          </cell>
          <cell r="BD1510"/>
          <cell r="BE1510">
            <v>45132</v>
          </cell>
          <cell r="BF1510">
            <v>88</v>
          </cell>
          <cell r="BG1510">
            <v>45128</v>
          </cell>
          <cell r="BH1510">
            <v>45220</v>
          </cell>
        </row>
        <row r="1511">
          <cell r="E1511" t="str">
            <v>R22641292</v>
          </cell>
          <cell r="F1511" t="str">
            <v>PINCA CATHERINE GIRAY,</v>
          </cell>
          <cell r="G1511" t="str">
            <v>QUIRINO, TAMBO, PARANAQUE</v>
          </cell>
          <cell r="H1511" t="str">
            <v>PARAÑAQUE CITY</v>
          </cell>
          <cell r="I1511" t="str">
            <v>PARAÑAQUE</v>
          </cell>
          <cell r="J1511"/>
          <cell r="K1511" t="str">
            <v>W/O ISSUE</v>
          </cell>
          <cell r="L1511" t="str">
            <v>ECOM</v>
          </cell>
          <cell r="M1511" t="str">
            <v>CLOSE</v>
          </cell>
          <cell r="N1511" t="str">
            <v>JSP</v>
          </cell>
          <cell r="O1511">
            <v>1.51</v>
          </cell>
          <cell r="P1511">
            <v>1.2995000000000001</v>
          </cell>
          <cell r="Q1511">
            <v>2.1</v>
          </cell>
          <cell r="R1511">
            <v>0</v>
          </cell>
          <cell r="S1511">
            <v>11744.19</v>
          </cell>
          <cell r="T1511" t="str">
            <v>RELOC</v>
          </cell>
          <cell r="U1511">
            <v>1175.21</v>
          </cell>
          <cell r="V1511">
            <v>1278.1400000000001</v>
          </cell>
          <cell r="W1511">
            <v>45096.686805555553</v>
          </cell>
          <cell r="X1511">
            <v>45098.372916666667</v>
          </cell>
          <cell r="Y1511">
            <v>45097</v>
          </cell>
          <cell r="Z1511"/>
          <cell r="AA1511">
            <v>45129.326388888891</v>
          </cell>
          <cell r="AB1511">
            <v>45272.779166666667</v>
          </cell>
          <cell r="AC1511">
            <v>32.639583333337214</v>
          </cell>
          <cell r="AD1511">
            <v>30.953472222223354</v>
          </cell>
          <cell r="AE1511">
            <v>143.45277777777665</v>
          </cell>
          <cell r="AF1511">
            <v>45115.46099910394</v>
          </cell>
          <cell r="AG1511">
            <v>45124.267450716841</v>
          </cell>
          <cell r="AH1511">
            <v>45146.686805555553</v>
          </cell>
          <cell r="AI1511">
            <v>1.1242523148149484</v>
          </cell>
          <cell r="AJ1511">
            <v>3.586319444444416</v>
          </cell>
          <cell r="AK1511">
            <v>20</v>
          </cell>
          <cell r="AL1511">
            <v>36</v>
          </cell>
          <cell r="AM1511">
            <v>21.774193548387096</v>
          </cell>
          <cell r="AN1511">
            <v>27.58064516129032</v>
          </cell>
          <cell r="AO1511">
            <v>18.774193548387096</v>
          </cell>
          <cell r="AP1511">
            <v>40</v>
          </cell>
          <cell r="AQ1511">
            <v>32</v>
          </cell>
          <cell r="AR1511">
            <v>27</v>
          </cell>
          <cell r="AS1511">
            <v>45161.326388888891</v>
          </cell>
          <cell r="AT1511">
            <v>45156.326388888891</v>
          </cell>
          <cell r="AU1511"/>
          <cell r="AV1511"/>
          <cell r="AW1511"/>
          <cell r="AX1511"/>
          <cell r="AY1511"/>
          <cell r="AZ1511"/>
          <cell r="BA1511"/>
          <cell r="BB1511"/>
          <cell r="BC1511" t="str">
            <v>PAID</v>
          </cell>
          <cell r="BD1511"/>
          <cell r="BE1511">
            <v>45132.326388888891</v>
          </cell>
          <cell r="BF1511">
            <v>87.673611111109494</v>
          </cell>
          <cell r="BG1511">
            <v>45124</v>
          </cell>
          <cell r="BH1511">
            <v>45220</v>
          </cell>
        </row>
        <row r="1512">
          <cell r="E1512" t="str">
            <v>X23051966523</v>
          </cell>
          <cell r="F1512" t="str">
            <v>HARD DISCOUNT PHILIPPINES, INC.</v>
          </cell>
          <cell r="G1512" t="str">
            <v>GEN. EVANGELISTA, POBLACION, BACOOR</v>
          </cell>
          <cell r="H1512" t="str">
            <v>BACOOR CITY</v>
          </cell>
          <cell r="I1512" t="str">
            <v>DASMA</v>
          </cell>
          <cell r="J1512"/>
          <cell r="K1512" t="str">
            <v>W/ ISSUE</v>
          </cell>
          <cell r="L1512" t="str">
            <v>ECOM</v>
          </cell>
          <cell r="M1512" t="str">
            <v>CLOSE</v>
          </cell>
          <cell r="N1512" t="str">
            <v>RRG</v>
          </cell>
          <cell r="O1512">
            <v>4.7300000000000004</v>
          </cell>
          <cell r="P1512">
            <v>1.73</v>
          </cell>
          <cell r="Q1512">
            <v>6.47</v>
          </cell>
          <cell r="R1512">
            <v>23</v>
          </cell>
          <cell r="S1512">
            <v>29526.25</v>
          </cell>
          <cell r="T1512" t="str">
            <v>NEW</v>
          </cell>
          <cell r="U1512">
            <v>3686.07</v>
          </cell>
          <cell r="V1512">
            <v>4639.46</v>
          </cell>
          <cell r="W1512">
            <v>45111.515972222223</v>
          </cell>
          <cell r="X1512">
            <v>45113</v>
          </cell>
          <cell r="Y1512">
            <v>45113</v>
          </cell>
          <cell r="Z1512"/>
          <cell r="AA1512">
            <v>45138.64166666667</v>
          </cell>
          <cell r="AB1512">
            <v>45637.39166666667</v>
          </cell>
          <cell r="AC1512">
            <v>27.125694444446708</v>
          </cell>
          <cell r="AD1512">
            <v>25.641666666670062</v>
          </cell>
          <cell r="AE1512">
            <v>498.75</v>
          </cell>
          <cell r="AF1512">
            <v>45130.29016577061</v>
          </cell>
          <cell r="AG1512">
            <v>45139.096617383511</v>
          </cell>
          <cell r="AH1512">
            <v>45161.515972222223</v>
          </cell>
          <cell r="AI1512">
            <v>0.9343294753087199</v>
          </cell>
          <cell r="AJ1512">
            <v>12.46875</v>
          </cell>
          <cell r="AK1512">
            <v>20</v>
          </cell>
          <cell r="AL1512">
            <v>36</v>
          </cell>
          <cell r="AM1512">
            <v>21.774193548387096</v>
          </cell>
          <cell r="AN1512">
            <v>27.58064516129032</v>
          </cell>
          <cell r="AO1512">
            <v>18.774193548387096</v>
          </cell>
          <cell r="AP1512">
            <v>40</v>
          </cell>
          <cell r="AQ1512">
            <v>32</v>
          </cell>
          <cell r="AR1512">
            <v>27</v>
          </cell>
          <cell r="AS1512">
            <v>45170.64166666667</v>
          </cell>
          <cell r="AT1512">
            <v>45165.64166666667</v>
          </cell>
          <cell r="AU1512"/>
          <cell r="AV1512"/>
          <cell r="AW1512"/>
          <cell r="AX1512"/>
          <cell r="AY1512"/>
          <cell r="AZ1512"/>
          <cell r="BA1512"/>
          <cell r="BB1512"/>
          <cell r="BC1512" t="str">
            <v>PAID</v>
          </cell>
          <cell r="BD1512" t="str">
            <v>WITH BACKJOB</v>
          </cell>
          <cell r="BE1512">
            <v>45141.64166666667</v>
          </cell>
          <cell r="BF1512">
            <v>78.358333333329938</v>
          </cell>
          <cell r="BG1512">
            <v>45139</v>
          </cell>
          <cell r="BH1512">
            <v>45220</v>
          </cell>
        </row>
        <row r="1513">
          <cell r="E1513" t="str">
            <v>X22062769408</v>
          </cell>
          <cell r="F1513" t="str">
            <v>WANG WANG MARINE PRODUCTS TRADING INC.</v>
          </cell>
          <cell r="G1513" t="str">
            <v>URMA, AIRPORT VILL, PARANAQUE</v>
          </cell>
          <cell r="H1513" t="str">
            <v>PARAÑAQUE CITY</v>
          </cell>
          <cell r="I1513" t="str">
            <v>PARAÑAQUE</v>
          </cell>
          <cell r="J1513"/>
          <cell r="K1513"/>
          <cell r="L1513" t="str">
            <v>VJC</v>
          </cell>
          <cell r="M1513" t="str">
            <v>CLOSE</v>
          </cell>
          <cell r="N1513" t="str">
            <v>JCF</v>
          </cell>
          <cell r="O1513">
            <v>500.35</v>
          </cell>
          <cell r="P1513"/>
          <cell r="Q1513">
            <v>771.8</v>
          </cell>
          <cell r="R1513">
            <v>203</v>
          </cell>
          <cell r="S1513">
            <v>1776130.79</v>
          </cell>
          <cell r="T1513" t="str">
            <v>NEW</v>
          </cell>
          <cell r="U1513">
            <v>346776.9</v>
          </cell>
          <cell r="V1513">
            <v>225820.1</v>
          </cell>
          <cell r="W1513">
            <v>44803.686805555553</v>
          </cell>
          <cell r="X1513">
            <v>44809</v>
          </cell>
          <cell r="Y1513">
            <v>44806</v>
          </cell>
          <cell r="Z1513"/>
          <cell r="AA1513">
            <v>44856.293055555558</v>
          </cell>
          <cell r="AB1513">
            <v>45667.09652777778</v>
          </cell>
          <cell r="AC1513">
            <v>52.606250000004366</v>
          </cell>
          <cell r="AD1513">
            <v>47.293055555557657</v>
          </cell>
          <cell r="AE1513">
            <v>810.8034722222219</v>
          </cell>
          <cell r="AF1513">
            <v>44825.01112987988</v>
          </cell>
          <cell r="AG1513">
            <v>44834.497616366367</v>
          </cell>
          <cell r="AH1513">
            <v>44853.686805555553</v>
          </cell>
          <cell r="AI1513">
            <v>1.6220260416668011</v>
          </cell>
          <cell r="AJ1513">
            <v>14.741881313131307</v>
          </cell>
          <cell r="AK1513">
            <v>40</v>
          </cell>
          <cell r="AL1513">
            <v>30</v>
          </cell>
          <cell r="AM1513">
            <v>24.324324324324326</v>
          </cell>
          <cell r="AN1513">
            <v>30.810810810810811</v>
          </cell>
          <cell r="AO1513">
            <v>21.324324324324326</v>
          </cell>
          <cell r="AP1513">
            <v>55</v>
          </cell>
          <cell r="AQ1513">
            <v>44</v>
          </cell>
          <cell r="AR1513">
            <v>39</v>
          </cell>
          <cell r="AS1513">
            <v>44900.293055555558</v>
          </cell>
          <cell r="AT1513">
            <v>44895.293055555558</v>
          </cell>
          <cell r="AU1513"/>
          <cell r="AV1513"/>
          <cell r="AW1513"/>
          <cell r="AX1513"/>
          <cell r="AY1513"/>
          <cell r="AZ1513"/>
          <cell r="BA1513"/>
          <cell r="BB1513"/>
          <cell r="BC1513" t="str">
            <v>PAID</v>
          </cell>
          <cell r="BD1513" t="str">
            <v>WITH BACKJOB</v>
          </cell>
          <cell r="BE1513">
            <v>44859.293055555558</v>
          </cell>
          <cell r="BF1513">
            <v>360.70694444444234</v>
          </cell>
          <cell r="BG1513">
            <v>44856</v>
          </cell>
          <cell r="BH1513">
            <v>45220</v>
          </cell>
        </row>
        <row r="1514">
          <cell r="E1514" t="str">
            <v>X22083593413</v>
          </cell>
          <cell r="F1514" t="str">
            <v>SIONIL BUILDERS CORPORATION</v>
          </cell>
          <cell r="G1514" t="str">
            <v>SAMPALOC, GOLDEN ACRES SUBD, LAS PINAS CITY</v>
          </cell>
          <cell r="H1514" t="str">
            <v>LAS PIÑAS CITY</v>
          </cell>
          <cell r="I1514" t="str">
            <v>PARAÑAQUE</v>
          </cell>
          <cell r="J1514" t="str">
            <v>digging 1021</v>
          </cell>
          <cell r="K1514"/>
          <cell r="L1514" t="str">
            <v>POWERHOUSE</v>
          </cell>
          <cell r="M1514" t="str">
            <v>CLOSE</v>
          </cell>
          <cell r="N1514" t="str">
            <v>RHM</v>
          </cell>
          <cell r="O1514">
            <v>85.42</v>
          </cell>
          <cell r="P1514"/>
          <cell r="Q1514">
            <v>137.82</v>
          </cell>
          <cell r="R1514">
            <v>20</v>
          </cell>
          <cell r="S1514">
            <v>405830.46</v>
          </cell>
          <cell r="T1514" t="str">
            <v>NEW</v>
          </cell>
          <cell r="U1514">
            <v>59538.99</v>
          </cell>
          <cell r="V1514">
            <v>24296.43</v>
          </cell>
          <cell r="W1514">
            <v>44848.365277777775</v>
          </cell>
          <cell r="X1514">
            <v>44853</v>
          </cell>
          <cell r="Y1514">
            <v>44852</v>
          </cell>
          <cell r="Z1514"/>
          <cell r="AA1514">
            <v>44894.347222222219</v>
          </cell>
          <cell r="AB1514">
            <v>45616.727083333331</v>
          </cell>
          <cell r="AC1514">
            <v>45.981944444443798</v>
          </cell>
          <cell r="AD1514">
            <v>41.347222222218988</v>
          </cell>
          <cell r="AE1514">
            <v>722.3798611111124</v>
          </cell>
          <cell r="AF1514">
            <v>44869.5721743295</v>
          </cell>
          <cell r="AG1514">
            <v>44879.027346743293</v>
          </cell>
          <cell r="AH1514">
            <v>44898.365277777775</v>
          </cell>
          <cell r="AI1514">
            <v>1.4246542616334081</v>
          </cell>
          <cell r="AJ1514">
            <v>16.417724116161647</v>
          </cell>
          <cell r="AK1514">
            <v>26</v>
          </cell>
          <cell r="AL1514">
            <v>36</v>
          </cell>
          <cell r="AM1514">
            <v>24.206896551724139</v>
          </cell>
          <cell r="AN1514">
            <v>30.662068965517239</v>
          </cell>
          <cell r="AO1514">
            <v>21.206896551724139</v>
          </cell>
          <cell r="AP1514">
            <v>44</v>
          </cell>
          <cell r="AQ1514">
            <v>35.200000000000003</v>
          </cell>
          <cell r="AR1514">
            <v>30.200000000000003</v>
          </cell>
          <cell r="AS1514">
            <v>44929.547222222216</v>
          </cell>
          <cell r="AT1514">
            <v>44924.547222222216</v>
          </cell>
          <cell r="AU1514"/>
          <cell r="AV1514"/>
          <cell r="AW1514"/>
          <cell r="AX1514"/>
          <cell r="AY1514"/>
          <cell r="AZ1514"/>
          <cell r="BA1514"/>
          <cell r="BB1514"/>
          <cell r="BC1514" t="str">
            <v>PAID</v>
          </cell>
          <cell r="BD1514"/>
          <cell r="BE1514">
            <v>44897.347222222219</v>
          </cell>
          <cell r="BF1514">
            <v>322.65277777778101</v>
          </cell>
          <cell r="BG1514">
            <v>44861</v>
          </cell>
          <cell r="BH1514">
            <v>45220</v>
          </cell>
        </row>
        <row r="1515">
          <cell r="E1515" t="str">
            <v>X23062487706</v>
          </cell>
          <cell r="F1515" t="str">
            <v>ANA BERNADETTE PO SUIZA</v>
          </cell>
          <cell r="G1515" t="str">
            <v>DAANG HARI RD., VERDANA HOMES VILLAGE CENTER, BACOOR</v>
          </cell>
          <cell r="H1515" t="str">
            <v>BACOOR CITY</v>
          </cell>
          <cell r="I1515" t="str">
            <v>DASMA</v>
          </cell>
          <cell r="J1515"/>
          <cell r="K1515" t="str">
            <v>W/ ISSUE</v>
          </cell>
          <cell r="L1515" t="str">
            <v>ECOM</v>
          </cell>
          <cell r="M1515" t="str">
            <v>CLOSE</v>
          </cell>
          <cell r="N1515" t="str">
            <v>RRG</v>
          </cell>
          <cell r="O1515">
            <v>18.89</v>
          </cell>
          <cell r="P1515">
            <v>12.5328</v>
          </cell>
          <cell r="Q1515">
            <v>25.62</v>
          </cell>
          <cell r="R1515">
            <v>27</v>
          </cell>
          <cell r="S1515">
            <v>247725.03</v>
          </cell>
          <cell r="T1515" t="str">
            <v>NEW</v>
          </cell>
          <cell r="U1515">
            <v>14723.52</v>
          </cell>
          <cell r="V1515">
            <v>14723.52</v>
          </cell>
          <cell r="W1515">
            <v>45155.31527777778</v>
          </cell>
          <cell r="X1515">
            <v>45167</v>
          </cell>
          <cell r="Y1515">
            <v>45160</v>
          </cell>
          <cell r="Z1515"/>
          <cell r="AA1515">
            <v>45178</v>
          </cell>
          <cell r="AB1515">
            <v>45400.71597222222</v>
          </cell>
          <cell r="AC1515">
            <v>22.684722222220444</v>
          </cell>
          <cell r="AD1515">
            <v>11</v>
          </cell>
          <cell r="AE1515">
            <v>222.71597222222044</v>
          </cell>
          <cell r="AF1515">
            <v>45174.089471326166</v>
          </cell>
          <cell r="AG1515">
            <v>45182.895922939068</v>
          </cell>
          <cell r="AH1515">
            <v>45205.31527777778</v>
          </cell>
          <cell r="AI1515">
            <v>0.78136265432092633</v>
          </cell>
          <cell r="AJ1515">
            <v>5.5678993055555113</v>
          </cell>
          <cell r="AK1515">
            <v>20</v>
          </cell>
          <cell r="AL1515">
            <v>36</v>
          </cell>
          <cell r="AM1515">
            <v>21.774193548387096</v>
          </cell>
          <cell r="AN1515">
            <v>27.58064516129032</v>
          </cell>
          <cell r="AO1515">
            <v>18.774193548387096</v>
          </cell>
          <cell r="AP1515">
            <v>40</v>
          </cell>
          <cell r="AQ1515">
            <v>32</v>
          </cell>
          <cell r="AR1515">
            <v>27</v>
          </cell>
          <cell r="AS1515">
            <v>45210</v>
          </cell>
          <cell r="AT1515">
            <v>45205</v>
          </cell>
          <cell r="AU1515"/>
          <cell r="AV1515"/>
          <cell r="AW1515"/>
          <cell r="AX1515"/>
          <cell r="AY1515"/>
          <cell r="AZ1515"/>
          <cell r="BA1515"/>
          <cell r="BB1515"/>
          <cell r="BC1515" t="str">
            <v>PAID</v>
          </cell>
          <cell r="BD1515"/>
          <cell r="BE1515">
            <v>45181</v>
          </cell>
          <cell r="BF1515">
            <v>39</v>
          </cell>
          <cell r="BG1515">
            <v>45178</v>
          </cell>
          <cell r="BH1515">
            <v>45220</v>
          </cell>
        </row>
        <row r="1516">
          <cell r="E1516" t="str">
            <v>X23072737277</v>
          </cell>
          <cell r="F1516" t="str">
            <v>MICHAEL DE VERA NO</v>
          </cell>
          <cell r="G1516" t="str">
            <v>MARCOS ALVAREZ EXT, GREEN VALLEY SUBD SECT A, BACOOR</v>
          </cell>
          <cell r="H1516" t="str">
            <v>BACOOR CITY</v>
          </cell>
          <cell r="I1516" t="str">
            <v>DASMA</v>
          </cell>
          <cell r="J1516"/>
          <cell r="K1516" t="str">
            <v>W/ ISSUE</v>
          </cell>
          <cell r="L1516" t="str">
            <v>ECOM</v>
          </cell>
          <cell r="M1516" t="str">
            <v>CLOSE</v>
          </cell>
          <cell r="N1516" t="str">
            <v>RRG</v>
          </cell>
          <cell r="O1516">
            <v>4.5199999999999996</v>
          </cell>
          <cell r="P1516">
            <v>1.73</v>
          </cell>
          <cell r="Q1516">
            <v>6.18</v>
          </cell>
          <cell r="R1516">
            <v>20</v>
          </cell>
          <cell r="S1516">
            <v>24151.09</v>
          </cell>
          <cell r="T1516" t="str">
            <v>NEW</v>
          </cell>
          <cell r="U1516">
            <v>3522.42</v>
          </cell>
          <cell r="V1516">
            <v>3522.42</v>
          </cell>
          <cell r="W1516">
            <v>45174.337500000001</v>
          </cell>
          <cell r="X1516">
            <v>45180.445138888892</v>
          </cell>
          <cell r="Y1516">
            <v>45175</v>
          </cell>
          <cell r="Z1516"/>
          <cell r="AA1516">
            <v>45199</v>
          </cell>
          <cell r="AB1516">
            <v>45400.722222222219</v>
          </cell>
          <cell r="AC1516">
            <v>24.662499999998545</v>
          </cell>
          <cell r="AD1516">
            <v>18.554861111108039</v>
          </cell>
          <cell r="AE1516">
            <v>201.72222222221899</v>
          </cell>
          <cell r="AF1516">
            <v>45193.111693548388</v>
          </cell>
          <cell r="AG1516">
            <v>45201.918145161289</v>
          </cell>
          <cell r="AH1516">
            <v>45224.337500000001</v>
          </cell>
          <cell r="AI1516">
            <v>0.84948611111106098</v>
          </cell>
          <cell r="AJ1516">
            <v>5.0430555555554744</v>
          </cell>
          <cell r="AK1516">
            <v>20</v>
          </cell>
          <cell r="AL1516">
            <v>36</v>
          </cell>
          <cell r="AM1516">
            <v>21.774193548387096</v>
          </cell>
          <cell r="AN1516">
            <v>27.58064516129032</v>
          </cell>
          <cell r="AO1516">
            <v>18.774193548387096</v>
          </cell>
          <cell r="AP1516">
            <v>40</v>
          </cell>
          <cell r="AQ1516">
            <v>32</v>
          </cell>
          <cell r="AR1516">
            <v>27</v>
          </cell>
          <cell r="AS1516">
            <v>45231</v>
          </cell>
          <cell r="AT1516">
            <v>45226</v>
          </cell>
          <cell r="AU1516"/>
          <cell r="AV1516"/>
          <cell r="AW1516"/>
          <cell r="AX1516"/>
          <cell r="AY1516"/>
          <cell r="AZ1516"/>
          <cell r="BA1516"/>
          <cell r="BB1516"/>
          <cell r="BC1516" t="str">
            <v>PAID</v>
          </cell>
          <cell r="BD1516" t="str">
            <v>WITH BACKJOB</v>
          </cell>
          <cell r="BE1516">
            <v>45202</v>
          </cell>
          <cell r="BF1516">
            <v>18</v>
          </cell>
          <cell r="BG1516">
            <v>45198</v>
          </cell>
          <cell r="BH1516">
            <v>45220</v>
          </cell>
        </row>
        <row r="1517">
          <cell r="E1517" t="str">
            <v>X23072850891</v>
          </cell>
          <cell r="F1517" t="str">
            <v>JOSE DANTHER SANTOS HERNANDEZ</v>
          </cell>
          <cell r="G1517" t="str">
            <v>BLOCK 13 LOT 1 RHAPSODY, STA. CECILIA VILL, TALON II, LAS PINAS CITY, METRO MANILA</v>
          </cell>
          <cell r="H1517" t="str">
            <v>LAS PIÑAS CITY</v>
          </cell>
          <cell r="I1517" t="str">
            <v>PARAÑAQUE</v>
          </cell>
          <cell r="J1517" t="str">
            <v>sched for survey</v>
          </cell>
          <cell r="K1517" t="str">
            <v>W/ ISSUE</v>
          </cell>
          <cell r="L1517" t="str">
            <v>CHALLENGER</v>
          </cell>
          <cell r="M1517" t="str">
            <v>CLOSE</v>
          </cell>
          <cell r="N1517" t="str">
            <v>JSP</v>
          </cell>
          <cell r="O1517">
            <v>44.14</v>
          </cell>
          <cell r="P1517">
            <v>38.414700000000003</v>
          </cell>
          <cell r="Q1517">
            <v>62.57</v>
          </cell>
          <cell r="R1517">
            <v>38</v>
          </cell>
          <cell r="S1517">
            <v>277933.92</v>
          </cell>
          <cell r="T1517" t="str">
            <v>NEW</v>
          </cell>
          <cell r="U1517">
            <v>38564.57</v>
          </cell>
          <cell r="V1517">
            <v>39543.370000000003</v>
          </cell>
          <cell r="W1517">
            <v>45168.713888888888</v>
          </cell>
          <cell r="X1517">
            <v>45174</v>
          </cell>
          <cell r="Y1517">
            <v>45170</v>
          </cell>
          <cell r="Z1517"/>
          <cell r="AA1517">
            <v>45189.449305555558</v>
          </cell>
          <cell r="AB1517">
            <v>45316.636805555558</v>
          </cell>
          <cell r="AC1517">
            <v>20.735416666670062</v>
          </cell>
          <cell r="AD1517">
            <v>15.449305555557657</v>
          </cell>
          <cell r="AE1517">
            <v>127.1875</v>
          </cell>
          <cell r="AF1517">
            <v>45188.799390747627</v>
          </cell>
          <cell r="AG1517">
            <v>45197.955524576617</v>
          </cell>
          <cell r="AH1517">
            <v>45218.713888888888</v>
          </cell>
          <cell r="AI1517">
            <v>0.67365061392925685</v>
          </cell>
          <cell r="AJ1517">
            <v>3.0282738095238093</v>
          </cell>
          <cell r="AK1517">
            <v>23</v>
          </cell>
          <cell r="AL1517">
            <v>36</v>
          </cell>
          <cell r="AM1517">
            <v>23.085501858736059</v>
          </cell>
          <cell r="AN1517">
            <v>29.241635687732341</v>
          </cell>
          <cell r="AO1517">
            <v>20.085501858736059</v>
          </cell>
          <cell r="AP1517">
            <v>42</v>
          </cell>
          <cell r="AQ1517">
            <v>33.6</v>
          </cell>
          <cell r="AR1517">
            <v>28.6</v>
          </cell>
          <cell r="AS1517">
            <v>45223.049305555556</v>
          </cell>
          <cell r="AT1517">
            <v>45218.049305555556</v>
          </cell>
          <cell r="AU1517"/>
          <cell r="AV1517"/>
          <cell r="AW1517"/>
          <cell r="AX1517"/>
          <cell r="AY1517"/>
          <cell r="AZ1517"/>
          <cell r="BA1517"/>
          <cell r="BB1517"/>
          <cell r="BC1517" t="str">
            <v>PAID</v>
          </cell>
          <cell r="BD1517"/>
          <cell r="BE1517">
            <v>45192.449305555558</v>
          </cell>
          <cell r="BF1517">
            <v>35.550694444442343</v>
          </cell>
          <cell r="BG1517">
            <v>45189</v>
          </cell>
          <cell r="BH1517">
            <v>45228</v>
          </cell>
        </row>
        <row r="1518">
          <cell r="E1518" t="str">
            <v>X22104329595</v>
          </cell>
          <cell r="F1518" t="str">
            <v>REYNALDO CARDENAS YAP</v>
          </cell>
          <cell r="G1518" t="str">
            <v>N. LOPEZ, LOPEZ VILL, PARANAQUE</v>
          </cell>
          <cell r="H1518" t="str">
            <v>PARAÑAQUE CITY</v>
          </cell>
          <cell r="I1518" t="str">
            <v>PARAÑAQUE</v>
          </cell>
          <cell r="J1518"/>
          <cell r="K1518" t="str">
            <v>W/ ISSUE</v>
          </cell>
          <cell r="L1518" t="str">
            <v>CHALLENGER</v>
          </cell>
          <cell r="M1518" t="str">
            <v>CLOSE</v>
          </cell>
          <cell r="N1518" t="str">
            <v>JSP</v>
          </cell>
          <cell r="O1518">
            <v>68.906999999999996</v>
          </cell>
          <cell r="P1518">
            <v>48.509500000000003</v>
          </cell>
          <cell r="Q1518">
            <v>105.72</v>
          </cell>
          <cell r="R1518">
            <v>210</v>
          </cell>
          <cell r="S1518">
            <v>470113.25</v>
          </cell>
          <cell r="T1518" t="str">
            <v>NEW</v>
          </cell>
          <cell r="U1518">
            <v>53722.47</v>
          </cell>
          <cell r="V1518">
            <v>88964.78</v>
          </cell>
          <cell r="W1518">
            <v>45001</v>
          </cell>
          <cell r="X1518">
            <v>45005.606249999997</v>
          </cell>
          <cell r="Y1518">
            <v>45005</v>
          </cell>
          <cell r="Z1518"/>
          <cell r="AA1518">
            <v>45021.420138888891</v>
          </cell>
          <cell r="AB1518">
            <v>45358.636111111111</v>
          </cell>
          <cell r="AC1518">
            <v>20.420138888890506</v>
          </cell>
          <cell r="AD1518">
            <v>15.813888888893416</v>
          </cell>
          <cell r="AE1518">
            <v>337.21597222222044</v>
          </cell>
          <cell r="AF1518">
            <v>45019.507352941175</v>
          </cell>
          <cell r="AG1518">
            <v>45028.242647058825</v>
          </cell>
          <cell r="AH1518">
            <v>45051</v>
          </cell>
          <cell r="AI1518">
            <v>0.71208689458695085</v>
          </cell>
          <cell r="AJ1518">
            <v>7.6639993686868282</v>
          </cell>
          <cell r="AK1518">
            <v>26</v>
          </cell>
          <cell r="AL1518">
            <v>30</v>
          </cell>
          <cell r="AM1518">
            <v>21.507352941176471</v>
          </cell>
          <cell r="AN1518">
            <v>27.242647058823529</v>
          </cell>
          <cell r="AO1518">
            <v>18.507352941176471</v>
          </cell>
          <cell r="AP1518">
            <v>44</v>
          </cell>
          <cell r="AQ1518">
            <v>35.200000000000003</v>
          </cell>
          <cell r="AR1518">
            <v>30.200000000000003</v>
          </cell>
          <cell r="AS1518">
            <v>45056.620138888888</v>
          </cell>
          <cell r="AT1518">
            <v>45051.620138888888</v>
          </cell>
          <cell r="AU1518"/>
          <cell r="AV1518"/>
          <cell r="AW1518"/>
          <cell r="AX1518"/>
          <cell r="AY1518"/>
          <cell r="AZ1518"/>
          <cell r="BA1518"/>
          <cell r="BB1518"/>
          <cell r="BC1518" t="str">
            <v>PAID</v>
          </cell>
          <cell r="BD1518"/>
          <cell r="BE1518">
            <v>45024.420138888891</v>
          </cell>
          <cell r="BF1518">
            <v>203.57986111110949</v>
          </cell>
          <cell r="BG1518">
            <v>45021</v>
          </cell>
          <cell r="BH1518">
            <v>45228</v>
          </cell>
        </row>
        <row r="1519">
          <cell r="E1519" t="str">
            <v>X23020390726</v>
          </cell>
          <cell r="F1519" t="str">
            <v>STA. LUCIA REALTY &amp; DEVELOPMENT, INC.</v>
          </cell>
          <cell r="G1519" t="str">
            <v>FRESNO, MEADOWOOD EXEC. VILLAGE PHASE 3B, BACOOR</v>
          </cell>
          <cell r="H1519" t="str">
            <v>BACOOR CITY</v>
          </cell>
          <cell r="I1519" t="str">
            <v>DASMA</v>
          </cell>
          <cell r="J1519" t="str">
            <v>for scheduling</v>
          </cell>
          <cell r="K1519"/>
          <cell r="L1519" t="str">
            <v>CHALLENGER</v>
          </cell>
          <cell r="M1519" t="str">
            <v>CLOSE</v>
          </cell>
          <cell r="N1519" t="str">
            <v>JSP</v>
          </cell>
          <cell r="O1519">
            <v>13.69</v>
          </cell>
          <cell r="P1519">
            <v>5.4</v>
          </cell>
          <cell r="Q1519">
            <v>18.920000000000002</v>
          </cell>
          <cell r="R1519">
            <v>7</v>
          </cell>
          <cell r="S1519">
            <v>40359.46</v>
          </cell>
          <cell r="T1519" t="str">
            <v>MODIFICATION</v>
          </cell>
          <cell r="U1519">
            <v>10668.81</v>
          </cell>
          <cell r="V1519">
            <v>13137.63</v>
          </cell>
          <cell r="W1519">
            <v>45009.390277777777</v>
          </cell>
          <cell r="X1519">
            <v>45015</v>
          </cell>
          <cell r="Y1519">
            <v>45015</v>
          </cell>
          <cell r="Z1519"/>
          <cell r="AA1519">
            <v>45038</v>
          </cell>
          <cell r="AB1519">
            <v>45397.719444444447</v>
          </cell>
          <cell r="AC1519">
            <v>28.609722222223354</v>
          </cell>
          <cell r="AD1519">
            <v>23</v>
          </cell>
          <cell r="AE1519">
            <v>359.71944444444671</v>
          </cell>
          <cell r="AF1519">
            <v>45028.164471326163</v>
          </cell>
          <cell r="AG1519">
            <v>45036.970922939065</v>
          </cell>
          <cell r="AH1519">
            <v>45059.390277777777</v>
          </cell>
          <cell r="AI1519">
            <v>0.98544598765435998</v>
          </cell>
          <cell r="AJ1519">
            <v>8.9929861111111684</v>
          </cell>
          <cell r="AK1519">
            <v>20</v>
          </cell>
          <cell r="AL1519">
            <v>36</v>
          </cell>
          <cell r="AM1519">
            <v>21.774193548387096</v>
          </cell>
          <cell r="AN1519">
            <v>27.58064516129032</v>
          </cell>
          <cell r="AO1519">
            <v>18.774193548387096</v>
          </cell>
          <cell r="AP1519">
            <v>40</v>
          </cell>
          <cell r="AQ1519">
            <v>32</v>
          </cell>
          <cell r="AR1519">
            <v>27</v>
          </cell>
          <cell r="AS1519">
            <v>45070</v>
          </cell>
          <cell r="AT1519">
            <v>45065</v>
          </cell>
          <cell r="AU1519"/>
          <cell r="AV1519"/>
          <cell r="AW1519"/>
          <cell r="AX1519"/>
          <cell r="AY1519"/>
          <cell r="AZ1519"/>
          <cell r="BA1519"/>
          <cell r="BB1519"/>
          <cell r="BC1519" t="str">
            <v>PAID</v>
          </cell>
          <cell r="BD1519"/>
          <cell r="BE1519">
            <v>45041</v>
          </cell>
          <cell r="BF1519">
            <v>187</v>
          </cell>
          <cell r="BG1519">
            <v>45040</v>
          </cell>
          <cell r="BH1519">
            <v>45228</v>
          </cell>
        </row>
        <row r="1520">
          <cell r="E1520" t="str">
            <v>X23051964146</v>
          </cell>
          <cell r="F1520" t="str">
            <v>CONVERGE INFORMATION AND COMMUNICATIONS TECHNOLOGY</v>
          </cell>
          <cell r="G1520" t="str">
            <v>BLOCK 17, ENLISTED PERSONNEL VIL 2, TAGUIG CITY</v>
          </cell>
          <cell r="H1520" t="str">
            <v>TAGUIG CITY</v>
          </cell>
          <cell r="I1520" t="str">
            <v>PARAÑAQUE</v>
          </cell>
          <cell r="J1520" t="str">
            <v>1st SE failure accdng to meter, retap to 2nd SE 0906</v>
          </cell>
          <cell r="K1520" t="str">
            <v>W/ ISSUE</v>
          </cell>
          <cell r="L1520" t="str">
            <v>VJC</v>
          </cell>
          <cell r="M1520" t="str">
            <v>CLOSE</v>
          </cell>
          <cell r="N1520" t="str">
            <v>JSP</v>
          </cell>
          <cell r="O1520">
            <v>50.7</v>
          </cell>
          <cell r="P1520">
            <v>88.245000000000005</v>
          </cell>
          <cell r="Q1520">
            <v>91.3</v>
          </cell>
          <cell r="R1520">
            <v>26</v>
          </cell>
          <cell r="S1520">
            <v>213748.85</v>
          </cell>
          <cell r="T1520" t="str">
            <v>NEW</v>
          </cell>
          <cell r="U1520">
            <v>39512.339999999997</v>
          </cell>
          <cell r="V1520">
            <v>46011.87</v>
          </cell>
          <cell r="W1520">
            <v>45131.67291666667</v>
          </cell>
          <cell r="X1520">
            <v>45134</v>
          </cell>
          <cell r="Y1520">
            <v>45134</v>
          </cell>
          <cell r="Z1520"/>
          <cell r="AA1520">
            <v>45190.309027777781</v>
          </cell>
          <cell r="AB1520">
            <v>45446.668749999997</v>
          </cell>
          <cell r="AC1520">
            <v>58.636111111110949</v>
          </cell>
          <cell r="AD1520">
            <v>56.309027777781012</v>
          </cell>
          <cell r="AE1520">
            <v>256.35972222221608</v>
          </cell>
          <cell r="AF1520">
            <v>45151.758418525409</v>
          </cell>
          <cell r="AG1520">
            <v>45160.914552354399</v>
          </cell>
          <cell r="AH1520">
            <v>45181.67291666667</v>
          </cell>
          <cell r="AI1520">
            <v>1.9049654455179763</v>
          </cell>
          <cell r="AJ1520">
            <v>6.1038029100527638</v>
          </cell>
          <cell r="AK1520">
            <v>23</v>
          </cell>
          <cell r="AL1520">
            <v>36</v>
          </cell>
          <cell r="AM1520">
            <v>23.085501858736059</v>
          </cell>
          <cell r="AN1520">
            <v>29.241635687732341</v>
          </cell>
          <cell r="AO1520">
            <v>20.085501858736059</v>
          </cell>
          <cell r="AP1520">
            <v>42</v>
          </cell>
          <cell r="AQ1520">
            <v>33.6</v>
          </cell>
          <cell r="AR1520">
            <v>28.6</v>
          </cell>
          <cell r="AS1520">
            <v>45223.90902777778</v>
          </cell>
          <cell r="AT1520">
            <v>45218.90902777778</v>
          </cell>
          <cell r="AU1520"/>
          <cell r="AV1520"/>
          <cell r="AW1520"/>
          <cell r="AX1520"/>
          <cell r="AY1520"/>
          <cell r="AZ1520"/>
          <cell r="BA1520"/>
          <cell r="BB1520"/>
          <cell r="BC1520" t="str">
            <v>PAID</v>
          </cell>
          <cell r="BD1520"/>
          <cell r="BE1520">
            <v>45193.309027777781</v>
          </cell>
          <cell r="BF1520">
            <v>34.690972222218988</v>
          </cell>
          <cell r="BG1520">
            <v>45176</v>
          </cell>
          <cell r="BH1520">
            <v>45228</v>
          </cell>
        </row>
        <row r="1521">
          <cell r="E1521" t="str">
            <v>X23010081810</v>
          </cell>
          <cell r="F1521" t="str">
            <v>KATARUNGAN VILLAGE HOMEOWNERS ASSOC. INC.</v>
          </cell>
          <cell r="G1521" t="str">
            <v>D. JURADO, KATARUNGAN VILLAGE, MUNTINLUPA</v>
          </cell>
          <cell r="H1521" t="str">
            <v>MUNTINLUPA CITY</v>
          </cell>
          <cell r="I1521" t="str">
            <v>PARAÑAQUE</v>
          </cell>
          <cell r="J1521" t="str">
            <v>issue with task 7, paguusapan pa ng HOA pres at applicant</v>
          </cell>
          <cell r="K1521" t="str">
            <v>W/ ISSUE</v>
          </cell>
          <cell r="L1521" t="str">
            <v>CHALLENGER</v>
          </cell>
          <cell r="M1521" t="str">
            <v>CLOSE</v>
          </cell>
          <cell r="N1521" t="str">
            <v>JSP</v>
          </cell>
          <cell r="O1521">
            <v>224.19569999999999</v>
          </cell>
          <cell r="P1521">
            <v>181.45570000000001</v>
          </cell>
          <cell r="Q1521">
            <v>357.6</v>
          </cell>
          <cell r="R1521">
            <v>18</v>
          </cell>
          <cell r="S1521">
            <v>1126191.54</v>
          </cell>
          <cell r="T1521" t="str">
            <v>MODIFICATION</v>
          </cell>
          <cell r="U1521">
            <v>174715.27</v>
          </cell>
          <cell r="V1521">
            <v>180667.18</v>
          </cell>
          <cell r="W1521">
            <v>44999.566666666666</v>
          </cell>
          <cell r="X1521">
            <v>45005</v>
          </cell>
          <cell r="Y1521">
            <v>45001</v>
          </cell>
          <cell r="Z1521"/>
          <cell r="AA1521">
            <v>45120.720138888886</v>
          </cell>
          <cell r="AB1521">
            <v>45567.635416666664</v>
          </cell>
          <cell r="AC1521">
            <v>121.15347222222044</v>
          </cell>
          <cell r="AD1521">
            <v>115.72013888888614</v>
          </cell>
          <cell r="AE1521">
            <v>446.9152777777781</v>
          </cell>
          <cell r="AF1521">
            <v>45022.038364779874</v>
          </cell>
          <cell r="AG1521">
            <v>45031.830817610062</v>
          </cell>
          <cell r="AH1521">
            <v>45049.566666666666</v>
          </cell>
          <cell r="AI1521">
            <v>3.5672966820987124</v>
          </cell>
          <cell r="AJ1521">
            <v>9.3107349537037098</v>
          </cell>
          <cell r="AK1521">
            <v>30</v>
          </cell>
          <cell r="AL1521">
            <v>36</v>
          </cell>
          <cell r="AM1521">
            <v>25.471698113207545</v>
          </cell>
          <cell r="AN1521">
            <v>32.264150943396224</v>
          </cell>
          <cell r="AO1521">
            <v>22.471698113207545</v>
          </cell>
          <cell r="AP1521">
            <v>48</v>
          </cell>
          <cell r="AQ1521">
            <v>38.400000000000006</v>
          </cell>
          <cell r="AR1521">
            <v>33.400000000000006</v>
          </cell>
          <cell r="AS1521">
            <v>45159.120138888888</v>
          </cell>
          <cell r="AT1521">
            <v>45154.120138888888</v>
          </cell>
          <cell r="AU1521"/>
          <cell r="AV1521"/>
          <cell r="AW1521"/>
          <cell r="AX1521"/>
          <cell r="AY1521"/>
          <cell r="AZ1521"/>
          <cell r="BA1521"/>
          <cell r="BB1521"/>
          <cell r="BC1521" t="str">
            <v>PAID</v>
          </cell>
          <cell r="BD1521"/>
          <cell r="BE1521">
            <v>45123.720138888886</v>
          </cell>
          <cell r="BF1521">
            <v>104.27986111111386</v>
          </cell>
          <cell r="BG1521">
            <v>45120</v>
          </cell>
          <cell r="BH1521">
            <v>45228</v>
          </cell>
        </row>
        <row r="1522">
          <cell r="E1522" t="str">
            <v>X22041772966</v>
          </cell>
          <cell r="F1522" t="str">
            <v>PACIFIC RESOURCES CORPORATION</v>
          </cell>
          <cell r="G1522" t="str">
            <v>MARCOS ALVAREZ, TALON I, LAS PINAS CITY</v>
          </cell>
          <cell r="H1522" t="str">
            <v>LAS PIÑAS CITY</v>
          </cell>
          <cell r="I1522" t="str">
            <v>PARAÑAQUE</v>
          </cell>
          <cell r="J1522" t="str">
            <v>energized last Oct 12, 2023; COMPLETED NO PO</v>
          </cell>
          <cell r="K1522" t="str">
            <v>W/O ISSUE</v>
          </cell>
          <cell r="L1522" t="str">
            <v>VJC</v>
          </cell>
          <cell r="M1522" t="str">
            <v>CLOSE</v>
          </cell>
          <cell r="N1522" t="str">
            <v>JSP</v>
          </cell>
          <cell r="O1522">
            <v>290.39</v>
          </cell>
          <cell r="P1522">
            <v>349.49459999999999</v>
          </cell>
          <cell r="Q1522">
            <v>407.13</v>
          </cell>
          <cell r="R1522">
            <v>419</v>
          </cell>
          <cell r="S1522">
            <v>1309222.49</v>
          </cell>
          <cell r="T1522" t="str">
            <v>NEW</v>
          </cell>
          <cell r="U1522">
            <v>226333.28</v>
          </cell>
          <cell r="V1522">
            <v>106192.92</v>
          </cell>
          <cell r="W1522">
            <v>45202.650694444441</v>
          </cell>
          <cell r="X1522">
            <v>45204</v>
          </cell>
          <cell r="Y1522">
            <v>45204</v>
          </cell>
          <cell r="Z1522"/>
          <cell r="AA1522">
            <v>45211.000694444447</v>
          </cell>
          <cell r="AB1522">
            <v>45653.629861111112</v>
          </cell>
          <cell r="AC1522">
            <v>8.3500000000058208</v>
          </cell>
          <cell r="AD1522">
            <v>7.0006944444467081</v>
          </cell>
          <cell r="AE1522">
            <v>442.6291666666657</v>
          </cell>
          <cell r="AF1522">
            <v>45220.312946100072</v>
          </cell>
          <cell r="AG1522">
            <v>45228.822879874904</v>
          </cell>
          <cell r="AH1522">
            <v>45252.650694444441</v>
          </cell>
          <cell r="AI1522">
            <v>0.30308894230790362</v>
          </cell>
          <cell r="AJ1522">
            <v>8.8525833333333139</v>
          </cell>
          <cell r="AK1522">
            <v>32</v>
          </cell>
          <cell r="AL1522">
            <v>26</v>
          </cell>
          <cell r="AM1522">
            <v>20.662251655629142</v>
          </cell>
          <cell r="AN1522">
            <v>26.172185430463578</v>
          </cell>
          <cell r="AO1522">
            <v>17.662251655629142</v>
          </cell>
          <cell r="AP1522">
            <v>50</v>
          </cell>
          <cell r="AQ1522">
            <v>40</v>
          </cell>
          <cell r="AR1522">
            <v>35</v>
          </cell>
          <cell r="AS1522">
            <v>45251.000694444447</v>
          </cell>
          <cell r="AT1522">
            <v>45246.000694444447</v>
          </cell>
          <cell r="AU1522"/>
          <cell r="AV1522"/>
          <cell r="AW1522"/>
          <cell r="AX1522"/>
          <cell r="AY1522"/>
          <cell r="AZ1522"/>
          <cell r="BA1522"/>
          <cell r="BB1522"/>
          <cell r="BC1522" t="str">
            <v>PAID</v>
          </cell>
          <cell r="BD1522" t="str">
            <v>WITH BACKJOB</v>
          </cell>
          <cell r="BE1522">
            <v>45214.000694444447</v>
          </cell>
          <cell r="BF1522">
            <v>13.999305555553292</v>
          </cell>
          <cell r="BG1522">
            <v>45211</v>
          </cell>
          <cell r="BH1522">
            <v>45228</v>
          </cell>
        </row>
        <row r="1523">
          <cell r="E1523" t="str">
            <v>X21072994556</v>
          </cell>
          <cell r="F1523" t="str">
            <v>GLOBE TELECOM., INC.</v>
          </cell>
          <cell r="G1523" t="str">
            <v>ERIBERTA LANE, DON JOSE GREEN COURT SUBD, PARANAQUE</v>
          </cell>
          <cell r="H1523" t="str">
            <v>PARAÑAQUE CITY</v>
          </cell>
          <cell r="I1523" t="str">
            <v>PARAÑAQUE</v>
          </cell>
          <cell r="J1523" t="str">
            <v>energized last September 28, 2023</v>
          </cell>
          <cell r="K1523" t="str">
            <v>W/O ISSUE</v>
          </cell>
          <cell r="L1523" t="str">
            <v>VJC</v>
          </cell>
          <cell r="M1523" t="str">
            <v>CLOSE</v>
          </cell>
          <cell r="N1523" t="str">
            <v>JSP</v>
          </cell>
          <cell r="O1523">
            <v>16.920000000000002</v>
          </cell>
          <cell r="P1523">
            <v>8.34</v>
          </cell>
          <cell r="Q1523">
            <v>23.17</v>
          </cell>
          <cell r="R1523">
            <v>23</v>
          </cell>
          <cell r="S1523">
            <v>40251.81</v>
          </cell>
          <cell r="T1523" t="str">
            <v>NEW</v>
          </cell>
          <cell r="U1523">
            <v>14829.44</v>
          </cell>
          <cell r="V1523">
            <v>15986.53</v>
          </cell>
          <cell r="W1523">
            <v>45188.662499999999</v>
          </cell>
          <cell r="X1523">
            <v>45191.533333333333</v>
          </cell>
          <cell r="Y1523">
            <v>45189</v>
          </cell>
          <cell r="Z1523"/>
          <cell r="AA1523">
            <v>45200.000694444447</v>
          </cell>
          <cell r="AB1523">
            <v>45306.643750000003</v>
          </cell>
          <cell r="AC1523">
            <v>11.338194444448163</v>
          </cell>
          <cell r="AD1523">
            <v>8.4673611111138598</v>
          </cell>
          <cell r="AE1523">
            <v>106.6430555555562</v>
          </cell>
          <cell r="AF1523">
            <v>45207.436693548385</v>
          </cell>
          <cell r="AG1523">
            <v>45216.243145161287</v>
          </cell>
          <cell r="AH1523">
            <v>45238.662499999999</v>
          </cell>
          <cell r="AI1523">
            <v>0.39053780864210341</v>
          </cell>
          <cell r="AJ1523">
            <v>2.666076388888905</v>
          </cell>
          <cell r="AK1523">
            <v>20</v>
          </cell>
          <cell r="AL1523">
            <v>36</v>
          </cell>
          <cell r="AM1523">
            <v>21.774193548387096</v>
          </cell>
          <cell r="AN1523">
            <v>27.58064516129032</v>
          </cell>
          <cell r="AO1523">
            <v>18.774193548387096</v>
          </cell>
          <cell r="AP1523">
            <v>40</v>
          </cell>
          <cell r="AQ1523">
            <v>32</v>
          </cell>
          <cell r="AR1523">
            <v>27</v>
          </cell>
          <cell r="AS1523">
            <v>45232.000694444447</v>
          </cell>
          <cell r="AT1523">
            <v>45227.000694444447</v>
          </cell>
          <cell r="AU1523"/>
          <cell r="AV1523"/>
          <cell r="AW1523"/>
          <cell r="AX1523"/>
          <cell r="AY1523"/>
          <cell r="AZ1523"/>
          <cell r="BA1523"/>
          <cell r="BB1523"/>
          <cell r="BC1523" t="str">
            <v>PAID</v>
          </cell>
          <cell r="BD1523"/>
          <cell r="BE1523">
            <v>45203.000694444447</v>
          </cell>
          <cell r="BF1523">
            <v>29.999305555553292</v>
          </cell>
          <cell r="BG1523">
            <v>45194</v>
          </cell>
          <cell r="BH1523">
            <v>45233</v>
          </cell>
        </row>
        <row r="1524">
          <cell r="E1524" t="str">
            <v>X23051762998</v>
          </cell>
          <cell r="F1524" t="str">
            <v>MARIA ROSARIO MARIPOSQUE JAMILLA</v>
          </cell>
          <cell r="G1524" t="str">
            <v>AVENTINE HILL, ITALIA 500-BF HOMES, LAS PINAS CITY</v>
          </cell>
          <cell r="H1524" t="str">
            <v>LAS PINAS CITY</v>
          </cell>
          <cell r="I1524" t="str">
            <v>PARAÑAQUE</v>
          </cell>
          <cell r="J1524" t="str">
            <v>for coordination on PTC to start digging</v>
          </cell>
          <cell r="K1524" t="str">
            <v>W/ ISSUE</v>
          </cell>
          <cell r="L1524" t="str">
            <v>CHALLENGER</v>
          </cell>
          <cell r="M1524" t="str">
            <v>CLOSE</v>
          </cell>
          <cell r="N1524" t="str">
            <v>JSP</v>
          </cell>
          <cell r="O1524">
            <v>175.81</v>
          </cell>
          <cell r="P1524">
            <v>135.14879999999999</v>
          </cell>
          <cell r="Q1524">
            <v>252.92</v>
          </cell>
          <cell r="R1524">
            <v>41.1</v>
          </cell>
          <cell r="S1524">
            <v>739568.31</v>
          </cell>
          <cell r="T1524" t="str">
            <v>NEW</v>
          </cell>
          <cell r="U1524">
            <v>136652.66</v>
          </cell>
          <cell r="V1524">
            <v>141584.07</v>
          </cell>
          <cell r="W1524">
            <v>45125.602083333331</v>
          </cell>
          <cell r="X1524">
            <v>45127</v>
          </cell>
          <cell r="Y1524">
            <v>45127</v>
          </cell>
          <cell r="Z1524"/>
          <cell r="AA1524">
            <v>45208.413888888892</v>
          </cell>
          <cell r="AB1524">
            <v>45362.538194444445</v>
          </cell>
          <cell r="AC1524">
            <v>82.811805555560568</v>
          </cell>
          <cell r="AD1524">
            <v>81.413888888891961</v>
          </cell>
          <cell r="AE1524">
            <v>154.12430555555329</v>
          </cell>
          <cell r="AF1524">
            <v>45147.470504385965</v>
          </cell>
          <cell r="AG1524">
            <v>45157.102083333331</v>
          </cell>
          <cell r="AH1524">
            <v>45175.602083333331</v>
          </cell>
          <cell r="AI1524">
            <v>2.497498897707382</v>
          </cell>
          <cell r="AJ1524">
            <v>3.3505283816424627</v>
          </cell>
          <cell r="AK1524">
            <v>28</v>
          </cell>
          <cell r="AL1524">
            <v>36</v>
          </cell>
          <cell r="AM1524">
            <v>24.868421052631579</v>
          </cell>
          <cell r="AN1524">
            <v>31.499999999999996</v>
          </cell>
          <cell r="AO1524">
            <v>21.868421052631579</v>
          </cell>
          <cell r="AP1524">
            <v>46</v>
          </cell>
          <cell r="AQ1524">
            <v>36.800000000000004</v>
          </cell>
          <cell r="AR1524">
            <v>31.800000000000004</v>
          </cell>
          <cell r="AS1524">
            <v>45245.213888888895</v>
          </cell>
          <cell r="AT1524">
            <v>45240.213888888895</v>
          </cell>
          <cell r="AU1524"/>
          <cell r="AV1524"/>
          <cell r="AW1524"/>
          <cell r="AX1524"/>
          <cell r="AY1524"/>
          <cell r="AZ1524"/>
          <cell r="BA1524"/>
          <cell r="BB1524"/>
          <cell r="BC1524" t="str">
            <v>PAID</v>
          </cell>
          <cell r="BD1524"/>
          <cell r="BE1524">
            <v>45211.413888888892</v>
          </cell>
          <cell r="BF1524">
            <v>25.586111111108039</v>
          </cell>
          <cell r="BG1524">
            <v>45208</v>
          </cell>
          <cell r="BH1524">
            <v>45237</v>
          </cell>
        </row>
        <row r="1525">
          <cell r="E1525" t="str">
            <v>X23031067079</v>
          </cell>
          <cell r="F1525" t="str">
            <v>APOKAM PROPERTY MANAGEMENT CORPORATION</v>
          </cell>
          <cell r="G1525" t="str">
            <v>ANONAS, AYALA-ALABANG VILL, MUNTINLUPA</v>
          </cell>
          <cell r="H1525" t="str">
            <v>MUNTINLUPA CITY</v>
          </cell>
          <cell r="I1525" t="str">
            <v>PARAÑAQUE</v>
          </cell>
          <cell r="J1525" t="str">
            <v>sched for meter 091423, 2nd hr</v>
          </cell>
          <cell r="K1525" t="str">
            <v>W/O ISSUE</v>
          </cell>
          <cell r="L1525" t="str">
            <v>CHALLENGER</v>
          </cell>
          <cell r="M1525" t="str">
            <v>CLOSE</v>
          </cell>
          <cell r="N1525" t="str">
            <v>IJP</v>
          </cell>
          <cell r="O1525">
            <v>45.85</v>
          </cell>
          <cell r="P1525">
            <v>38.039499999999997</v>
          </cell>
          <cell r="Q1525">
            <v>68.38</v>
          </cell>
          <cell r="R1525">
            <v>119</v>
          </cell>
          <cell r="S1525">
            <v>360361.94</v>
          </cell>
          <cell r="T1525" t="str">
            <v>NEW</v>
          </cell>
          <cell r="U1525">
            <v>39420.81</v>
          </cell>
          <cell r="V1525">
            <v>21719.040000000001</v>
          </cell>
          <cell r="W1525">
            <v>45167.488888888889</v>
          </cell>
          <cell r="X1525">
            <v>45170</v>
          </cell>
          <cell r="Y1525">
            <v>45168</v>
          </cell>
          <cell r="Z1525"/>
          <cell r="AA1525">
            <v>45183.664583333331</v>
          </cell>
          <cell r="AB1525">
            <v>45494.288888888892</v>
          </cell>
          <cell r="AC1525">
            <v>16.175694444442343</v>
          </cell>
          <cell r="AD1525">
            <v>13.664583333331393</v>
          </cell>
          <cell r="AE1525">
            <v>310.62430555556057</v>
          </cell>
          <cell r="AF1525">
            <v>45185.967488110677</v>
          </cell>
          <cell r="AG1525">
            <v>45194.695114569826</v>
          </cell>
          <cell r="AH1525">
            <v>45217.488888888889</v>
          </cell>
          <cell r="AI1525">
            <v>0.56483063481272855</v>
          </cell>
          <cell r="AJ1525">
            <v>7.3958167989419179</v>
          </cell>
          <cell r="AK1525">
            <v>23</v>
          </cell>
          <cell r="AL1525">
            <v>32</v>
          </cell>
          <cell r="AM1525">
            <v>21.478599221789885</v>
          </cell>
          <cell r="AN1525">
            <v>27.206225680933851</v>
          </cell>
          <cell r="AO1525">
            <v>18.478599221789885</v>
          </cell>
          <cell r="AP1525">
            <v>42</v>
          </cell>
          <cell r="AQ1525">
            <v>33.6</v>
          </cell>
          <cell r="AR1525">
            <v>28.6</v>
          </cell>
          <cell r="AS1525">
            <v>45217.26458333333</v>
          </cell>
          <cell r="AT1525">
            <v>45212.26458333333</v>
          </cell>
          <cell r="AU1525"/>
          <cell r="AV1525"/>
          <cell r="AW1525"/>
          <cell r="AX1525"/>
          <cell r="AY1525"/>
          <cell r="AZ1525"/>
          <cell r="BA1525"/>
          <cell r="BB1525"/>
          <cell r="BC1525" t="str">
            <v>PAID</v>
          </cell>
          <cell r="BD1525" t="str">
            <v>WITH BACKJOB</v>
          </cell>
          <cell r="BE1525">
            <v>45186.664583333331</v>
          </cell>
          <cell r="BF1525">
            <v>50.335416666668607</v>
          </cell>
          <cell r="BG1525">
            <v>45183</v>
          </cell>
          <cell r="BH1525">
            <v>45237</v>
          </cell>
        </row>
        <row r="1526">
          <cell r="E1526" t="str">
            <v>X23020390676</v>
          </cell>
          <cell r="F1526" t="str">
            <v>STA. LUCIA REALTY &amp; DEVELOPMENT, INC.</v>
          </cell>
          <cell r="G1526" t="str">
            <v>ORCHARD, VISTA VERDE SOUTH EXEC VILL 2, BACOOR</v>
          </cell>
          <cell r="H1526" t="str">
            <v>BACOOR CITY</v>
          </cell>
          <cell r="I1526" t="str">
            <v>DASMA</v>
          </cell>
          <cell r="J1526" t="str">
            <v>SSP 4th week Spet</v>
          </cell>
          <cell r="K1526"/>
          <cell r="L1526" t="str">
            <v>CHALLENGER</v>
          </cell>
          <cell r="M1526" t="str">
            <v>CLOSE</v>
          </cell>
          <cell r="N1526" t="str">
            <v>IJP</v>
          </cell>
          <cell r="O1526">
            <v>42.96</v>
          </cell>
          <cell r="P1526">
            <v>30.3733</v>
          </cell>
          <cell r="Q1526">
            <v>58.82</v>
          </cell>
          <cell r="R1526">
            <v>10</v>
          </cell>
          <cell r="S1526">
            <v>214288.64000000001</v>
          </cell>
          <cell r="T1526" t="str">
            <v>MODIFICATION</v>
          </cell>
          <cell r="U1526">
            <v>33129.29</v>
          </cell>
          <cell r="V1526">
            <v>12920.76</v>
          </cell>
          <cell r="W1526">
            <v>45175.663888888892</v>
          </cell>
          <cell r="X1526">
            <v>45180.454861111109</v>
          </cell>
          <cell r="Y1526">
            <v>45177</v>
          </cell>
          <cell r="Z1526"/>
          <cell r="AA1526">
            <v>45196.956250000003</v>
          </cell>
          <cell r="AB1526">
            <v>45495.542361111111</v>
          </cell>
          <cell r="AC1526">
            <v>21.292361111110949</v>
          </cell>
          <cell r="AD1526">
            <v>16.501388888893416</v>
          </cell>
          <cell r="AE1526">
            <v>298.58611111110804</v>
          </cell>
          <cell r="AF1526">
            <v>45195.749390747631</v>
          </cell>
          <cell r="AG1526">
            <v>45204.905524576621</v>
          </cell>
          <cell r="AH1526">
            <v>45225.663888888892</v>
          </cell>
          <cell r="AI1526">
            <v>0.69174458199140643</v>
          </cell>
          <cell r="AJ1526">
            <v>7.1091931216930488</v>
          </cell>
          <cell r="AK1526">
            <v>23</v>
          </cell>
          <cell r="AL1526">
            <v>36</v>
          </cell>
          <cell r="AM1526">
            <v>23.085501858736059</v>
          </cell>
          <cell r="AN1526">
            <v>29.241635687732341</v>
          </cell>
          <cell r="AO1526">
            <v>20.085501858736059</v>
          </cell>
          <cell r="AP1526">
            <v>42</v>
          </cell>
          <cell r="AQ1526">
            <v>33.6</v>
          </cell>
          <cell r="AR1526">
            <v>28.6</v>
          </cell>
          <cell r="AS1526">
            <v>45230.556250000001</v>
          </cell>
          <cell r="AT1526">
            <v>45225.556250000001</v>
          </cell>
          <cell r="AU1526"/>
          <cell r="AV1526"/>
          <cell r="AW1526"/>
          <cell r="AX1526"/>
          <cell r="AY1526"/>
          <cell r="AZ1526"/>
          <cell r="BA1526"/>
          <cell r="BB1526"/>
          <cell r="BC1526" t="str">
            <v>PAID</v>
          </cell>
          <cell r="BD1526"/>
          <cell r="BE1526">
            <v>45199.956250000003</v>
          </cell>
          <cell r="BF1526">
            <v>37.04374999999709</v>
          </cell>
          <cell r="BG1526">
            <v>45196</v>
          </cell>
          <cell r="BH1526">
            <v>45237</v>
          </cell>
        </row>
        <row r="1527">
          <cell r="E1527" t="str">
            <v>X23072860413</v>
          </cell>
          <cell r="F1527" t="str">
            <v>MARIA CECILIA PEREZ PARIS</v>
          </cell>
          <cell r="G1527" t="str">
            <v>TOPACIO, MARCELO GREEN VILL 5, PARANAQUE</v>
          </cell>
          <cell r="H1527" t="str">
            <v>PARAÑAQUE CITY</v>
          </cell>
          <cell r="I1527" t="str">
            <v>PARAÑAQUE</v>
          </cell>
          <cell r="J1527" t="str">
            <v>energized last Oct 14, 2023, completed</v>
          </cell>
          <cell r="K1527" t="str">
            <v>No PO due to contract budget concerns</v>
          </cell>
          <cell r="L1527" t="str">
            <v>VJC</v>
          </cell>
          <cell r="M1527" t="str">
            <v>CLOSE</v>
          </cell>
          <cell r="N1527" t="str">
            <v>JSP</v>
          </cell>
          <cell r="O1527">
            <v>26.76</v>
          </cell>
          <cell r="P1527">
            <v>36.85</v>
          </cell>
          <cell r="Q1527">
            <v>36.630000000000003</v>
          </cell>
          <cell r="R1527">
            <v>40</v>
          </cell>
          <cell r="S1527">
            <v>226235.94</v>
          </cell>
          <cell r="T1527" t="str">
            <v>MODIFICATION</v>
          </cell>
          <cell r="U1527">
            <v>20854.04</v>
          </cell>
          <cell r="V1527">
            <v>20635.84</v>
          </cell>
          <cell r="W1527">
            <v>45208.595833333333</v>
          </cell>
          <cell r="X1527">
            <v>45210</v>
          </cell>
          <cell r="Y1527">
            <v>45209</v>
          </cell>
          <cell r="Z1527"/>
          <cell r="AA1527">
            <v>45274.579861111109</v>
          </cell>
          <cell r="AB1527">
            <v>45497.695833333331</v>
          </cell>
          <cell r="AC1527">
            <v>65.984027777776646</v>
          </cell>
          <cell r="AD1527">
            <v>64.579861111109494</v>
          </cell>
          <cell r="AE1527">
            <v>223.1159722222219</v>
          </cell>
          <cell r="AF1527">
            <v>45227.370026881719</v>
          </cell>
          <cell r="AG1527">
            <v>45236.176478494621</v>
          </cell>
          <cell r="AH1527">
            <v>45258.595833333333</v>
          </cell>
          <cell r="AI1527">
            <v>2.2727831790123068</v>
          </cell>
          <cell r="AJ1527">
            <v>5.5778993055555475</v>
          </cell>
          <cell r="AK1527">
            <v>20</v>
          </cell>
          <cell r="AL1527">
            <v>36</v>
          </cell>
          <cell r="AM1527">
            <v>21.774193548387096</v>
          </cell>
          <cell r="AN1527">
            <v>27.58064516129032</v>
          </cell>
          <cell r="AO1527">
            <v>18.774193548387096</v>
          </cell>
          <cell r="AP1527">
            <v>40</v>
          </cell>
          <cell r="AQ1527">
            <v>32</v>
          </cell>
          <cell r="AR1527">
            <v>27</v>
          </cell>
          <cell r="AS1527">
            <v>45306.579861111109</v>
          </cell>
          <cell r="AT1527">
            <v>45301.579861111109</v>
          </cell>
          <cell r="AU1527"/>
          <cell r="AV1527"/>
          <cell r="AW1527"/>
          <cell r="AX1527"/>
          <cell r="AY1527"/>
          <cell r="AZ1527"/>
          <cell r="BA1527"/>
          <cell r="BB1527"/>
          <cell r="BC1527" t="str">
            <v>PAID</v>
          </cell>
          <cell r="BD1527"/>
          <cell r="BE1527">
            <v>45277.579861111109</v>
          </cell>
          <cell r="BF1527">
            <v>-40.579861111109494</v>
          </cell>
          <cell r="BG1527">
            <v>45213</v>
          </cell>
          <cell r="BH1527">
            <v>45237</v>
          </cell>
        </row>
        <row r="1528">
          <cell r="E1528" t="str">
            <v>X23051970716</v>
          </cell>
          <cell r="F1528" t="str">
            <v>CITY GOVERNMENT OF BACOOR,</v>
          </cell>
          <cell r="G1528" t="str">
            <v>OPEN SPACE, CIUDAD DE STRIKE PHASE 2, BACOOR</v>
          </cell>
          <cell r="H1528" t="str">
            <v>BACOOR CITY</v>
          </cell>
          <cell r="I1528" t="str">
            <v>DASMA</v>
          </cell>
          <cell r="J1528"/>
          <cell r="K1528" t="str">
            <v>W/O ISSUE</v>
          </cell>
          <cell r="L1528" t="str">
            <v>AVECO</v>
          </cell>
          <cell r="M1528" t="str">
            <v>CLOSE</v>
          </cell>
          <cell r="N1528" t="str">
            <v>RRG</v>
          </cell>
          <cell r="O1528">
            <v>33.96</v>
          </cell>
          <cell r="P1528">
            <v>65.8202</v>
          </cell>
          <cell r="Q1528">
            <v>46.52</v>
          </cell>
          <cell r="R1528">
            <v>37</v>
          </cell>
          <cell r="S1528">
            <v>226546.03</v>
          </cell>
          <cell r="T1528" t="str">
            <v>NEW</v>
          </cell>
          <cell r="U1528">
            <v>26465.549999999996</v>
          </cell>
          <cell r="V1528">
            <v>20098.13</v>
          </cell>
          <cell r="W1528">
            <v>45120.618055555555</v>
          </cell>
          <cell r="X1528">
            <v>45124.536111111112</v>
          </cell>
          <cell r="Y1528">
            <v>45122</v>
          </cell>
          <cell r="Z1528"/>
          <cell r="AA1528">
            <v>45129.383333333331</v>
          </cell>
          <cell r="AB1528">
            <v>45404.679861111108</v>
          </cell>
          <cell r="AC1528">
            <v>8.765277777776646</v>
          </cell>
          <cell r="AD1528">
            <v>4.8472222222189885</v>
          </cell>
          <cell r="AE1528">
            <v>275.29652777777665</v>
          </cell>
          <cell r="AF1528">
            <v>45139.392249103941</v>
          </cell>
          <cell r="AG1528">
            <v>45148.198700716843</v>
          </cell>
          <cell r="AH1528">
            <v>45170.618055555555</v>
          </cell>
          <cell r="AI1528">
            <v>0.30191512345675109</v>
          </cell>
          <cell r="AJ1528">
            <v>6.8824131944444158</v>
          </cell>
          <cell r="AK1528">
            <v>20</v>
          </cell>
          <cell r="AL1528">
            <v>36</v>
          </cell>
          <cell r="AM1528">
            <v>21.774193548387096</v>
          </cell>
          <cell r="AN1528">
            <v>27.58064516129032</v>
          </cell>
          <cell r="AO1528">
            <v>18.774193548387096</v>
          </cell>
          <cell r="AP1528">
            <v>40</v>
          </cell>
          <cell r="AQ1528">
            <v>32</v>
          </cell>
          <cell r="AR1528">
            <v>27</v>
          </cell>
          <cell r="AS1528">
            <v>45161.383333333331</v>
          </cell>
          <cell r="AT1528">
            <v>45156.383333333331</v>
          </cell>
          <cell r="AU1528"/>
          <cell r="AV1528"/>
          <cell r="AW1528"/>
          <cell r="AX1528"/>
          <cell r="AY1528"/>
          <cell r="AZ1528"/>
          <cell r="BA1528"/>
          <cell r="BB1528"/>
          <cell r="BC1528" t="str">
            <v>PAID</v>
          </cell>
          <cell r="BD1528"/>
          <cell r="BE1528">
            <v>45132.383333333331</v>
          </cell>
          <cell r="BF1528">
            <v>105.61666666666861</v>
          </cell>
          <cell r="BG1528">
            <v>45131</v>
          </cell>
          <cell r="BH1528">
            <v>45238</v>
          </cell>
        </row>
        <row r="1529">
          <cell r="E1529" t="str">
            <v>X23062048051</v>
          </cell>
          <cell r="F1529" t="str">
            <v>STA. LUCIA REALTY &amp; DEVELOPMENT, INC.</v>
          </cell>
          <cell r="G1529" t="str">
            <v>DURIAN, MEADOWOOD EXECUTIVE VILLAGE PH 3B, BACOOR</v>
          </cell>
          <cell r="H1529" t="str">
            <v>BACOOR CITY</v>
          </cell>
          <cell r="I1529" t="str">
            <v>DASMA</v>
          </cell>
          <cell r="J1529" t="str">
            <v>sabit dt; For sched</v>
          </cell>
          <cell r="K1529" t="str">
            <v>W/O ISSUE</v>
          </cell>
          <cell r="L1529" t="str">
            <v>AVECO</v>
          </cell>
          <cell r="M1529" t="str">
            <v>CLOSE</v>
          </cell>
          <cell r="N1529" t="str">
            <v>RRG</v>
          </cell>
          <cell r="O1529">
            <v>39.94</v>
          </cell>
          <cell r="P1529">
            <v>33.786900000000003</v>
          </cell>
          <cell r="Q1529">
            <v>54.68</v>
          </cell>
          <cell r="R1529">
            <v>23.3</v>
          </cell>
          <cell r="S1529">
            <v>175892.48000000001</v>
          </cell>
          <cell r="T1529" t="str">
            <v>MODIFICATION</v>
          </cell>
          <cell r="U1529">
            <v>34950.71</v>
          </cell>
          <cell r="V1529">
            <v>14431.63</v>
          </cell>
          <cell r="W1529">
            <v>45146.67083333333</v>
          </cell>
          <cell r="X1529">
            <v>45149.510416666664</v>
          </cell>
          <cell r="Y1529">
            <v>45149</v>
          </cell>
          <cell r="Z1529"/>
          <cell r="AA1529">
            <v>45211</v>
          </cell>
          <cell r="AB1529">
            <v>45404.720138888886</v>
          </cell>
          <cell r="AC1529">
            <v>64.329166666670062</v>
          </cell>
          <cell r="AD1529">
            <v>61.489583333335759</v>
          </cell>
          <cell r="AE1529">
            <v>193.72013888888614</v>
          </cell>
          <cell r="AF1529">
            <v>45166.756335192069</v>
          </cell>
          <cell r="AG1529">
            <v>45175.912469021059</v>
          </cell>
          <cell r="AH1529">
            <v>45196.67083333333</v>
          </cell>
          <cell r="AI1529">
            <v>2.0899209943640393</v>
          </cell>
          <cell r="AJ1529">
            <v>4.6123842592591942</v>
          </cell>
          <cell r="AK1529">
            <v>23</v>
          </cell>
          <cell r="AL1529">
            <v>36</v>
          </cell>
          <cell r="AM1529">
            <v>23.085501858736059</v>
          </cell>
          <cell r="AN1529">
            <v>29.241635687732341</v>
          </cell>
          <cell r="AO1529">
            <v>20.085501858736059</v>
          </cell>
          <cell r="AP1529">
            <v>42</v>
          </cell>
          <cell r="AQ1529">
            <v>33.6</v>
          </cell>
          <cell r="AR1529">
            <v>28.6</v>
          </cell>
          <cell r="AS1529">
            <v>45244.6</v>
          </cell>
          <cell r="AT1529">
            <v>45239.6</v>
          </cell>
          <cell r="AU1529"/>
          <cell r="AV1529"/>
          <cell r="AW1529"/>
          <cell r="AX1529"/>
          <cell r="AY1529"/>
          <cell r="AZ1529"/>
          <cell r="BA1529"/>
          <cell r="BB1529"/>
          <cell r="BC1529" t="str">
            <v>PAID</v>
          </cell>
          <cell r="BD1529"/>
          <cell r="BE1529">
            <v>45214</v>
          </cell>
          <cell r="BF1529">
            <v>24</v>
          </cell>
          <cell r="BG1529">
            <v>45194</v>
          </cell>
          <cell r="BH1529">
            <v>45238</v>
          </cell>
        </row>
        <row r="1530">
          <cell r="E1530" t="str">
            <v>X22051917355</v>
          </cell>
          <cell r="F1530" t="str">
            <v>RON MYKELL CHUA ANG</v>
          </cell>
          <cell r="G1530" t="str">
            <v>FRANCE, BETTER LIVING SUBD, PARANAQUE</v>
          </cell>
          <cell r="H1530" t="str">
            <v>PARAÑAQUE CITY</v>
          </cell>
          <cell r="I1530" t="str">
            <v>PARAÑAQUE</v>
          </cell>
          <cell r="J1530" t="str">
            <v>RTPI 1209</v>
          </cell>
          <cell r="K1530"/>
          <cell r="L1530" t="str">
            <v>AVECO</v>
          </cell>
          <cell r="M1530" t="str">
            <v>CLOSE</v>
          </cell>
          <cell r="N1530" t="str">
            <v>JSP</v>
          </cell>
          <cell r="O1530">
            <v>76.52</v>
          </cell>
          <cell r="P1530"/>
          <cell r="Q1530">
            <v>107.77</v>
          </cell>
          <cell r="R1530">
            <v>57</v>
          </cell>
          <cell r="S1530">
            <v>408149.21</v>
          </cell>
          <cell r="T1530" t="str">
            <v>NEW</v>
          </cell>
          <cell r="U1530">
            <v>53368.86</v>
          </cell>
          <cell r="V1530">
            <v>67750.12</v>
          </cell>
          <cell r="W1530">
            <v>44874.645138888889</v>
          </cell>
          <cell r="X1530">
            <v>44880.627083333333</v>
          </cell>
          <cell r="Y1530">
            <v>44880</v>
          </cell>
          <cell r="Z1530"/>
          <cell r="AA1530">
            <v>44905</v>
          </cell>
          <cell r="AB1530">
            <v>45421.745833333334</v>
          </cell>
          <cell r="AC1530">
            <v>30.354861111110949</v>
          </cell>
          <cell r="AD1530">
            <v>24.372916666667152</v>
          </cell>
          <cell r="AE1530">
            <v>516.7458333333343</v>
          </cell>
          <cell r="AF1530">
            <v>44894.990209311421</v>
          </cell>
          <cell r="AG1530">
            <v>44904.215561424098</v>
          </cell>
          <cell r="AH1530">
            <v>44924.645138888889</v>
          </cell>
          <cell r="AI1530">
            <v>0.9752014203117092</v>
          </cell>
          <cell r="AJ1530">
            <v>11.744223484848506</v>
          </cell>
          <cell r="AK1530">
            <v>26</v>
          </cell>
          <cell r="AL1530">
            <v>34</v>
          </cell>
          <cell r="AM1530">
            <v>23.345070422535212</v>
          </cell>
          <cell r="AN1530">
            <v>29.570422535211268</v>
          </cell>
          <cell r="AO1530">
            <v>20.345070422535212</v>
          </cell>
          <cell r="AP1530">
            <v>44</v>
          </cell>
          <cell r="AQ1530">
            <v>35.200000000000003</v>
          </cell>
          <cell r="AR1530">
            <v>30.200000000000003</v>
          </cell>
          <cell r="AS1530">
            <v>44940.2</v>
          </cell>
          <cell r="AT1530">
            <v>44935.199999999997</v>
          </cell>
          <cell r="AU1530"/>
          <cell r="AV1530"/>
          <cell r="AW1530"/>
          <cell r="AX1530"/>
          <cell r="AY1530"/>
          <cell r="AZ1530"/>
          <cell r="BA1530"/>
          <cell r="BB1530"/>
          <cell r="BC1530" t="str">
            <v>PAID</v>
          </cell>
          <cell r="BD1530"/>
          <cell r="BE1530">
            <v>44908</v>
          </cell>
          <cell r="BF1530">
            <v>330</v>
          </cell>
          <cell r="BG1530">
            <v>44905</v>
          </cell>
          <cell r="BH1530">
            <v>45238</v>
          </cell>
        </row>
        <row r="1531">
          <cell r="E1531" t="str">
            <v>X23010235129</v>
          </cell>
          <cell r="F1531" t="str">
            <v>CRISTINA MARQUEZ SIXON</v>
          </cell>
          <cell r="G1531" t="str">
            <v>BLOCK 18, CUEVASVILLE SUBD., BACOOR</v>
          </cell>
          <cell r="H1531" t="str">
            <v>BACOOR CITY</v>
          </cell>
          <cell r="I1531" t="str">
            <v>DASMA</v>
          </cell>
          <cell r="J1531" t="str">
            <v>TCD September 21, 2023</v>
          </cell>
          <cell r="K1531" t="str">
            <v>W/ ISSUE</v>
          </cell>
          <cell r="L1531" t="str">
            <v>AVECO</v>
          </cell>
          <cell r="M1531" t="str">
            <v>CLOSE</v>
          </cell>
          <cell r="N1531" t="str">
            <v>RRG</v>
          </cell>
          <cell r="O1531">
            <v>188.34</v>
          </cell>
          <cell r="P1531">
            <v>146.49469999999999</v>
          </cell>
          <cell r="Q1531">
            <v>287.57</v>
          </cell>
          <cell r="R1531">
            <v>5</v>
          </cell>
          <cell r="S1531">
            <v>825090.89</v>
          </cell>
          <cell r="T1531" t="str">
            <v>NEW</v>
          </cell>
          <cell r="U1531">
            <v>157336.15</v>
          </cell>
          <cell r="V1531">
            <v>94572.6</v>
          </cell>
          <cell r="W1531">
            <v>45160.724999999999</v>
          </cell>
          <cell r="X1531">
            <v>45167</v>
          </cell>
          <cell r="Y1531">
            <v>45161</v>
          </cell>
          <cell r="Z1531"/>
          <cell r="AA1531">
            <v>45197</v>
          </cell>
          <cell r="AB1531">
            <v>45428.61041666667</v>
          </cell>
          <cell r="AC1531">
            <v>36.275000000001455</v>
          </cell>
          <cell r="AD1531">
            <v>30</v>
          </cell>
          <cell r="AE1531">
            <v>231.61041666667006</v>
          </cell>
          <cell r="AF1531">
            <v>45182.593421052632</v>
          </cell>
          <cell r="AG1531">
            <v>45192.224999999999</v>
          </cell>
          <cell r="AH1531">
            <v>45210.724999999999</v>
          </cell>
          <cell r="AI1531">
            <v>1.0940079365079804</v>
          </cell>
          <cell r="AJ1531">
            <v>5.035009057971088</v>
          </cell>
          <cell r="AK1531">
            <v>28</v>
          </cell>
          <cell r="AL1531">
            <v>36</v>
          </cell>
          <cell r="AM1531">
            <v>24.868421052631579</v>
          </cell>
          <cell r="AN1531">
            <v>31.499999999999996</v>
          </cell>
          <cell r="AO1531">
            <v>21.868421052631579</v>
          </cell>
          <cell r="AP1531">
            <v>46</v>
          </cell>
          <cell r="AQ1531">
            <v>36.800000000000004</v>
          </cell>
          <cell r="AR1531">
            <v>31.800000000000004</v>
          </cell>
          <cell r="AS1531">
            <v>45233.8</v>
          </cell>
          <cell r="AT1531">
            <v>45228.800000000003</v>
          </cell>
          <cell r="AU1531"/>
          <cell r="AV1531"/>
          <cell r="AW1531"/>
          <cell r="AX1531"/>
          <cell r="AY1531"/>
          <cell r="AZ1531"/>
          <cell r="BA1531"/>
          <cell r="BB1531"/>
          <cell r="BC1531" t="str">
            <v>PAID</v>
          </cell>
          <cell r="BD1531" t="str">
            <v>WITH BACKJOB</v>
          </cell>
          <cell r="BE1531">
            <v>45200</v>
          </cell>
          <cell r="BF1531">
            <v>38</v>
          </cell>
          <cell r="BG1531">
            <v>45196</v>
          </cell>
          <cell r="BH1531">
            <v>45238</v>
          </cell>
        </row>
        <row r="1532">
          <cell r="E1532" t="str">
            <v>P2301143550</v>
          </cell>
          <cell r="F1532" t="str">
            <v>PQUE 425FIL Loadsplit [086334|WA177989|DT1-0597|Install additional 1-50kVA DT on pole DT1-0260</v>
          </cell>
          <cell r="G1532" t="str">
            <v>MINDANAO U P SIDE SUBD ALABANG MUNTINLUPA</v>
          </cell>
          <cell r="H1532" t="str">
            <v>MUNTINLUPA CITY</v>
          </cell>
          <cell r="I1532" t="str">
            <v>PARAÑAQUE</v>
          </cell>
          <cell r="J1532"/>
          <cell r="K1532"/>
          <cell r="L1532" t="str">
            <v>AVECO</v>
          </cell>
          <cell r="M1532" t="str">
            <v>CLOSE</v>
          </cell>
          <cell r="N1532" t="str">
            <v>RRG</v>
          </cell>
          <cell r="O1532">
            <v>15.97</v>
          </cell>
          <cell r="P1532">
            <v>11.6778</v>
          </cell>
          <cell r="Q1532">
            <v>15.97</v>
          </cell>
          <cell r="R1532">
            <v>0</v>
          </cell>
          <cell r="S1532">
            <v>161061.51999999999</v>
          </cell>
          <cell r="T1532" t="str">
            <v>OLDT</v>
          </cell>
          <cell r="U1532">
            <v>11044.67</v>
          </cell>
          <cell r="V1532">
            <v>5571.98</v>
          </cell>
          <cell r="W1532">
            <v>44958.425694444442</v>
          </cell>
          <cell r="X1532">
            <v>44972.517361111109</v>
          </cell>
          <cell r="Y1532">
            <v>44963</v>
          </cell>
          <cell r="Z1532"/>
          <cell r="AA1532">
            <v>44974.290972222225</v>
          </cell>
          <cell r="AB1532">
            <v>45457.265972222223</v>
          </cell>
          <cell r="AC1532">
            <v>15.865277777782467</v>
          </cell>
          <cell r="AD1532">
            <v>1.773611111115315</v>
          </cell>
          <cell r="AE1532">
            <v>482.97499999999854</v>
          </cell>
          <cell r="AF1532">
            <v>44977.199887992829</v>
          </cell>
          <cell r="AG1532">
            <v>44986.00633960573</v>
          </cell>
          <cell r="AH1532">
            <v>45008.425694444442</v>
          </cell>
          <cell r="AI1532">
            <v>0.54647067901250712</v>
          </cell>
          <cell r="AJ1532">
            <v>12.074374999999964</v>
          </cell>
          <cell r="AK1532">
            <v>20</v>
          </cell>
          <cell r="AL1532">
            <v>36</v>
          </cell>
          <cell r="AM1532">
            <v>21.774193548387096</v>
          </cell>
          <cell r="AN1532">
            <v>27.58064516129032</v>
          </cell>
          <cell r="AO1532">
            <v>18.774193548387096</v>
          </cell>
          <cell r="AP1532">
            <v>40</v>
          </cell>
          <cell r="AQ1532">
            <v>32</v>
          </cell>
          <cell r="AR1532">
            <v>27</v>
          </cell>
          <cell r="AS1532">
            <v>45006.290972222225</v>
          </cell>
          <cell r="AT1532">
            <v>45001.290972222225</v>
          </cell>
          <cell r="AU1532"/>
          <cell r="AV1532"/>
          <cell r="AW1532"/>
          <cell r="AX1532"/>
          <cell r="AY1532"/>
          <cell r="AZ1532"/>
          <cell r="BA1532"/>
          <cell r="BB1532"/>
          <cell r="BC1532" t="str">
            <v>PAID</v>
          </cell>
          <cell r="BD1532"/>
          <cell r="BE1532">
            <v>44977.290972222225</v>
          </cell>
          <cell r="BF1532">
            <v>260.70902777777519</v>
          </cell>
          <cell r="BG1532">
            <v>44966</v>
          </cell>
          <cell r="BH1532">
            <v>45238</v>
          </cell>
        </row>
        <row r="1533">
          <cell r="E1533" t="str">
            <v>X22125141918</v>
          </cell>
          <cell r="F1533" t="str">
            <v>UNION EAST VENTURES CORPORATION</v>
          </cell>
          <cell r="G1533" t="str">
            <v>4TH ST COR ANALAC AVE., STA. MARIA ESTATE, BAGUMBAYAN, TAGUIG CITY</v>
          </cell>
          <cell r="H1533" t="str">
            <v>TAGUIG CITY</v>
          </cell>
          <cell r="I1533" t="str">
            <v>PARAÑAQUE</v>
          </cell>
          <cell r="J1533" t="str">
            <v>for completion on 1st week of June</v>
          </cell>
          <cell r="K1533" t="str">
            <v>W/ ISSUE</v>
          </cell>
          <cell r="L1533" t="str">
            <v>AVECO</v>
          </cell>
          <cell r="M1533" t="str">
            <v>CLOSE</v>
          </cell>
          <cell r="N1533" t="str">
            <v>IJP</v>
          </cell>
          <cell r="O1533">
            <v>108.59</v>
          </cell>
          <cell r="P1533">
            <v>101.50279999999999</v>
          </cell>
          <cell r="Q1533">
            <v>148.6</v>
          </cell>
          <cell r="R1533">
            <v>16</v>
          </cell>
          <cell r="S1533">
            <v>272377.58</v>
          </cell>
          <cell r="T1533" t="str">
            <v>NEW</v>
          </cell>
          <cell r="U1533">
            <v>87170.58</v>
          </cell>
          <cell r="V1533">
            <v>77134.94</v>
          </cell>
          <cell r="W1533">
            <v>45041.689583333333</v>
          </cell>
          <cell r="X1533">
            <v>45049</v>
          </cell>
          <cell r="Y1533">
            <v>45049</v>
          </cell>
          <cell r="Z1533"/>
          <cell r="AA1533">
            <v>45114.387499999997</v>
          </cell>
          <cell r="AB1533">
            <v>45643.259027777778</v>
          </cell>
          <cell r="AC1533">
            <v>72.697916666664241</v>
          </cell>
          <cell r="AD1533">
            <v>65.38749999999709</v>
          </cell>
          <cell r="AE1533">
            <v>528.87152777778101</v>
          </cell>
          <cell r="AF1533">
            <v>45062.896479885057</v>
          </cell>
          <cell r="AG1533">
            <v>45072.35165229885</v>
          </cell>
          <cell r="AH1533">
            <v>45091.689583333333</v>
          </cell>
          <cell r="AI1533">
            <v>2.2523927172363924</v>
          </cell>
          <cell r="AJ1533">
            <v>12.019807449495023</v>
          </cell>
          <cell r="AK1533">
            <v>26</v>
          </cell>
          <cell r="AL1533">
            <v>36</v>
          </cell>
          <cell r="AM1533">
            <v>24.206896551724139</v>
          </cell>
          <cell r="AN1533">
            <v>30.662068965517239</v>
          </cell>
          <cell r="AO1533">
            <v>21.206896551724139</v>
          </cell>
          <cell r="AP1533">
            <v>44</v>
          </cell>
          <cell r="AQ1533">
            <v>35.200000000000003</v>
          </cell>
          <cell r="AR1533">
            <v>30.200000000000003</v>
          </cell>
          <cell r="AS1533">
            <v>45149.587499999994</v>
          </cell>
          <cell r="AT1533">
            <v>45144.587499999994</v>
          </cell>
          <cell r="AU1533"/>
          <cell r="AV1533"/>
          <cell r="AW1533"/>
          <cell r="AX1533"/>
          <cell r="AY1533"/>
          <cell r="AZ1533"/>
          <cell r="BA1533"/>
          <cell r="BB1533"/>
          <cell r="BC1533" t="str">
            <v>PAID</v>
          </cell>
          <cell r="BD1533"/>
          <cell r="BE1533">
            <v>45117.387499999997</v>
          </cell>
          <cell r="BF1533">
            <v>120.61250000000291</v>
          </cell>
          <cell r="BG1533">
            <v>45114</v>
          </cell>
          <cell r="BH1533">
            <v>45238</v>
          </cell>
        </row>
        <row r="1534">
          <cell r="E1534" t="str">
            <v>X22114638849</v>
          </cell>
          <cell r="F1534" t="str">
            <v>RENATO JR SANTOS DYCHANGCO</v>
          </cell>
          <cell r="G1534" t="str">
            <v>ALABANG-ZAPOTE, TALON II, LAS PINAS CITY</v>
          </cell>
          <cell r="H1534" t="str">
            <v>LAS PIÑAS CITY</v>
          </cell>
          <cell r="I1534" t="str">
            <v>PARAÑAQUE</v>
          </cell>
          <cell r="J1534"/>
          <cell r="K1534"/>
          <cell r="L1534" t="str">
            <v>AVECO</v>
          </cell>
          <cell r="M1534" t="str">
            <v>CLOSE</v>
          </cell>
          <cell r="N1534" t="str">
            <v>RRG</v>
          </cell>
          <cell r="O1534">
            <v>53.11</v>
          </cell>
          <cell r="P1534"/>
          <cell r="Q1534">
            <v>72.569999999999993</v>
          </cell>
          <cell r="R1534">
            <v>0</v>
          </cell>
          <cell r="S1534">
            <v>54589.69</v>
          </cell>
          <cell r="T1534" t="str">
            <v>TERMINATION</v>
          </cell>
          <cell r="U1534">
            <v>37020.35</v>
          </cell>
          <cell r="V1534">
            <v>34371.53</v>
          </cell>
          <cell r="W1534">
            <v>44879.526388888888</v>
          </cell>
          <cell r="X1534">
            <v>44886</v>
          </cell>
          <cell r="Y1534">
            <v>44883</v>
          </cell>
          <cell r="Z1534"/>
          <cell r="AA1534">
            <v>44897.281944444447</v>
          </cell>
          <cell r="AB1534">
            <v>45679.272222222222</v>
          </cell>
          <cell r="AC1534">
            <v>17.755555555559113</v>
          </cell>
          <cell r="AD1534">
            <v>11.281944444446708</v>
          </cell>
          <cell r="AE1534">
            <v>781.99027777777519</v>
          </cell>
          <cell r="AF1534">
            <v>44899.611890747627</v>
          </cell>
          <cell r="AG1534">
            <v>44908.768024576617</v>
          </cell>
          <cell r="AH1534">
            <v>44929.526388888888</v>
          </cell>
          <cell r="AI1534">
            <v>0.57684111647891312</v>
          </cell>
          <cell r="AJ1534">
            <v>18.618816137566075</v>
          </cell>
          <cell r="AK1534">
            <v>23</v>
          </cell>
          <cell r="AL1534">
            <v>36</v>
          </cell>
          <cell r="AM1534">
            <v>23.085501858736059</v>
          </cell>
          <cell r="AN1534">
            <v>29.241635687732341</v>
          </cell>
          <cell r="AO1534">
            <v>20.085501858736059</v>
          </cell>
          <cell r="AP1534">
            <v>42</v>
          </cell>
          <cell r="AQ1534">
            <v>33.6</v>
          </cell>
          <cell r="AR1534">
            <v>28.6</v>
          </cell>
          <cell r="AS1534">
            <v>44930.881944444445</v>
          </cell>
          <cell r="AT1534">
            <v>44925.881944444445</v>
          </cell>
          <cell r="AU1534"/>
          <cell r="AV1534"/>
          <cell r="AW1534"/>
          <cell r="AX1534"/>
          <cell r="AY1534"/>
          <cell r="AZ1534"/>
          <cell r="BA1534"/>
          <cell r="BB1534"/>
          <cell r="BC1534" t="str">
            <v>PAID</v>
          </cell>
          <cell r="BD1534"/>
          <cell r="BE1534">
            <v>44900.281944444447</v>
          </cell>
          <cell r="BF1534">
            <v>337.71805555555329</v>
          </cell>
          <cell r="BG1534">
            <v>44893</v>
          </cell>
          <cell r="BH1534">
            <v>45238</v>
          </cell>
        </row>
        <row r="1535">
          <cell r="E1535" t="str">
            <v>X22104291383</v>
          </cell>
          <cell r="F1535" t="str">
            <v>PILMICO ANIMAL NUTRITION CORPORATION</v>
          </cell>
          <cell r="G1535" t="str">
            <v>CRM, ST. JOSEPH SUBD, LAS PINAS CITY</v>
          </cell>
          <cell r="H1535" t="str">
            <v>LAS PIÑAS CITY</v>
          </cell>
          <cell r="I1535" t="str">
            <v>PARAÑAQUE</v>
          </cell>
          <cell r="J1535"/>
          <cell r="K1535"/>
          <cell r="L1535" t="str">
            <v>AVECO</v>
          </cell>
          <cell r="M1535" t="str">
            <v>CLOSE</v>
          </cell>
          <cell r="N1535" t="str">
            <v>RRG</v>
          </cell>
          <cell r="O1535">
            <v>51.5</v>
          </cell>
          <cell r="P1535"/>
          <cell r="Q1535">
            <v>70.42</v>
          </cell>
          <cell r="R1535">
            <v>38</v>
          </cell>
          <cell r="S1535">
            <v>236161.98</v>
          </cell>
          <cell r="T1535" t="str">
            <v>NEW</v>
          </cell>
          <cell r="U1535">
            <v>35897.15</v>
          </cell>
          <cell r="V1535">
            <v>20897.55</v>
          </cell>
          <cell r="W1535">
            <v>44887.408333333333</v>
          </cell>
          <cell r="X1535">
            <v>44890.553472222222</v>
          </cell>
          <cell r="Y1535">
            <v>44891</v>
          </cell>
          <cell r="Z1535"/>
          <cell r="AA1535">
            <v>44912.328472222223</v>
          </cell>
          <cell r="AB1535">
            <v>45653</v>
          </cell>
          <cell r="AC1535">
            <v>24.920138888890506</v>
          </cell>
          <cell r="AD1535">
            <v>21.775000000001455</v>
          </cell>
          <cell r="AE1535">
            <v>740.67152777777665</v>
          </cell>
          <cell r="AF1535">
            <v>44907.493835192072</v>
          </cell>
          <cell r="AG1535">
            <v>44916.649969021062</v>
          </cell>
          <cell r="AH1535">
            <v>44937.408333333333</v>
          </cell>
          <cell r="AI1535">
            <v>0.80960354602796447</v>
          </cell>
          <cell r="AJ1535">
            <v>17.63503637566135</v>
          </cell>
          <cell r="AK1535">
            <v>23</v>
          </cell>
          <cell r="AL1535">
            <v>36</v>
          </cell>
          <cell r="AM1535">
            <v>23.085501858736059</v>
          </cell>
          <cell r="AN1535">
            <v>29.241635687732341</v>
          </cell>
          <cell r="AO1535">
            <v>20.085501858736059</v>
          </cell>
          <cell r="AP1535">
            <v>42</v>
          </cell>
          <cell r="AQ1535">
            <v>33.6</v>
          </cell>
          <cell r="AR1535">
            <v>28.6</v>
          </cell>
          <cell r="AS1535">
            <v>44945.928472222222</v>
          </cell>
          <cell r="AT1535">
            <v>44940.928472222222</v>
          </cell>
          <cell r="AU1535"/>
          <cell r="AV1535"/>
          <cell r="AW1535"/>
          <cell r="AX1535"/>
          <cell r="AY1535"/>
          <cell r="AZ1535"/>
          <cell r="BA1535"/>
          <cell r="BB1535"/>
          <cell r="BC1535" t="str">
            <v>PAID</v>
          </cell>
          <cell r="BD1535" t="str">
            <v>WITH BACKJOB</v>
          </cell>
          <cell r="BE1535">
            <v>44915.328472222223</v>
          </cell>
          <cell r="BF1535">
            <v>322.67152777777665</v>
          </cell>
          <cell r="BG1535">
            <v>44909</v>
          </cell>
          <cell r="BH1535">
            <v>45238</v>
          </cell>
        </row>
        <row r="1536">
          <cell r="E1536" t="str">
            <v>X22114798843</v>
          </cell>
          <cell r="F1536" t="str">
            <v>STA. LUCIA REALTY &amp; DEVELOPMENT, INC.</v>
          </cell>
          <cell r="G1536" t="str">
            <v>ORCHID, VISTA VERDE SOUTH EXEC VILL 2, BACOOR</v>
          </cell>
          <cell r="H1536" t="str">
            <v>BACOOR CITY</v>
          </cell>
          <cell r="I1536" t="str">
            <v>DASMA</v>
          </cell>
          <cell r="J1536"/>
          <cell r="K1536"/>
          <cell r="L1536" t="str">
            <v>AVECO</v>
          </cell>
          <cell r="M1536" t="str">
            <v>CLOSE</v>
          </cell>
          <cell r="N1536" t="str">
            <v>RRG</v>
          </cell>
          <cell r="O1536">
            <v>23.97</v>
          </cell>
          <cell r="P1536"/>
          <cell r="Q1536">
            <v>32.950000000000003</v>
          </cell>
          <cell r="R1536">
            <v>31.5</v>
          </cell>
          <cell r="S1536">
            <v>56202.54</v>
          </cell>
          <cell r="T1536" t="str">
            <v>MODIFICATION</v>
          </cell>
          <cell r="U1536">
            <v>16709.5</v>
          </cell>
          <cell r="V1536">
            <v>11590.88</v>
          </cell>
          <cell r="W1536">
            <v>44896.678472222222</v>
          </cell>
          <cell r="X1536">
            <v>44902</v>
          </cell>
          <cell r="Y1536">
            <v>44901</v>
          </cell>
          <cell r="Z1536"/>
          <cell r="AA1536">
            <v>44923.773611111108</v>
          </cell>
          <cell r="AB1536">
            <v>45653</v>
          </cell>
          <cell r="AC1536">
            <v>27.09513888888614</v>
          </cell>
          <cell r="AD1536">
            <v>21.773611111108039</v>
          </cell>
          <cell r="AE1536">
            <v>729.22638888889196</v>
          </cell>
          <cell r="AF1536">
            <v>44915.452665770608</v>
          </cell>
          <cell r="AG1536">
            <v>44924.25911738351</v>
          </cell>
          <cell r="AH1536">
            <v>44946.678472222222</v>
          </cell>
          <cell r="AI1536">
            <v>0.93327700617274467</v>
          </cell>
          <cell r="AJ1536">
            <v>18.230659722222299</v>
          </cell>
          <cell r="AK1536">
            <v>20</v>
          </cell>
          <cell r="AL1536">
            <v>36</v>
          </cell>
          <cell r="AM1536">
            <v>21.774193548387096</v>
          </cell>
          <cell r="AN1536">
            <v>27.58064516129032</v>
          </cell>
          <cell r="AO1536">
            <v>18.774193548387096</v>
          </cell>
          <cell r="AP1536">
            <v>40</v>
          </cell>
          <cell r="AQ1536">
            <v>32</v>
          </cell>
          <cell r="AR1536">
            <v>27</v>
          </cell>
          <cell r="AS1536">
            <v>44955.773611111108</v>
          </cell>
          <cell r="AT1536">
            <v>44950.773611111108</v>
          </cell>
          <cell r="AU1536"/>
          <cell r="AV1536"/>
          <cell r="AW1536"/>
          <cell r="AX1536"/>
          <cell r="AY1536"/>
          <cell r="AZ1536"/>
          <cell r="BA1536"/>
          <cell r="BB1536"/>
          <cell r="BC1536" t="str">
            <v>PAID</v>
          </cell>
          <cell r="BD1536" t="str">
            <v>WITH BACKJOB</v>
          </cell>
          <cell r="BE1536">
            <v>44926.773611111108</v>
          </cell>
          <cell r="BF1536">
            <v>311.22638888889196</v>
          </cell>
          <cell r="BG1536">
            <v>44918</v>
          </cell>
          <cell r="BH1536">
            <v>45238</v>
          </cell>
        </row>
        <row r="1537">
          <cell r="E1537" t="str">
            <v>X22093916423</v>
          </cell>
          <cell r="F1537" t="str">
            <v>MARIUS SANTINO CARAG SOTTO</v>
          </cell>
          <cell r="G1537" t="str">
            <v>SAN BARTOLOME, AYALA-ALABANG VILL, MUNTINLUPA</v>
          </cell>
          <cell r="H1537" t="str">
            <v>MUNTINLUPA CITY</v>
          </cell>
          <cell r="I1537" t="str">
            <v>PARAÑAQUE</v>
          </cell>
          <cell r="J1537"/>
          <cell r="K1537" t="str">
            <v>W/ ISSUE</v>
          </cell>
          <cell r="L1537" t="str">
            <v>AVECO</v>
          </cell>
          <cell r="M1537" t="str">
            <v>CLOSE</v>
          </cell>
          <cell r="N1537" t="str">
            <v>RRG</v>
          </cell>
          <cell r="O1537">
            <v>51</v>
          </cell>
          <cell r="P1537">
            <v>40.938499999999998</v>
          </cell>
          <cell r="Q1537">
            <v>77.349999999999994</v>
          </cell>
          <cell r="R1537">
            <v>90.8</v>
          </cell>
          <cell r="S1537">
            <v>344568.4</v>
          </cell>
          <cell r="T1537" t="str">
            <v>NEW</v>
          </cell>
          <cell r="U1537">
            <v>35257.93</v>
          </cell>
          <cell r="V1537">
            <v>20156.37</v>
          </cell>
          <cell r="W1537">
            <v>44883.359027777777</v>
          </cell>
          <cell r="X1537">
            <v>44889</v>
          </cell>
          <cell r="Y1537">
            <v>44888</v>
          </cell>
          <cell r="Z1537"/>
          <cell r="AA1537">
            <v>44943.614583333336</v>
          </cell>
          <cell r="AB1537">
            <v>45677.849305555559</v>
          </cell>
          <cell r="AC1537">
            <v>60.255555555559113</v>
          </cell>
          <cell r="AD1537">
            <v>54.614583333335759</v>
          </cell>
          <cell r="AE1537">
            <v>734.23472222222335</v>
          </cell>
          <cell r="AF1537">
            <v>44902.659408005915</v>
          </cell>
          <cell r="AG1537">
            <v>44911.606176066751</v>
          </cell>
          <cell r="AH1537">
            <v>44933.359027777777</v>
          </cell>
          <cell r="AI1537">
            <v>2.0264975845411821</v>
          </cell>
          <cell r="AJ1537">
            <v>17.481779100529128</v>
          </cell>
          <cell r="AK1537">
            <v>23</v>
          </cell>
          <cell r="AL1537">
            <v>34</v>
          </cell>
          <cell r="AM1537">
            <v>22.300380228136884</v>
          </cell>
          <cell r="AN1537">
            <v>28.247148288973385</v>
          </cell>
          <cell r="AO1537">
            <v>19.300380228136884</v>
          </cell>
          <cell r="AP1537">
            <v>42</v>
          </cell>
          <cell r="AQ1537">
            <v>33.6</v>
          </cell>
          <cell r="AR1537">
            <v>28.6</v>
          </cell>
          <cell r="AS1537">
            <v>44977.214583333334</v>
          </cell>
          <cell r="AT1537">
            <v>44972.214583333334</v>
          </cell>
          <cell r="AU1537"/>
          <cell r="AV1537"/>
          <cell r="AW1537"/>
          <cell r="AX1537"/>
          <cell r="AY1537"/>
          <cell r="AZ1537"/>
          <cell r="BA1537"/>
          <cell r="BB1537"/>
          <cell r="BC1537" t="str">
            <v>PAID</v>
          </cell>
          <cell r="BD1537"/>
          <cell r="BE1537">
            <v>44946.614583333336</v>
          </cell>
          <cell r="BF1537">
            <v>291.38541666666424</v>
          </cell>
          <cell r="BG1537">
            <v>44945</v>
          </cell>
          <cell r="BH1537">
            <v>45238</v>
          </cell>
        </row>
        <row r="1538">
          <cell r="E1538" t="str">
            <v>R22166419</v>
          </cell>
          <cell r="F1538" t="str">
            <v>MIRAVALLES, RAYMUND ARCEO</v>
          </cell>
          <cell r="G1538" t="str">
            <v>STA. ANITA LOOP, ALABANG 400 VILLAGE, MUNTINLUPA</v>
          </cell>
          <cell r="H1538" t="str">
            <v>MUNTINLUPA CITY</v>
          </cell>
          <cell r="I1538" t="str">
            <v>PARAÑAQUE</v>
          </cell>
          <cell r="J1538" t="str">
            <v>committed completion Feb 2</v>
          </cell>
          <cell r="K1538"/>
          <cell r="L1538" t="str">
            <v>AVECO</v>
          </cell>
          <cell r="M1538" t="str">
            <v>CLOSE</v>
          </cell>
          <cell r="N1538" t="str">
            <v>RRG</v>
          </cell>
          <cell r="O1538">
            <v>18.61</v>
          </cell>
          <cell r="P1538">
            <v>17.353999999999999</v>
          </cell>
          <cell r="Q1538">
            <v>37.22</v>
          </cell>
          <cell r="R1538">
            <v>0</v>
          </cell>
          <cell r="S1538">
            <v>127085.57</v>
          </cell>
          <cell r="T1538" t="str">
            <v>RELOC</v>
          </cell>
          <cell r="U1538">
            <v>12974.88</v>
          </cell>
          <cell r="V1538">
            <v>8444.0499999999993</v>
          </cell>
          <cell r="W1538">
            <v>44887.397222222222</v>
          </cell>
          <cell r="X1538">
            <v>44890.543749999997</v>
          </cell>
          <cell r="Y1538">
            <v>44891</v>
          </cell>
          <cell r="Z1538"/>
          <cell r="AA1538">
            <v>44961.567361111112</v>
          </cell>
          <cell r="AB1538">
            <v>45653</v>
          </cell>
          <cell r="AC1538">
            <v>74.170138888890506</v>
          </cell>
          <cell r="AD1538">
            <v>71.023611111115315</v>
          </cell>
          <cell r="AE1538">
            <v>691.4326388888876</v>
          </cell>
          <cell r="AF1538">
            <v>44906.171415770608</v>
          </cell>
          <cell r="AG1538">
            <v>44914.97786738351</v>
          </cell>
          <cell r="AH1538">
            <v>44937.397222222222</v>
          </cell>
          <cell r="AI1538">
            <v>2.5547492283951172</v>
          </cell>
          <cell r="AJ1538">
            <v>17.285815972222188</v>
          </cell>
          <cell r="AK1538">
            <v>20</v>
          </cell>
          <cell r="AL1538">
            <v>36</v>
          </cell>
          <cell r="AM1538">
            <v>21.774193548387096</v>
          </cell>
          <cell r="AN1538">
            <v>27.58064516129032</v>
          </cell>
          <cell r="AO1538">
            <v>18.774193548387096</v>
          </cell>
          <cell r="AP1538">
            <v>40</v>
          </cell>
          <cell r="AQ1538">
            <v>32</v>
          </cell>
          <cell r="AR1538">
            <v>27</v>
          </cell>
          <cell r="AS1538">
            <v>44993.567361111112</v>
          </cell>
          <cell r="AT1538">
            <v>44988.567361111112</v>
          </cell>
          <cell r="AU1538"/>
          <cell r="AV1538"/>
          <cell r="AW1538"/>
          <cell r="AX1538"/>
          <cell r="AY1538"/>
          <cell r="AZ1538"/>
          <cell r="BA1538"/>
          <cell r="BB1538"/>
          <cell r="BC1538" t="str">
            <v>PAID</v>
          </cell>
          <cell r="BD1538"/>
          <cell r="BE1538">
            <v>44964.567361111112</v>
          </cell>
          <cell r="BF1538">
            <v>273.4326388888876</v>
          </cell>
          <cell r="BG1538">
            <v>44959</v>
          </cell>
          <cell r="BH1538">
            <v>45238</v>
          </cell>
        </row>
        <row r="1539">
          <cell r="E1539" t="str">
            <v>X22083284209</v>
          </cell>
          <cell r="F1539" t="str">
            <v>J. C. UYECIO CONSTRUCTION AND DEVELOPMENT COMPANY</v>
          </cell>
          <cell r="G1539" t="str">
            <v>MERVILLE, PASAY, PASAY CITY</v>
          </cell>
          <cell r="H1539" t="str">
            <v>PASAY CITY</v>
          </cell>
          <cell r="I1539" t="str">
            <v>PARAÑAQUE</v>
          </cell>
          <cell r="J1539" t="str">
            <v>DT installation</v>
          </cell>
          <cell r="K1539" t="str">
            <v>W/ ISSUE</v>
          </cell>
          <cell r="L1539" t="str">
            <v>AVECO</v>
          </cell>
          <cell r="M1539" t="str">
            <v>CLOSE</v>
          </cell>
          <cell r="N1539" t="str">
            <v>JSP</v>
          </cell>
          <cell r="O1539">
            <v>55.74</v>
          </cell>
          <cell r="P1539">
            <v>27.22</v>
          </cell>
          <cell r="Q1539">
            <v>76.25</v>
          </cell>
          <cell r="R1539">
            <v>165.75</v>
          </cell>
          <cell r="S1539">
            <v>563574.65</v>
          </cell>
          <cell r="T1539" t="str">
            <v>NEW</v>
          </cell>
          <cell r="U1539">
            <v>43461.47</v>
          </cell>
          <cell r="V1539">
            <v>55951.28</v>
          </cell>
          <cell r="W1539">
            <v>44946.738888888889</v>
          </cell>
          <cell r="X1539">
            <v>44953.636805555558</v>
          </cell>
          <cell r="Y1539">
            <v>44953</v>
          </cell>
          <cell r="Z1539"/>
          <cell r="AA1539">
            <v>44998.759722222225</v>
          </cell>
          <cell r="AB1539">
            <v>45484.551388888889</v>
          </cell>
          <cell r="AC1539">
            <v>52.020833333335759</v>
          </cell>
          <cell r="AD1539">
            <v>45.122916666667152</v>
          </cell>
          <cell r="AE1539">
            <v>485.79166666666424</v>
          </cell>
          <cell r="AF1539">
            <v>44965.217488110677</v>
          </cell>
          <cell r="AG1539">
            <v>44973.945114569826</v>
          </cell>
          <cell r="AH1539">
            <v>44996.738888888889</v>
          </cell>
          <cell r="AI1539">
            <v>1.8164883378624035</v>
          </cell>
          <cell r="AJ1539">
            <v>11.566468253968196</v>
          </cell>
          <cell r="AK1539">
            <v>23</v>
          </cell>
          <cell r="AL1539">
            <v>32</v>
          </cell>
          <cell r="AM1539">
            <v>21.478599221789885</v>
          </cell>
          <cell r="AN1539">
            <v>27.206225680933851</v>
          </cell>
          <cell r="AO1539">
            <v>18.478599221789885</v>
          </cell>
          <cell r="AP1539">
            <v>42</v>
          </cell>
          <cell r="AQ1539">
            <v>33.6</v>
          </cell>
          <cell r="AR1539">
            <v>28.6</v>
          </cell>
          <cell r="AS1539">
            <v>45032.359722222223</v>
          </cell>
          <cell r="AT1539">
            <v>45027.359722222223</v>
          </cell>
          <cell r="AU1539"/>
          <cell r="AV1539"/>
          <cell r="AW1539"/>
          <cell r="AX1539"/>
          <cell r="AY1539"/>
          <cell r="AZ1539"/>
          <cell r="BA1539"/>
          <cell r="BB1539"/>
          <cell r="BC1539" t="str">
            <v>PAID</v>
          </cell>
          <cell r="BD1539"/>
          <cell r="BE1539">
            <v>45001.759722222225</v>
          </cell>
          <cell r="BF1539">
            <v>236.24027777777519</v>
          </cell>
          <cell r="BG1539">
            <v>45043</v>
          </cell>
          <cell r="BH1539">
            <v>45238</v>
          </cell>
        </row>
        <row r="1540">
          <cell r="E1540" t="str">
            <v>X23010174533</v>
          </cell>
          <cell r="F1540" t="str">
            <v>PHILIPPINE SEVEN CORPORATION</v>
          </cell>
          <cell r="G1540" t="str">
            <v>MERVILLE ACCESS RD. COR WEST SERVICE ROAD, PARANAQUE</v>
          </cell>
          <cell r="H1540" t="str">
            <v>PARAÑAQUE CITY</v>
          </cell>
          <cell r="I1540" t="str">
            <v>PARAÑAQUE</v>
          </cell>
          <cell r="J1540"/>
          <cell r="K1540" t="str">
            <v>W/O ISSUE</v>
          </cell>
          <cell r="L1540" t="str">
            <v>AVECO</v>
          </cell>
          <cell r="M1540" t="str">
            <v>CLOSE</v>
          </cell>
          <cell r="N1540" t="str">
            <v>RRG</v>
          </cell>
          <cell r="O1540">
            <v>45.92</v>
          </cell>
          <cell r="P1540">
            <v>7.38</v>
          </cell>
          <cell r="Q1540">
            <v>62.85</v>
          </cell>
          <cell r="R1540">
            <v>147</v>
          </cell>
          <cell r="S1540">
            <v>95350.88</v>
          </cell>
          <cell r="T1540" t="str">
            <v>NEW</v>
          </cell>
          <cell r="U1540">
            <v>35785.440000000002</v>
          </cell>
          <cell r="V1540">
            <v>29862.74</v>
          </cell>
          <cell r="W1540">
            <v>45014</v>
          </cell>
          <cell r="X1540">
            <v>45016</v>
          </cell>
          <cell r="Y1540">
            <v>45020</v>
          </cell>
          <cell r="Z1540"/>
          <cell r="AA1540">
            <v>45030.730555555558</v>
          </cell>
          <cell r="AB1540">
            <v>45653</v>
          </cell>
          <cell r="AC1540">
            <v>16.730555555557657</v>
          </cell>
          <cell r="AD1540">
            <v>14.730555555557657</v>
          </cell>
          <cell r="AE1540">
            <v>622.26944444444234</v>
          </cell>
          <cell r="AF1540">
            <v>45032.478599221788</v>
          </cell>
          <cell r="AG1540">
            <v>45041.206225680937</v>
          </cell>
          <cell r="AH1540">
            <v>45064</v>
          </cell>
          <cell r="AI1540">
            <v>0.58420554045901052</v>
          </cell>
          <cell r="AJ1540">
            <v>14.815939153439103</v>
          </cell>
          <cell r="AK1540">
            <v>23</v>
          </cell>
          <cell r="AL1540">
            <v>32</v>
          </cell>
          <cell r="AM1540">
            <v>21.478599221789885</v>
          </cell>
          <cell r="AN1540">
            <v>27.206225680933851</v>
          </cell>
          <cell r="AO1540">
            <v>18.478599221789885</v>
          </cell>
          <cell r="AP1540">
            <v>42</v>
          </cell>
          <cell r="AQ1540">
            <v>33.6</v>
          </cell>
          <cell r="AR1540">
            <v>28.6</v>
          </cell>
          <cell r="AS1540">
            <v>45064.330555555556</v>
          </cell>
          <cell r="AT1540">
            <v>45059.330555555556</v>
          </cell>
          <cell r="AU1540"/>
          <cell r="AV1540"/>
          <cell r="AW1540"/>
          <cell r="AX1540"/>
          <cell r="AY1540"/>
          <cell r="AZ1540"/>
          <cell r="BA1540"/>
          <cell r="BB1540"/>
          <cell r="BC1540" t="str">
            <v>PAID</v>
          </cell>
          <cell r="BD1540"/>
          <cell r="BE1540">
            <v>45033.730555555558</v>
          </cell>
          <cell r="BF1540">
            <v>204.26944444444234</v>
          </cell>
          <cell r="BG1540">
            <v>45033</v>
          </cell>
          <cell r="BH1540">
            <v>45238</v>
          </cell>
        </row>
        <row r="1541">
          <cell r="E1541" t="str">
            <v>X23030847069</v>
          </cell>
          <cell r="F1541" t="str">
            <v>MARIA ANTONIETTE PECKSON NAGAI</v>
          </cell>
          <cell r="G1541" t="str">
            <v>LOVE, ST. JOSEPH SUBD, LAS PINAS CITY</v>
          </cell>
          <cell r="H1541" t="str">
            <v>LAS PIÑAS CITY</v>
          </cell>
          <cell r="I1541" t="str">
            <v>PARAÑAQUE</v>
          </cell>
          <cell r="J1541" t="str">
            <v>for survey (April 24, 2023); w/ digging</v>
          </cell>
          <cell r="K1541" t="str">
            <v>W/ ISSUE</v>
          </cell>
          <cell r="L1541" t="str">
            <v>AVECO</v>
          </cell>
          <cell r="M1541" t="str">
            <v>CLOSE</v>
          </cell>
          <cell r="N1541" t="str">
            <v>JSP</v>
          </cell>
          <cell r="O1541">
            <v>150.50210000000001</v>
          </cell>
          <cell r="P1541">
            <v>110.26560000000001</v>
          </cell>
          <cell r="Q1541">
            <v>228.1</v>
          </cell>
          <cell r="R1541">
            <v>80</v>
          </cell>
          <cell r="S1541">
            <v>651011.76</v>
          </cell>
          <cell r="T1541" t="str">
            <v>NEW</v>
          </cell>
          <cell r="U1541">
            <v>117286.22</v>
          </cell>
          <cell r="V1541">
            <v>117092.96</v>
          </cell>
          <cell r="W1541">
            <v>45027.643750000003</v>
          </cell>
          <cell r="X1541">
            <v>45029</v>
          </cell>
          <cell r="Y1541">
            <v>45034</v>
          </cell>
          <cell r="Z1541"/>
          <cell r="AA1541">
            <v>45114.386111111111</v>
          </cell>
          <cell r="AB1541">
            <v>45642</v>
          </cell>
          <cell r="AC1541">
            <v>86.742361111108039</v>
          </cell>
          <cell r="AD1541">
            <v>85.386111111110949</v>
          </cell>
          <cell r="AE1541">
            <v>527.61388888888905</v>
          </cell>
          <cell r="AF1541">
            <v>45048.603481543629</v>
          </cell>
          <cell r="AG1541">
            <v>45057.992743288596</v>
          </cell>
          <cell r="AH1541">
            <v>45077.643750000003</v>
          </cell>
          <cell r="AI1541">
            <v>2.7152545809989697</v>
          </cell>
          <cell r="AJ1541">
            <v>11.469867149758457</v>
          </cell>
          <cell r="AK1541">
            <v>28</v>
          </cell>
          <cell r="AL1541">
            <v>34</v>
          </cell>
          <cell r="AM1541">
            <v>23.959731543624162</v>
          </cell>
          <cell r="AN1541">
            <v>30.348993288590602</v>
          </cell>
          <cell r="AO1541">
            <v>20.959731543624162</v>
          </cell>
          <cell r="AP1541">
            <v>46</v>
          </cell>
          <cell r="AQ1541">
            <v>36.800000000000004</v>
          </cell>
          <cell r="AR1541">
            <v>31.800000000000004</v>
          </cell>
          <cell r="AS1541">
            <v>45151.186111111114</v>
          </cell>
          <cell r="AT1541">
            <v>45146.186111111114</v>
          </cell>
          <cell r="AU1541"/>
          <cell r="AV1541"/>
          <cell r="AW1541"/>
          <cell r="AX1541"/>
          <cell r="AY1541"/>
          <cell r="AZ1541"/>
          <cell r="BA1541"/>
          <cell r="BB1541"/>
          <cell r="BC1541" t="str">
            <v>PAID</v>
          </cell>
          <cell r="BD1541"/>
          <cell r="BE1541">
            <v>45117.386111111111</v>
          </cell>
          <cell r="BF1541">
            <v>120.61388888888905</v>
          </cell>
          <cell r="BG1541">
            <v>45112</v>
          </cell>
          <cell r="BH1541">
            <v>45238</v>
          </cell>
        </row>
        <row r="1542">
          <cell r="E1542" t="str">
            <v>X23030845646</v>
          </cell>
          <cell r="F1542" t="str">
            <v>TERESA J. MONCUPA</v>
          </cell>
          <cell r="G1542" t="str">
            <v>NORTH LANE, GREYMARVILLE SUBD, LAS PINAS CITY</v>
          </cell>
          <cell r="H1542" t="str">
            <v>LAS PIÑAS CITY</v>
          </cell>
          <cell r="I1542" t="str">
            <v>PARAÑAQUE</v>
          </cell>
          <cell r="J1542" t="str">
            <v>for survey (April 24, 2023); bolt eye needs to be replaced w/ 4/0 capable bolt eye</v>
          </cell>
          <cell r="K1542" t="str">
            <v>W/ ISSUE</v>
          </cell>
          <cell r="L1542" t="str">
            <v>AVECO</v>
          </cell>
          <cell r="M1542" t="str">
            <v>CLOSE</v>
          </cell>
          <cell r="N1542" t="str">
            <v>RRG</v>
          </cell>
          <cell r="O1542">
            <v>30.990300000000001</v>
          </cell>
          <cell r="P1542">
            <v>11.4428</v>
          </cell>
          <cell r="Q1542">
            <v>42.38</v>
          </cell>
          <cell r="R1542">
            <v>60</v>
          </cell>
          <cell r="S1542">
            <v>217636.79</v>
          </cell>
          <cell r="T1542" t="str">
            <v>NEW</v>
          </cell>
          <cell r="U1542">
            <v>24150.65</v>
          </cell>
          <cell r="V1542">
            <v>17908.3</v>
          </cell>
          <cell r="W1542">
            <v>45036.53125</v>
          </cell>
          <cell r="X1542">
            <v>45042</v>
          </cell>
          <cell r="Y1542">
            <v>45040</v>
          </cell>
          <cell r="Z1542"/>
          <cell r="AA1542">
            <v>45121.513194444444</v>
          </cell>
          <cell r="AB1542">
            <v>45653</v>
          </cell>
          <cell r="AC1542">
            <v>84.981944444443798</v>
          </cell>
          <cell r="AD1542">
            <v>79.513194444443798</v>
          </cell>
          <cell r="AE1542">
            <v>531.4868055555562</v>
          </cell>
          <cell r="AF1542">
            <v>45054.605630165286</v>
          </cell>
          <cell r="AG1542">
            <v>45063.225464876035</v>
          </cell>
          <cell r="AH1542">
            <v>45086.53125</v>
          </cell>
          <cell r="AI1542">
            <v>3.0243574346404998</v>
          </cell>
          <cell r="AJ1542">
            <v>13.287170138888905</v>
          </cell>
          <cell r="AK1542">
            <v>20</v>
          </cell>
          <cell r="AL1542">
            <v>34</v>
          </cell>
          <cell r="AM1542">
            <v>21.074380165289259</v>
          </cell>
          <cell r="AN1542">
            <v>26.694214876033058</v>
          </cell>
          <cell r="AO1542">
            <v>18.074380165289259</v>
          </cell>
          <cell r="AP1542">
            <v>40</v>
          </cell>
          <cell r="AQ1542">
            <v>32</v>
          </cell>
          <cell r="AR1542">
            <v>27</v>
          </cell>
          <cell r="AS1542">
            <v>45153.513194444444</v>
          </cell>
          <cell r="AT1542">
            <v>45148.513194444444</v>
          </cell>
          <cell r="AU1542"/>
          <cell r="AV1542"/>
          <cell r="AW1542"/>
          <cell r="AX1542"/>
          <cell r="AY1542"/>
          <cell r="AZ1542"/>
          <cell r="BA1542"/>
          <cell r="BB1542"/>
          <cell r="BC1542" t="str">
            <v>PAID</v>
          </cell>
          <cell r="BD1542" t="str">
            <v xml:space="preserve">WITH BACKJOB </v>
          </cell>
          <cell r="BE1542">
            <v>45124.513194444444</v>
          </cell>
          <cell r="BF1542">
            <v>113.4868055555562</v>
          </cell>
          <cell r="BG1542">
            <v>45121</v>
          </cell>
          <cell r="BH1542">
            <v>45238</v>
          </cell>
        </row>
        <row r="1543">
          <cell r="E1543" t="str">
            <v>X22062371945</v>
          </cell>
          <cell r="F1543" t="str">
            <v>LA ROTA TOOLS &amp; DIE SERVICES, INC.</v>
          </cell>
          <cell r="G1543" t="str">
            <v>SOLDIER HILLS, PUTATAN, MUNTINLUPA</v>
          </cell>
          <cell r="H1543" t="str">
            <v>MUNTINLUPA CITY</v>
          </cell>
          <cell r="I1543" t="str">
            <v>PARAÑAQUE</v>
          </cell>
          <cell r="J1543" t="str">
            <v>for execution on 1st week of June</v>
          </cell>
          <cell r="K1543" t="str">
            <v>W/ ISSUE</v>
          </cell>
          <cell r="L1543" t="str">
            <v>AVECO</v>
          </cell>
          <cell r="M1543" t="str">
            <v>CLOSE</v>
          </cell>
          <cell r="N1543" t="str">
            <v>RRG</v>
          </cell>
          <cell r="O1543">
            <v>4.54</v>
          </cell>
          <cell r="P1543">
            <v>1.75</v>
          </cell>
          <cell r="Q1543">
            <v>6.23</v>
          </cell>
          <cell r="R1543">
            <v>37</v>
          </cell>
          <cell r="S1543">
            <v>24713.63</v>
          </cell>
          <cell r="T1543" t="str">
            <v>NEW</v>
          </cell>
          <cell r="U1543">
            <v>3538.06</v>
          </cell>
          <cell r="V1543">
            <v>2057.36</v>
          </cell>
          <cell r="W1543">
            <v>45035.652777777781</v>
          </cell>
          <cell r="X1543">
            <v>45042</v>
          </cell>
          <cell r="Y1543">
            <v>45040</v>
          </cell>
          <cell r="Z1543"/>
          <cell r="AA1543">
            <v>45142</v>
          </cell>
          <cell r="AB1543">
            <v>45469.828472222223</v>
          </cell>
          <cell r="AC1543">
            <v>106.34722222221899</v>
          </cell>
          <cell r="AD1543">
            <v>100</v>
          </cell>
          <cell r="AE1543">
            <v>327.82847222222335</v>
          </cell>
          <cell r="AF1543">
            <v>45054.426971326167</v>
          </cell>
          <cell r="AG1543">
            <v>45063.233422939069</v>
          </cell>
          <cell r="AH1543">
            <v>45085.652777777781</v>
          </cell>
          <cell r="AI1543">
            <v>3.6630709876542098</v>
          </cell>
          <cell r="AJ1543">
            <v>8.1957118055555842</v>
          </cell>
          <cell r="AK1543">
            <v>20</v>
          </cell>
          <cell r="AL1543">
            <v>36</v>
          </cell>
          <cell r="AM1543">
            <v>21.774193548387096</v>
          </cell>
          <cell r="AN1543">
            <v>27.58064516129032</v>
          </cell>
          <cell r="AO1543">
            <v>18.774193548387096</v>
          </cell>
          <cell r="AP1543">
            <v>40</v>
          </cell>
          <cell r="AQ1543">
            <v>32</v>
          </cell>
          <cell r="AR1543">
            <v>27</v>
          </cell>
          <cell r="AS1543">
            <v>45174</v>
          </cell>
          <cell r="AT1543">
            <v>45169</v>
          </cell>
          <cell r="AU1543"/>
          <cell r="AV1543"/>
          <cell r="AW1543"/>
          <cell r="AX1543"/>
          <cell r="AY1543"/>
          <cell r="AZ1543"/>
          <cell r="BA1543"/>
          <cell r="BB1543"/>
          <cell r="BC1543" t="str">
            <v>PAID</v>
          </cell>
          <cell r="BD1543"/>
          <cell r="BE1543">
            <v>45145</v>
          </cell>
          <cell r="BF1543">
            <v>93</v>
          </cell>
          <cell r="BG1543">
            <v>45142</v>
          </cell>
          <cell r="BH1543">
            <v>45238</v>
          </cell>
        </row>
        <row r="1544">
          <cell r="E1544" t="str">
            <v>X23051579532</v>
          </cell>
          <cell r="F1544" t="str">
            <v>CITY GOVERNMENT OF MUNTINLUPA</v>
          </cell>
          <cell r="G1544" t="str">
            <v>PUROK 5, PUROK 5, MUNTINLUPA</v>
          </cell>
          <cell r="H1544" t="str">
            <v>MUNTINLUPA CITY</v>
          </cell>
          <cell r="I1544" t="str">
            <v>PARAÑAQUE</v>
          </cell>
          <cell r="J1544"/>
          <cell r="K1544" t="str">
            <v>W/O ISSUE</v>
          </cell>
          <cell r="L1544" t="str">
            <v>AVECO</v>
          </cell>
          <cell r="M1544" t="str">
            <v>CLOSE</v>
          </cell>
          <cell r="N1544" t="str">
            <v>RRG</v>
          </cell>
          <cell r="O1544">
            <v>29.53</v>
          </cell>
          <cell r="P1544">
            <v>2.73</v>
          </cell>
          <cell r="Q1544">
            <v>29.53</v>
          </cell>
          <cell r="R1544">
            <v>27.8</v>
          </cell>
          <cell r="S1544">
            <v>60820.97</v>
          </cell>
          <cell r="T1544" t="str">
            <v>NEW</v>
          </cell>
          <cell r="U1544">
            <v>18865.48</v>
          </cell>
          <cell r="V1544">
            <v>15250.85</v>
          </cell>
          <cell r="W1544">
            <v>45146.443749999999</v>
          </cell>
          <cell r="X1544">
            <v>45148.599305555559</v>
          </cell>
          <cell r="Y1544">
            <v>45148</v>
          </cell>
          <cell r="Z1544"/>
          <cell r="AA1544">
            <v>45160.333333333336</v>
          </cell>
          <cell r="AB1544">
            <v>45517.825694444444</v>
          </cell>
          <cell r="AC1544">
            <v>13.889583333337214</v>
          </cell>
          <cell r="AD1544">
            <v>11.734027777776646</v>
          </cell>
          <cell r="AE1544">
            <v>357.49236111110804</v>
          </cell>
          <cell r="AF1544">
            <v>45165.217943548385</v>
          </cell>
          <cell r="AG1544">
            <v>45174.024395161287</v>
          </cell>
          <cell r="AH1544">
            <v>45196.443749999999</v>
          </cell>
          <cell r="AI1544">
            <v>0.4784189814816151</v>
          </cell>
          <cell r="AJ1544">
            <v>8.937309027777701</v>
          </cell>
          <cell r="AK1544">
            <v>20</v>
          </cell>
          <cell r="AL1544">
            <v>36</v>
          </cell>
          <cell r="AM1544">
            <v>21.774193548387096</v>
          </cell>
          <cell r="AN1544">
            <v>27.58064516129032</v>
          </cell>
          <cell r="AO1544">
            <v>18.774193548387096</v>
          </cell>
          <cell r="AP1544">
            <v>40</v>
          </cell>
          <cell r="AQ1544">
            <v>32</v>
          </cell>
          <cell r="AR1544">
            <v>27</v>
          </cell>
          <cell r="AS1544">
            <v>45192.333333333336</v>
          </cell>
          <cell r="AT1544">
            <v>45187.333333333336</v>
          </cell>
          <cell r="AU1544"/>
          <cell r="AV1544"/>
          <cell r="AW1544"/>
          <cell r="AX1544"/>
          <cell r="AY1544"/>
          <cell r="AZ1544"/>
          <cell r="BA1544"/>
          <cell r="BB1544"/>
          <cell r="BC1544" t="str">
            <v>PAID</v>
          </cell>
          <cell r="BD1544"/>
          <cell r="BE1544">
            <v>45163.333333333336</v>
          </cell>
          <cell r="BF1544">
            <v>74.666666666664241</v>
          </cell>
          <cell r="BG1544">
            <v>45157</v>
          </cell>
          <cell r="BH1544">
            <v>45238</v>
          </cell>
        </row>
        <row r="1545">
          <cell r="E1545" t="str">
            <v>X23051579478</v>
          </cell>
          <cell r="F1545" t="str">
            <v>BARANGAY CUPANG – MULTI-PURPOSE BLDG</v>
          </cell>
          <cell r="G1545" t="str">
            <v>PUROK 5, PUROK 5, MUNTINLUPA</v>
          </cell>
          <cell r="H1545" t="str">
            <v>MUNTINLUPA CITY</v>
          </cell>
          <cell r="I1545" t="str">
            <v>PARAÑAQUE</v>
          </cell>
          <cell r="J1545"/>
          <cell r="K1545" t="str">
            <v>W/O ISSUE</v>
          </cell>
          <cell r="L1545" t="str">
            <v>AVECO</v>
          </cell>
          <cell r="M1545" t="str">
            <v>CLOSE</v>
          </cell>
          <cell r="N1545" t="str">
            <v>RRG</v>
          </cell>
          <cell r="O1545">
            <v>81.61</v>
          </cell>
          <cell r="P1545">
            <v>61.242100000000001</v>
          </cell>
          <cell r="Q1545">
            <v>117.57</v>
          </cell>
          <cell r="R1545">
            <v>16.5</v>
          </cell>
          <cell r="S1545">
            <v>373948.26</v>
          </cell>
          <cell r="T1545" t="str">
            <v>NEW</v>
          </cell>
          <cell r="U1545">
            <v>69842.17</v>
          </cell>
          <cell r="V1545">
            <v>35069.019999999997</v>
          </cell>
          <cell r="W1545">
            <v>45146.441666666666</v>
          </cell>
          <cell r="X1545">
            <v>45148.597916666666</v>
          </cell>
          <cell r="Y1545">
            <v>45148</v>
          </cell>
          <cell r="Z1545"/>
          <cell r="AA1545">
            <v>45162.273611111108</v>
          </cell>
          <cell r="AB1545">
            <v>45653</v>
          </cell>
          <cell r="AC1545">
            <v>15.831944444442343</v>
          </cell>
          <cell r="AD1545">
            <v>13.675694444442343</v>
          </cell>
          <cell r="AE1545">
            <v>490.72638888889196</v>
          </cell>
          <cell r="AF1545">
            <v>45167.64856321839</v>
          </cell>
          <cell r="AG1545">
            <v>45177.103735632183</v>
          </cell>
          <cell r="AH1545">
            <v>45196.441666666666</v>
          </cell>
          <cell r="AI1545">
            <v>0.49051964624874778</v>
          </cell>
          <cell r="AJ1545">
            <v>11.152872474747545</v>
          </cell>
          <cell r="AK1545">
            <v>26</v>
          </cell>
          <cell r="AL1545">
            <v>36</v>
          </cell>
          <cell r="AM1545">
            <v>24.206896551724139</v>
          </cell>
          <cell r="AN1545">
            <v>30.662068965517239</v>
          </cell>
          <cell r="AO1545">
            <v>21.206896551724139</v>
          </cell>
          <cell r="AP1545">
            <v>44</v>
          </cell>
          <cell r="AQ1545">
            <v>35.200000000000003</v>
          </cell>
          <cell r="AR1545">
            <v>30.200000000000003</v>
          </cell>
          <cell r="AS1545">
            <v>45197.473611111105</v>
          </cell>
          <cell r="AT1545">
            <v>45192.473611111105</v>
          </cell>
          <cell r="AU1545"/>
          <cell r="AV1545"/>
          <cell r="AW1545"/>
          <cell r="AX1545"/>
          <cell r="AY1545"/>
          <cell r="AZ1545"/>
          <cell r="BA1545"/>
          <cell r="BB1545"/>
          <cell r="BC1545" t="str">
            <v>PAID</v>
          </cell>
          <cell r="BD1545" t="str">
            <v xml:space="preserve">WITH BACKJOB </v>
          </cell>
          <cell r="BE1545">
            <v>45165.273611111108</v>
          </cell>
          <cell r="BF1545">
            <v>72.726388888891961</v>
          </cell>
          <cell r="BG1545">
            <v>45157</v>
          </cell>
          <cell r="BH1545">
            <v>45238</v>
          </cell>
        </row>
        <row r="1546">
          <cell r="E1546" t="str">
            <v>X23041259748</v>
          </cell>
          <cell r="F1546" t="str">
            <v>LIME PIZZA TELEFONO INC.</v>
          </cell>
          <cell r="G1546" t="str">
            <v>ALABANG-ZAPOTE, PAMPLONA III, LAS PINAS CITY</v>
          </cell>
          <cell r="H1546" t="str">
            <v>LAS PIÑAS CITY</v>
          </cell>
          <cell r="I1546" t="str">
            <v>PARAÑAQUE</v>
          </cell>
          <cell r="J1546" t="str">
            <v>sd only, TCD September 16, 2023</v>
          </cell>
          <cell r="K1546" t="str">
            <v>W/O ISSUE</v>
          </cell>
          <cell r="L1546" t="str">
            <v>AVECO</v>
          </cell>
          <cell r="M1546" t="str">
            <v>CLOSE</v>
          </cell>
          <cell r="N1546" t="str">
            <v>RRG</v>
          </cell>
          <cell r="O1546">
            <v>20.98</v>
          </cell>
          <cell r="P1546">
            <v>3.92</v>
          </cell>
          <cell r="Q1546">
            <v>28.75</v>
          </cell>
          <cell r="R1546">
            <v>56</v>
          </cell>
          <cell r="S1546">
            <v>52825.43</v>
          </cell>
          <cell r="T1546" t="str">
            <v>NEW</v>
          </cell>
          <cell r="U1546">
            <v>16349.74</v>
          </cell>
          <cell r="V1546">
            <v>14292.38</v>
          </cell>
          <cell r="W1546">
            <v>45168.702777777777</v>
          </cell>
          <cell r="X1546">
            <v>45173</v>
          </cell>
          <cell r="Y1546">
            <v>45170</v>
          </cell>
          <cell r="Z1546"/>
          <cell r="AA1546">
            <v>45185</v>
          </cell>
          <cell r="AB1546">
            <v>45653</v>
          </cell>
          <cell r="AC1546">
            <v>16.297222222223354</v>
          </cell>
          <cell r="AD1546">
            <v>12</v>
          </cell>
          <cell r="AE1546">
            <v>468</v>
          </cell>
          <cell r="AF1546">
            <v>45186.777157943063</v>
          </cell>
          <cell r="AG1546">
            <v>45195.396992653812</v>
          </cell>
          <cell r="AH1546">
            <v>45218.702777777777</v>
          </cell>
          <cell r="AI1546">
            <v>0.57998937908500758</v>
          </cell>
          <cell r="AJ1546">
            <v>11.7</v>
          </cell>
          <cell r="AK1546">
            <v>20</v>
          </cell>
          <cell r="AL1546">
            <v>34</v>
          </cell>
          <cell r="AM1546">
            <v>21.074380165289259</v>
          </cell>
          <cell r="AN1546">
            <v>26.694214876033058</v>
          </cell>
          <cell r="AO1546">
            <v>18.074380165289259</v>
          </cell>
          <cell r="AP1546">
            <v>40</v>
          </cell>
          <cell r="AQ1546">
            <v>32</v>
          </cell>
          <cell r="AR1546">
            <v>27</v>
          </cell>
          <cell r="AS1546">
            <v>45217</v>
          </cell>
          <cell r="AT1546">
            <v>45212</v>
          </cell>
          <cell r="AU1546"/>
          <cell r="AV1546"/>
          <cell r="AW1546"/>
          <cell r="AX1546"/>
          <cell r="AY1546"/>
          <cell r="AZ1546"/>
          <cell r="BA1546"/>
          <cell r="BB1546"/>
          <cell r="BC1546" t="str">
            <v>PAID</v>
          </cell>
          <cell r="BD1546"/>
          <cell r="BE1546">
            <v>45188</v>
          </cell>
          <cell r="BF1546">
            <v>50</v>
          </cell>
          <cell r="BG1546">
            <v>45184</v>
          </cell>
          <cell r="BH1546">
            <v>45238</v>
          </cell>
        </row>
        <row r="1547">
          <cell r="E1547" t="str">
            <v>X23041408339</v>
          </cell>
          <cell r="F1547" t="str">
            <v>PHILIPPINE FIBER INDUSTRY DEVELOPMENT AUTHORITY</v>
          </cell>
          <cell r="G1547" t="str">
            <v>ARIA, STA. CECILIA VILL, LAS PINAS CITY</v>
          </cell>
          <cell r="H1547" t="str">
            <v>LAS PIÑAS CITY</v>
          </cell>
          <cell r="I1547" t="str">
            <v>PARAÑAQUE</v>
          </cell>
          <cell r="J1547"/>
          <cell r="K1547" t="str">
            <v>W/O ISSUE</v>
          </cell>
          <cell r="L1547" t="str">
            <v>AVECO</v>
          </cell>
          <cell r="M1547" t="str">
            <v>CLOSE</v>
          </cell>
          <cell r="N1547" t="str">
            <v>RRG</v>
          </cell>
          <cell r="O1547">
            <v>39.159999999999997</v>
          </cell>
          <cell r="P1547">
            <v>7.27</v>
          </cell>
          <cell r="Q1547">
            <v>53.62</v>
          </cell>
          <cell r="R1547">
            <v>174</v>
          </cell>
          <cell r="S1547">
            <v>100152.25</v>
          </cell>
          <cell r="T1547" t="str">
            <v>NEW</v>
          </cell>
          <cell r="U1547">
            <v>30540.73</v>
          </cell>
          <cell r="V1547">
            <v>28319.72</v>
          </cell>
          <cell r="W1547">
            <v>45188.473611111112</v>
          </cell>
          <cell r="X1547">
            <v>45189</v>
          </cell>
          <cell r="Y1547">
            <v>45189</v>
          </cell>
          <cell r="Z1547"/>
          <cell r="AA1547">
            <v>45192</v>
          </cell>
          <cell r="AB1547">
            <v>45653</v>
          </cell>
          <cell r="AC1547">
            <v>3.5263888888875954</v>
          </cell>
          <cell r="AD1547">
            <v>3</v>
          </cell>
          <cell r="AE1547">
            <v>461</v>
          </cell>
          <cell r="AF1547">
            <v>45206.9522103329</v>
          </cell>
          <cell r="AG1547">
            <v>45215.679836792049</v>
          </cell>
          <cell r="AH1547">
            <v>45238.473611111112</v>
          </cell>
          <cell r="AI1547">
            <v>0.12313613375599347</v>
          </cell>
          <cell r="AJ1547">
            <v>10.976190476190476</v>
          </cell>
          <cell r="AK1547">
            <v>23</v>
          </cell>
          <cell r="AL1547">
            <v>32</v>
          </cell>
          <cell r="AM1547">
            <v>21.478599221789885</v>
          </cell>
          <cell r="AN1547">
            <v>27.206225680933851</v>
          </cell>
          <cell r="AO1547">
            <v>18.478599221789885</v>
          </cell>
          <cell r="AP1547">
            <v>42</v>
          </cell>
          <cell r="AQ1547">
            <v>33.6</v>
          </cell>
          <cell r="AR1547">
            <v>28.6</v>
          </cell>
          <cell r="AS1547">
            <v>45225.599999999999</v>
          </cell>
          <cell r="AT1547">
            <v>45220.6</v>
          </cell>
          <cell r="AU1547"/>
          <cell r="AV1547"/>
          <cell r="AW1547"/>
          <cell r="AX1547"/>
          <cell r="AY1547"/>
          <cell r="AZ1547"/>
          <cell r="BA1547"/>
          <cell r="BB1547"/>
          <cell r="BC1547" t="str">
            <v>PAID</v>
          </cell>
          <cell r="BD1547"/>
          <cell r="BE1547">
            <v>45195</v>
          </cell>
          <cell r="BF1547">
            <v>43</v>
          </cell>
          <cell r="BG1547">
            <v>45192</v>
          </cell>
          <cell r="BH1547">
            <v>45238</v>
          </cell>
        </row>
        <row r="1548">
          <cell r="E1548" t="str">
            <v>X22104420529</v>
          </cell>
          <cell r="F1548" t="str">
            <v>IRENE GUTIERREZ GALLARDO</v>
          </cell>
          <cell r="G1548" t="str">
            <v>QUIRINO, PULANGLUPA I, LAS PINAS CITY</v>
          </cell>
          <cell r="H1548" t="str">
            <v>LAS PIÑAS CITY</v>
          </cell>
          <cell r="I1548" t="str">
            <v>PARAÑAQUE</v>
          </cell>
          <cell r="J1548"/>
          <cell r="K1548" t="str">
            <v>W/O ISSUE</v>
          </cell>
          <cell r="L1548" t="str">
            <v>AVECO</v>
          </cell>
          <cell r="M1548" t="str">
            <v>CLOSE</v>
          </cell>
          <cell r="N1548" t="str">
            <v>JSP</v>
          </cell>
          <cell r="O1548">
            <v>287.8</v>
          </cell>
          <cell r="P1548">
            <v>186.7046</v>
          </cell>
          <cell r="Q1548">
            <v>407.67</v>
          </cell>
          <cell r="R1548">
            <v>396</v>
          </cell>
          <cell r="S1548">
            <v>1421267.46</v>
          </cell>
          <cell r="T1548" t="str">
            <v>NEW</v>
          </cell>
          <cell r="U1548">
            <v>200640.59</v>
          </cell>
          <cell r="V1548">
            <v>229044.82</v>
          </cell>
          <cell r="W1548">
            <v>44908.688888888886</v>
          </cell>
          <cell r="X1548">
            <v>44914</v>
          </cell>
          <cell r="Y1548">
            <v>44910</v>
          </cell>
          <cell r="Z1548"/>
          <cell r="AA1548">
            <v>44932.714583333334</v>
          </cell>
          <cell r="AB1548">
            <v>45393.436111111114</v>
          </cell>
          <cell r="AC1548">
            <v>24.025694444448163</v>
          </cell>
          <cell r="AD1548">
            <v>18.714583333334303</v>
          </cell>
          <cell r="AE1548">
            <v>460.72152777777956</v>
          </cell>
          <cell r="AF1548">
            <v>44927.50707070707</v>
          </cell>
          <cell r="AG1548">
            <v>44936.325252525246</v>
          </cell>
          <cell r="AH1548">
            <v>44958.688888888886</v>
          </cell>
          <cell r="AI1548">
            <v>0.82588324652790557</v>
          </cell>
          <cell r="AJ1548">
            <v>9.214430555555591</v>
          </cell>
          <cell r="AK1548">
            <v>32</v>
          </cell>
          <cell r="AL1548">
            <v>28</v>
          </cell>
          <cell r="AM1548">
            <v>21.81818181818182</v>
          </cell>
          <cell r="AN1548">
            <v>27.636363636363637</v>
          </cell>
          <cell r="AO1548">
            <v>18.81818181818182</v>
          </cell>
          <cell r="AP1548">
            <v>50</v>
          </cell>
          <cell r="AQ1548">
            <v>40</v>
          </cell>
          <cell r="AR1548">
            <v>35</v>
          </cell>
          <cell r="AS1548">
            <v>44972.714583333334</v>
          </cell>
          <cell r="AT1548">
            <v>44967.714583333334</v>
          </cell>
          <cell r="AU1548"/>
          <cell r="AV1548"/>
          <cell r="AW1548"/>
          <cell r="AX1548"/>
          <cell r="AY1548"/>
          <cell r="AZ1548"/>
          <cell r="BA1548"/>
          <cell r="BB1548"/>
          <cell r="BC1548" t="str">
            <v>PAID</v>
          </cell>
          <cell r="BD1548"/>
          <cell r="BE1548">
            <v>44935.714583333334</v>
          </cell>
          <cell r="BF1548">
            <v>303.2854166666657</v>
          </cell>
          <cell r="BG1548">
            <v>44954</v>
          </cell>
          <cell r="BH1548">
            <v>45239</v>
          </cell>
        </row>
        <row r="1549">
          <cell r="E1549" t="str">
            <v>X22072872791</v>
          </cell>
          <cell r="F1549" t="str">
            <v>MACY'S INCORPORATED</v>
          </cell>
          <cell r="G1549" t="str">
            <v>NATIONAL, PUTATAN, MUNTINLUPA</v>
          </cell>
          <cell r="H1549" t="str">
            <v>MUNTINLUPA CITY</v>
          </cell>
          <cell r="I1549" t="str">
            <v>PARAÑAQUE</v>
          </cell>
          <cell r="J1549"/>
          <cell r="K1549"/>
          <cell r="L1549" t="str">
            <v>AVECO</v>
          </cell>
          <cell r="M1549" t="str">
            <v>CLOSE</v>
          </cell>
          <cell r="N1549" t="str">
            <v>JSP</v>
          </cell>
          <cell r="O1549">
            <v>454.12</v>
          </cell>
          <cell r="P1549"/>
          <cell r="Q1549">
            <v>662.37</v>
          </cell>
          <cell r="R1549">
            <v>1050</v>
          </cell>
          <cell r="S1549">
            <v>2653770.4</v>
          </cell>
          <cell r="T1549" t="str">
            <v>MODIFICATION</v>
          </cell>
          <cell r="U1549">
            <v>316568.40999999997</v>
          </cell>
          <cell r="V1549">
            <v>321032.84999999998</v>
          </cell>
          <cell r="W1549">
            <v>44902.512499999997</v>
          </cell>
          <cell r="X1549">
            <v>44904.59652777778</v>
          </cell>
          <cell r="Y1549">
            <v>44907</v>
          </cell>
          <cell r="Z1549"/>
          <cell r="AA1549">
            <v>44917.427083333336</v>
          </cell>
          <cell r="AB1549">
            <v>45518.752083333333</v>
          </cell>
          <cell r="AC1549">
            <v>14.914583333338669</v>
          </cell>
          <cell r="AD1549">
            <v>12.830555555556202</v>
          </cell>
          <cell r="AE1549">
            <v>601.32499999999709</v>
          </cell>
          <cell r="AF1549">
            <v>44917.159558823529</v>
          </cell>
          <cell r="AG1549">
            <v>44924.865441176466</v>
          </cell>
          <cell r="AH1549">
            <v>44952.512499999997</v>
          </cell>
          <cell r="AI1549">
            <v>0.6338697916668935</v>
          </cell>
          <cell r="AJ1549">
            <v>10.933181818181765</v>
          </cell>
          <cell r="AK1549">
            <v>40</v>
          </cell>
          <cell r="AL1549">
            <v>20</v>
          </cell>
          <cell r="AM1549">
            <v>17.647058823529413</v>
          </cell>
          <cell r="AN1549">
            <v>22.352941176470591</v>
          </cell>
          <cell r="AO1549">
            <v>14.647058823529413</v>
          </cell>
          <cell r="AP1549">
            <v>55</v>
          </cell>
          <cell r="AQ1549">
            <v>44</v>
          </cell>
          <cell r="AR1549">
            <v>39</v>
          </cell>
          <cell r="AS1549">
            <v>44961.427083333336</v>
          </cell>
          <cell r="AT1549">
            <v>44956.427083333336</v>
          </cell>
          <cell r="AU1549"/>
          <cell r="AV1549"/>
          <cell r="AW1549"/>
          <cell r="AX1549"/>
          <cell r="AY1549"/>
          <cell r="AZ1549"/>
          <cell r="BA1549"/>
          <cell r="BB1549"/>
          <cell r="BC1549" t="str">
            <v>PAID</v>
          </cell>
          <cell r="BD1549"/>
          <cell r="BE1549">
            <v>44920.427083333336</v>
          </cell>
          <cell r="BF1549">
            <v>318.57291666666424</v>
          </cell>
          <cell r="BG1549">
            <v>44917</v>
          </cell>
          <cell r="BH1549">
            <v>45239</v>
          </cell>
        </row>
        <row r="1550">
          <cell r="E1550" t="str">
            <v>X23051651001</v>
          </cell>
          <cell r="F1550" t="str">
            <v>JUAN CARLOS TRASMONTE CUNA</v>
          </cell>
          <cell r="G1550" t="str">
            <v>SCARLET, SUN VALLEY SUBD, PARANAQUE</v>
          </cell>
          <cell r="H1550" t="str">
            <v>PARAÑAQUE CITY</v>
          </cell>
          <cell r="I1550" t="str">
            <v>PARAÑAQUE</v>
          </cell>
          <cell r="J1550"/>
          <cell r="K1550"/>
          <cell r="L1550" t="str">
            <v>AVECO</v>
          </cell>
          <cell r="M1550" t="str">
            <v>CLOSE</v>
          </cell>
          <cell r="N1550" t="str">
            <v>JSP</v>
          </cell>
          <cell r="O1550">
            <v>178.22</v>
          </cell>
          <cell r="P1550">
            <v>130.2801</v>
          </cell>
          <cell r="Q1550">
            <v>255.38</v>
          </cell>
          <cell r="R1550">
            <v>82</v>
          </cell>
          <cell r="S1550">
            <v>699018.77</v>
          </cell>
          <cell r="T1550" t="str">
            <v>MODIFICATION</v>
          </cell>
          <cell r="U1550">
            <v>138913.64000000001</v>
          </cell>
          <cell r="V1550">
            <v>140042.17000000001</v>
          </cell>
          <cell r="W1550">
            <v>45125.649305555555</v>
          </cell>
          <cell r="X1550">
            <v>45127</v>
          </cell>
          <cell r="Y1550">
            <v>45127</v>
          </cell>
          <cell r="Z1550"/>
          <cell r="AA1550">
            <v>45142</v>
          </cell>
          <cell r="AB1550">
            <v>45670</v>
          </cell>
          <cell r="AC1550">
            <v>16.350694444445253</v>
          </cell>
          <cell r="AD1550">
            <v>15</v>
          </cell>
          <cell r="AE1550">
            <v>528</v>
          </cell>
          <cell r="AF1550">
            <v>45146.609037099181</v>
          </cell>
          <cell r="AG1550">
            <v>45155.998298844148</v>
          </cell>
          <cell r="AH1550">
            <v>45175.649305555555</v>
          </cell>
          <cell r="AI1550">
            <v>0.51181795634923155</v>
          </cell>
          <cell r="AJ1550">
            <v>11.478260869565217</v>
          </cell>
          <cell r="AK1550">
            <v>28</v>
          </cell>
          <cell r="AL1550">
            <v>34</v>
          </cell>
          <cell r="AM1550">
            <v>23.959731543624162</v>
          </cell>
          <cell r="AN1550">
            <v>30.348993288590602</v>
          </cell>
          <cell r="AO1550">
            <v>20.959731543624162</v>
          </cell>
          <cell r="AP1550">
            <v>46</v>
          </cell>
          <cell r="AQ1550">
            <v>36.800000000000004</v>
          </cell>
          <cell r="AR1550">
            <v>31.800000000000004</v>
          </cell>
          <cell r="AS1550">
            <v>45178.8</v>
          </cell>
          <cell r="AT1550">
            <v>45173.8</v>
          </cell>
          <cell r="AU1550"/>
          <cell r="AV1550"/>
          <cell r="AW1550"/>
          <cell r="AX1550"/>
          <cell r="AY1550"/>
          <cell r="AZ1550"/>
          <cell r="BA1550"/>
          <cell r="BB1550"/>
          <cell r="BC1550" t="str">
            <v>PAID</v>
          </cell>
          <cell r="BD1550"/>
          <cell r="BE1550">
            <v>45145</v>
          </cell>
          <cell r="BF1550">
            <v>94</v>
          </cell>
          <cell r="BG1550">
            <v>45142</v>
          </cell>
          <cell r="BH1550">
            <v>45239</v>
          </cell>
        </row>
        <row r="1551">
          <cell r="E1551" t="str">
            <v>X22114793857</v>
          </cell>
          <cell r="F1551" t="str">
            <v>GERALD SAM O. DEL ROSARIO</v>
          </cell>
          <cell r="G1551" t="str">
            <v>JAIME LAYA ST., BF HOMES, BF BAYANIHAN, PARAÑAQUE</v>
          </cell>
          <cell r="H1551" t="str">
            <v>PARAÑAQUE CITY</v>
          </cell>
          <cell r="I1551" t="str">
            <v>PARAÑAQUE</v>
          </cell>
          <cell r="J1551" t="str">
            <v>For joint survey with HOA; TCD October 05, 2023</v>
          </cell>
          <cell r="K1551" t="str">
            <v>W/ ISSUE</v>
          </cell>
          <cell r="L1551" t="str">
            <v>AVECO</v>
          </cell>
          <cell r="M1551" t="str">
            <v>CLOSE</v>
          </cell>
          <cell r="N1551" t="str">
            <v>IJP</v>
          </cell>
          <cell r="O1551">
            <v>143.84</v>
          </cell>
          <cell r="P1551">
            <v>122.7885</v>
          </cell>
          <cell r="Q1551">
            <v>230.47</v>
          </cell>
          <cell r="R1551">
            <v>32</v>
          </cell>
          <cell r="S1551">
            <v>678801.72</v>
          </cell>
          <cell r="T1551" t="str">
            <v>MODIFICATION</v>
          </cell>
          <cell r="U1551">
            <v>111739.72</v>
          </cell>
          <cell r="V1551">
            <v>76215.429999999993</v>
          </cell>
          <cell r="W1551">
            <v>45043</v>
          </cell>
          <cell r="X1551">
            <v>45049</v>
          </cell>
          <cell r="Y1551">
            <v>45049</v>
          </cell>
          <cell r="Z1551"/>
          <cell r="AA1551">
            <v>45206.413194444445</v>
          </cell>
          <cell r="AB1551">
            <v>45737.666666666664</v>
          </cell>
          <cell r="AC1551">
            <v>163.41319444444525</v>
          </cell>
          <cell r="AD1551">
            <v>157.41319444444525</v>
          </cell>
          <cell r="AE1551">
            <v>531.25347222221899</v>
          </cell>
          <cell r="AF1551">
            <v>45064.868421052633</v>
          </cell>
          <cell r="AG1551">
            <v>45074.5</v>
          </cell>
          <cell r="AH1551">
            <v>45093</v>
          </cell>
          <cell r="AI1551">
            <v>4.9283344356261267</v>
          </cell>
          <cell r="AJ1551">
            <v>11.548988526569978</v>
          </cell>
          <cell r="AK1551">
            <v>28</v>
          </cell>
          <cell r="AL1551">
            <v>36</v>
          </cell>
          <cell r="AM1551">
            <v>24.868421052631579</v>
          </cell>
          <cell r="AN1551">
            <v>31.499999999999996</v>
          </cell>
          <cell r="AO1551">
            <v>21.868421052631579</v>
          </cell>
          <cell r="AP1551">
            <v>46</v>
          </cell>
          <cell r="AQ1551">
            <v>36.800000000000004</v>
          </cell>
          <cell r="AR1551">
            <v>31.800000000000004</v>
          </cell>
          <cell r="AS1551">
            <v>45243.213194444448</v>
          </cell>
          <cell r="AT1551">
            <v>45238.213194444448</v>
          </cell>
          <cell r="AU1551"/>
          <cell r="AV1551"/>
          <cell r="AW1551"/>
          <cell r="AX1551"/>
          <cell r="AY1551"/>
          <cell r="AZ1551"/>
          <cell r="BA1551"/>
          <cell r="BB1551"/>
          <cell r="BC1551" t="str">
            <v>PAID</v>
          </cell>
          <cell r="BD1551" t="str">
            <v>WITH BACKJOB</v>
          </cell>
          <cell r="BE1551">
            <v>45209.413194444445</v>
          </cell>
          <cell r="BF1551">
            <v>29.586805555554747</v>
          </cell>
          <cell r="BG1551">
            <v>45205</v>
          </cell>
          <cell r="BH1551">
            <v>45239</v>
          </cell>
        </row>
        <row r="1552">
          <cell r="E1552" t="str">
            <v>X23072653597</v>
          </cell>
          <cell r="F1552" t="str">
            <v>GIDEON L. JAVIER</v>
          </cell>
          <cell r="G1552" t="str">
            <v>DE LAS ALAS, PACIFIC MALAYAN VILL, MUNTINLUPA</v>
          </cell>
          <cell r="H1552" t="str">
            <v>MUNTINLUPA CITY</v>
          </cell>
          <cell r="I1552" t="str">
            <v>PARAÑAQUE</v>
          </cell>
          <cell r="J1552" t="str">
            <v>For Sched c/o AVECO</v>
          </cell>
          <cell r="K1552" t="str">
            <v>W/O ISSUE</v>
          </cell>
          <cell r="L1552" t="str">
            <v>AVECO</v>
          </cell>
          <cell r="M1552" t="str">
            <v>CLOSE</v>
          </cell>
          <cell r="N1552" t="str">
            <v>JSP</v>
          </cell>
          <cell r="O1552">
            <v>66.12</v>
          </cell>
          <cell r="P1552">
            <v>47.406700000000001</v>
          </cell>
          <cell r="Q1552">
            <v>94.55</v>
          </cell>
          <cell r="R1552">
            <v>80</v>
          </cell>
          <cell r="S1552">
            <v>308987.78000000003</v>
          </cell>
          <cell r="T1552" t="str">
            <v>MODIFICATION</v>
          </cell>
          <cell r="U1552">
            <v>51196.07</v>
          </cell>
          <cell r="V1552">
            <v>77681.919999999998</v>
          </cell>
          <cell r="W1552">
            <v>45139.527777777781</v>
          </cell>
          <cell r="X1552">
            <v>45141.645138888889</v>
          </cell>
          <cell r="Y1552">
            <v>45145</v>
          </cell>
          <cell r="Z1552"/>
          <cell r="AA1552">
            <v>45219.354120370372</v>
          </cell>
          <cell r="AB1552">
            <v>45464.435416666667</v>
          </cell>
          <cell r="AC1552">
            <v>79.826342592590663</v>
          </cell>
          <cell r="AD1552">
            <v>77.708981481482624</v>
          </cell>
          <cell r="AE1552">
            <v>245.08129629629548</v>
          </cell>
          <cell r="AF1552">
            <v>45158.828158005919</v>
          </cell>
          <cell r="AG1552">
            <v>45167.774926066755</v>
          </cell>
          <cell r="AH1552">
            <v>45189.527777777781</v>
          </cell>
          <cell r="AI1552">
            <v>2.6846966882162842</v>
          </cell>
          <cell r="AJ1552">
            <v>5.8352689594356066</v>
          </cell>
          <cell r="AK1552">
            <v>23</v>
          </cell>
          <cell r="AL1552">
            <v>34</v>
          </cell>
          <cell r="AM1552">
            <v>22.300380228136884</v>
          </cell>
          <cell r="AN1552">
            <v>28.247148288973385</v>
          </cell>
          <cell r="AO1552">
            <v>19.300380228136884</v>
          </cell>
          <cell r="AP1552">
            <v>42</v>
          </cell>
          <cell r="AQ1552">
            <v>33.6</v>
          </cell>
          <cell r="AR1552">
            <v>28.6</v>
          </cell>
          <cell r="AS1552">
            <v>45252.95412037037</v>
          </cell>
          <cell r="AT1552">
            <v>45247.95412037037</v>
          </cell>
          <cell r="AU1552"/>
          <cell r="AV1552"/>
          <cell r="AW1552"/>
          <cell r="AX1552"/>
          <cell r="AY1552"/>
          <cell r="AZ1552"/>
          <cell r="BA1552"/>
          <cell r="BB1552"/>
          <cell r="BC1552" t="str">
            <v>PAID</v>
          </cell>
          <cell r="BD1552"/>
          <cell r="BE1552">
            <v>45222.354120370372</v>
          </cell>
          <cell r="BF1552">
            <v>16.645879629628325</v>
          </cell>
          <cell r="BG1552">
            <v>45217</v>
          </cell>
          <cell r="BH1552">
            <v>45239</v>
          </cell>
        </row>
        <row r="1553">
          <cell r="E1553" t="str">
            <v>X23010301614</v>
          </cell>
          <cell r="F1553" t="str">
            <v>MARILOU G. NUMATA</v>
          </cell>
          <cell r="G1553" t="str">
            <v>CESAR VIRATA, BF HOMES, PARAÑAQUE</v>
          </cell>
          <cell r="H1553" t="str">
            <v>PARAÑAQUE CITY</v>
          </cell>
          <cell r="I1553" t="str">
            <v>PARAÑAQUE</v>
          </cell>
          <cell r="J1553"/>
          <cell r="K1553" t="str">
            <v>W/O ISSUE</v>
          </cell>
          <cell r="L1553" t="str">
            <v>AVECO</v>
          </cell>
          <cell r="M1553" t="str">
            <v>CLOSE</v>
          </cell>
          <cell r="N1553" t="str">
            <v>JSP</v>
          </cell>
          <cell r="O1553">
            <v>66.028800000000004</v>
          </cell>
          <cell r="P1553">
            <v>56.010300000000001</v>
          </cell>
          <cell r="Q1553">
            <v>96.57</v>
          </cell>
          <cell r="R1553">
            <v>44</v>
          </cell>
          <cell r="S1553">
            <v>355077.17</v>
          </cell>
          <cell r="T1553" t="str">
            <v>MODIFICATION</v>
          </cell>
          <cell r="U1553">
            <v>51456.25</v>
          </cell>
          <cell r="V1553">
            <v>65444.12</v>
          </cell>
          <cell r="W1553">
            <v>45044</v>
          </cell>
          <cell r="X1553">
            <v>45045</v>
          </cell>
          <cell r="Y1553">
            <v>45049</v>
          </cell>
          <cell r="Z1553"/>
          <cell r="AA1553">
            <v>45051</v>
          </cell>
          <cell r="AB1553">
            <v>45523.654166666667</v>
          </cell>
          <cell r="AC1553">
            <v>7</v>
          </cell>
          <cell r="AD1553">
            <v>6</v>
          </cell>
          <cell r="AE1553">
            <v>472.65416666666715</v>
          </cell>
          <cell r="AF1553">
            <v>45064.085501858739</v>
          </cell>
          <cell r="AG1553">
            <v>45073.241635687729</v>
          </cell>
          <cell r="AH1553">
            <v>45094</v>
          </cell>
          <cell r="AI1553">
            <v>0.22741545893719806</v>
          </cell>
          <cell r="AJ1553">
            <v>11.253670634920647</v>
          </cell>
          <cell r="AK1553">
            <v>23</v>
          </cell>
          <cell r="AL1553">
            <v>36</v>
          </cell>
          <cell r="AM1553">
            <v>23.085501858736059</v>
          </cell>
          <cell r="AN1553">
            <v>29.241635687732341</v>
          </cell>
          <cell r="AO1553">
            <v>20.085501858736059</v>
          </cell>
          <cell r="AP1553">
            <v>42</v>
          </cell>
          <cell r="AQ1553">
            <v>33.6</v>
          </cell>
          <cell r="AR1553">
            <v>28.6</v>
          </cell>
          <cell r="AS1553">
            <v>45084.6</v>
          </cell>
          <cell r="AT1553">
            <v>45079.6</v>
          </cell>
          <cell r="AU1553"/>
          <cell r="AV1553"/>
          <cell r="AW1553"/>
          <cell r="AX1553"/>
          <cell r="AY1553"/>
          <cell r="AZ1553"/>
          <cell r="BA1553"/>
          <cell r="BB1553"/>
          <cell r="BC1553" t="str">
            <v>PAID</v>
          </cell>
          <cell r="BD1553"/>
          <cell r="BE1553">
            <v>45054</v>
          </cell>
          <cell r="BF1553">
            <v>185</v>
          </cell>
          <cell r="BG1553">
            <v>45050</v>
          </cell>
          <cell r="BH1553">
            <v>45239</v>
          </cell>
        </row>
        <row r="1554">
          <cell r="E1554" t="str">
            <v>X23083140021</v>
          </cell>
          <cell r="F1554" t="str">
            <v>G PRODUCTIONS INC.</v>
          </cell>
          <cell r="G1554" t="str">
            <v>DAANG HARI, ALABANG WEST, LAS PINAS CITY</v>
          </cell>
          <cell r="H1554" t="str">
            <v>LAS PIÑAS CITY</v>
          </cell>
          <cell r="I1554" t="str">
            <v>PARAÑAQUE</v>
          </cell>
          <cell r="J1554" t="str">
            <v>TCD September 02, 2023</v>
          </cell>
          <cell r="K1554" t="str">
            <v>W/O ISSUE</v>
          </cell>
          <cell r="L1554" t="str">
            <v>ECOM</v>
          </cell>
          <cell r="M1554" t="str">
            <v>CLOSE</v>
          </cell>
          <cell r="N1554" t="str">
            <v>IJP</v>
          </cell>
          <cell r="O1554">
            <v>177.24</v>
          </cell>
          <cell r="P1554">
            <v>110.34610000000001</v>
          </cell>
          <cell r="Q1554">
            <v>242.58</v>
          </cell>
          <cell r="R1554">
            <v>112</v>
          </cell>
          <cell r="S1554">
            <v>940293.84</v>
          </cell>
          <cell r="T1554" t="str">
            <v>NEW</v>
          </cell>
          <cell r="U1554">
            <v>138152</v>
          </cell>
          <cell r="V1554">
            <v>72551.25</v>
          </cell>
          <cell r="W1554">
            <v>45155.605555555558</v>
          </cell>
          <cell r="X1554">
            <v>45167</v>
          </cell>
          <cell r="Y1554">
            <v>45160</v>
          </cell>
          <cell r="Z1554"/>
          <cell r="AA1554">
            <v>45172.507638888892</v>
          </cell>
          <cell r="AB1554">
            <v>45607.318749999999</v>
          </cell>
          <cell r="AC1554">
            <v>16.902083333334303</v>
          </cell>
          <cell r="AD1554">
            <v>5.507638888891961</v>
          </cell>
          <cell r="AE1554">
            <v>434.81111111110658</v>
          </cell>
          <cell r="AF1554">
            <v>45175.619254185694</v>
          </cell>
          <cell r="AG1554">
            <v>45184.756240487062</v>
          </cell>
          <cell r="AH1554">
            <v>45205.605555555558</v>
          </cell>
          <cell r="AI1554">
            <v>0.55082682291669827</v>
          </cell>
          <cell r="AJ1554">
            <v>9.4524154589371001</v>
          </cell>
          <cell r="AK1554">
            <v>28</v>
          </cell>
          <cell r="AL1554">
            <v>32</v>
          </cell>
          <cell r="AM1554">
            <v>23.013698630136989</v>
          </cell>
          <cell r="AN1554">
            <v>29.150684931506852</v>
          </cell>
          <cell r="AO1554">
            <v>20.013698630136989</v>
          </cell>
          <cell r="AP1554">
            <v>46</v>
          </cell>
          <cell r="AQ1554">
            <v>36.800000000000004</v>
          </cell>
          <cell r="AR1554">
            <v>31.800000000000004</v>
          </cell>
          <cell r="AS1554">
            <v>45209.307638888895</v>
          </cell>
          <cell r="AT1554">
            <v>45204.307638888895</v>
          </cell>
          <cell r="AU1554"/>
          <cell r="AV1554"/>
          <cell r="AW1554"/>
          <cell r="AX1554"/>
          <cell r="AY1554"/>
          <cell r="AZ1554"/>
          <cell r="BA1554"/>
          <cell r="BB1554"/>
          <cell r="BC1554" t="str">
            <v>PAID</v>
          </cell>
          <cell r="BD1554" t="str">
            <v>WITH BACKJOB</v>
          </cell>
          <cell r="BE1554">
            <v>45175.507638888892</v>
          </cell>
          <cell r="BF1554">
            <v>63.492361111108039</v>
          </cell>
          <cell r="BG1554">
            <v>45171</v>
          </cell>
          <cell r="BH1554">
            <v>45239</v>
          </cell>
        </row>
        <row r="1555">
          <cell r="E1555" t="str">
            <v>X22114721536</v>
          </cell>
          <cell r="F1555" t="str">
            <v>DELFINA VIRGINIA VELASCO CHUA</v>
          </cell>
          <cell r="G1555" t="str">
            <v>MADRIGAL, AYALA-ALABANG VILL, MUNTINLUPA</v>
          </cell>
          <cell r="H1555" t="str">
            <v>MUNTINLUPA CITY</v>
          </cell>
          <cell r="I1555" t="str">
            <v>PARAÑAQUE</v>
          </cell>
          <cell r="J1555"/>
          <cell r="K1555" t="str">
            <v>W/ ISSUE</v>
          </cell>
          <cell r="L1555" t="str">
            <v>ECOM</v>
          </cell>
          <cell r="M1555" t="str">
            <v>CLOSE</v>
          </cell>
          <cell r="N1555" t="str">
            <v>RRG</v>
          </cell>
          <cell r="O1555">
            <v>64.52</v>
          </cell>
          <cell r="P1555">
            <v>46.518000000000001</v>
          </cell>
          <cell r="Q1555">
            <v>95.77</v>
          </cell>
          <cell r="R1555">
            <v>70.099999999999994</v>
          </cell>
          <cell r="S1555">
            <v>365470.29</v>
          </cell>
          <cell r="T1555" t="str">
            <v>NEW</v>
          </cell>
          <cell r="U1555">
            <v>49929.87</v>
          </cell>
          <cell r="V1555">
            <v>21280.05</v>
          </cell>
          <cell r="W1555">
            <v>45162.554166666669</v>
          </cell>
          <cell r="X1555">
            <v>45168</v>
          </cell>
          <cell r="Y1555">
            <v>45163</v>
          </cell>
          <cell r="Z1555"/>
          <cell r="AA1555">
            <v>45183</v>
          </cell>
          <cell r="AB1555">
            <v>45692.679861111108</v>
          </cell>
          <cell r="AC1555">
            <v>20.445833333331393</v>
          </cell>
          <cell r="AD1555">
            <v>15</v>
          </cell>
          <cell r="AE1555">
            <v>509.67986111110804</v>
          </cell>
          <cell r="AF1555">
            <v>45181.854546894807</v>
          </cell>
          <cell r="AG1555">
            <v>45190.801314955643</v>
          </cell>
          <cell r="AH1555">
            <v>45212.554166666669</v>
          </cell>
          <cell r="AI1555">
            <v>0.68762841005961073</v>
          </cell>
          <cell r="AJ1555">
            <v>12.135234788359716</v>
          </cell>
          <cell r="AK1555">
            <v>23</v>
          </cell>
          <cell r="AL1555">
            <v>34</v>
          </cell>
          <cell r="AM1555">
            <v>22.300380228136884</v>
          </cell>
          <cell r="AN1555">
            <v>28.247148288973385</v>
          </cell>
          <cell r="AO1555">
            <v>19.300380228136884</v>
          </cell>
          <cell r="AP1555">
            <v>42</v>
          </cell>
          <cell r="AQ1555">
            <v>33.6</v>
          </cell>
          <cell r="AR1555">
            <v>28.6</v>
          </cell>
          <cell r="AS1555">
            <v>45216.6</v>
          </cell>
          <cell r="AT1555">
            <v>45211.6</v>
          </cell>
          <cell r="AU1555"/>
          <cell r="AV1555"/>
          <cell r="AW1555"/>
          <cell r="AX1555"/>
          <cell r="AY1555"/>
          <cell r="AZ1555"/>
          <cell r="BA1555"/>
          <cell r="BB1555"/>
          <cell r="BC1555" t="str">
            <v>PAID</v>
          </cell>
          <cell r="BD1555"/>
          <cell r="BE1555">
            <v>45186</v>
          </cell>
          <cell r="BF1555">
            <v>53</v>
          </cell>
          <cell r="BG1555">
            <v>45181</v>
          </cell>
          <cell r="BH1555">
            <v>45239</v>
          </cell>
        </row>
        <row r="1556">
          <cell r="E1556" t="str">
            <v>X23051885276</v>
          </cell>
          <cell r="F1556" t="str">
            <v>LONG ISLAND INVESTMENT GROUP CORP.</v>
          </cell>
          <cell r="G1556" t="str">
            <v>JACKSON , PALM COAST MARINA, PARANAQUE</v>
          </cell>
          <cell r="H1556" t="str">
            <v>PARAÑAQUE CITY</v>
          </cell>
          <cell r="I1556" t="str">
            <v>PARAÑAQUE</v>
          </cell>
          <cell r="J1556" t="str">
            <v>Issue on truss guy location task 2; awaiting branch for finalization of location</v>
          </cell>
          <cell r="K1556" t="str">
            <v>W/ ISSUE</v>
          </cell>
          <cell r="L1556" t="str">
            <v>ECOM</v>
          </cell>
          <cell r="M1556" t="str">
            <v>CLOSE</v>
          </cell>
          <cell r="N1556" t="str">
            <v>JSP</v>
          </cell>
          <cell r="O1556">
            <v>257.70999999999998</v>
          </cell>
          <cell r="P1556">
            <v>183.84370000000001</v>
          </cell>
          <cell r="Q1556">
            <v>358.68</v>
          </cell>
          <cell r="R1556">
            <v>0</v>
          </cell>
          <cell r="S1556">
            <v>1088968.28</v>
          </cell>
          <cell r="T1556" t="str">
            <v>NEW</v>
          </cell>
          <cell r="U1556">
            <v>200827.57</v>
          </cell>
          <cell r="V1556">
            <v>216324.62</v>
          </cell>
          <cell r="W1556">
            <v>45181.635416666664</v>
          </cell>
          <cell r="X1556">
            <v>45187</v>
          </cell>
          <cell r="Y1556">
            <v>45182</v>
          </cell>
          <cell r="Z1556"/>
          <cell r="AA1556">
            <v>45202.573611111111</v>
          </cell>
          <cell r="AB1556">
            <v>45336.754166666666</v>
          </cell>
          <cell r="AC1556">
            <v>20.938194444446708</v>
          </cell>
          <cell r="AD1556">
            <v>15.573611111110949</v>
          </cell>
          <cell r="AE1556">
            <v>134.18055555555475</v>
          </cell>
          <cell r="AF1556">
            <v>45204.107114779872</v>
          </cell>
          <cell r="AG1556">
            <v>45213.89956761006</v>
          </cell>
          <cell r="AH1556">
            <v>45231.635416666664</v>
          </cell>
          <cell r="AI1556">
            <v>0.61651350308648634</v>
          </cell>
          <cell r="AJ1556">
            <v>2.795428240740724</v>
          </cell>
          <cell r="AK1556">
            <v>30</v>
          </cell>
          <cell r="AL1556">
            <v>36</v>
          </cell>
          <cell r="AM1556">
            <v>25.471698113207545</v>
          </cell>
          <cell r="AN1556">
            <v>32.264150943396224</v>
          </cell>
          <cell r="AO1556">
            <v>22.471698113207545</v>
          </cell>
          <cell r="AP1556">
            <v>48</v>
          </cell>
          <cell r="AQ1556">
            <v>38.400000000000006</v>
          </cell>
          <cell r="AR1556">
            <v>33.400000000000006</v>
          </cell>
          <cell r="AS1556">
            <v>45240.973611111112</v>
          </cell>
          <cell r="AT1556">
            <v>45235.973611111112</v>
          </cell>
          <cell r="AU1556"/>
          <cell r="AV1556"/>
          <cell r="AW1556"/>
          <cell r="AX1556"/>
          <cell r="AY1556"/>
          <cell r="AZ1556"/>
          <cell r="BA1556"/>
          <cell r="BB1556"/>
          <cell r="BC1556" t="str">
            <v>PAID</v>
          </cell>
          <cell r="BD1556"/>
          <cell r="BE1556">
            <v>45205.573611111111</v>
          </cell>
          <cell r="BF1556">
            <v>33.426388888889051</v>
          </cell>
          <cell r="BG1556">
            <v>45201</v>
          </cell>
          <cell r="BH1556">
            <v>45239</v>
          </cell>
        </row>
        <row r="1557">
          <cell r="E1557" t="str">
            <v>X23051733881</v>
          </cell>
          <cell r="F1557" t="str">
            <v>LONG ISLAND INVESTMENT GROUP CORP.</v>
          </cell>
          <cell r="G1557" t="str">
            <v>JACKSON , PALM COAST MARINA, PARANAQUE</v>
          </cell>
          <cell r="H1557" t="str">
            <v>PARAÑAQUE CITY</v>
          </cell>
          <cell r="I1557" t="str">
            <v>PARAÑAQUE</v>
          </cell>
          <cell r="J1557" t="str">
            <v>Issue on truss guy location task 2; awaiting branch for finalization of location</v>
          </cell>
          <cell r="K1557" t="str">
            <v>W/ ISSUE</v>
          </cell>
          <cell r="L1557" t="str">
            <v>ECOM</v>
          </cell>
          <cell r="M1557" t="str">
            <v>CLOSE</v>
          </cell>
          <cell r="N1557" t="str">
            <v>JSP</v>
          </cell>
          <cell r="O1557">
            <v>233.58</v>
          </cell>
          <cell r="P1557">
            <v>107.3361</v>
          </cell>
          <cell r="Q1557">
            <v>346.97</v>
          </cell>
          <cell r="R1557">
            <v>846</v>
          </cell>
          <cell r="S1557">
            <v>2468273.21</v>
          </cell>
          <cell r="T1557" t="str">
            <v>NEW</v>
          </cell>
          <cell r="U1557">
            <v>182051.17</v>
          </cell>
          <cell r="V1557">
            <v>187002.85</v>
          </cell>
          <cell r="W1557">
            <v>45181.635416666664</v>
          </cell>
          <cell r="X1557">
            <v>45187</v>
          </cell>
          <cell r="Y1557">
            <v>45182</v>
          </cell>
          <cell r="Z1557"/>
          <cell r="AA1557">
            <v>45202.615277777775</v>
          </cell>
          <cell r="AB1557">
            <v>45316.672222222223</v>
          </cell>
          <cell r="AC1557">
            <v>20.979861111110949</v>
          </cell>
          <cell r="AD1557">
            <v>15.615277777775191</v>
          </cell>
          <cell r="AE1557">
            <v>114.05694444444816</v>
          </cell>
          <cell r="AF1557">
            <v>45197.183803763437</v>
          </cell>
          <cell r="AG1557">
            <v>45205.130040322576</v>
          </cell>
          <cell r="AH1557">
            <v>45231.635416666664</v>
          </cell>
          <cell r="AI1557">
            <v>0.84831612318839911</v>
          </cell>
          <cell r="AJ1557">
            <v>2.3761863425926699</v>
          </cell>
          <cell r="AK1557">
            <v>30</v>
          </cell>
          <cell r="AL1557">
            <v>23</v>
          </cell>
          <cell r="AM1557">
            <v>18.548387096774192</v>
          </cell>
          <cell r="AN1557">
            <v>23.494623655913976</v>
          </cell>
          <cell r="AO1557">
            <v>15.548387096774192</v>
          </cell>
          <cell r="AP1557">
            <v>48</v>
          </cell>
          <cell r="AQ1557">
            <v>38.400000000000006</v>
          </cell>
          <cell r="AR1557">
            <v>33.400000000000006</v>
          </cell>
          <cell r="AS1557">
            <v>45241.015277777777</v>
          </cell>
          <cell r="AT1557">
            <v>45236.015277777777</v>
          </cell>
          <cell r="AU1557"/>
          <cell r="AV1557"/>
          <cell r="AW1557"/>
          <cell r="AX1557"/>
          <cell r="AY1557"/>
          <cell r="AZ1557"/>
          <cell r="BA1557"/>
          <cell r="BB1557"/>
          <cell r="BC1557" t="str">
            <v>PAID</v>
          </cell>
          <cell r="BD1557"/>
          <cell r="BE1557">
            <v>45205.615277777775</v>
          </cell>
          <cell r="BF1557">
            <v>33.384722222224809</v>
          </cell>
          <cell r="BG1557">
            <v>45201</v>
          </cell>
          <cell r="BH1557">
            <v>45239</v>
          </cell>
        </row>
        <row r="1558">
          <cell r="E1558" t="str">
            <v>X22051908991</v>
          </cell>
          <cell r="F1558" t="str">
            <v>MSK MULTIMETAL ENTERPRISES CORPORATION</v>
          </cell>
          <cell r="G1558" t="str">
            <v>NIOG II, NIOG II, BACOOR</v>
          </cell>
          <cell r="H1558" t="str">
            <v>BACOOR CITY</v>
          </cell>
          <cell r="I1558" t="str">
            <v>DASMA</v>
          </cell>
          <cell r="J1558"/>
          <cell r="K1558" t="str">
            <v>W/O ISSUE</v>
          </cell>
          <cell r="L1558" t="str">
            <v>ECOM</v>
          </cell>
          <cell r="M1558" t="str">
            <v>CLOSE</v>
          </cell>
          <cell r="N1558" t="str">
            <v>IJP</v>
          </cell>
          <cell r="O1558">
            <v>259.44</v>
          </cell>
          <cell r="P1558">
            <v>129.49420000000001</v>
          </cell>
          <cell r="Q1558">
            <v>357.98</v>
          </cell>
          <cell r="R1558">
            <v>378</v>
          </cell>
          <cell r="S1558">
            <v>1234532.27</v>
          </cell>
          <cell r="T1558" t="str">
            <v>NEW</v>
          </cell>
          <cell r="U1558">
            <v>202214.69</v>
          </cell>
          <cell r="V1558">
            <v>171858.86</v>
          </cell>
          <cell r="W1558">
            <v>45198.564583333333</v>
          </cell>
          <cell r="X1558">
            <v>45202</v>
          </cell>
          <cell r="Y1558">
            <v>45202</v>
          </cell>
          <cell r="Z1558"/>
          <cell r="AA1558">
            <v>45210</v>
          </cell>
          <cell r="AB1558">
            <v>45406.447222222225</v>
          </cell>
          <cell r="AC1558">
            <v>11.435416666667152</v>
          </cell>
          <cell r="AD1558">
            <v>8</v>
          </cell>
          <cell r="AE1558">
            <v>196.44722222222481</v>
          </cell>
          <cell r="AF1558">
            <v>45216.993154761905</v>
          </cell>
          <cell r="AG1558">
            <v>45225.707440476188</v>
          </cell>
          <cell r="AH1558">
            <v>45248.564583333333</v>
          </cell>
          <cell r="AI1558">
            <v>0.4002395833333503</v>
          </cell>
          <cell r="AJ1558">
            <v>4.0926504629630172</v>
          </cell>
          <cell r="AK1558">
            <v>30</v>
          </cell>
          <cell r="AL1558">
            <v>28</v>
          </cell>
          <cell r="AM1558">
            <v>21.428571428571431</v>
          </cell>
          <cell r="AN1558">
            <v>27.142857142857146</v>
          </cell>
          <cell r="AO1558">
            <v>18.428571428571431</v>
          </cell>
          <cell r="AP1558">
            <v>48</v>
          </cell>
          <cell r="AQ1558">
            <v>38.400000000000006</v>
          </cell>
          <cell r="AR1558">
            <v>33.400000000000006</v>
          </cell>
          <cell r="AS1558">
            <v>45248.4</v>
          </cell>
          <cell r="AT1558">
            <v>45243.4</v>
          </cell>
          <cell r="AU1558"/>
          <cell r="AV1558"/>
          <cell r="AW1558"/>
          <cell r="AX1558"/>
          <cell r="AY1558"/>
          <cell r="AZ1558"/>
          <cell r="BA1558"/>
          <cell r="BB1558"/>
          <cell r="BC1558" t="str">
            <v>PAID</v>
          </cell>
          <cell r="BD1558"/>
          <cell r="BE1558">
            <v>45213</v>
          </cell>
          <cell r="BF1558">
            <v>26</v>
          </cell>
          <cell r="BG1558">
            <v>45208</v>
          </cell>
          <cell r="BH1558">
            <v>45239</v>
          </cell>
        </row>
        <row r="1559">
          <cell r="E1559" t="str">
            <v>X23072626304</v>
          </cell>
          <cell r="F1559" t="str">
            <v>NEW PACIFIC RESOURCES MANAGEMENT (SPV-AMC), INC.</v>
          </cell>
          <cell r="G1559" t="str">
            <v>BLOCK 1, SOLVIENTO VILLAS PH 3, BACOOR</v>
          </cell>
          <cell r="H1559" t="str">
            <v>BACOOR CITY</v>
          </cell>
          <cell r="I1559" t="str">
            <v>DASMA</v>
          </cell>
          <cell r="J1559" t="str">
            <v>No pole staking, approval nung guying location (lahat), No service wire provided by customer; For tapping by contractor 091223</v>
          </cell>
          <cell r="K1559" t="str">
            <v>W/ ISSUE</v>
          </cell>
          <cell r="L1559" t="str">
            <v>AVECO</v>
          </cell>
          <cell r="M1559" t="str">
            <v>CLOSE</v>
          </cell>
          <cell r="N1559" t="str">
            <v>IJP</v>
          </cell>
          <cell r="O1559">
            <v>678.69</v>
          </cell>
          <cell r="P1559">
            <v>417.84109999999998</v>
          </cell>
          <cell r="Q1559">
            <v>952.55</v>
          </cell>
          <cell r="R1559">
            <v>150</v>
          </cell>
          <cell r="S1559">
            <v>2315206.0699999998</v>
          </cell>
          <cell r="T1559" t="str">
            <v>NEW</v>
          </cell>
          <cell r="U1559">
            <v>528915.99</v>
          </cell>
          <cell r="V1559">
            <v>308547.53999999998</v>
          </cell>
          <cell r="W1559">
            <v>45145.603472222225</v>
          </cell>
          <cell r="X1559">
            <v>45153</v>
          </cell>
          <cell r="Y1559">
            <v>45148</v>
          </cell>
          <cell r="Z1559"/>
          <cell r="AA1559">
            <v>45192</v>
          </cell>
          <cell r="AB1559">
            <v>45698.625694444447</v>
          </cell>
          <cell r="AC1559">
            <v>46.396527777775191</v>
          </cell>
          <cell r="AD1559">
            <v>39</v>
          </cell>
          <cell r="AE1559">
            <v>506.62569444444671</v>
          </cell>
          <cell r="AF1559">
            <v>45168.135387115843</v>
          </cell>
          <cell r="AG1559">
            <v>45177.943897754143</v>
          </cell>
          <cell r="AH1559">
            <v>45195.603472222225</v>
          </cell>
          <cell r="AI1559">
            <v>1.3628980034721461</v>
          </cell>
          <cell r="AJ1559">
            <v>9.2113762626263043</v>
          </cell>
          <cell r="AK1559">
            <v>40</v>
          </cell>
          <cell r="AL1559">
            <v>32</v>
          </cell>
          <cell r="AM1559">
            <v>25.531914893617024</v>
          </cell>
          <cell r="AN1559">
            <v>32.340425531914896</v>
          </cell>
          <cell r="AO1559">
            <v>22.531914893617024</v>
          </cell>
          <cell r="AP1559">
            <v>55</v>
          </cell>
          <cell r="AQ1559">
            <v>44</v>
          </cell>
          <cell r="AR1559">
            <v>39</v>
          </cell>
          <cell r="AS1559">
            <v>45236</v>
          </cell>
          <cell r="AT1559">
            <v>45231</v>
          </cell>
          <cell r="AU1559"/>
          <cell r="AV1559"/>
          <cell r="AW1559"/>
          <cell r="AX1559"/>
          <cell r="AY1559"/>
          <cell r="AZ1559"/>
          <cell r="BA1559"/>
          <cell r="BB1559"/>
          <cell r="BC1559" t="str">
            <v>PAID</v>
          </cell>
          <cell r="BD1559"/>
          <cell r="BE1559">
            <v>45195</v>
          </cell>
          <cell r="BF1559">
            <v>44</v>
          </cell>
          <cell r="BG1559">
            <v>45190</v>
          </cell>
          <cell r="BH1559">
            <v>45239</v>
          </cell>
        </row>
        <row r="1560">
          <cell r="E1560" t="str">
            <v>X23041407948</v>
          </cell>
          <cell r="F1560" t="str">
            <v>PHILIPPINE FIBER INDUSTRY DEVELOPMENT AUTHORITY</v>
          </cell>
          <cell r="G1560" t="str">
            <v>ARIA, STA. CECILIA VILL, LAS PINAS CITY</v>
          </cell>
          <cell r="H1560" t="str">
            <v>LAS PIÑAS CITY</v>
          </cell>
          <cell r="I1560" t="str">
            <v>PARAÑAQUE</v>
          </cell>
          <cell r="J1560" t="str">
            <v>TCD September 23, 2023</v>
          </cell>
          <cell r="K1560" t="str">
            <v>W/O ISSUE</v>
          </cell>
          <cell r="L1560" t="str">
            <v>AVECO</v>
          </cell>
          <cell r="M1560" t="str">
            <v>CLOSE</v>
          </cell>
          <cell r="N1560" t="str">
            <v>JSP</v>
          </cell>
          <cell r="O1560">
            <v>335.76</v>
          </cell>
          <cell r="P1560">
            <v>123.3068</v>
          </cell>
          <cell r="Q1560">
            <v>464.23</v>
          </cell>
          <cell r="R1560">
            <v>665</v>
          </cell>
          <cell r="S1560">
            <v>2588608.39</v>
          </cell>
          <cell r="T1560" t="str">
            <v>NEW</v>
          </cell>
          <cell r="U1560">
            <v>261803.89</v>
          </cell>
          <cell r="V1560">
            <v>267971.62</v>
          </cell>
          <cell r="W1560">
            <v>45183.53125</v>
          </cell>
          <cell r="X1560">
            <v>45187</v>
          </cell>
          <cell r="Y1560">
            <v>45184</v>
          </cell>
          <cell r="Z1560"/>
          <cell r="AA1560">
            <v>45192</v>
          </cell>
          <cell r="AB1560">
            <v>45316.645138888889</v>
          </cell>
          <cell r="AC1560">
            <v>8.46875</v>
          </cell>
          <cell r="AD1560">
            <v>5</v>
          </cell>
          <cell r="AE1560">
            <v>124.64513888888905</v>
          </cell>
          <cell r="AF1560">
            <v>45199.370840443684</v>
          </cell>
          <cell r="AG1560">
            <v>45207.394731228669</v>
          </cell>
          <cell r="AH1560">
            <v>45233.53125</v>
          </cell>
          <cell r="AI1560">
            <v>0.33713909646739132</v>
          </cell>
          <cell r="AJ1560">
            <v>2.4929027777777808</v>
          </cell>
          <cell r="AK1560">
            <v>32</v>
          </cell>
          <cell r="AL1560">
            <v>23</v>
          </cell>
          <cell r="AM1560">
            <v>18.839590443686006</v>
          </cell>
          <cell r="AN1560">
            <v>23.863481228668942</v>
          </cell>
          <cell r="AO1560">
            <v>15.839590443686006</v>
          </cell>
          <cell r="AP1560">
            <v>50</v>
          </cell>
          <cell r="AQ1560">
            <v>40</v>
          </cell>
          <cell r="AR1560">
            <v>35</v>
          </cell>
          <cell r="AS1560">
            <v>45232</v>
          </cell>
          <cell r="AT1560">
            <v>45227</v>
          </cell>
          <cell r="AU1560"/>
          <cell r="AV1560"/>
          <cell r="AW1560"/>
          <cell r="AX1560"/>
          <cell r="AY1560"/>
          <cell r="AZ1560"/>
          <cell r="BA1560"/>
          <cell r="BB1560"/>
          <cell r="BC1560" t="str">
            <v>PAID</v>
          </cell>
          <cell r="BD1560"/>
          <cell r="BE1560">
            <v>45195</v>
          </cell>
          <cell r="BF1560">
            <v>48</v>
          </cell>
          <cell r="BG1560">
            <v>45192</v>
          </cell>
          <cell r="BH1560">
            <v>45243</v>
          </cell>
        </row>
        <row r="1561">
          <cell r="E1561" t="str">
            <v>X22114706622</v>
          </cell>
          <cell r="F1561" t="str">
            <v>PUREGOLD PRICE CLUB, INC.</v>
          </cell>
          <cell r="G1561" t="str">
            <v>QUIRINO, PULANGLUPA I, LAS PINAS CITY</v>
          </cell>
          <cell r="H1561" t="str">
            <v>LAS PIÑAS CITY</v>
          </cell>
          <cell r="I1561" t="str">
            <v>PARAÑAQUE</v>
          </cell>
          <cell r="J1561"/>
          <cell r="K1561" t="str">
            <v>W/O ISSUE</v>
          </cell>
          <cell r="L1561" t="str">
            <v>AVECO</v>
          </cell>
          <cell r="M1561" t="str">
            <v>CLOSE</v>
          </cell>
          <cell r="N1561" t="str">
            <v>JSP</v>
          </cell>
          <cell r="O1561">
            <v>61.85</v>
          </cell>
          <cell r="P1561">
            <v>9.16</v>
          </cell>
          <cell r="Q1561">
            <v>84.68</v>
          </cell>
          <cell r="R1561">
            <v>280</v>
          </cell>
          <cell r="S1561">
            <v>160475.16</v>
          </cell>
          <cell r="T1561" t="str">
            <v>NEW</v>
          </cell>
          <cell r="U1561">
            <v>43133.42</v>
          </cell>
          <cell r="V1561">
            <v>40115.379999999997</v>
          </cell>
          <cell r="W1561">
            <v>44917.629166666666</v>
          </cell>
          <cell r="X1561">
            <v>44924</v>
          </cell>
          <cell r="Y1561">
            <v>44924</v>
          </cell>
          <cell r="Z1561"/>
          <cell r="AA1561">
            <v>44932.709027777775</v>
          </cell>
          <cell r="AB1561">
            <v>45393.415277777778</v>
          </cell>
          <cell r="AC1561">
            <v>15.079861111109494</v>
          </cell>
          <cell r="AD1561">
            <v>8.7090277777751908</v>
          </cell>
          <cell r="AE1561">
            <v>460.70625000000291</v>
          </cell>
          <cell r="AF1561">
            <v>44935.246696547147</v>
          </cell>
          <cell r="AG1561">
            <v>44943.744704515273</v>
          </cell>
          <cell r="AH1561">
            <v>44967.629166666666</v>
          </cell>
          <cell r="AI1561">
            <v>0.54855726650557723</v>
          </cell>
          <cell r="AJ1561">
            <v>10.969196428571498</v>
          </cell>
          <cell r="AK1561">
            <v>23</v>
          </cell>
          <cell r="AL1561">
            <v>30</v>
          </cell>
          <cell r="AM1561">
            <v>20.617529880478088</v>
          </cell>
          <cell r="AN1561">
            <v>26.115537848605577</v>
          </cell>
          <cell r="AO1561">
            <v>17.617529880478088</v>
          </cell>
          <cell r="AP1561">
            <v>42</v>
          </cell>
          <cell r="AQ1561">
            <v>33.6</v>
          </cell>
          <cell r="AR1561">
            <v>28.6</v>
          </cell>
          <cell r="AS1561">
            <v>44966.309027777774</v>
          </cell>
          <cell r="AT1561">
            <v>44961.309027777774</v>
          </cell>
          <cell r="AU1561"/>
          <cell r="AV1561"/>
          <cell r="AW1561"/>
          <cell r="AX1561"/>
          <cell r="AY1561"/>
          <cell r="AZ1561"/>
          <cell r="BA1561"/>
          <cell r="BB1561"/>
          <cell r="BC1561" t="str">
            <v>PAID</v>
          </cell>
          <cell r="BD1561"/>
          <cell r="BE1561">
            <v>44935.709027777775</v>
          </cell>
          <cell r="BF1561">
            <v>307.29097222222481</v>
          </cell>
          <cell r="BG1561">
            <v>44954</v>
          </cell>
          <cell r="BH1561">
            <v>45243</v>
          </cell>
        </row>
        <row r="1562">
          <cell r="E1562" t="str">
            <v>X22104229802</v>
          </cell>
          <cell r="F1562" t="str">
            <v>STATE PROPERTIES CORPORATION</v>
          </cell>
          <cell r="G1562" t="str">
            <v>BLOCK 1, VERSAILLES, LAS PINAS CITY</v>
          </cell>
          <cell r="H1562" t="str">
            <v>LAS PIÑAS CITY</v>
          </cell>
          <cell r="I1562" t="str">
            <v>PARAÑAQUE</v>
          </cell>
          <cell r="J1562" t="str">
            <v>ongoing digging (02-15-23); for completion on March 6, 2023</v>
          </cell>
          <cell r="K1562" t="str">
            <v>W/ ISSUE</v>
          </cell>
          <cell r="L1562" t="str">
            <v>AVECO</v>
          </cell>
          <cell r="M1562" t="str">
            <v>CLOSE</v>
          </cell>
          <cell r="N1562" t="str">
            <v>JSP</v>
          </cell>
          <cell r="O1562">
            <v>145.16999999999999</v>
          </cell>
          <cell r="P1562">
            <v>93.902799999999999</v>
          </cell>
          <cell r="Q1562">
            <v>211.15</v>
          </cell>
          <cell r="R1562">
            <v>234</v>
          </cell>
          <cell r="S1562">
            <v>818171.08</v>
          </cell>
          <cell r="T1562" t="str">
            <v>NEW</v>
          </cell>
          <cell r="U1562">
            <v>113152.79000000001</v>
          </cell>
          <cell r="V1562">
            <v>122354.71</v>
          </cell>
          <cell r="W1562">
            <v>44943.520138888889</v>
          </cell>
          <cell r="X1562">
            <v>44951.701388888891</v>
          </cell>
          <cell r="Y1562">
            <v>44945</v>
          </cell>
          <cell r="Z1562"/>
          <cell r="AA1562">
            <v>44994.790972222225</v>
          </cell>
          <cell r="AB1562">
            <v>45393.422222222223</v>
          </cell>
          <cell r="AC1562">
            <v>51.270833333335759</v>
          </cell>
          <cell r="AD1562">
            <v>43.089583333334303</v>
          </cell>
          <cell r="AE1562">
            <v>398.63124999999854</v>
          </cell>
          <cell r="AF1562">
            <v>44962.548110916861</v>
          </cell>
          <cell r="AG1562">
            <v>44971.42223679099</v>
          </cell>
          <cell r="AH1562">
            <v>44993.520138888889</v>
          </cell>
          <cell r="AI1562">
            <v>1.745649801587384</v>
          </cell>
          <cell r="AJ1562">
            <v>8.6658967391304031</v>
          </cell>
          <cell r="AK1562">
            <v>28</v>
          </cell>
          <cell r="AL1562">
            <v>30</v>
          </cell>
          <cell r="AM1562">
            <v>22.027972027972027</v>
          </cell>
          <cell r="AN1562">
            <v>27.9020979020979</v>
          </cell>
          <cell r="AO1562">
            <v>19.027972027972027</v>
          </cell>
          <cell r="AP1562">
            <v>46</v>
          </cell>
          <cell r="AQ1562">
            <v>36.800000000000004</v>
          </cell>
          <cell r="AR1562">
            <v>31.800000000000004</v>
          </cell>
          <cell r="AS1562">
            <v>45031.590972222228</v>
          </cell>
          <cell r="AT1562">
            <v>45026.590972222228</v>
          </cell>
          <cell r="AU1562"/>
          <cell r="AV1562"/>
          <cell r="AW1562"/>
          <cell r="AX1562"/>
          <cell r="AY1562"/>
          <cell r="AZ1562"/>
          <cell r="BA1562"/>
          <cell r="BB1562"/>
          <cell r="BC1562" t="str">
            <v>PAID</v>
          </cell>
          <cell r="BD1562"/>
          <cell r="BE1562">
            <v>44997.790972222225</v>
          </cell>
          <cell r="BF1562">
            <v>245.20902777777519</v>
          </cell>
          <cell r="BG1562">
            <v>44991</v>
          </cell>
          <cell r="BH1562">
            <v>45243</v>
          </cell>
        </row>
        <row r="1563">
          <cell r="E1563" t="str">
            <v>X22062758852</v>
          </cell>
          <cell r="F1563" t="str">
            <v>RAMON III CAMACHO GARCIA</v>
          </cell>
          <cell r="G1563" t="str">
            <v>A.R. CHUA, PACIFIC VILL, MUNTINLUPA</v>
          </cell>
          <cell r="H1563" t="str">
            <v>MUNTINLUPA CITY</v>
          </cell>
          <cell r="I1563" t="str">
            <v>PARAÑAQUE</v>
          </cell>
          <cell r="J1563"/>
          <cell r="K1563" t="str">
            <v>W/ ISSUE</v>
          </cell>
          <cell r="L1563" t="str">
            <v>AVECO</v>
          </cell>
          <cell r="M1563" t="str">
            <v>CLOSE</v>
          </cell>
          <cell r="N1563" t="str">
            <v>RRG</v>
          </cell>
          <cell r="O1563">
            <v>19.22</v>
          </cell>
          <cell r="P1563">
            <v>14.0928</v>
          </cell>
          <cell r="Q1563">
            <v>26.28</v>
          </cell>
          <cell r="R1563">
            <v>69.8</v>
          </cell>
          <cell r="S1563">
            <v>175584.25</v>
          </cell>
          <cell r="T1563" t="str">
            <v>NEW</v>
          </cell>
          <cell r="U1563">
            <v>15001.68</v>
          </cell>
          <cell r="V1563">
            <v>15001.679999999997</v>
          </cell>
          <cell r="W1563">
            <v>44973.404861111114</v>
          </cell>
          <cell r="X1563">
            <v>44979</v>
          </cell>
          <cell r="Y1563">
            <v>44980</v>
          </cell>
          <cell r="Z1563"/>
          <cell r="AA1563">
            <v>45036.296527777777</v>
          </cell>
          <cell r="AB1563">
            <v>45420.822916666664</v>
          </cell>
          <cell r="AC1563">
            <v>62.891666666662786</v>
          </cell>
          <cell r="AD1563">
            <v>57.296527777776646</v>
          </cell>
          <cell r="AE1563">
            <v>384.5263888888876</v>
          </cell>
          <cell r="AF1563">
            <v>44991.4792412764</v>
          </cell>
          <cell r="AG1563">
            <v>45000.099075987149</v>
          </cell>
          <cell r="AH1563">
            <v>45023.404861111114</v>
          </cell>
          <cell r="AI1563">
            <v>2.2382034313724111</v>
          </cell>
          <cell r="AJ1563">
            <v>9.6131597222221892</v>
          </cell>
          <cell r="AK1563">
            <v>20</v>
          </cell>
          <cell r="AL1563">
            <v>34</v>
          </cell>
          <cell r="AM1563">
            <v>21.074380165289259</v>
          </cell>
          <cell r="AN1563">
            <v>26.694214876033058</v>
          </cell>
          <cell r="AO1563">
            <v>18.074380165289259</v>
          </cell>
          <cell r="AP1563">
            <v>40</v>
          </cell>
          <cell r="AQ1563">
            <v>32</v>
          </cell>
          <cell r="AR1563">
            <v>27</v>
          </cell>
          <cell r="AS1563">
            <v>45068.296527777777</v>
          </cell>
          <cell r="AT1563">
            <v>45063.296527777777</v>
          </cell>
          <cell r="AU1563"/>
          <cell r="AV1563"/>
          <cell r="AW1563"/>
          <cell r="AX1563"/>
          <cell r="AY1563"/>
          <cell r="AZ1563"/>
          <cell r="BA1563"/>
          <cell r="BB1563"/>
          <cell r="BC1563" t="str">
            <v>PAID</v>
          </cell>
          <cell r="BD1563"/>
          <cell r="BE1563">
            <v>45039.296527777777</v>
          </cell>
          <cell r="BF1563">
            <v>203.70347222222335</v>
          </cell>
          <cell r="BG1563">
            <v>45035</v>
          </cell>
          <cell r="BH1563">
            <v>45243</v>
          </cell>
        </row>
        <row r="1564">
          <cell r="E1564" t="str">
            <v>X22083437721</v>
          </cell>
          <cell r="F1564" t="str">
            <v>CROWN ASIA PROPERTIES INC.</v>
          </cell>
          <cell r="G1564" t="str">
            <v>BLOCK 16A, PONTICELLI GARDENS 2, BACOOR</v>
          </cell>
          <cell r="H1564" t="str">
            <v>BACOOR CITY</v>
          </cell>
          <cell r="I1564" t="str">
            <v>DASMA</v>
          </cell>
          <cell r="J1564" t="str">
            <v>PRIO, no stake,1/12-target pole erection Jan 3rd week</v>
          </cell>
          <cell r="K1564" t="str">
            <v>W/ ISSUE</v>
          </cell>
          <cell r="L1564" t="str">
            <v>AVECO</v>
          </cell>
          <cell r="M1564" t="str">
            <v>CLOSE</v>
          </cell>
          <cell r="N1564" t="str">
            <v>IJP</v>
          </cell>
          <cell r="O1564">
            <v>92.98</v>
          </cell>
          <cell r="P1564">
            <v>78.486099999999993</v>
          </cell>
          <cell r="Q1564">
            <v>148.18</v>
          </cell>
          <cell r="R1564">
            <v>71.5</v>
          </cell>
          <cell r="S1564">
            <v>420657.64</v>
          </cell>
          <cell r="T1564" t="str">
            <v>NEW</v>
          </cell>
          <cell r="U1564">
            <v>64808.58</v>
          </cell>
          <cell r="V1564">
            <v>50261.53</v>
          </cell>
          <cell r="W1564">
            <v>44834.629861111112</v>
          </cell>
          <cell r="X1564">
            <v>44840</v>
          </cell>
          <cell r="Y1564">
            <v>44840</v>
          </cell>
          <cell r="Z1564"/>
          <cell r="AA1564">
            <v>44954.415277777778</v>
          </cell>
          <cell r="AB1564">
            <v>45646.452777777777</v>
          </cell>
          <cell r="AC1564">
            <v>119.7854166666657</v>
          </cell>
          <cell r="AD1564">
            <v>114.4152777777781</v>
          </cell>
          <cell r="AE1564">
            <v>692.03749999999854</v>
          </cell>
          <cell r="AF1564">
            <v>44854.974931533645</v>
          </cell>
          <cell r="AG1564">
            <v>44864.200283646322</v>
          </cell>
          <cell r="AH1564">
            <v>44884.629861111112</v>
          </cell>
          <cell r="AI1564">
            <v>3.8483097662141463</v>
          </cell>
          <cell r="AJ1564">
            <v>15.728124999999967</v>
          </cell>
          <cell r="AK1564">
            <v>26</v>
          </cell>
          <cell r="AL1564">
            <v>34</v>
          </cell>
          <cell r="AM1564">
            <v>23.345070422535212</v>
          </cell>
          <cell r="AN1564">
            <v>29.570422535211268</v>
          </cell>
          <cell r="AO1564">
            <v>20.345070422535212</v>
          </cell>
          <cell r="AP1564">
            <v>44</v>
          </cell>
          <cell r="AQ1564">
            <v>35.200000000000003</v>
          </cell>
          <cell r="AR1564">
            <v>30.200000000000003</v>
          </cell>
          <cell r="AS1564">
            <v>44989.615277777775</v>
          </cell>
          <cell r="AT1564">
            <v>44984.615277777775</v>
          </cell>
          <cell r="AU1564"/>
          <cell r="AV1564"/>
          <cell r="AW1564"/>
          <cell r="AX1564"/>
          <cell r="AY1564"/>
          <cell r="AZ1564"/>
          <cell r="BA1564"/>
          <cell r="BB1564"/>
          <cell r="BC1564" t="str">
            <v>PAID</v>
          </cell>
          <cell r="BD1564" t="str">
            <v>WITH BACKJOB</v>
          </cell>
          <cell r="BE1564">
            <v>44957.415277777778</v>
          </cell>
          <cell r="BF1564">
            <v>285.5847222222219</v>
          </cell>
          <cell r="BG1564">
            <v>44954</v>
          </cell>
          <cell r="BH1564">
            <v>45243</v>
          </cell>
        </row>
        <row r="1565">
          <cell r="E1565" t="str">
            <v>X23030998669</v>
          </cell>
          <cell r="F1565" t="str">
            <v>CHERYL JADE CO CU</v>
          </cell>
          <cell r="G1565" t="str">
            <v>MINDANAO, MARINA SUBD, TAMBO, PARANAQUE</v>
          </cell>
          <cell r="H1565" t="str">
            <v>PARAÑAQUE CITY</v>
          </cell>
          <cell r="I1565" t="str">
            <v>PARAÑAQUE</v>
          </cell>
          <cell r="J1565" t="str">
            <v>for digging on 1st week of June</v>
          </cell>
          <cell r="K1565" t="str">
            <v>W/O ISSUE</v>
          </cell>
          <cell r="L1565" t="str">
            <v>AVECO</v>
          </cell>
          <cell r="M1565" t="str">
            <v>CLOSE</v>
          </cell>
          <cell r="N1565" t="str">
            <v>JSP</v>
          </cell>
          <cell r="O1565">
            <v>91.38</v>
          </cell>
          <cell r="P1565">
            <v>56.669199999999996</v>
          </cell>
          <cell r="Q1565">
            <v>132.72999999999999</v>
          </cell>
          <cell r="R1565">
            <v>118</v>
          </cell>
          <cell r="S1565">
            <v>555276.31000000006</v>
          </cell>
          <cell r="T1565" t="str">
            <v>MODIFICATION</v>
          </cell>
          <cell r="U1565">
            <v>71212.91</v>
          </cell>
          <cell r="V1565">
            <v>71212.91</v>
          </cell>
          <cell r="W1565">
            <v>45041.661805555559</v>
          </cell>
          <cell r="X1565">
            <v>45049</v>
          </cell>
          <cell r="Y1565">
            <v>45049</v>
          </cell>
          <cell r="Z1565"/>
          <cell r="AA1565">
            <v>45138.534722222219</v>
          </cell>
          <cell r="AB1565">
            <v>45646</v>
          </cell>
          <cell r="AC1565">
            <v>96.872916666659876</v>
          </cell>
          <cell r="AD1565">
            <v>89.534722222218988</v>
          </cell>
          <cell r="AE1565">
            <v>507.46527777778101</v>
          </cell>
          <cell r="AF1565">
            <v>45061.107848721025</v>
          </cell>
          <cell r="AG1565">
            <v>45070.093460231816</v>
          </cell>
          <cell r="AH1565">
            <v>45091.661805555559</v>
          </cell>
          <cell r="AI1565">
            <v>3.2368594751600295</v>
          </cell>
          <cell r="AJ1565">
            <v>11.533301767676841</v>
          </cell>
          <cell r="AK1565">
            <v>26</v>
          </cell>
          <cell r="AL1565">
            <v>32</v>
          </cell>
          <cell r="AM1565">
            <v>22.446043165467625</v>
          </cell>
          <cell r="AN1565">
            <v>28.431654676258994</v>
          </cell>
          <cell r="AO1565">
            <v>19.446043165467625</v>
          </cell>
          <cell r="AP1565">
            <v>44</v>
          </cell>
          <cell r="AQ1565">
            <v>35.200000000000003</v>
          </cell>
          <cell r="AR1565">
            <v>30.200000000000003</v>
          </cell>
          <cell r="AS1565">
            <v>45173.734722222216</v>
          </cell>
          <cell r="AT1565">
            <v>45168.734722222216</v>
          </cell>
          <cell r="AU1565"/>
          <cell r="AV1565"/>
          <cell r="AW1565"/>
          <cell r="AX1565"/>
          <cell r="AY1565"/>
          <cell r="AZ1565"/>
          <cell r="BA1565"/>
          <cell r="BB1565"/>
          <cell r="BC1565" t="str">
            <v>PAID</v>
          </cell>
          <cell r="BD1565"/>
          <cell r="BE1565">
            <v>45141.534722222219</v>
          </cell>
          <cell r="BF1565">
            <v>101.46527777778101</v>
          </cell>
          <cell r="BG1565">
            <v>45133</v>
          </cell>
          <cell r="BH1565">
            <v>45243</v>
          </cell>
        </row>
        <row r="1566">
          <cell r="E1566" t="str">
            <v>X23010215050</v>
          </cell>
          <cell r="F1566" t="str">
            <v>JAF REALTY &amp; HOLDINGS CO., INC.</v>
          </cell>
          <cell r="G1566" t="str">
            <v>DAANG HARI RD., VERDANA HOMES VILLAGE CENTER, BACOOR</v>
          </cell>
          <cell r="H1566" t="str">
            <v>BACOOR CITY</v>
          </cell>
          <cell r="I1566" t="str">
            <v>DASMA</v>
          </cell>
          <cell r="J1566"/>
          <cell r="K1566" t="str">
            <v>W/ ISSUE</v>
          </cell>
          <cell r="L1566" t="str">
            <v>AVECO</v>
          </cell>
          <cell r="M1566" t="str">
            <v>CLOSE</v>
          </cell>
          <cell r="N1566" t="str">
            <v>RRG</v>
          </cell>
          <cell r="O1566">
            <v>15.25</v>
          </cell>
          <cell r="P1566">
            <v>12.0428</v>
          </cell>
          <cell r="Q1566">
            <v>20.78</v>
          </cell>
          <cell r="R1566">
            <v>12</v>
          </cell>
          <cell r="S1566">
            <v>132699.51999999999</v>
          </cell>
          <cell r="T1566" t="str">
            <v>NEW</v>
          </cell>
          <cell r="U1566">
            <v>11533.02</v>
          </cell>
          <cell r="V1566">
            <v>6312.32</v>
          </cell>
          <cell r="W1566">
            <v>45006.730555555558</v>
          </cell>
          <cell r="X1566">
            <v>45009</v>
          </cell>
          <cell r="Y1566">
            <v>45009</v>
          </cell>
          <cell r="Z1566"/>
          <cell r="AA1566">
            <v>45036.29791666667</v>
          </cell>
          <cell r="AB1566">
            <v>45469.831944444442</v>
          </cell>
          <cell r="AC1566">
            <v>29.567361111112405</v>
          </cell>
          <cell r="AD1566">
            <v>27.297916666670062</v>
          </cell>
          <cell r="AE1566">
            <v>433.53402777777228</v>
          </cell>
          <cell r="AF1566">
            <v>45025.504749103944</v>
          </cell>
          <cell r="AG1566">
            <v>45034.311200716846</v>
          </cell>
          <cell r="AH1566">
            <v>45056.730555555558</v>
          </cell>
          <cell r="AI1566">
            <v>1.0184313271605383</v>
          </cell>
          <cell r="AJ1566">
            <v>10.838350694444307</v>
          </cell>
          <cell r="AK1566">
            <v>20</v>
          </cell>
          <cell r="AL1566">
            <v>36</v>
          </cell>
          <cell r="AM1566">
            <v>21.774193548387096</v>
          </cell>
          <cell r="AN1566">
            <v>27.58064516129032</v>
          </cell>
          <cell r="AO1566">
            <v>18.774193548387096</v>
          </cell>
          <cell r="AP1566">
            <v>40</v>
          </cell>
          <cell r="AQ1566">
            <v>32</v>
          </cell>
          <cell r="AR1566">
            <v>27</v>
          </cell>
          <cell r="AS1566">
            <v>45068.29791666667</v>
          </cell>
          <cell r="AT1566">
            <v>45063.29791666667</v>
          </cell>
          <cell r="AU1566"/>
          <cell r="AV1566"/>
          <cell r="AW1566"/>
          <cell r="AX1566"/>
          <cell r="AY1566"/>
          <cell r="AZ1566"/>
          <cell r="BA1566"/>
          <cell r="BB1566"/>
          <cell r="BC1566" t="str">
            <v>PAID</v>
          </cell>
          <cell r="BD1566"/>
          <cell r="BE1566">
            <v>45039.29791666667</v>
          </cell>
          <cell r="BF1566">
            <v>203.70208333332994</v>
          </cell>
          <cell r="BG1566">
            <v>45034</v>
          </cell>
          <cell r="BH1566">
            <v>45243</v>
          </cell>
        </row>
        <row r="1567">
          <cell r="E1567" t="str">
            <v>X23072588502</v>
          </cell>
          <cell r="F1567" t="str">
            <v>FRANCISCO CHUA PATAWARAN</v>
          </cell>
          <cell r="G1567" t="str">
            <v>12TH, UNITED PARANAQUE 5, PARANAQUE</v>
          </cell>
          <cell r="H1567" t="str">
            <v>PARAÑAQUE CITY</v>
          </cell>
          <cell r="I1567" t="str">
            <v>PARAÑAQUE</v>
          </cell>
          <cell r="J1567" t="str">
            <v>For Sched; Tentative TCD September 29, 2023</v>
          </cell>
          <cell r="K1567" t="str">
            <v>W/O ISSUE</v>
          </cell>
          <cell r="L1567" t="str">
            <v>AVECO</v>
          </cell>
          <cell r="M1567" t="str">
            <v>CLOSE</v>
          </cell>
          <cell r="N1567" t="str">
            <v>RRG</v>
          </cell>
          <cell r="O1567">
            <v>105.88</v>
          </cell>
          <cell r="P1567">
            <v>63.894300000000001</v>
          </cell>
          <cell r="Q1567">
            <v>151</v>
          </cell>
          <cell r="R1567">
            <v>44</v>
          </cell>
          <cell r="S1567">
            <v>443942.93</v>
          </cell>
          <cell r="T1567" t="str">
            <v>MODIFICATION</v>
          </cell>
          <cell r="U1567">
            <v>82512.41</v>
          </cell>
          <cell r="V1567">
            <v>44873.13</v>
          </cell>
          <cell r="W1567">
            <v>45162.324305555558</v>
          </cell>
          <cell r="X1567">
            <v>45170</v>
          </cell>
          <cell r="Y1567">
            <v>45163</v>
          </cell>
          <cell r="Z1567"/>
          <cell r="AA1567">
            <v>45198</v>
          </cell>
          <cell r="AB1567">
            <v>45653</v>
          </cell>
          <cell r="AC1567">
            <v>35.675694444442343</v>
          </cell>
          <cell r="AD1567">
            <v>28</v>
          </cell>
          <cell r="AE1567">
            <v>455</v>
          </cell>
          <cell r="AF1567">
            <v>45183.531202107282</v>
          </cell>
          <cell r="AG1567">
            <v>45192.986374521075</v>
          </cell>
          <cell r="AH1567">
            <v>45212.324305555558</v>
          </cell>
          <cell r="AI1567">
            <v>1.1053366868470385</v>
          </cell>
          <cell r="AJ1567">
            <v>10.340909090909092</v>
          </cell>
          <cell r="AK1567">
            <v>26</v>
          </cell>
          <cell r="AL1567">
            <v>36</v>
          </cell>
          <cell r="AM1567">
            <v>24.206896551724139</v>
          </cell>
          <cell r="AN1567">
            <v>30.662068965517239</v>
          </cell>
          <cell r="AO1567">
            <v>21.206896551724139</v>
          </cell>
          <cell r="AP1567">
            <v>44</v>
          </cell>
          <cell r="AQ1567">
            <v>35.200000000000003</v>
          </cell>
          <cell r="AR1567">
            <v>30.200000000000003</v>
          </cell>
          <cell r="AS1567">
            <v>45233.2</v>
          </cell>
          <cell r="AT1567">
            <v>45228.2</v>
          </cell>
          <cell r="AU1567"/>
          <cell r="AV1567"/>
          <cell r="AW1567"/>
          <cell r="AX1567"/>
          <cell r="AY1567"/>
          <cell r="AZ1567"/>
          <cell r="BA1567"/>
          <cell r="BB1567"/>
          <cell r="BC1567" t="str">
            <v>PAID</v>
          </cell>
          <cell r="BD1567"/>
          <cell r="BE1567">
            <v>45201</v>
          </cell>
          <cell r="BF1567">
            <v>42</v>
          </cell>
          <cell r="BG1567">
            <v>45198</v>
          </cell>
          <cell r="BH1567">
            <v>45243</v>
          </cell>
        </row>
        <row r="1568">
          <cell r="E1568" t="str">
            <v>X22093811845</v>
          </cell>
          <cell r="F1568" t="str">
            <v>LONG LIFE REALTY CORP.</v>
          </cell>
          <cell r="G1568" t="str">
            <v>NAZARETH, MULTINATIONAL VILL, PARANAQUE</v>
          </cell>
          <cell r="H1568" t="str">
            <v>PARAÑAQUE CITY</v>
          </cell>
          <cell r="I1568" t="str">
            <v>PARAÑAQUE</v>
          </cell>
          <cell r="J1568" t="str">
            <v>done; for energization w/ BCT allocation</v>
          </cell>
          <cell r="K1568"/>
          <cell r="L1568" t="str">
            <v>ECOM</v>
          </cell>
          <cell r="M1568" t="str">
            <v>CLOSE</v>
          </cell>
          <cell r="N1568" t="str">
            <v>RRG</v>
          </cell>
          <cell r="O1568">
            <v>55.51</v>
          </cell>
          <cell r="P1568">
            <v>43.9846</v>
          </cell>
          <cell r="Q1568">
            <v>83.53</v>
          </cell>
          <cell r="R1568">
            <v>80</v>
          </cell>
          <cell r="S1568">
            <v>360871.04</v>
          </cell>
          <cell r="T1568" t="str">
            <v>MODIFICATION</v>
          </cell>
          <cell r="U1568">
            <v>38402.85</v>
          </cell>
          <cell r="V1568">
            <v>38402.85</v>
          </cell>
          <cell r="W1568">
            <v>44883.459722222222</v>
          </cell>
          <cell r="X1568">
            <v>44887.296527777777</v>
          </cell>
          <cell r="Y1568">
            <v>44887</v>
          </cell>
          <cell r="Z1568"/>
          <cell r="AA1568">
            <v>44938</v>
          </cell>
          <cell r="AB1568">
            <v>45372.280555555553</v>
          </cell>
          <cell r="AC1568">
            <v>54.540277777778101</v>
          </cell>
          <cell r="AD1568">
            <v>50.703472222223354</v>
          </cell>
          <cell r="AE1568">
            <v>434.28055555555329</v>
          </cell>
          <cell r="AF1568">
            <v>44902.76010245036</v>
          </cell>
          <cell r="AG1568">
            <v>44911.706870511196</v>
          </cell>
          <cell r="AH1568">
            <v>44933.459722222222</v>
          </cell>
          <cell r="AI1568">
            <v>1.8342829994316676</v>
          </cell>
          <cell r="AJ1568">
            <v>10.340013227513174</v>
          </cell>
          <cell r="AK1568">
            <v>23</v>
          </cell>
          <cell r="AL1568">
            <v>34</v>
          </cell>
          <cell r="AM1568">
            <v>22.300380228136884</v>
          </cell>
          <cell r="AN1568">
            <v>28.247148288973385</v>
          </cell>
          <cell r="AO1568">
            <v>19.300380228136884</v>
          </cell>
          <cell r="AP1568">
            <v>42</v>
          </cell>
          <cell r="AQ1568">
            <v>33.6</v>
          </cell>
          <cell r="AR1568">
            <v>28.6</v>
          </cell>
          <cell r="AS1568">
            <v>44971.6</v>
          </cell>
          <cell r="AT1568">
            <v>44966.6</v>
          </cell>
          <cell r="AU1568"/>
          <cell r="AV1568"/>
          <cell r="AW1568"/>
          <cell r="AX1568"/>
          <cell r="AY1568"/>
          <cell r="AZ1568"/>
          <cell r="BA1568"/>
          <cell r="BB1568"/>
          <cell r="BC1568" t="str">
            <v>PAID</v>
          </cell>
          <cell r="BD1568" t="str">
            <v>WITH BACKJOB</v>
          </cell>
          <cell r="BE1568">
            <v>44941</v>
          </cell>
          <cell r="BF1568">
            <v>304</v>
          </cell>
          <cell r="BG1568">
            <v>44936</v>
          </cell>
          <cell r="BH1568">
            <v>45245</v>
          </cell>
        </row>
        <row r="1569">
          <cell r="E1569" t="str">
            <v>R22366041</v>
          </cell>
          <cell r="F1569" t="str">
            <v>SAMPANG, GLYNA JOY PUNO,</v>
          </cell>
          <cell r="G1569" t="str">
            <v>DIAMOND, SOUTH SUPERVILLE VILL, MUNTINLUPA</v>
          </cell>
          <cell r="H1569" t="str">
            <v>MUNTINLUPA CITY</v>
          </cell>
          <cell r="I1569" t="str">
            <v>PARAÑAQUE</v>
          </cell>
          <cell r="J1569" t="str">
            <v>done; needs pictures (03-16-23)</v>
          </cell>
          <cell r="K1569"/>
          <cell r="L1569" t="str">
            <v>ECOM</v>
          </cell>
          <cell r="M1569" t="str">
            <v>CLOSE</v>
          </cell>
          <cell r="N1569" t="str">
            <v>JSP</v>
          </cell>
          <cell r="O1569">
            <v>11.9</v>
          </cell>
          <cell r="P1569">
            <v>11.72</v>
          </cell>
          <cell r="Q1569">
            <v>23.25</v>
          </cell>
          <cell r="R1569">
            <v>0</v>
          </cell>
          <cell r="S1569">
            <v>118745.1</v>
          </cell>
          <cell r="T1569" t="str">
            <v>RELOC</v>
          </cell>
          <cell r="U1569">
            <v>9273.68</v>
          </cell>
          <cell r="V1569">
            <v>9273.68</v>
          </cell>
          <cell r="W1569">
            <v>44977.57708333333</v>
          </cell>
          <cell r="X1569">
            <v>44986</v>
          </cell>
          <cell r="Y1569">
            <v>44979</v>
          </cell>
          <cell r="Z1569"/>
          <cell r="AA1569">
            <v>45001.627083333333</v>
          </cell>
          <cell r="AB1569">
            <v>45253.31527777778</v>
          </cell>
          <cell r="AC1569">
            <v>24.05000000000291</v>
          </cell>
          <cell r="AD1569">
            <v>15.627083333332848</v>
          </cell>
          <cell r="AE1569">
            <v>251.68819444444671</v>
          </cell>
          <cell r="AF1569">
            <v>44996.351276881716</v>
          </cell>
          <cell r="AG1569">
            <v>45005.157728494618</v>
          </cell>
          <cell r="AH1569">
            <v>45027.57708333333</v>
          </cell>
          <cell r="AI1569">
            <v>0.82838888888898921</v>
          </cell>
          <cell r="AJ1569">
            <v>6.2922048611111681</v>
          </cell>
          <cell r="AK1569">
            <v>20</v>
          </cell>
          <cell r="AL1569">
            <v>36</v>
          </cell>
          <cell r="AM1569">
            <v>21.774193548387096</v>
          </cell>
          <cell r="AN1569">
            <v>27.58064516129032</v>
          </cell>
          <cell r="AO1569">
            <v>18.774193548387096</v>
          </cell>
          <cell r="AP1569">
            <v>40</v>
          </cell>
          <cell r="AQ1569">
            <v>32</v>
          </cell>
          <cell r="AR1569">
            <v>27</v>
          </cell>
          <cell r="AS1569">
            <v>45033.627083333333</v>
          </cell>
          <cell r="AT1569">
            <v>45028.627083333333</v>
          </cell>
          <cell r="AU1569"/>
          <cell r="AV1569"/>
          <cell r="AW1569"/>
          <cell r="AX1569"/>
          <cell r="AY1569"/>
          <cell r="AZ1569"/>
          <cell r="BA1569"/>
          <cell r="BB1569"/>
          <cell r="BC1569" t="str">
            <v>PAID</v>
          </cell>
          <cell r="BD1569"/>
          <cell r="BE1569">
            <v>45004.627083333333</v>
          </cell>
          <cell r="BF1569">
            <v>240.37291666666715</v>
          </cell>
          <cell r="BG1569">
            <v>45000</v>
          </cell>
          <cell r="BH1569">
            <v>45245</v>
          </cell>
        </row>
        <row r="1570">
          <cell r="E1570" t="str">
            <v>X23041105506</v>
          </cell>
          <cell r="F1570" t="str">
            <v>SPES CONSTRUCTION, INC.</v>
          </cell>
          <cell r="G1570" t="str">
            <v>ELECTRONICS, FTI CPD, TAGUIG CITY</v>
          </cell>
          <cell r="H1570" t="str">
            <v>TAGUIG CITY</v>
          </cell>
          <cell r="I1570" t="str">
            <v>PARAÑAQUE</v>
          </cell>
          <cell r="J1570"/>
          <cell r="K1570" t="str">
            <v>W/O ISSUE</v>
          </cell>
          <cell r="L1570" t="str">
            <v>AVECO</v>
          </cell>
          <cell r="M1570" t="str">
            <v>CLOSE</v>
          </cell>
          <cell r="N1570" t="str">
            <v>JSP</v>
          </cell>
          <cell r="O1570">
            <v>29.24</v>
          </cell>
          <cell r="P1570">
            <v>20.98</v>
          </cell>
          <cell r="Q1570">
            <v>39.83</v>
          </cell>
          <cell r="R1570">
            <v>0</v>
          </cell>
          <cell r="S1570">
            <v>31065.25</v>
          </cell>
          <cell r="T1570" t="str">
            <v>TERMINATION</v>
          </cell>
          <cell r="U1570">
            <v>22794.46</v>
          </cell>
          <cell r="V1570">
            <v>29078.74</v>
          </cell>
          <cell r="W1570">
            <v>45048.506249999999</v>
          </cell>
          <cell r="X1570">
            <v>45050</v>
          </cell>
          <cell r="Y1570">
            <v>45049</v>
          </cell>
          <cell r="Z1570"/>
          <cell r="AA1570">
            <v>45065.709027777775</v>
          </cell>
          <cell r="AB1570">
            <v>45341.553472222222</v>
          </cell>
          <cell r="AC1570">
            <v>17.202777777776646</v>
          </cell>
          <cell r="AD1570">
            <v>15.709027777775191</v>
          </cell>
          <cell r="AE1570">
            <v>275.84444444444671</v>
          </cell>
          <cell r="AF1570">
            <v>45067.280443548385</v>
          </cell>
          <cell r="AG1570">
            <v>45076.086895161287</v>
          </cell>
          <cell r="AH1570">
            <v>45098.506249999999</v>
          </cell>
          <cell r="AI1570">
            <v>0.59254012345675111</v>
          </cell>
          <cell r="AJ1570">
            <v>6.8961111111111677</v>
          </cell>
          <cell r="AK1570">
            <v>20</v>
          </cell>
          <cell r="AL1570">
            <v>36</v>
          </cell>
          <cell r="AM1570">
            <v>21.774193548387096</v>
          </cell>
          <cell r="AN1570">
            <v>27.58064516129032</v>
          </cell>
          <cell r="AO1570">
            <v>18.774193548387096</v>
          </cell>
          <cell r="AP1570">
            <v>40</v>
          </cell>
          <cell r="AQ1570">
            <v>32</v>
          </cell>
          <cell r="AR1570">
            <v>27</v>
          </cell>
          <cell r="AS1570">
            <v>45097.709027777775</v>
          </cell>
          <cell r="AT1570">
            <v>45092.709027777775</v>
          </cell>
          <cell r="AU1570"/>
          <cell r="AV1570"/>
          <cell r="AW1570"/>
          <cell r="AX1570"/>
          <cell r="AY1570"/>
          <cell r="AZ1570"/>
          <cell r="BA1570"/>
          <cell r="BB1570"/>
          <cell r="BC1570" t="str">
            <v>PAID</v>
          </cell>
          <cell r="BD1570"/>
          <cell r="BE1570">
            <v>45068.709027777775</v>
          </cell>
          <cell r="BF1570">
            <v>176.29097222222481</v>
          </cell>
          <cell r="BG1570">
            <v>45064</v>
          </cell>
          <cell r="BH1570">
            <v>45245</v>
          </cell>
        </row>
        <row r="1571">
          <cell r="E1571" t="str">
            <v>X22073044292</v>
          </cell>
          <cell r="F1571" t="str">
            <v>TOWER 6789 CORPORATION</v>
          </cell>
          <cell r="G1571" t="str">
            <v>CARNATION, QUEEN'S ROW AREA B SUBD, BACOOR</v>
          </cell>
          <cell r="H1571" t="str">
            <v>BACOOR CITY</v>
          </cell>
          <cell r="I1571" t="str">
            <v>DASMA</v>
          </cell>
          <cell r="J1571" t="str">
            <v>for survey; for execution on last week of March</v>
          </cell>
          <cell r="K1571" t="str">
            <v>W/ ISSUE</v>
          </cell>
          <cell r="L1571" t="str">
            <v>ECOM</v>
          </cell>
          <cell r="M1571" t="str">
            <v>CLOSE</v>
          </cell>
          <cell r="N1571" t="str">
            <v>JSP</v>
          </cell>
          <cell r="O1571">
            <v>39.51</v>
          </cell>
          <cell r="P1571">
            <v>35.045699999999997</v>
          </cell>
          <cell r="Q1571">
            <v>54.1</v>
          </cell>
          <cell r="R1571">
            <v>18</v>
          </cell>
          <cell r="S1571">
            <v>192907.96</v>
          </cell>
          <cell r="T1571" t="str">
            <v>NEW</v>
          </cell>
          <cell r="U1571">
            <v>30788.119999999992</v>
          </cell>
          <cell r="V1571">
            <v>30788.12</v>
          </cell>
          <cell r="W1571">
            <v>44972.609027777777</v>
          </cell>
          <cell r="X1571">
            <v>44978.652777777781</v>
          </cell>
          <cell r="Y1571">
            <v>44973</v>
          </cell>
          <cell r="Z1571"/>
          <cell r="AA1571">
            <v>45013.38958333333</v>
          </cell>
          <cell r="AB1571">
            <v>45274.563888888886</v>
          </cell>
          <cell r="AC1571">
            <v>40.780555555553292</v>
          </cell>
          <cell r="AD1571">
            <v>34.736805555548926</v>
          </cell>
          <cell r="AE1571">
            <v>261.1743055555562</v>
          </cell>
          <cell r="AF1571">
            <v>44992.694529636516</v>
          </cell>
          <cell r="AG1571">
            <v>45001.850663465506</v>
          </cell>
          <cell r="AH1571">
            <v>45022.609027777777</v>
          </cell>
          <cell r="AI1571">
            <v>1.3248755367685792</v>
          </cell>
          <cell r="AJ1571">
            <v>6.2184358465608618</v>
          </cell>
          <cell r="AK1571">
            <v>23</v>
          </cell>
          <cell r="AL1571">
            <v>36</v>
          </cell>
          <cell r="AM1571">
            <v>23.085501858736059</v>
          </cell>
          <cell r="AN1571">
            <v>29.241635687732341</v>
          </cell>
          <cell r="AO1571">
            <v>20.085501858736059</v>
          </cell>
          <cell r="AP1571">
            <v>42</v>
          </cell>
          <cell r="AQ1571">
            <v>33.6</v>
          </cell>
          <cell r="AR1571">
            <v>28.6</v>
          </cell>
          <cell r="AS1571">
            <v>45046.989583333328</v>
          </cell>
          <cell r="AT1571">
            <v>45041.989583333328</v>
          </cell>
          <cell r="AU1571"/>
          <cell r="AV1571"/>
          <cell r="AW1571"/>
          <cell r="AX1571"/>
          <cell r="AY1571"/>
          <cell r="AZ1571"/>
          <cell r="BA1571"/>
          <cell r="BB1571"/>
          <cell r="BC1571" t="str">
            <v>PAID</v>
          </cell>
          <cell r="BD1571"/>
          <cell r="BE1571">
            <v>45016.38958333333</v>
          </cell>
          <cell r="BF1571">
            <v>228.61041666667006</v>
          </cell>
          <cell r="BG1571">
            <v>45008</v>
          </cell>
          <cell r="BH1571">
            <v>45245</v>
          </cell>
        </row>
        <row r="1572">
          <cell r="E1572" t="str">
            <v>X23030711650</v>
          </cell>
          <cell r="F1572" t="str">
            <v>ERLAN GREGORIO CAAMPUED</v>
          </cell>
          <cell r="G1572" t="str">
            <v>ALABANG-ZAPOTE, ALMANZA I, LAS PINAS CITY</v>
          </cell>
          <cell r="H1572" t="str">
            <v>LAS PIÑAS CITY</v>
          </cell>
          <cell r="I1572" t="str">
            <v>PARAÑAQUE</v>
          </cell>
          <cell r="J1572" t="str">
            <v>for FCOMP (with asset moving error); for SSP; w/ EAM asset moving error, already emailed to EAM App Admin</v>
          </cell>
          <cell r="K1572" t="str">
            <v>W/ ISSUE</v>
          </cell>
          <cell r="L1572" t="str">
            <v>AVECO</v>
          </cell>
          <cell r="M1572" t="str">
            <v>CLOSE</v>
          </cell>
          <cell r="N1572" t="str">
            <v>JSP</v>
          </cell>
          <cell r="O1572">
            <v>186.39</v>
          </cell>
          <cell r="P1572">
            <v>72.936899999999994</v>
          </cell>
          <cell r="Q1572">
            <v>281.25</v>
          </cell>
          <cell r="R1572">
            <v>191</v>
          </cell>
          <cell r="S1572">
            <v>1071049.55</v>
          </cell>
          <cell r="T1572" t="str">
            <v>NEW</v>
          </cell>
          <cell r="U1572">
            <v>145249.96</v>
          </cell>
          <cell r="V1572">
            <v>161472.51</v>
          </cell>
          <cell r="W1572">
            <v>45054.55</v>
          </cell>
          <cell r="X1572">
            <v>45056</v>
          </cell>
          <cell r="Y1572">
            <v>45055</v>
          </cell>
          <cell r="Z1572"/>
          <cell r="AA1572">
            <v>45122.397916666669</v>
          </cell>
          <cell r="AB1572">
            <v>45400.380555555559</v>
          </cell>
          <cell r="AC1572">
            <v>67.847916666665697</v>
          </cell>
          <cell r="AD1572">
            <v>66.397916666668607</v>
          </cell>
          <cell r="AE1572">
            <v>277.98263888889051</v>
          </cell>
          <cell r="AF1572">
            <v>45074.56369863014</v>
          </cell>
          <cell r="AG1572">
            <v>45083.700684931508</v>
          </cell>
          <cell r="AH1572">
            <v>45104.55</v>
          </cell>
          <cell r="AI1572">
            <v>2.2111151413690155</v>
          </cell>
          <cell r="AJ1572">
            <v>6.0431008454106632</v>
          </cell>
          <cell r="AK1572">
            <v>28</v>
          </cell>
          <cell r="AL1572">
            <v>32</v>
          </cell>
          <cell r="AM1572">
            <v>23.013698630136989</v>
          </cell>
          <cell r="AN1572">
            <v>29.150684931506852</v>
          </cell>
          <cell r="AO1572">
            <v>20.013698630136989</v>
          </cell>
          <cell r="AP1572">
            <v>46</v>
          </cell>
          <cell r="AQ1572">
            <v>36.800000000000004</v>
          </cell>
          <cell r="AR1572">
            <v>31.800000000000004</v>
          </cell>
          <cell r="AS1572">
            <v>45159.197916666672</v>
          </cell>
          <cell r="AT1572">
            <v>45154.197916666672</v>
          </cell>
          <cell r="AU1572"/>
          <cell r="AV1572"/>
          <cell r="AW1572"/>
          <cell r="AX1572"/>
          <cell r="AY1572"/>
          <cell r="AZ1572"/>
          <cell r="BA1572"/>
          <cell r="BB1572"/>
          <cell r="BC1572" t="str">
            <v>PAID</v>
          </cell>
          <cell r="BD1572"/>
          <cell r="BE1572">
            <v>45125.397916666669</v>
          </cell>
          <cell r="BF1572">
            <v>119.60208333333139</v>
          </cell>
          <cell r="BG1572">
            <v>45122</v>
          </cell>
          <cell r="BH1572">
            <v>45245</v>
          </cell>
        </row>
        <row r="1573">
          <cell r="E1573" t="str">
            <v>X23020529567</v>
          </cell>
          <cell r="F1573" t="str">
            <v>LAWSON PHILIPPINES, INC.</v>
          </cell>
          <cell r="G1573" t="str">
            <v>WEST SERVICE, CUPANG, MUNTINLUPA</v>
          </cell>
          <cell r="H1573" t="str">
            <v>MUNTINLUPA CITY</v>
          </cell>
          <cell r="I1573" t="str">
            <v>PARAÑAQUE</v>
          </cell>
          <cell r="J1573"/>
          <cell r="K1573" t="str">
            <v>W/O ISSUE</v>
          </cell>
          <cell r="L1573" t="str">
            <v>AVECO</v>
          </cell>
          <cell r="M1573" t="str">
            <v>CLOSE</v>
          </cell>
          <cell r="N1573" t="str">
            <v>JSP</v>
          </cell>
          <cell r="O1573">
            <v>78.451300000000003</v>
          </cell>
          <cell r="P1573">
            <v>14.832800000000001</v>
          </cell>
          <cell r="Q1573">
            <v>107.07</v>
          </cell>
          <cell r="R1573">
            <v>47</v>
          </cell>
          <cell r="S1573">
            <v>424487.53</v>
          </cell>
          <cell r="T1573" t="str">
            <v>NEW</v>
          </cell>
          <cell r="U1573">
            <v>61137.03</v>
          </cell>
          <cell r="V1573">
            <v>65326.55</v>
          </cell>
          <cell r="W1573">
            <v>45001</v>
          </cell>
          <cell r="X1573">
            <v>45005.604166666664</v>
          </cell>
          <cell r="Y1573">
            <v>45006</v>
          </cell>
          <cell r="Z1573"/>
          <cell r="AA1573">
            <v>45012.345833333333</v>
          </cell>
          <cell r="AB1573">
            <v>45406.600694444445</v>
          </cell>
          <cell r="AC1573">
            <v>11.345833333332848</v>
          </cell>
          <cell r="AD1573">
            <v>6.7416666666686069</v>
          </cell>
          <cell r="AE1573">
            <v>394.2548611111124</v>
          </cell>
          <cell r="AF1573">
            <v>45022.206896551725</v>
          </cell>
          <cell r="AG1573">
            <v>45031.662068965517</v>
          </cell>
          <cell r="AH1573">
            <v>45051</v>
          </cell>
          <cell r="AI1573">
            <v>0.35152688746437244</v>
          </cell>
          <cell r="AJ1573">
            <v>8.9603377525252821</v>
          </cell>
          <cell r="AK1573">
            <v>26</v>
          </cell>
          <cell r="AL1573">
            <v>36</v>
          </cell>
          <cell r="AM1573">
            <v>24.206896551724139</v>
          </cell>
          <cell r="AN1573">
            <v>30.662068965517239</v>
          </cell>
          <cell r="AO1573">
            <v>21.206896551724139</v>
          </cell>
          <cell r="AP1573">
            <v>44</v>
          </cell>
          <cell r="AQ1573">
            <v>35.200000000000003</v>
          </cell>
          <cell r="AR1573">
            <v>30.200000000000003</v>
          </cell>
          <cell r="AS1573">
            <v>45047.54583333333</v>
          </cell>
          <cell r="AT1573">
            <v>45042.54583333333</v>
          </cell>
          <cell r="AU1573"/>
          <cell r="AV1573"/>
          <cell r="AW1573"/>
          <cell r="AX1573"/>
          <cell r="AY1573"/>
          <cell r="AZ1573"/>
          <cell r="BA1573"/>
          <cell r="BB1573"/>
          <cell r="BC1573" t="str">
            <v>PAID</v>
          </cell>
          <cell r="BD1573"/>
          <cell r="BE1573">
            <v>45015.345833333333</v>
          </cell>
          <cell r="BF1573">
            <v>229.65416666666715</v>
          </cell>
          <cell r="BG1573">
            <v>45010</v>
          </cell>
          <cell r="BH1573">
            <v>45245</v>
          </cell>
        </row>
        <row r="1574">
          <cell r="E1574" t="str">
            <v>X22114925365</v>
          </cell>
          <cell r="F1574" t="str">
            <v>JESUS V. DEL ROSARIO FOUNDATION, INC.</v>
          </cell>
          <cell r="G1574" t="str">
            <v>EAST SERVICE, CUPANG, MUNTINLUPA</v>
          </cell>
          <cell r="H1574" t="str">
            <v>MUNTINLUPA CITY</v>
          </cell>
          <cell r="I1574" t="str">
            <v>PARAÑAQUE</v>
          </cell>
          <cell r="J1574" t="str">
            <v>check if SSP or RTPI; for RTPI on May 13, 2023 (w/ BCT allocation); for RTPI on May 11, 2023</v>
          </cell>
          <cell r="K1574" t="str">
            <v>W/ ISSUE</v>
          </cell>
          <cell r="L1574" t="str">
            <v>AVECO</v>
          </cell>
          <cell r="M1574" t="str">
            <v>CLOSE</v>
          </cell>
          <cell r="N1574" t="str">
            <v>JSP</v>
          </cell>
          <cell r="O1574">
            <v>101.86</v>
          </cell>
          <cell r="P1574">
            <v>46.8628</v>
          </cell>
          <cell r="Q1574">
            <v>139.28</v>
          </cell>
          <cell r="R1574">
            <v>84</v>
          </cell>
          <cell r="S1574">
            <v>738350.94</v>
          </cell>
          <cell r="T1574" t="str">
            <v>NEW</v>
          </cell>
          <cell r="U1574">
            <v>79413.75</v>
          </cell>
          <cell r="V1574">
            <v>89721.03</v>
          </cell>
          <cell r="W1574">
            <v>44958.574999999997</v>
          </cell>
          <cell r="X1574">
            <v>44964</v>
          </cell>
          <cell r="Y1574">
            <v>44963</v>
          </cell>
          <cell r="Z1574"/>
          <cell r="AA1574">
            <v>45058.341666666667</v>
          </cell>
          <cell r="AB1574">
            <v>45441.800694444442</v>
          </cell>
          <cell r="AC1574">
            <v>99.766666666670062</v>
          </cell>
          <cell r="AD1574">
            <v>94.341666666667152</v>
          </cell>
          <cell r="AE1574">
            <v>383.45902777777519</v>
          </cell>
          <cell r="AF1574">
            <v>44978.92007042253</v>
          </cell>
          <cell r="AG1574">
            <v>44988.145422535206</v>
          </cell>
          <cell r="AH1574">
            <v>45008.574999999997</v>
          </cell>
          <cell r="AI1574">
            <v>3.2051734539970926</v>
          </cell>
          <cell r="AJ1574">
            <v>8.7149779040403459</v>
          </cell>
          <cell r="AK1574">
            <v>26</v>
          </cell>
          <cell r="AL1574">
            <v>34</v>
          </cell>
          <cell r="AM1574">
            <v>23.345070422535212</v>
          </cell>
          <cell r="AN1574">
            <v>29.570422535211268</v>
          </cell>
          <cell r="AO1574">
            <v>20.345070422535212</v>
          </cell>
          <cell r="AP1574">
            <v>44</v>
          </cell>
          <cell r="AQ1574">
            <v>35.200000000000003</v>
          </cell>
          <cell r="AR1574">
            <v>30.200000000000003</v>
          </cell>
          <cell r="AS1574">
            <v>45093.541666666664</v>
          </cell>
          <cell r="AT1574">
            <v>45088.541666666664</v>
          </cell>
          <cell r="AU1574"/>
          <cell r="AV1574"/>
          <cell r="AW1574"/>
          <cell r="AX1574"/>
          <cell r="AY1574"/>
          <cell r="AZ1574"/>
          <cell r="BA1574"/>
          <cell r="BB1574"/>
          <cell r="BC1574" t="str">
            <v>PAID</v>
          </cell>
          <cell r="BD1574"/>
          <cell r="BE1574">
            <v>45061.341666666667</v>
          </cell>
          <cell r="BF1574">
            <v>183.65833333333285</v>
          </cell>
          <cell r="BG1574">
            <v>45058</v>
          </cell>
          <cell r="BH1574">
            <v>45245</v>
          </cell>
        </row>
        <row r="1575">
          <cell r="E1575" t="str">
            <v>X22083449093</v>
          </cell>
          <cell r="F1575" t="str">
            <v>RENATO JR SANTOS DYCHANGCO</v>
          </cell>
          <cell r="G1575" t="str">
            <v>ALABANG-ZAPOTE, TALON II, LAS PINAS CITY</v>
          </cell>
          <cell r="H1575" t="str">
            <v>LAS PIÑAS CITY</v>
          </cell>
          <cell r="I1575" t="str">
            <v>PARAÑAQUE</v>
          </cell>
          <cell r="J1575"/>
          <cell r="K1575"/>
          <cell r="L1575" t="str">
            <v>AVECO</v>
          </cell>
          <cell r="M1575" t="str">
            <v>CLOSE</v>
          </cell>
          <cell r="N1575" t="str">
            <v>JSP</v>
          </cell>
          <cell r="O1575">
            <v>253.14</v>
          </cell>
          <cell r="P1575"/>
          <cell r="Q1575">
            <v>325.95</v>
          </cell>
          <cell r="R1575">
            <v>594</v>
          </cell>
          <cell r="S1575">
            <v>1822527.78</v>
          </cell>
          <cell r="T1575" t="str">
            <v>NEW</v>
          </cell>
          <cell r="U1575">
            <v>162312.84</v>
          </cell>
          <cell r="V1575">
            <v>195868.71</v>
          </cell>
          <cell r="W1575">
            <v>44869.582638888889</v>
          </cell>
          <cell r="X1575">
            <v>44873</v>
          </cell>
          <cell r="Y1575">
            <v>44874</v>
          </cell>
          <cell r="Z1575"/>
          <cell r="AA1575">
            <v>44897</v>
          </cell>
          <cell r="AB1575">
            <v>45448.8125</v>
          </cell>
          <cell r="AC1575">
            <v>27.417361111110949</v>
          </cell>
          <cell r="AD1575">
            <v>24</v>
          </cell>
          <cell r="AE1575">
            <v>551.8125</v>
          </cell>
          <cell r="AF1575">
            <v>44885.131025985662</v>
          </cell>
          <cell r="AG1575">
            <v>44893.077262544801</v>
          </cell>
          <cell r="AH1575">
            <v>44919.582638888889</v>
          </cell>
          <cell r="AI1575">
            <v>1.1086150362318774</v>
          </cell>
          <cell r="AJ1575">
            <v>11.49609375</v>
          </cell>
          <cell r="AK1575">
            <v>30</v>
          </cell>
          <cell r="AL1575">
            <v>23</v>
          </cell>
          <cell r="AM1575">
            <v>18.548387096774192</v>
          </cell>
          <cell r="AN1575">
            <v>23.494623655913976</v>
          </cell>
          <cell r="AO1575">
            <v>15.548387096774192</v>
          </cell>
          <cell r="AP1575">
            <v>48</v>
          </cell>
          <cell r="AQ1575">
            <v>38.400000000000006</v>
          </cell>
          <cell r="AR1575">
            <v>33.400000000000006</v>
          </cell>
          <cell r="AS1575">
            <v>44935.4</v>
          </cell>
          <cell r="AT1575">
            <v>44930.400000000001</v>
          </cell>
          <cell r="AU1575"/>
          <cell r="AV1575"/>
          <cell r="AW1575"/>
          <cell r="AX1575"/>
          <cell r="AY1575"/>
          <cell r="AZ1575"/>
          <cell r="BA1575"/>
          <cell r="BB1575"/>
          <cell r="BC1575" t="str">
            <v>PAID</v>
          </cell>
          <cell r="BD1575"/>
          <cell r="BE1575">
            <v>44900</v>
          </cell>
          <cell r="BF1575">
            <v>345</v>
          </cell>
          <cell r="BG1575">
            <v>44898</v>
          </cell>
          <cell r="BH1575">
            <v>45245</v>
          </cell>
        </row>
        <row r="1576">
          <cell r="E1576" t="str">
            <v>X22062544716</v>
          </cell>
          <cell r="F1576" t="str">
            <v>CATHOLIC ORGANIZATION OF ROYAL ESTATES, INC.</v>
          </cell>
          <cell r="G1576" t="str">
            <v>PEARL, LAS PINAS RYL EST1, LAS PINAS CITY</v>
          </cell>
          <cell r="H1576" t="str">
            <v>LAS PIÑAS CITY</v>
          </cell>
          <cell r="I1576" t="str">
            <v>PARAÑAQUE</v>
          </cell>
          <cell r="J1576" t="str">
            <v>for meter 1208</v>
          </cell>
          <cell r="K1576"/>
          <cell r="L1576" t="str">
            <v>AVECO</v>
          </cell>
          <cell r="M1576" t="str">
            <v>CLOSE</v>
          </cell>
          <cell r="N1576" t="str">
            <v>JSP</v>
          </cell>
          <cell r="O1576">
            <v>140.76</v>
          </cell>
          <cell r="P1576"/>
          <cell r="Q1576">
            <v>208.1</v>
          </cell>
          <cell r="R1576">
            <v>48.2</v>
          </cell>
          <cell r="S1576">
            <v>567393</v>
          </cell>
          <cell r="T1576" t="str">
            <v>MODIFICATION</v>
          </cell>
          <cell r="U1576">
            <v>98116.34</v>
          </cell>
          <cell r="V1576">
            <v>104448.29</v>
          </cell>
          <cell r="W1576">
            <v>44840.447916666664</v>
          </cell>
          <cell r="X1576">
            <v>44844</v>
          </cell>
          <cell r="Y1576">
            <v>44844</v>
          </cell>
          <cell r="Z1576"/>
          <cell r="AA1576">
            <v>44902.324999999997</v>
          </cell>
          <cell r="AB1576">
            <v>45579.542361111111</v>
          </cell>
          <cell r="AC1576">
            <v>61.877083333332848</v>
          </cell>
          <cell r="AD1576">
            <v>58.32499999999709</v>
          </cell>
          <cell r="AE1576">
            <v>677.21736111111386</v>
          </cell>
          <cell r="AF1576">
            <v>44862.316337719298</v>
          </cell>
          <cell r="AG1576">
            <v>44871.947916666664</v>
          </cell>
          <cell r="AH1576">
            <v>44890.447916666664</v>
          </cell>
          <cell r="AI1576">
            <v>1.8661342592592445</v>
          </cell>
          <cell r="AJ1576">
            <v>14.72211654589378</v>
          </cell>
          <cell r="AK1576">
            <v>28</v>
          </cell>
          <cell r="AL1576">
            <v>36</v>
          </cell>
          <cell r="AM1576">
            <v>24.868421052631579</v>
          </cell>
          <cell r="AN1576">
            <v>31.499999999999996</v>
          </cell>
          <cell r="AO1576">
            <v>21.868421052631579</v>
          </cell>
          <cell r="AP1576">
            <v>46</v>
          </cell>
          <cell r="AQ1576">
            <v>36.800000000000004</v>
          </cell>
          <cell r="AR1576">
            <v>31.800000000000004</v>
          </cell>
          <cell r="AS1576">
            <v>44939.125</v>
          </cell>
          <cell r="AT1576">
            <v>44934.125</v>
          </cell>
          <cell r="AU1576"/>
          <cell r="AV1576"/>
          <cell r="AW1576"/>
          <cell r="AX1576"/>
          <cell r="AY1576"/>
          <cell r="AZ1576"/>
          <cell r="BA1576"/>
          <cell r="BB1576"/>
          <cell r="BC1576" t="str">
            <v>PAID</v>
          </cell>
          <cell r="BD1576"/>
          <cell r="BE1576">
            <v>44905.324999999997</v>
          </cell>
          <cell r="BF1576">
            <v>339.67500000000291</v>
          </cell>
          <cell r="BG1576">
            <v>44905</v>
          </cell>
          <cell r="BH1576">
            <v>45245</v>
          </cell>
        </row>
        <row r="1577">
          <cell r="E1577" t="str">
            <v>X22083521880</v>
          </cell>
          <cell r="F1577" t="str">
            <v>CITY GOV'T OF LAS PIÑAS,</v>
          </cell>
          <cell r="G1577" t="str">
            <v>ALABANG-ZAPOTE, PAMPLONA III, LAS PINAS CITY</v>
          </cell>
          <cell r="H1577" t="str">
            <v>LAS PIÑAS CITY</v>
          </cell>
          <cell r="I1577" t="str">
            <v>PARAÑAQUE</v>
          </cell>
          <cell r="J1577" t="str">
            <v>for execution next week (4th week of Feb) on Feb 25; w/ customer issue (03-16-23)</v>
          </cell>
          <cell r="K1577" t="str">
            <v>W/ ISSUE</v>
          </cell>
          <cell r="L1577" t="str">
            <v>AVECO</v>
          </cell>
          <cell r="M1577" t="str">
            <v>CLOSE</v>
          </cell>
          <cell r="N1577" t="str">
            <v>IJP</v>
          </cell>
          <cell r="O1577">
            <v>298.17</v>
          </cell>
          <cell r="P1577">
            <v>145.8956</v>
          </cell>
          <cell r="Q1577">
            <v>428.8</v>
          </cell>
          <cell r="R1577">
            <v>491.7</v>
          </cell>
          <cell r="S1577">
            <v>1395212.11</v>
          </cell>
          <cell r="T1577" t="str">
            <v>NEW</v>
          </cell>
          <cell r="U1577">
            <v>207870.53</v>
          </cell>
          <cell r="V1577" t="str">
            <v>207,577.77‬</v>
          </cell>
          <cell r="W1577">
            <v>44873</v>
          </cell>
          <cell r="X1577">
            <v>44882.619444444441</v>
          </cell>
          <cell r="Y1577">
            <v>44874</v>
          </cell>
          <cell r="Z1577"/>
          <cell r="AA1577">
            <v>45015</v>
          </cell>
          <cell r="AB1577">
            <v>45583.789583333331</v>
          </cell>
          <cell r="AC1577">
            <v>142</v>
          </cell>
          <cell r="AD1577">
            <v>132.38055555555911</v>
          </cell>
          <cell r="AE1577">
            <v>568.78958333333139</v>
          </cell>
          <cell r="AF1577">
            <v>44890.662251655631</v>
          </cell>
          <cell r="AG1577">
            <v>44899.172185430463</v>
          </cell>
          <cell r="AH1577">
            <v>44923</v>
          </cell>
          <cell r="AI1577">
            <v>5.1543269230769226</v>
          </cell>
          <cell r="AJ1577">
            <v>11.375791666666627</v>
          </cell>
          <cell r="AK1577">
            <v>32</v>
          </cell>
          <cell r="AL1577">
            <v>26</v>
          </cell>
          <cell r="AM1577">
            <v>20.662251655629142</v>
          </cell>
          <cell r="AN1577">
            <v>26.172185430463578</v>
          </cell>
          <cell r="AO1577">
            <v>17.662251655629142</v>
          </cell>
          <cell r="AP1577">
            <v>50</v>
          </cell>
          <cell r="AQ1577">
            <v>40</v>
          </cell>
          <cell r="AR1577">
            <v>35</v>
          </cell>
          <cell r="AS1577">
            <v>45055</v>
          </cell>
          <cell r="AT1577">
            <v>45050</v>
          </cell>
          <cell r="AU1577"/>
          <cell r="AV1577"/>
          <cell r="AW1577"/>
          <cell r="AX1577"/>
          <cell r="AY1577"/>
          <cell r="AZ1577"/>
          <cell r="BA1577"/>
          <cell r="BB1577"/>
          <cell r="BC1577" t="str">
            <v>PAID</v>
          </cell>
          <cell r="BD1577" t="str">
            <v>WITH BACKJOB</v>
          </cell>
          <cell r="BE1577">
            <v>45018</v>
          </cell>
          <cell r="BF1577">
            <v>227</v>
          </cell>
          <cell r="BG1577">
            <v>45017</v>
          </cell>
          <cell r="BH1577">
            <v>45245</v>
          </cell>
        </row>
        <row r="1578">
          <cell r="E1578" t="str">
            <v>X22073253175</v>
          </cell>
          <cell r="F1578" t="str">
            <v>JEFFREY MACATANGAY DE JESUS</v>
          </cell>
          <cell r="G1578" t="str">
            <v>DAHLIA, T.S. CRUZ SUBD, LAS PINAS CITY</v>
          </cell>
          <cell r="H1578" t="str">
            <v>LAS PIÑAS CITY</v>
          </cell>
          <cell r="I1578" t="str">
            <v>PARAÑAQUE</v>
          </cell>
          <cell r="J1578" t="str">
            <v>for hukay 1207, 02-15-target pole erection on the first week of march; for execution on 4th week of March</v>
          </cell>
          <cell r="K1578" t="str">
            <v>W/ ISSUE</v>
          </cell>
          <cell r="L1578" t="str">
            <v>AVECO</v>
          </cell>
          <cell r="M1578" t="str">
            <v>CLOSE</v>
          </cell>
          <cell r="N1578" t="str">
            <v>JSP</v>
          </cell>
          <cell r="O1578">
            <v>194.82</v>
          </cell>
          <cell r="P1578">
            <v>112.0921</v>
          </cell>
          <cell r="Q1578">
            <v>297.58</v>
          </cell>
          <cell r="R1578">
            <v>117</v>
          </cell>
          <cell r="S1578">
            <v>972859.63</v>
          </cell>
          <cell r="T1578" t="str">
            <v>NEW</v>
          </cell>
          <cell r="U1578">
            <v>135832.01999999999</v>
          </cell>
          <cell r="V1578">
            <v>136635.93</v>
          </cell>
          <cell r="W1578">
            <v>44860.609027777777</v>
          </cell>
          <cell r="X1578">
            <v>44868</v>
          </cell>
          <cell r="Y1578">
            <v>44869</v>
          </cell>
          <cell r="Z1578"/>
          <cell r="AA1578">
            <v>45015.364583333336</v>
          </cell>
          <cell r="AB1578">
            <v>45647</v>
          </cell>
          <cell r="AC1578">
            <v>154.75555555555911</v>
          </cell>
          <cell r="AD1578">
            <v>147.36458333333576</v>
          </cell>
          <cell r="AE1578">
            <v>631.63541666666424</v>
          </cell>
          <cell r="AF1578">
            <v>44880.622726407913</v>
          </cell>
          <cell r="AG1578">
            <v>44889.759712709281</v>
          </cell>
          <cell r="AH1578">
            <v>44910.609027777777</v>
          </cell>
          <cell r="AI1578">
            <v>5.0433730158731311</v>
          </cell>
          <cell r="AJ1578">
            <v>13.731204710144874</v>
          </cell>
          <cell r="AK1578">
            <v>28</v>
          </cell>
          <cell r="AL1578">
            <v>32</v>
          </cell>
          <cell r="AM1578">
            <v>23.013698630136989</v>
          </cell>
          <cell r="AN1578">
            <v>29.150684931506852</v>
          </cell>
          <cell r="AO1578">
            <v>20.013698630136989</v>
          </cell>
          <cell r="AP1578">
            <v>46</v>
          </cell>
          <cell r="AQ1578">
            <v>36.800000000000004</v>
          </cell>
          <cell r="AR1578">
            <v>31.800000000000004</v>
          </cell>
          <cell r="AS1578">
            <v>45052.164583333339</v>
          </cell>
          <cell r="AT1578">
            <v>45047.164583333339</v>
          </cell>
          <cell r="AU1578"/>
          <cell r="AV1578"/>
          <cell r="AW1578"/>
          <cell r="AX1578"/>
          <cell r="AY1578"/>
          <cell r="AZ1578"/>
          <cell r="BA1578"/>
          <cell r="BB1578"/>
          <cell r="BC1578" t="str">
            <v>PAID</v>
          </cell>
          <cell r="BD1578"/>
          <cell r="BE1578">
            <v>45018.364583333336</v>
          </cell>
          <cell r="BF1578">
            <v>226.63541666666424</v>
          </cell>
          <cell r="BG1578">
            <v>45015</v>
          </cell>
          <cell r="BH1578">
            <v>45245</v>
          </cell>
        </row>
        <row r="1579">
          <cell r="E1579" t="str">
            <v>X23041221312</v>
          </cell>
          <cell r="F1579" t="str">
            <v>RONIELA HERRERA PRANTILLA</v>
          </cell>
          <cell r="G1579" t="str">
            <v>MADRID, MERVILLE SUBD, PARANAQUE</v>
          </cell>
          <cell r="H1579" t="str">
            <v>PARAÑAQUE CITY</v>
          </cell>
          <cell r="I1579" t="str">
            <v>PARAÑAQUE</v>
          </cell>
          <cell r="J1579"/>
          <cell r="K1579" t="str">
            <v>W/O ISSUE</v>
          </cell>
          <cell r="L1579" t="str">
            <v>AVECO</v>
          </cell>
          <cell r="M1579" t="str">
            <v>CLOSE</v>
          </cell>
          <cell r="N1579" t="str">
            <v>JSP</v>
          </cell>
          <cell r="O1579">
            <v>137.33000000000001</v>
          </cell>
          <cell r="P1579">
            <v>89.857500000000002</v>
          </cell>
          <cell r="Q1579">
            <v>192.17</v>
          </cell>
          <cell r="R1579">
            <v>157</v>
          </cell>
          <cell r="S1579">
            <v>644836.86</v>
          </cell>
          <cell r="T1579" t="str">
            <v>MODIFICATION</v>
          </cell>
          <cell r="U1579">
            <v>106664.78</v>
          </cell>
          <cell r="V1579">
            <v>108823.61</v>
          </cell>
          <cell r="W1579">
            <v>45072.70208333333</v>
          </cell>
          <cell r="X1579">
            <v>45078</v>
          </cell>
          <cell r="Y1579">
            <v>45077</v>
          </cell>
          <cell r="Z1579"/>
          <cell r="AA1579">
            <v>45168.34652777778</v>
          </cell>
          <cell r="AB1579">
            <v>45468.640277777777</v>
          </cell>
          <cell r="AC1579">
            <v>95.644444444449618</v>
          </cell>
          <cell r="AD1579">
            <v>90.346527777779556</v>
          </cell>
          <cell r="AE1579">
            <v>300.29374999999709</v>
          </cell>
          <cell r="AF1579">
            <v>45092.148126498796</v>
          </cell>
          <cell r="AG1579">
            <v>45101.133738009587</v>
          </cell>
          <cell r="AH1579">
            <v>45122.70208333333</v>
          </cell>
          <cell r="AI1579">
            <v>3.1958119658121387</v>
          </cell>
          <cell r="AJ1579">
            <v>6.8248579545453882</v>
          </cell>
          <cell r="AK1579">
            <v>26</v>
          </cell>
          <cell r="AL1579">
            <v>32</v>
          </cell>
          <cell r="AM1579">
            <v>22.446043165467625</v>
          </cell>
          <cell r="AN1579">
            <v>28.431654676258994</v>
          </cell>
          <cell r="AO1579">
            <v>19.446043165467625</v>
          </cell>
          <cell r="AP1579">
            <v>44</v>
          </cell>
          <cell r="AQ1579">
            <v>35.200000000000003</v>
          </cell>
          <cell r="AR1579">
            <v>30.200000000000003</v>
          </cell>
          <cell r="AS1579">
            <v>45203.546527777777</v>
          </cell>
          <cell r="AT1579">
            <v>45198.546527777777</v>
          </cell>
          <cell r="AU1579"/>
          <cell r="AV1579"/>
          <cell r="AW1579"/>
          <cell r="AX1579"/>
          <cell r="AY1579"/>
          <cell r="AZ1579"/>
          <cell r="BA1579"/>
          <cell r="BB1579"/>
          <cell r="BC1579" t="str">
            <v>PAID</v>
          </cell>
          <cell r="BD1579"/>
          <cell r="BE1579">
            <v>45171.34652777778</v>
          </cell>
          <cell r="BF1579">
            <v>73.653472222220444</v>
          </cell>
          <cell r="BG1579">
            <v>45167</v>
          </cell>
          <cell r="BH1579">
            <v>45245</v>
          </cell>
        </row>
        <row r="1580">
          <cell r="E1580" t="str">
            <v>X23041185066</v>
          </cell>
          <cell r="F1580" t="str">
            <v>JOSEFINA ADRIANO ORAA</v>
          </cell>
          <cell r="G1580" t="str">
            <v>EMMA YUBF RESORT VILLAGE, TALON II, LAS PIÑAS</v>
          </cell>
          <cell r="H1580" t="str">
            <v>LAS PIÑAS CITY</v>
          </cell>
          <cell r="I1580" t="str">
            <v>PARAÑAQUE</v>
          </cell>
          <cell r="J1580" t="str">
            <v>for metering May 17, 2023 @ 3PM</v>
          </cell>
          <cell r="K1580" t="str">
            <v>W/ ISSUE</v>
          </cell>
          <cell r="L1580" t="str">
            <v>ECOM</v>
          </cell>
          <cell r="M1580" t="str">
            <v>CLOSE</v>
          </cell>
          <cell r="N1580" t="str">
            <v>JSP</v>
          </cell>
          <cell r="O1580">
            <v>35.42</v>
          </cell>
          <cell r="P1580">
            <v>11.5128</v>
          </cell>
          <cell r="Q1580">
            <v>48.37</v>
          </cell>
          <cell r="R1580">
            <v>40.76</v>
          </cell>
          <cell r="S1580">
            <v>189668.82</v>
          </cell>
          <cell r="T1580" t="str">
            <v>NEW</v>
          </cell>
          <cell r="U1580">
            <v>27602.94</v>
          </cell>
          <cell r="V1580">
            <v>27111.99</v>
          </cell>
          <cell r="W1580">
            <v>45044</v>
          </cell>
          <cell r="X1580">
            <v>45049</v>
          </cell>
          <cell r="Y1580">
            <v>45050</v>
          </cell>
          <cell r="Z1580"/>
          <cell r="AA1580">
            <v>45064.299305555556</v>
          </cell>
          <cell r="AB1580">
            <v>45274.557638888888</v>
          </cell>
          <cell r="AC1580">
            <v>20.299305555556202</v>
          </cell>
          <cell r="AD1580">
            <v>15.299305555556202</v>
          </cell>
          <cell r="AE1580">
            <v>210.25833333333139</v>
          </cell>
          <cell r="AF1580">
            <v>45062.774193548386</v>
          </cell>
          <cell r="AG1580">
            <v>45071.580645161288</v>
          </cell>
          <cell r="AH1580">
            <v>45094</v>
          </cell>
          <cell r="AI1580">
            <v>0.69919830246915804</v>
          </cell>
          <cell r="AJ1580">
            <v>5.2564583333332848</v>
          </cell>
          <cell r="AK1580">
            <v>20</v>
          </cell>
          <cell r="AL1580">
            <v>36</v>
          </cell>
          <cell r="AM1580">
            <v>21.774193548387096</v>
          </cell>
          <cell r="AN1580">
            <v>27.58064516129032</v>
          </cell>
          <cell r="AO1580">
            <v>18.774193548387096</v>
          </cell>
          <cell r="AP1580">
            <v>40</v>
          </cell>
          <cell r="AQ1580">
            <v>32</v>
          </cell>
          <cell r="AR1580">
            <v>27</v>
          </cell>
          <cell r="AS1580">
            <v>45096.299305555556</v>
          </cell>
          <cell r="AT1580">
            <v>45091.299305555556</v>
          </cell>
          <cell r="AU1580"/>
          <cell r="AV1580"/>
          <cell r="AW1580"/>
          <cell r="AX1580"/>
          <cell r="AY1580"/>
          <cell r="AZ1580"/>
          <cell r="BA1580"/>
          <cell r="BB1580"/>
          <cell r="BC1580" t="str">
            <v>PAID</v>
          </cell>
          <cell r="BD1580"/>
          <cell r="BE1580">
            <v>45067.299305555556</v>
          </cell>
          <cell r="BF1580">
            <v>177.7006944444438</v>
          </cell>
          <cell r="BG1580">
            <v>45054</v>
          </cell>
          <cell r="BH1580">
            <v>45245</v>
          </cell>
        </row>
        <row r="1581">
          <cell r="E1581" t="str">
            <v>X23041375014</v>
          </cell>
          <cell r="F1581" t="str">
            <v>NENITA LEVITA CRISTOBAL</v>
          </cell>
          <cell r="G1581" t="str">
            <v>CYPRESS, MENLO PARK, PARANAQUE</v>
          </cell>
          <cell r="H1581" t="str">
            <v>PARAÑAQUE CITY</v>
          </cell>
          <cell r="I1581" t="str">
            <v>PARAÑAQUE</v>
          </cell>
          <cell r="J1581" t="str">
            <v>for execution on June 2</v>
          </cell>
          <cell r="K1581" t="str">
            <v>W/O ISSUE</v>
          </cell>
          <cell r="L1581" t="str">
            <v>ECOM</v>
          </cell>
          <cell r="M1581" t="str">
            <v>CLOSE</v>
          </cell>
          <cell r="N1581" t="str">
            <v>JSP</v>
          </cell>
          <cell r="O1581">
            <v>4.3</v>
          </cell>
          <cell r="P1581">
            <v>2.58</v>
          </cell>
          <cell r="Q1581">
            <v>5.88</v>
          </cell>
          <cell r="R1581">
            <v>38</v>
          </cell>
          <cell r="S1581">
            <v>18805.580000000002</v>
          </cell>
          <cell r="T1581" t="str">
            <v>MODIFICATION</v>
          </cell>
          <cell r="U1581">
            <v>3350.98</v>
          </cell>
          <cell r="V1581">
            <v>3350.98</v>
          </cell>
          <cell r="W1581">
            <v>45061.723611111112</v>
          </cell>
          <cell r="X1581">
            <v>45064</v>
          </cell>
          <cell r="Y1581">
            <v>45063</v>
          </cell>
          <cell r="Z1581"/>
          <cell r="AA1581">
            <v>45079.688888888886</v>
          </cell>
          <cell r="AB1581">
            <v>45282.290277777778</v>
          </cell>
          <cell r="AC1581">
            <v>17.965277777773736</v>
          </cell>
          <cell r="AD1581">
            <v>15.68888888888614</v>
          </cell>
          <cell r="AE1581">
            <v>202.60138888889196</v>
          </cell>
          <cell r="AF1581">
            <v>45080.497804659499</v>
          </cell>
          <cell r="AG1581">
            <v>45089.3042562724</v>
          </cell>
          <cell r="AH1581">
            <v>45111.723611111112</v>
          </cell>
          <cell r="AI1581">
            <v>0.61880401234553983</v>
          </cell>
          <cell r="AJ1581">
            <v>5.0650347222222987</v>
          </cell>
          <cell r="AK1581">
            <v>20</v>
          </cell>
          <cell r="AL1581">
            <v>36</v>
          </cell>
          <cell r="AM1581">
            <v>21.774193548387096</v>
          </cell>
          <cell r="AN1581">
            <v>27.58064516129032</v>
          </cell>
          <cell r="AO1581">
            <v>18.774193548387096</v>
          </cell>
          <cell r="AP1581">
            <v>40</v>
          </cell>
          <cell r="AQ1581">
            <v>32</v>
          </cell>
          <cell r="AR1581">
            <v>27</v>
          </cell>
          <cell r="AS1581">
            <v>45111.688888888886</v>
          </cell>
          <cell r="AT1581">
            <v>45106.688888888886</v>
          </cell>
          <cell r="AU1581"/>
          <cell r="AV1581"/>
          <cell r="AW1581"/>
          <cell r="AX1581"/>
          <cell r="AY1581"/>
          <cell r="AZ1581"/>
          <cell r="BA1581"/>
          <cell r="BB1581"/>
          <cell r="BC1581" t="str">
            <v>PAID</v>
          </cell>
          <cell r="BD1581"/>
          <cell r="BE1581">
            <v>45082.688888888886</v>
          </cell>
          <cell r="BF1581">
            <v>162.31111111111386</v>
          </cell>
          <cell r="BG1581">
            <v>45079</v>
          </cell>
          <cell r="BH1581">
            <v>45245</v>
          </cell>
        </row>
        <row r="1582">
          <cell r="E1582" t="str">
            <v>X23030880389</v>
          </cell>
          <cell r="F1582" t="str">
            <v>MWM TERMINALS, INC.</v>
          </cell>
          <cell r="G1582" t="str">
            <v>COASTAL, DON GALO, PARANAQUE</v>
          </cell>
          <cell r="H1582" t="str">
            <v>PARAÑAQUE CITY</v>
          </cell>
          <cell r="I1582" t="str">
            <v>PARAÑAQUE</v>
          </cell>
          <cell r="J1582" t="str">
            <v>completion date in 2nd week of July; needs permit from PITX (PEA)</v>
          </cell>
          <cell r="K1582" t="str">
            <v>W/ ISSUE</v>
          </cell>
          <cell r="L1582" t="str">
            <v>ECOM</v>
          </cell>
          <cell r="M1582" t="str">
            <v>CLOSE</v>
          </cell>
          <cell r="N1582" t="str">
            <v>IJP</v>
          </cell>
          <cell r="O1582">
            <v>220.12</v>
          </cell>
          <cell r="P1582">
            <v>130.352</v>
          </cell>
          <cell r="Q1582">
            <v>321.83</v>
          </cell>
          <cell r="R1582">
            <v>54</v>
          </cell>
          <cell r="S1582">
            <v>818682.55</v>
          </cell>
          <cell r="T1582" t="str">
            <v>NEW</v>
          </cell>
          <cell r="U1582">
            <v>171534.38</v>
          </cell>
          <cell r="V1582">
            <v>130359.95</v>
          </cell>
          <cell r="W1582">
            <v>45077.73333333333</v>
          </cell>
          <cell r="X1582">
            <v>45083</v>
          </cell>
          <cell r="Y1582">
            <v>45079</v>
          </cell>
          <cell r="Z1582"/>
          <cell r="AA1582">
            <v>45137</v>
          </cell>
          <cell r="AB1582">
            <v>45539.255555555559</v>
          </cell>
          <cell r="AC1582">
            <v>59.266666666670062</v>
          </cell>
          <cell r="AD1582">
            <v>54</v>
          </cell>
          <cell r="AE1582">
            <v>402.25555555555911</v>
          </cell>
          <cell r="AF1582">
            <v>45099.252564102564</v>
          </cell>
          <cell r="AG1582">
            <v>45108.791025641025</v>
          </cell>
          <cell r="AH1582">
            <v>45127.73333333333</v>
          </cell>
          <cell r="AI1582">
            <v>1.8128627450981432</v>
          </cell>
          <cell r="AJ1582">
            <v>8.3803240740741476</v>
          </cell>
          <cell r="AK1582">
            <v>30</v>
          </cell>
          <cell r="AL1582">
            <v>34</v>
          </cell>
          <cell r="AM1582">
            <v>24.51923076923077</v>
          </cell>
          <cell r="AN1582">
            <v>31.057692307692307</v>
          </cell>
          <cell r="AO1582">
            <v>21.51923076923077</v>
          </cell>
          <cell r="AP1582">
            <v>48</v>
          </cell>
          <cell r="AQ1582">
            <v>38.400000000000006</v>
          </cell>
          <cell r="AR1582">
            <v>33.400000000000006</v>
          </cell>
          <cell r="AS1582">
            <v>45175.4</v>
          </cell>
          <cell r="AT1582">
            <v>45170.400000000001</v>
          </cell>
          <cell r="AU1582"/>
          <cell r="AV1582"/>
          <cell r="AW1582"/>
          <cell r="AX1582"/>
          <cell r="AY1582"/>
          <cell r="AZ1582"/>
          <cell r="BA1582"/>
          <cell r="BB1582"/>
          <cell r="BC1582" t="str">
            <v>PAID</v>
          </cell>
          <cell r="BD1582"/>
          <cell r="BE1582">
            <v>45140</v>
          </cell>
          <cell r="BF1582">
            <v>105</v>
          </cell>
          <cell r="BG1582">
            <v>45139</v>
          </cell>
          <cell r="BH1582">
            <v>45245</v>
          </cell>
        </row>
        <row r="1583">
          <cell r="E1583" t="str">
            <v>X23010301740</v>
          </cell>
          <cell r="F1583" t="str">
            <v>NICOLLE DENISSE MOJICA ENCISO</v>
          </cell>
          <cell r="G1583" t="str">
            <v>SAUDI ARABIA, BETTER LIVING SUBD, PARANAQUE</v>
          </cell>
          <cell r="H1583" t="str">
            <v>PARAÑAQUE CITY</v>
          </cell>
          <cell r="I1583" t="str">
            <v>PARAÑAQUE</v>
          </cell>
          <cell r="J1583"/>
          <cell r="K1583" t="str">
            <v>W/O ISSUE</v>
          </cell>
          <cell r="L1583" t="str">
            <v>ECOM</v>
          </cell>
          <cell r="M1583" t="str">
            <v>CLOSE</v>
          </cell>
          <cell r="N1583" t="str">
            <v>RRG</v>
          </cell>
          <cell r="O1583">
            <v>45.45</v>
          </cell>
          <cell r="P1583">
            <v>35.288499999999999</v>
          </cell>
          <cell r="Q1583">
            <v>69.73</v>
          </cell>
          <cell r="R1583">
            <v>50</v>
          </cell>
          <cell r="S1583">
            <v>336947.09</v>
          </cell>
          <cell r="T1583" t="str">
            <v>NEW</v>
          </cell>
          <cell r="U1583">
            <v>35417.75</v>
          </cell>
          <cell r="V1583">
            <v>35254.1</v>
          </cell>
          <cell r="W1583">
            <v>45127.336111111108</v>
          </cell>
          <cell r="X1583">
            <v>45134</v>
          </cell>
          <cell r="Y1583">
            <v>45128</v>
          </cell>
          <cell r="Z1583"/>
          <cell r="AA1583">
            <v>45138.643055555556</v>
          </cell>
          <cell r="AB1583">
            <v>45734.942361111112</v>
          </cell>
          <cell r="AC1583">
            <v>11.306944444448163</v>
          </cell>
          <cell r="AD1583">
            <v>4.6430555555562023</v>
          </cell>
          <cell r="AE1583">
            <v>596.2993055555562</v>
          </cell>
          <cell r="AF1583">
            <v>45147.421612969847</v>
          </cell>
          <cell r="AG1583">
            <v>45156.577746798837</v>
          </cell>
          <cell r="AH1583">
            <v>45177.336111111108</v>
          </cell>
          <cell r="AI1583">
            <v>0.36733913714451155</v>
          </cell>
          <cell r="AJ1583">
            <v>14.197602513227528</v>
          </cell>
          <cell r="AK1583">
            <v>23</v>
          </cell>
          <cell r="AL1583">
            <v>36</v>
          </cell>
          <cell r="AM1583">
            <v>23.085501858736059</v>
          </cell>
          <cell r="AN1583">
            <v>29.241635687732341</v>
          </cell>
          <cell r="AO1583">
            <v>20.085501858736059</v>
          </cell>
          <cell r="AP1583">
            <v>42</v>
          </cell>
          <cell r="AQ1583">
            <v>33.6</v>
          </cell>
          <cell r="AR1583">
            <v>28.6</v>
          </cell>
          <cell r="AS1583">
            <v>45172.243055555555</v>
          </cell>
          <cell r="AT1583">
            <v>45167.243055555555</v>
          </cell>
          <cell r="AU1583"/>
          <cell r="AV1583"/>
          <cell r="AW1583"/>
          <cell r="AX1583"/>
          <cell r="AY1583"/>
          <cell r="AZ1583"/>
          <cell r="BA1583"/>
          <cell r="BB1583"/>
          <cell r="BC1583" t="str">
            <v>PAID</v>
          </cell>
          <cell r="BD1583"/>
          <cell r="BE1583">
            <v>45141.643055555556</v>
          </cell>
          <cell r="BF1583">
            <v>103.3569444444438</v>
          </cell>
          <cell r="BG1583">
            <v>45138</v>
          </cell>
          <cell r="BH1583">
            <v>45245</v>
          </cell>
        </row>
        <row r="1584">
          <cell r="E1584" t="str">
            <v>X23062295782</v>
          </cell>
          <cell r="F1584" t="str">
            <v>JOCELYN REYES ALILONGAN</v>
          </cell>
          <cell r="G1584" t="str">
            <v>J. AGUILAR, PAMPLONA III, LAS PINAS CITY</v>
          </cell>
          <cell r="H1584" t="str">
            <v>LAS PINAS CITY</v>
          </cell>
          <cell r="I1584" t="str">
            <v>PARAÑAQUE</v>
          </cell>
          <cell r="J1584"/>
          <cell r="K1584" t="str">
            <v>W/O ISSUE</v>
          </cell>
          <cell r="L1584" t="str">
            <v>ECOM</v>
          </cell>
          <cell r="M1584" t="str">
            <v>CLOSE</v>
          </cell>
          <cell r="N1584" t="str">
            <v>JSP</v>
          </cell>
          <cell r="O1584">
            <v>42.87</v>
          </cell>
          <cell r="P1584">
            <v>41.877580000000002</v>
          </cell>
          <cell r="Q1584">
            <v>19.13</v>
          </cell>
          <cell r="R1584">
            <v>10</v>
          </cell>
          <cell r="S1584">
            <v>166292.69</v>
          </cell>
          <cell r="T1584" t="str">
            <v>NEW</v>
          </cell>
          <cell r="U1584">
            <v>20045.32</v>
          </cell>
          <cell r="V1584">
            <v>13342.58</v>
          </cell>
          <cell r="W1584">
            <v>45126.552083333336</v>
          </cell>
          <cell r="X1584">
            <v>45134</v>
          </cell>
          <cell r="Y1584">
            <v>45128</v>
          </cell>
          <cell r="Z1584"/>
          <cell r="AA1584">
            <v>45143</v>
          </cell>
          <cell r="AB1584">
            <v>45316.655555555553</v>
          </cell>
          <cell r="AC1584">
            <v>16.447916666664241</v>
          </cell>
          <cell r="AD1584">
            <v>9</v>
          </cell>
          <cell r="AE1584">
            <v>173.65555555555329</v>
          </cell>
          <cell r="AF1584">
            <v>45145.326276881722</v>
          </cell>
          <cell r="AG1584">
            <v>45154.132728494624</v>
          </cell>
          <cell r="AH1584">
            <v>45176.552083333336</v>
          </cell>
          <cell r="AI1584">
            <v>0.56653935185176829</v>
          </cell>
          <cell r="AJ1584">
            <v>4.3413888888888321</v>
          </cell>
          <cell r="AK1584">
            <v>20</v>
          </cell>
          <cell r="AL1584">
            <v>36</v>
          </cell>
          <cell r="AM1584">
            <v>21.774193548387096</v>
          </cell>
          <cell r="AN1584">
            <v>27.58064516129032</v>
          </cell>
          <cell r="AO1584">
            <v>18.774193548387096</v>
          </cell>
          <cell r="AP1584">
            <v>40</v>
          </cell>
          <cell r="AQ1584">
            <v>32</v>
          </cell>
          <cell r="AR1584">
            <v>27</v>
          </cell>
          <cell r="AS1584">
            <v>45175</v>
          </cell>
          <cell r="AT1584">
            <v>45170</v>
          </cell>
          <cell r="AU1584"/>
          <cell r="AV1584"/>
          <cell r="AW1584"/>
          <cell r="AX1584"/>
          <cell r="AY1584"/>
          <cell r="AZ1584"/>
          <cell r="BA1584"/>
          <cell r="BB1584"/>
          <cell r="BC1584" t="str">
            <v>PAID</v>
          </cell>
          <cell r="BD1584"/>
          <cell r="BE1584">
            <v>45146</v>
          </cell>
          <cell r="BF1584">
            <v>99</v>
          </cell>
          <cell r="BG1584">
            <v>45143</v>
          </cell>
          <cell r="BH1584">
            <v>45245</v>
          </cell>
        </row>
        <row r="1585">
          <cell r="E1585" t="str">
            <v>X23062384858</v>
          </cell>
          <cell r="F1585" t="str">
            <v>THE ROMAN CATHOLIC BISHOP OF PARAÑAQUE, INC</v>
          </cell>
          <cell r="G1585" t="str">
            <v>COMMERCE, NEW ALABANG VILL, MUNTINLUPA</v>
          </cell>
          <cell r="H1585" t="str">
            <v>MUNTINLUPA CITY</v>
          </cell>
          <cell r="I1585" t="str">
            <v>PARAÑAQUE</v>
          </cell>
          <cell r="J1585"/>
          <cell r="K1585" t="str">
            <v>W/O ISSUE</v>
          </cell>
          <cell r="L1585" t="str">
            <v>ECOM</v>
          </cell>
          <cell r="M1585" t="str">
            <v>CLOSE</v>
          </cell>
          <cell r="N1585" t="str">
            <v>IJP</v>
          </cell>
          <cell r="O1585">
            <v>141.78</v>
          </cell>
          <cell r="P1585">
            <v>46.522799999999997</v>
          </cell>
          <cell r="Q1585">
            <v>193.75</v>
          </cell>
          <cell r="R1585">
            <v>141.5</v>
          </cell>
          <cell r="S1585">
            <v>859780.05</v>
          </cell>
          <cell r="T1585" t="str">
            <v>MODIFICATION</v>
          </cell>
          <cell r="U1585">
            <v>110549.79</v>
          </cell>
          <cell r="V1585">
            <v>110549.79</v>
          </cell>
          <cell r="W1585">
            <v>45135</v>
          </cell>
          <cell r="X1585">
            <v>45142.527083333334</v>
          </cell>
          <cell r="Y1585">
            <v>45139</v>
          </cell>
          <cell r="Z1585"/>
          <cell r="AA1585">
            <v>45149.511805555558</v>
          </cell>
          <cell r="AB1585">
            <v>45568.320138888892</v>
          </cell>
          <cell r="AC1585">
            <v>14.511805555557657</v>
          </cell>
          <cell r="AD1585">
            <v>6.984722222223354</v>
          </cell>
          <cell r="AE1585">
            <v>418.8083333333343</v>
          </cell>
          <cell r="AF1585">
            <v>45154.446043165466</v>
          </cell>
          <cell r="AG1585">
            <v>45163.431654676257</v>
          </cell>
          <cell r="AH1585">
            <v>45185</v>
          </cell>
          <cell r="AI1585">
            <v>0.48488965678425827</v>
          </cell>
          <cell r="AJ1585">
            <v>9.5183712121212345</v>
          </cell>
          <cell r="AK1585">
            <v>26</v>
          </cell>
          <cell r="AL1585">
            <v>32</v>
          </cell>
          <cell r="AM1585">
            <v>22.446043165467625</v>
          </cell>
          <cell r="AN1585">
            <v>28.431654676258994</v>
          </cell>
          <cell r="AO1585">
            <v>19.446043165467625</v>
          </cell>
          <cell r="AP1585">
            <v>44</v>
          </cell>
          <cell r="AQ1585">
            <v>35.200000000000003</v>
          </cell>
          <cell r="AR1585">
            <v>30.200000000000003</v>
          </cell>
          <cell r="AS1585">
            <v>45184.711805555555</v>
          </cell>
          <cell r="AT1585">
            <v>45179.711805555555</v>
          </cell>
          <cell r="AU1585"/>
          <cell r="AV1585"/>
          <cell r="AW1585"/>
          <cell r="AX1585"/>
          <cell r="AY1585"/>
          <cell r="AZ1585"/>
          <cell r="BA1585"/>
          <cell r="BB1585"/>
          <cell r="BC1585" t="str">
            <v>PAID</v>
          </cell>
          <cell r="BD1585"/>
          <cell r="BE1585">
            <v>45152.511805555558</v>
          </cell>
          <cell r="BF1585">
            <v>92.488194444442343</v>
          </cell>
          <cell r="BG1585">
            <v>45149</v>
          </cell>
          <cell r="BH1585">
            <v>45245</v>
          </cell>
        </row>
        <row r="1586">
          <cell r="E1586" t="str">
            <v>X23051579313</v>
          </cell>
          <cell r="F1586" t="str">
            <v>BARANGAY CUPANG</v>
          </cell>
          <cell r="G1586" t="str">
            <v>PUROK 5, PUROK 5, MUNTINLUPA</v>
          </cell>
          <cell r="H1586" t="str">
            <v>MUNTINLUPA CITY</v>
          </cell>
          <cell r="I1586" t="str">
            <v>PARAÑAQUE</v>
          </cell>
          <cell r="J1586"/>
          <cell r="K1586" t="str">
            <v>W/O ISSUE</v>
          </cell>
          <cell r="L1586" t="str">
            <v>AVECO</v>
          </cell>
          <cell r="M1586" t="str">
            <v>CLOSE</v>
          </cell>
          <cell r="N1586" t="str">
            <v>RRG</v>
          </cell>
          <cell r="O1586">
            <v>288.08</v>
          </cell>
          <cell r="P1586">
            <v>181.49340000000001</v>
          </cell>
          <cell r="Q1586">
            <v>420.45</v>
          </cell>
          <cell r="R1586">
            <v>71</v>
          </cell>
          <cell r="S1586">
            <v>1326777.8899999999</v>
          </cell>
          <cell r="T1586" t="str">
            <v>NEW</v>
          </cell>
          <cell r="U1586">
            <v>224526.97</v>
          </cell>
          <cell r="V1586">
            <v>87769.96</v>
          </cell>
          <cell r="W1586">
            <v>45142.581944444442</v>
          </cell>
          <cell r="X1586">
            <v>45145</v>
          </cell>
          <cell r="Y1586">
            <v>45145</v>
          </cell>
          <cell r="Z1586"/>
          <cell r="AA1586">
            <v>45156.527777777781</v>
          </cell>
          <cell r="AB1586">
            <v>45653</v>
          </cell>
          <cell r="AC1586">
            <v>13.945833333338669</v>
          </cell>
          <cell r="AD1586">
            <v>11.527777777781012</v>
          </cell>
          <cell r="AE1586">
            <v>496.47222222221899</v>
          </cell>
          <cell r="AF1586">
            <v>45164.612619291067</v>
          </cell>
          <cell r="AG1586">
            <v>45174.287465916837</v>
          </cell>
          <cell r="AH1586">
            <v>45192.581944444442</v>
          </cell>
          <cell r="AI1586">
            <v>0.41786228553937554</v>
          </cell>
          <cell r="AJ1586">
            <v>9.9294444444443801</v>
          </cell>
          <cell r="AK1586">
            <v>32</v>
          </cell>
          <cell r="AL1586">
            <v>34</v>
          </cell>
          <cell r="AM1586">
            <v>25.030674846625768</v>
          </cell>
          <cell r="AN1586">
            <v>31.70552147239264</v>
          </cell>
          <cell r="AO1586">
            <v>22.030674846625768</v>
          </cell>
          <cell r="AP1586">
            <v>50</v>
          </cell>
          <cell r="AQ1586">
            <v>40</v>
          </cell>
          <cell r="AR1586">
            <v>35</v>
          </cell>
          <cell r="AS1586">
            <v>45196.527777777781</v>
          </cell>
          <cell r="AT1586">
            <v>45191.527777777781</v>
          </cell>
          <cell r="AU1586"/>
          <cell r="AV1586"/>
          <cell r="AW1586"/>
          <cell r="AX1586"/>
          <cell r="AY1586"/>
          <cell r="AZ1586"/>
          <cell r="BA1586"/>
          <cell r="BB1586"/>
          <cell r="BC1586" t="str">
            <v>PAID</v>
          </cell>
          <cell r="BD1586"/>
          <cell r="BE1586">
            <v>45159.527777777781</v>
          </cell>
          <cell r="BF1586">
            <v>85.472222222218988</v>
          </cell>
          <cell r="BG1586">
            <v>45157</v>
          </cell>
          <cell r="BH1586">
            <v>45245</v>
          </cell>
        </row>
        <row r="1587">
          <cell r="E1587" t="str">
            <v>X23041175165</v>
          </cell>
          <cell r="F1587" t="str">
            <v>ROXANNE SHIELINA EMPAYNADO NINADA</v>
          </cell>
          <cell r="G1587" t="str">
            <v>SAN NICOLAS I, SAN NICOLAS I, BACOOR</v>
          </cell>
          <cell r="H1587" t="str">
            <v>BACOOR CITY</v>
          </cell>
          <cell r="I1587" t="str">
            <v>DASMA</v>
          </cell>
          <cell r="J1587" t="str">
            <v>sd only, TCD September 16, 2023</v>
          </cell>
          <cell r="K1587" t="str">
            <v>W/ ISSUE</v>
          </cell>
          <cell r="L1587" t="str">
            <v>AVECO</v>
          </cell>
          <cell r="M1587" t="str">
            <v>CLOSE</v>
          </cell>
          <cell r="N1587" t="str">
            <v>RRG</v>
          </cell>
          <cell r="O1587">
            <v>3.33</v>
          </cell>
          <cell r="P1587">
            <v>1.73</v>
          </cell>
          <cell r="Q1587">
            <v>4.55</v>
          </cell>
          <cell r="R1587">
            <v>18</v>
          </cell>
          <cell r="S1587">
            <v>19923.099999999999</v>
          </cell>
          <cell r="T1587" t="str">
            <v>NEW</v>
          </cell>
          <cell r="U1587">
            <v>4585.8</v>
          </cell>
          <cell r="V1587"/>
          <cell r="W1587">
            <v>45163.387499999997</v>
          </cell>
          <cell r="X1587">
            <v>45170</v>
          </cell>
          <cell r="Y1587">
            <v>45163</v>
          </cell>
          <cell r="Z1587"/>
          <cell r="AA1587">
            <v>45185</v>
          </cell>
          <cell r="AB1587">
            <v>45611.432638888888</v>
          </cell>
          <cell r="AC1587">
            <v>21.61250000000291</v>
          </cell>
          <cell r="AD1587">
            <v>15</v>
          </cell>
          <cell r="AE1587">
            <v>426.4326388888876</v>
          </cell>
          <cell r="AF1587">
            <v>45182.161693548383</v>
          </cell>
          <cell r="AG1587">
            <v>45190.968145161285</v>
          </cell>
          <cell r="AH1587">
            <v>45213.387499999997</v>
          </cell>
          <cell r="AI1587">
            <v>0.74443055555565585</v>
          </cell>
          <cell r="AJ1587">
            <v>10.66081597222219</v>
          </cell>
          <cell r="AK1587">
            <v>20</v>
          </cell>
          <cell r="AL1587">
            <v>36</v>
          </cell>
          <cell r="AM1587">
            <v>21.774193548387096</v>
          </cell>
          <cell r="AN1587">
            <v>27.58064516129032</v>
          </cell>
          <cell r="AO1587">
            <v>18.774193548387096</v>
          </cell>
          <cell r="AP1587">
            <v>40</v>
          </cell>
          <cell r="AQ1587">
            <v>32</v>
          </cell>
          <cell r="AR1587">
            <v>27</v>
          </cell>
          <cell r="AS1587">
            <v>45217</v>
          </cell>
          <cell r="AT1587">
            <v>45212</v>
          </cell>
          <cell r="AU1587"/>
          <cell r="AV1587"/>
          <cell r="AW1587"/>
          <cell r="AX1587"/>
          <cell r="AY1587"/>
          <cell r="AZ1587"/>
          <cell r="BA1587"/>
          <cell r="BB1587"/>
          <cell r="BC1587" t="str">
            <v>PAID</v>
          </cell>
          <cell r="BD1587"/>
          <cell r="BE1587">
            <v>45188</v>
          </cell>
          <cell r="BF1587">
            <v>57</v>
          </cell>
          <cell r="BG1587">
            <v>45184</v>
          </cell>
          <cell r="BH1587">
            <v>45245</v>
          </cell>
        </row>
        <row r="1588">
          <cell r="E1588" t="str">
            <v>X23072871065</v>
          </cell>
          <cell r="F1588" t="str">
            <v>S3A UNTIED INC.</v>
          </cell>
          <cell r="G1588" t="str">
            <v>PACIFIC AVE, MARINA SUBD, PARANAQUE</v>
          </cell>
          <cell r="H1588" t="str">
            <v>PARAÑAQUE CITY</v>
          </cell>
          <cell r="I1588" t="str">
            <v>PARAÑAQUE</v>
          </cell>
          <cell r="J1588" t="str">
            <v>sabit dt; TCD September 23, 2023</v>
          </cell>
          <cell r="K1588" t="str">
            <v>W/O ISSUE</v>
          </cell>
          <cell r="L1588" t="str">
            <v>AVECO</v>
          </cell>
          <cell r="M1588" t="str">
            <v>CLOSE</v>
          </cell>
          <cell r="N1588" t="str">
            <v>RRG</v>
          </cell>
          <cell r="O1588">
            <v>13.06</v>
          </cell>
          <cell r="P1588">
            <v>10.4428</v>
          </cell>
          <cell r="Q1588">
            <v>17.8</v>
          </cell>
          <cell r="R1588">
            <v>19</v>
          </cell>
          <cell r="S1588">
            <v>132008.03</v>
          </cell>
          <cell r="T1588" t="str">
            <v>NEW</v>
          </cell>
          <cell r="U1588">
            <v>10178.23</v>
          </cell>
          <cell r="V1588">
            <v>10178.229999999998</v>
          </cell>
          <cell r="W1588">
            <v>45182.355555555558</v>
          </cell>
          <cell r="X1588">
            <v>45187</v>
          </cell>
          <cell r="Y1588">
            <v>45183</v>
          </cell>
          <cell r="Z1588"/>
          <cell r="AA1588">
            <v>45189.253472222219</v>
          </cell>
          <cell r="AB1588">
            <v>45469.824999999997</v>
          </cell>
          <cell r="AC1588">
            <v>6.897916666661331</v>
          </cell>
          <cell r="AD1588">
            <v>2.2534722222189885</v>
          </cell>
          <cell r="AE1588">
            <v>280.5715277777781</v>
          </cell>
          <cell r="AF1588">
            <v>45201.129749103944</v>
          </cell>
          <cell r="AG1588">
            <v>45209.936200716846</v>
          </cell>
          <cell r="AH1588">
            <v>45232.355555555558</v>
          </cell>
          <cell r="AI1588">
            <v>0.23759490740722361</v>
          </cell>
          <cell r="AJ1588">
            <v>7.0142881944444522</v>
          </cell>
          <cell r="AK1588">
            <v>20</v>
          </cell>
          <cell r="AL1588">
            <v>36</v>
          </cell>
          <cell r="AM1588">
            <v>21.774193548387096</v>
          </cell>
          <cell r="AN1588">
            <v>27.58064516129032</v>
          </cell>
          <cell r="AO1588">
            <v>18.774193548387096</v>
          </cell>
          <cell r="AP1588">
            <v>40</v>
          </cell>
          <cell r="AQ1588">
            <v>32</v>
          </cell>
          <cell r="AR1588">
            <v>27</v>
          </cell>
          <cell r="AS1588">
            <v>45221.253472222219</v>
          </cell>
          <cell r="AT1588">
            <v>45216.253472222219</v>
          </cell>
          <cell r="AU1588"/>
          <cell r="AV1588"/>
          <cell r="AW1588"/>
          <cell r="AX1588"/>
          <cell r="AY1588"/>
          <cell r="AZ1588"/>
          <cell r="BA1588"/>
          <cell r="BB1588"/>
          <cell r="BC1588" t="str">
            <v>PAID</v>
          </cell>
          <cell r="BD1588"/>
          <cell r="BE1588">
            <v>45192.253472222219</v>
          </cell>
          <cell r="BF1588">
            <v>52.746527777781012</v>
          </cell>
          <cell r="BG1588">
            <v>45189</v>
          </cell>
          <cell r="BH1588">
            <v>45245</v>
          </cell>
        </row>
        <row r="1589">
          <cell r="E1589" t="str">
            <v>X23020378726</v>
          </cell>
          <cell r="F1589" t="str">
            <v>LELIBETH MOLO TAN</v>
          </cell>
          <cell r="G1589" t="str">
            <v>GLADIOLA, UNITED PQUE 4 SUBD, PARANAQUE</v>
          </cell>
          <cell r="H1589" t="str">
            <v>PARAÑAQUE CITY</v>
          </cell>
          <cell r="I1589" t="str">
            <v>PARAÑAQUE</v>
          </cell>
          <cell r="J1589" t="str">
            <v>TCD September 23, 2023; For SSP September 28, 2023 (10:00AM-1:00PM)</v>
          </cell>
          <cell r="K1589" t="str">
            <v>W/ ISSUE</v>
          </cell>
          <cell r="L1589" t="str">
            <v>AVECO</v>
          </cell>
          <cell r="M1589" t="str">
            <v>CLOSE</v>
          </cell>
          <cell r="N1589" t="str">
            <v>RRG</v>
          </cell>
          <cell r="O1589">
            <v>96.93</v>
          </cell>
          <cell r="P1589">
            <v>87.305300000000003</v>
          </cell>
          <cell r="Q1589">
            <v>149.69999999999999</v>
          </cell>
          <cell r="R1589">
            <v>62</v>
          </cell>
          <cell r="S1589">
            <v>416052.45</v>
          </cell>
          <cell r="T1589" t="str">
            <v>NEW</v>
          </cell>
          <cell r="U1589">
            <v>75563.05</v>
          </cell>
          <cell r="V1589">
            <v>54399.58</v>
          </cell>
          <cell r="W1589">
            <v>45168.655555555553</v>
          </cell>
          <cell r="X1589">
            <v>45170</v>
          </cell>
          <cell r="Y1589">
            <v>45170</v>
          </cell>
          <cell r="Z1589"/>
          <cell r="AA1589">
            <v>45198</v>
          </cell>
          <cell r="AB1589">
            <v>45664.69027777778</v>
          </cell>
          <cell r="AC1589">
            <v>29.344444444446708</v>
          </cell>
          <cell r="AD1589">
            <v>28</v>
          </cell>
          <cell r="AE1589">
            <v>466.69027777777956</v>
          </cell>
          <cell r="AF1589">
            <v>45189.000625978086</v>
          </cell>
          <cell r="AG1589">
            <v>45198.225978090763</v>
          </cell>
          <cell r="AH1589">
            <v>45218.655555555553</v>
          </cell>
          <cell r="AI1589">
            <v>0.94274007038720187</v>
          </cell>
          <cell r="AJ1589">
            <v>10.606597222222263</v>
          </cell>
          <cell r="AK1589">
            <v>26</v>
          </cell>
          <cell r="AL1589">
            <v>34</v>
          </cell>
          <cell r="AM1589">
            <v>23.345070422535212</v>
          </cell>
          <cell r="AN1589">
            <v>29.570422535211268</v>
          </cell>
          <cell r="AO1589">
            <v>20.345070422535212</v>
          </cell>
          <cell r="AP1589">
            <v>44</v>
          </cell>
          <cell r="AQ1589">
            <v>35.200000000000003</v>
          </cell>
          <cell r="AR1589">
            <v>30.200000000000003</v>
          </cell>
          <cell r="AS1589">
            <v>45233.2</v>
          </cell>
          <cell r="AT1589">
            <v>45228.2</v>
          </cell>
          <cell r="AU1589"/>
          <cell r="AV1589"/>
          <cell r="AW1589"/>
          <cell r="AX1589"/>
          <cell r="AY1589"/>
          <cell r="AZ1589"/>
          <cell r="BA1589"/>
          <cell r="BB1589"/>
          <cell r="BC1589" t="str">
            <v>PAID</v>
          </cell>
          <cell r="BD1589" t="str">
            <v>WITH BACKJOB</v>
          </cell>
          <cell r="BE1589">
            <v>45201</v>
          </cell>
          <cell r="BF1589">
            <v>44</v>
          </cell>
          <cell r="BG1589">
            <v>45197</v>
          </cell>
          <cell r="BH1589">
            <v>45245</v>
          </cell>
        </row>
        <row r="1590">
          <cell r="E1590" t="str">
            <v>P2111120000</v>
          </cell>
          <cell r="F1590" t="str">
            <v>C1_MAJOR (WDESIGN), DPWH Relocation along Emilio Aguinaldo Highway, Brgy. Palico IV, Imus, Cavite</v>
          </cell>
          <cell r="G1590" t="str">
            <v>GEN. EMILIO AGUINALDO PALICO IV PALICO IV IMUS CAVITE</v>
          </cell>
          <cell r="H1590" t="str">
            <v>IMUS CITY</v>
          </cell>
          <cell r="I1590" t="str">
            <v>DASMA</v>
          </cell>
          <cell r="J1590" t="str">
            <v>PAI October 6, 2022</v>
          </cell>
          <cell r="K1590"/>
          <cell r="L1590" t="str">
            <v>AVECO</v>
          </cell>
          <cell r="M1590" t="str">
            <v>CLOSE</v>
          </cell>
          <cell r="N1590" t="str">
            <v>JSP</v>
          </cell>
          <cell r="O1590">
            <v>132.03</v>
          </cell>
          <cell r="P1590"/>
          <cell r="Q1590">
            <v>285.39999999999998</v>
          </cell>
          <cell r="R1590">
            <v>0</v>
          </cell>
          <cell r="S1590">
            <v>475878.38</v>
          </cell>
          <cell r="T1590" t="str">
            <v>P-SERIES</v>
          </cell>
          <cell r="U1590">
            <v>92034.680000000022</v>
          </cell>
          <cell r="V1590">
            <v>158361.81</v>
          </cell>
          <cell r="W1590">
            <v>44679.584027777775</v>
          </cell>
          <cell r="X1590">
            <v>44818.623611111114</v>
          </cell>
          <cell r="Y1590">
            <v>44820</v>
          </cell>
          <cell r="Z1590"/>
          <cell r="AA1590">
            <v>44841.328472222223</v>
          </cell>
          <cell r="AB1590">
            <v>45377.361111111109</v>
          </cell>
          <cell r="AC1590">
            <v>161.74444444444816</v>
          </cell>
          <cell r="AD1590">
            <v>22.704861111109494</v>
          </cell>
          <cell r="AE1590">
            <v>536.03263888888614</v>
          </cell>
          <cell r="AF1590">
            <v>44701.452448830409</v>
          </cell>
          <cell r="AG1590">
            <v>44711.084027777775</v>
          </cell>
          <cell r="AH1590">
            <v>44729.584027777775</v>
          </cell>
          <cell r="AI1590">
            <v>4.8780070546738337</v>
          </cell>
          <cell r="AJ1590">
            <v>11.65288345410622</v>
          </cell>
          <cell r="AK1590">
            <v>28</v>
          </cell>
          <cell r="AL1590">
            <v>36</v>
          </cell>
          <cell r="AM1590">
            <v>24.868421052631579</v>
          </cell>
          <cell r="AN1590">
            <v>31.499999999999996</v>
          </cell>
          <cell r="AO1590">
            <v>21.868421052631579</v>
          </cell>
          <cell r="AP1590">
            <v>46</v>
          </cell>
          <cell r="AQ1590">
            <v>36.800000000000004</v>
          </cell>
          <cell r="AR1590">
            <v>31.800000000000004</v>
          </cell>
          <cell r="AS1590">
            <v>44878.128472222226</v>
          </cell>
          <cell r="AT1590">
            <v>44873.128472222226</v>
          </cell>
          <cell r="AU1590"/>
          <cell r="AV1590"/>
          <cell r="AW1590"/>
          <cell r="AX1590"/>
          <cell r="AY1590"/>
          <cell r="AZ1590"/>
          <cell r="BA1590"/>
          <cell r="BB1590"/>
          <cell r="BC1590" t="str">
            <v>PAID</v>
          </cell>
          <cell r="BD1590"/>
          <cell r="BE1590">
            <v>44844.328472222223</v>
          </cell>
          <cell r="BF1590">
            <v>401.67152777777665</v>
          </cell>
          <cell r="BG1590">
            <v>44841</v>
          </cell>
          <cell r="BH1590">
            <v>45246</v>
          </cell>
        </row>
        <row r="1591">
          <cell r="E1591" t="str">
            <v>P2106111945</v>
          </cell>
          <cell r="F1591" t="str">
            <v>MAINT 43XD Loadsplit [325217|WA386907|CX7-0169||]
Install additional 1-50kVA DT on pole CX7-0170</v>
          </cell>
          <cell r="G1591" t="str">
            <v>KAMAGONG 2ND REYVILLE SUBD PAMPLONA III LAS PINAS CITY</v>
          </cell>
          <cell r="H1591" t="str">
            <v>LAS PIÑAS CITY</v>
          </cell>
          <cell r="I1591" t="str">
            <v>PARAÑAQUE</v>
          </cell>
          <cell r="J1591"/>
          <cell r="K1591"/>
          <cell r="L1591" t="str">
            <v>AVECO</v>
          </cell>
          <cell r="M1591" t="str">
            <v>CLOSE</v>
          </cell>
          <cell r="N1591" t="str">
            <v>MBF</v>
          </cell>
          <cell r="O1591">
            <v>26.52</v>
          </cell>
          <cell r="P1591"/>
          <cell r="Q1591">
            <v>2.6</v>
          </cell>
          <cell r="R1591">
            <v>0</v>
          </cell>
          <cell r="S1591">
            <v>193723.41</v>
          </cell>
          <cell r="T1591" t="str">
            <v>OLDT</v>
          </cell>
          <cell r="U1591">
            <v>47502.58</v>
          </cell>
          <cell r="V1591"/>
          <cell r="W1591">
            <v>44430.751388888886</v>
          </cell>
          <cell r="X1591">
            <v>44432.636805555558</v>
          </cell>
          <cell r="Y1591">
            <v>44439</v>
          </cell>
          <cell r="Z1591"/>
          <cell r="AA1591">
            <v>44641.412499999999</v>
          </cell>
          <cell r="AB1591">
            <v>45603.344444444447</v>
          </cell>
          <cell r="AC1591">
            <v>210.6611111111124</v>
          </cell>
          <cell r="AD1591">
            <v>208.77569444444089</v>
          </cell>
          <cell r="AE1591">
            <v>961.93194444444816</v>
          </cell>
          <cell r="AF1591">
            <v>44449.525582437273</v>
          </cell>
          <cell r="AG1591">
            <v>44458.332034050174</v>
          </cell>
          <cell r="AH1591">
            <v>44480.751388888886</v>
          </cell>
          <cell r="AI1591">
            <v>7.2561049382716494</v>
          </cell>
          <cell r="AJ1591">
            <v>24.048298611111203</v>
          </cell>
          <cell r="AK1591">
            <v>20</v>
          </cell>
          <cell r="AL1591">
            <v>36</v>
          </cell>
          <cell r="AM1591">
            <v>21.774193548387096</v>
          </cell>
          <cell r="AN1591">
            <v>27.58064516129032</v>
          </cell>
          <cell r="AO1591">
            <v>18.774193548387096</v>
          </cell>
          <cell r="AP1591">
            <v>40</v>
          </cell>
          <cell r="AQ1591">
            <v>32</v>
          </cell>
          <cell r="AR1591">
            <v>27</v>
          </cell>
          <cell r="AS1591">
            <v>44673.412499999999</v>
          </cell>
          <cell r="AT1591">
            <v>44668.412499999999</v>
          </cell>
          <cell r="AU1591"/>
          <cell r="AV1591"/>
          <cell r="AW1591"/>
          <cell r="AX1591"/>
          <cell r="AY1591"/>
          <cell r="AZ1591"/>
          <cell r="BA1591"/>
          <cell r="BB1591"/>
          <cell r="BC1591" t="str">
            <v>PAID</v>
          </cell>
          <cell r="BD1591"/>
          <cell r="BE1591">
            <v>44644.412499999999</v>
          </cell>
          <cell r="BF1591">
            <v>601.58750000000146</v>
          </cell>
          <cell r="BG1591">
            <v>44641</v>
          </cell>
          <cell r="BH1591">
            <v>45246</v>
          </cell>
        </row>
        <row r="1592">
          <cell r="E1592" t="str">
            <v>R22424671</v>
          </cell>
          <cell r="F1592" t="str">
            <v>WOODRIDGE PROPERTIES INC.,</v>
          </cell>
          <cell r="G1592" t="str">
            <v>BLOCK 9, DANAROSE RESIDENCES, BACOOR</v>
          </cell>
          <cell r="H1592" t="str">
            <v>BACOOR CITY</v>
          </cell>
          <cell r="I1592" t="str">
            <v>DASMA</v>
          </cell>
          <cell r="J1592" t="str">
            <v>for survey (03-16-23)</v>
          </cell>
          <cell r="K1592"/>
          <cell r="L1592" t="str">
            <v>ECOM</v>
          </cell>
          <cell r="M1592" t="str">
            <v>CLOSE</v>
          </cell>
          <cell r="N1592" t="str">
            <v>JSP</v>
          </cell>
          <cell r="O1592">
            <v>127.33069999999999</v>
          </cell>
          <cell r="P1592">
            <v>112.4487</v>
          </cell>
          <cell r="Q1592">
            <v>76.23</v>
          </cell>
          <cell r="R1592">
            <v>0</v>
          </cell>
          <cell r="S1592">
            <v>159305.13</v>
          </cell>
          <cell r="T1592" t="str">
            <v>RELOC</v>
          </cell>
          <cell r="U1592">
            <v>69298.83</v>
          </cell>
          <cell r="V1592">
            <v>27983.8</v>
          </cell>
          <cell r="W1592">
            <v>44993.722916666666</v>
          </cell>
          <cell r="X1592">
            <v>44995</v>
          </cell>
          <cell r="Y1592">
            <v>44999</v>
          </cell>
          <cell r="Z1592"/>
          <cell r="AA1592">
            <v>45017</v>
          </cell>
          <cell r="AB1592">
            <v>45336.777777777781</v>
          </cell>
          <cell r="AC1592">
            <v>23.277083333334303</v>
          </cell>
          <cell r="AD1592">
            <v>22</v>
          </cell>
          <cell r="AE1592">
            <v>319.77777777778101</v>
          </cell>
          <cell r="AF1592">
            <v>45013.808418525405</v>
          </cell>
          <cell r="AG1592">
            <v>45022.964552354395</v>
          </cell>
          <cell r="AH1592">
            <v>45043.722916666666</v>
          </cell>
          <cell r="AI1592">
            <v>0.75622408413851772</v>
          </cell>
          <cell r="AJ1592">
            <v>7.6137566137566903</v>
          </cell>
          <cell r="AK1592">
            <v>23</v>
          </cell>
          <cell r="AL1592">
            <v>36</v>
          </cell>
          <cell r="AM1592">
            <v>23.085501858736059</v>
          </cell>
          <cell r="AN1592">
            <v>29.241635687732341</v>
          </cell>
          <cell r="AO1592">
            <v>20.085501858736059</v>
          </cell>
          <cell r="AP1592">
            <v>42</v>
          </cell>
          <cell r="AQ1592">
            <v>33.6</v>
          </cell>
          <cell r="AR1592">
            <v>28.6</v>
          </cell>
          <cell r="AS1592">
            <v>45050.6</v>
          </cell>
          <cell r="AT1592">
            <v>45045.599999999999</v>
          </cell>
          <cell r="AU1592"/>
          <cell r="AV1592"/>
          <cell r="AW1592"/>
          <cell r="AX1592"/>
          <cell r="AY1592"/>
          <cell r="AZ1592"/>
          <cell r="BA1592"/>
          <cell r="BB1592"/>
          <cell r="BC1592" t="str">
            <v>PAID</v>
          </cell>
          <cell r="BD1592"/>
          <cell r="BE1592">
            <v>45020</v>
          </cell>
          <cell r="BF1592">
            <v>229</v>
          </cell>
          <cell r="BG1592">
            <v>45016</v>
          </cell>
          <cell r="BH1592">
            <v>45249</v>
          </cell>
        </row>
        <row r="1593">
          <cell r="E1593" t="str">
            <v>X23010029772</v>
          </cell>
          <cell r="F1593" t="str">
            <v>STA. LUCIA REALTY &amp; DEVELOPMENT, INC.</v>
          </cell>
          <cell r="G1593" t="str">
            <v>BANGKAL, MEADOWOOD EXEC VILL PH III-A, BACOOR</v>
          </cell>
          <cell r="H1593" t="str">
            <v>BACOOR CITY</v>
          </cell>
          <cell r="I1593" t="str">
            <v>DASMA</v>
          </cell>
          <cell r="J1593" t="str">
            <v>for resurvey, proposal is tandem pole</v>
          </cell>
          <cell r="K1593" t="str">
            <v>W/O ISSUE</v>
          </cell>
          <cell r="L1593" t="str">
            <v>CHALLENGER</v>
          </cell>
          <cell r="M1593" t="str">
            <v>CLOSE</v>
          </cell>
          <cell r="N1593" t="str">
            <v>JSP</v>
          </cell>
          <cell r="O1593">
            <v>64.718199999999996</v>
          </cell>
          <cell r="P1593">
            <v>51.615200000000002</v>
          </cell>
          <cell r="Q1593">
            <v>88.88</v>
          </cell>
          <cell r="R1593">
            <v>39.200000000000003</v>
          </cell>
          <cell r="S1593">
            <v>295675.48</v>
          </cell>
          <cell r="T1593" t="str">
            <v>MODIFICATION</v>
          </cell>
          <cell r="U1593">
            <v>50082.69</v>
          </cell>
          <cell r="V1593">
            <v>59759.46</v>
          </cell>
          <cell r="W1593">
            <v>45013.665972222225</v>
          </cell>
          <cell r="X1593">
            <v>45016</v>
          </cell>
          <cell r="Y1593">
            <v>45015</v>
          </cell>
          <cell r="Z1593"/>
          <cell r="AA1593">
            <v>45199</v>
          </cell>
          <cell r="AB1593">
            <v>45412.342361111114</v>
          </cell>
          <cell r="AC1593">
            <v>185.33402777777519</v>
          </cell>
          <cell r="AD1593">
            <v>183</v>
          </cell>
          <cell r="AE1593">
            <v>213.34236111111386</v>
          </cell>
          <cell r="AF1593">
            <v>45033.751474080964</v>
          </cell>
          <cell r="AG1593">
            <v>45042.907607909954</v>
          </cell>
          <cell r="AH1593">
            <v>45063.665972222225</v>
          </cell>
          <cell r="AI1593">
            <v>6.0211175691088794</v>
          </cell>
          <cell r="AJ1593">
            <v>5.0795800264550923</v>
          </cell>
          <cell r="AK1593">
            <v>23</v>
          </cell>
          <cell r="AL1593">
            <v>36</v>
          </cell>
          <cell r="AM1593">
            <v>23.085501858736059</v>
          </cell>
          <cell r="AN1593">
            <v>29.241635687732341</v>
          </cell>
          <cell r="AO1593">
            <v>20.085501858736059</v>
          </cell>
          <cell r="AP1593">
            <v>42</v>
          </cell>
          <cell r="AQ1593">
            <v>33.6</v>
          </cell>
          <cell r="AR1593">
            <v>28.6</v>
          </cell>
          <cell r="AS1593">
            <v>45232.6</v>
          </cell>
          <cell r="AT1593">
            <v>45227.6</v>
          </cell>
          <cell r="AU1593"/>
          <cell r="AV1593"/>
          <cell r="AW1593"/>
          <cell r="AX1593"/>
          <cell r="AY1593"/>
          <cell r="AZ1593"/>
          <cell r="BA1593"/>
          <cell r="BB1593"/>
          <cell r="BC1593" t="str">
            <v>PAID</v>
          </cell>
          <cell r="BD1593"/>
          <cell r="BE1593">
            <v>45202</v>
          </cell>
          <cell r="BF1593">
            <v>47</v>
          </cell>
          <cell r="BG1593">
            <v>45199</v>
          </cell>
          <cell r="BH1593">
            <v>45249</v>
          </cell>
        </row>
        <row r="1594">
          <cell r="E1594" t="str">
            <v>X23083116778</v>
          </cell>
          <cell r="F1594" t="str">
            <v>JEREMY SY MACASAET</v>
          </cell>
          <cell r="G1594" t="str">
            <v>BLOCK 9, BRAZILIA HEIGHTS, MUNTINLUPA</v>
          </cell>
          <cell r="H1594" t="str">
            <v>MUNTINLUPA CITY</v>
          </cell>
          <cell r="I1594" t="str">
            <v>PARAÑAQUE</v>
          </cell>
          <cell r="J1594"/>
          <cell r="K1594" t="str">
            <v>W/O ISSUE</v>
          </cell>
          <cell r="L1594" t="str">
            <v>CHALLENGER</v>
          </cell>
          <cell r="M1594" t="str">
            <v>CLOSE</v>
          </cell>
          <cell r="N1594" t="str">
            <v>JSP</v>
          </cell>
          <cell r="O1594">
            <v>29.47</v>
          </cell>
          <cell r="P1594">
            <v>12.0928</v>
          </cell>
          <cell r="Q1594">
            <v>40.299999999999997</v>
          </cell>
          <cell r="R1594">
            <v>70</v>
          </cell>
          <cell r="S1594">
            <v>215466.74</v>
          </cell>
          <cell r="T1594" t="str">
            <v>NEW</v>
          </cell>
          <cell r="U1594">
            <v>25664.57</v>
          </cell>
          <cell r="V1594">
            <v>24406.69</v>
          </cell>
          <cell r="W1594">
            <v>45161.376388888886</v>
          </cell>
          <cell r="X1594">
            <v>45167</v>
          </cell>
          <cell r="Y1594">
            <v>45162</v>
          </cell>
          <cell r="Z1594"/>
          <cell r="AA1594">
            <v>45171.413194444445</v>
          </cell>
          <cell r="AB1594">
            <v>45454.683333333334</v>
          </cell>
          <cell r="AC1594">
            <v>10.036805555559113</v>
          </cell>
          <cell r="AD1594">
            <v>4.4131944444452529</v>
          </cell>
          <cell r="AE1594">
            <v>283.27013888888905</v>
          </cell>
          <cell r="AF1594">
            <v>45179.450769054172</v>
          </cell>
          <cell r="AG1594">
            <v>45188.070603764922</v>
          </cell>
          <cell r="AH1594">
            <v>45211.376388888886</v>
          </cell>
          <cell r="AI1594">
            <v>0.3571921977125449</v>
          </cell>
          <cell r="AJ1594">
            <v>7.0817534722222266</v>
          </cell>
          <cell r="AK1594">
            <v>20</v>
          </cell>
          <cell r="AL1594">
            <v>34</v>
          </cell>
          <cell r="AM1594">
            <v>21.074380165289259</v>
          </cell>
          <cell r="AN1594">
            <v>26.694214876033058</v>
          </cell>
          <cell r="AO1594">
            <v>18.074380165289259</v>
          </cell>
          <cell r="AP1594">
            <v>40</v>
          </cell>
          <cell r="AQ1594">
            <v>32</v>
          </cell>
          <cell r="AR1594">
            <v>27</v>
          </cell>
          <cell r="AS1594">
            <v>45203.413194444445</v>
          </cell>
          <cell r="AT1594">
            <v>45198.413194444445</v>
          </cell>
          <cell r="AU1594"/>
          <cell r="AV1594"/>
          <cell r="AW1594"/>
          <cell r="AX1594"/>
          <cell r="AY1594"/>
          <cell r="AZ1594"/>
          <cell r="BA1594"/>
          <cell r="BB1594"/>
          <cell r="BC1594" t="str">
            <v>PAID</v>
          </cell>
          <cell r="BD1594"/>
          <cell r="BE1594">
            <v>45174.413194444445</v>
          </cell>
          <cell r="BF1594">
            <v>74.586805555554747</v>
          </cell>
          <cell r="BG1594">
            <v>45171</v>
          </cell>
          <cell r="BH1594">
            <v>45249</v>
          </cell>
        </row>
        <row r="1595">
          <cell r="E1595" t="str">
            <v>X23051578933</v>
          </cell>
          <cell r="F1595" t="str">
            <v>SHEENA LORRAINE CHUA LAO</v>
          </cell>
          <cell r="G1595" t="str">
            <v>LUBANG, AYALA-ALABANG VILL, MUNTINLUPA</v>
          </cell>
          <cell r="H1595" t="str">
            <v>MUNTINLUPA CITY</v>
          </cell>
          <cell r="I1595" t="str">
            <v>PARAÑAQUE</v>
          </cell>
          <cell r="J1595"/>
          <cell r="K1595"/>
          <cell r="L1595" t="str">
            <v>CHALLENGER</v>
          </cell>
          <cell r="M1595" t="str">
            <v>CLOSE</v>
          </cell>
          <cell r="N1595" t="str">
            <v>IJP</v>
          </cell>
          <cell r="O1595">
            <v>65.7</v>
          </cell>
          <cell r="P1595">
            <v>54.478499999999997</v>
          </cell>
          <cell r="Q1595">
            <v>100</v>
          </cell>
          <cell r="R1595">
            <v>30.5</v>
          </cell>
          <cell r="S1595">
            <v>338561.69</v>
          </cell>
          <cell r="T1595" t="str">
            <v>MODIFICATION</v>
          </cell>
          <cell r="U1595">
            <v>57113.77</v>
          </cell>
          <cell r="V1595">
            <v>40018.589999999997</v>
          </cell>
          <cell r="W1595">
            <v>45153.515972222223</v>
          </cell>
          <cell r="X1595">
            <v>45155.63958333333</v>
          </cell>
          <cell r="Y1595">
            <v>45154</v>
          </cell>
          <cell r="Z1595"/>
          <cell r="AA1595">
            <v>45163</v>
          </cell>
          <cell r="AB1595">
            <v>45539.526388888888</v>
          </cell>
          <cell r="AC1595">
            <v>9.484027777776646</v>
          </cell>
          <cell r="AD1595">
            <v>7.3604166666700621</v>
          </cell>
          <cell r="AE1595">
            <v>376.5263888888876</v>
          </cell>
          <cell r="AF1595">
            <v>45173.601474080962</v>
          </cell>
          <cell r="AG1595">
            <v>45182.757607909953</v>
          </cell>
          <cell r="AH1595">
            <v>45203.515972222223</v>
          </cell>
          <cell r="AI1595">
            <v>0.30811636137945864</v>
          </cell>
          <cell r="AJ1595">
            <v>8.9649140211639899</v>
          </cell>
          <cell r="AK1595">
            <v>23</v>
          </cell>
          <cell r="AL1595">
            <v>36</v>
          </cell>
          <cell r="AM1595">
            <v>23.085501858736059</v>
          </cell>
          <cell r="AN1595">
            <v>29.241635687732341</v>
          </cell>
          <cell r="AO1595">
            <v>20.085501858736059</v>
          </cell>
          <cell r="AP1595">
            <v>42</v>
          </cell>
          <cell r="AQ1595">
            <v>33.6</v>
          </cell>
          <cell r="AR1595">
            <v>28.6</v>
          </cell>
          <cell r="AS1595">
            <v>45196.6</v>
          </cell>
          <cell r="AT1595">
            <v>45191.6</v>
          </cell>
          <cell r="AU1595"/>
          <cell r="AV1595"/>
          <cell r="AW1595"/>
          <cell r="AX1595"/>
          <cell r="AY1595"/>
          <cell r="AZ1595"/>
          <cell r="BA1595"/>
          <cell r="BB1595"/>
          <cell r="BC1595" t="str">
            <v>PAID</v>
          </cell>
          <cell r="BD1595" t="str">
            <v>WITH BACKJOB</v>
          </cell>
          <cell r="BE1595">
            <v>45166</v>
          </cell>
          <cell r="BF1595">
            <v>83</v>
          </cell>
          <cell r="BG1595">
            <v>45163</v>
          </cell>
          <cell r="BH1595">
            <v>45249</v>
          </cell>
        </row>
        <row r="1596">
          <cell r="E1596" t="str">
            <v>X22062738150</v>
          </cell>
          <cell r="F1596" t="str">
            <v>STEWART FENIX</v>
          </cell>
          <cell r="G1596" t="str">
            <v>LANAO, MARINA SUBD, PARANAQUE</v>
          </cell>
          <cell r="H1596" t="str">
            <v>PARAÑAQUE CITY</v>
          </cell>
          <cell r="I1596" t="str">
            <v>PARAÑAQUE</v>
          </cell>
          <cell r="J1596" t="str">
            <v>resurvey of design, prow, hoa, branch 1005</v>
          </cell>
          <cell r="K1596" t="str">
            <v>W/ ISSUE</v>
          </cell>
          <cell r="L1596" t="str">
            <v>POWERHOUSE</v>
          </cell>
          <cell r="M1596" t="str">
            <v>CLOSE</v>
          </cell>
          <cell r="N1596" t="str">
            <v>IJP</v>
          </cell>
          <cell r="O1596">
            <v>160.11000000000001</v>
          </cell>
          <cell r="P1596">
            <v>127.0493</v>
          </cell>
          <cell r="Q1596">
            <v>239.53</v>
          </cell>
          <cell r="R1596">
            <v>20</v>
          </cell>
          <cell r="S1596">
            <v>393202.18</v>
          </cell>
          <cell r="T1596" t="str">
            <v>NEW</v>
          </cell>
          <cell r="U1596">
            <v>109087.01</v>
          </cell>
          <cell r="V1596">
            <v>72436.009999999995</v>
          </cell>
          <cell r="W1596">
            <v>44811.677777777775</v>
          </cell>
          <cell r="X1596">
            <v>44813</v>
          </cell>
          <cell r="Y1596">
            <v>44816</v>
          </cell>
          <cell r="Z1596"/>
          <cell r="AA1596">
            <v>44946</v>
          </cell>
          <cell r="AB1596">
            <v>45510.35</v>
          </cell>
          <cell r="AC1596">
            <v>134.32222222222481</v>
          </cell>
          <cell r="AD1596">
            <v>133</v>
          </cell>
          <cell r="AE1596">
            <v>564.34999999999854</v>
          </cell>
          <cell r="AF1596">
            <v>44833.546198830409</v>
          </cell>
          <cell r="AG1596">
            <v>44843.177777777775</v>
          </cell>
          <cell r="AH1596">
            <v>44861.677777777775</v>
          </cell>
          <cell r="AI1596">
            <v>4.0509876543210659</v>
          </cell>
          <cell r="AJ1596">
            <v>12.268478260869534</v>
          </cell>
          <cell r="AK1596">
            <v>28</v>
          </cell>
          <cell r="AL1596">
            <v>36</v>
          </cell>
          <cell r="AM1596">
            <v>24.868421052631579</v>
          </cell>
          <cell r="AN1596">
            <v>31.499999999999996</v>
          </cell>
          <cell r="AO1596">
            <v>21.868421052631579</v>
          </cell>
          <cell r="AP1596">
            <v>46</v>
          </cell>
          <cell r="AQ1596">
            <v>36.800000000000004</v>
          </cell>
          <cell r="AR1596">
            <v>31.800000000000004</v>
          </cell>
          <cell r="AS1596">
            <v>44982.8</v>
          </cell>
          <cell r="AT1596">
            <v>44977.8</v>
          </cell>
          <cell r="AU1596"/>
          <cell r="AV1596"/>
          <cell r="AW1596"/>
          <cell r="AX1596"/>
          <cell r="AY1596"/>
          <cell r="AZ1596"/>
          <cell r="BA1596"/>
          <cell r="BB1596"/>
          <cell r="BC1596" t="str">
            <v>PAID</v>
          </cell>
          <cell r="BD1596" t="str">
            <v>WITH BACKJOB</v>
          </cell>
          <cell r="BE1596">
            <v>44949</v>
          </cell>
          <cell r="BF1596">
            <v>300</v>
          </cell>
          <cell r="BG1596">
            <v>44945</v>
          </cell>
          <cell r="BH1596">
            <v>45249</v>
          </cell>
        </row>
        <row r="1597">
          <cell r="E1597" t="str">
            <v>X23062365518</v>
          </cell>
          <cell r="F1597" t="str">
            <v>NIÑA VICENTE MORONG</v>
          </cell>
          <cell r="G1597" t="str">
            <v>M. DELA FUENTE, BF RESORT VILL, LAS PINAS CITY</v>
          </cell>
          <cell r="H1597" t="str">
            <v>LAS PIÑAS CITY</v>
          </cell>
          <cell r="I1597" t="str">
            <v>PARAÑAQUE</v>
          </cell>
          <cell r="J1597"/>
          <cell r="K1597"/>
          <cell r="L1597" t="str">
            <v>CHALLENGER</v>
          </cell>
          <cell r="M1597" t="str">
            <v>CLOSE</v>
          </cell>
          <cell r="N1597" t="str">
            <v>JSP</v>
          </cell>
          <cell r="O1597">
            <v>118.63</v>
          </cell>
          <cell r="P1597">
            <v>95.866600000000005</v>
          </cell>
          <cell r="Q1597">
            <v>170.37</v>
          </cell>
          <cell r="R1597">
            <v>23.59</v>
          </cell>
          <cell r="S1597">
            <v>568320.64</v>
          </cell>
          <cell r="T1597" t="str">
            <v>MODIFICATION</v>
          </cell>
          <cell r="U1597">
            <v>101290.87</v>
          </cell>
          <cell r="V1597">
            <v>87715.89</v>
          </cell>
          <cell r="W1597">
            <v>45190.637499999997</v>
          </cell>
          <cell r="X1597">
            <v>45194.55972222222</v>
          </cell>
          <cell r="Y1597">
            <v>45195</v>
          </cell>
          <cell r="Z1597"/>
          <cell r="AA1597">
            <v>45205.606249999997</v>
          </cell>
          <cell r="AB1597">
            <v>45516.700694444444</v>
          </cell>
          <cell r="AC1597">
            <v>14.96875</v>
          </cell>
          <cell r="AD1597">
            <v>11.046527777776646</v>
          </cell>
          <cell r="AE1597">
            <v>311.09444444444671</v>
          </cell>
          <cell r="AF1597">
            <v>45211.844396551722</v>
          </cell>
          <cell r="AG1597">
            <v>45221.299568965514</v>
          </cell>
          <cell r="AH1597">
            <v>45240.637499999997</v>
          </cell>
          <cell r="AI1597">
            <v>0.46377537393162394</v>
          </cell>
          <cell r="AJ1597">
            <v>7.070328282828334</v>
          </cell>
          <cell r="AK1597">
            <v>26</v>
          </cell>
          <cell r="AL1597">
            <v>36</v>
          </cell>
          <cell r="AM1597">
            <v>24.206896551724139</v>
          </cell>
          <cell r="AN1597">
            <v>30.662068965517239</v>
          </cell>
          <cell r="AO1597">
            <v>21.206896551724139</v>
          </cell>
          <cell r="AP1597">
            <v>44</v>
          </cell>
          <cell r="AQ1597">
            <v>35.200000000000003</v>
          </cell>
          <cell r="AR1597">
            <v>30.200000000000003</v>
          </cell>
          <cell r="AS1597">
            <v>45240.806249999994</v>
          </cell>
          <cell r="AT1597">
            <v>45235.806249999994</v>
          </cell>
          <cell r="AU1597"/>
          <cell r="AV1597"/>
          <cell r="AW1597"/>
          <cell r="AX1597"/>
          <cell r="AY1597"/>
          <cell r="AZ1597"/>
          <cell r="BA1597"/>
          <cell r="BB1597"/>
          <cell r="BC1597" t="str">
            <v>PAID</v>
          </cell>
          <cell r="BD1597"/>
          <cell r="BE1597">
            <v>45208.606249999997</v>
          </cell>
          <cell r="BF1597">
            <v>40.39375000000291</v>
          </cell>
          <cell r="BG1597">
            <v>45205</v>
          </cell>
          <cell r="BH1597">
            <v>45249</v>
          </cell>
        </row>
        <row r="1598">
          <cell r="E1598" t="str">
            <v>X23072976767</v>
          </cell>
          <cell r="F1598" t="str">
            <v>MARTYNIUK DEVELOPMENT CORPORATION</v>
          </cell>
          <cell r="G1598" t="str">
            <v>NINOY AQUINO, SAN DIONISIO, PARANAQUE</v>
          </cell>
          <cell r="H1598" t="str">
            <v>PARAÑAQUE CITY</v>
          </cell>
          <cell r="I1598" t="str">
            <v>PARAÑAQUE</v>
          </cell>
          <cell r="J1598"/>
          <cell r="K1598" t="str">
            <v>W/O ISSUE</v>
          </cell>
          <cell r="L1598" t="str">
            <v>ECOM</v>
          </cell>
          <cell r="M1598" t="str">
            <v>CLOSE</v>
          </cell>
          <cell r="N1598" t="str">
            <v>RRG</v>
          </cell>
          <cell r="O1598">
            <v>416.77</v>
          </cell>
          <cell r="P1598">
            <v>152.9768</v>
          </cell>
          <cell r="Q1598">
            <v>582.12</v>
          </cell>
          <cell r="R1598">
            <v>346</v>
          </cell>
          <cell r="S1598">
            <v>2206808.7999999998</v>
          </cell>
          <cell r="T1598" t="str">
            <v>NEW</v>
          </cell>
          <cell r="U1598">
            <v>324950.96999999997</v>
          </cell>
          <cell r="V1598">
            <v>324075.58</v>
          </cell>
          <cell r="W1598">
            <v>45145.42291666667</v>
          </cell>
          <cell r="X1598">
            <v>45147.568749999999</v>
          </cell>
          <cell r="Y1598">
            <v>45146</v>
          </cell>
          <cell r="Z1598"/>
          <cell r="AA1598">
            <v>45156.594444444447</v>
          </cell>
          <cell r="AB1598">
            <v>45615.826388888891</v>
          </cell>
          <cell r="AC1598">
            <v>11.171527777776646</v>
          </cell>
          <cell r="AD1598">
            <v>9.0256944444481633</v>
          </cell>
          <cell r="AE1598">
            <v>459.2319444444438</v>
          </cell>
          <cell r="AF1598">
            <v>45165.499839743592</v>
          </cell>
          <cell r="AG1598">
            <v>45174.653685897436</v>
          </cell>
          <cell r="AH1598">
            <v>45195.42291666667</v>
          </cell>
          <cell r="AI1598">
            <v>0.36307465277774098</v>
          </cell>
          <cell r="AJ1598">
            <v>8.3496717171717059</v>
          </cell>
          <cell r="AK1598">
            <v>40</v>
          </cell>
          <cell r="AL1598">
            <v>28</v>
          </cell>
          <cell r="AM1598">
            <v>23.076923076923077</v>
          </cell>
          <cell r="AN1598">
            <v>29.23076923076923</v>
          </cell>
          <cell r="AO1598">
            <v>20.076923076923077</v>
          </cell>
          <cell r="AP1598">
            <v>55</v>
          </cell>
          <cell r="AQ1598">
            <v>44</v>
          </cell>
          <cell r="AR1598">
            <v>39</v>
          </cell>
          <cell r="AS1598">
            <v>45200.594444444447</v>
          </cell>
          <cell r="AT1598">
            <v>45195.594444444447</v>
          </cell>
          <cell r="AU1598"/>
          <cell r="AV1598"/>
          <cell r="AW1598"/>
          <cell r="AX1598"/>
          <cell r="AY1598"/>
          <cell r="AZ1598"/>
          <cell r="BA1598"/>
          <cell r="BB1598"/>
          <cell r="BC1598" t="str">
            <v>PAID</v>
          </cell>
          <cell r="BD1598" t="str">
            <v>WITH BACKJOB</v>
          </cell>
          <cell r="BE1598">
            <v>45159.594444444447</v>
          </cell>
          <cell r="BF1598">
            <v>89.405555555553292</v>
          </cell>
          <cell r="BG1598">
            <v>45158</v>
          </cell>
          <cell r="BH1598">
            <v>45249</v>
          </cell>
        </row>
        <row r="1599">
          <cell r="E1599" t="str">
            <v>X22114925765</v>
          </cell>
          <cell r="F1599" t="str">
            <v>ARARO PHILIPPINES CORPORATION</v>
          </cell>
          <cell r="G1599" t="str">
            <v>BUENCAMINO, BUENCAMINO, MUNTINLUPA</v>
          </cell>
          <cell r="H1599" t="str">
            <v>MUNTINLUPA CITY</v>
          </cell>
          <cell r="I1599" t="str">
            <v>PARAÑAQUE</v>
          </cell>
          <cell r="J1599"/>
          <cell r="K1599" t="str">
            <v>W/ ISSUE</v>
          </cell>
          <cell r="L1599" t="str">
            <v>ECOM</v>
          </cell>
          <cell r="M1599" t="str">
            <v>CLOSE</v>
          </cell>
          <cell r="N1599" t="str">
            <v>RRG</v>
          </cell>
          <cell r="O1599">
            <v>18.309999999999999</v>
          </cell>
          <cell r="P1599">
            <v>2.86</v>
          </cell>
          <cell r="Q1599">
            <v>25</v>
          </cell>
          <cell r="R1599">
            <v>29</v>
          </cell>
          <cell r="S1599">
            <v>53239.45</v>
          </cell>
          <cell r="T1599" t="str">
            <v>NEW</v>
          </cell>
          <cell r="U1599">
            <v>14268.95</v>
          </cell>
          <cell r="V1599">
            <v>11642.7</v>
          </cell>
          <cell r="W1599">
            <v>45113.695138888892</v>
          </cell>
          <cell r="X1599">
            <v>45117</v>
          </cell>
          <cell r="Y1599">
            <v>45117</v>
          </cell>
          <cell r="Z1599"/>
          <cell r="AA1599">
            <v>45168.669444444444</v>
          </cell>
          <cell r="AB1599">
            <v>45428.62222222222</v>
          </cell>
          <cell r="AC1599">
            <v>54.974305555551837</v>
          </cell>
          <cell r="AD1599">
            <v>51.669444444443798</v>
          </cell>
          <cell r="AE1599">
            <v>259.95277777777665</v>
          </cell>
          <cell r="AF1599">
            <v>45132.469332437278</v>
          </cell>
          <cell r="AG1599">
            <v>45141.27578405018</v>
          </cell>
          <cell r="AH1599">
            <v>45163.695138888892</v>
          </cell>
          <cell r="AI1599">
            <v>1.8935594135801188</v>
          </cell>
          <cell r="AJ1599">
            <v>6.4988194444444165</v>
          </cell>
          <cell r="AK1599">
            <v>20</v>
          </cell>
          <cell r="AL1599">
            <v>36</v>
          </cell>
          <cell r="AM1599">
            <v>21.774193548387096</v>
          </cell>
          <cell r="AN1599">
            <v>27.58064516129032</v>
          </cell>
          <cell r="AO1599">
            <v>18.774193548387096</v>
          </cell>
          <cell r="AP1599">
            <v>40</v>
          </cell>
          <cell r="AQ1599">
            <v>32</v>
          </cell>
          <cell r="AR1599">
            <v>27</v>
          </cell>
          <cell r="AS1599">
            <v>45200.669444444444</v>
          </cell>
          <cell r="AT1599">
            <v>45195.669444444444</v>
          </cell>
          <cell r="AU1599"/>
          <cell r="AV1599"/>
          <cell r="AW1599"/>
          <cell r="AX1599"/>
          <cell r="AY1599"/>
          <cell r="AZ1599"/>
          <cell r="BA1599"/>
          <cell r="BB1599"/>
          <cell r="BC1599" t="str">
            <v>PAID</v>
          </cell>
          <cell r="BD1599"/>
          <cell r="BE1599">
            <v>45171.669444444444</v>
          </cell>
          <cell r="BF1599">
            <v>77.330555555556202</v>
          </cell>
          <cell r="BG1599">
            <v>45163</v>
          </cell>
          <cell r="BH1599">
            <v>45249</v>
          </cell>
        </row>
        <row r="1600">
          <cell r="E1600" t="str">
            <v>X23083396071</v>
          </cell>
          <cell r="F1600" t="str">
            <v>MANUEL B. PALAGANAS</v>
          </cell>
          <cell r="G1600" t="str">
            <v>ANAHAW, AYALA-ALABANG VILL, MUNTINLUPA</v>
          </cell>
          <cell r="H1600" t="str">
            <v>MUNTINLUPA CITY</v>
          </cell>
          <cell r="I1600" t="str">
            <v>PARAÑAQUE</v>
          </cell>
          <cell r="J1600"/>
          <cell r="K1600" t="str">
            <v>W/O ISSUE</v>
          </cell>
          <cell r="L1600" t="str">
            <v>ECOM</v>
          </cell>
          <cell r="M1600" t="str">
            <v>CLOSE</v>
          </cell>
          <cell r="N1600" t="str">
            <v>RRG</v>
          </cell>
          <cell r="O1600">
            <v>35.909999999999997</v>
          </cell>
          <cell r="P1600">
            <v>20.0962</v>
          </cell>
          <cell r="Q1600">
            <v>49.67</v>
          </cell>
          <cell r="R1600">
            <v>156.30000000000001</v>
          </cell>
          <cell r="S1600">
            <v>130371.63</v>
          </cell>
          <cell r="T1600" t="str">
            <v>NEW</v>
          </cell>
          <cell r="U1600">
            <v>27629.37</v>
          </cell>
          <cell r="V1600">
            <v>19715.490000000002</v>
          </cell>
          <cell r="W1600">
            <v>45201.442361111112</v>
          </cell>
          <cell r="X1600">
            <v>45203</v>
          </cell>
          <cell r="Y1600">
            <v>45202</v>
          </cell>
          <cell r="Z1600"/>
          <cell r="AA1600">
            <v>45208</v>
          </cell>
          <cell r="AB1600">
            <v>45504.912499999999</v>
          </cell>
          <cell r="AC1600">
            <v>6.5576388888875954</v>
          </cell>
          <cell r="AD1600">
            <v>5</v>
          </cell>
          <cell r="AE1600">
            <v>296.91249999999854</v>
          </cell>
          <cell r="AF1600">
            <v>45218.781344161958</v>
          </cell>
          <cell r="AG1600">
            <v>45227.205072975521</v>
          </cell>
          <cell r="AH1600">
            <v>45251.442361111112</v>
          </cell>
          <cell r="AI1600">
            <v>0.24181293402773008</v>
          </cell>
          <cell r="AJ1600">
            <v>7.4228124999999636</v>
          </cell>
          <cell r="AK1600">
            <v>20</v>
          </cell>
          <cell r="AL1600">
            <v>32</v>
          </cell>
          <cell r="AM1600">
            <v>20.33898305084746</v>
          </cell>
          <cell r="AN1600">
            <v>25.762711864406779</v>
          </cell>
          <cell r="AO1600">
            <v>17.33898305084746</v>
          </cell>
          <cell r="AP1600">
            <v>40</v>
          </cell>
          <cell r="AQ1600">
            <v>32</v>
          </cell>
          <cell r="AR1600">
            <v>27</v>
          </cell>
          <cell r="AS1600">
            <v>45240</v>
          </cell>
          <cell r="AT1600">
            <v>45235</v>
          </cell>
          <cell r="AU1600"/>
          <cell r="AV1600"/>
          <cell r="AW1600"/>
          <cell r="AX1600"/>
          <cell r="AY1600"/>
          <cell r="AZ1600"/>
          <cell r="BA1600"/>
          <cell r="BB1600"/>
          <cell r="BC1600" t="str">
            <v>PAID</v>
          </cell>
          <cell r="BD1600"/>
          <cell r="BE1600">
            <v>45211</v>
          </cell>
          <cell r="BF1600">
            <v>38</v>
          </cell>
          <cell r="BG1600">
            <v>45205</v>
          </cell>
          <cell r="BH1600">
            <v>45249</v>
          </cell>
        </row>
        <row r="1601">
          <cell r="E1601" t="str">
            <v>X23083146157</v>
          </cell>
          <cell r="F1601" t="str">
            <v>Z-I-M CORP.</v>
          </cell>
          <cell r="G1601" t="str">
            <v>SAN GUILLERMO, BAYANAN, MUNTINLUPA</v>
          </cell>
          <cell r="H1601" t="str">
            <v>MUNTINLUPA CITY</v>
          </cell>
          <cell r="I1601" t="str">
            <v>PARAÑAQUE</v>
          </cell>
          <cell r="J1601"/>
          <cell r="K1601" t="str">
            <v>W/ ISSUE</v>
          </cell>
          <cell r="L1601" t="str">
            <v>ECOM</v>
          </cell>
          <cell r="M1601" t="str">
            <v>CLOSE</v>
          </cell>
          <cell r="N1601" t="str">
            <v>IJP</v>
          </cell>
          <cell r="O1601">
            <v>46.28</v>
          </cell>
          <cell r="P1601">
            <v>37.8795</v>
          </cell>
          <cell r="Q1601">
            <v>74.180000000000007</v>
          </cell>
          <cell r="R1601">
            <v>40</v>
          </cell>
          <cell r="S1601">
            <v>355322.62</v>
          </cell>
          <cell r="T1601" t="str">
            <v>NEW</v>
          </cell>
          <cell r="U1601">
            <v>36061.97</v>
          </cell>
          <cell r="V1601">
            <v>34625.550000000003</v>
          </cell>
          <cell r="W1601">
            <v>45195.363194444442</v>
          </cell>
          <cell r="X1601">
            <v>45196</v>
          </cell>
          <cell r="Y1601">
            <v>45196</v>
          </cell>
          <cell r="Z1601"/>
          <cell r="AA1601">
            <v>45215.593055555553</v>
          </cell>
          <cell r="AB1601">
            <v>45485.547222222223</v>
          </cell>
          <cell r="AC1601">
            <v>20.229861111110949</v>
          </cell>
          <cell r="AD1601">
            <v>19.593055555553292</v>
          </cell>
          <cell r="AE1601">
            <v>269.95416666667006</v>
          </cell>
          <cell r="AF1601">
            <v>45215.448696303181</v>
          </cell>
          <cell r="AG1601">
            <v>45224.604830132172</v>
          </cell>
          <cell r="AH1601">
            <v>45245.363194444442</v>
          </cell>
          <cell r="AI1601">
            <v>0.65722616411701029</v>
          </cell>
          <cell r="AJ1601">
            <v>6.4274801587302397</v>
          </cell>
          <cell r="AK1601">
            <v>23</v>
          </cell>
          <cell r="AL1601">
            <v>36</v>
          </cell>
          <cell r="AM1601">
            <v>23.085501858736059</v>
          </cell>
          <cell r="AN1601">
            <v>29.241635687732341</v>
          </cell>
          <cell r="AO1601">
            <v>20.085501858736059</v>
          </cell>
          <cell r="AP1601">
            <v>42</v>
          </cell>
          <cell r="AQ1601">
            <v>33.6</v>
          </cell>
          <cell r="AR1601">
            <v>28.6</v>
          </cell>
          <cell r="AS1601">
            <v>45249.193055555552</v>
          </cell>
          <cell r="AT1601">
            <v>45244.193055555552</v>
          </cell>
          <cell r="AU1601"/>
          <cell r="AV1601"/>
          <cell r="AW1601"/>
          <cell r="AX1601"/>
          <cell r="AY1601"/>
          <cell r="AZ1601"/>
          <cell r="BA1601"/>
          <cell r="BB1601"/>
          <cell r="BC1601" t="str">
            <v>PAID</v>
          </cell>
          <cell r="BD1601"/>
          <cell r="BE1601">
            <v>45218.593055555553</v>
          </cell>
          <cell r="BF1601">
            <v>30.406944444446708</v>
          </cell>
          <cell r="BG1601">
            <v>45213</v>
          </cell>
          <cell r="BH1601">
            <v>45249</v>
          </cell>
        </row>
        <row r="1602">
          <cell r="E1602" t="str">
            <v>R22244567</v>
          </cell>
          <cell r="F1602" t="str">
            <v>CAKEFEST, INC.,</v>
          </cell>
          <cell r="G1602" t="str">
            <v>PRESIDENT, TAHANAN VILL, PARANAQUE</v>
          </cell>
          <cell r="H1602" t="str">
            <v>PARAÑAQUE CITY</v>
          </cell>
          <cell r="I1602" t="str">
            <v>PARAÑAQUE</v>
          </cell>
          <cell r="J1602" t="str">
            <v>for FCOMP 1/11</v>
          </cell>
          <cell r="K1602"/>
          <cell r="L1602" t="str">
            <v>VJC</v>
          </cell>
          <cell r="M1602" t="str">
            <v>CLOSE</v>
          </cell>
          <cell r="N1602" t="str">
            <v>IJP</v>
          </cell>
          <cell r="O1602">
            <v>16.399999999999999</v>
          </cell>
          <cell r="P1602">
            <v>15.723599999999999</v>
          </cell>
          <cell r="Q1602">
            <v>22.58</v>
          </cell>
          <cell r="R1602">
            <v>0</v>
          </cell>
          <cell r="S1602">
            <v>36101.46</v>
          </cell>
          <cell r="T1602" t="str">
            <v>RELOC</v>
          </cell>
          <cell r="U1602">
            <v>11433</v>
          </cell>
          <cell r="V1602">
            <v>9672.27</v>
          </cell>
          <cell r="W1602">
            <v>44894.568055555559</v>
          </cell>
          <cell r="X1602">
            <v>44902</v>
          </cell>
          <cell r="Y1602">
            <v>44901</v>
          </cell>
          <cell r="Z1602"/>
          <cell r="AA1602">
            <v>44938.590277777781</v>
          </cell>
          <cell r="AB1602">
            <v>45405.438888888886</v>
          </cell>
          <cell r="AC1602">
            <v>44.022222222221899</v>
          </cell>
          <cell r="AD1602">
            <v>36.590277777781012</v>
          </cell>
          <cell r="AE1602">
            <v>466.84861111110513</v>
          </cell>
          <cell r="AF1602">
            <v>44913.342249103946</v>
          </cell>
          <cell r="AG1602">
            <v>44922.148700716847</v>
          </cell>
          <cell r="AH1602">
            <v>44944.568055555559</v>
          </cell>
          <cell r="AI1602">
            <v>1.5163209876543098</v>
          </cell>
          <cell r="AJ1602">
            <v>11.671215277777629</v>
          </cell>
          <cell r="AK1602">
            <v>20</v>
          </cell>
          <cell r="AL1602">
            <v>36</v>
          </cell>
          <cell r="AM1602">
            <v>21.774193548387096</v>
          </cell>
          <cell r="AN1602">
            <v>27.58064516129032</v>
          </cell>
          <cell r="AO1602">
            <v>18.774193548387096</v>
          </cell>
          <cell r="AP1602">
            <v>40</v>
          </cell>
          <cell r="AQ1602">
            <v>32</v>
          </cell>
          <cell r="AR1602">
            <v>27</v>
          </cell>
          <cell r="AS1602">
            <v>44970.590277777781</v>
          </cell>
          <cell r="AT1602">
            <v>44965.590277777781</v>
          </cell>
          <cell r="AU1602"/>
          <cell r="AV1602"/>
          <cell r="AW1602"/>
          <cell r="AX1602"/>
          <cell r="AY1602"/>
          <cell r="AZ1602"/>
          <cell r="BA1602"/>
          <cell r="BB1602"/>
          <cell r="BC1602" t="str">
            <v>PAID</v>
          </cell>
          <cell r="BD1602"/>
          <cell r="BE1602">
            <v>44941.590277777781</v>
          </cell>
          <cell r="BF1602">
            <v>309.40972222221899</v>
          </cell>
          <cell r="BG1602">
            <v>44938</v>
          </cell>
          <cell r="BH1602">
            <v>45251</v>
          </cell>
        </row>
        <row r="1603">
          <cell r="E1603" t="str">
            <v>X23051785995</v>
          </cell>
          <cell r="F1603" t="str">
            <v>MICHAEL DUMALO HILARIO</v>
          </cell>
          <cell r="G1603" t="str">
            <v>FRANCE, BETTER LIVING SUBD, PARANAQUE</v>
          </cell>
          <cell r="H1603" t="str">
            <v>PARAÑAQUE CITY</v>
          </cell>
          <cell r="I1603" t="str">
            <v>PARAÑAQUE</v>
          </cell>
          <cell r="J1603" t="str">
            <v>energized last Oct 18, 2023; COMPLETED NO PO</v>
          </cell>
          <cell r="K1603" t="str">
            <v>W/ ISSUE</v>
          </cell>
          <cell r="L1603" t="str">
            <v>VJC</v>
          </cell>
          <cell r="M1603" t="str">
            <v>CLOSE</v>
          </cell>
          <cell r="N1603" t="str">
            <v>JCF</v>
          </cell>
          <cell r="O1603">
            <v>188.83</v>
          </cell>
          <cell r="P1603">
            <v>152.93719999999999</v>
          </cell>
          <cell r="Q1603">
            <v>277.77</v>
          </cell>
          <cell r="R1603">
            <v>28</v>
          </cell>
          <cell r="S1603">
            <v>862755.09</v>
          </cell>
          <cell r="T1603" t="str">
            <v>NEW</v>
          </cell>
          <cell r="U1603">
            <v>146805.81</v>
          </cell>
          <cell r="V1603">
            <v>33709.86</v>
          </cell>
          <cell r="W1603">
            <v>45173.661805555559</v>
          </cell>
          <cell r="X1603">
            <v>45180.443749999999</v>
          </cell>
          <cell r="Y1603">
            <v>45175</v>
          </cell>
          <cell r="Z1603"/>
          <cell r="AA1603">
            <v>45217.000694444447</v>
          </cell>
          <cell r="AB1603">
            <v>45655.759027777778</v>
          </cell>
          <cell r="AC1603">
            <v>43.338888888887595</v>
          </cell>
          <cell r="AD1603">
            <v>36.556944444448163</v>
          </cell>
          <cell r="AE1603">
            <v>438.75833333333139</v>
          </cell>
          <cell r="AF1603">
            <v>45195.530226608193</v>
          </cell>
          <cell r="AG1603">
            <v>45205.161805555559</v>
          </cell>
          <cell r="AH1603">
            <v>45223.661805555559</v>
          </cell>
          <cell r="AI1603">
            <v>1.3070458553791497</v>
          </cell>
          <cell r="AJ1603">
            <v>9.5382246376811164</v>
          </cell>
          <cell r="AK1603">
            <v>28</v>
          </cell>
          <cell r="AL1603">
            <v>36</v>
          </cell>
          <cell r="AM1603">
            <v>24.868421052631579</v>
          </cell>
          <cell r="AN1603">
            <v>31.499999999999996</v>
          </cell>
          <cell r="AO1603">
            <v>21.868421052631579</v>
          </cell>
          <cell r="AP1603">
            <v>46</v>
          </cell>
          <cell r="AQ1603">
            <v>36.800000000000004</v>
          </cell>
          <cell r="AR1603">
            <v>31.800000000000004</v>
          </cell>
          <cell r="AS1603">
            <v>45253.80069444445</v>
          </cell>
          <cell r="AT1603">
            <v>45248.80069444445</v>
          </cell>
          <cell r="AU1603"/>
          <cell r="AV1603"/>
          <cell r="AW1603"/>
          <cell r="AX1603"/>
          <cell r="AY1603"/>
          <cell r="AZ1603"/>
          <cell r="BA1603"/>
          <cell r="BB1603"/>
          <cell r="BC1603" t="str">
            <v>PAID</v>
          </cell>
          <cell r="BD1603" t="str">
            <v>WITH BACKJOB</v>
          </cell>
          <cell r="BE1603">
            <v>45220.000694444447</v>
          </cell>
          <cell r="BF1603">
            <v>30.999305555553292</v>
          </cell>
          <cell r="BG1603">
            <v>45217</v>
          </cell>
          <cell r="BH1603">
            <v>45251</v>
          </cell>
        </row>
        <row r="1604">
          <cell r="E1604" t="str">
            <v>X22062716872</v>
          </cell>
          <cell r="F1604" t="str">
            <v>LEONOR RAFOL LELIS</v>
          </cell>
          <cell r="G1604" t="str">
            <v>ARGAME EXTN, PUROK 1A, TAGUIG CITY</v>
          </cell>
          <cell r="H1604" t="str">
            <v>TAGUIG CITY</v>
          </cell>
          <cell r="I1604" t="str">
            <v>PARAÑAQUE</v>
          </cell>
          <cell r="J1604" t="str">
            <v>assist ezekiel samonte 09258750609; 4 poles already installed, 1 pole remaining to be installed; for joint audit Feb. 7, 2023</v>
          </cell>
          <cell r="K1604" t="str">
            <v>W/ ISSUE</v>
          </cell>
          <cell r="L1604" t="str">
            <v>ECOM</v>
          </cell>
          <cell r="M1604" t="str">
            <v>CLOSE</v>
          </cell>
          <cell r="N1604" t="str">
            <v>IJP</v>
          </cell>
          <cell r="O1604">
            <v>326.14</v>
          </cell>
          <cell r="P1604">
            <v>246.67349999999999</v>
          </cell>
          <cell r="Q1604">
            <v>534.85</v>
          </cell>
          <cell r="R1604">
            <v>60</v>
          </cell>
          <cell r="S1604">
            <v>1557190.03</v>
          </cell>
          <cell r="T1604" t="str">
            <v>NEW</v>
          </cell>
          <cell r="U1604">
            <v>227334.47</v>
          </cell>
          <cell r="V1604">
            <v>225943.59</v>
          </cell>
          <cell r="W1604">
            <v>44833.351388888892</v>
          </cell>
          <cell r="X1604">
            <v>44838.543749999997</v>
          </cell>
          <cell r="Y1604">
            <v>44838</v>
          </cell>
          <cell r="Z1604"/>
          <cell r="AA1604">
            <v>44975</v>
          </cell>
          <cell r="AB1604">
            <v>45625.607638888891</v>
          </cell>
          <cell r="AC1604">
            <v>141.64861111110804</v>
          </cell>
          <cell r="AD1604">
            <v>136.45625000000291</v>
          </cell>
          <cell r="AE1604">
            <v>650.60763888889051</v>
          </cell>
          <cell r="AF1604">
            <v>44857.052959569519</v>
          </cell>
          <cell r="AG1604">
            <v>44867.17337841769</v>
          </cell>
          <cell r="AH1604">
            <v>44883.351388888892</v>
          </cell>
          <cell r="AI1604">
            <v>3.9786595179737696</v>
          </cell>
          <cell r="AJ1604">
            <v>11.829229797979828</v>
          </cell>
          <cell r="AK1604">
            <v>40</v>
          </cell>
          <cell r="AL1604">
            <v>34</v>
          </cell>
          <cell r="AM1604">
            <v>26.701570680628272</v>
          </cell>
          <cell r="AN1604">
            <v>33.821989528795811</v>
          </cell>
          <cell r="AO1604">
            <v>23.701570680628272</v>
          </cell>
          <cell r="AP1604">
            <v>55</v>
          </cell>
          <cell r="AQ1604">
            <v>44</v>
          </cell>
          <cell r="AR1604">
            <v>39</v>
          </cell>
          <cell r="AS1604">
            <v>45019</v>
          </cell>
          <cell r="AT1604">
            <v>45014</v>
          </cell>
          <cell r="AU1604"/>
          <cell r="AV1604"/>
          <cell r="AW1604"/>
          <cell r="AX1604"/>
          <cell r="AY1604"/>
          <cell r="AZ1604"/>
          <cell r="BA1604"/>
          <cell r="BB1604"/>
          <cell r="BC1604" t="str">
            <v>PAID</v>
          </cell>
          <cell r="BD1604"/>
          <cell r="BE1604">
            <v>44978</v>
          </cell>
          <cell r="BF1604">
            <v>282</v>
          </cell>
          <cell r="BG1604">
            <v>44974</v>
          </cell>
          <cell r="BH1604">
            <v>45260</v>
          </cell>
        </row>
        <row r="1605">
          <cell r="E1605" t="str">
            <v>R22424459</v>
          </cell>
          <cell r="F1605" t="str">
            <v>WOODRIDGE PROPERTIES INC.,</v>
          </cell>
          <cell r="G1605" t="str">
            <v>BLOCK 1, MELROSEPARK SUBD., BACOOR</v>
          </cell>
          <cell r="H1605" t="str">
            <v>BACOOR CITY</v>
          </cell>
          <cell r="I1605" t="str">
            <v>DASMA</v>
          </cell>
          <cell r="J1605" t="str">
            <v>for survey (03-16-23)</v>
          </cell>
          <cell r="K1605"/>
          <cell r="L1605" t="str">
            <v>ECOM</v>
          </cell>
          <cell r="M1605" t="str">
            <v>CLOSE</v>
          </cell>
          <cell r="N1605" t="str">
            <v>JSP</v>
          </cell>
          <cell r="O1605">
            <v>32.408700000000003</v>
          </cell>
          <cell r="P1605">
            <v>26.928699999999999</v>
          </cell>
          <cell r="Q1605">
            <v>51.38</v>
          </cell>
          <cell r="R1605">
            <v>0</v>
          </cell>
          <cell r="S1605">
            <v>139251.43</v>
          </cell>
          <cell r="T1605" t="str">
            <v>RELOC</v>
          </cell>
          <cell r="U1605">
            <v>25256.14</v>
          </cell>
          <cell r="V1605">
            <v>19348.97</v>
          </cell>
          <cell r="W1605">
            <v>44993.723611111112</v>
          </cell>
          <cell r="X1605">
            <v>44995</v>
          </cell>
          <cell r="Y1605">
            <v>44999</v>
          </cell>
          <cell r="Z1605"/>
          <cell r="AA1605">
            <v>45017</v>
          </cell>
          <cell r="AB1605">
            <v>45336.680555555555</v>
          </cell>
          <cell r="AC1605">
            <v>23.276388888887595</v>
          </cell>
          <cell r="AD1605">
            <v>22</v>
          </cell>
          <cell r="AE1605">
            <v>319.68055555555475</v>
          </cell>
          <cell r="AF1605">
            <v>45013.809112969851</v>
          </cell>
          <cell r="AG1605">
            <v>45022.965246798842</v>
          </cell>
          <cell r="AH1605">
            <v>45043.723611111112</v>
          </cell>
          <cell r="AI1605">
            <v>0.75620152308100996</v>
          </cell>
          <cell r="AJ1605">
            <v>7.6114417989417795</v>
          </cell>
          <cell r="AK1605">
            <v>23</v>
          </cell>
          <cell r="AL1605">
            <v>36</v>
          </cell>
          <cell r="AM1605">
            <v>23.085501858736059</v>
          </cell>
          <cell r="AN1605">
            <v>29.241635687732341</v>
          </cell>
          <cell r="AO1605">
            <v>20.085501858736059</v>
          </cell>
          <cell r="AP1605">
            <v>42</v>
          </cell>
          <cell r="AQ1605">
            <v>33.6</v>
          </cell>
          <cell r="AR1605">
            <v>28.6</v>
          </cell>
          <cell r="AS1605">
            <v>45050.6</v>
          </cell>
          <cell r="AT1605">
            <v>45045.599999999999</v>
          </cell>
          <cell r="AU1605"/>
          <cell r="AV1605"/>
          <cell r="AW1605"/>
          <cell r="AX1605"/>
          <cell r="AY1605"/>
          <cell r="AZ1605"/>
          <cell r="BA1605"/>
          <cell r="BB1605"/>
          <cell r="BC1605" t="str">
            <v>PAID</v>
          </cell>
          <cell r="BD1605"/>
          <cell r="BE1605">
            <v>45020</v>
          </cell>
          <cell r="BF1605">
            <v>240</v>
          </cell>
          <cell r="BG1605">
            <v>45016</v>
          </cell>
          <cell r="BH1605">
            <v>45260</v>
          </cell>
        </row>
        <row r="1606">
          <cell r="E1606" t="str">
            <v>R22424907</v>
          </cell>
          <cell r="F1606" t="str">
            <v>WOODRIDGE PROPERTIES INC.</v>
          </cell>
          <cell r="G1606" t="str">
            <v>STREET, BLOCK 9, DANAROSE RESIDENCES, BACOOR</v>
          </cell>
          <cell r="H1606" t="str">
            <v>BACOOR CITY</v>
          </cell>
          <cell r="I1606" t="str">
            <v>DASMA</v>
          </cell>
          <cell r="J1606" t="str">
            <v>for survey (03-16-23); for modification, additional pole (9.5m-5) C.P.</v>
          </cell>
          <cell r="K1606"/>
          <cell r="L1606" t="str">
            <v>ECOM</v>
          </cell>
          <cell r="M1606" t="str">
            <v>CLOSE</v>
          </cell>
          <cell r="N1606" t="str">
            <v>RRG</v>
          </cell>
          <cell r="O1606">
            <v>58.46</v>
          </cell>
          <cell r="P1606">
            <v>64.707400000000007</v>
          </cell>
          <cell r="Q1606">
            <v>87.58</v>
          </cell>
          <cell r="R1606" t="str">
            <v>-</v>
          </cell>
          <cell r="S1606">
            <v>179102.82</v>
          </cell>
          <cell r="T1606" t="str">
            <v>RELOC</v>
          </cell>
          <cell r="U1606">
            <v>45557.52</v>
          </cell>
          <cell r="V1606">
            <v>25513.58</v>
          </cell>
          <cell r="W1606">
            <v>44994.394444444442</v>
          </cell>
          <cell r="X1606">
            <v>44998.53125</v>
          </cell>
          <cell r="Y1606">
            <v>44999</v>
          </cell>
          <cell r="Z1606"/>
          <cell r="AA1606">
            <v>45017</v>
          </cell>
          <cell r="AB1606">
            <v>45470.714583333334</v>
          </cell>
          <cell r="AC1606">
            <v>22.605555555557657</v>
          </cell>
          <cell r="AD1606">
            <v>18.46875</v>
          </cell>
          <cell r="AE1606">
            <v>453.7145833333343</v>
          </cell>
          <cell r="AF1606">
            <v>45007.005304172948</v>
          </cell>
          <cell r="AG1606">
            <v>45014.168200100554</v>
          </cell>
          <cell r="AH1606">
            <v>45044.394444444442</v>
          </cell>
          <cell r="AI1606">
            <v>1.0860495169083135</v>
          </cell>
          <cell r="AJ1606">
            <v>10.802728174603198</v>
          </cell>
          <cell r="AK1606">
            <v>23</v>
          </cell>
          <cell r="AL1606">
            <v>20</v>
          </cell>
          <cell r="AM1606">
            <v>15.610859728506789</v>
          </cell>
          <cell r="AN1606">
            <v>19.773755656108598</v>
          </cell>
          <cell r="AO1606">
            <v>12.610859728506789</v>
          </cell>
          <cell r="AP1606">
            <v>42</v>
          </cell>
          <cell r="AQ1606">
            <v>33.6</v>
          </cell>
          <cell r="AR1606">
            <v>28.6</v>
          </cell>
          <cell r="AS1606">
            <v>45050.6</v>
          </cell>
          <cell r="AT1606">
            <v>45045.599999999999</v>
          </cell>
          <cell r="AU1606"/>
          <cell r="AV1606"/>
          <cell r="AW1606"/>
          <cell r="AX1606"/>
          <cell r="AY1606"/>
          <cell r="AZ1606"/>
          <cell r="BA1606"/>
          <cell r="BB1606"/>
          <cell r="BC1606" t="str">
            <v>PAID</v>
          </cell>
          <cell r="BD1606"/>
          <cell r="BE1606">
            <v>45020</v>
          </cell>
          <cell r="BF1606">
            <v>240</v>
          </cell>
          <cell r="BG1606">
            <v>45016</v>
          </cell>
          <cell r="BH1606">
            <v>45260</v>
          </cell>
        </row>
        <row r="1607">
          <cell r="E1607" t="str">
            <v>X22125082757</v>
          </cell>
          <cell r="F1607" t="str">
            <v>ALBERT TOPINIO SANTOS</v>
          </cell>
          <cell r="G1607" t="str">
            <v>DIAMOND, PILAR VILL, LAS PINAS CITY</v>
          </cell>
          <cell r="H1607" t="str">
            <v>LAS PIÑAS CITY</v>
          </cell>
          <cell r="I1607" t="str">
            <v>PARAÑAQUE</v>
          </cell>
          <cell r="J1607" t="str">
            <v xml:space="preserve">for survey; for execution on March 20, 2023; </v>
          </cell>
          <cell r="K1607" t="str">
            <v>W/ ISSUE</v>
          </cell>
          <cell r="L1607" t="str">
            <v>ECOM</v>
          </cell>
          <cell r="M1607" t="str">
            <v>CLOSE</v>
          </cell>
          <cell r="N1607" t="str">
            <v>JSP</v>
          </cell>
          <cell r="O1607">
            <v>49.387</v>
          </cell>
          <cell r="P1607">
            <v>58.569600000000001</v>
          </cell>
          <cell r="Q1607">
            <v>82.85</v>
          </cell>
          <cell r="R1607">
            <v>59</v>
          </cell>
          <cell r="S1607">
            <v>328390.71000000002</v>
          </cell>
          <cell r="T1607" t="str">
            <v>NEW</v>
          </cell>
          <cell r="U1607">
            <v>38487.18</v>
          </cell>
          <cell r="V1607">
            <v>55946.17</v>
          </cell>
          <cell r="W1607">
            <v>44966.647222222222</v>
          </cell>
          <cell r="X1607">
            <v>44973</v>
          </cell>
          <cell r="Y1607">
            <v>44972</v>
          </cell>
          <cell r="Z1607"/>
          <cell r="AA1607">
            <v>45031</v>
          </cell>
          <cell r="AB1607">
            <v>45336.76666666667</v>
          </cell>
          <cell r="AC1607">
            <v>64.352777777778101</v>
          </cell>
          <cell r="AD1607">
            <v>58</v>
          </cell>
          <cell r="AE1607">
            <v>305.76666666667006</v>
          </cell>
          <cell r="AF1607">
            <v>44985.94760245036</v>
          </cell>
          <cell r="AG1607">
            <v>44994.894370511196</v>
          </cell>
          <cell r="AH1607">
            <v>45016.647222222222</v>
          </cell>
          <cell r="AI1607">
            <v>2.1642941886899796</v>
          </cell>
          <cell r="AJ1607">
            <v>7.2801587301588109</v>
          </cell>
          <cell r="AK1607">
            <v>23</v>
          </cell>
          <cell r="AL1607">
            <v>34</v>
          </cell>
          <cell r="AM1607">
            <v>22.300380228136884</v>
          </cell>
          <cell r="AN1607">
            <v>28.247148288973385</v>
          </cell>
          <cell r="AO1607">
            <v>19.300380228136884</v>
          </cell>
          <cell r="AP1607">
            <v>42</v>
          </cell>
          <cell r="AQ1607">
            <v>33.6</v>
          </cell>
          <cell r="AR1607">
            <v>28.6</v>
          </cell>
          <cell r="AS1607">
            <v>45064.6</v>
          </cell>
          <cell r="AT1607">
            <v>45059.6</v>
          </cell>
          <cell r="AU1607"/>
          <cell r="AV1607"/>
          <cell r="AW1607"/>
          <cell r="AX1607"/>
          <cell r="AY1607"/>
          <cell r="AZ1607"/>
          <cell r="BA1607"/>
          <cell r="BB1607"/>
          <cell r="BC1607" t="str">
            <v>PAID</v>
          </cell>
          <cell r="BD1607"/>
          <cell r="BE1607">
            <v>45034</v>
          </cell>
          <cell r="BF1607">
            <v>226</v>
          </cell>
          <cell r="BG1607">
            <v>45027</v>
          </cell>
          <cell r="BH1607">
            <v>45260</v>
          </cell>
        </row>
        <row r="1608">
          <cell r="E1608" t="str">
            <v>R22316227</v>
          </cell>
          <cell r="F1608" t="str">
            <v>TAMBO REALTY CORPORATION</v>
          </cell>
          <cell r="G1608" t="str">
            <v>MIA, TAMBO, PARANAQUE</v>
          </cell>
          <cell r="H1608" t="str">
            <v>PARAÑAQUE CITY</v>
          </cell>
          <cell r="I1608" t="str">
            <v>PARAÑAQUE</v>
          </cell>
          <cell r="J1608" t="str">
            <v>For completion on April 15, 2023</v>
          </cell>
          <cell r="K1608" t="str">
            <v>W/O ISSUE</v>
          </cell>
          <cell r="L1608" t="str">
            <v>ECOM</v>
          </cell>
          <cell r="M1608" t="str">
            <v>CLOSE</v>
          </cell>
          <cell r="N1608" t="str">
            <v>RRG</v>
          </cell>
          <cell r="O1608">
            <v>124.3486</v>
          </cell>
          <cell r="P1608">
            <v>130.43010000000001</v>
          </cell>
          <cell r="Q1608">
            <v>460.4</v>
          </cell>
          <cell r="R1608">
            <v>0</v>
          </cell>
          <cell r="S1608">
            <v>2521307.98</v>
          </cell>
          <cell r="T1608" t="str">
            <v>RELOC</v>
          </cell>
          <cell r="U1608">
            <v>96904.53</v>
          </cell>
          <cell r="V1608">
            <v>92186.31</v>
          </cell>
          <cell r="W1608">
            <v>45012.712500000001</v>
          </cell>
          <cell r="X1608">
            <v>45016</v>
          </cell>
          <cell r="Y1608">
            <v>45016</v>
          </cell>
          <cell r="Z1608"/>
          <cell r="AA1608">
            <v>45040</v>
          </cell>
          <cell r="AB1608">
            <v>45490.77847222222</v>
          </cell>
          <cell r="AC1608">
            <v>27.287499999998545</v>
          </cell>
          <cell r="AD1608">
            <v>24</v>
          </cell>
          <cell r="AE1608">
            <v>450.77847222222044</v>
          </cell>
          <cell r="AF1608">
            <v>45035.736596385541</v>
          </cell>
          <cell r="AG1608">
            <v>45045.676355421689</v>
          </cell>
          <cell r="AH1608">
            <v>45062.712500000001</v>
          </cell>
          <cell r="AI1608">
            <v>0.78641059027773585</v>
          </cell>
          <cell r="AJ1608">
            <v>9.0155694444444094</v>
          </cell>
          <cell r="AK1608">
            <v>32</v>
          </cell>
          <cell r="AL1608">
            <v>36</v>
          </cell>
          <cell r="AM1608">
            <v>26.024096385542165</v>
          </cell>
          <cell r="AN1608">
            <v>32.963855421686745</v>
          </cell>
          <cell r="AO1608">
            <v>23.024096385542165</v>
          </cell>
          <cell r="AP1608">
            <v>50</v>
          </cell>
          <cell r="AQ1608">
            <v>40</v>
          </cell>
          <cell r="AR1608">
            <v>35</v>
          </cell>
          <cell r="AS1608">
            <v>45080</v>
          </cell>
          <cell r="AT1608">
            <v>45075</v>
          </cell>
          <cell r="AU1608"/>
          <cell r="AV1608"/>
          <cell r="AW1608"/>
          <cell r="AX1608"/>
          <cell r="AY1608"/>
          <cell r="AZ1608"/>
          <cell r="BA1608"/>
          <cell r="BB1608"/>
          <cell r="BC1608" t="str">
            <v>PAID</v>
          </cell>
          <cell r="BD1608"/>
          <cell r="BE1608">
            <v>45043</v>
          </cell>
          <cell r="BF1608">
            <v>217</v>
          </cell>
          <cell r="BG1608">
            <v>45033</v>
          </cell>
          <cell r="BH1608">
            <v>45260</v>
          </cell>
        </row>
        <row r="1609">
          <cell r="E1609" t="str">
            <v>X23041420406</v>
          </cell>
          <cell r="F1609" t="str">
            <v>DOMINIC JOSE ANTONIO CU UNJIENG BEKAERT</v>
          </cell>
          <cell r="G1609" t="str">
            <v>ANCHORAGE, MERVILLE SUBD, PARANAQUE</v>
          </cell>
          <cell r="H1609" t="str">
            <v>PARAÑAQUE CITY</v>
          </cell>
          <cell r="I1609" t="str">
            <v>PARAÑAQUE</v>
          </cell>
          <cell r="J1609"/>
          <cell r="K1609" t="str">
            <v>W/O ISSUE</v>
          </cell>
          <cell r="L1609" t="str">
            <v>ECOM</v>
          </cell>
          <cell r="M1609" t="str">
            <v>CLOSE</v>
          </cell>
          <cell r="N1609" t="str">
            <v>RRG</v>
          </cell>
          <cell r="O1609">
            <v>71.819999999999993</v>
          </cell>
          <cell r="P1609">
            <v>55.046900000000001</v>
          </cell>
          <cell r="Q1609">
            <v>112.3</v>
          </cell>
          <cell r="R1609">
            <v>81</v>
          </cell>
          <cell r="S1609">
            <v>405992.37</v>
          </cell>
          <cell r="T1609" t="str">
            <v>MODIFICATION</v>
          </cell>
          <cell r="U1609">
            <v>55996.35</v>
          </cell>
          <cell r="V1609">
            <v>25771.4</v>
          </cell>
          <cell r="W1609">
            <v>45084.695833333331</v>
          </cell>
          <cell r="X1609">
            <v>45086.65</v>
          </cell>
          <cell r="Y1609">
            <v>45086</v>
          </cell>
          <cell r="Z1609"/>
          <cell r="AA1609">
            <v>45119.624305555553</v>
          </cell>
          <cell r="AB1609">
            <v>45706.924305555556</v>
          </cell>
          <cell r="AC1609">
            <v>34.928472222221899</v>
          </cell>
          <cell r="AD1609">
            <v>32.974305555551837</v>
          </cell>
          <cell r="AE1609">
            <v>587.30000000000291</v>
          </cell>
          <cell r="AF1609">
            <v>45105.040903755864</v>
          </cell>
          <cell r="AG1609">
            <v>45114.266255868541</v>
          </cell>
          <cell r="AH1609">
            <v>45134.695833333331</v>
          </cell>
          <cell r="AI1609">
            <v>1.1221364379084862</v>
          </cell>
          <cell r="AJ1609">
            <v>13.347727272727338</v>
          </cell>
          <cell r="AK1609">
            <v>26</v>
          </cell>
          <cell r="AL1609">
            <v>34</v>
          </cell>
          <cell r="AM1609">
            <v>23.345070422535212</v>
          </cell>
          <cell r="AN1609">
            <v>29.570422535211268</v>
          </cell>
          <cell r="AO1609">
            <v>20.345070422535212</v>
          </cell>
          <cell r="AP1609">
            <v>44</v>
          </cell>
          <cell r="AQ1609">
            <v>35.200000000000003</v>
          </cell>
          <cell r="AR1609">
            <v>30.200000000000003</v>
          </cell>
          <cell r="AS1609">
            <v>45154.82430555555</v>
          </cell>
          <cell r="AT1609">
            <v>45149.82430555555</v>
          </cell>
          <cell r="AU1609"/>
          <cell r="AV1609"/>
          <cell r="AW1609"/>
          <cell r="AX1609"/>
          <cell r="AY1609"/>
          <cell r="AZ1609"/>
          <cell r="BA1609"/>
          <cell r="BB1609"/>
          <cell r="BC1609" t="str">
            <v>PAID</v>
          </cell>
          <cell r="BD1609" t="str">
            <v xml:space="preserve">WITH BACKJOB </v>
          </cell>
          <cell r="BE1609">
            <v>45122.624305555553</v>
          </cell>
          <cell r="BF1609">
            <v>137.37569444444671</v>
          </cell>
          <cell r="BG1609">
            <v>45118</v>
          </cell>
          <cell r="BH1609">
            <v>45260</v>
          </cell>
        </row>
        <row r="1610">
          <cell r="E1610" t="str">
            <v>X21115186406</v>
          </cell>
          <cell r="F1610" t="str">
            <v>CITY OF MUNTINLUPA - SENIOR HIGH SCHOOL</v>
          </cell>
          <cell r="G1610" t="str">
            <v>BLOCK 35, SOUTHVILLE 3 NBP PHASE-2, MUNTINLUPA</v>
          </cell>
          <cell r="H1610" t="str">
            <v>MUNTINLUPA CITY</v>
          </cell>
          <cell r="I1610" t="str">
            <v>PARAÑAQUE</v>
          </cell>
          <cell r="J1610"/>
          <cell r="K1610" t="str">
            <v>W/O ISSUE</v>
          </cell>
          <cell r="L1610" t="str">
            <v>ECOM</v>
          </cell>
          <cell r="M1610" t="str">
            <v>CLOSE</v>
          </cell>
          <cell r="N1610" t="str">
            <v>IJP</v>
          </cell>
          <cell r="O1610">
            <v>128.69999999999999</v>
          </cell>
          <cell r="P1610">
            <v>76.911500000000004</v>
          </cell>
          <cell r="Q1610">
            <v>201.83</v>
          </cell>
          <cell r="R1610">
            <v>189</v>
          </cell>
          <cell r="S1610">
            <v>729425.22</v>
          </cell>
          <cell r="T1610" t="str">
            <v>NEW</v>
          </cell>
          <cell r="U1610">
            <v>100314.86</v>
          </cell>
          <cell r="V1610">
            <v>49501.02</v>
          </cell>
          <cell r="W1610">
            <v>45127.654166666667</v>
          </cell>
          <cell r="X1610">
            <v>45134</v>
          </cell>
          <cell r="Y1610">
            <v>45129</v>
          </cell>
          <cell r="Z1610"/>
          <cell r="AA1610">
            <v>45143</v>
          </cell>
          <cell r="AB1610">
            <v>45428.259027777778</v>
          </cell>
          <cell r="AC1610">
            <v>15.345833333332848</v>
          </cell>
          <cell r="AD1610">
            <v>9</v>
          </cell>
          <cell r="AE1610">
            <v>285.2590277777781</v>
          </cell>
          <cell r="AF1610">
            <v>45147.667865296804</v>
          </cell>
          <cell r="AG1610">
            <v>45156.804851598172</v>
          </cell>
          <cell r="AH1610">
            <v>45177.654166666667</v>
          </cell>
          <cell r="AI1610">
            <v>0.50010974702379363</v>
          </cell>
          <cell r="AJ1610">
            <v>6.2012832125603934</v>
          </cell>
          <cell r="AK1610">
            <v>28</v>
          </cell>
          <cell r="AL1610">
            <v>32</v>
          </cell>
          <cell r="AM1610">
            <v>23.013698630136989</v>
          </cell>
          <cell r="AN1610">
            <v>29.150684931506852</v>
          </cell>
          <cell r="AO1610">
            <v>20.013698630136989</v>
          </cell>
          <cell r="AP1610">
            <v>46</v>
          </cell>
          <cell r="AQ1610">
            <v>36.800000000000004</v>
          </cell>
          <cell r="AR1610">
            <v>31.800000000000004</v>
          </cell>
          <cell r="AS1610">
            <v>45179.8</v>
          </cell>
          <cell r="AT1610">
            <v>45174.8</v>
          </cell>
          <cell r="AU1610"/>
          <cell r="AV1610"/>
          <cell r="AW1610"/>
          <cell r="AX1610"/>
          <cell r="AY1610"/>
          <cell r="AZ1610"/>
          <cell r="BA1610"/>
          <cell r="BB1610"/>
          <cell r="BC1610" t="str">
            <v>PAID</v>
          </cell>
          <cell r="BD1610" t="str">
            <v>WITH BACKJOB</v>
          </cell>
          <cell r="BE1610">
            <v>45146</v>
          </cell>
          <cell r="BF1610">
            <v>114</v>
          </cell>
          <cell r="BG1610">
            <v>45143</v>
          </cell>
          <cell r="BH1610">
            <v>45260</v>
          </cell>
        </row>
        <row r="1611">
          <cell r="E1611" t="str">
            <v>X23020453961</v>
          </cell>
          <cell r="F1611" t="str">
            <v>DIOSDADO JR. VICTA ANGELES</v>
          </cell>
          <cell r="G1611" t="str">
            <v>DIMASALANG EXT, BACLARAN, PARANAQUE</v>
          </cell>
          <cell r="H1611" t="str">
            <v>PARAÑAQUE CITY</v>
          </cell>
          <cell r="I1611" t="str">
            <v>PARAÑAQUE</v>
          </cell>
          <cell r="J1611" t="str">
            <v>May problema sa paghuhukayan, ayaw pumayag nung katabi, hindi kilala daw yung Diosdado</v>
          </cell>
          <cell r="K1611" t="str">
            <v>W/ ISSUE</v>
          </cell>
          <cell r="L1611" t="str">
            <v>ECOM</v>
          </cell>
          <cell r="M1611" t="str">
            <v>CLOSE</v>
          </cell>
          <cell r="N1611" t="str">
            <v>RRG</v>
          </cell>
          <cell r="O1611">
            <v>41.36</v>
          </cell>
          <cell r="P1611">
            <v>35.806800000000003</v>
          </cell>
          <cell r="Q1611">
            <v>69.75</v>
          </cell>
          <cell r="R1611">
            <v>65</v>
          </cell>
          <cell r="S1611">
            <v>340152.03</v>
          </cell>
          <cell r="T1611" t="str">
            <v>NEW</v>
          </cell>
          <cell r="U1611">
            <v>32228.06</v>
          </cell>
          <cell r="V1611" t="str">
            <v>31,917.14‬</v>
          </cell>
          <cell r="W1611">
            <v>45118.369444444441</v>
          </cell>
          <cell r="X1611">
            <v>45120</v>
          </cell>
          <cell r="Y1611">
            <v>45118</v>
          </cell>
          <cell r="Z1611"/>
          <cell r="AA1611">
            <v>45170.591666666667</v>
          </cell>
          <cell r="AB1611">
            <v>45734.950694444444</v>
          </cell>
          <cell r="AC1611">
            <v>52.222222222226264</v>
          </cell>
          <cell r="AD1611">
            <v>50.591666666667152</v>
          </cell>
          <cell r="AE1611">
            <v>564.35902777777665</v>
          </cell>
          <cell r="AF1611">
            <v>45137.669824672579</v>
          </cell>
          <cell r="AG1611">
            <v>45146.616592733415</v>
          </cell>
          <cell r="AH1611">
            <v>45168.369444444441</v>
          </cell>
          <cell r="AI1611">
            <v>1.7563228189828015</v>
          </cell>
          <cell r="AJ1611">
            <v>13.437119708994683</v>
          </cell>
          <cell r="AK1611">
            <v>23</v>
          </cell>
          <cell r="AL1611">
            <v>34</v>
          </cell>
          <cell r="AM1611">
            <v>22.300380228136884</v>
          </cell>
          <cell r="AN1611">
            <v>28.247148288973385</v>
          </cell>
          <cell r="AO1611">
            <v>19.300380228136884</v>
          </cell>
          <cell r="AP1611">
            <v>42</v>
          </cell>
          <cell r="AQ1611">
            <v>33.6</v>
          </cell>
          <cell r="AR1611">
            <v>28.6</v>
          </cell>
          <cell r="AS1611">
            <v>45204.191666666666</v>
          </cell>
          <cell r="AT1611">
            <v>45199.191666666666</v>
          </cell>
          <cell r="AU1611"/>
          <cell r="AV1611"/>
          <cell r="AW1611"/>
          <cell r="AX1611"/>
          <cell r="AY1611"/>
          <cell r="AZ1611"/>
          <cell r="BA1611"/>
          <cell r="BB1611"/>
          <cell r="BC1611" t="str">
            <v>PAID</v>
          </cell>
          <cell r="BD1611" t="str">
            <v>WITH BACKJOB</v>
          </cell>
          <cell r="BE1611">
            <v>45173.591666666667</v>
          </cell>
          <cell r="BF1611">
            <v>86.408333333332848</v>
          </cell>
          <cell r="BG1611">
            <v>45170</v>
          </cell>
          <cell r="BH1611">
            <v>45260</v>
          </cell>
        </row>
        <row r="1612">
          <cell r="E1612" t="str">
            <v>X23051898661</v>
          </cell>
          <cell r="F1612" t="str">
            <v>SERVEQUEST INC.</v>
          </cell>
          <cell r="G1612" t="str">
            <v>SUMMIT CIRCLE SUBD, SUMMIT CIRCLE SUBD, MUNTINLUPA</v>
          </cell>
          <cell r="H1612" t="str">
            <v>MUNTINLUPA CITY</v>
          </cell>
          <cell r="I1612" t="str">
            <v>PARAÑAQUE</v>
          </cell>
          <cell r="J1612"/>
          <cell r="K1612" t="str">
            <v>W/ ISSUE</v>
          </cell>
          <cell r="L1612" t="str">
            <v>ECOM</v>
          </cell>
          <cell r="M1612" t="str">
            <v>CLOSE</v>
          </cell>
          <cell r="N1612" t="str">
            <v>RRG</v>
          </cell>
          <cell r="O1612">
            <v>91.82</v>
          </cell>
          <cell r="P1612">
            <v>25.962800000000001</v>
          </cell>
          <cell r="Q1612">
            <v>91.82</v>
          </cell>
          <cell r="R1612">
            <v>188</v>
          </cell>
          <cell r="S1612">
            <v>645703.46</v>
          </cell>
          <cell r="T1612" t="str">
            <v>NEW</v>
          </cell>
          <cell r="U1612">
            <v>55541.35</v>
          </cell>
          <cell r="V1612">
            <v>16676.97</v>
          </cell>
          <cell r="W1612">
            <v>45147.696527777778</v>
          </cell>
          <cell r="X1612">
            <v>45149.512499999997</v>
          </cell>
          <cell r="Y1612">
            <v>45149</v>
          </cell>
          <cell r="Z1612"/>
          <cell r="AA1612">
            <v>45176.720833333333</v>
          </cell>
          <cell r="AB1612">
            <v>45568.342361111114</v>
          </cell>
          <cell r="AC1612">
            <v>29.024305555554747</v>
          </cell>
          <cell r="AD1612">
            <v>27.208333333335759</v>
          </cell>
          <cell r="AE1612">
            <v>391.62152777778101</v>
          </cell>
          <cell r="AF1612">
            <v>45166.175126999566</v>
          </cell>
          <cell r="AG1612">
            <v>45174.902753458715</v>
          </cell>
          <cell r="AH1612">
            <v>45197.696527777778</v>
          </cell>
          <cell r="AI1612">
            <v>1.0134845825784742</v>
          </cell>
          <cell r="AJ1612">
            <v>9.3243220899471666</v>
          </cell>
          <cell r="AK1612">
            <v>23</v>
          </cell>
          <cell r="AL1612">
            <v>32</v>
          </cell>
          <cell r="AM1612">
            <v>21.478599221789885</v>
          </cell>
          <cell r="AN1612">
            <v>27.206225680933851</v>
          </cell>
          <cell r="AO1612">
            <v>18.478599221789885</v>
          </cell>
          <cell r="AP1612">
            <v>42</v>
          </cell>
          <cell r="AQ1612">
            <v>33.6</v>
          </cell>
          <cell r="AR1612">
            <v>28.6</v>
          </cell>
          <cell r="AS1612">
            <v>45210.320833333331</v>
          </cell>
          <cell r="AT1612">
            <v>45205.320833333331</v>
          </cell>
          <cell r="AU1612"/>
          <cell r="AV1612"/>
          <cell r="AW1612"/>
          <cell r="AX1612"/>
          <cell r="AY1612"/>
          <cell r="AZ1612"/>
          <cell r="BA1612"/>
          <cell r="BB1612"/>
          <cell r="BC1612" t="str">
            <v>PAID</v>
          </cell>
          <cell r="BD1612" t="str">
            <v>WITH BACKJOB</v>
          </cell>
          <cell r="BE1612">
            <v>45179.720833333333</v>
          </cell>
          <cell r="BF1612">
            <v>80.279166666667152</v>
          </cell>
          <cell r="BG1612">
            <v>45177</v>
          </cell>
          <cell r="BH1612">
            <v>45260</v>
          </cell>
        </row>
        <row r="1613">
          <cell r="E1613" t="str">
            <v>R22516123</v>
          </cell>
          <cell r="F1613" t="str">
            <v>LANZA JOSE MARIA IBANEZ</v>
          </cell>
          <cell r="G1613" t="str">
            <v>NORTH 5TH, ANGELA VILL, LAS PINAS CITY</v>
          </cell>
          <cell r="H1613" t="str">
            <v>LAS PIÑAS CITY</v>
          </cell>
          <cell r="I1613" t="str">
            <v>PARAÑAQUE</v>
          </cell>
          <cell r="J1613"/>
          <cell r="K1613" t="str">
            <v>W/O ISSUE</v>
          </cell>
          <cell r="L1613" t="str">
            <v>ECOM</v>
          </cell>
          <cell r="M1613" t="str">
            <v>CLOSE</v>
          </cell>
          <cell r="N1613" t="str">
            <v>RRG</v>
          </cell>
          <cell r="O1613">
            <v>59.79</v>
          </cell>
          <cell r="P1613">
            <v>40.548699999999997</v>
          </cell>
          <cell r="Q1613">
            <v>82.07</v>
          </cell>
          <cell r="R1613">
            <v>0</v>
          </cell>
          <cell r="S1613">
            <v>114410.84</v>
          </cell>
          <cell r="T1613" t="str">
            <v>RELOC</v>
          </cell>
          <cell r="U1613">
            <v>51252.18</v>
          </cell>
          <cell r="V1613">
            <v>43920.479999999989</v>
          </cell>
          <cell r="W1613">
            <v>45146.578472222223</v>
          </cell>
          <cell r="X1613">
            <v>45148.602777777778</v>
          </cell>
          <cell r="Y1613">
            <v>45148</v>
          </cell>
          <cell r="Z1613"/>
          <cell r="AA1613">
            <v>45192</v>
          </cell>
          <cell r="AB1613">
            <v>45363.290277777778</v>
          </cell>
          <cell r="AC1613">
            <v>45.421527777776646</v>
          </cell>
          <cell r="AD1613">
            <v>43.397222222221899</v>
          </cell>
          <cell r="AE1613">
            <v>171.2902777777781</v>
          </cell>
          <cell r="AF1613">
            <v>45166.663974080962</v>
          </cell>
          <cell r="AG1613">
            <v>45175.820107909953</v>
          </cell>
          <cell r="AH1613">
            <v>45196.578472222223</v>
          </cell>
          <cell r="AI1613">
            <v>1.4756510836016807</v>
          </cell>
          <cell r="AJ1613">
            <v>4.0783399470899546</v>
          </cell>
          <cell r="AK1613">
            <v>23</v>
          </cell>
          <cell r="AL1613">
            <v>36</v>
          </cell>
          <cell r="AM1613">
            <v>23.085501858736059</v>
          </cell>
          <cell r="AN1613">
            <v>29.241635687732341</v>
          </cell>
          <cell r="AO1613">
            <v>20.085501858736059</v>
          </cell>
          <cell r="AP1613">
            <v>42</v>
          </cell>
          <cell r="AQ1613">
            <v>33.6</v>
          </cell>
          <cell r="AR1613">
            <v>28.6</v>
          </cell>
          <cell r="AS1613">
            <v>45225.599999999999</v>
          </cell>
          <cell r="AT1613">
            <v>45220.6</v>
          </cell>
          <cell r="AU1613"/>
          <cell r="AV1613"/>
          <cell r="AW1613"/>
          <cell r="AX1613"/>
          <cell r="AY1613"/>
          <cell r="AZ1613"/>
          <cell r="BA1613"/>
          <cell r="BB1613"/>
          <cell r="BC1613" t="str">
            <v>PAID</v>
          </cell>
          <cell r="BD1613"/>
          <cell r="BE1613">
            <v>45195</v>
          </cell>
          <cell r="BF1613">
            <v>65</v>
          </cell>
          <cell r="BG1613">
            <v>45188</v>
          </cell>
          <cell r="BH1613">
            <v>45260</v>
          </cell>
        </row>
        <row r="1614">
          <cell r="E1614" t="str">
            <v>X23083229843</v>
          </cell>
          <cell r="F1614" t="str">
            <v>MANUEL B. PALAGANAS</v>
          </cell>
          <cell r="G1614" t="str">
            <v>ANAHAW, AYALA-ALABANG VILL, MUNTINLUPA</v>
          </cell>
          <cell r="H1614" t="str">
            <v>MUNTINLUPA CITY</v>
          </cell>
          <cell r="I1614" t="str">
            <v>PARAÑAQUE</v>
          </cell>
          <cell r="J1614"/>
          <cell r="K1614" t="str">
            <v>W/O ISSUE</v>
          </cell>
          <cell r="L1614" t="str">
            <v>ECOM</v>
          </cell>
          <cell r="M1614" t="str">
            <v>CLOSE</v>
          </cell>
          <cell r="N1614" t="str">
            <v>RRG</v>
          </cell>
          <cell r="O1614">
            <v>34.29</v>
          </cell>
          <cell r="P1614">
            <v>17.9528</v>
          </cell>
          <cell r="Q1614">
            <v>46.85</v>
          </cell>
          <cell r="R1614">
            <v>156.30000000000001</v>
          </cell>
          <cell r="S1614">
            <v>418906.3</v>
          </cell>
          <cell r="T1614" t="str">
            <v>NEW</v>
          </cell>
          <cell r="U1614">
            <v>26751.19</v>
          </cell>
          <cell r="V1614">
            <v>26751.19</v>
          </cell>
          <cell r="W1614">
            <v>45201.443749999999</v>
          </cell>
          <cell r="X1614">
            <v>45203</v>
          </cell>
          <cell r="Y1614">
            <v>45202</v>
          </cell>
          <cell r="Z1614"/>
          <cell r="AA1614">
            <v>45209</v>
          </cell>
          <cell r="AB1614">
            <v>45362.925000000003</v>
          </cell>
          <cell r="AC1614">
            <v>7.5562500000014552</v>
          </cell>
          <cell r="AD1614">
            <v>6</v>
          </cell>
          <cell r="AE1614">
            <v>153.92500000000291</v>
          </cell>
          <cell r="AF1614">
            <v>45218.782733050844</v>
          </cell>
          <cell r="AG1614">
            <v>45227.206461864407</v>
          </cell>
          <cell r="AH1614">
            <v>45251.443749999999</v>
          </cell>
          <cell r="AI1614">
            <v>0.27863671875005364</v>
          </cell>
          <cell r="AJ1614">
            <v>3.8481250000000728</v>
          </cell>
          <cell r="AK1614">
            <v>20</v>
          </cell>
          <cell r="AL1614">
            <v>32</v>
          </cell>
          <cell r="AM1614">
            <v>20.33898305084746</v>
          </cell>
          <cell r="AN1614">
            <v>25.762711864406779</v>
          </cell>
          <cell r="AO1614">
            <v>17.33898305084746</v>
          </cell>
          <cell r="AP1614">
            <v>40</v>
          </cell>
          <cell r="AQ1614">
            <v>32</v>
          </cell>
          <cell r="AR1614">
            <v>27</v>
          </cell>
          <cell r="AS1614">
            <v>45241</v>
          </cell>
          <cell r="AT1614">
            <v>45236</v>
          </cell>
          <cell r="AU1614"/>
          <cell r="AV1614"/>
          <cell r="AW1614"/>
          <cell r="AX1614"/>
          <cell r="AY1614"/>
          <cell r="AZ1614"/>
          <cell r="BA1614"/>
          <cell r="BB1614"/>
          <cell r="BC1614" t="str">
            <v>PAID</v>
          </cell>
          <cell r="BD1614"/>
          <cell r="BE1614">
            <v>45212</v>
          </cell>
          <cell r="BF1614">
            <v>48</v>
          </cell>
          <cell r="BG1614">
            <v>45205</v>
          </cell>
          <cell r="BH1614">
            <v>45260</v>
          </cell>
        </row>
        <row r="1615">
          <cell r="E1615" t="str">
            <v>X22041709278</v>
          </cell>
          <cell r="F1615" t="str">
            <v>MSK MULTIMETAL ENTERPRISES CORPORATION,</v>
          </cell>
          <cell r="G1615" t="str">
            <v>NIOG II, NIOG II, BACOOR</v>
          </cell>
          <cell r="H1615" t="str">
            <v>BACOOR CITY</v>
          </cell>
          <cell r="I1615" t="str">
            <v>DASMA</v>
          </cell>
          <cell r="J1615"/>
          <cell r="K1615"/>
          <cell r="L1615" t="str">
            <v>ECOM</v>
          </cell>
          <cell r="M1615" t="str">
            <v>CLOSE</v>
          </cell>
          <cell r="N1615" t="str">
            <v>RRG</v>
          </cell>
          <cell r="O1615">
            <v>11.38</v>
          </cell>
          <cell r="P1615">
            <v>8.3800000000000008</v>
          </cell>
          <cell r="Q1615">
            <v>15.58</v>
          </cell>
          <cell r="R1615">
            <v>0</v>
          </cell>
          <cell r="S1615">
            <v>22763.17</v>
          </cell>
          <cell r="T1615" t="str">
            <v>TERMINATION</v>
          </cell>
          <cell r="U1615">
            <v>8868.44</v>
          </cell>
          <cell r="V1615">
            <v>8868.44</v>
          </cell>
          <cell r="W1615">
            <v>45201.588194444441</v>
          </cell>
          <cell r="X1615">
            <v>45202</v>
          </cell>
          <cell r="Y1615">
            <v>45202</v>
          </cell>
          <cell r="Z1615"/>
          <cell r="AA1615">
            <v>45210.328472222223</v>
          </cell>
          <cell r="AB1615">
            <v>45400.787499999999</v>
          </cell>
          <cell r="AC1615">
            <v>8.7402777777824667</v>
          </cell>
          <cell r="AD1615">
            <v>8.328472222223354</v>
          </cell>
          <cell r="AE1615">
            <v>190.45902777777519</v>
          </cell>
          <cell r="AF1615">
            <v>45220.362387992827</v>
          </cell>
          <cell r="AG1615">
            <v>45229.168839605729</v>
          </cell>
          <cell r="AH1615">
            <v>45251.588194444441</v>
          </cell>
          <cell r="AI1615">
            <v>0.3010540123458405</v>
          </cell>
          <cell r="AJ1615">
            <v>4.7614756944443801</v>
          </cell>
          <cell r="AK1615">
            <v>20</v>
          </cell>
          <cell r="AL1615">
            <v>36</v>
          </cell>
          <cell r="AM1615">
            <v>21.774193548387096</v>
          </cell>
          <cell r="AN1615">
            <v>27.58064516129032</v>
          </cell>
          <cell r="AO1615">
            <v>18.774193548387096</v>
          </cell>
          <cell r="AP1615">
            <v>40</v>
          </cell>
          <cell r="AQ1615">
            <v>32</v>
          </cell>
          <cell r="AR1615">
            <v>27</v>
          </cell>
          <cell r="AS1615">
            <v>45242.328472222223</v>
          </cell>
          <cell r="AT1615">
            <v>45237.328472222223</v>
          </cell>
          <cell r="AU1615"/>
          <cell r="AV1615"/>
          <cell r="AW1615"/>
          <cell r="AX1615"/>
          <cell r="AY1615"/>
          <cell r="AZ1615"/>
          <cell r="BA1615"/>
          <cell r="BB1615"/>
          <cell r="BC1615" t="str">
            <v>PAID</v>
          </cell>
          <cell r="BD1615"/>
          <cell r="BE1615">
            <v>45213.328472222223</v>
          </cell>
          <cell r="BF1615">
            <v>46.671527777776646</v>
          </cell>
          <cell r="BG1615">
            <v>45208</v>
          </cell>
          <cell r="BH1615">
            <v>45260</v>
          </cell>
        </row>
        <row r="1616">
          <cell r="E1616" t="str">
            <v>X23051624703</v>
          </cell>
          <cell r="F1616" t="str">
            <v>NICHOLAS IAN CALIMLIM DE LUNA</v>
          </cell>
          <cell r="G1616" t="str">
            <v>PRES. QUEZON, TEOVILLE SUBD WEST, PARANAQUE</v>
          </cell>
          <cell r="H1616" t="str">
            <v>PARAÑAQUE CITY</v>
          </cell>
          <cell r="I1616" t="str">
            <v>PARAÑAQUE</v>
          </cell>
          <cell r="J1616"/>
          <cell r="K1616" t="str">
            <v>W/ ISSUE</v>
          </cell>
          <cell r="L1616" t="str">
            <v>CHALLENGER</v>
          </cell>
          <cell r="M1616" t="str">
            <v>CLOSE</v>
          </cell>
          <cell r="N1616" t="str">
            <v>JSP</v>
          </cell>
          <cell r="O1616">
            <v>112.72</v>
          </cell>
          <cell r="P1616">
            <v>90.122900000000001</v>
          </cell>
          <cell r="Q1616">
            <v>165.68</v>
          </cell>
          <cell r="R1616">
            <v>0</v>
          </cell>
          <cell r="S1616">
            <v>489980.82</v>
          </cell>
          <cell r="T1616" t="str">
            <v>NEW</v>
          </cell>
          <cell r="U1616">
            <v>87492.4</v>
          </cell>
          <cell r="V1616">
            <v>88315.34</v>
          </cell>
          <cell r="W1616">
            <v>45098.686805555553</v>
          </cell>
          <cell r="X1616">
            <v>45103.508333333331</v>
          </cell>
          <cell r="Y1616">
            <v>45100</v>
          </cell>
          <cell r="Z1616"/>
          <cell r="AA1616">
            <v>45171.325694444444</v>
          </cell>
          <cell r="AB1616">
            <v>45359.384722222225</v>
          </cell>
          <cell r="AC1616">
            <v>72.638888888890506</v>
          </cell>
          <cell r="AD1616">
            <v>67.817361111112405</v>
          </cell>
          <cell r="AE1616">
            <v>188.05902777778101</v>
          </cell>
          <cell r="AF1616">
            <v>45119.893702107278</v>
          </cell>
          <cell r="AG1616">
            <v>45129.348874521071</v>
          </cell>
          <cell r="AH1616">
            <v>45148.686805555553</v>
          </cell>
          <cell r="AI1616">
            <v>2.2505638651472486</v>
          </cell>
          <cell r="AJ1616">
            <v>4.2740688131313869</v>
          </cell>
          <cell r="AK1616">
            <v>26</v>
          </cell>
          <cell r="AL1616">
            <v>36</v>
          </cell>
          <cell r="AM1616">
            <v>24.206896551724139</v>
          </cell>
          <cell r="AN1616">
            <v>30.662068965517239</v>
          </cell>
          <cell r="AO1616">
            <v>21.206896551724139</v>
          </cell>
          <cell r="AP1616">
            <v>44</v>
          </cell>
          <cell r="AQ1616">
            <v>35.200000000000003</v>
          </cell>
          <cell r="AR1616">
            <v>30.200000000000003</v>
          </cell>
          <cell r="AS1616">
            <v>45206.525694444441</v>
          </cell>
          <cell r="AT1616">
            <v>45201.525694444441</v>
          </cell>
          <cell r="AU1616"/>
          <cell r="AV1616"/>
          <cell r="AW1616"/>
          <cell r="AX1616"/>
          <cell r="AY1616"/>
          <cell r="AZ1616"/>
          <cell r="BA1616"/>
          <cell r="BB1616"/>
          <cell r="BC1616" t="str">
            <v>PAID</v>
          </cell>
          <cell r="BD1616"/>
          <cell r="BE1616">
            <v>45174.325694444444</v>
          </cell>
          <cell r="BF1616">
            <v>88.674305555556202</v>
          </cell>
          <cell r="BG1616">
            <v>45171</v>
          </cell>
          <cell r="BH1616">
            <v>45263</v>
          </cell>
        </row>
        <row r="1617">
          <cell r="E1617" t="str">
            <v>X23051492940</v>
          </cell>
          <cell r="F1617" t="str">
            <v>NICHOLAS IAN CALIMLIM DE LUNA</v>
          </cell>
          <cell r="G1617" t="str">
            <v>PRES. QUEZON, TEOVILLE SUBD WEST, PARANAQUE</v>
          </cell>
          <cell r="H1617" t="str">
            <v>PARAÑAQUE CITY</v>
          </cell>
          <cell r="I1617" t="str">
            <v>PARAÑAQUE</v>
          </cell>
          <cell r="J1617"/>
          <cell r="K1617" t="str">
            <v>W/ ISSUE</v>
          </cell>
          <cell r="L1617" t="str">
            <v>CHALLENGER</v>
          </cell>
          <cell r="M1617" t="str">
            <v>CLOSE</v>
          </cell>
          <cell r="N1617" t="str">
            <v>JSP</v>
          </cell>
          <cell r="O1617">
            <v>42.47</v>
          </cell>
          <cell r="P1617">
            <v>12.2928</v>
          </cell>
          <cell r="Q1617">
            <v>58.18</v>
          </cell>
          <cell r="R1617">
            <v>24</v>
          </cell>
          <cell r="S1617">
            <v>242166.97</v>
          </cell>
          <cell r="T1617" t="str">
            <v>NEW</v>
          </cell>
          <cell r="U1617">
            <v>33097.33</v>
          </cell>
          <cell r="V1617">
            <v>32123.25</v>
          </cell>
          <cell r="W1617">
            <v>45098.6875</v>
          </cell>
          <cell r="X1617">
            <v>45103.509027777778</v>
          </cell>
          <cell r="Y1617">
            <v>45100</v>
          </cell>
          <cell r="Z1617"/>
          <cell r="AA1617">
            <v>45171.327777777777</v>
          </cell>
          <cell r="AB1617">
            <v>45359.386805555558</v>
          </cell>
          <cell r="AC1617">
            <v>72.640277777776646</v>
          </cell>
          <cell r="AD1617">
            <v>67.818749999998545</v>
          </cell>
          <cell r="AE1617">
            <v>188.05902777778101</v>
          </cell>
          <cell r="AF1617">
            <v>45118.773001858739</v>
          </cell>
          <cell r="AG1617">
            <v>45127.929135687729</v>
          </cell>
          <cell r="AH1617">
            <v>45148.6875</v>
          </cell>
          <cell r="AI1617">
            <v>2.3599317297369464</v>
          </cell>
          <cell r="AJ1617">
            <v>4.4775958994709768</v>
          </cell>
          <cell r="AK1617">
            <v>23</v>
          </cell>
          <cell r="AL1617">
            <v>36</v>
          </cell>
          <cell r="AM1617">
            <v>23.085501858736059</v>
          </cell>
          <cell r="AN1617">
            <v>29.241635687732341</v>
          </cell>
          <cell r="AO1617">
            <v>20.085501858736059</v>
          </cell>
          <cell r="AP1617">
            <v>42</v>
          </cell>
          <cell r="AQ1617">
            <v>33.6</v>
          </cell>
          <cell r="AR1617">
            <v>28.6</v>
          </cell>
          <cell r="AS1617">
            <v>45204.927777777775</v>
          </cell>
          <cell r="AT1617">
            <v>45199.927777777775</v>
          </cell>
          <cell r="AU1617"/>
          <cell r="AV1617"/>
          <cell r="AW1617"/>
          <cell r="AX1617"/>
          <cell r="AY1617"/>
          <cell r="AZ1617"/>
          <cell r="BA1617"/>
          <cell r="BB1617"/>
          <cell r="BC1617" t="str">
            <v>PAID</v>
          </cell>
          <cell r="BD1617"/>
          <cell r="BE1617">
            <v>45174.327777777777</v>
          </cell>
          <cell r="BF1617">
            <v>88.672222222223354</v>
          </cell>
          <cell r="BG1617">
            <v>45171</v>
          </cell>
          <cell r="BH1617">
            <v>45263</v>
          </cell>
        </row>
        <row r="1618">
          <cell r="E1618" t="str">
            <v>X23072796659</v>
          </cell>
          <cell r="F1618" t="str">
            <v>CIUDAD DE STRIKE HOMEOWNERS ASSOCIATION, INC. -2</v>
          </cell>
          <cell r="G1618" t="str">
            <v>BUILDING 17, CIUDAD DE STRIKE PHASE 1, BACOOR</v>
          </cell>
          <cell r="H1618" t="str">
            <v>BACOOR CITY</v>
          </cell>
          <cell r="I1618" t="str">
            <v>DASMA</v>
          </cell>
          <cell r="J1618"/>
          <cell r="K1618" t="str">
            <v>W/O ISSUE</v>
          </cell>
          <cell r="L1618" t="str">
            <v>CHALLENGER</v>
          </cell>
          <cell r="M1618" t="str">
            <v>CLOSE</v>
          </cell>
          <cell r="N1618" t="str">
            <v>JSP</v>
          </cell>
          <cell r="O1618">
            <v>27.68</v>
          </cell>
          <cell r="P1618">
            <v>12.6328</v>
          </cell>
          <cell r="Q1618">
            <v>37.92</v>
          </cell>
          <cell r="R1618">
            <v>135.36000000000001</v>
          </cell>
          <cell r="S1618">
            <v>240745.11</v>
          </cell>
          <cell r="T1618" t="str">
            <v>NEW</v>
          </cell>
          <cell r="U1618">
            <v>21571.57</v>
          </cell>
          <cell r="V1618">
            <v>21080.62</v>
          </cell>
          <cell r="W1618">
            <v>45183.71875</v>
          </cell>
          <cell r="X1618">
            <v>45187</v>
          </cell>
          <cell r="Y1618">
            <v>45184</v>
          </cell>
          <cell r="Z1618"/>
          <cell r="AA1618">
            <v>45202.453472222223</v>
          </cell>
          <cell r="AB1618">
            <v>45400.419444444444</v>
          </cell>
          <cell r="AC1618">
            <v>18.734722222223354</v>
          </cell>
          <cell r="AD1618">
            <v>15.453472222223354</v>
          </cell>
          <cell r="AE1618">
            <v>197.96597222222044</v>
          </cell>
          <cell r="AF1618">
            <v>45201.057733050846</v>
          </cell>
          <cell r="AG1618">
            <v>45209.481461864409</v>
          </cell>
          <cell r="AH1618">
            <v>45233.71875</v>
          </cell>
          <cell r="AI1618">
            <v>0.69084288194448618</v>
          </cell>
          <cell r="AJ1618">
            <v>4.9491493055555109</v>
          </cell>
          <cell r="AK1618">
            <v>20</v>
          </cell>
          <cell r="AL1618">
            <v>32</v>
          </cell>
          <cell r="AM1618">
            <v>20.33898305084746</v>
          </cell>
          <cell r="AN1618">
            <v>25.762711864406779</v>
          </cell>
          <cell r="AO1618">
            <v>17.33898305084746</v>
          </cell>
          <cell r="AP1618">
            <v>40</v>
          </cell>
          <cell r="AQ1618">
            <v>32</v>
          </cell>
          <cell r="AR1618">
            <v>27</v>
          </cell>
          <cell r="AS1618">
            <v>45234.453472222223</v>
          </cell>
          <cell r="AT1618">
            <v>45229.453472222223</v>
          </cell>
          <cell r="AU1618"/>
          <cell r="AV1618"/>
          <cell r="AW1618"/>
          <cell r="AX1618"/>
          <cell r="AY1618"/>
          <cell r="AZ1618"/>
          <cell r="BA1618"/>
          <cell r="BB1618"/>
          <cell r="BC1618" t="str">
            <v>PAID</v>
          </cell>
          <cell r="BD1618"/>
          <cell r="BE1618">
            <v>45205.453472222223</v>
          </cell>
          <cell r="BF1618">
            <v>57.546527777776646</v>
          </cell>
          <cell r="BG1618">
            <v>45202</v>
          </cell>
          <cell r="BH1618">
            <v>45263</v>
          </cell>
        </row>
        <row r="1619">
          <cell r="E1619" t="str">
            <v>X23072795577</v>
          </cell>
          <cell r="F1619" t="str">
            <v>CIUDAD DE STRIKE HOMEOWNERS ASSOCIATION, INC. -2</v>
          </cell>
          <cell r="G1619" t="str">
            <v>BUILDING 15, CIUDAD DE STRIKE PHASE 1, BACOOR</v>
          </cell>
          <cell r="H1619" t="str">
            <v>BACOOR CITY</v>
          </cell>
          <cell r="I1619" t="str">
            <v>DASMA</v>
          </cell>
          <cell r="J1619"/>
          <cell r="K1619" t="str">
            <v>W/O ISSUE</v>
          </cell>
          <cell r="L1619" t="str">
            <v>CHALLENGER</v>
          </cell>
          <cell r="M1619" t="str">
            <v>CLOSE</v>
          </cell>
          <cell r="N1619" t="str">
            <v>JSP</v>
          </cell>
          <cell r="O1619">
            <v>27.68</v>
          </cell>
          <cell r="P1619">
            <v>12.6328</v>
          </cell>
          <cell r="Q1619">
            <v>37.92</v>
          </cell>
          <cell r="R1619">
            <v>135.36000000000001</v>
          </cell>
          <cell r="S1619">
            <v>240745.11</v>
          </cell>
          <cell r="T1619" t="str">
            <v>NEW</v>
          </cell>
          <cell r="U1619">
            <v>21571.57</v>
          </cell>
          <cell r="V1619">
            <v>20589.669999999998</v>
          </cell>
          <cell r="W1619">
            <v>45183.722916666666</v>
          </cell>
          <cell r="X1619">
            <v>45187</v>
          </cell>
          <cell r="Y1619">
            <v>45184</v>
          </cell>
          <cell r="Z1619"/>
          <cell r="AA1619">
            <v>45202.495833333334</v>
          </cell>
          <cell r="AB1619">
            <v>45400.430555555555</v>
          </cell>
          <cell r="AC1619">
            <v>18.772916666668607</v>
          </cell>
          <cell r="AD1619">
            <v>15.495833333334303</v>
          </cell>
          <cell r="AE1619">
            <v>197.93472222222044</v>
          </cell>
          <cell r="AF1619">
            <v>45201.061899717512</v>
          </cell>
          <cell r="AG1619">
            <v>45209.485628531074</v>
          </cell>
          <cell r="AH1619">
            <v>45233.722916666666</v>
          </cell>
          <cell r="AI1619">
            <v>0.6922513020834048</v>
          </cell>
          <cell r="AJ1619">
            <v>4.9483680555555107</v>
          </cell>
          <cell r="AK1619">
            <v>20</v>
          </cell>
          <cell r="AL1619">
            <v>32</v>
          </cell>
          <cell r="AM1619">
            <v>20.33898305084746</v>
          </cell>
          <cell r="AN1619">
            <v>25.762711864406779</v>
          </cell>
          <cell r="AO1619">
            <v>17.33898305084746</v>
          </cell>
          <cell r="AP1619">
            <v>40</v>
          </cell>
          <cell r="AQ1619">
            <v>32</v>
          </cell>
          <cell r="AR1619">
            <v>27</v>
          </cell>
          <cell r="AS1619">
            <v>45234.495833333334</v>
          </cell>
          <cell r="AT1619">
            <v>45229.495833333334</v>
          </cell>
          <cell r="AU1619"/>
          <cell r="AV1619"/>
          <cell r="AW1619"/>
          <cell r="AX1619"/>
          <cell r="AY1619"/>
          <cell r="AZ1619"/>
          <cell r="BA1619"/>
          <cell r="BB1619"/>
          <cell r="BC1619" t="str">
            <v>PAID</v>
          </cell>
          <cell r="BD1619"/>
          <cell r="BE1619">
            <v>45205.495833333334</v>
          </cell>
          <cell r="BF1619">
            <v>57.504166666665697</v>
          </cell>
          <cell r="BG1619">
            <v>45202</v>
          </cell>
          <cell r="BH1619">
            <v>45263</v>
          </cell>
        </row>
        <row r="1620">
          <cell r="E1620" t="str">
            <v>X23072797157</v>
          </cell>
          <cell r="F1620" t="str">
            <v>CIUDAD DE STRIKE HOMEOWNERS ASSOCIATION, INC. -2</v>
          </cell>
          <cell r="G1620" t="str">
            <v>BUILDING 18, CIUDAD DE STRIKE PHASE 1, BACOOR</v>
          </cell>
          <cell r="H1620" t="str">
            <v>BACOOR CITY</v>
          </cell>
          <cell r="I1620" t="str">
            <v>DASMA</v>
          </cell>
          <cell r="J1620"/>
          <cell r="K1620" t="str">
            <v>W/O ISSUE</v>
          </cell>
          <cell r="L1620" t="str">
            <v>CHALLENGER</v>
          </cell>
          <cell r="M1620" t="str">
            <v>CLOSE</v>
          </cell>
          <cell r="N1620" t="str">
            <v>JSP</v>
          </cell>
          <cell r="O1620">
            <v>27.68</v>
          </cell>
          <cell r="P1620">
            <v>12.6328</v>
          </cell>
          <cell r="Q1620">
            <v>37.92</v>
          </cell>
          <cell r="R1620">
            <v>135.36000000000001</v>
          </cell>
          <cell r="S1620">
            <v>240745.11</v>
          </cell>
          <cell r="T1620" t="str">
            <v>NEW</v>
          </cell>
          <cell r="U1620">
            <v>21571.57</v>
          </cell>
          <cell r="V1620">
            <v>20589.669999999998</v>
          </cell>
          <cell r="W1620">
            <v>45183.722222222219</v>
          </cell>
          <cell r="X1620">
            <v>45187</v>
          </cell>
          <cell r="Y1620">
            <v>45184</v>
          </cell>
          <cell r="Z1620"/>
          <cell r="AA1620">
            <v>45202.493055555555</v>
          </cell>
          <cell r="AB1620">
            <v>45400.525694444441</v>
          </cell>
          <cell r="AC1620">
            <v>18.770833333335759</v>
          </cell>
          <cell r="AD1620">
            <v>15.493055555554747</v>
          </cell>
          <cell r="AE1620">
            <v>198.03263888888614</v>
          </cell>
          <cell r="AF1620">
            <v>45201.061205273065</v>
          </cell>
          <cell r="AG1620">
            <v>45209.484934086628</v>
          </cell>
          <cell r="AH1620">
            <v>45233.722222222219</v>
          </cell>
          <cell r="AI1620">
            <v>0.69217447916675612</v>
          </cell>
          <cell r="AJ1620">
            <v>4.9508159722221539</v>
          </cell>
          <cell r="AK1620">
            <v>20</v>
          </cell>
          <cell r="AL1620">
            <v>32</v>
          </cell>
          <cell r="AM1620">
            <v>20.33898305084746</v>
          </cell>
          <cell r="AN1620">
            <v>25.762711864406779</v>
          </cell>
          <cell r="AO1620">
            <v>17.33898305084746</v>
          </cell>
          <cell r="AP1620">
            <v>40</v>
          </cell>
          <cell r="AQ1620">
            <v>32</v>
          </cell>
          <cell r="AR1620">
            <v>27</v>
          </cell>
          <cell r="AS1620">
            <v>45234.493055555555</v>
          </cell>
          <cell r="AT1620">
            <v>45229.493055555555</v>
          </cell>
          <cell r="AU1620"/>
          <cell r="AV1620"/>
          <cell r="AW1620"/>
          <cell r="AX1620"/>
          <cell r="AY1620"/>
          <cell r="AZ1620"/>
          <cell r="BA1620"/>
          <cell r="BB1620"/>
          <cell r="BC1620" t="str">
            <v>PAID</v>
          </cell>
          <cell r="BD1620"/>
          <cell r="BE1620">
            <v>45205.493055555555</v>
          </cell>
          <cell r="BF1620">
            <v>57.506944444445253</v>
          </cell>
          <cell r="BG1620">
            <v>45202</v>
          </cell>
          <cell r="BH1620">
            <v>45263</v>
          </cell>
        </row>
        <row r="1621">
          <cell r="E1621" t="str">
            <v>X22114911344</v>
          </cell>
          <cell r="F1621" t="str">
            <v>BLOOMINGDALE ENTERPRISES, INC.</v>
          </cell>
          <cell r="G1621" t="str">
            <v>ALABANG-ZAPOTE, TALON I, LAS PINAS CITY</v>
          </cell>
          <cell r="H1621" t="str">
            <v>LAS PIÑAS CITY</v>
          </cell>
          <cell r="I1621" t="str">
            <v>PARAÑAQUE</v>
          </cell>
          <cell r="J1621" t="str">
            <v>for execution on 4th week of March</v>
          </cell>
          <cell r="K1621" t="str">
            <v>W/ ISSUE</v>
          </cell>
          <cell r="L1621" t="str">
            <v>ECOM</v>
          </cell>
          <cell r="M1621" t="str">
            <v>CLOSE</v>
          </cell>
          <cell r="N1621" t="str">
            <v>IJP</v>
          </cell>
          <cell r="O1621">
            <v>200.61</v>
          </cell>
          <cell r="P1621">
            <v>96.738799999999998</v>
          </cell>
          <cell r="Q1621">
            <v>286.52</v>
          </cell>
          <cell r="R1621">
            <v>272</v>
          </cell>
          <cell r="S1621">
            <v>976491.56</v>
          </cell>
          <cell r="T1621" t="str">
            <v>NEW</v>
          </cell>
          <cell r="U1621">
            <v>156343.54999999999</v>
          </cell>
          <cell r="V1621">
            <v>144783.21</v>
          </cell>
          <cell r="W1621">
            <v>44988.372916666667</v>
          </cell>
          <cell r="X1621">
            <v>44993</v>
          </cell>
          <cell r="Y1621">
            <v>44992</v>
          </cell>
          <cell r="Z1621"/>
          <cell r="AA1621">
            <v>45017</v>
          </cell>
          <cell r="AB1621">
            <v>45545.577777777777</v>
          </cell>
          <cell r="AC1621">
            <v>28.627083333332848</v>
          </cell>
          <cell r="AD1621">
            <v>24</v>
          </cell>
          <cell r="AE1621">
            <v>528.57777777777665</v>
          </cell>
          <cell r="AF1621">
            <v>45007.400888694639</v>
          </cell>
          <cell r="AG1621">
            <v>45016.275014568768</v>
          </cell>
          <cell r="AH1621">
            <v>45038.372916666667</v>
          </cell>
          <cell r="AI1621">
            <v>0.97468402777776131</v>
          </cell>
          <cell r="AJ1621">
            <v>11.490821256038624</v>
          </cell>
          <cell r="AK1621">
            <v>28</v>
          </cell>
          <cell r="AL1621">
            <v>30</v>
          </cell>
          <cell r="AM1621">
            <v>22.027972027972027</v>
          </cell>
          <cell r="AN1621">
            <v>27.9020979020979</v>
          </cell>
          <cell r="AO1621">
            <v>19.027972027972027</v>
          </cell>
          <cell r="AP1621">
            <v>46</v>
          </cell>
          <cell r="AQ1621">
            <v>36.800000000000004</v>
          </cell>
          <cell r="AR1621">
            <v>31.800000000000004</v>
          </cell>
          <cell r="AS1621">
            <v>45053.8</v>
          </cell>
          <cell r="AT1621">
            <v>45048.800000000003</v>
          </cell>
          <cell r="AU1621"/>
          <cell r="AV1621"/>
          <cell r="AW1621"/>
          <cell r="AX1621"/>
          <cell r="AY1621"/>
          <cell r="AZ1621"/>
          <cell r="BA1621"/>
          <cell r="BB1621"/>
          <cell r="BC1621" t="str">
            <v>PAID</v>
          </cell>
          <cell r="BD1621"/>
          <cell r="BE1621">
            <v>45020</v>
          </cell>
          <cell r="BF1621">
            <v>243</v>
          </cell>
          <cell r="BG1621">
            <v>45016</v>
          </cell>
          <cell r="BH1621">
            <v>45263</v>
          </cell>
        </row>
        <row r="1622">
          <cell r="E1622" t="str">
            <v>X23072794985</v>
          </cell>
          <cell r="F1622" t="str">
            <v>CIUDAD DE STRIKE HOMEOWNERS ASSOCIATION, INC. -2</v>
          </cell>
          <cell r="G1622" t="str">
            <v>BUILDING 14, CIUDAD DE STRIKE PHASE 1, BACOOR</v>
          </cell>
          <cell r="H1622" t="str">
            <v>BACOOR CITY</v>
          </cell>
          <cell r="I1622" t="str">
            <v>DASMA</v>
          </cell>
          <cell r="J1622"/>
          <cell r="K1622" t="str">
            <v>W/ ISSUE</v>
          </cell>
          <cell r="L1622" t="str">
            <v>CHALLENGER</v>
          </cell>
          <cell r="M1622" t="str">
            <v>CLOSE</v>
          </cell>
          <cell r="N1622" t="str">
            <v>JSP</v>
          </cell>
          <cell r="O1622">
            <v>27.68</v>
          </cell>
          <cell r="P1622">
            <v>12.6328</v>
          </cell>
          <cell r="Q1622">
            <v>37.92</v>
          </cell>
          <cell r="R1622">
            <v>135.36000000000001</v>
          </cell>
          <cell r="S1622">
            <v>240745.11</v>
          </cell>
          <cell r="T1622" t="str">
            <v>NEW</v>
          </cell>
          <cell r="U1622">
            <v>21571.57</v>
          </cell>
          <cell r="V1622">
            <v>20807.87</v>
          </cell>
          <cell r="W1622">
            <v>45183.720833333333</v>
          </cell>
          <cell r="X1622">
            <v>45187</v>
          </cell>
          <cell r="Y1622">
            <v>45184</v>
          </cell>
          <cell r="Z1622"/>
          <cell r="AA1622">
            <v>45204.37222222222</v>
          </cell>
          <cell r="AB1622">
            <v>45405.584722222222</v>
          </cell>
          <cell r="AC1622">
            <v>20.651388888887595</v>
          </cell>
          <cell r="AD1622">
            <v>17.372222222220444</v>
          </cell>
          <cell r="AE1622">
            <v>201.21250000000146</v>
          </cell>
          <cell r="AF1622">
            <v>45201.059816384179</v>
          </cell>
          <cell r="AG1622">
            <v>45209.483545197741</v>
          </cell>
          <cell r="AH1622">
            <v>45233.720833333333</v>
          </cell>
          <cell r="AI1622">
            <v>0.76151996527773003</v>
          </cell>
          <cell r="AJ1622">
            <v>5.0303125000000364</v>
          </cell>
          <cell r="AK1622">
            <v>20</v>
          </cell>
          <cell r="AL1622">
            <v>32</v>
          </cell>
          <cell r="AM1622">
            <v>20.33898305084746</v>
          </cell>
          <cell r="AN1622">
            <v>25.762711864406779</v>
          </cell>
          <cell r="AO1622">
            <v>17.33898305084746</v>
          </cell>
          <cell r="AP1622">
            <v>40</v>
          </cell>
          <cell r="AQ1622">
            <v>32</v>
          </cell>
          <cell r="AR1622">
            <v>27</v>
          </cell>
          <cell r="AS1622">
            <v>45236.37222222222</v>
          </cell>
          <cell r="AT1622">
            <v>45231.37222222222</v>
          </cell>
          <cell r="AU1622"/>
          <cell r="AV1622"/>
          <cell r="AW1622"/>
          <cell r="AX1622"/>
          <cell r="AY1622"/>
          <cell r="AZ1622"/>
          <cell r="BA1622"/>
          <cell r="BB1622"/>
          <cell r="BC1622" t="str">
            <v>PAID</v>
          </cell>
          <cell r="BD1622"/>
          <cell r="BE1622">
            <v>45207.37222222222</v>
          </cell>
          <cell r="BF1622">
            <v>55.627777777779556</v>
          </cell>
          <cell r="BG1622">
            <v>45202</v>
          </cell>
          <cell r="BH1622">
            <v>45263</v>
          </cell>
        </row>
        <row r="1623">
          <cell r="E1623" t="str">
            <v>X23103960059</v>
          </cell>
          <cell r="F1623" t="str">
            <v>CITY GOVERNMENT OF TAGUIG</v>
          </cell>
          <cell r="G1623" t="str">
            <v>M.L. QUEZON, PUROK 3, TAGUIG CITY</v>
          </cell>
          <cell r="H1623" t="str">
            <v>TAGUIG CITY</v>
          </cell>
          <cell r="I1623" t="str">
            <v>PARAÑAQUE</v>
          </cell>
          <cell r="J1623" t="str">
            <v>completed and energized last Oct 28, 2023</v>
          </cell>
          <cell r="K1623" t="str">
            <v>No PO due to contract budget concerns</v>
          </cell>
          <cell r="L1623" t="str">
            <v>VJC</v>
          </cell>
          <cell r="M1623" t="str">
            <v>CLOSE</v>
          </cell>
          <cell r="N1623" t="str">
            <v>JSP</v>
          </cell>
          <cell r="O1623">
            <v>56.83</v>
          </cell>
          <cell r="P1623">
            <v>34.659500000000001</v>
          </cell>
          <cell r="Q1623">
            <v>77.88</v>
          </cell>
          <cell r="R1623">
            <v>621</v>
          </cell>
          <cell r="S1623">
            <v>63306.79</v>
          </cell>
          <cell r="T1623" t="str">
            <v>MODIFICATION</v>
          </cell>
          <cell r="U1623">
            <v>44307.74</v>
          </cell>
          <cell r="V1623">
            <v>44295.35</v>
          </cell>
          <cell r="W1623">
            <v>45217.412499999999</v>
          </cell>
          <cell r="X1623">
            <v>45219</v>
          </cell>
          <cell r="Y1623">
            <v>45219</v>
          </cell>
          <cell r="Z1623"/>
          <cell r="AA1623">
            <v>45278.400694444441</v>
          </cell>
          <cell r="AB1623">
            <v>45447.537499999999</v>
          </cell>
          <cell r="AC1623">
            <v>60.988194444442343</v>
          </cell>
          <cell r="AD1623">
            <v>59.400694444440887</v>
          </cell>
          <cell r="AE1623">
            <v>169.13680555555766</v>
          </cell>
          <cell r="AF1623">
            <v>45231.662499999999</v>
          </cell>
          <cell r="AG1623">
            <v>45239.262499999997</v>
          </cell>
          <cell r="AH1623">
            <v>45267.412499999999</v>
          </cell>
          <cell r="AI1623">
            <v>2.6516606280192319</v>
          </cell>
          <cell r="AJ1623">
            <v>4.0270667989418492</v>
          </cell>
          <cell r="AK1623">
            <v>23</v>
          </cell>
          <cell r="AL1623">
            <v>23</v>
          </cell>
          <cell r="AM1623">
            <v>17.25</v>
          </cell>
          <cell r="AN1623">
            <v>21.849999999999998</v>
          </cell>
          <cell r="AO1623">
            <v>14.25</v>
          </cell>
          <cell r="AP1623">
            <v>42</v>
          </cell>
          <cell r="AQ1623">
            <v>33.6</v>
          </cell>
          <cell r="AR1623">
            <v>28.6</v>
          </cell>
          <cell r="AS1623">
            <v>45312.000694444439</v>
          </cell>
          <cell r="AT1623">
            <v>45307.000694444439</v>
          </cell>
          <cell r="AU1623"/>
          <cell r="AV1623"/>
          <cell r="AW1623"/>
          <cell r="AX1623"/>
          <cell r="AY1623"/>
          <cell r="AZ1623"/>
          <cell r="BA1623"/>
          <cell r="BB1623"/>
          <cell r="BC1623" t="str">
            <v>PAID</v>
          </cell>
          <cell r="BD1623"/>
          <cell r="BE1623">
            <v>45281.400694444441</v>
          </cell>
          <cell r="BF1623">
            <v>-18.400694444440887</v>
          </cell>
          <cell r="BG1623">
            <v>45227</v>
          </cell>
          <cell r="BH1623">
            <v>45263</v>
          </cell>
        </row>
        <row r="1624">
          <cell r="E1624" t="str">
            <v>X22114863072</v>
          </cell>
          <cell r="F1624" t="str">
            <v>FINE PROPERTIES INC.</v>
          </cell>
          <cell r="G1624" t="str">
            <v>SAN NICOLAS III, SAN NICOLAS III, BACOOR</v>
          </cell>
          <cell r="H1624" t="str">
            <v>BACOOR CITY</v>
          </cell>
          <cell r="I1624" t="str">
            <v>DASMA</v>
          </cell>
          <cell r="J1624"/>
          <cell r="K1624"/>
          <cell r="L1624" t="str">
            <v>AVECO</v>
          </cell>
          <cell r="M1624" t="str">
            <v>CLOSE</v>
          </cell>
          <cell r="N1624" t="str">
            <v>JMM</v>
          </cell>
          <cell r="O1624">
            <v>652.15</v>
          </cell>
          <cell r="P1624"/>
          <cell r="Q1624">
            <v>975.53</v>
          </cell>
          <cell r="R1624">
            <v>75</v>
          </cell>
          <cell r="S1624">
            <v>1729649.95</v>
          </cell>
          <cell r="T1624" t="str">
            <v>NEW</v>
          </cell>
          <cell r="U1624">
            <v>454606.45</v>
          </cell>
          <cell r="V1624">
            <v>323738.23</v>
          </cell>
          <cell r="W1624">
            <v>44907.652083333334</v>
          </cell>
          <cell r="X1624">
            <v>44922</v>
          </cell>
          <cell r="Y1624">
            <v>44909</v>
          </cell>
          <cell r="Z1624"/>
          <cell r="AA1624">
            <v>44923.796527777777</v>
          </cell>
          <cell r="AB1624">
            <v>45653.527083333334</v>
          </cell>
          <cell r="AC1624">
            <v>16.144444444442343</v>
          </cell>
          <cell r="AD1624">
            <v>1.796527777776646</v>
          </cell>
          <cell r="AE1624">
            <v>729.73055555555766</v>
          </cell>
          <cell r="AF1624">
            <v>44931.353654013961</v>
          </cell>
          <cell r="AG1624">
            <v>44941.474072862133</v>
          </cell>
          <cell r="AH1624">
            <v>44957.652083333334</v>
          </cell>
          <cell r="AI1624">
            <v>0.45346895424830697</v>
          </cell>
          <cell r="AJ1624">
            <v>13.26782828282832</v>
          </cell>
          <cell r="AK1624">
            <v>40</v>
          </cell>
          <cell r="AL1624">
            <v>34</v>
          </cell>
          <cell r="AM1624">
            <v>26.701570680628272</v>
          </cell>
          <cell r="AN1624">
            <v>33.821989528795811</v>
          </cell>
          <cell r="AO1624">
            <v>23.701570680628272</v>
          </cell>
          <cell r="AP1624">
            <v>55</v>
          </cell>
          <cell r="AQ1624">
            <v>44</v>
          </cell>
          <cell r="AR1624">
            <v>39</v>
          </cell>
          <cell r="AS1624">
            <v>44967.796527777777</v>
          </cell>
          <cell r="AT1624">
            <v>44962.796527777777</v>
          </cell>
          <cell r="AU1624"/>
          <cell r="AV1624"/>
          <cell r="AW1624"/>
          <cell r="AX1624"/>
          <cell r="AY1624"/>
          <cell r="AZ1624"/>
          <cell r="BA1624"/>
          <cell r="BB1624"/>
          <cell r="BC1624" t="str">
            <v>PAID</v>
          </cell>
          <cell r="BD1624" t="str">
            <v>WITH BACKJOB</v>
          </cell>
          <cell r="BE1624">
            <v>44926.796527777777</v>
          </cell>
          <cell r="BF1624">
            <v>336.20347222222335</v>
          </cell>
          <cell r="BG1624">
            <v>44916</v>
          </cell>
          <cell r="BH1624">
            <v>45263</v>
          </cell>
        </row>
        <row r="1625">
          <cell r="E1625" t="str">
            <v>X21094322481</v>
          </cell>
          <cell r="F1625" t="str">
            <v>FOOD AND DRUG ADMINISTRATION</v>
          </cell>
          <cell r="G1625" t="str">
            <v>CIVIC, FILINVEST CORPORATE CITY, MUNTINLUPA</v>
          </cell>
          <cell r="H1625" t="str">
            <v>MUNTINLUPA CITY</v>
          </cell>
          <cell r="I1625" t="str">
            <v>PARAÑAQUE</v>
          </cell>
          <cell r="J1625"/>
          <cell r="K1625" t="str">
            <v>W/ ISSUE</v>
          </cell>
          <cell r="L1625" t="str">
            <v>CHALLENGER</v>
          </cell>
          <cell r="M1625" t="str">
            <v>CLOSE</v>
          </cell>
          <cell r="N1625" t="str">
            <v>IJP</v>
          </cell>
          <cell r="O1625">
            <v>126.56</v>
          </cell>
          <cell r="P1625">
            <v>103.18940000000001</v>
          </cell>
          <cell r="Q1625">
            <v>183.52</v>
          </cell>
          <cell r="R1625">
            <v>63</v>
          </cell>
          <cell r="S1625">
            <v>369128.22</v>
          </cell>
          <cell r="T1625" t="str">
            <v>NEW</v>
          </cell>
          <cell r="U1625">
            <v>98298.73</v>
          </cell>
          <cell r="V1625">
            <v>66163.81</v>
          </cell>
          <cell r="W1625">
            <v>45196.361111111109</v>
          </cell>
          <cell r="X1625">
            <v>45198</v>
          </cell>
          <cell r="Y1625">
            <v>45197</v>
          </cell>
          <cell r="Z1625"/>
          <cell r="AA1625">
            <v>45217.318749999999</v>
          </cell>
          <cell r="AB1625">
            <v>45494.28125</v>
          </cell>
          <cell r="AC1625">
            <v>20.957638888889051</v>
          </cell>
          <cell r="AD1625">
            <v>19.318749999998545</v>
          </cell>
          <cell r="AE1625">
            <v>276.96250000000146</v>
          </cell>
          <cell r="AF1625">
            <v>45216.706181533642</v>
          </cell>
          <cell r="AG1625">
            <v>45225.931533646319</v>
          </cell>
          <cell r="AH1625">
            <v>45246.361111111109</v>
          </cell>
          <cell r="AI1625">
            <v>0.67329971091001017</v>
          </cell>
          <cell r="AJ1625">
            <v>6.2946022727273059</v>
          </cell>
          <cell r="AK1625">
            <v>26</v>
          </cell>
          <cell r="AL1625">
            <v>34</v>
          </cell>
          <cell r="AM1625">
            <v>23.345070422535212</v>
          </cell>
          <cell r="AN1625">
            <v>29.570422535211268</v>
          </cell>
          <cell r="AO1625">
            <v>20.345070422535212</v>
          </cell>
          <cell r="AP1625">
            <v>44</v>
          </cell>
          <cell r="AQ1625">
            <v>35.200000000000003</v>
          </cell>
          <cell r="AR1625">
            <v>30.200000000000003</v>
          </cell>
          <cell r="AS1625">
            <v>45252.518749999996</v>
          </cell>
          <cell r="AT1625">
            <v>45247.518749999996</v>
          </cell>
          <cell r="AU1625"/>
          <cell r="AV1625"/>
          <cell r="AW1625"/>
          <cell r="AX1625"/>
          <cell r="AY1625"/>
          <cell r="AZ1625"/>
          <cell r="BA1625"/>
          <cell r="BB1625"/>
          <cell r="BC1625" t="str">
            <v>PAID</v>
          </cell>
          <cell r="BD1625"/>
          <cell r="BE1625">
            <v>45220.318749999999</v>
          </cell>
          <cell r="BF1625">
            <v>42.681250000001455</v>
          </cell>
          <cell r="BG1625">
            <v>45217</v>
          </cell>
          <cell r="BH1625">
            <v>45263</v>
          </cell>
        </row>
        <row r="1626">
          <cell r="E1626" t="str">
            <v>X23093822752</v>
          </cell>
          <cell r="F1626" t="str">
            <v>DIANE VALERIE ZIGA GARCIA</v>
          </cell>
          <cell r="G1626" t="str">
            <v>BUNGA EXT, AYALA-ALABANG VILL, MUNTINLUPA</v>
          </cell>
          <cell r="H1626" t="str">
            <v>MUNTINLUPA CITY</v>
          </cell>
          <cell r="I1626" t="str">
            <v>PARAÑAQUE</v>
          </cell>
          <cell r="J1626"/>
          <cell r="K1626"/>
          <cell r="L1626" t="str">
            <v>CHALLENGER</v>
          </cell>
          <cell r="M1626" t="str">
            <v>CLOSE</v>
          </cell>
          <cell r="N1626" t="str">
            <v>IJP</v>
          </cell>
          <cell r="O1626">
            <v>69.25</v>
          </cell>
          <cell r="P1626">
            <v>48.7502</v>
          </cell>
          <cell r="Q1626">
            <v>98.95</v>
          </cell>
          <cell r="R1626">
            <v>101.3</v>
          </cell>
          <cell r="S1626">
            <v>415132.54</v>
          </cell>
          <cell r="T1626" t="str">
            <v>MODIFICATION</v>
          </cell>
          <cell r="U1626">
            <v>53986.38</v>
          </cell>
          <cell r="V1626">
            <v>19692.86</v>
          </cell>
          <cell r="W1626">
            <v>45212.540972222225</v>
          </cell>
          <cell r="X1626">
            <v>45216</v>
          </cell>
          <cell r="Y1626">
            <v>45216</v>
          </cell>
          <cell r="Z1626"/>
          <cell r="AA1626">
            <v>45223.413888888892</v>
          </cell>
          <cell r="AB1626">
            <v>45518.26458333333</v>
          </cell>
          <cell r="AC1626">
            <v>10.872916666667152</v>
          </cell>
          <cell r="AD1626">
            <v>7.413888888891961</v>
          </cell>
          <cell r="AE1626">
            <v>294.85069444443798</v>
          </cell>
          <cell r="AF1626">
            <v>45231.019571444012</v>
          </cell>
          <cell r="AG1626">
            <v>45239.747197903162</v>
          </cell>
          <cell r="AH1626">
            <v>45262.540972222225</v>
          </cell>
          <cell r="AI1626">
            <v>0.37966570425726331</v>
          </cell>
          <cell r="AJ1626">
            <v>7.0202546296294752</v>
          </cell>
          <cell r="AK1626">
            <v>23</v>
          </cell>
          <cell r="AL1626">
            <v>32</v>
          </cell>
          <cell r="AM1626">
            <v>21.478599221789885</v>
          </cell>
          <cell r="AN1626">
            <v>27.206225680933851</v>
          </cell>
          <cell r="AO1626">
            <v>18.478599221789885</v>
          </cell>
          <cell r="AP1626">
            <v>42</v>
          </cell>
          <cell r="AQ1626">
            <v>33.6</v>
          </cell>
          <cell r="AR1626">
            <v>28.6</v>
          </cell>
          <cell r="AS1626">
            <v>45257.013888888891</v>
          </cell>
          <cell r="AT1626">
            <v>45252.013888888891</v>
          </cell>
          <cell r="AU1626"/>
          <cell r="AV1626"/>
          <cell r="AW1626"/>
          <cell r="AX1626"/>
          <cell r="AY1626"/>
          <cell r="AZ1626"/>
          <cell r="BA1626"/>
          <cell r="BB1626"/>
          <cell r="BC1626" t="str">
            <v>PAID</v>
          </cell>
          <cell r="BD1626"/>
          <cell r="BE1626">
            <v>45226.413888888892</v>
          </cell>
          <cell r="BF1626">
            <v>36.586111111108039</v>
          </cell>
          <cell r="BG1626">
            <v>45223</v>
          </cell>
          <cell r="BH1626">
            <v>45263</v>
          </cell>
        </row>
        <row r="1627">
          <cell r="E1627" t="str">
            <v>X23093556829</v>
          </cell>
          <cell r="F1627" t="str">
            <v>MOHAN MOHNANI</v>
          </cell>
          <cell r="G1627" t="str">
            <v>BLOCK 7, LINDENWOOD RESIDENCES, MUNTINLUPA</v>
          </cell>
          <cell r="H1627" t="str">
            <v>MUNTINLUPA CITY</v>
          </cell>
          <cell r="I1627" t="str">
            <v>PARAÑAQUE</v>
          </cell>
          <cell r="J1627"/>
          <cell r="K1627"/>
          <cell r="L1627" t="str">
            <v>ECOM</v>
          </cell>
          <cell r="M1627" t="str">
            <v>CLOSE</v>
          </cell>
          <cell r="N1627" t="str">
            <v>IJP</v>
          </cell>
          <cell r="O1627">
            <v>30</v>
          </cell>
          <cell r="P1627">
            <v>12.2928</v>
          </cell>
          <cell r="Q1627">
            <v>41.03</v>
          </cell>
          <cell r="R1627">
            <v>50</v>
          </cell>
          <cell r="S1627">
            <v>217621.8</v>
          </cell>
          <cell r="T1627" t="str">
            <v>MODIFICATION</v>
          </cell>
          <cell r="U1627">
            <v>26133.55</v>
          </cell>
          <cell r="V1627">
            <v>29774.6</v>
          </cell>
          <cell r="W1627">
            <v>45197.40625</v>
          </cell>
          <cell r="X1627">
            <v>45198</v>
          </cell>
          <cell r="Y1627">
            <v>45199</v>
          </cell>
          <cell r="Z1627"/>
          <cell r="AA1627">
            <v>45220</v>
          </cell>
          <cell r="AB1627">
            <v>45485.541666666664</v>
          </cell>
          <cell r="AC1627">
            <v>22.59375</v>
          </cell>
          <cell r="AD1627">
            <v>22</v>
          </cell>
          <cell r="AE1627">
            <v>265.54166666666424</v>
          </cell>
          <cell r="AF1627">
            <v>45216.180443548386</v>
          </cell>
          <cell r="AG1627">
            <v>45224.986895161288</v>
          </cell>
          <cell r="AH1627">
            <v>45247.40625</v>
          </cell>
          <cell r="AI1627">
            <v>0.77822916666666653</v>
          </cell>
          <cell r="AJ1627">
            <v>6.6385416666666064</v>
          </cell>
          <cell r="AK1627">
            <v>20</v>
          </cell>
          <cell r="AL1627">
            <v>36</v>
          </cell>
          <cell r="AM1627">
            <v>21.774193548387096</v>
          </cell>
          <cell r="AN1627">
            <v>27.58064516129032</v>
          </cell>
          <cell r="AO1627">
            <v>18.774193548387096</v>
          </cell>
          <cell r="AP1627">
            <v>40</v>
          </cell>
          <cell r="AQ1627">
            <v>32</v>
          </cell>
          <cell r="AR1627">
            <v>27</v>
          </cell>
          <cell r="AS1627">
            <v>45252</v>
          </cell>
          <cell r="AT1627">
            <v>45247</v>
          </cell>
          <cell r="AU1627"/>
          <cell r="AV1627"/>
          <cell r="AW1627"/>
          <cell r="AX1627"/>
          <cell r="AY1627"/>
          <cell r="AZ1627"/>
          <cell r="BA1627"/>
          <cell r="BB1627"/>
          <cell r="BC1627" t="str">
            <v>PAID</v>
          </cell>
          <cell r="BD1627"/>
          <cell r="BE1627">
            <v>45223</v>
          </cell>
          <cell r="BF1627">
            <v>40</v>
          </cell>
          <cell r="BG1627">
            <v>45220</v>
          </cell>
          <cell r="BH1627">
            <v>45263</v>
          </cell>
        </row>
        <row r="1628">
          <cell r="E1628" t="str">
            <v>R21264458</v>
          </cell>
          <cell r="F1628" t="str">
            <v>DEPARTMENT OF TRANSPORTATION</v>
          </cell>
          <cell r="G1628" t="str">
            <v>MALUGAY, UNITED HILLSSUB-UPS1, PARANAQUE</v>
          </cell>
          <cell r="H1628" t="str">
            <v>PARAÑAQUE CITY</v>
          </cell>
          <cell r="I1628" t="str">
            <v>PARAÑAQUE</v>
          </cell>
          <cell r="J1628" t="str">
            <v>1/4 poles installed - 60 ft, 2/4 dig, PAI last week July 2023</v>
          </cell>
          <cell r="K1628" t="str">
            <v>W/O ISSUE</v>
          </cell>
          <cell r="L1628" t="str">
            <v>VJC</v>
          </cell>
          <cell r="M1628" t="str">
            <v>CLOSE</v>
          </cell>
          <cell r="N1628" t="str">
            <v>IGL</v>
          </cell>
          <cell r="O1628">
            <v>345.72</v>
          </cell>
          <cell r="P1628">
            <v>172.14169999999999</v>
          </cell>
          <cell r="Q1628">
            <v>606.62</v>
          </cell>
          <cell r="R1628">
            <v>0</v>
          </cell>
          <cell r="S1628">
            <v>600611.77</v>
          </cell>
          <cell r="T1628" t="str">
            <v>RELOC</v>
          </cell>
          <cell r="U1628">
            <v>269417.3</v>
          </cell>
          <cell r="V1628">
            <v>174266.11</v>
          </cell>
          <cell r="W1628">
            <v>45057.459027777775</v>
          </cell>
          <cell r="X1628">
            <v>45064</v>
          </cell>
          <cell r="Y1628">
            <v>45059</v>
          </cell>
          <cell r="Z1628"/>
          <cell r="AA1628">
            <v>45223.317361111112</v>
          </cell>
          <cell r="AB1628">
            <v>45655.511111111111</v>
          </cell>
          <cell r="AC1628">
            <v>165.85833333333721</v>
          </cell>
          <cell r="AD1628">
            <v>159.3173611111124</v>
          </cell>
          <cell r="AE1628">
            <v>432.19374999999854</v>
          </cell>
          <cell r="AF1628">
            <v>45082.294079324165</v>
          </cell>
          <cell r="AG1628">
            <v>45092.716759736541</v>
          </cell>
          <cell r="AH1628">
            <v>45107.459027777775</v>
          </cell>
          <cell r="AI1628">
            <v>4.4689606481482524</v>
          </cell>
          <cell r="AJ1628">
            <v>7.8580681818181555</v>
          </cell>
          <cell r="AK1628">
            <v>40</v>
          </cell>
          <cell r="AL1628">
            <v>36</v>
          </cell>
          <cell r="AM1628">
            <v>27.835051546391753</v>
          </cell>
          <cell r="AN1628">
            <v>35.257731958762882</v>
          </cell>
          <cell r="AO1628">
            <v>24.835051546391753</v>
          </cell>
          <cell r="AP1628">
            <v>55</v>
          </cell>
          <cell r="AQ1628">
            <v>44</v>
          </cell>
          <cell r="AR1628">
            <v>39</v>
          </cell>
          <cell r="AS1628">
            <v>45267.317361111112</v>
          </cell>
          <cell r="AT1628">
            <v>45262.317361111112</v>
          </cell>
          <cell r="AU1628"/>
          <cell r="AV1628"/>
          <cell r="AW1628"/>
          <cell r="AX1628"/>
          <cell r="AY1628"/>
          <cell r="AZ1628"/>
          <cell r="BA1628"/>
          <cell r="BB1628"/>
          <cell r="BC1628" t="str">
            <v>PAID</v>
          </cell>
          <cell r="BD1628" t="str">
            <v>WITH BACKJOB</v>
          </cell>
          <cell r="BE1628">
            <v>45226.317361111112</v>
          </cell>
          <cell r="BF1628">
            <v>36.682638888887595</v>
          </cell>
          <cell r="BG1628">
            <v>45221</v>
          </cell>
          <cell r="BH1628">
            <v>45263</v>
          </cell>
        </row>
        <row r="1629">
          <cell r="E1629" t="str">
            <v>X23083261880</v>
          </cell>
          <cell r="F1629" t="str">
            <v>PHIL-TOWER CONSORTIUM, INC.</v>
          </cell>
          <cell r="G1629" t="str">
            <v>FORD, DOÑA MANUELA SUBD, LAS PINAS CITY</v>
          </cell>
          <cell r="H1629" t="str">
            <v>LAS PIÑAS CITY</v>
          </cell>
          <cell r="I1629" t="str">
            <v>PARAÑAQUE</v>
          </cell>
          <cell r="J1629"/>
          <cell r="K1629" t="str">
            <v>W/O ISSUE</v>
          </cell>
          <cell r="L1629" t="str">
            <v>CHALLENGER</v>
          </cell>
          <cell r="M1629" t="str">
            <v>CLOSE</v>
          </cell>
          <cell r="N1629" t="str">
            <v>JSP</v>
          </cell>
          <cell r="O1629">
            <v>49.06</v>
          </cell>
          <cell r="P1629">
            <v>41.548999999999999</v>
          </cell>
          <cell r="Q1629">
            <v>92.63</v>
          </cell>
          <cell r="R1629">
            <v>51</v>
          </cell>
          <cell r="S1629">
            <v>1051249.76</v>
          </cell>
          <cell r="T1629" t="str">
            <v>NEW</v>
          </cell>
          <cell r="U1629">
            <v>37906.94</v>
          </cell>
          <cell r="V1629">
            <v>56375.48</v>
          </cell>
          <cell r="W1629">
            <v>45225.548611111109</v>
          </cell>
          <cell r="X1629">
            <v>45230</v>
          </cell>
          <cell r="Y1629">
            <v>45226</v>
          </cell>
          <cell r="Z1629"/>
          <cell r="AA1629">
            <v>45237.831250000003</v>
          </cell>
          <cell r="AB1629">
            <v>45523.685416666667</v>
          </cell>
          <cell r="AC1629">
            <v>12.282638888893416</v>
          </cell>
          <cell r="AD1629">
            <v>7.8312500000029104</v>
          </cell>
          <cell r="AE1629">
            <v>285.85416666666424</v>
          </cell>
          <cell r="AF1629">
            <v>45244.848991339248</v>
          </cell>
          <cell r="AG1629">
            <v>45253.795759400084</v>
          </cell>
          <cell r="AH1629">
            <v>45275.548611111109</v>
          </cell>
          <cell r="AI1629">
            <v>0.41308619281060976</v>
          </cell>
          <cell r="AJ1629">
            <v>6.8060515873015293</v>
          </cell>
          <cell r="AK1629">
            <v>23</v>
          </cell>
          <cell r="AL1629">
            <v>34</v>
          </cell>
          <cell r="AM1629">
            <v>22.300380228136884</v>
          </cell>
          <cell r="AN1629">
            <v>28.247148288973385</v>
          </cell>
          <cell r="AO1629">
            <v>19.300380228136884</v>
          </cell>
          <cell r="AP1629">
            <v>42</v>
          </cell>
          <cell r="AQ1629">
            <v>33.6</v>
          </cell>
          <cell r="AR1629">
            <v>28.6</v>
          </cell>
          <cell r="AS1629">
            <v>45271.431250000001</v>
          </cell>
          <cell r="AT1629">
            <v>45266.431250000001</v>
          </cell>
          <cell r="AU1629"/>
          <cell r="AV1629"/>
          <cell r="AW1629"/>
          <cell r="AX1629"/>
          <cell r="AY1629"/>
          <cell r="AZ1629"/>
          <cell r="BA1629"/>
          <cell r="BB1629"/>
          <cell r="BC1629" t="str">
            <v>PAID</v>
          </cell>
          <cell r="BD1629"/>
          <cell r="BE1629">
            <v>45240.831250000003</v>
          </cell>
          <cell r="BF1629">
            <v>22.16874999999709</v>
          </cell>
          <cell r="BG1629">
            <v>45237</v>
          </cell>
          <cell r="BH1629">
            <v>45263</v>
          </cell>
        </row>
        <row r="1630">
          <cell r="E1630" t="str">
            <v>X23072525027</v>
          </cell>
          <cell r="F1630" t="str">
            <v>FEDERATED DISTRIBUTORS, INC.</v>
          </cell>
          <cell r="G1630" t="str">
            <v>MDC, VETERANS CENTER, TAGUIG CITY</v>
          </cell>
          <cell r="H1630" t="str">
            <v>TAGUIG CITY</v>
          </cell>
          <cell r="I1630" t="str">
            <v>PARAÑAQUE</v>
          </cell>
          <cell r="J1630" t="str">
            <v>energized last Oct 4, 2023; COMPLETED NO PO</v>
          </cell>
          <cell r="K1630" t="str">
            <v>W/O ISSUE</v>
          </cell>
          <cell r="L1630" t="str">
            <v>VJC</v>
          </cell>
          <cell r="M1630" t="str">
            <v>CLOSE</v>
          </cell>
          <cell r="N1630" t="str">
            <v>JSP</v>
          </cell>
          <cell r="O1630">
            <v>42.29</v>
          </cell>
          <cell r="P1630">
            <v>9.58</v>
          </cell>
          <cell r="Q1630">
            <v>57.95</v>
          </cell>
          <cell r="R1630">
            <v>51</v>
          </cell>
          <cell r="S1630">
            <v>91052.11</v>
          </cell>
          <cell r="T1630" t="str">
            <v>NEW</v>
          </cell>
          <cell r="U1630">
            <v>32956.61</v>
          </cell>
          <cell r="V1630">
            <v>32956.61</v>
          </cell>
          <cell r="W1630">
            <v>45194.515972222223</v>
          </cell>
          <cell r="X1630">
            <v>45196</v>
          </cell>
          <cell r="Y1630">
            <v>45197</v>
          </cell>
          <cell r="Z1630"/>
          <cell r="AA1630">
            <v>45203.000694444447</v>
          </cell>
          <cell r="AB1630">
            <v>45672</v>
          </cell>
          <cell r="AC1630">
            <v>8.484722222223354</v>
          </cell>
          <cell r="AD1630">
            <v>7.0006944444467081</v>
          </cell>
          <cell r="AE1630">
            <v>468.99930555555329</v>
          </cell>
          <cell r="AF1630">
            <v>45213.816352450362</v>
          </cell>
          <cell r="AG1630">
            <v>45222.763120511197</v>
          </cell>
          <cell r="AH1630">
            <v>45244.515972222223</v>
          </cell>
          <cell r="AI1630">
            <v>0.28535574737145042</v>
          </cell>
          <cell r="AJ1630">
            <v>11.166650132275079</v>
          </cell>
          <cell r="AK1630">
            <v>23</v>
          </cell>
          <cell r="AL1630">
            <v>34</v>
          </cell>
          <cell r="AM1630">
            <v>22.300380228136884</v>
          </cell>
          <cell r="AN1630">
            <v>28.247148288973385</v>
          </cell>
          <cell r="AO1630">
            <v>19.300380228136884</v>
          </cell>
          <cell r="AP1630">
            <v>42</v>
          </cell>
          <cell r="AQ1630">
            <v>33.6</v>
          </cell>
          <cell r="AR1630">
            <v>28.6</v>
          </cell>
          <cell r="AS1630">
            <v>45236.600694444445</v>
          </cell>
          <cell r="AT1630">
            <v>45231.600694444445</v>
          </cell>
          <cell r="AU1630"/>
          <cell r="AV1630"/>
          <cell r="AW1630"/>
          <cell r="AX1630"/>
          <cell r="AY1630"/>
          <cell r="AZ1630"/>
          <cell r="BA1630"/>
          <cell r="BB1630"/>
          <cell r="BC1630" t="str">
            <v>PAID</v>
          </cell>
          <cell r="BD1630"/>
          <cell r="BE1630">
            <v>45206.000694444447</v>
          </cell>
          <cell r="BF1630">
            <v>56.999305555553292</v>
          </cell>
          <cell r="BG1630">
            <v>45202</v>
          </cell>
          <cell r="BH1630">
            <v>45263</v>
          </cell>
        </row>
        <row r="1631">
          <cell r="E1631" t="str">
            <v>X23093536617</v>
          </cell>
          <cell r="F1631" t="str">
            <v>CATHERINE G BORJA</v>
          </cell>
          <cell r="G1631" t="str">
            <v>KOURUS, CAMELLA HOMES, PARANAQUE</v>
          </cell>
          <cell r="H1631" t="str">
            <v>PARAÑAQUE CITY</v>
          </cell>
          <cell r="I1631" t="str">
            <v>PARAÑAQUE</v>
          </cell>
          <cell r="J1631" t="str">
            <v>Oct 27 meter</v>
          </cell>
          <cell r="K1631"/>
          <cell r="L1631" t="str">
            <v>CHALLENGER</v>
          </cell>
          <cell r="M1631" t="str">
            <v>CLOSE</v>
          </cell>
          <cell r="N1631" t="str">
            <v>JSP</v>
          </cell>
          <cell r="O1631">
            <v>30.22</v>
          </cell>
          <cell r="P1631">
            <v>14.832800000000001</v>
          </cell>
          <cell r="Q1631">
            <v>41.43</v>
          </cell>
          <cell r="R1631">
            <v>92</v>
          </cell>
          <cell r="S1631">
            <v>251565.2</v>
          </cell>
          <cell r="T1631" t="str">
            <v>MODIFICATION</v>
          </cell>
          <cell r="U1631">
            <v>23574.36</v>
          </cell>
          <cell r="V1631">
            <v>24846.18</v>
          </cell>
          <cell r="W1631">
            <v>45198.393055555556</v>
          </cell>
          <cell r="X1631">
            <v>45202</v>
          </cell>
          <cell r="Y1631">
            <v>45202</v>
          </cell>
          <cell r="Z1631"/>
          <cell r="AA1631">
            <v>45226.539583333331</v>
          </cell>
          <cell r="AB1631">
            <v>45336.793749999997</v>
          </cell>
          <cell r="AC1631">
            <v>28.146527777775191</v>
          </cell>
          <cell r="AD1631">
            <v>24.539583333331393</v>
          </cell>
          <cell r="AE1631">
            <v>110.2541666666657</v>
          </cell>
          <cell r="AF1631">
            <v>45216.467435720842</v>
          </cell>
          <cell r="AG1631">
            <v>45225.087270431592</v>
          </cell>
          <cell r="AH1631">
            <v>45248.393055555556</v>
          </cell>
          <cell r="AI1631">
            <v>1.0016852532678817</v>
          </cell>
          <cell r="AJ1631">
            <v>2.7563541666666422</v>
          </cell>
          <cell r="AK1631">
            <v>20</v>
          </cell>
          <cell r="AL1631">
            <v>34</v>
          </cell>
          <cell r="AM1631">
            <v>21.074380165289259</v>
          </cell>
          <cell r="AN1631">
            <v>26.694214876033058</v>
          </cell>
          <cell r="AO1631">
            <v>18.074380165289259</v>
          </cell>
          <cell r="AP1631">
            <v>40</v>
          </cell>
          <cell r="AQ1631">
            <v>32</v>
          </cell>
          <cell r="AR1631">
            <v>27</v>
          </cell>
          <cell r="AS1631">
            <v>45258.539583333331</v>
          </cell>
          <cell r="AT1631">
            <v>45253.539583333331</v>
          </cell>
          <cell r="AU1631"/>
          <cell r="AV1631"/>
          <cell r="AW1631"/>
          <cell r="AX1631"/>
          <cell r="AY1631"/>
          <cell r="AZ1631"/>
          <cell r="BA1631"/>
          <cell r="BB1631"/>
          <cell r="BC1631" t="str">
            <v>PAID</v>
          </cell>
          <cell r="BD1631"/>
          <cell r="BE1631">
            <v>45229.539583333331</v>
          </cell>
          <cell r="BF1631">
            <v>34.460416666668607</v>
          </cell>
          <cell r="BG1631">
            <v>45226</v>
          </cell>
          <cell r="BH1631">
            <v>45264</v>
          </cell>
        </row>
        <row r="1632">
          <cell r="E1632" t="str">
            <v>X23072796097</v>
          </cell>
          <cell r="F1632" t="str">
            <v>CIUDAD DE STRIKE HOMEOWNERS ASSOCIATION, INC. -2</v>
          </cell>
          <cell r="G1632" t="str">
            <v>BUILDING 16, CIUDAD DE STRIKE PHASE 1, BACOOR</v>
          </cell>
          <cell r="H1632" t="str">
            <v>BACOOR CITY</v>
          </cell>
          <cell r="I1632" t="str">
            <v>DASMA</v>
          </cell>
          <cell r="J1632"/>
          <cell r="K1632" t="str">
            <v>W/O ISSUE</v>
          </cell>
          <cell r="L1632" t="str">
            <v>CHALLENGER</v>
          </cell>
          <cell r="M1632" t="str">
            <v>CLOSE</v>
          </cell>
          <cell r="N1632" t="str">
            <v>JSP</v>
          </cell>
          <cell r="O1632">
            <v>27.68</v>
          </cell>
          <cell r="P1632">
            <v>12.6328</v>
          </cell>
          <cell r="Q1632">
            <v>37.92</v>
          </cell>
          <cell r="R1632">
            <v>135.36000000000001</v>
          </cell>
          <cell r="S1632">
            <v>240745.11</v>
          </cell>
          <cell r="T1632" t="str">
            <v>NEW</v>
          </cell>
          <cell r="U1632">
            <v>21571.57</v>
          </cell>
          <cell r="V1632">
            <v>21368.97</v>
          </cell>
          <cell r="W1632">
            <v>45183.723611111112</v>
          </cell>
          <cell r="X1632">
            <v>45187</v>
          </cell>
          <cell r="Y1632">
            <v>45184</v>
          </cell>
          <cell r="Z1632"/>
          <cell r="AA1632">
            <v>45202.49722222222</v>
          </cell>
          <cell r="AB1632">
            <v>45400.436805555553</v>
          </cell>
          <cell r="AC1632">
            <v>18.773611111108039</v>
          </cell>
          <cell r="AD1632">
            <v>15.497222222220444</v>
          </cell>
          <cell r="AE1632">
            <v>197.93958333333285</v>
          </cell>
          <cell r="AF1632">
            <v>45201.062594161958</v>
          </cell>
          <cell r="AG1632">
            <v>45209.486322975521</v>
          </cell>
          <cell r="AH1632">
            <v>45233.723611111112</v>
          </cell>
          <cell r="AI1632">
            <v>0.69227690972210887</v>
          </cell>
          <cell r="AJ1632">
            <v>4.9484895833333216</v>
          </cell>
          <cell r="AK1632">
            <v>20</v>
          </cell>
          <cell r="AL1632">
            <v>32</v>
          </cell>
          <cell r="AM1632">
            <v>20.33898305084746</v>
          </cell>
          <cell r="AN1632">
            <v>25.762711864406779</v>
          </cell>
          <cell r="AO1632">
            <v>17.33898305084746</v>
          </cell>
          <cell r="AP1632">
            <v>40</v>
          </cell>
          <cell r="AQ1632">
            <v>32</v>
          </cell>
          <cell r="AR1632">
            <v>27</v>
          </cell>
          <cell r="AS1632">
            <v>45234.49722222222</v>
          </cell>
          <cell r="AT1632">
            <v>45229.49722222222</v>
          </cell>
          <cell r="AU1632"/>
          <cell r="AV1632"/>
          <cell r="AW1632"/>
          <cell r="AX1632"/>
          <cell r="AY1632"/>
          <cell r="AZ1632"/>
          <cell r="BA1632"/>
          <cell r="BB1632"/>
          <cell r="BC1632" t="str">
            <v>PAID</v>
          </cell>
          <cell r="BD1632"/>
          <cell r="BE1632">
            <v>45205.49722222222</v>
          </cell>
          <cell r="BF1632">
            <v>58.502777777779556</v>
          </cell>
          <cell r="BG1632">
            <v>45202</v>
          </cell>
          <cell r="BH1632">
            <v>45264</v>
          </cell>
        </row>
        <row r="1633">
          <cell r="E1633" t="str">
            <v>R22634038</v>
          </cell>
          <cell r="F1633" t="str">
            <v>BROQUEZA, KRISTINE GRACE C</v>
          </cell>
          <cell r="G1633" t="str">
            <v>KAMPUPOT, MGV PHASE 9, PARANAQUE</v>
          </cell>
          <cell r="H1633" t="str">
            <v>PARAÑAQUE CITY</v>
          </cell>
          <cell r="I1633" t="str">
            <v>PARAÑAQUE</v>
          </cell>
          <cell r="J1633"/>
          <cell r="K1633"/>
          <cell r="L1633" t="str">
            <v>ECOM</v>
          </cell>
          <cell r="M1633" t="str">
            <v>CLOSE</v>
          </cell>
          <cell r="N1633" t="str">
            <v>RRG</v>
          </cell>
          <cell r="O1633">
            <v>17.440000000000001</v>
          </cell>
          <cell r="P1633">
            <v>15.723599999999999</v>
          </cell>
          <cell r="Q1633">
            <v>24</v>
          </cell>
          <cell r="R1633">
            <v>0</v>
          </cell>
          <cell r="S1633">
            <v>37219.949999999997</v>
          </cell>
          <cell r="T1633" t="str">
            <v>RELOC</v>
          </cell>
          <cell r="U1633">
            <v>13592.73</v>
          </cell>
          <cell r="V1633">
            <v>12649.6</v>
          </cell>
          <cell r="W1633">
            <v>45218.671527777777</v>
          </cell>
          <cell r="X1633">
            <v>45222</v>
          </cell>
          <cell r="Y1633">
            <v>45220</v>
          </cell>
          <cell r="Z1633"/>
          <cell r="AA1633">
            <v>45245.621527777781</v>
          </cell>
          <cell r="AB1633">
            <v>45470.265972222223</v>
          </cell>
          <cell r="AC1633">
            <v>26.950000000004366</v>
          </cell>
          <cell r="AD1633">
            <v>23.621527777781012</v>
          </cell>
          <cell r="AE1633">
            <v>224.64444444444234</v>
          </cell>
          <cell r="AF1633">
            <v>45237.445721326163</v>
          </cell>
          <cell r="AG1633">
            <v>45246.252172939065</v>
          </cell>
          <cell r="AH1633">
            <v>45268.671527777777</v>
          </cell>
          <cell r="AI1633">
            <v>0.92827777777792808</v>
          </cell>
          <cell r="AJ1633">
            <v>5.6161111111110582</v>
          </cell>
          <cell r="AK1633">
            <v>20</v>
          </cell>
          <cell r="AL1633">
            <v>36</v>
          </cell>
          <cell r="AM1633">
            <v>21.774193548387096</v>
          </cell>
          <cell r="AN1633">
            <v>27.58064516129032</v>
          </cell>
          <cell r="AO1633">
            <v>18.774193548387096</v>
          </cell>
          <cell r="AP1633">
            <v>40</v>
          </cell>
          <cell r="AQ1633">
            <v>32</v>
          </cell>
          <cell r="AR1633">
            <v>27</v>
          </cell>
          <cell r="AS1633">
            <v>45277.621527777781</v>
          </cell>
          <cell r="AT1633">
            <v>45272.621527777781</v>
          </cell>
          <cell r="AU1633"/>
          <cell r="AV1633"/>
          <cell r="AW1633"/>
          <cell r="AX1633"/>
          <cell r="AY1633"/>
          <cell r="AZ1633"/>
          <cell r="BA1633"/>
          <cell r="BB1633"/>
          <cell r="BC1633" t="str">
            <v>PAID</v>
          </cell>
          <cell r="BD1633"/>
          <cell r="BE1633">
            <v>45248.621527777781</v>
          </cell>
          <cell r="BF1633">
            <v>15.378472222218988</v>
          </cell>
          <cell r="BG1633">
            <v>45243</v>
          </cell>
          <cell r="BH1633">
            <v>45264</v>
          </cell>
        </row>
        <row r="1634">
          <cell r="E1634" t="str">
            <v>X23093610507</v>
          </cell>
          <cell r="F1634" t="str">
            <v>LEADING INTERNATIONAL AUTO SERVICE CENTER INC.</v>
          </cell>
          <cell r="G1634" t="str">
            <v>QUIRINO, TAMBO, PARANAQUE</v>
          </cell>
          <cell r="H1634" t="str">
            <v>PARAÑAQUE CITY</v>
          </cell>
          <cell r="I1634" t="str">
            <v>PARAÑAQUE</v>
          </cell>
          <cell r="J1634"/>
          <cell r="K1634" t="str">
            <v>W/ ISSUE</v>
          </cell>
          <cell r="L1634" t="str">
            <v>ECOM</v>
          </cell>
          <cell r="M1634" t="str">
            <v>CLOSE</v>
          </cell>
          <cell r="N1634" t="str">
            <v>RRG</v>
          </cell>
          <cell r="O1634">
            <v>47.23</v>
          </cell>
          <cell r="P1634">
            <v>36.478499999999997</v>
          </cell>
          <cell r="Q1634">
            <v>47.23</v>
          </cell>
          <cell r="R1634">
            <v>20</v>
          </cell>
          <cell r="S1634">
            <v>381080.65</v>
          </cell>
          <cell r="T1634" t="str">
            <v>NEW</v>
          </cell>
          <cell r="U1634">
            <v>36806.559999999998</v>
          </cell>
          <cell r="V1634">
            <v>30852.9</v>
          </cell>
          <cell r="W1634">
            <v>45212.6</v>
          </cell>
          <cell r="X1634">
            <v>45217</v>
          </cell>
          <cell r="Y1634">
            <v>45215</v>
          </cell>
          <cell r="Z1634"/>
          <cell r="AA1634">
            <v>45242.573611111111</v>
          </cell>
          <cell r="AB1634">
            <v>45652</v>
          </cell>
          <cell r="AC1634">
            <v>29.973611111112405</v>
          </cell>
          <cell r="AD1634">
            <v>25.573611111110949</v>
          </cell>
          <cell r="AE1634">
            <v>409.42638888888905</v>
          </cell>
          <cell r="AF1634">
            <v>45231.374193548385</v>
          </cell>
          <cell r="AG1634">
            <v>45240.180645161287</v>
          </cell>
          <cell r="AH1634">
            <v>45262.6</v>
          </cell>
          <cell r="AI1634">
            <v>1.0324243827160939</v>
          </cell>
          <cell r="AJ1634">
            <v>10.235659722222227</v>
          </cell>
          <cell r="AK1634">
            <v>20</v>
          </cell>
          <cell r="AL1634">
            <v>36</v>
          </cell>
          <cell r="AM1634">
            <v>21.774193548387096</v>
          </cell>
          <cell r="AN1634">
            <v>27.58064516129032</v>
          </cell>
          <cell r="AO1634">
            <v>18.774193548387096</v>
          </cell>
          <cell r="AP1634">
            <v>40</v>
          </cell>
          <cell r="AQ1634">
            <v>32</v>
          </cell>
          <cell r="AR1634">
            <v>27</v>
          </cell>
          <cell r="AS1634">
            <v>45274.573611111111</v>
          </cell>
          <cell r="AT1634">
            <v>45269.573611111111</v>
          </cell>
          <cell r="AU1634"/>
          <cell r="AV1634"/>
          <cell r="AW1634"/>
          <cell r="AX1634"/>
          <cell r="AY1634"/>
          <cell r="AZ1634"/>
          <cell r="BA1634"/>
          <cell r="BB1634"/>
          <cell r="BC1634" t="str">
            <v>PAID</v>
          </cell>
          <cell r="BD1634" t="str">
            <v>WITH BACKJOB</v>
          </cell>
          <cell r="BE1634">
            <v>45245.573611111111</v>
          </cell>
          <cell r="BF1634">
            <v>19.426388888889051</v>
          </cell>
          <cell r="BG1634">
            <v>45240</v>
          </cell>
          <cell r="BH1634">
            <v>45265</v>
          </cell>
        </row>
        <row r="1635">
          <cell r="E1635" t="str">
            <v>X23104172308</v>
          </cell>
          <cell r="F1635" t="str">
            <v>TOWER 6789 CORPORATION</v>
          </cell>
          <cell r="G1635" t="str">
            <v>NARRA, GATCHALIAN SUBD, LAS PINAS CITY</v>
          </cell>
          <cell r="H1635" t="str">
            <v>LAS PIÑAS CITY</v>
          </cell>
          <cell r="I1635" t="str">
            <v>PARAÑAQUE</v>
          </cell>
          <cell r="J1635"/>
          <cell r="K1635" t="str">
            <v>W/ ISSUE</v>
          </cell>
          <cell r="L1635" t="str">
            <v>ECOM</v>
          </cell>
          <cell r="M1635" t="str">
            <v>CLOSE</v>
          </cell>
          <cell r="N1635" t="str">
            <v>RRG</v>
          </cell>
          <cell r="O1635">
            <v>164.91</v>
          </cell>
          <cell r="P1635">
            <v>116.82470000000001</v>
          </cell>
          <cell r="Q1635">
            <v>230.92</v>
          </cell>
          <cell r="R1635">
            <v>18</v>
          </cell>
          <cell r="S1635">
            <v>500359.07</v>
          </cell>
          <cell r="T1635" t="str">
            <v>NEW</v>
          </cell>
          <cell r="U1635">
            <v>128512.03</v>
          </cell>
          <cell r="V1635">
            <v>128512.93</v>
          </cell>
          <cell r="W1635">
            <v>45226.547222222223</v>
          </cell>
          <cell r="X1635">
            <v>45230</v>
          </cell>
          <cell r="Y1635">
            <v>45236</v>
          </cell>
          <cell r="Z1635"/>
          <cell r="AA1635">
            <v>45248.6</v>
          </cell>
          <cell r="AB1635">
            <v>45734.936805555553</v>
          </cell>
          <cell r="AC1635">
            <v>22.052777777775191</v>
          </cell>
          <cell r="AD1635">
            <v>18.599999999998545</v>
          </cell>
          <cell r="AE1635">
            <v>486.33680555555475</v>
          </cell>
          <cell r="AF1635">
            <v>45248.415643274857</v>
          </cell>
          <cell r="AG1635">
            <v>45258.047222222223</v>
          </cell>
          <cell r="AH1635">
            <v>45276.547222222223</v>
          </cell>
          <cell r="AI1635">
            <v>0.66508377425036291</v>
          </cell>
          <cell r="AJ1635">
            <v>10.572539251207711</v>
          </cell>
          <cell r="AK1635">
            <v>28</v>
          </cell>
          <cell r="AL1635">
            <v>36</v>
          </cell>
          <cell r="AM1635">
            <v>24.868421052631579</v>
          </cell>
          <cell r="AN1635">
            <v>31.499999999999996</v>
          </cell>
          <cell r="AO1635">
            <v>21.868421052631579</v>
          </cell>
          <cell r="AP1635">
            <v>46</v>
          </cell>
          <cell r="AQ1635">
            <v>36.800000000000004</v>
          </cell>
          <cell r="AR1635">
            <v>31.800000000000004</v>
          </cell>
          <cell r="AS1635">
            <v>45285.4</v>
          </cell>
          <cell r="AT1635">
            <v>45280.4</v>
          </cell>
          <cell r="AU1635"/>
          <cell r="AV1635"/>
          <cell r="AW1635"/>
          <cell r="AX1635"/>
          <cell r="AY1635"/>
          <cell r="AZ1635"/>
          <cell r="BA1635"/>
          <cell r="BB1635"/>
          <cell r="BC1635" t="str">
            <v>PAID</v>
          </cell>
          <cell r="BD1635" t="str">
            <v>WITH BACKJOB</v>
          </cell>
          <cell r="BE1635">
            <v>45251.6</v>
          </cell>
          <cell r="BF1635">
            <v>13.400000000001455</v>
          </cell>
          <cell r="BG1635">
            <v>45247</v>
          </cell>
          <cell r="BH1635">
            <v>45265</v>
          </cell>
        </row>
        <row r="1636">
          <cell r="E1636" t="str">
            <v>X23062303667</v>
          </cell>
          <cell r="F1636" t="str">
            <v>EUGENE ANG CHUA</v>
          </cell>
          <cell r="G1636" t="str">
            <v>N. LOPEZ, LOPEZ VILL, PARANAQUE</v>
          </cell>
          <cell r="H1636" t="str">
            <v>PARAÑAQUE CITY</v>
          </cell>
          <cell r="I1636" t="str">
            <v>PARAÑAQUE</v>
          </cell>
          <cell r="J1636"/>
          <cell r="K1636" t="str">
            <v>W/ ISSUE</v>
          </cell>
          <cell r="L1636" t="str">
            <v>CHALLENGER</v>
          </cell>
          <cell r="M1636" t="str">
            <v>CLOSE</v>
          </cell>
          <cell r="N1636" t="str">
            <v>JSP</v>
          </cell>
          <cell r="O1636">
            <v>74.56</v>
          </cell>
          <cell r="P1636">
            <v>49.499499999999998</v>
          </cell>
          <cell r="Q1636">
            <v>113.45</v>
          </cell>
          <cell r="R1636">
            <v>147</v>
          </cell>
          <cell r="S1636">
            <v>658044.52</v>
          </cell>
          <cell r="T1636" t="str">
            <v>NEW</v>
          </cell>
          <cell r="U1636">
            <v>58106.42</v>
          </cell>
          <cell r="V1636">
            <v>76723.41</v>
          </cell>
          <cell r="W1636">
            <v>45204.609027777777</v>
          </cell>
          <cell r="X1636">
            <v>45205</v>
          </cell>
          <cell r="Y1636">
            <v>45208</v>
          </cell>
          <cell r="Z1636"/>
          <cell r="AA1636">
            <v>45239.82916666667</v>
          </cell>
          <cell r="AB1636">
            <v>45336.790972222225</v>
          </cell>
          <cell r="AC1636">
            <v>35.220138888893416</v>
          </cell>
          <cell r="AD1636">
            <v>34.829166666670062</v>
          </cell>
          <cell r="AE1636">
            <v>96.961805555554747</v>
          </cell>
          <cell r="AF1636">
            <v>45224.055070943243</v>
          </cell>
          <cell r="AG1636">
            <v>45233.040682454033</v>
          </cell>
          <cell r="AH1636">
            <v>45254.609027777777</v>
          </cell>
          <cell r="AI1636">
            <v>1.1768267561433137</v>
          </cell>
          <cell r="AJ1636">
            <v>2.2036773989898806</v>
          </cell>
          <cell r="AK1636">
            <v>26</v>
          </cell>
          <cell r="AL1636">
            <v>32</v>
          </cell>
          <cell r="AM1636">
            <v>22.446043165467625</v>
          </cell>
          <cell r="AN1636">
            <v>28.431654676258994</v>
          </cell>
          <cell r="AO1636">
            <v>19.446043165467625</v>
          </cell>
          <cell r="AP1636">
            <v>44</v>
          </cell>
          <cell r="AQ1636">
            <v>35.200000000000003</v>
          </cell>
          <cell r="AR1636">
            <v>30.200000000000003</v>
          </cell>
          <cell r="AS1636">
            <v>45275.029166666667</v>
          </cell>
          <cell r="AT1636">
            <v>45270.029166666667</v>
          </cell>
          <cell r="AU1636"/>
          <cell r="AV1636"/>
          <cell r="AW1636"/>
          <cell r="AX1636"/>
          <cell r="AY1636"/>
          <cell r="AZ1636"/>
          <cell r="BA1636"/>
          <cell r="BB1636"/>
          <cell r="BC1636" t="str">
            <v>PAID</v>
          </cell>
          <cell r="BD1636"/>
          <cell r="BE1636">
            <v>45242.82916666667</v>
          </cell>
          <cell r="BF1636">
            <v>27.170833333329938</v>
          </cell>
          <cell r="BG1636">
            <v>45233</v>
          </cell>
          <cell r="BH1636">
            <v>45270</v>
          </cell>
        </row>
        <row r="1637">
          <cell r="E1637" t="str">
            <v>X23072566937</v>
          </cell>
          <cell r="F1637" t="str">
            <v>MUHAMMAD ATEEQUE DHEDHI BHYRIA</v>
          </cell>
          <cell r="G1637" t="str">
            <v>J. AGUILAR, PAMPLONA III, LAS PINAS CITY</v>
          </cell>
          <cell r="H1637" t="str">
            <v>LAS PIÑAS CITY</v>
          </cell>
          <cell r="I1637" t="str">
            <v>PARAÑAQUE</v>
          </cell>
          <cell r="J1637" t="str">
            <v>ssp 0919, tentative</v>
          </cell>
          <cell r="K1637" t="str">
            <v>W/O ISSUE</v>
          </cell>
          <cell r="L1637" t="str">
            <v>CHALLENGER</v>
          </cell>
          <cell r="M1637" t="str">
            <v>CLOSE</v>
          </cell>
          <cell r="N1637" t="str">
            <v>JSP</v>
          </cell>
          <cell r="O1637">
            <v>29.58</v>
          </cell>
          <cell r="P1637">
            <v>19.942799999999998</v>
          </cell>
          <cell r="Q1637">
            <v>40.380000000000003</v>
          </cell>
          <cell r="R1637">
            <v>56</v>
          </cell>
          <cell r="S1637">
            <v>238997.57</v>
          </cell>
          <cell r="T1637" t="str">
            <v>NEW</v>
          </cell>
          <cell r="U1637">
            <v>23073.65</v>
          </cell>
          <cell r="V1637">
            <v>16209.41</v>
          </cell>
          <cell r="W1637">
            <v>45173.589583333334</v>
          </cell>
          <cell r="X1637">
            <v>45177</v>
          </cell>
          <cell r="Y1637">
            <v>45174</v>
          </cell>
          <cell r="Z1637"/>
          <cell r="AA1637">
            <v>45192.338194444441</v>
          </cell>
          <cell r="AB1637">
            <v>45350.767361111109</v>
          </cell>
          <cell r="AC1637">
            <v>18.748611111106584</v>
          </cell>
          <cell r="AD1637">
            <v>15.338194444440887</v>
          </cell>
          <cell r="AE1637">
            <v>158.42916666666861</v>
          </cell>
          <cell r="AF1637">
            <v>45191.66396349862</v>
          </cell>
          <cell r="AG1637">
            <v>45200.28379820937</v>
          </cell>
          <cell r="AH1637">
            <v>45223.589583333334</v>
          </cell>
          <cell r="AI1637">
            <v>0.66722998365996955</v>
          </cell>
          <cell r="AJ1637">
            <v>3.9607291666667153</v>
          </cell>
          <cell r="AK1637">
            <v>20</v>
          </cell>
          <cell r="AL1637">
            <v>34</v>
          </cell>
          <cell r="AM1637">
            <v>21.074380165289259</v>
          </cell>
          <cell r="AN1637">
            <v>26.694214876033058</v>
          </cell>
          <cell r="AO1637">
            <v>18.074380165289259</v>
          </cell>
          <cell r="AP1637">
            <v>40</v>
          </cell>
          <cell r="AQ1637">
            <v>32</v>
          </cell>
          <cell r="AR1637">
            <v>27</v>
          </cell>
          <cell r="AS1637">
            <v>45224.338194444441</v>
          </cell>
          <cell r="AT1637">
            <v>45219.338194444441</v>
          </cell>
          <cell r="AU1637"/>
          <cell r="AV1637"/>
          <cell r="AW1637"/>
          <cell r="AX1637"/>
          <cell r="AY1637"/>
          <cell r="AZ1637"/>
          <cell r="BA1637"/>
          <cell r="BB1637"/>
          <cell r="BC1637" t="str">
            <v>PAID</v>
          </cell>
          <cell r="BD1637"/>
          <cell r="BE1637">
            <v>45195.338194444441</v>
          </cell>
          <cell r="BF1637">
            <v>74.661805555559113</v>
          </cell>
          <cell r="BG1637">
            <v>45192</v>
          </cell>
          <cell r="BH1637">
            <v>45270</v>
          </cell>
        </row>
        <row r="1638">
          <cell r="E1638" t="str">
            <v>X23083192636</v>
          </cell>
          <cell r="F1638" t="str">
            <v>ELWYN GERAINT DESUYO LLOYD</v>
          </cell>
          <cell r="G1638" t="str">
            <v>AURORA, VERGONVILLE SUBD, LAS PINAS CITY</v>
          </cell>
          <cell r="H1638" t="str">
            <v>LAS PIÑAS CITY</v>
          </cell>
          <cell r="I1638" t="str">
            <v>PARAÑAQUE</v>
          </cell>
          <cell r="J1638"/>
          <cell r="K1638" t="str">
            <v>W/O ISSUE</v>
          </cell>
          <cell r="L1638" t="str">
            <v>CHALLENGER</v>
          </cell>
          <cell r="M1638" t="str">
            <v>CLOSE</v>
          </cell>
          <cell r="N1638" t="str">
            <v>JSP</v>
          </cell>
          <cell r="O1638">
            <v>52.16</v>
          </cell>
          <cell r="P1638">
            <v>41.347999999999999</v>
          </cell>
          <cell r="Q1638">
            <v>78.17</v>
          </cell>
          <cell r="R1638">
            <v>44</v>
          </cell>
          <cell r="S1638">
            <v>363722.74</v>
          </cell>
          <cell r="T1638" t="str">
            <v>NEW</v>
          </cell>
          <cell r="U1638">
            <v>45426.16</v>
          </cell>
          <cell r="V1638">
            <v>43114.41</v>
          </cell>
          <cell r="W1638">
            <v>45237.329861111109</v>
          </cell>
          <cell r="X1638">
            <v>45239</v>
          </cell>
          <cell r="Y1638">
            <v>45238</v>
          </cell>
          <cell r="Z1638"/>
          <cell r="AA1638">
            <v>45244.418055555558</v>
          </cell>
          <cell r="AB1638">
            <v>45358.657638888886</v>
          </cell>
          <cell r="AC1638">
            <v>7.0881944444481633</v>
          </cell>
          <cell r="AD1638">
            <v>5.4180555555576575</v>
          </cell>
          <cell r="AE1638">
            <v>114.23958333332848</v>
          </cell>
          <cell r="AF1638">
            <v>45257.415362969849</v>
          </cell>
          <cell r="AG1638">
            <v>45266.571496798839</v>
          </cell>
          <cell r="AH1638">
            <v>45287.329861111109</v>
          </cell>
          <cell r="AI1638">
            <v>0.23028071323146809</v>
          </cell>
          <cell r="AJ1638">
            <v>2.7199900793649641</v>
          </cell>
          <cell r="AK1638">
            <v>23</v>
          </cell>
          <cell r="AL1638">
            <v>36</v>
          </cell>
          <cell r="AM1638">
            <v>23.085501858736059</v>
          </cell>
          <cell r="AN1638">
            <v>29.241635687732341</v>
          </cell>
          <cell r="AO1638">
            <v>20.085501858736059</v>
          </cell>
          <cell r="AP1638">
            <v>42</v>
          </cell>
          <cell r="AQ1638">
            <v>33.6</v>
          </cell>
          <cell r="AR1638">
            <v>28.6</v>
          </cell>
          <cell r="AS1638">
            <v>45278.018055555556</v>
          </cell>
          <cell r="AT1638">
            <v>45273.018055555556</v>
          </cell>
          <cell r="AU1638"/>
          <cell r="AV1638"/>
          <cell r="AW1638"/>
          <cell r="AX1638"/>
          <cell r="AY1638"/>
          <cell r="AZ1638"/>
          <cell r="BA1638"/>
          <cell r="BB1638"/>
          <cell r="BC1638" t="str">
            <v>PAID</v>
          </cell>
          <cell r="BD1638"/>
          <cell r="BE1638">
            <v>45247.418055555558</v>
          </cell>
          <cell r="BF1638">
            <v>22.581944444442343</v>
          </cell>
          <cell r="BG1638">
            <v>45244</v>
          </cell>
          <cell r="BH1638">
            <v>45270</v>
          </cell>
        </row>
        <row r="1639">
          <cell r="E1639" t="str">
            <v>X23062331272</v>
          </cell>
          <cell r="F1639" t="str">
            <v>CLARISSA F. REYES</v>
          </cell>
          <cell r="G1639" t="str">
            <v>TAMARIND, AYALA-ALABANG VILL, MUNTINLUPA</v>
          </cell>
          <cell r="H1639" t="str">
            <v>MUNTINLUPA CITY</v>
          </cell>
          <cell r="I1639" t="str">
            <v>PARAÑAQUE</v>
          </cell>
          <cell r="J1639" t="str">
            <v>sched for meter 091423, 3rd hr</v>
          </cell>
          <cell r="K1639" t="str">
            <v>W/O ISSUE</v>
          </cell>
          <cell r="L1639" t="str">
            <v>CHALLENGER</v>
          </cell>
          <cell r="M1639" t="str">
            <v>CLOSE</v>
          </cell>
          <cell r="N1639" t="str">
            <v>JSP</v>
          </cell>
          <cell r="O1639">
            <v>52.74</v>
          </cell>
          <cell r="P1639">
            <v>44.136099999999999</v>
          </cell>
          <cell r="Q1639">
            <v>80.349999999999994</v>
          </cell>
          <cell r="R1639">
            <v>90</v>
          </cell>
          <cell r="S1639">
            <v>393722.08</v>
          </cell>
          <cell r="T1639" t="str">
            <v>NEW</v>
          </cell>
          <cell r="U1639">
            <v>41124.76</v>
          </cell>
          <cell r="V1639">
            <v>51729.94</v>
          </cell>
          <cell r="W1639">
            <v>45168.703472222223</v>
          </cell>
          <cell r="X1639">
            <v>45173</v>
          </cell>
          <cell r="Y1639">
            <v>45170</v>
          </cell>
          <cell r="Z1639"/>
          <cell r="AA1639">
            <v>45183.675000000003</v>
          </cell>
          <cell r="AB1639">
            <v>45370.726388888892</v>
          </cell>
          <cell r="AC1639">
            <v>14.971527777779556</v>
          </cell>
          <cell r="AD1639">
            <v>10.67500000000291</v>
          </cell>
          <cell r="AE1639">
            <v>187.05138888888905</v>
          </cell>
          <cell r="AF1639">
            <v>45188.003852450362</v>
          </cell>
          <cell r="AG1639">
            <v>45196.950620511197</v>
          </cell>
          <cell r="AH1639">
            <v>45218.703472222223</v>
          </cell>
          <cell r="AI1639">
            <v>0.50351813370281628</v>
          </cell>
          <cell r="AJ1639">
            <v>4.453604497354501</v>
          </cell>
          <cell r="AK1639">
            <v>23</v>
          </cell>
          <cell r="AL1639">
            <v>34</v>
          </cell>
          <cell r="AM1639">
            <v>22.300380228136884</v>
          </cell>
          <cell r="AN1639">
            <v>28.247148288973385</v>
          </cell>
          <cell r="AO1639">
            <v>19.300380228136884</v>
          </cell>
          <cell r="AP1639">
            <v>42</v>
          </cell>
          <cell r="AQ1639">
            <v>33.6</v>
          </cell>
          <cell r="AR1639">
            <v>28.6</v>
          </cell>
          <cell r="AS1639">
            <v>45217.275000000001</v>
          </cell>
          <cell r="AT1639">
            <v>45212.275000000001</v>
          </cell>
          <cell r="AU1639"/>
          <cell r="AV1639"/>
          <cell r="AW1639"/>
          <cell r="AX1639"/>
          <cell r="AY1639"/>
          <cell r="AZ1639"/>
          <cell r="BA1639"/>
          <cell r="BB1639"/>
          <cell r="BC1639" t="str">
            <v>PAID</v>
          </cell>
          <cell r="BD1639"/>
          <cell r="BE1639">
            <v>45186.675000000003</v>
          </cell>
          <cell r="BF1639">
            <v>83.32499999999709</v>
          </cell>
          <cell r="BG1639">
            <v>45183</v>
          </cell>
          <cell r="BH1639">
            <v>45270</v>
          </cell>
        </row>
        <row r="1640">
          <cell r="E1640" t="str">
            <v>X23010172023</v>
          </cell>
          <cell r="F1640" t="str">
            <v>GRACE C. BAUTISTA</v>
          </cell>
          <cell r="G1640" t="str">
            <v>ST. JEROME EMILIANI, BAHAYANG PAG-ASA PH 5, BACOOR</v>
          </cell>
          <cell r="H1640" t="str">
            <v>BACOOR CITY</v>
          </cell>
          <cell r="I1640" t="str">
            <v>DASMA</v>
          </cell>
          <cell r="J1640"/>
          <cell r="K1640" t="str">
            <v>W/O ISSUE</v>
          </cell>
          <cell r="L1640" t="str">
            <v>ECOM</v>
          </cell>
          <cell r="M1640" t="str">
            <v>CLOSE</v>
          </cell>
          <cell r="N1640" t="str">
            <v>RRG</v>
          </cell>
          <cell r="O1640">
            <v>15.2</v>
          </cell>
          <cell r="P1640">
            <v>8.89</v>
          </cell>
          <cell r="Q1640">
            <v>20.8</v>
          </cell>
          <cell r="R1640">
            <v>5</v>
          </cell>
          <cell r="S1640">
            <v>33621.33</v>
          </cell>
          <cell r="T1640" t="str">
            <v>NEW</v>
          </cell>
          <cell r="U1640">
            <v>11493.44</v>
          </cell>
          <cell r="V1640">
            <v>11493.439999999999</v>
          </cell>
          <cell r="W1640">
            <v>45012.581944444442</v>
          </cell>
          <cell r="X1640">
            <v>45015</v>
          </cell>
          <cell r="Y1640">
            <v>45016</v>
          </cell>
          <cell r="Z1640"/>
          <cell r="AA1640">
            <v>45017</v>
          </cell>
          <cell r="AB1640">
            <v>45400.79791666667</v>
          </cell>
          <cell r="AC1640">
            <v>4.4180555555576575</v>
          </cell>
          <cell r="AD1640">
            <v>2</v>
          </cell>
          <cell r="AE1640">
            <v>383.79791666667006</v>
          </cell>
          <cell r="AF1640">
            <v>45031.356137992829</v>
          </cell>
          <cell r="AG1640">
            <v>45040.16258960573</v>
          </cell>
          <cell r="AH1640">
            <v>45062.581944444442</v>
          </cell>
          <cell r="AI1640">
            <v>0.15217746913587485</v>
          </cell>
          <cell r="AJ1640">
            <v>9.5949479166667508</v>
          </cell>
          <cell r="AK1640">
            <v>20</v>
          </cell>
          <cell r="AL1640">
            <v>36</v>
          </cell>
          <cell r="AM1640">
            <v>21.774193548387096</v>
          </cell>
          <cell r="AN1640">
            <v>27.58064516129032</v>
          </cell>
          <cell r="AO1640">
            <v>18.774193548387096</v>
          </cell>
          <cell r="AP1640">
            <v>40</v>
          </cell>
          <cell r="AQ1640">
            <v>32</v>
          </cell>
          <cell r="AR1640">
            <v>27</v>
          </cell>
          <cell r="AS1640">
            <v>45049</v>
          </cell>
          <cell r="AT1640">
            <v>45044</v>
          </cell>
          <cell r="AU1640"/>
          <cell r="AV1640"/>
          <cell r="AW1640"/>
          <cell r="AX1640"/>
          <cell r="AY1640"/>
          <cell r="AZ1640"/>
          <cell r="BA1640"/>
          <cell r="BB1640"/>
          <cell r="BC1640" t="str">
            <v>PAID</v>
          </cell>
          <cell r="BD1640"/>
          <cell r="BE1640">
            <v>45020</v>
          </cell>
          <cell r="BF1640">
            <v>250</v>
          </cell>
          <cell r="BG1640">
            <v>45017</v>
          </cell>
          <cell r="BH1640">
            <v>45270</v>
          </cell>
        </row>
        <row r="1641">
          <cell r="E1641" t="str">
            <v>X23010129464</v>
          </cell>
          <cell r="F1641" t="str">
            <v>BERNARD SIMEON CORPORATION</v>
          </cell>
          <cell r="G1641" t="str">
            <v>PALERMO, TOWN AND COUNTRY WEST SUBD, BACOOR</v>
          </cell>
          <cell r="H1641" t="str">
            <v>BACOOR CITY</v>
          </cell>
          <cell r="I1641" t="str">
            <v>DASMA</v>
          </cell>
          <cell r="J1641"/>
          <cell r="K1641" t="str">
            <v>W/ ISSUE</v>
          </cell>
          <cell r="L1641" t="str">
            <v>CHALLENGER</v>
          </cell>
          <cell r="M1641" t="str">
            <v>CLOSE</v>
          </cell>
          <cell r="N1641" t="str">
            <v>JSP</v>
          </cell>
          <cell r="O1641">
            <v>249.04</v>
          </cell>
          <cell r="P1641">
            <v>173.96369999999999</v>
          </cell>
          <cell r="Q1641">
            <v>357.43</v>
          </cell>
          <cell r="R1641">
            <v>28</v>
          </cell>
          <cell r="S1641">
            <v>803450.88</v>
          </cell>
          <cell r="T1641" t="str">
            <v>NEW</v>
          </cell>
          <cell r="U1641">
            <v>193721.95</v>
          </cell>
          <cell r="V1641">
            <v>180454.37</v>
          </cell>
          <cell r="W1641">
            <v>45048.681250000001</v>
          </cell>
          <cell r="X1641">
            <v>45050</v>
          </cell>
          <cell r="Y1641">
            <v>45049</v>
          </cell>
          <cell r="Z1641"/>
          <cell r="AA1641">
            <v>45075.336111111108</v>
          </cell>
          <cell r="AB1641">
            <v>45420.544444444444</v>
          </cell>
          <cell r="AC1641">
            <v>26.654861111106584</v>
          </cell>
          <cell r="AD1641">
            <v>25.336111111108039</v>
          </cell>
          <cell r="AE1641">
            <v>345.20833333333576</v>
          </cell>
          <cell r="AF1641">
            <v>45071.152948113209</v>
          </cell>
          <cell r="AG1641">
            <v>45080.945400943398</v>
          </cell>
          <cell r="AH1641">
            <v>45098.681250000001</v>
          </cell>
          <cell r="AI1641">
            <v>0.7848375771603604</v>
          </cell>
          <cell r="AJ1641">
            <v>7.1918402777778283</v>
          </cell>
          <cell r="AK1641">
            <v>30</v>
          </cell>
          <cell r="AL1641">
            <v>36</v>
          </cell>
          <cell r="AM1641">
            <v>25.471698113207545</v>
          </cell>
          <cell r="AN1641">
            <v>32.264150943396224</v>
          </cell>
          <cell r="AO1641">
            <v>22.471698113207545</v>
          </cell>
          <cell r="AP1641">
            <v>48</v>
          </cell>
          <cell r="AQ1641">
            <v>38.400000000000006</v>
          </cell>
          <cell r="AR1641">
            <v>33.400000000000006</v>
          </cell>
          <cell r="AS1641">
            <v>45113.736111111109</v>
          </cell>
          <cell r="AT1641">
            <v>45108.736111111109</v>
          </cell>
          <cell r="AU1641"/>
          <cell r="AV1641"/>
          <cell r="AW1641"/>
          <cell r="AX1641"/>
          <cell r="AY1641"/>
          <cell r="AZ1641"/>
          <cell r="BA1641"/>
          <cell r="BB1641"/>
          <cell r="BC1641" t="str">
            <v>PAID</v>
          </cell>
          <cell r="BD1641"/>
          <cell r="BE1641">
            <v>45078.336111111108</v>
          </cell>
          <cell r="BF1641">
            <v>191.66388888889196</v>
          </cell>
          <cell r="BG1641">
            <v>45075</v>
          </cell>
          <cell r="BH1641">
            <v>45270</v>
          </cell>
        </row>
        <row r="1642">
          <cell r="E1642" t="str">
            <v>X23010142551</v>
          </cell>
          <cell r="F1642" t="str">
            <v>DITO TELECOMMUNITY CORPORATION</v>
          </cell>
          <cell r="G1642" t="str">
            <v>ARAGON CPD, ARAGON CPD, BACOOR</v>
          </cell>
          <cell r="H1642" t="str">
            <v>BACOOR CITY</v>
          </cell>
          <cell r="I1642" t="str">
            <v>DASMA</v>
          </cell>
          <cell r="J1642"/>
          <cell r="K1642" t="str">
            <v>W/O ISSUE</v>
          </cell>
          <cell r="L1642" t="str">
            <v>CHALLENGER</v>
          </cell>
          <cell r="M1642" t="str">
            <v>CLOSE</v>
          </cell>
          <cell r="N1642" t="str">
            <v>IJP</v>
          </cell>
          <cell r="O1642">
            <v>82.7</v>
          </cell>
          <cell r="P1642">
            <v>64.043099999999995</v>
          </cell>
          <cell r="Q1642">
            <v>135.25</v>
          </cell>
          <cell r="R1642">
            <v>29</v>
          </cell>
          <cell r="S1642">
            <v>514911.49</v>
          </cell>
          <cell r="T1642" t="str">
            <v>NEW</v>
          </cell>
          <cell r="U1642">
            <v>64450.69999999999</v>
          </cell>
          <cell r="V1642">
            <v>51510.18</v>
          </cell>
          <cell r="W1642">
            <v>44970.645833333336</v>
          </cell>
          <cell r="X1642">
            <v>44978.633333333331</v>
          </cell>
          <cell r="Y1642">
            <v>44972</v>
          </cell>
          <cell r="Z1642"/>
          <cell r="AA1642">
            <v>44982.367361111108</v>
          </cell>
          <cell r="AB1642">
            <v>45586.646527777775</v>
          </cell>
          <cell r="AC1642">
            <v>11.72152777777228</v>
          </cell>
          <cell r="AD1642">
            <v>3.734027777776646</v>
          </cell>
          <cell r="AE1642">
            <v>604.27916666666715</v>
          </cell>
          <cell r="AF1642">
            <v>44991.85272988506</v>
          </cell>
          <cell r="AG1642">
            <v>45001.307902298853</v>
          </cell>
          <cell r="AH1642">
            <v>45020.645833333336</v>
          </cell>
          <cell r="AI1642">
            <v>0.36316699311473943</v>
          </cell>
          <cell r="AJ1642">
            <v>13.733617424242436</v>
          </cell>
          <cell r="AK1642">
            <v>26</v>
          </cell>
          <cell r="AL1642">
            <v>36</v>
          </cell>
          <cell r="AM1642">
            <v>24.206896551724139</v>
          </cell>
          <cell r="AN1642">
            <v>30.662068965517239</v>
          </cell>
          <cell r="AO1642">
            <v>21.206896551724139</v>
          </cell>
          <cell r="AP1642">
            <v>44</v>
          </cell>
          <cell r="AQ1642">
            <v>35.200000000000003</v>
          </cell>
          <cell r="AR1642">
            <v>30.200000000000003</v>
          </cell>
          <cell r="AS1642">
            <v>45017.567361111105</v>
          </cell>
          <cell r="AT1642">
            <v>45012.567361111105</v>
          </cell>
          <cell r="AU1642"/>
          <cell r="AV1642"/>
          <cell r="AW1642"/>
          <cell r="AX1642"/>
          <cell r="AY1642"/>
          <cell r="AZ1642"/>
          <cell r="BA1642"/>
          <cell r="BB1642"/>
          <cell r="BC1642" t="str">
            <v>PAID</v>
          </cell>
          <cell r="BD1642" t="str">
            <v>WITH BACKJOB</v>
          </cell>
          <cell r="BE1642">
            <v>44985.367361111108</v>
          </cell>
          <cell r="BF1642">
            <v>284.63263888889196</v>
          </cell>
          <cell r="BG1642">
            <v>44982</v>
          </cell>
          <cell r="BH1642">
            <v>45270</v>
          </cell>
        </row>
        <row r="1643">
          <cell r="E1643" t="str">
            <v>X23020677623</v>
          </cell>
          <cell r="F1643" t="str">
            <v>PROBIO MEDCARE INCORPORATED</v>
          </cell>
          <cell r="G1643" t="str">
            <v>AGUIRRE, BF HOMES, PARANAQUE</v>
          </cell>
          <cell r="H1643" t="str">
            <v>PARAÑAQUE CITY</v>
          </cell>
          <cell r="I1643" t="str">
            <v>PARAÑAQUE</v>
          </cell>
          <cell r="J1643" t="str">
            <v>For execution on June 1</v>
          </cell>
          <cell r="K1643" t="str">
            <v>W/ ISSUE</v>
          </cell>
          <cell r="L1643" t="str">
            <v>ECOM</v>
          </cell>
          <cell r="M1643" t="str">
            <v>CLOSE</v>
          </cell>
          <cell r="N1643" t="str">
            <v>JSP</v>
          </cell>
          <cell r="O1643">
            <v>51.62</v>
          </cell>
          <cell r="P1643">
            <v>5.18</v>
          </cell>
          <cell r="Q1643">
            <v>70.75</v>
          </cell>
          <cell r="R1643">
            <v>86</v>
          </cell>
          <cell r="S1643">
            <v>101445.25</v>
          </cell>
          <cell r="T1643" t="str">
            <v>NEW</v>
          </cell>
          <cell r="U1643">
            <v>40227.519999999997</v>
          </cell>
          <cell r="V1643">
            <v>37281.760000000002</v>
          </cell>
          <cell r="W1643">
            <v>45041.661111111112</v>
          </cell>
          <cell r="X1643">
            <v>45049</v>
          </cell>
          <cell r="Y1643">
            <v>45050</v>
          </cell>
          <cell r="Z1643"/>
          <cell r="AA1643">
            <v>45079.688194444447</v>
          </cell>
          <cell r="AB1643">
            <v>45272.731249999997</v>
          </cell>
          <cell r="AC1643">
            <v>38.027083333334303</v>
          </cell>
          <cell r="AD1643">
            <v>30.688194444446708</v>
          </cell>
          <cell r="AE1643">
            <v>193.04305555555038</v>
          </cell>
          <cell r="AF1643">
            <v>45060.961491339251</v>
          </cell>
          <cell r="AG1643">
            <v>45069.908259400087</v>
          </cell>
          <cell r="AH1643">
            <v>45091.661111111112</v>
          </cell>
          <cell r="AI1643">
            <v>1.2789159739983276</v>
          </cell>
          <cell r="AJ1643">
            <v>4.5962632275131039</v>
          </cell>
          <cell r="AK1643">
            <v>23</v>
          </cell>
          <cell r="AL1643">
            <v>34</v>
          </cell>
          <cell r="AM1643">
            <v>22.300380228136884</v>
          </cell>
          <cell r="AN1643">
            <v>28.247148288973385</v>
          </cell>
          <cell r="AO1643">
            <v>19.300380228136884</v>
          </cell>
          <cell r="AP1643">
            <v>42</v>
          </cell>
          <cell r="AQ1643">
            <v>33.6</v>
          </cell>
          <cell r="AR1643">
            <v>28.6</v>
          </cell>
          <cell r="AS1643">
            <v>45113.288194444445</v>
          </cell>
          <cell r="AT1643">
            <v>45108.288194444445</v>
          </cell>
          <cell r="AU1643"/>
          <cell r="AV1643"/>
          <cell r="AW1643"/>
          <cell r="AX1643"/>
          <cell r="AY1643"/>
          <cell r="AZ1643"/>
          <cell r="BA1643"/>
          <cell r="BB1643"/>
          <cell r="BC1643" t="str">
            <v>PAID</v>
          </cell>
          <cell r="BD1643"/>
          <cell r="BE1643">
            <v>45082.688194444447</v>
          </cell>
          <cell r="BF1643">
            <v>187.31180555555329</v>
          </cell>
          <cell r="BG1643">
            <v>45078</v>
          </cell>
          <cell r="BH1643">
            <v>45270</v>
          </cell>
        </row>
        <row r="1644">
          <cell r="E1644" t="str">
            <v>X22125027068</v>
          </cell>
          <cell r="F1644" t="str">
            <v>ALVIN JOHN KAW BOON VERGEL</v>
          </cell>
          <cell r="G1644" t="str">
            <v>LANGKA, GOLDEN ACRES SUBD, LAS PINAS CITY</v>
          </cell>
          <cell r="H1644" t="str">
            <v>LAS PIÑAS CITY</v>
          </cell>
          <cell r="I1644" t="str">
            <v>PARAÑAQUE</v>
          </cell>
          <cell r="J1644" t="str">
            <v>for execution next week</v>
          </cell>
          <cell r="K1644" t="str">
            <v>W/ ISSUE</v>
          </cell>
          <cell r="L1644" t="str">
            <v>ECOM</v>
          </cell>
          <cell r="M1644" t="str">
            <v>CLOSE</v>
          </cell>
          <cell r="N1644" t="str">
            <v>RRG</v>
          </cell>
          <cell r="O1644">
            <v>8.61</v>
          </cell>
          <cell r="P1644">
            <v>2.0594999999999999</v>
          </cell>
          <cell r="Q1644">
            <v>11.8</v>
          </cell>
          <cell r="R1644">
            <v>26</v>
          </cell>
          <cell r="S1644">
            <v>32086.49</v>
          </cell>
          <cell r="T1644" t="str">
            <v>NEW</v>
          </cell>
          <cell r="U1644">
            <v>6709.74</v>
          </cell>
          <cell r="V1644">
            <v>40352.100000000006</v>
          </cell>
          <cell r="W1644">
            <v>45063.704861111109</v>
          </cell>
          <cell r="X1644">
            <v>45069</v>
          </cell>
          <cell r="Y1644">
            <v>45068</v>
          </cell>
          <cell r="Z1644"/>
          <cell r="AA1644">
            <v>45163.540277777778</v>
          </cell>
          <cell r="AB1644">
            <v>45358.856944444444</v>
          </cell>
          <cell r="AC1644">
            <v>99.835416666668607</v>
          </cell>
          <cell r="AD1644">
            <v>94.540277777778101</v>
          </cell>
          <cell r="AE1644">
            <v>195.3166666666657</v>
          </cell>
          <cell r="AF1644">
            <v>45082.479054659496</v>
          </cell>
          <cell r="AG1644">
            <v>45091.285506272397</v>
          </cell>
          <cell r="AH1644">
            <v>45113.704861111109</v>
          </cell>
          <cell r="AI1644">
            <v>3.4387754629630294</v>
          </cell>
          <cell r="AJ1644">
            <v>4.8829166666666426</v>
          </cell>
          <cell r="AK1644">
            <v>20</v>
          </cell>
          <cell r="AL1644">
            <v>36</v>
          </cell>
          <cell r="AM1644">
            <v>21.774193548387096</v>
          </cell>
          <cell r="AN1644">
            <v>27.58064516129032</v>
          </cell>
          <cell r="AO1644">
            <v>18.774193548387096</v>
          </cell>
          <cell r="AP1644">
            <v>40</v>
          </cell>
          <cell r="AQ1644">
            <v>32</v>
          </cell>
          <cell r="AR1644">
            <v>27</v>
          </cell>
          <cell r="AS1644">
            <v>45195.540277777778</v>
          </cell>
          <cell r="AT1644">
            <v>45190.540277777778</v>
          </cell>
          <cell r="AU1644"/>
          <cell r="AV1644"/>
          <cell r="AW1644"/>
          <cell r="AX1644"/>
          <cell r="AY1644"/>
          <cell r="AZ1644"/>
          <cell r="BA1644"/>
          <cell r="BB1644"/>
          <cell r="BC1644" t="str">
            <v>PAID</v>
          </cell>
          <cell r="BD1644"/>
          <cell r="BE1644">
            <v>45166.540277777778</v>
          </cell>
          <cell r="BF1644">
            <v>103.4597222222219</v>
          </cell>
          <cell r="BG1644">
            <v>45163</v>
          </cell>
          <cell r="BH1644">
            <v>45270</v>
          </cell>
        </row>
        <row r="1645">
          <cell r="E1645" t="str">
            <v>X23062339368</v>
          </cell>
          <cell r="F1645" t="str">
            <v>KATHERINE ALBA SALO</v>
          </cell>
          <cell r="G1645" t="str">
            <v>BLOCK 11, LINDENWOOD RESIDENCES, MUNTINLUPA</v>
          </cell>
          <cell r="H1645" t="str">
            <v>MUNTINLUPA CITY</v>
          </cell>
          <cell r="I1645" t="str">
            <v>PARAÑAQUE</v>
          </cell>
          <cell r="J1645"/>
          <cell r="K1645" t="str">
            <v>W/O ISSUE</v>
          </cell>
          <cell r="L1645" t="str">
            <v>ECOM</v>
          </cell>
          <cell r="M1645" t="str">
            <v>CLOSE</v>
          </cell>
          <cell r="N1645" t="str">
            <v>RRG</v>
          </cell>
          <cell r="O1645">
            <v>10.35</v>
          </cell>
          <cell r="P1645">
            <v>3.58</v>
          </cell>
          <cell r="Q1645">
            <v>14.18</v>
          </cell>
          <cell r="R1645">
            <v>50</v>
          </cell>
          <cell r="S1645">
            <v>41378.089999999997</v>
          </cell>
          <cell r="T1645" t="str">
            <v>MODIFICATION</v>
          </cell>
          <cell r="U1645">
            <v>8065.73</v>
          </cell>
          <cell r="V1645">
            <v>3896.5</v>
          </cell>
          <cell r="W1645">
            <v>45127.65625</v>
          </cell>
          <cell r="X1645">
            <v>45134</v>
          </cell>
          <cell r="Y1645">
            <v>45129</v>
          </cell>
          <cell r="Z1645"/>
          <cell r="AA1645">
            <v>45163.542361111111</v>
          </cell>
          <cell r="AB1645">
            <v>45504.894444444442</v>
          </cell>
          <cell r="AC1645">
            <v>35.886111111110949</v>
          </cell>
          <cell r="AD1645">
            <v>29.542361111110949</v>
          </cell>
          <cell r="AE1645">
            <v>341.35208333333139</v>
          </cell>
          <cell r="AF1645">
            <v>45146.430443548386</v>
          </cell>
          <cell r="AG1645">
            <v>45155.236895161288</v>
          </cell>
          <cell r="AH1645">
            <v>45177.65625</v>
          </cell>
          <cell r="AI1645">
            <v>1.2360771604938214</v>
          </cell>
          <cell r="AJ1645">
            <v>8.5338020833332848</v>
          </cell>
          <cell r="AK1645">
            <v>20</v>
          </cell>
          <cell r="AL1645">
            <v>36</v>
          </cell>
          <cell r="AM1645">
            <v>21.774193548387096</v>
          </cell>
          <cell r="AN1645">
            <v>27.58064516129032</v>
          </cell>
          <cell r="AO1645">
            <v>18.774193548387096</v>
          </cell>
          <cell r="AP1645">
            <v>40</v>
          </cell>
          <cell r="AQ1645">
            <v>32</v>
          </cell>
          <cell r="AR1645">
            <v>27</v>
          </cell>
          <cell r="AS1645">
            <v>45195.542361111111</v>
          </cell>
          <cell r="AT1645">
            <v>45190.542361111111</v>
          </cell>
          <cell r="AU1645"/>
          <cell r="AV1645"/>
          <cell r="AW1645"/>
          <cell r="AX1645"/>
          <cell r="AY1645"/>
          <cell r="AZ1645"/>
          <cell r="BA1645"/>
          <cell r="BB1645"/>
          <cell r="BC1645" t="str">
            <v>PAID</v>
          </cell>
          <cell r="BD1645"/>
          <cell r="BE1645">
            <v>45166.542361111111</v>
          </cell>
          <cell r="BF1645">
            <v>103.45763888888905</v>
          </cell>
          <cell r="BG1645">
            <v>45143</v>
          </cell>
          <cell r="BH1645">
            <v>45270</v>
          </cell>
        </row>
        <row r="1646">
          <cell r="E1646" t="str">
            <v>X23020419452</v>
          </cell>
          <cell r="F1646" t="str">
            <v>CITY GOVERNMENT OF BACOOR</v>
          </cell>
          <cell r="G1646" t="str">
            <v>AGUINALDO, BAHAYANG PAG-ASA PH 5, BACOOR</v>
          </cell>
          <cell r="H1646" t="str">
            <v>BACOOR CITY</v>
          </cell>
          <cell r="I1646" t="str">
            <v>DASMA</v>
          </cell>
          <cell r="J1646"/>
          <cell r="K1646" t="str">
            <v>W/O ISSUE</v>
          </cell>
          <cell r="L1646" t="str">
            <v>ECOM</v>
          </cell>
          <cell r="M1646" t="str">
            <v>CLOSE</v>
          </cell>
          <cell r="N1646" t="str">
            <v>RRG</v>
          </cell>
          <cell r="O1646">
            <v>61.81</v>
          </cell>
          <cell r="P1646">
            <v>52.132100000000001</v>
          </cell>
          <cell r="Q1646">
            <v>92.58</v>
          </cell>
          <cell r="R1646">
            <v>25.5</v>
          </cell>
          <cell r="S1646">
            <v>317620.05</v>
          </cell>
          <cell r="T1646" t="str">
            <v>NEW</v>
          </cell>
          <cell r="U1646">
            <v>52486.67</v>
          </cell>
          <cell r="V1646">
            <v>31102.400000000001</v>
          </cell>
          <cell r="W1646">
            <v>45211.678472222222</v>
          </cell>
          <cell r="X1646">
            <v>45217</v>
          </cell>
          <cell r="Y1646">
            <v>45215</v>
          </cell>
          <cell r="Z1646"/>
          <cell r="AA1646">
            <v>45226.68472222222</v>
          </cell>
          <cell r="AB1646">
            <v>45416.304861111108</v>
          </cell>
          <cell r="AC1646">
            <v>15.006249999998545</v>
          </cell>
          <cell r="AD1646">
            <v>9.6847222222204437</v>
          </cell>
          <cell r="AE1646">
            <v>189.6201388888876</v>
          </cell>
          <cell r="AF1646">
            <v>45231.763974080961</v>
          </cell>
          <cell r="AG1646">
            <v>45240.920107909951</v>
          </cell>
          <cell r="AH1646">
            <v>45261.678472222222</v>
          </cell>
          <cell r="AI1646">
            <v>0.48752189009657104</v>
          </cell>
          <cell r="AJ1646">
            <v>4.5147652116401806</v>
          </cell>
          <cell r="AK1646">
            <v>23</v>
          </cell>
          <cell r="AL1646">
            <v>36</v>
          </cell>
          <cell r="AM1646">
            <v>23.085501858736059</v>
          </cell>
          <cell r="AN1646">
            <v>29.241635687732341</v>
          </cell>
          <cell r="AO1646">
            <v>20.085501858736059</v>
          </cell>
          <cell r="AP1646">
            <v>42</v>
          </cell>
          <cell r="AQ1646">
            <v>33.6</v>
          </cell>
          <cell r="AR1646">
            <v>28.6</v>
          </cell>
          <cell r="AS1646">
            <v>45260.284722222219</v>
          </cell>
          <cell r="AT1646">
            <v>45255.284722222219</v>
          </cell>
          <cell r="AU1646"/>
          <cell r="AV1646"/>
          <cell r="AW1646"/>
          <cell r="AX1646"/>
          <cell r="AY1646"/>
          <cell r="AZ1646"/>
          <cell r="BA1646"/>
          <cell r="BB1646"/>
          <cell r="BC1646" t="str">
            <v>PAID</v>
          </cell>
          <cell r="BD1646"/>
          <cell r="BE1646">
            <v>45229.68472222222</v>
          </cell>
          <cell r="BF1646">
            <v>40.315277777779556</v>
          </cell>
          <cell r="BG1646">
            <v>45225</v>
          </cell>
          <cell r="BH1646">
            <v>45270</v>
          </cell>
        </row>
        <row r="1647">
          <cell r="E1647" t="str">
            <v>X22125148689</v>
          </cell>
          <cell r="F1647" t="str">
            <v>WENPHIL CORPORATION</v>
          </cell>
          <cell r="G1647" t="str">
            <v>MOLINO ROAD, MOLINO III, BACOOR</v>
          </cell>
          <cell r="H1647" t="str">
            <v>BACOOR CITY</v>
          </cell>
          <cell r="I1647" t="str">
            <v>DASMA</v>
          </cell>
          <cell r="J1647"/>
          <cell r="K1647" t="str">
            <v>W/O ISSUE</v>
          </cell>
          <cell r="L1647" t="str">
            <v>AVECO</v>
          </cell>
          <cell r="M1647" t="str">
            <v>CLOSE</v>
          </cell>
          <cell r="N1647" t="str">
            <v>JSP</v>
          </cell>
          <cell r="O1647">
            <v>80.238799999999998</v>
          </cell>
          <cell r="P1647">
            <v>27.962800000000001</v>
          </cell>
          <cell r="Q1647">
            <v>109.73</v>
          </cell>
          <cell r="R1647">
            <v>190</v>
          </cell>
          <cell r="S1647">
            <v>613596.39</v>
          </cell>
          <cell r="T1647" t="str">
            <v>NEW</v>
          </cell>
          <cell r="U1647">
            <v>62553.33</v>
          </cell>
          <cell r="V1647">
            <v>68837.61</v>
          </cell>
          <cell r="W1647">
            <v>44964.73333333333</v>
          </cell>
          <cell r="X1647">
            <v>44966</v>
          </cell>
          <cell r="Y1647">
            <v>44966</v>
          </cell>
          <cell r="Z1647"/>
          <cell r="AA1647">
            <v>44967.67083333333</v>
          </cell>
          <cell r="AB1647">
            <v>45372.538888888892</v>
          </cell>
          <cell r="AC1647">
            <v>2.9375</v>
          </cell>
          <cell r="AD1647">
            <v>1.6708333333299379</v>
          </cell>
          <cell r="AE1647">
            <v>404.86805555556202</v>
          </cell>
          <cell r="AF1647">
            <v>44984.179376498796</v>
          </cell>
          <cell r="AG1647">
            <v>44993.164988009587</v>
          </cell>
          <cell r="AH1647">
            <v>45014.73333333333</v>
          </cell>
          <cell r="AI1647">
            <v>9.8152043269230771E-2</v>
          </cell>
          <cell r="AJ1647">
            <v>9.2015467171718637</v>
          </cell>
          <cell r="AK1647">
            <v>26</v>
          </cell>
          <cell r="AL1647">
            <v>32</v>
          </cell>
          <cell r="AM1647">
            <v>22.446043165467625</v>
          </cell>
          <cell r="AN1647">
            <v>28.431654676258994</v>
          </cell>
          <cell r="AO1647">
            <v>19.446043165467625</v>
          </cell>
          <cell r="AP1647">
            <v>44</v>
          </cell>
          <cell r="AQ1647">
            <v>35.200000000000003</v>
          </cell>
          <cell r="AR1647">
            <v>30.200000000000003</v>
          </cell>
          <cell r="AS1647">
            <v>45002.870833333327</v>
          </cell>
          <cell r="AT1647">
            <v>44997.870833333327</v>
          </cell>
          <cell r="AU1647"/>
          <cell r="AV1647"/>
          <cell r="AW1647"/>
          <cell r="AX1647"/>
          <cell r="AY1647"/>
          <cell r="AZ1647"/>
          <cell r="BA1647"/>
          <cell r="BB1647"/>
          <cell r="BC1647" t="str">
            <v>PAID</v>
          </cell>
          <cell r="BD1647"/>
          <cell r="BE1647">
            <v>44970.67083333333</v>
          </cell>
          <cell r="BF1647">
            <v>300.32916666667006</v>
          </cell>
          <cell r="BG1647">
            <v>44968</v>
          </cell>
          <cell r="BH1647">
            <v>45271</v>
          </cell>
        </row>
        <row r="1648">
          <cell r="E1648" t="str">
            <v>X23010214477</v>
          </cell>
          <cell r="F1648" t="str">
            <v>SOC LAND DEVELOPMENT CORPORATION</v>
          </cell>
          <cell r="G1648" t="str">
            <v>COMMERCIAL, ANUVA RESIDENCES, MUNTINLUPA</v>
          </cell>
          <cell r="H1648" t="str">
            <v>MUNTINLUPA CITY</v>
          </cell>
          <cell r="I1648" t="str">
            <v>PARAÑAQUE</v>
          </cell>
          <cell r="J1648"/>
          <cell r="K1648" t="str">
            <v>W/O ISSUE</v>
          </cell>
          <cell r="L1648" t="str">
            <v>ECOM</v>
          </cell>
          <cell r="M1648" t="str">
            <v>CLOSE</v>
          </cell>
          <cell r="N1648" t="str">
            <v>JSP</v>
          </cell>
          <cell r="O1648">
            <v>148.13</v>
          </cell>
          <cell r="P1648">
            <v>109.69629999999999</v>
          </cell>
          <cell r="Q1648">
            <v>206.85</v>
          </cell>
          <cell r="R1648">
            <v>386</v>
          </cell>
          <cell r="S1648">
            <v>1193766.79</v>
          </cell>
          <cell r="T1648" t="str">
            <v>NEW</v>
          </cell>
          <cell r="U1648">
            <v>115187.29</v>
          </cell>
          <cell r="V1648">
            <v>115374.27</v>
          </cell>
          <cell r="W1648">
            <v>45007.699305555558</v>
          </cell>
          <cell r="X1648">
            <v>45009</v>
          </cell>
          <cell r="Y1648">
            <v>45013</v>
          </cell>
          <cell r="Z1648"/>
          <cell r="AA1648">
            <v>45021</v>
          </cell>
          <cell r="AB1648">
            <v>45336.638888888891</v>
          </cell>
          <cell r="AC1648">
            <v>13.300694444442343</v>
          </cell>
          <cell r="AD1648">
            <v>12</v>
          </cell>
          <cell r="AE1648">
            <v>315.63888888889051</v>
          </cell>
          <cell r="AF1648">
            <v>45025.699305555558</v>
          </cell>
          <cell r="AG1648">
            <v>45034.299305555556</v>
          </cell>
          <cell r="AH1648">
            <v>45057.699305555558</v>
          </cell>
          <cell r="AI1648">
            <v>0.47502480158722649</v>
          </cell>
          <cell r="AJ1648">
            <v>6.8617149758454454</v>
          </cell>
          <cell r="AK1648">
            <v>28</v>
          </cell>
          <cell r="AL1648">
            <v>28</v>
          </cell>
          <cell r="AM1648">
            <v>21</v>
          </cell>
          <cell r="AN1648">
            <v>26.6</v>
          </cell>
          <cell r="AO1648">
            <v>18</v>
          </cell>
          <cell r="AP1648">
            <v>46</v>
          </cell>
          <cell r="AQ1648">
            <v>36.800000000000004</v>
          </cell>
          <cell r="AR1648">
            <v>31.800000000000004</v>
          </cell>
          <cell r="AS1648">
            <v>45057.8</v>
          </cell>
          <cell r="AT1648">
            <v>45052.800000000003</v>
          </cell>
          <cell r="AU1648"/>
          <cell r="AV1648"/>
          <cell r="AW1648"/>
          <cell r="AX1648"/>
          <cell r="AY1648"/>
          <cell r="AZ1648"/>
          <cell r="BA1648"/>
          <cell r="BB1648"/>
          <cell r="BC1648" t="str">
            <v>PAID</v>
          </cell>
          <cell r="BD1648"/>
          <cell r="BE1648">
            <v>45024</v>
          </cell>
          <cell r="BF1648">
            <v>251</v>
          </cell>
          <cell r="BG1648">
            <v>45020</v>
          </cell>
          <cell r="BH1648">
            <v>45275</v>
          </cell>
        </row>
        <row r="1649">
          <cell r="E1649" t="str">
            <v>X23020526849</v>
          </cell>
          <cell r="F1649" t="str">
            <v>TRAKWELL TRANSPORT LINK, INC.</v>
          </cell>
          <cell r="G1649" t="str">
            <v>BF HOMES MARTINVILLE SUBD, BF HOMES MARTINVILLE SUBD, LAS PINAS CITY</v>
          </cell>
          <cell r="H1649" t="str">
            <v>LAS PIÑAS CITY</v>
          </cell>
          <cell r="I1649" t="str">
            <v>PARAÑAQUE</v>
          </cell>
          <cell r="J1649" t="str">
            <v>FOR METERING MAY 17, 2023 @ 9AM</v>
          </cell>
          <cell r="K1649" t="str">
            <v>W/O ISSUE</v>
          </cell>
          <cell r="L1649" t="str">
            <v>ECOM</v>
          </cell>
          <cell r="M1649" t="str">
            <v>CLOSE</v>
          </cell>
          <cell r="N1649" t="str">
            <v>JSP</v>
          </cell>
          <cell r="O1649">
            <v>16.847300000000001</v>
          </cell>
          <cell r="P1649">
            <v>22.502800000000001</v>
          </cell>
          <cell r="Q1649">
            <v>22.83</v>
          </cell>
          <cell r="R1649">
            <v>33</v>
          </cell>
          <cell r="S1649">
            <v>233570.29</v>
          </cell>
          <cell r="T1649" t="str">
            <v>NEW</v>
          </cell>
          <cell r="U1649">
            <v>13129.05</v>
          </cell>
          <cell r="V1649">
            <v>17318.57</v>
          </cell>
          <cell r="W1649">
            <v>45051.525000000001</v>
          </cell>
          <cell r="X1649">
            <v>45055</v>
          </cell>
          <cell r="Y1649">
            <v>45055</v>
          </cell>
          <cell r="Z1649"/>
          <cell r="AA1649">
            <v>45064.410416666666</v>
          </cell>
          <cell r="AB1649">
            <v>45301.708333333336</v>
          </cell>
          <cell r="AC1649">
            <v>12.885416666664241</v>
          </cell>
          <cell r="AD1649">
            <v>9.4104166666656965</v>
          </cell>
          <cell r="AE1649">
            <v>237.29791666667006</v>
          </cell>
          <cell r="AF1649">
            <v>45070.299193548388</v>
          </cell>
          <cell r="AG1649">
            <v>45079.105645161289</v>
          </cell>
          <cell r="AH1649">
            <v>45101.525000000001</v>
          </cell>
          <cell r="AI1649">
            <v>0.44383101851843498</v>
          </cell>
          <cell r="AJ1649">
            <v>5.9324479166667512</v>
          </cell>
          <cell r="AK1649">
            <v>20</v>
          </cell>
          <cell r="AL1649">
            <v>36</v>
          </cell>
          <cell r="AM1649">
            <v>21.774193548387096</v>
          </cell>
          <cell r="AN1649">
            <v>27.58064516129032</v>
          </cell>
          <cell r="AO1649">
            <v>18.774193548387096</v>
          </cell>
          <cell r="AP1649">
            <v>40</v>
          </cell>
          <cell r="AQ1649">
            <v>32</v>
          </cell>
          <cell r="AR1649">
            <v>27</v>
          </cell>
          <cell r="AS1649">
            <v>45096.410416666666</v>
          </cell>
          <cell r="AT1649">
            <v>45091.410416666666</v>
          </cell>
          <cell r="AU1649"/>
          <cell r="AV1649"/>
          <cell r="AW1649"/>
          <cell r="AX1649"/>
          <cell r="AY1649"/>
          <cell r="AZ1649"/>
          <cell r="BA1649"/>
          <cell r="BB1649"/>
          <cell r="BC1649" t="str">
            <v>PAID</v>
          </cell>
          <cell r="BD1649"/>
          <cell r="BE1649">
            <v>45067.410416666666</v>
          </cell>
          <cell r="BF1649">
            <v>207.5895833333343</v>
          </cell>
          <cell r="BG1649">
            <v>45063</v>
          </cell>
          <cell r="BH1649">
            <v>45275</v>
          </cell>
        </row>
        <row r="1650">
          <cell r="E1650" t="str">
            <v>X23041420228</v>
          </cell>
          <cell r="F1650" t="str">
            <v>TARA ASSET &amp; HOLDINGS CORP.</v>
          </cell>
          <cell r="G1650" t="str">
            <v>WEST SERVICE, MARCELO GREEN VILL, PARANAQUE</v>
          </cell>
          <cell r="H1650" t="str">
            <v>PARAÑAQUE CITY</v>
          </cell>
          <cell r="I1650" t="str">
            <v>PARAÑAQUE</v>
          </cell>
          <cell r="J1650"/>
          <cell r="K1650" t="str">
            <v>W/O ISSUE</v>
          </cell>
          <cell r="L1650" t="str">
            <v>ECOM</v>
          </cell>
          <cell r="M1650" t="str">
            <v>CLOSE</v>
          </cell>
          <cell r="N1650" t="str">
            <v>IJP</v>
          </cell>
          <cell r="O1650">
            <v>136.38999999999999</v>
          </cell>
          <cell r="P1650">
            <v>63.536099999999998</v>
          </cell>
          <cell r="Q1650">
            <v>204.37</v>
          </cell>
          <cell r="R1650">
            <v>297.5</v>
          </cell>
          <cell r="S1650">
            <v>1001266.04</v>
          </cell>
          <cell r="T1650" t="str">
            <v>MODIFICATION</v>
          </cell>
          <cell r="U1650">
            <v>105933.49</v>
          </cell>
          <cell r="V1650">
            <v>75685.429999999993</v>
          </cell>
          <cell r="W1650">
            <v>45100.658333333333</v>
          </cell>
          <cell r="X1650">
            <v>45103.506249999999</v>
          </cell>
          <cell r="Y1650">
            <v>45103</v>
          </cell>
          <cell r="Z1650"/>
          <cell r="AA1650">
            <v>45135.616666666669</v>
          </cell>
          <cell r="AB1650">
            <v>45518.688888888886</v>
          </cell>
          <cell r="AC1650">
            <v>34.958333333335759</v>
          </cell>
          <cell r="AD1650">
            <v>32.110416666670062</v>
          </cell>
          <cell r="AE1650">
            <v>383.07222222221753</v>
          </cell>
          <cell r="AF1650">
            <v>45119.686305361305</v>
          </cell>
          <cell r="AG1650">
            <v>45128.560431235433</v>
          </cell>
          <cell r="AH1650">
            <v>45150.658333333333</v>
          </cell>
          <cell r="AI1650">
            <v>1.1902480158730984</v>
          </cell>
          <cell r="AJ1650">
            <v>8.3276570048308152</v>
          </cell>
          <cell r="AK1650">
            <v>28</v>
          </cell>
          <cell r="AL1650">
            <v>30</v>
          </cell>
          <cell r="AM1650">
            <v>22.027972027972027</v>
          </cell>
          <cell r="AN1650">
            <v>27.9020979020979</v>
          </cell>
          <cell r="AO1650">
            <v>19.027972027972027</v>
          </cell>
          <cell r="AP1650">
            <v>46</v>
          </cell>
          <cell r="AQ1650">
            <v>36.800000000000004</v>
          </cell>
          <cell r="AR1650">
            <v>31.800000000000004</v>
          </cell>
          <cell r="AS1650">
            <v>45172.416666666672</v>
          </cell>
          <cell r="AT1650">
            <v>45167.416666666672</v>
          </cell>
          <cell r="AU1650"/>
          <cell r="AV1650"/>
          <cell r="AW1650"/>
          <cell r="AX1650"/>
          <cell r="AY1650"/>
          <cell r="AZ1650"/>
          <cell r="BA1650"/>
          <cell r="BB1650"/>
          <cell r="BC1650" t="str">
            <v>PAID</v>
          </cell>
          <cell r="BD1650"/>
          <cell r="BE1650">
            <v>45138.616666666669</v>
          </cell>
          <cell r="BF1650">
            <v>136.38333333333139</v>
          </cell>
          <cell r="BG1650">
            <v>45135</v>
          </cell>
          <cell r="BH1650">
            <v>45275</v>
          </cell>
        </row>
        <row r="1651">
          <cell r="E1651" t="str">
            <v>X23083007272</v>
          </cell>
          <cell r="F1651" t="str">
            <v>ARS TESTING &amp; INSPECTION, INC.</v>
          </cell>
          <cell r="G1651" t="str">
            <v>MOLINO IV, MOLINO IV, BACOOR</v>
          </cell>
          <cell r="H1651" t="str">
            <v>BACOOR CITY</v>
          </cell>
          <cell r="I1651" t="str">
            <v>DASMA</v>
          </cell>
          <cell r="J1651"/>
          <cell r="K1651" t="str">
            <v>W/O ISSUE</v>
          </cell>
          <cell r="L1651" t="str">
            <v>ECOM</v>
          </cell>
          <cell r="M1651" t="str">
            <v>CLOSE</v>
          </cell>
          <cell r="N1651" t="str">
            <v>RRG</v>
          </cell>
          <cell r="O1651">
            <v>12.67</v>
          </cell>
          <cell r="P1651">
            <v>10.4428</v>
          </cell>
          <cell r="Q1651">
            <v>17.27</v>
          </cell>
          <cell r="R1651">
            <v>26</v>
          </cell>
          <cell r="S1651">
            <v>139113.68</v>
          </cell>
          <cell r="T1651" t="str">
            <v>NEW</v>
          </cell>
          <cell r="U1651">
            <v>9873.91</v>
          </cell>
          <cell r="V1651">
            <v>5969.42</v>
          </cell>
          <cell r="W1651">
            <v>45167.602083333331</v>
          </cell>
          <cell r="X1651">
            <v>45173</v>
          </cell>
          <cell r="Y1651">
            <v>45168</v>
          </cell>
          <cell r="Z1651"/>
          <cell r="AA1651">
            <v>45184.294444444444</v>
          </cell>
          <cell r="AB1651">
            <v>45404.775000000001</v>
          </cell>
          <cell r="AC1651">
            <v>16.692361111112405</v>
          </cell>
          <cell r="AD1651">
            <v>11.294444444443798</v>
          </cell>
          <cell r="AE1651">
            <v>220.48055555555766</v>
          </cell>
          <cell r="AF1651">
            <v>45186.376276881718</v>
          </cell>
          <cell r="AG1651">
            <v>45195.182728494619</v>
          </cell>
          <cell r="AH1651">
            <v>45217.602083333331</v>
          </cell>
          <cell r="AI1651">
            <v>0.57495910493831615</v>
          </cell>
          <cell r="AJ1651">
            <v>5.5120138888889416</v>
          </cell>
          <cell r="AK1651">
            <v>20</v>
          </cell>
          <cell r="AL1651">
            <v>36</v>
          </cell>
          <cell r="AM1651">
            <v>21.774193548387096</v>
          </cell>
          <cell r="AN1651">
            <v>27.58064516129032</v>
          </cell>
          <cell r="AO1651">
            <v>18.774193548387096</v>
          </cell>
          <cell r="AP1651">
            <v>40</v>
          </cell>
          <cell r="AQ1651">
            <v>32</v>
          </cell>
          <cell r="AR1651">
            <v>27</v>
          </cell>
          <cell r="AS1651">
            <v>45216.294444444444</v>
          </cell>
          <cell r="AT1651">
            <v>45211.294444444444</v>
          </cell>
          <cell r="AU1651"/>
          <cell r="AV1651"/>
          <cell r="AW1651"/>
          <cell r="AX1651"/>
          <cell r="AY1651"/>
          <cell r="AZ1651"/>
          <cell r="BA1651"/>
          <cell r="BB1651"/>
          <cell r="BC1651" t="str">
            <v>PAID</v>
          </cell>
          <cell r="BD1651"/>
          <cell r="BE1651">
            <v>45187.294444444444</v>
          </cell>
          <cell r="BF1651">
            <v>87.705555555556202</v>
          </cell>
          <cell r="BG1651">
            <v>45184</v>
          </cell>
          <cell r="BH1651">
            <v>45275</v>
          </cell>
        </row>
        <row r="1652">
          <cell r="E1652" t="str">
            <v>X23010116771</v>
          </cell>
          <cell r="F1652" t="str">
            <v>CSCEC STRAIT CONSTRUCTION AND DEVELOPMENT CO., LTD</v>
          </cell>
          <cell r="G1652" t="str">
            <v>PACIFIC, MARINA SUBD, PARANAQUE</v>
          </cell>
          <cell r="H1652" t="str">
            <v>PARAÑAQUE CITY</v>
          </cell>
          <cell r="I1652" t="str">
            <v>PARAÑAQUE</v>
          </cell>
          <cell r="J1652"/>
          <cell r="K1652" t="str">
            <v>W/O ISSUE</v>
          </cell>
          <cell r="L1652" t="str">
            <v>ECOM</v>
          </cell>
          <cell r="M1652" t="str">
            <v>CLOSE</v>
          </cell>
          <cell r="N1652" t="str">
            <v>JSP</v>
          </cell>
          <cell r="O1652">
            <v>57.61</v>
          </cell>
          <cell r="P1652">
            <v>42.193300000000001</v>
          </cell>
          <cell r="Q1652">
            <v>78.58</v>
          </cell>
          <cell r="R1652">
            <v>0</v>
          </cell>
          <cell r="S1652">
            <v>62239.15</v>
          </cell>
          <cell r="T1652" t="str">
            <v>TERMINATION</v>
          </cell>
          <cell r="U1652">
            <v>44905.74</v>
          </cell>
          <cell r="V1652">
            <v>44905.74</v>
          </cell>
          <cell r="W1652">
            <v>45120.618055555555</v>
          </cell>
          <cell r="X1652">
            <v>45124.540972222225</v>
          </cell>
          <cell r="Y1652">
            <v>45125</v>
          </cell>
          <cell r="Z1652"/>
          <cell r="AA1652">
            <v>45202.629849537036</v>
          </cell>
          <cell r="AB1652">
            <v>45482.848611111112</v>
          </cell>
          <cell r="AC1652">
            <v>82.011793981480878</v>
          </cell>
          <cell r="AD1652">
            <v>78.088877314810816</v>
          </cell>
          <cell r="AE1652">
            <v>280.21876157407678</v>
          </cell>
          <cell r="AF1652">
            <v>45140.703557414294</v>
          </cell>
          <cell r="AG1652">
            <v>45149.859691243284</v>
          </cell>
          <cell r="AH1652">
            <v>45170.618055555555</v>
          </cell>
          <cell r="AI1652">
            <v>2.6643928237944872</v>
          </cell>
          <cell r="AJ1652">
            <v>6.6718752755732567</v>
          </cell>
          <cell r="AK1652">
            <v>23</v>
          </cell>
          <cell r="AL1652">
            <v>36</v>
          </cell>
          <cell r="AM1652">
            <v>23.085501858736059</v>
          </cell>
          <cell r="AN1652">
            <v>29.241635687732341</v>
          </cell>
          <cell r="AO1652">
            <v>20.085501858736059</v>
          </cell>
          <cell r="AP1652">
            <v>42</v>
          </cell>
          <cell r="AQ1652">
            <v>33.6</v>
          </cell>
          <cell r="AR1652">
            <v>28.6</v>
          </cell>
          <cell r="AS1652">
            <v>45236.229849537034</v>
          </cell>
          <cell r="AT1652">
            <v>45231.229849537034</v>
          </cell>
          <cell r="AU1652"/>
          <cell r="AV1652"/>
          <cell r="AW1652"/>
          <cell r="AX1652"/>
          <cell r="AY1652"/>
          <cell r="AZ1652"/>
          <cell r="BA1652"/>
          <cell r="BB1652"/>
          <cell r="BC1652" t="str">
            <v>PAID</v>
          </cell>
          <cell r="BD1652"/>
          <cell r="BE1652">
            <v>45205.629849537036</v>
          </cell>
          <cell r="BF1652">
            <v>69.370150462964375</v>
          </cell>
          <cell r="BG1652">
            <v>45157</v>
          </cell>
          <cell r="BH1652">
            <v>45275</v>
          </cell>
        </row>
        <row r="1653">
          <cell r="E1653" t="str">
            <v>X23104108059</v>
          </cell>
          <cell r="F1653" t="str">
            <v>LIAM DAVID BASYE CAPATI</v>
          </cell>
          <cell r="G1653" t="str">
            <v>BIYULETA, TAHANAN VILL, PARANAQUE</v>
          </cell>
          <cell r="H1653" t="str">
            <v>PARAÑAQUE CITY</v>
          </cell>
          <cell r="I1653" t="str">
            <v>PARAÑAQUE</v>
          </cell>
          <cell r="J1653"/>
          <cell r="K1653" t="str">
            <v>W/O ISSUE</v>
          </cell>
          <cell r="L1653" t="str">
            <v>ECOM</v>
          </cell>
          <cell r="M1653" t="str">
            <v>CLOSE</v>
          </cell>
          <cell r="N1653" t="str">
            <v>RRG</v>
          </cell>
          <cell r="O1653">
            <v>78.28</v>
          </cell>
          <cell r="P1653">
            <v>45.686199999999999</v>
          </cell>
          <cell r="Q1653">
            <v>79.13</v>
          </cell>
          <cell r="R1653">
            <v>80</v>
          </cell>
          <cell r="S1653">
            <v>376223.95</v>
          </cell>
          <cell r="T1653" t="str">
            <v>NEW</v>
          </cell>
          <cell r="U1653">
            <v>41243.71</v>
          </cell>
          <cell r="V1653">
            <v>25114.22</v>
          </cell>
          <cell r="W1653">
            <v>45245.35</v>
          </cell>
          <cell r="X1653">
            <v>45247.661111111112</v>
          </cell>
          <cell r="Y1653">
            <v>45246</v>
          </cell>
          <cell r="Z1653"/>
          <cell r="AA1653">
            <v>45260.644444444442</v>
          </cell>
          <cell r="AB1653">
            <v>45552.695138888892</v>
          </cell>
          <cell r="AC1653">
            <v>15.294444444443798</v>
          </cell>
          <cell r="AD1653">
            <v>12.983333333329938</v>
          </cell>
          <cell r="AE1653">
            <v>292.05069444444962</v>
          </cell>
          <cell r="AF1653">
            <v>45264.650380228137</v>
          </cell>
          <cell r="AG1653">
            <v>45273.597148288973</v>
          </cell>
          <cell r="AH1653">
            <v>45295.35</v>
          </cell>
          <cell r="AI1653">
            <v>0.51437837453819935</v>
          </cell>
          <cell r="AJ1653">
            <v>6.9535879629630859</v>
          </cell>
          <cell r="AK1653">
            <v>23</v>
          </cell>
          <cell r="AL1653">
            <v>34</v>
          </cell>
          <cell r="AM1653">
            <v>22.300380228136884</v>
          </cell>
          <cell r="AN1653">
            <v>28.247148288973385</v>
          </cell>
          <cell r="AO1653">
            <v>19.300380228136884</v>
          </cell>
          <cell r="AP1653">
            <v>42</v>
          </cell>
          <cell r="AQ1653">
            <v>33.6</v>
          </cell>
          <cell r="AR1653">
            <v>28.6</v>
          </cell>
          <cell r="AS1653">
            <v>45294.244444444441</v>
          </cell>
          <cell r="AT1653">
            <v>45289.244444444441</v>
          </cell>
          <cell r="AU1653"/>
          <cell r="AV1653"/>
          <cell r="AW1653"/>
          <cell r="AX1653"/>
          <cell r="AY1653"/>
          <cell r="AZ1653"/>
          <cell r="BA1653"/>
          <cell r="BB1653"/>
          <cell r="BC1653" t="str">
            <v>PAID</v>
          </cell>
          <cell r="BD1653" t="str">
            <v>WITH BACKJOB</v>
          </cell>
          <cell r="BE1653">
            <v>45263.644444444442</v>
          </cell>
          <cell r="BF1653">
            <v>11.355555555557657</v>
          </cell>
          <cell r="BG1653">
            <v>45259</v>
          </cell>
          <cell r="BH1653">
            <v>45275</v>
          </cell>
        </row>
        <row r="1654">
          <cell r="E1654" t="str">
            <v>X23020460955</v>
          </cell>
          <cell r="F1654" t="str">
            <v>LCS HOLDINGS, INC.</v>
          </cell>
          <cell r="G1654" t="str">
            <v>MANALAC PH 3, STA. MARIA ESTATE, TAGUIG CITY</v>
          </cell>
          <cell r="H1654" t="str">
            <v>TAGUIG CITY</v>
          </cell>
          <cell r="I1654" t="str">
            <v>PARAÑAQUE</v>
          </cell>
          <cell r="J1654" t="str">
            <v>energized Nov 20, 2023</v>
          </cell>
          <cell r="K1654" t="str">
            <v>W/ ISSUE</v>
          </cell>
          <cell r="L1654" t="str">
            <v>VJC</v>
          </cell>
          <cell r="M1654" t="str">
            <v>CLOSE</v>
          </cell>
          <cell r="N1654" t="str">
            <v>JSP</v>
          </cell>
          <cell r="O1654">
            <v>3.26</v>
          </cell>
          <cell r="P1654">
            <v>1.4</v>
          </cell>
          <cell r="Q1654">
            <v>4.45</v>
          </cell>
          <cell r="R1654">
            <v>28</v>
          </cell>
          <cell r="S1654">
            <v>16592.36</v>
          </cell>
          <cell r="T1654" t="str">
            <v>NEW</v>
          </cell>
          <cell r="U1654">
            <v>2540.52</v>
          </cell>
          <cell r="V1654">
            <v>7478.16</v>
          </cell>
          <cell r="W1654">
            <v>45085.326388888891</v>
          </cell>
          <cell r="X1654">
            <v>45090.509027777778</v>
          </cell>
          <cell r="Y1654">
            <v>45086</v>
          </cell>
          <cell r="Z1654"/>
          <cell r="AA1654">
            <v>45255.355555555558</v>
          </cell>
          <cell r="AB1654">
            <v>45341.536805555559</v>
          </cell>
          <cell r="AC1654">
            <v>170.02916666666715</v>
          </cell>
          <cell r="AD1654">
            <v>164.84652777777956</v>
          </cell>
          <cell r="AE1654">
            <v>86.181250000001455</v>
          </cell>
          <cell r="AF1654">
            <v>45104.100582437277</v>
          </cell>
          <cell r="AG1654">
            <v>45112.907034050178</v>
          </cell>
          <cell r="AH1654">
            <v>45135.326388888891</v>
          </cell>
          <cell r="AI1654">
            <v>5.8565601851852005</v>
          </cell>
          <cell r="AJ1654">
            <v>2.1545312500000362</v>
          </cell>
          <cell r="AK1654">
            <v>20</v>
          </cell>
          <cell r="AL1654">
            <v>36</v>
          </cell>
          <cell r="AM1654">
            <v>21.774193548387096</v>
          </cell>
          <cell r="AN1654">
            <v>27.58064516129032</v>
          </cell>
          <cell r="AO1654">
            <v>18.774193548387096</v>
          </cell>
          <cell r="AP1654">
            <v>40</v>
          </cell>
          <cell r="AQ1654">
            <v>32</v>
          </cell>
          <cell r="AR1654">
            <v>27</v>
          </cell>
          <cell r="AS1654">
            <v>45287.355555555558</v>
          </cell>
          <cell r="AT1654">
            <v>45282.355555555558</v>
          </cell>
          <cell r="AU1654"/>
          <cell r="AV1654"/>
          <cell r="AW1654"/>
          <cell r="AX1654"/>
          <cell r="AY1654"/>
          <cell r="AZ1654"/>
          <cell r="BA1654"/>
          <cell r="BB1654"/>
          <cell r="BC1654" t="str">
            <v>PAID</v>
          </cell>
          <cell r="BD1654"/>
          <cell r="BE1654">
            <v>45258.355555555558</v>
          </cell>
          <cell r="BF1654">
            <v>22.644444444442343</v>
          </cell>
          <cell r="BG1654">
            <v>45248</v>
          </cell>
          <cell r="BH1654">
            <v>45281</v>
          </cell>
        </row>
        <row r="1655">
          <cell r="E1655" t="str">
            <v>X23020529616</v>
          </cell>
          <cell r="F1655" t="str">
            <v>LAWSON PHILIPPINES, INC.</v>
          </cell>
          <cell r="G1655" t="str">
            <v>WEST SERVICE, CUPANG, MUNTINLUPA</v>
          </cell>
          <cell r="H1655" t="str">
            <v>MUNTINLUPA CITY</v>
          </cell>
          <cell r="I1655" t="str">
            <v>PARAÑAQUE</v>
          </cell>
          <cell r="J1655"/>
          <cell r="K1655" t="str">
            <v>W/O ISSUE</v>
          </cell>
          <cell r="L1655" t="str">
            <v>AVECO</v>
          </cell>
          <cell r="M1655" t="str">
            <v>CLOSE</v>
          </cell>
          <cell r="N1655" t="str">
            <v>JSP</v>
          </cell>
          <cell r="O1655">
            <v>30.95</v>
          </cell>
          <cell r="P1655">
            <v>19.43</v>
          </cell>
          <cell r="Q1655">
            <v>42.2</v>
          </cell>
          <cell r="R1655">
            <v>0</v>
          </cell>
          <cell r="S1655">
            <v>39294.44</v>
          </cell>
          <cell r="T1655" t="str">
            <v>NEW</v>
          </cell>
          <cell r="U1655">
            <v>24127.09</v>
          </cell>
          <cell r="V1655">
            <v>26175.1</v>
          </cell>
          <cell r="W1655">
            <v>45001.583333333336</v>
          </cell>
          <cell r="X1655">
            <v>45005.604166666664</v>
          </cell>
          <cell r="Y1655">
            <v>45006</v>
          </cell>
          <cell r="Z1655"/>
          <cell r="AA1655">
            <v>45012.35</v>
          </cell>
          <cell r="AB1655">
            <v>45357.580555555556</v>
          </cell>
          <cell r="AC1655">
            <v>10.766666666662786</v>
          </cell>
          <cell r="AD1655">
            <v>6.7458333333343035</v>
          </cell>
          <cell r="AE1655">
            <v>345.23055555555766</v>
          </cell>
          <cell r="AF1655">
            <v>45020.357526881722</v>
          </cell>
          <cell r="AG1655">
            <v>45029.163978494624</v>
          </cell>
          <cell r="AH1655">
            <v>45051.583333333336</v>
          </cell>
          <cell r="AI1655">
            <v>0.37085185185171821</v>
          </cell>
          <cell r="AJ1655">
            <v>8.6307638888889411</v>
          </cell>
          <cell r="AK1655">
            <v>20</v>
          </cell>
          <cell r="AL1655">
            <v>36</v>
          </cell>
          <cell r="AM1655">
            <v>21.774193548387096</v>
          </cell>
          <cell r="AN1655">
            <v>27.58064516129032</v>
          </cell>
          <cell r="AO1655">
            <v>18.774193548387096</v>
          </cell>
          <cell r="AP1655">
            <v>40</v>
          </cell>
          <cell r="AQ1655">
            <v>32</v>
          </cell>
          <cell r="AR1655">
            <v>27</v>
          </cell>
          <cell r="AS1655">
            <v>45044.35</v>
          </cell>
          <cell r="AT1655">
            <v>45039.35</v>
          </cell>
          <cell r="AU1655"/>
          <cell r="AV1655"/>
          <cell r="AW1655"/>
          <cell r="AX1655"/>
          <cell r="AY1655"/>
          <cell r="AZ1655"/>
          <cell r="BA1655"/>
          <cell r="BB1655"/>
          <cell r="BC1655" t="str">
            <v>PAID</v>
          </cell>
          <cell r="BD1655"/>
          <cell r="BE1655">
            <v>45015.35</v>
          </cell>
          <cell r="BF1655">
            <v>265.65000000000146</v>
          </cell>
          <cell r="BG1655">
            <v>45010</v>
          </cell>
          <cell r="BH1655">
            <v>45281</v>
          </cell>
        </row>
        <row r="1656">
          <cell r="E1656" t="str">
            <v>X23041280960</v>
          </cell>
          <cell r="F1656" t="str">
            <v>METRO STONERICH CORPORATION,</v>
          </cell>
          <cell r="G1656" t="str">
            <v>SEACOM CPD., SAN ANTONIO, PARAÑAQUE</v>
          </cell>
          <cell r="H1656" t="str">
            <v>PARAÑAQUE CITY</v>
          </cell>
          <cell r="I1656" t="str">
            <v>PARAÑAQUE</v>
          </cell>
          <cell r="J1656" t="str">
            <v>for sched c/o AVECO</v>
          </cell>
          <cell r="K1656" t="str">
            <v>W/O ISSUE</v>
          </cell>
          <cell r="L1656" t="str">
            <v>AVECO</v>
          </cell>
          <cell r="M1656" t="str">
            <v>CLOSE</v>
          </cell>
          <cell r="N1656" t="str">
            <v>RRG</v>
          </cell>
          <cell r="O1656">
            <v>20.65</v>
          </cell>
          <cell r="P1656">
            <v>16.48</v>
          </cell>
          <cell r="Q1656">
            <v>28.02</v>
          </cell>
          <cell r="R1656">
            <v>0</v>
          </cell>
          <cell r="S1656">
            <v>25115.75</v>
          </cell>
          <cell r="T1656" t="str">
            <v>TERMINATION</v>
          </cell>
          <cell r="U1656">
            <v>16100.29</v>
          </cell>
          <cell r="V1656">
            <v>16100.29</v>
          </cell>
          <cell r="W1656">
            <v>45044</v>
          </cell>
          <cell r="X1656">
            <v>45049</v>
          </cell>
          <cell r="Y1656">
            <v>45049</v>
          </cell>
          <cell r="Z1656"/>
          <cell r="AA1656">
            <v>45198</v>
          </cell>
          <cell r="AB1656">
            <v>45400.793055555558</v>
          </cell>
          <cell r="AC1656">
            <v>154</v>
          </cell>
          <cell r="AD1656">
            <v>149</v>
          </cell>
          <cell r="AE1656">
            <v>202.79305555555766</v>
          </cell>
          <cell r="AF1656">
            <v>45062.774193548386</v>
          </cell>
          <cell r="AG1656">
            <v>45071.580645161288</v>
          </cell>
          <cell r="AH1656">
            <v>45094</v>
          </cell>
          <cell r="AI1656">
            <v>5.3044444444444441</v>
          </cell>
          <cell r="AJ1656">
            <v>5.0698263888889414</v>
          </cell>
          <cell r="AK1656">
            <v>20</v>
          </cell>
          <cell r="AL1656">
            <v>36</v>
          </cell>
          <cell r="AM1656">
            <v>21.774193548387096</v>
          </cell>
          <cell r="AN1656">
            <v>27.58064516129032</v>
          </cell>
          <cell r="AO1656">
            <v>18.774193548387096</v>
          </cell>
          <cell r="AP1656">
            <v>40</v>
          </cell>
          <cell r="AQ1656">
            <v>32</v>
          </cell>
          <cell r="AR1656">
            <v>27</v>
          </cell>
          <cell r="AS1656">
            <v>45230</v>
          </cell>
          <cell r="AT1656">
            <v>45225</v>
          </cell>
          <cell r="AU1656"/>
          <cell r="AV1656"/>
          <cell r="AW1656"/>
          <cell r="AX1656"/>
          <cell r="AY1656"/>
          <cell r="AZ1656"/>
          <cell r="BA1656"/>
          <cell r="BB1656"/>
          <cell r="BC1656" t="str">
            <v>PAID</v>
          </cell>
          <cell r="BD1656"/>
          <cell r="BE1656">
            <v>45201</v>
          </cell>
          <cell r="BF1656">
            <v>80</v>
          </cell>
          <cell r="BG1656">
            <v>45160</v>
          </cell>
          <cell r="BH1656">
            <v>45281</v>
          </cell>
        </row>
        <row r="1657">
          <cell r="E1657" t="str">
            <v>X23041417278</v>
          </cell>
          <cell r="F1657" t="str">
            <v>DM GLOBAL INC.</v>
          </cell>
          <cell r="G1657" t="str">
            <v>MOLINO-PALIPARAN, MOLINO IV, BACOOR</v>
          </cell>
          <cell r="H1657" t="str">
            <v>BACOOR CITY</v>
          </cell>
          <cell r="I1657" t="str">
            <v>DASMA</v>
          </cell>
          <cell r="J1657"/>
          <cell r="K1657" t="str">
            <v>W/O ISSUE</v>
          </cell>
          <cell r="L1657" t="str">
            <v>AVECO</v>
          </cell>
          <cell r="M1657" t="str">
            <v>CLOSE</v>
          </cell>
          <cell r="N1657" t="str">
            <v>RRG</v>
          </cell>
          <cell r="O1657">
            <v>43.46</v>
          </cell>
          <cell r="P1657">
            <v>17.9528</v>
          </cell>
          <cell r="Q1657">
            <v>59.33</v>
          </cell>
          <cell r="R1657">
            <v>140</v>
          </cell>
          <cell r="S1657">
            <v>425887.72</v>
          </cell>
          <cell r="T1657" t="str">
            <v>NEW</v>
          </cell>
          <cell r="U1657">
            <v>33897.379999999997</v>
          </cell>
          <cell r="V1657">
            <v>29473.11</v>
          </cell>
          <cell r="W1657">
            <v>45148.675000000003</v>
          </cell>
          <cell r="X1657">
            <v>45155.65902777778</v>
          </cell>
          <cell r="Y1657">
            <v>45155</v>
          </cell>
          <cell r="Z1657"/>
          <cell r="AA1657">
            <v>45156.510416666664</v>
          </cell>
          <cell r="AB1657">
            <v>45404.671527777777</v>
          </cell>
          <cell r="AC1657">
            <v>7.835416666661331</v>
          </cell>
          <cell r="AD1657">
            <v>0.851388888884685</v>
          </cell>
          <cell r="AE1657">
            <v>248.1611111111124</v>
          </cell>
          <cell r="AF1657">
            <v>45167.153599221791</v>
          </cell>
          <cell r="AG1657">
            <v>45175.88122568094</v>
          </cell>
          <cell r="AH1657">
            <v>45198.675000000003</v>
          </cell>
          <cell r="AI1657">
            <v>0.27360082653966877</v>
          </cell>
          <cell r="AJ1657">
            <v>5.9085978835979143</v>
          </cell>
          <cell r="AK1657">
            <v>23</v>
          </cell>
          <cell r="AL1657">
            <v>32</v>
          </cell>
          <cell r="AM1657">
            <v>21.478599221789885</v>
          </cell>
          <cell r="AN1657">
            <v>27.206225680933851</v>
          </cell>
          <cell r="AO1657">
            <v>18.478599221789885</v>
          </cell>
          <cell r="AP1657">
            <v>42</v>
          </cell>
          <cell r="AQ1657">
            <v>33.6</v>
          </cell>
          <cell r="AR1657">
            <v>28.6</v>
          </cell>
          <cell r="AS1657">
            <v>45190.110416666663</v>
          </cell>
          <cell r="AT1657">
            <v>45185.110416666663</v>
          </cell>
          <cell r="AU1657"/>
          <cell r="AV1657"/>
          <cell r="AW1657"/>
          <cell r="AX1657"/>
          <cell r="AY1657"/>
          <cell r="AZ1657"/>
          <cell r="BA1657"/>
          <cell r="BB1657"/>
          <cell r="BC1657" t="str">
            <v>PAID</v>
          </cell>
          <cell r="BD1657"/>
          <cell r="BE1657">
            <v>45159.510416666664</v>
          </cell>
          <cell r="BF1657">
            <v>121.48958333333576</v>
          </cell>
          <cell r="BG1657">
            <v>45156</v>
          </cell>
          <cell r="BH1657">
            <v>45281</v>
          </cell>
        </row>
        <row r="1658">
          <cell r="E1658" t="str">
            <v>R21900450</v>
          </cell>
          <cell r="F1658" t="str">
            <v>BARANGAY QRSI EAST</v>
          </cell>
          <cell r="G1658" t="str">
            <v>BLOCK 30, QUEEN'S ROW AREA S SUBD, BACOOR</v>
          </cell>
          <cell r="H1658" t="str">
            <v>BACOOR CITY</v>
          </cell>
          <cell r="I1658" t="str">
            <v>DASMA</v>
          </cell>
          <cell r="J1658" t="str">
            <v>for crew survey; for execution on last week of March; COMPLETED: FOR FCOMP</v>
          </cell>
          <cell r="K1658"/>
          <cell r="L1658" t="str">
            <v>ECOM</v>
          </cell>
          <cell r="M1658" t="str">
            <v>CLOSE</v>
          </cell>
          <cell r="N1658" t="str">
            <v>RRG</v>
          </cell>
          <cell r="O1658">
            <v>47.45</v>
          </cell>
          <cell r="P1658">
            <v>33.549500000000002</v>
          </cell>
          <cell r="Q1658">
            <v>72.819999999999993</v>
          </cell>
          <cell r="R1658" t="str">
            <v>-</v>
          </cell>
          <cell r="S1658">
            <v>191666.03</v>
          </cell>
          <cell r="T1658" t="str">
            <v>RELOC</v>
          </cell>
          <cell r="U1658">
            <v>36979.22</v>
          </cell>
          <cell r="V1658">
            <v>14768.04</v>
          </cell>
          <cell r="W1658">
            <v>44973.462500000001</v>
          </cell>
          <cell r="X1658">
            <v>44979</v>
          </cell>
          <cell r="Y1658">
            <v>44979</v>
          </cell>
          <cell r="Z1658"/>
          <cell r="AA1658">
            <v>45036</v>
          </cell>
          <cell r="AB1658">
            <v>45364.942361111112</v>
          </cell>
          <cell r="AC1658">
            <v>62.537499999998545</v>
          </cell>
          <cell r="AD1658">
            <v>57</v>
          </cell>
          <cell r="AE1658">
            <v>328.9423611111124</v>
          </cell>
          <cell r="AF1658">
            <v>44986.073359728507</v>
          </cell>
          <cell r="AG1658">
            <v>44993.236255656113</v>
          </cell>
          <cell r="AH1658">
            <v>45023.462500000001</v>
          </cell>
          <cell r="AI1658">
            <v>3.0045190217390605</v>
          </cell>
          <cell r="AJ1658">
            <v>7.8319609788360101</v>
          </cell>
          <cell r="AK1658">
            <v>23</v>
          </cell>
          <cell r="AL1658">
            <v>20</v>
          </cell>
          <cell r="AM1658">
            <v>15.610859728506789</v>
          </cell>
          <cell r="AN1658">
            <v>19.773755656108598</v>
          </cell>
          <cell r="AO1658">
            <v>12.610859728506789</v>
          </cell>
          <cell r="AP1658">
            <v>42</v>
          </cell>
          <cell r="AQ1658">
            <v>33.6</v>
          </cell>
          <cell r="AR1658">
            <v>28.6</v>
          </cell>
          <cell r="AS1658">
            <v>45069.599999999999</v>
          </cell>
          <cell r="AT1658">
            <v>45064.6</v>
          </cell>
          <cell r="AU1658"/>
          <cell r="AV1658"/>
          <cell r="AW1658"/>
          <cell r="AX1658"/>
          <cell r="AY1658"/>
          <cell r="AZ1658"/>
          <cell r="BA1658"/>
          <cell r="BB1658"/>
          <cell r="BC1658" t="str">
            <v>PAID</v>
          </cell>
          <cell r="BD1658" t="str">
            <v>WITH BACKJOB</v>
          </cell>
          <cell r="BE1658">
            <v>45039</v>
          </cell>
          <cell r="BF1658">
            <v>242</v>
          </cell>
          <cell r="BG1658">
            <v>45034</v>
          </cell>
          <cell r="BH1658">
            <v>45281</v>
          </cell>
        </row>
        <row r="1659">
          <cell r="E1659" t="str">
            <v>X23030714720</v>
          </cell>
          <cell r="F1659" t="str">
            <v>AAKASH SANJAY BHAGIA</v>
          </cell>
          <cell r="G1659" t="str">
            <v>ACACIA, MOLAVE PARK VILL, PARANAQUE</v>
          </cell>
          <cell r="H1659" t="str">
            <v>PARAÑAQUE CITY</v>
          </cell>
          <cell r="I1659" t="str">
            <v>PARAÑAQUE</v>
          </cell>
          <cell r="J1659" t="str">
            <v>for transmittal to meter on April 21, 2023</v>
          </cell>
          <cell r="K1659" t="str">
            <v>W/ ISSUE</v>
          </cell>
          <cell r="L1659" t="str">
            <v>ECOM</v>
          </cell>
          <cell r="M1659" t="str">
            <v>CLOSE</v>
          </cell>
          <cell r="N1659" t="str">
            <v>RRG</v>
          </cell>
          <cell r="O1659">
            <v>29.840299999999999</v>
          </cell>
          <cell r="P1659">
            <v>13.502800000000001</v>
          </cell>
          <cell r="Q1659">
            <v>40.78</v>
          </cell>
          <cell r="R1659">
            <v>109</v>
          </cell>
          <cell r="S1659">
            <v>241990.19</v>
          </cell>
          <cell r="T1659" t="str">
            <v>NEW</v>
          </cell>
          <cell r="U1659">
            <v>23254.46</v>
          </cell>
          <cell r="V1659">
            <v>33385.360000000001</v>
          </cell>
          <cell r="W1659">
            <v>45019.729861111111</v>
          </cell>
          <cell r="X1659">
            <v>45021</v>
          </cell>
          <cell r="Y1659">
            <v>45027</v>
          </cell>
          <cell r="Z1659"/>
          <cell r="AA1659">
            <v>45040</v>
          </cell>
          <cell r="AB1659">
            <v>45359.54791666667</v>
          </cell>
          <cell r="AC1659">
            <v>20.270138888889051</v>
          </cell>
          <cell r="AD1659">
            <v>19</v>
          </cell>
          <cell r="AE1659">
            <v>319.54791666667006</v>
          </cell>
          <cell r="AF1659">
            <v>45037.068844161957</v>
          </cell>
          <cell r="AG1659">
            <v>45045.49257297552</v>
          </cell>
          <cell r="AH1659">
            <v>45069.729861111111</v>
          </cell>
          <cell r="AI1659">
            <v>0.74746137152778369</v>
          </cell>
          <cell r="AJ1659">
            <v>7.9886979166667516</v>
          </cell>
          <cell r="AK1659">
            <v>20</v>
          </cell>
          <cell r="AL1659">
            <v>32</v>
          </cell>
          <cell r="AM1659">
            <v>20.33898305084746</v>
          </cell>
          <cell r="AN1659">
            <v>25.762711864406779</v>
          </cell>
          <cell r="AO1659">
            <v>17.33898305084746</v>
          </cell>
          <cell r="AP1659">
            <v>40</v>
          </cell>
          <cell r="AQ1659">
            <v>32</v>
          </cell>
          <cell r="AR1659">
            <v>27</v>
          </cell>
          <cell r="AS1659">
            <v>45072</v>
          </cell>
          <cell r="AT1659">
            <v>45067</v>
          </cell>
          <cell r="AU1659"/>
          <cell r="AV1659"/>
          <cell r="AW1659"/>
          <cell r="AX1659"/>
          <cell r="AY1659"/>
          <cell r="AZ1659"/>
          <cell r="BA1659"/>
          <cell r="BB1659"/>
          <cell r="BC1659" t="str">
            <v>PAID</v>
          </cell>
          <cell r="BD1659"/>
          <cell r="BE1659">
            <v>45043</v>
          </cell>
          <cell r="BF1659">
            <v>238</v>
          </cell>
          <cell r="BG1659">
            <v>45036</v>
          </cell>
          <cell r="BH1659">
            <v>45281</v>
          </cell>
        </row>
        <row r="1660">
          <cell r="E1660" t="str">
            <v>X22073203630</v>
          </cell>
          <cell r="F1660" t="str">
            <v>EL CAMPEADOR PROPERTY MANAGEMENT INC.</v>
          </cell>
          <cell r="G1660" t="str">
            <v>ALDANA, MANUYO I, LAS PINAS CITY</v>
          </cell>
          <cell r="H1660" t="str">
            <v>LAS PIÑAS CITY</v>
          </cell>
          <cell r="I1660" t="str">
            <v>PARAÑAQUE</v>
          </cell>
          <cell r="J1660"/>
          <cell r="K1660" t="str">
            <v>W/O ISSUE</v>
          </cell>
          <cell r="L1660" t="str">
            <v>AVECO</v>
          </cell>
          <cell r="M1660" t="str">
            <v>CLOSE</v>
          </cell>
          <cell r="N1660" t="str">
            <v>JSP</v>
          </cell>
          <cell r="O1660">
            <v>309.83</v>
          </cell>
          <cell r="P1660">
            <v>187.1318</v>
          </cell>
          <cell r="Q1660">
            <v>467.92</v>
          </cell>
          <cell r="R1660">
            <v>480</v>
          </cell>
          <cell r="S1660">
            <v>1534890.84</v>
          </cell>
          <cell r="T1660" t="str">
            <v>NEW</v>
          </cell>
          <cell r="U1660">
            <v>216005.89</v>
          </cell>
          <cell r="V1660">
            <v>216005.89</v>
          </cell>
          <cell r="W1660">
            <v>44910.46597222222</v>
          </cell>
          <cell r="X1660">
            <v>44917</v>
          </cell>
          <cell r="Y1660">
            <v>44915</v>
          </cell>
          <cell r="Z1660"/>
          <cell r="AA1660">
            <v>44932.725694444445</v>
          </cell>
          <cell r="AB1660">
            <v>45467.537499999999</v>
          </cell>
          <cell r="AC1660">
            <v>22.259722222224809</v>
          </cell>
          <cell r="AD1660">
            <v>15.725694444445253</v>
          </cell>
          <cell r="AE1660">
            <v>534.81180555555329</v>
          </cell>
          <cell r="AF1660">
            <v>44928.128223877851</v>
          </cell>
          <cell r="AG1660">
            <v>44936.638157652684</v>
          </cell>
          <cell r="AH1660">
            <v>44960.46597222222</v>
          </cell>
          <cell r="AI1660">
            <v>0.80798510950864089</v>
          </cell>
          <cell r="AJ1660">
            <v>10.696236111111066</v>
          </cell>
          <cell r="AK1660">
            <v>32</v>
          </cell>
          <cell r="AL1660">
            <v>26</v>
          </cell>
          <cell r="AM1660">
            <v>20.662251655629142</v>
          </cell>
          <cell r="AN1660">
            <v>26.172185430463578</v>
          </cell>
          <cell r="AO1660">
            <v>17.662251655629142</v>
          </cell>
          <cell r="AP1660">
            <v>50</v>
          </cell>
          <cell r="AQ1660">
            <v>40</v>
          </cell>
          <cell r="AR1660">
            <v>35</v>
          </cell>
          <cell r="AS1660">
            <v>44972.725694444445</v>
          </cell>
          <cell r="AT1660">
            <v>44967.725694444445</v>
          </cell>
          <cell r="AU1660"/>
          <cell r="AV1660"/>
          <cell r="AW1660"/>
          <cell r="AX1660"/>
          <cell r="AY1660"/>
          <cell r="AZ1660"/>
          <cell r="BA1660"/>
          <cell r="BB1660"/>
          <cell r="BC1660" t="str">
            <v>PAID</v>
          </cell>
          <cell r="BD1660"/>
          <cell r="BE1660">
            <v>44935.725694444445</v>
          </cell>
          <cell r="BF1660">
            <v>345.27430555555475</v>
          </cell>
          <cell r="BG1660">
            <v>44933</v>
          </cell>
          <cell r="BH1660">
            <v>45281</v>
          </cell>
        </row>
        <row r="1661">
          <cell r="E1661" t="str">
            <v>X22114738183</v>
          </cell>
          <cell r="F1661" t="str">
            <v>MEDEV MEDICAL DEVICES CORPORATION</v>
          </cell>
          <cell r="G1661" t="str">
            <v>SAUDI ARABIA, BETTER LIVING SUBD, PARANAQUE</v>
          </cell>
          <cell r="H1661" t="str">
            <v>PARAÑAQUE CITY</v>
          </cell>
          <cell r="I1661" t="str">
            <v>PARAÑAQUE</v>
          </cell>
          <cell r="J1661" t="str">
            <v>for execution on Feb. 28, 2023; w/ digging, for execution on 4th week of March; for ff to HOA secretary c/o ECOM; TARGET DATE MAY 20, 2023; for completeion on June 3 (night)</v>
          </cell>
          <cell r="K1661" t="str">
            <v>W/ ISSUE</v>
          </cell>
          <cell r="L1661" t="str">
            <v>ECOM</v>
          </cell>
          <cell r="M1661" t="str">
            <v>CLOSE</v>
          </cell>
          <cell r="N1661" t="str">
            <v>RRG</v>
          </cell>
          <cell r="O1661">
            <v>94.22</v>
          </cell>
          <cell r="P1661">
            <v>65.7376</v>
          </cell>
          <cell r="Q1661">
            <v>145.41999999999999</v>
          </cell>
          <cell r="R1661">
            <v>26</v>
          </cell>
          <cell r="S1661">
            <v>363744.68</v>
          </cell>
          <cell r="T1661" t="str">
            <v>MODIFICATION</v>
          </cell>
          <cell r="U1661">
            <v>73428.079999999987</v>
          </cell>
          <cell r="V1661">
            <v>12437.6</v>
          </cell>
          <cell r="W1661">
            <v>44953.373611111114</v>
          </cell>
          <cell r="X1661">
            <v>44957</v>
          </cell>
          <cell r="Y1661">
            <v>44956</v>
          </cell>
          <cell r="Z1661"/>
          <cell r="AA1661">
            <v>45115</v>
          </cell>
          <cell r="AB1661">
            <v>45733.916666666664</v>
          </cell>
          <cell r="AC1661">
            <v>161.62638888888614</v>
          </cell>
          <cell r="AD1661">
            <v>158</v>
          </cell>
          <cell r="AE1661">
            <v>618.91666666666424</v>
          </cell>
          <cell r="AF1661">
            <v>44974.580507662838</v>
          </cell>
          <cell r="AG1661">
            <v>44984.035680076631</v>
          </cell>
          <cell r="AH1661">
            <v>45003.373611111114</v>
          </cell>
          <cell r="AI1661">
            <v>5.0076552113009587</v>
          </cell>
          <cell r="AJ1661">
            <v>14.066287878787824</v>
          </cell>
          <cell r="AK1661">
            <v>26</v>
          </cell>
          <cell r="AL1661">
            <v>36</v>
          </cell>
          <cell r="AM1661">
            <v>24.206896551724139</v>
          </cell>
          <cell r="AN1661">
            <v>30.662068965517239</v>
          </cell>
          <cell r="AO1661">
            <v>21.206896551724139</v>
          </cell>
          <cell r="AP1661">
            <v>44</v>
          </cell>
          <cell r="AQ1661">
            <v>35.200000000000003</v>
          </cell>
          <cell r="AR1661">
            <v>30.200000000000003</v>
          </cell>
          <cell r="AS1661">
            <v>45150.2</v>
          </cell>
          <cell r="AT1661">
            <v>45145.2</v>
          </cell>
          <cell r="AU1661"/>
          <cell r="AV1661"/>
          <cell r="AW1661"/>
          <cell r="AX1661"/>
          <cell r="AY1661"/>
          <cell r="AZ1661"/>
          <cell r="BA1661"/>
          <cell r="BB1661"/>
          <cell r="BC1661" t="str">
            <v>PAID</v>
          </cell>
          <cell r="BD1661" t="str">
            <v>WITH BACKJOB</v>
          </cell>
          <cell r="BE1661">
            <v>45118</v>
          </cell>
          <cell r="BF1661">
            <v>163</v>
          </cell>
          <cell r="BG1661">
            <v>45113</v>
          </cell>
          <cell r="BH1661">
            <v>45281</v>
          </cell>
        </row>
        <row r="1662">
          <cell r="E1662" t="str">
            <v>R22330709</v>
          </cell>
          <cell r="F1662" t="str">
            <v>APOSTOL, CARLOS</v>
          </cell>
          <cell r="G1662" t="str">
            <v>ANONAS ST., AYALA-ALABANG VILL, MUNTINLUPA</v>
          </cell>
          <cell r="H1662" t="str">
            <v>MUNTINLUPA CITY</v>
          </cell>
          <cell r="I1662" t="str">
            <v>PARAÑAQUE</v>
          </cell>
          <cell r="J1662" t="str">
            <v>request for modification of new DT; SSP; digging sched on May 31</v>
          </cell>
          <cell r="K1662" t="str">
            <v>W/O ISSUE</v>
          </cell>
          <cell r="L1662" t="str">
            <v>ECOM</v>
          </cell>
          <cell r="M1662" t="str">
            <v>CLOSE</v>
          </cell>
          <cell r="N1662" t="str">
            <v>RRG</v>
          </cell>
          <cell r="O1662">
            <v>118.17</v>
          </cell>
          <cell r="P1662">
            <v>79.583200000000005</v>
          </cell>
          <cell r="Q1662">
            <v>164.77</v>
          </cell>
          <cell r="R1662">
            <v>0</v>
          </cell>
          <cell r="S1662">
            <v>287013.84000000003</v>
          </cell>
          <cell r="T1662" t="str">
            <v>RELOC</v>
          </cell>
          <cell r="U1662">
            <v>97747.11</v>
          </cell>
          <cell r="V1662">
            <v>25522.02</v>
          </cell>
          <cell r="W1662">
            <v>45040.671527777777</v>
          </cell>
          <cell r="X1662">
            <v>45044</v>
          </cell>
          <cell r="Y1662">
            <v>45050</v>
          </cell>
          <cell r="Z1662"/>
          <cell r="AA1662">
            <v>45122.347222222219</v>
          </cell>
          <cell r="AB1662">
            <v>45490.40625</v>
          </cell>
          <cell r="AC1662">
            <v>81.675694444442343</v>
          </cell>
          <cell r="AD1662">
            <v>78.347222222218988</v>
          </cell>
          <cell r="AE1662">
            <v>368.05902777778101</v>
          </cell>
          <cell r="AF1662">
            <v>45061.878424329501</v>
          </cell>
          <cell r="AG1662">
            <v>45071.333596743294</v>
          </cell>
          <cell r="AH1662">
            <v>45090.671527777777</v>
          </cell>
          <cell r="AI1662">
            <v>2.5305503620607137</v>
          </cell>
          <cell r="AJ1662">
            <v>8.3649779040404777</v>
          </cell>
          <cell r="AK1662">
            <v>26</v>
          </cell>
          <cell r="AL1662">
            <v>36</v>
          </cell>
          <cell r="AM1662">
            <v>24.206896551724139</v>
          </cell>
          <cell r="AN1662">
            <v>30.662068965517239</v>
          </cell>
          <cell r="AO1662">
            <v>21.206896551724139</v>
          </cell>
          <cell r="AP1662">
            <v>44</v>
          </cell>
          <cell r="AQ1662">
            <v>35.200000000000003</v>
          </cell>
          <cell r="AR1662">
            <v>30.200000000000003</v>
          </cell>
          <cell r="AS1662">
            <v>45157.547222222216</v>
          </cell>
          <cell r="AT1662">
            <v>45152.547222222216</v>
          </cell>
          <cell r="AU1662"/>
          <cell r="AV1662"/>
          <cell r="AW1662"/>
          <cell r="AX1662"/>
          <cell r="AY1662"/>
          <cell r="AZ1662"/>
          <cell r="BA1662"/>
          <cell r="BB1662"/>
          <cell r="BC1662" t="str">
            <v>PAID</v>
          </cell>
          <cell r="BD1662" t="str">
            <v>WITH BACKJOB</v>
          </cell>
          <cell r="BE1662">
            <v>45125.347222222219</v>
          </cell>
          <cell r="BF1662">
            <v>155.65277777778101</v>
          </cell>
          <cell r="BG1662">
            <v>45149</v>
          </cell>
          <cell r="BH1662">
            <v>45281</v>
          </cell>
        </row>
        <row r="1663">
          <cell r="E1663" t="str">
            <v>X22041512766</v>
          </cell>
          <cell r="F1663" t="str">
            <v>SKYWAY O &amp; M CORPORATION</v>
          </cell>
          <cell r="G1663" t="str">
            <v>WEST SERVICE, CUPANG, MUNTINLUPA</v>
          </cell>
          <cell r="H1663" t="str">
            <v>MUNTINLUPA CITY</v>
          </cell>
          <cell r="I1663" t="str">
            <v>PARAÑAQUE</v>
          </cell>
          <cell r="J1663" t="str">
            <v>for execution on August 6, 2023 night shit</v>
          </cell>
          <cell r="K1663" t="str">
            <v>W/O ISSUE</v>
          </cell>
          <cell r="L1663" t="str">
            <v>ECOM</v>
          </cell>
          <cell r="M1663" t="str">
            <v>CLOSE</v>
          </cell>
          <cell r="N1663" t="str">
            <v>RRG</v>
          </cell>
          <cell r="O1663">
            <v>30.69</v>
          </cell>
          <cell r="P1663">
            <v>21.1828</v>
          </cell>
          <cell r="Q1663">
            <v>41.5</v>
          </cell>
          <cell r="R1663">
            <v>49</v>
          </cell>
          <cell r="S1663">
            <v>301926.53000000003</v>
          </cell>
          <cell r="T1663" t="str">
            <v>NEW</v>
          </cell>
          <cell r="U1663">
            <v>23936.31</v>
          </cell>
          <cell r="V1663">
            <v>13661.09</v>
          </cell>
          <cell r="W1663">
            <v>45119.587500000001</v>
          </cell>
          <cell r="X1663">
            <v>45121.630555555559</v>
          </cell>
          <cell r="Y1663">
            <v>45120</v>
          </cell>
          <cell r="Z1663"/>
          <cell r="AA1663">
            <v>45137</v>
          </cell>
          <cell r="AB1663">
            <v>45454.814583333333</v>
          </cell>
          <cell r="AC1663">
            <v>17.412499999998545</v>
          </cell>
          <cell r="AD1663">
            <v>15.369444444440887</v>
          </cell>
          <cell r="AE1663">
            <v>317.81458333333285</v>
          </cell>
          <cell r="AF1663">
            <v>45138.361693548388</v>
          </cell>
          <cell r="AG1663">
            <v>45147.168145161289</v>
          </cell>
          <cell r="AH1663">
            <v>45169.587500000001</v>
          </cell>
          <cell r="AI1663">
            <v>0.5997638888888388</v>
          </cell>
          <cell r="AJ1663">
            <v>7.9453645833333209</v>
          </cell>
          <cell r="AK1663">
            <v>20</v>
          </cell>
          <cell r="AL1663">
            <v>36</v>
          </cell>
          <cell r="AM1663">
            <v>21.774193548387096</v>
          </cell>
          <cell r="AN1663">
            <v>27.58064516129032</v>
          </cell>
          <cell r="AO1663">
            <v>18.774193548387096</v>
          </cell>
          <cell r="AP1663">
            <v>40</v>
          </cell>
          <cell r="AQ1663">
            <v>32</v>
          </cell>
          <cell r="AR1663">
            <v>27</v>
          </cell>
          <cell r="AS1663">
            <v>45169</v>
          </cell>
          <cell r="AT1663">
            <v>45164</v>
          </cell>
          <cell r="AU1663"/>
          <cell r="AV1663"/>
          <cell r="AW1663"/>
          <cell r="AX1663"/>
          <cell r="AY1663"/>
          <cell r="AZ1663"/>
          <cell r="BA1663"/>
          <cell r="BB1663"/>
          <cell r="BC1663" t="str">
            <v>PAID</v>
          </cell>
          <cell r="BD1663"/>
          <cell r="BE1663">
            <v>45140</v>
          </cell>
          <cell r="BF1663">
            <v>141</v>
          </cell>
          <cell r="BG1663">
            <v>45141</v>
          </cell>
          <cell r="BH1663">
            <v>45281</v>
          </cell>
        </row>
        <row r="1664">
          <cell r="E1664" t="str">
            <v>X23041207169</v>
          </cell>
          <cell r="F1664" t="str">
            <v>EZRA REALTY HOLDINGS CORP</v>
          </cell>
          <cell r="G1664" t="str">
            <v>FRANCO DR, TAGUIG BAGUMBAYAN INDL ASS INC, TAGUIG CITY</v>
          </cell>
          <cell r="H1664" t="str">
            <v>TAGUIG CITY</v>
          </cell>
          <cell r="I1664" t="str">
            <v>PARAÑAQUE</v>
          </cell>
          <cell r="J1664" t="str">
            <v>for SSP</v>
          </cell>
          <cell r="K1664" t="str">
            <v>W/O ISSUE</v>
          </cell>
          <cell r="L1664" t="str">
            <v>AVECO</v>
          </cell>
          <cell r="M1664" t="str">
            <v>CLOSE</v>
          </cell>
          <cell r="N1664" t="str">
            <v>IJP</v>
          </cell>
          <cell r="O1664">
            <v>246.77</v>
          </cell>
          <cell r="P1664">
            <v>140.71680000000001</v>
          </cell>
          <cell r="Q1664">
            <v>345.18</v>
          </cell>
          <cell r="R1664">
            <v>635</v>
          </cell>
          <cell r="S1664">
            <v>1883093.62</v>
          </cell>
          <cell r="T1664" t="str">
            <v>MODIFICATION</v>
          </cell>
          <cell r="U1664">
            <v>192436.09</v>
          </cell>
          <cell r="V1664">
            <v>191716.56</v>
          </cell>
          <cell r="W1664">
            <v>45056.489583333336</v>
          </cell>
          <cell r="X1664">
            <v>45063</v>
          </cell>
          <cell r="Y1664">
            <v>45061</v>
          </cell>
          <cell r="Z1664"/>
          <cell r="AA1664">
            <v>45085.758333333331</v>
          </cell>
          <cell r="AB1664">
            <v>45516.518750000003</v>
          </cell>
          <cell r="AC1664">
            <v>29.268749999995634</v>
          </cell>
          <cell r="AD1664">
            <v>22.758333333331393</v>
          </cell>
          <cell r="AE1664">
            <v>430.76041666667152</v>
          </cell>
          <cell r="AF1664">
            <v>45072.037970430109</v>
          </cell>
          <cell r="AG1664">
            <v>45079.984206989247</v>
          </cell>
          <cell r="AH1664">
            <v>45106.489583333336</v>
          </cell>
          <cell r="AI1664">
            <v>1.1834755434780844</v>
          </cell>
          <cell r="AJ1664">
            <v>8.9741753472223227</v>
          </cell>
          <cell r="AK1664">
            <v>30</v>
          </cell>
          <cell r="AL1664">
            <v>23</v>
          </cell>
          <cell r="AM1664">
            <v>18.548387096774192</v>
          </cell>
          <cell r="AN1664">
            <v>23.494623655913976</v>
          </cell>
          <cell r="AO1664">
            <v>15.548387096774192</v>
          </cell>
          <cell r="AP1664">
            <v>48</v>
          </cell>
          <cell r="AQ1664">
            <v>38.400000000000006</v>
          </cell>
          <cell r="AR1664">
            <v>33.400000000000006</v>
          </cell>
          <cell r="AS1664">
            <v>45124.158333333333</v>
          </cell>
          <cell r="AT1664">
            <v>45119.158333333333</v>
          </cell>
          <cell r="AU1664"/>
          <cell r="AV1664"/>
          <cell r="AW1664"/>
          <cell r="AX1664"/>
          <cell r="AY1664"/>
          <cell r="AZ1664"/>
          <cell r="BA1664"/>
          <cell r="BB1664"/>
          <cell r="BC1664" t="str">
            <v>PAID</v>
          </cell>
          <cell r="BD1664" t="str">
            <v>WITH BACKJOB</v>
          </cell>
          <cell r="BE1664">
            <v>45088.758333333331</v>
          </cell>
          <cell r="BF1664">
            <v>192.24166666666861</v>
          </cell>
          <cell r="BG1664">
            <v>45085</v>
          </cell>
          <cell r="BH1664">
            <v>45281</v>
          </cell>
        </row>
        <row r="1665">
          <cell r="E1665" t="str">
            <v>X23093544181</v>
          </cell>
          <cell r="F1665" t="str">
            <v>MA.VICTORIA OLIVAREZ</v>
          </cell>
          <cell r="G1665" t="str">
            <v>TAYSAN, AYALA-ALABANG VILL, MUNTINLUPA</v>
          </cell>
          <cell r="H1665" t="str">
            <v>MUNTINLUPA CITY</v>
          </cell>
          <cell r="I1665" t="str">
            <v>PARAÑAQUE</v>
          </cell>
          <cell r="J1665" t="str">
            <v>For Sched September 26, 2023 survey/digging</v>
          </cell>
          <cell r="K1665"/>
          <cell r="L1665" t="str">
            <v>ECOM</v>
          </cell>
          <cell r="M1665" t="str">
            <v>CLOSE</v>
          </cell>
          <cell r="N1665" t="str">
            <v>RRG</v>
          </cell>
          <cell r="O1665">
            <v>79.12</v>
          </cell>
          <cell r="P1665">
            <v>48.674700000000001</v>
          </cell>
          <cell r="Q1665">
            <v>107.17</v>
          </cell>
          <cell r="R1665">
            <v>126</v>
          </cell>
          <cell r="S1665">
            <v>485703.62</v>
          </cell>
          <cell r="T1665" t="str">
            <v>MODIFICATION</v>
          </cell>
          <cell r="U1665">
            <v>61303.66</v>
          </cell>
          <cell r="V1665">
            <v>25589.59</v>
          </cell>
          <cell r="W1665">
            <v>45183.738194444442</v>
          </cell>
          <cell r="X1665">
            <v>45189</v>
          </cell>
          <cell r="Y1665">
            <v>45185</v>
          </cell>
          <cell r="Z1665"/>
          <cell r="AA1665">
            <v>45196.755555555559</v>
          </cell>
          <cell r="AB1665">
            <v>45415.730555555558</v>
          </cell>
          <cell r="AC1665">
            <v>13.01736111111677</v>
          </cell>
          <cell r="AD1665">
            <v>7.7555555555591127</v>
          </cell>
          <cell r="AE1665">
            <v>218.97499999999854</v>
          </cell>
          <cell r="AF1665">
            <v>45203.184237609908</v>
          </cell>
          <cell r="AG1665">
            <v>45212.169849120699</v>
          </cell>
          <cell r="AH1665">
            <v>45233.738194444442</v>
          </cell>
          <cell r="AI1665">
            <v>0.43495509481856509</v>
          </cell>
          <cell r="AJ1665">
            <v>4.9767045454545125</v>
          </cell>
          <cell r="AK1665">
            <v>26</v>
          </cell>
          <cell r="AL1665">
            <v>32</v>
          </cell>
          <cell r="AM1665">
            <v>22.446043165467625</v>
          </cell>
          <cell r="AN1665">
            <v>28.431654676258994</v>
          </cell>
          <cell r="AO1665">
            <v>19.446043165467625</v>
          </cell>
          <cell r="AP1665">
            <v>44</v>
          </cell>
          <cell r="AQ1665">
            <v>35.200000000000003</v>
          </cell>
          <cell r="AR1665">
            <v>30.200000000000003</v>
          </cell>
          <cell r="AS1665">
            <v>45231.955555555556</v>
          </cell>
          <cell r="AT1665">
            <v>45226.955555555556</v>
          </cell>
          <cell r="AU1665"/>
          <cell r="AV1665"/>
          <cell r="AW1665"/>
          <cell r="AX1665"/>
          <cell r="AY1665"/>
          <cell r="AZ1665"/>
          <cell r="BA1665"/>
          <cell r="BB1665"/>
          <cell r="BC1665" t="str">
            <v>PAID</v>
          </cell>
          <cell r="BD1665"/>
          <cell r="BE1665">
            <v>45199.755555555559</v>
          </cell>
          <cell r="BF1665">
            <v>81.244444444440887</v>
          </cell>
          <cell r="BG1665">
            <v>45195</v>
          </cell>
          <cell r="BH1665">
            <v>45281</v>
          </cell>
        </row>
        <row r="1666">
          <cell r="E1666" t="str">
            <v>X23072904955</v>
          </cell>
          <cell r="F1666" t="str">
            <v>PHILIPPINE SEVEN CORPORATION</v>
          </cell>
          <cell r="G1666" t="str">
            <v>NATIONAL, PARKHOMES SUBD, MUNTINLUPA</v>
          </cell>
          <cell r="H1666" t="str">
            <v>MUNTINLUPA CITY</v>
          </cell>
          <cell r="I1666" t="str">
            <v>PARAÑAQUE</v>
          </cell>
          <cell r="J1666"/>
          <cell r="K1666" t="str">
            <v>W/ ISSUE</v>
          </cell>
          <cell r="L1666" t="str">
            <v>ECOM</v>
          </cell>
          <cell r="M1666" t="str">
            <v>CLOSE</v>
          </cell>
          <cell r="N1666" t="str">
            <v>RRG</v>
          </cell>
          <cell r="O1666">
            <v>53.52</v>
          </cell>
          <cell r="P1666">
            <v>40.216099999999997</v>
          </cell>
          <cell r="Q1666">
            <v>90.83</v>
          </cell>
          <cell r="R1666">
            <v>38</v>
          </cell>
          <cell r="S1666">
            <v>379266.71</v>
          </cell>
          <cell r="T1666" t="str">
            <v>NEW</v>
          </cell>
          <cell r="U1666">
            <v>41709.22</v>
          </cell>
          <cell r="V1666">
            <v>20443.560000000001</v>
          </cell>
          <cell r="W1666">
            <v>45174.690972222219</v>
          </cell>
          <cell r="X1666">
            <v>45180.452777777777</v>
          </cell>
          <cell r="Y1666">
            <v>45177</v>
          </cell>
          <cell r="Z1666"/>
          <cell r="AA1666">
            <v>45197</v>
          </cell>
          <cell r="AB1666">
            <v>45490.768055555556</v>
          </cell>
          <cell r="AC1666">
            <v>22.309027777781012</v>
          </cell>
          <cell r="AD1666">
            <v>16.547222222223354</v>
          </cell>
          <cell r="AE1666">
            <v>293.7680555555562</v>
          </cell>
          <cell r="AF1666">
            <v>45194.776474080958</v>
          </cell>
          <cell r="AG1666">
            <v>45203.932607909948</v>
          </cell>
          <cell r="AH1666">
            <v>45224.690972222219</v>
          </cell>
          <cell r="AI1666">
            <v>0.72477397007525257</v>
          </cell>
          <cell r="AJ1666">
            <v>6.9944775132275288</v>
          </cell>
          <cell r="AK1666">
            <v>23</v>
          </cell>
          <cell r="AL1666">
            <v>36</v>
          </cell>
          <cell r="AM1666">
            <v>23.085501858736059</v>
          </cell>
          <cell r="AN1666">
            <v>29.241635687732341</v>
          </cell>
          <cell r="AO1666">
            <v>20.085501858736059</v>
          </cell>
          <cell r="AP1666">
            <v>42</v>
          </cell>
          <cell r="AQ1666">
            <v>33.6</v>
          </cell>
          <cell r="AR1666">
            <v>28.6</v>
          </cell>
          <cell r="AS1666">
            <v>45230.6</v>
          </cell>
          <cell r="AT1666">
            <v>45225.599999999999</v>
          </cell>
          <cell r="AU1666"/>
          <cell r="AV1666"/>
          <cell r="AW1666"/>
          <cell r="AX1666"/>
          <cell r="AY1666"/>
          <cell r="AZ1666"/>
          <cell r="BA1666"/>
          <cell r="BB1666"/>
          <cell r="BC1666" t="str">
            <v>PAID</v>
          </cell>
          <cell r="BD1666" t="str">
            <v>WITH BACKJOB</v>
          </cell>
          <cell r="BE1666">
            <v>45200</v>
          </cell>
          <cell r="BF1666">
            <v>81</v>
          </cell>
          <cell r="BG1666">
            <v>45196</v>
          </cell>
          <cell r="BH1666">
            <v>45281</v>
          </cell>
        </row>
        <row r="1667">
          <cell r="E1667" t="str">
            <v>X22125058068</v>
          </cell>
          <cell r="F1667" t="str">
            <v>CITY GOVT OF MUNTINLUPA</v>
          </cell>
          <cell r="G1667" t="str">
            <v>SAMSON, CUPANG, MUNTINLUPA</v>
          </cell>
          <cell r="H1667" t="str">
            <v>MUNTINLUPA CITY</v>
          </cell>
          <cell r="I1667" t="str">
            <v>PARAÑAQUE</v>
          </cell>
          <cell r="J1667" t="str">
            <v>energized last Oct 28, 2023</v>
          </cell>
          <cell r="K1667"/>
          <cell r="L1667" t="str">
            <v>VJC</v>
          </cell>
          <cell r="M1667" t="str">
            <v>CLOSE</v>
          </cell>
          <cell r="N1667" t="str">
            <v>RHM</v>
          </cell>
          <cell r="O1667">
            <v>12.46</v>
          </cell>
          <cell r="P1667">
            <v>20.8856</v>
          </cell>
          <cell r="Q1667">
            <v>16.97</v>
          </cell>
          <cell r="R1667">
            <v>18</v>
          </cell>
          <cell r="S1667">
            <v>122279.13</v>
          </cell>
          <cell r="T1667" t="str">
            <v>MODIFICATION</v>
          </cell>
          <cell r="U1667">
            <v>12303.43</v>
          </cell>
          <cell r="V1667"/>
          <cell r="W1667">
            <v>45215.426388888889</v>
          </cell>
          <cell r="X1667">
            <v>45217</v>
          </cell>
          <cell r="Y1667">
            <v>45218</v>
          </cell>
          <cell r="Z1667"/>
          <cell r="AA1667">
            <v>45227.000694444447</v>
          </cell>
          <cell r="AB1667">
            <v>45644.762499999997</v>
          </cell>
          <cell r="AC1667">
            <v>11.574305555557657</v>
          </cell>
          <cell r="AD1667">
            <v>10.000694444446708</v>
          </cell>
          <cell r="AE1667">
            <v>417.76180555555038</v>
          </cell>
          <cell r="AF1667">
            <v>45234.200582437275</v>
          </cell>
          <cell r="AG1667">
            <v>45243.007034050177</v>
          </cell>
          <cell r="AH1667">
            <v>45265.426388888889</v>
          </cell>
          <cell r="AI1667">
            <v>0.39867052469143038</v>
          </cell>
          <cell r="AJ1667">
            <v>10.444045138888759</v>
          </cell>
          <cell r="AK1667">
            <v>20</v>
          </cell>
          <cell r="AL1667">
            <v>36</v>
          </cell>
          <cell r="AM1667">
            <v>21.774193548387096</v>
          </cell>
          <cell r="AN1667">
            <v>27.58064516129032</v>
          </cell>
          <cell r="AO1667">
            <v>18.774193548387096</v>
          </cell>
          <cell r="AP1667">
            <v>40</v>
          </cell>
          <cell r="AQ1667">
            <v>32</v>
          </cell>
          <cell r="AR1667">
            <v>27</v>
          </cell>
          <cell r="AS1667">
            <v>45259.000694444447</v>
          </cell>
          <cell r="AT1667">
            <v>45254.000694444447</v>
          </cell>
          <cell r="AU1667"/>
          <cell r="AV1667"/>
          <cell r="AW1667"/>
          <cell r="AX1667"/>
          <cell r="AY1667"/>
          <cell r="AZ1667"/>
          <cell r="BA1667"/>
          <cell r="BB1667"/>
          <cell r="BC1667" t="str">
            <v>PAID</v>
          </cell>
          <cell r="BD1667"/>
          <cell r="BE1667">
            <v>45230.000694444447</v>
          </cell>
          <cell r="BF1667">
            <v>50.999305555553292</v>
          </cell>
          <cell r="BG1667">
            <v>45227</v>
          </cell>
          <cell r="BH1667">
            <v>45281</v>
          </cell>
        </row>
        <row r="1668">
          <cell r="E1668" t="str">
            <v>X23072690533</v>
          </cell>
          <cell r="F1668" t="str">
            <v>MARY GRACE UBANA ALGORDO</v>
          </cell>
          <cell r="G1668" t="str">
            <v>MOLAVE, AYALA-ALABANG VILL, MUNTINLUPA</v>
          </cell>
          <cell r="H1668" t="str">
            <v>MUNTINLUPA CITY</v>
          </cell>
          <cell r="I1668" t="str">
            <v>PARAÑAQUE</v>
          </cell>
          <cell r="J1668" t="str">
            <v>for FCOM</v>
          </cell>
          <cell r="K1668" t="str">
            <v>W/ ISSUE</v>
          </cell>
          <cell r="L1668" t="str">
            <v>ECOM</v>
          </cell>
          <cell r="M1668" t="str">
            <v>CLOSE</v>
          </cell>
          <cell r="N1668" t="str">
            <v>IJP</v>
          </cell>
          <cell r="O1668">
            <v>139.82</v>
          </cell>
          <cell r="P1668">
            <v>69.222099999999998</v>
          </cell>
          <cell r="Q1668">
            <v>195.43</v>
          </cell>
          <cell r="R1668">
            <v>198</v>
          </cell>
          <cell r="S1668">
            <v>713897.81</v>
          </cell>
          <cell r="T1668" t="str">
            <v>NEW</v>
          </cell>
          <cell r="U1668">
            <v>114998.42</v>
          </cell>
          <cell r="V1668">
            <v>76862.960000000006</v>
          </cell>
          <cell r="W1668">
            <v>45238.551388888889</v>
          </cell>
          <cell r="X1668">
            <v>45240.823611111111</v>
          </cell>
          <cell r="Y1668">
            <v>45240</v>
          </cell>
          <cell r="Z1668"/>
          <cell r="AA1668">
            <v>45265.339583333334</v>
          </cell>
          <cell r="AB1668">
            <v>45468.720833333333</v>
          </cell>
          <cell r="AC1668">
            <v>26.788194444445253</v>
          </cell>
          <cell r="AD1668">
            <v>24.515972222223354</v>
          </cell>
          <cell r="AE1668">
            <v>203.38124999999854</v>
          </cell>
          <cell r="AF1668">
            <v>45257.997432054355</v>
          </cell>
          <cell r="AG1668">
            <v>45266.983043565146</v>
          </cell>
          <cell r="AH1668">
            <v>45288.551388888889</v>
          </cell>
          <cell r="AI1668">
            <v>0.89508630475430051</v>
          </cell>
          <cell r="AJ1668">
            <v>4.6223011363636033</v>
          </cell>
          <cell r="AK1668">
            <v>26</v>
          </cell>
          <cell r="AL1668">
            <v>32</v>
          </cell>
          <cell r="AM1668">
            <v>22.446043165467625</v>
          </cell>
          <cell r="AN1668">
            <v>28.431654676258994</v>
          </cell>
          <cell r="AO1668">
            <v>19.446043165467625</v>
          </cell>
          <cell r="AP1668">
            <v>44</v>
          </cell>
          <cell r="AQ1668">
            <v>35.200000000000003</v>
          </cell>
          <cell r="AR1668">
            <v>30.200000000000003</v>
          </cell>
          <cell r="AS1668">
            <v>45300.539583333331</v>
          </cell>
          <cell r="AT1668">
            <v>45295.539583333331</v>
          </cell>
          <cell r="AU1668"/>
          <cell r="AV1668"/>
          <cell r="AW1668"/>
          <cell r="AX1668"/>
          <cell r="AY1668"/>
          <cell r="AZ1668"/>
          <cell r="BA1668"/>
          <cell r="BB1668"/>
          <cell r="BC1668" t="str">
            <v>PAID</v>
          </cell>
          <cell r="BD1668"/>
          <cell r="BE1668">
            <v>45268.339583333334</v>
          </cell>
          <cell r="BF1668">
            <v>12.660416666665697</v>
          </cell>
          <cell r="BG1668">
            <v>45265</v>
          </cell>
          <cell r="BH1668">
            <v>45281</v>
          </cell>
        </row>
        <row r="1669">
          <cell r="E1669" t="str">
            <v>X23103959043</v>
          </cell>
          <cell r="F1669" t="str">
            <v>AUTOMOTIVE ICON INCORPORATED</v>
          </cell>
          <cell r="G1669" t="str">
            <v>ALABANG-ZAPOTE, FILINVEST CORPORATE CITY, MUNTINLUPA</v>
          </cell>
          <cell r="H1669" t="str">
            <v>MUNTINLUPA CITY</v>
          </cell>
          <cell r="I1669" t="str">
            <v>PARAÑAQUE</v>
          </cell>
          <cell r="J1669" t="str">
            <v>for FCOMP</v>
          </cell>
          <cell r="K1669" t="str">
            <v>W/O ISSUE</v>
          </cell>
          <cell r="L1669" t="str">
            <v>ECOM</v>
          </cell>
          <cell r="M1669" t="str">
            <v>CLOSE</v>
          </cell>
          <cell r="N1669" t="str">
            <v>IJP</v>
          </cell>
          <cell r="O1669">
            <v>86.34</v>
          </cell>
          <cell r="P1669">
            <v>27.962800000000001</v>
          </cell>
          <cell r="Q1669">
            <v>117.7</v>
          </cell>
          <cell r="R1669">
            <v>208</v>
          </cell>
          <cell r="S1669">
            <v>729685.37</v>
          </cell>
          <cell r="T1669" t="str">
            <v>NEW</v>
          </cell>
          <cell r="U1669">
            <v>67306.570000000007</v>
          </cell>
          <cell r="V1669">
            <v>31591.309999999998</v>
          </cell>
          <cell r="W1669">
            <v>45259.554166666669</v>
          </cell>
          <cell r="X1669">
            <v>45261</v>
          </cell>
          <cell r="Y1669">
            <v>45260</v>
          </cell>
          <cell r="Z1669"/>
          <cell r="AA1669">
            <v>45265.341666666667</v>
          </cell>
          <cell r="AB1669">
            <v>45447.439583333333</v>
          </cell>
          <cell r="AC1669">
            <v>5.7874999999985448</v>
          </cell>
          <cell r="AD1669">
            <v>4.3416666666671517</v>
          </cell>
          <cell r="AE1669">
            <v>182.0979166666657</v>
          </cell>
          <cell r="AF1669">
            <v>45278.061519607843</v>
          </cell>
          <cell r="AG1669">
            <v>45286.796813725494</v>
          </cell>
          <cell r="AH1669">
            <v>45309.554166666669</v>
          </cell>
          <cell r="AI1669">
            <v>0.20182051282046204</v>
          </cell>
          <cell r="AJ1669">
            <v>4.138589015151493</v>
          </cell>
          <cell r="AK1669">
            <v>26</v>
          </cell>
          <cell r="AL1669">
            <v>30</v>
          </cell>
          <cell r="AM1669">
            <v>21.507352941176471</v>
          </cell>
          <cell r="AN1669">
            <v>27.242647058823529</v>
          </cell>
          <cell r="AO1669">
            <v>18.507352941176471</v>
          </cell>
          <cell r="AP1669">
            <v>44</v>
          </cell>
          <cell r="AQ1669">
            <v>35.200000000000003</v>
          </cell>
          <cell r="AR1669">
            <v>30.200000000000003</v>
          </cell>
          <cell r="AS1669">
            <v>45300.541666666664</v>
          </cell>
          <cell r="AT1669">
            <v>45295.541666666664</v>
          </cell>
          <cell r="AU1669"/>
          <cell r="AV1669"/>
          <cell r="AW1669"/>
          <cell r="AX1669"/>
          <cell r="AY1669"/>
          <cell r="AZ1669"/>
          <cell r="BA1669"/>
          <cell r="BB1669"/>
          <cell r="BC1669" t="str">
            <v>PAID</v>
          </cell>
          <cell r="BD1669"/>
          <cell r="BE1669">
            <v>45268.341666666667</v>
          </cell>
          <cell r="BF1669">
            <v>12.658333333332848</v>
          </cell>
          <cell r="BG1669">
            <v>45265</v>
          </cell>
          <cell r="BH1669">
            <v>45281</v>
          </cell>
        </row>
        <row r="1670">
          <cell r="E1670" t="str">
            <v>X23072630813</v>
          </cell>
          <cell r="F1670" t="str">
            <v>ANTHONY LABOR ROMALDO</v>
          </cell>
          <cell r="G1670" t="str">
            <v>BLOCK 12, LINDENWOOD RESIDENCES, MUNTINLUPA</v>
          </cell>
          <cell r="H1670" t="str">
            <v>MUNTINLUPA CITY</v>
          </cell>
          <cell r="I1670" t="str">
            <v>PARAÑAQUE</v>
          </cell>
          <cell r="J1670" t="str">
            <v>for FCOMP</v>
          </cell>
          <cell r="K1670" t="str">
            <v>W/O ISSUE</v>
          </cell>
          <cell r="L1670" t="str">
            <v>ECOM</v>
          </cell>
          <cell r="M1670" t="str">
            <v>CLOSE</v>
          </cell>
          <cell r="N1670" t="str">
            <v>RRG</v>
          </cell>
          <cell r="O1670">
            <v>143.83000000000001</v>
          </cell>
          <cell r="P1670">
            <v>101.72620000000001</v>
          </cell>
          <cell r="Q1670">
            <v>203.77</v>
          </cell>
          <cell r="R1670">
            <v>40</v>
          </cell>
          <cell r="S1670">
            <v>457219.24</v>
          </cell>
          <cell r="T1670" t="str">
            <v>MODIFICATION</v>
          </cell>
          <cell r="U1670">
            <v>111733.52</v>
          </cell>
          <cell r="V1670">
            <v>75740.47</v>
          </cell>
          <cell r="W1670">
            <v>45226.411805555559</v>
          </cell>
          <cell r="X1670">
            <v>45230</v>
          </cell>
          <cell r="Y1670">
            <v>45226</v>
          </cell>
          <cell r="Z1670"/>
          <cell r="AA1670">
            <v>45265.467361111114</v>
          </cell>
          <cell r="AB1670">
            <v>45490.29791666667</v>
          </cell>
          <cell r="AC1670">
            <v>39.055555555554747</v>
          </cell>
          <cell r="AD1670">
            <v>35.46736111111386</v>
          </cell>
          <cell r="AE1670">
            <v>224.8305555555562</v>
          </cell>
          <cell r="AF1670">
            <v>45248.280226608193</v>
          </cell>
          <cell r="AG1670">
            <v>45257.911805555559</v>
          </cell>
          <cell r="AH1670">
            <v>45276.411805555559</v>
          </cell>
          <cell r="AI1670">
            <v>1.1778659611992701</v>
          </cell>
          <cell r="AJ1670">
            <v>4.8876207729468737</v>
          </cell>
          <cell r="AK1670">
            <v>28</v>
          </cell>
          <cell r="AL1670">
            <v>36</v>
          </cell>
          <cell r="AM1670">
            <v>24.868421052631579</v>
          </cell>
          <cell r="AN1670">
            <v>31.499999999999996</v>
          </cell>
          <cell r="AO1670">
            <v>21.868421052631579</v>
          </cell>
          <cell r="AP1670">
            <v>46</v>
          </cell>
          <cell r="AQ1670">
            <v>36.800000000000004</v>
          </cell>
          <cell r="AR1670">
            <v>31.800000000000004</v>
          </cell>
          <cell r="AS1670">
            <v>45302.267361111117</v>
          </cell>
          <cell r="AT1670">
            <v>45297.267361111117</v>
          </cell>
          <cell r="AU1670"/>
          <cell r="AV1670"/>
          <cell r="AW1670"/>
          <cell r="AX1670"/>
          <cell r="AY1670"/>
          <cell r="AZ1670"/>
          <cell r="BA1670"/>
          <cell r="BB1670"/>
          <cell r="BC1670" t="str">
            <v>PAID</v>
          </cell>
          <cell r="BD1670"/>
          <cell r="BE1670">
            <v>45268.467361111114</v>
          </cell>
          <cell r="BF1670">
            <v>12.53263888888614</v>
          </cell>
          <cell r="BG1670">
            <v>45255</v>
          </cell>
          <cell r="BH1670">
            <v>45281</v>
          </cell>
        </row>
        <row r="1671">
          <cell r="E1671" t="str">
            <v>X22052191762</v>
          </cell>
          <cell r="F1671" t="str">
            <v>DEPARTMENT OF SCIENCE AND TECHNOLOGY</v>
          </cell>
          <cell r="G1671" t="str">
            <v>LUTAS ST, DOST CPD, TAGUIG CITY</v>
          </cell>
          <cell r="H1671" t="str">
            <v>TAGUIG CITY</v>
          </cell>
          <cell r="I1671" t="str">
            <v>PARAÑAQUE</v>
          </cell>
          <cell r="J1671" t="str">
            <v>completed and energized last Nov 7, 2023</v>
          </cell>
          <cell r="K1671" t="str">
            <v>No PO due to contract budget concerns</v>
          </cell>
          <cell r="L1671" t="str">
            <v>VJC</v>
          </cell>
          <cell r="M1671" t="str">
            <v>CLOSE</v>
          </cell>
          <cell r="N1671" t="str">
            <v>JSP</v>
          </cell>
          <cell r="O1671">
            <v>99.35</v>
          </cell>
          <cell r="P1671">
            <v>120.657</v>
          </cell>
          <cell r="Q1671">
            <v>147.75</v>
          </cell>
          <cell r="R1671">
            <v>230</v>
          </cell>
          <cell r="S1671">
            <v>631902.18000000005</v>
          </cell>
          <cell r="T1671" t="str">
            <v>MODIFICATION</v>
          </cell>
          <cell r="U1671">
            <v>76743.34</v>
          </cell>
          <cell r="V1671">
            <v>87154.33</v>
          </cell>
          <cell r="W1671">
            <v>45215.536111111112</v>
          </cell>
          <cell r="X1671">
            <v>45217</v>
          </cell>
          <cell r="Y1671">
            <v>45218</v>
          </cell>
          <cell r="Z1671"/>
          <cell r="AA1671">
            <v>45278.282638888886</v>
          </cell>
          <cell r="AB1671">
            <v>45636</v>
          </cell>
          <cell r="AC1671">
            <v>62.746527777773736</v>
          </cell>
          <cell r="AD1671">
            <v>61.28263888888614</v>
          </cell>
          <cell r="AE1671">
            <v>357.71736111111386</v>
          </cell>
          <cell r="AF1671">
            <v>45234.043464052287</v>
          </cell>
          <cell r="AG1671">
            <v>45242.778758169938</v>
          </cell>
          <cell r="AH1671">
            <v>45265.536111111112</v>
          </cell>
          <cell r="AI1671">
            <v>2.1880840455839046</v>
          </cell>
          <cell r="AJ1671">
            <v>8.1299400252525871</v>
          </cell>
          <cell r="AK1671">
            <v>26</v>
          </cell>
          <cell r="AL1671">
            <v>30</v>
          </cell>
          <cell r="AM1671">
            <v>21.507352941176471</v>
          </cell>
          <cell r="AN1671">
            <v>27.242647058823529</v>
          </cell>
          <cell r="AO1671">
            <v>18.507352941176471</v>
          </cell>
          <cell r="AP1671">
            <v>44</v>
          </cell>
          <cell r="AQ1671">
            <v>35.200000000000003</v>
          </cell>
          <cell r="AR1671">
            <v>30.200000000000003</v>
          </cell>
          <cell r="AS1671">
            <v>45313.482638888883</v>
          </cell>
          <cell r="AT1671">
            <v>45308.482638888883</v>
          </cell>
          <cell r="AU1671"/>
          <cell r="AV1671"/>
          <cell r="AW1671"/>
          <cell r="AX1671"/>
          <cell r="AY1671"/>
          <cell r="AZ1671"/>
          <cell r="BA1671"/>
          <cell r="BB1671"/>
          <cell r="BC1671" t="str">
            <v>PAID</v>
          </cell>
          <cell r="BD1671"/>
          <cell r="BE1671">
            <v>45281.282638888886</v>
          </cell>
          <cell r="BF1671">
            <v>-0.28263888888614019</v>
          </cell>
          <cell r="BG1671">
            <v>45237</v>
          </cell>
          <cell r="BH1671">
            <v>45281</v>
          </cell>
        </row>
        <row r="1672">
          <cell r="E1672" t="str">
            <v>X23041215989</v>
          </cell>
          <cell r="F1672" t="str">
            <v>EDUARDO LAZARTE DE GUZMAN</v>
          </cell>
          <cell r="G1672" t="str">
            <v>ISTANBUL, BF HOMES, PARANAQUE</v>
          </cell>
          <cell r="H1672" t="str">
            <v>PARAÑAQUE CITY</v>
          </cell>
          <cell r="I1672" t="str">
            <v>PARAÑAQUE</v>
          </cell>
          <cell r="J1672"/>
          <cell r="K1672" t="str">
            <v>W/ ISSUE</v>
          </cell>
          <cell r="L1672" t="str">
            <v>ECOM</v>
          </cell>
          <cell r="M1672" t="str">
            <v>CLOSE</v>
          </cell>
          <cell r="N1672" t="str">
            <v>RRG</v>
          </cell>
          <cell r="O1672">
            <v>93.13</v>
          </cell>
          <cell r="P1672">
            <v>56.309600000000003</v>
          </cell>
          <cell r="Q1672">
            <v>133.25</v>
          </cell>
          <cell r="R1672">
            <v>59</v>
          </cell>
          <cell r="S1672">
            <v>407255.42</v>
          </cell>
          <cell r="T1672" t="str">
            <v>NEW</v>
          </cell>
          <cell r="U1672">
            <v>72574.649999999994</v>
          </cell>
          <cell r="V1672">
            <v>44108.01</v>
          </cell>
          <cell r="W1672">
            <v>45207.48541666667</v>
          </cell>
          <cell r="X1672">
            <v>45210</v>
          </cell>
          <cell r="Y1672">
            <v>45208</v>
          </cell>
          <cell r="Z1672"/>
          <cell r="AA1672">
            <v>45239.544444444444</v>
          </cell>
          <cell r="AB1672">
            <v>45490.777083333334</v>
          </cell>
          <cell r="AC1672">
            <v>32.059027777773736</v>
          </cell>
          <cell r="AD1672">
            <v>29.544444444443798</v>
          </cell>
          <cell r="AE1672">
            <v>251.23263888889051</v>
          </cell>
          <cell r="AF1672">
            <v>45227.830487089203</v>
          </cell>
          <cell r="AG1672">
            <v>45237.055839201879</v>
          </cell>
          <cell r="AH1672">
            <v>45257.48541666667</v>
          </cell>
          <cell r="AI1672">
            <v>1.0299506661637716</v>
          </cell>
          <cell r="AJ1672">
            <v>5.7098327020202388</v>
          </cell>
          <cell r="AK1672">
            <v>26</v>
          </cell>
          <cell r="AL1672">
            <v>34</v>
          </cell>
          <cell r="AM1672">
            <v>23.345070422535212</v>
          </cell>
          <cell r="AN1672">
            <v>29.570422535211268</v>
          </cell>
          <cell r="AO1672">
            <v>20.345070422535212</v>
          </cell>
          <cell r="AP1672">
            <v>44</v>
          </cell>
          <cell r="AQ1672">
            <v>35.200000000000003</v>
          </cell>
          <cell r="AR1672">
            <v>30.200000000000003</v>
          </cell>
          <cell r="AS1672">
            <v>45274.744444444441</v>
          </cell>
          <cell r="AT1672">
            <v>45269.744444444441</v>
          </cell>
          <cell r="AU1672"/>
          <cell r="AV1672"/>
          <cell r="AW1672"/>
          <cell r="AX1672"/>
          <cell r="AY1672"/>
          <cell r="AZ1672"/>
          <cell r="BA1672"/>
          <cell r="BB1672"/>
          <cell r="BC1672" t="str">
            <v>PAID</v>
          </cell>
          <cell r="BD1672" t="str">
            <v>WITH BACKJOB</v>
          </cell>
          <cell r="BE1672">
            <v>45242.544444444444</v>
          </cell>
          <cell r="BF1672">
            <v>56.455555555556202</v>
          </cell>
          <cell r="BG1672">
            <v>45236</v>
          </cell>
          <cell r="BH1672">
            <v>45299</v>
          </cell>
        </row>
        <row r="1673">
          <cell r="E1673" t="str">
            <v>X22020773073</v>
          </cell>
          <cell r="F1673" t="str">
            <v>LOUIE ABALOS CANSINO</v>
          </cell>
          <cell r="G1673" t="str">
            <v>BRENTWOOD, HILLSBOROUGH SUBD, MUNTINLUPA</v>
          </cell>
          <cell r="H1673" t="str">
            <v>MUNTINLUPA CITY</v>
          </cell>
          <cell r="I1673" t="str">
            <v>PARAÑAQUE</v>
          </cell>
          <cell r="J1673" t="str">
            <v>energized last 12/9/23</v>
          </cell>
          <cell r="K1673" t="str">
            <v>W/O ISSUE</v>
          </cell>
          <cell r="L1673" t="str">
            <v>ECOM</v>
          </cell>
          <cell r="M1673" t="str">
            <v>CLOSE</v>
          </cell>
          <cell r="N1673" t="str">
            <v>RRG</v>
          </cell>
          <cell r="O1673">
            <v>36.700000000000003</v>
          </cell>
          <cell r="P1673">
            <v>19.863299999999999</v>
          </cell>
          <cell r="Q1673">
            <v>50.28</v>
          </cell>
          <cell r="R1673">
            <v>99.5</v>
          </cell>
          <cell r="S1673">
            <v>204701.25</v>
          </cell>
          <cell r="T1673" t="str">
            <v>MODIFICATION</v>
          </cell>
          <cell r="U1673">
            <v>31202.14</v>
          </cell>
          <cell r="V1673">
            <v>20355.29</v>
          </cell>
          <cell r="W1673">
            <v>45261.535416666666</v>
          </cell>
          <cell r="X1673">
            <v>45264.604861111111</v>
          </cell>
          <cell r="Y1673">
            <v>45264</v>
          </cell>
          <cell r="Z1673"/>
          <cell r="AA1673">
            <v>45274</v>
          </cell>
          <cell r="AB1673">
            <v>45469.85</v>
          </cell>
          <cell r="AC1673">
            <v>12.464583333334303</v>
          </cell>
          <cell r="AD1673">
            <v>9.3951388888890506</v>
          </cell>
          <cell r="AE1673">
            <v>195.84999999999854</v>
          </cell>
          <cell r="AF1673">
            <v>45279.609796831952</v>
          </cell>
          <cell r="AG1673">
            <v>45288.229631542701</v>
          </cell>
          <cell r="AH1673">
            <v>45311.535416666666</v>
          </cell>
          <cell r="AI1673">
            <v>0.44359252450983844</v>
          </cell>
          <cell r="AJ1673">
            <v>4.8962499999999638</v>
          </cell>
          <cell r="AK1673">
            <v>20</v>
          </cell>
          <cell r="AL1673">
            <v>34</v>
          </cell>
          <cell r="AM1673">
            <v>21.074380165289259</v>
          </cell>
          <cell r="AN1673">
            <v>26.694214876033058</v>
          </cell>
          <cell r="AO1673">
            <v>18.074380165289259</v>
          </cell>
          <cell r="AP1673">
            <v>40</v>
          </cell>
          <cell r="AQ1673">
            <v>32</v>
          </cell>
          <cell r="AR1673">
            <v>27</v>
          </cell>
          <cell r="AS1673">
            <v>45306</v>
          </cell>
          <cell r="AT1673">
            <v>45301</v>
          </cell>
          <cell r="AU1673"/>
          <cell r="AV1673"/>
          <cell r="AW1673"/>
          <cell r="AX1673"/>
          <cell r="AY1673"/>
          <cell r="AZ1673"/>
          <cell r="BA1673"/>
          <cell r="BB1673"/>
          <cell r="BC1673" t="str">
            <v>PAID</v>
          </cell>
          <cell r="BD1673"/>
          <cell r="BE1673">
            <v>45277</v>
          </cell>
          <cell r="BF1673">
            <v>22</v>
          </cell>
          <cell r="BG1673">
            <v>45269</v>
          </cell>
          <cell r="BH1673">
            <v>45299</v>
          </cell>
        </row>
        <row r="1674">
          <cell r="E1674" t="str">
            <v>X23114382476</v>
          </cell>
          <cell r="F1674" t="str">
            <v>MA. PETTINA CELINE ARTECHE CORNEJO</v>
          </cell>
          <cell r="G1674" t="str">
            <v>VANDA, PACIFIC VILL, MUNTINLUPA</v>
          </cell>
          <cell r="H1674" t="str">
            <v>MUNTINLUPA CITY</v>
          </cell>
          <cell r="I1674" t="str">
            <v>PARAÑAQUE</v>
          </cell>
          <cell r="J1674" t="str">
            <v>for digging</v>
          </cell>
          <cell r="K1674" t="str">
            <v>W/ ISSUE</v>
          </cell>
          <cell r="L1674" t="str">
            <v>ECOM</v>
          </cell>
          <cell r="M1674" t="str">
            <v>CLOSE</v>
          </cell>
          <cell r="N1674" t="str">
            <v>RRG</v>
          </cell>
          <cell r="O1674">
            <v>78.77</v>
          </cell>
          <cell r="P1674">
            <v>68.460300000000004</v>
          </cell>
          <cell r="Q1674">
            <v>115.8</v>
          </cell>
          <cell r="R1674">
            <v>123.3</v>
          </cell>
          <cell r="S1674">
            <v>425435.02</v>
          </cell>
          <cell r="T1674" t="str">
            <v>NEW</v>
          </cell>
          <cell r="U1674">
            <v>61407.11</v>
          </cell>
          <cell r="V1674">
            <v>51561.340000000018</v>
          </cell>
          <cell r="W1674">
            <v>45246.65347222222</v>
          </cell>
          <cell r="X1674">
            <v>45250.679861111108</v>
          </cell>
          <cell r="Y1674">
            <v>45248</v>
          </cell>
          <cell r="Z1674"/>
          <cell r="AA1674">
            <v>45276.611805555556</v>
          </cell>
          <cell r="AB1674">
            <v>45420.790972222225</v>
          </cell>
          <cell r="AC1674">
            <v>29.958333333335759</v>
          </cell>
          <cell r="AD1674">
            <v>25.931944444448163</v>
          </cell>
          <cell r="AE1674">
            <v>144.17916666666861</v>
          </cell>
          <cell r="AF1674">
            <v>45266.099515387687</v>
          </cell>
          <cell r="AG1674">
            <v>45275.085126898477</v>
          </cell>
          <cell r="AH1674">
            <v>45296.65347222222</v>
          </cell>
          <cell r="AI1674">
            <v>1.0010116185898246</v>
          </cell>
          <cell r="AJ1674">
            <v>3.2767992424242864</v>
          </cell>
          <cell r="AK1674">
            <v>26</v>
          </cell>
          <cell r="AL1674">
            <v>32</v>
          </cell>
          <cell r="AM1674">
            <v>22.446043165467625</v>
          </cell>
          <cell r="AN1674">
            <v>28.431654676258994</v>
          </cell>
          <cell r="AO1674">
            <v>19.446043165467625</v>
          </cell>
          <cell r="AP1674">
            <v>44</v>
          </cell>
          <cell r="AQ1674">
            <v>35.200000000000003</v>
          </cell>
          <cell r="AR1674">
            <v>30.200000000000003</v>
          </cell>
          <cell r="AS1674">
            <v>45311.811805555553</v>
          </cell>
          <cell r="AT1674">
            <v>45306.811805555553</v>
          </cell>
          <cell r="AU1674"/>
          <cell r="AV1674"/>
          <cell r="AW1674"/>
          <cell r="AX1674"/>
          <cell r="AY1674"/>
          <cell r="AZ1674"/>
          <cell r="BA1674"/>
          <cell r="BB1674"/>
          <cell r="BC1674" t="str">
            <v>PAID</v>
          </cell>
          <cell r="BD1674" t="str">
            <v>WITH BACKJOB</v>
          </cell>
          <cell r="BE1674">
            <v>45279.611805555556</v>
          </cell>
          <cell r="BF1674">
            <v>19.388194444443798</v>
          </cell>
          <cell r="BG1674">
            <v>45276</v>
          </cell>
          <cell r="BH1674">
            <v>45299</v>
          </cell>
        </row>
        <row r="1675">
          <cell r="E1675" t="str">
            <v>X23114500589</v>
          </cell>
          <cell r="F1675" t="str">
            <v>ZUBUFOODS, INC.</v>
          </cell>
          <cell r="G1675" t="str">
            <v>WEST SERVICE, MARCELO GREEN VILL, PARANAQUE</v>
          </cell>
          <cell r="H1675" t="str">
            <v>PARAÑAQUE CITY</v>
          </cell>
          <cell r="I1675" t="str">
            <v>PARAÑAQUE</v>
          </cell>
          <cell r="J1675"/>
          <cell r="K1675"/>
          <cell r="L1675" t="str">
            <v>ECOM</v>
          </cell>
          <cell r="M1675" t="str">
            <v>CLOSE</v>
          </cell>
          <cell r="N1675" t="str">
            <v>RRG</v>
          </cell>
          <cell r="O1675">
            <v>36.07</v>
          </cell>
          <cell r="P1675">
            <v>3.66</v>
          </cell>
          <cell r="Q1675">
            <v>49.48</v>
          </cell>
          <cell r="R1675">
            <v>0</v>
          </cell>
          <cell r="S1675">
            <v>34478.089999999997</v>
          </cell>
          <cell r="T1675" t="str">
            <v>TERMINATION</v>
          </cell>
          <cell r="U1675">
            <v>28226.22</v>
          </cell>
          <cell r="V1675">
            <v>20339.7</v>
          </cell>
          <cell r="W1675">
            <v>45273.675694444442</v>
          </cell>
          <cell r="X1675">
            <v>45278</v>
          </cell>
          <cell r="Y1675">
            <v>45275</v>
          </cell>
          <cell r="Z1675"/>
          <cell r="AA1675">
            <v>45281.584722222222</v>
          </cell>
          <cell r="AB1675">
            <v>45503.838888888888</v>
          </cell>
          <cell r="AC1675">
            <v>7.9090277777795563</v>
          </cell>
          <cell r="AD1675">
            <v>3.5847222222218988</v>
          </cell>
          <cell r="AE1675">
            <v>222.2541666666657</v>
          </cell>
          <cell r="AF1675">
            <v>45292.449887992829</v>
          </cell>
          <cell r="AG1675">
            <v>45301.25633960573</v>
          </cell>
          <cell r="AH1675">
            <v>45323.675694444442</v>
          </cell>
          <cell r="AI1675">
            <v>0.27242206790129581</v>
          </cell>
          <cell r="AJ1675">
            <v>5.5563541666666421</v>
          </cell>
          <cell r="AK1675">
            <v>20</v>
          </cell>
          <cell r="AL1675">
            <v>36</v>
          </cell>
          <cell r="AM1675">
            <v>21.774193548387096</v>
          </cell>
          <cell r="AN1675">
            <v>27.58064516129032</v>
          </cell>
          <cell r="AO1675">
            <v>18.774193548387096</v>
          </cell>
          <cell r="AP1675">
            <v>40</v>
          </cell>
          <cell r="AQ1675">
            <v>32</v>
          </cell>
          <cell r="AR1675">
            <v>27</v>
          </cell>
          <cell r="AS1675">
            <v>45313.584722222222</v>
          </cell>
          <cell r="AT1675">
            <v>45308.584722222222</v>
          </cell>
          <cell r="AU1675"/>
          <cell r="AV1675"/>
          <cell r="AW1675"/>
          <cell r="AX1675"/>
          <cell r="AY1675"/>
          <cell r="AZ1675"/>
          <cell r="BA1675"/>
          <cell r="BB1675"/>
          <cell r="BC1675" t="str">
            <v>PAID</v>
          </cell>
          <cell r="BD1675"/>
          <cell r="BE1675">
            <v>45284.584722222222</v>
          </cell>
          <cell r="BF1675">
            <v>14.415277777778101</v>
          </cell>
          <cell r="BG1675">
            <v>45279</v>
          </cell>
          <cell r="BH1675">
            <v>45299</v>
          </cell>
        </row>
        <row r="1676">
          <cell r="E1676" t="str">
            <v>X23093652079</v>
          </cell>
          <cell r="F1676" t="str">
            <v>PHILIPPINE SEVEN CORPORATION</v>
          </cell>
          <cell r="G1676" t="str">
            <v>NAGA, PULANGLUPA I, LAS PINAS CITY</v>
          </cell>
          <cell r="H1676" t="str">
            <v>LAS PIÑAS CITY</v>
          </cell>
          <cell r="I1676" t="str">
            <v>PARAÑAQUE</v>
          </cell>
          <cell r="J1676" t="str">
            <v>for FCOMP</v>
          </cell>
          <cell r="K1676" t="str">
            <v>W/O ISSUE</v>
          </cell>
          <cell r="L1676" t="str">
            <v>CHALLENGER</v>
          </cell>
          <cell r="M1676" t="str">
            <v>CLOSE</v>
          </cell>
          <cell r="N1676" t="str">
            <v>JSP</v>
          </cell>
          <cell r="O1676">
            <v>85.05</v>
          </cell>
          <cell r="P1676">
            <v>64.327600000000004</v>
          </cell>
          <cell r="Q1676">
            <v>142.15</v>
          </cell>
          <cell r="R1676">
            <v>38</v>
          </cell>
          <cell r="S1676">
            <v>421440.35</v>
          </cell>
          <cell r="T1676" t="str">
            <v>NEW</v>
          </cell>
          <cell r="U1676">
            <v>66277.279999999999</v>
          </cell>
          <cell r="V1676">
            <v>105451.23</v>
          </cell>
          <cell r="W1676">
            <v>45239.553472222222</v>
          </cell>
          <cell r="X1676">
            <v>45243.458333333336</v>
          </cell>
          <cell r="Y1676">
            <v>45239</v>
          </cell>
          <cell r="Z1676"/>
          <cell r="AA1676">
            <v>45244.420138888891</v>
          </cell>
          <cell r="AB1676">
            <v>45364</v>
          </cell>
          <cell r="AC1676">
            <v>4.8666666666686069</v>
          </cell>
          <cell r="AD1676">
            <v>0.96180555555474712</v>
          </cell>
          <cell r="AE1676">
            <v>119.57986111110949</v>
          </cell>
          <cell r="AF1676">
            <v>45260.760368773947</v>
          </cell>
          <cell r="AG1676">
            <v>45270.215541187739</v>
          </cell>
          <cell r="AH1676">
            <v>45289.553472222222</v>
          </cell>
          <cell r="AI1676">
            <v>0.1507834757835359</v>
          </cell>
          <cell r="AJ1676">
            <v>2.7177241161615795</v>
          </cell>
          <cell r="AK1676">
            <v>26</v>
          </cell>
          <cell r="AL1676">
            <v>36</v>
          </cell>
          <cell r="AM1676">
            <v>24.206896551724139</v>
          </cell>
          <cell r="AN1676">
            <v>30.662068965517239</v>
          </cell>
          <cell r="AO1676">
            <v>21.206896551724139</v>
          </cell>
          <cell r="AP1676">
            <v>44</v>
          </cell>
          <cell r="AQ1676">
            <v>35.200000000000003</v>
          </cell>
          <cell r="AR1676">
            <v>30.200000000000003</v>
          </cell>
          <cell r="AS1676">
            <v>45279.620138888888</v>
          </cell>
          <cell r="AT1676">
            <v>45274.620138888888</v>
          </cell>
          <cell r="AU1676"/>
          <cell r="AV1676"/>
          <cell r="AW1676"/>
          <cell r="AX1676"/>
          <cell r="AY1676"/>
          <cell r="AZ1676"/>
          <cell r="BA1676"/>
          <cell r="BB1676"/>
          <cell r="BC1676" t="str">
            <v>PAID</v>
          </cell>
          <cell r="BD1676"/>
          <cell r="BE1676">
            <v>45247.420138888891</v>
          </cell>
          <cell r="BF1676">
            <v>53.579861111109494</v>
          </cell>
          <cell r="BG1676">
            <v>45244</v>
          </cell>
          <cell r="BH1676">
            <v>45301</v>
          </cell>
        </row>
        <row r="1677">
          <cell r="E1677" t="str">
            <v>X23072855199</v>
          </cell>
          <cell r="F1677" t="str">
            <v>ANGEL FELIX CORPUZ</v>
          </cell>
          <cell r="G1677" t="str">
            <v>LENINGRAD, BF HOMES, PARANAQUE</v>
          </cell>
          <cell r="H1677" t="str">
            <v>PARAÑAQUE CITY</v>
          </cell>
          <cell r="I1677" t="str">
            <v>PARAÑAQUE</v>
          </cell>
          <cell r="J1677"/>
          <cell r="K1677"/>
          <cell r="L1677" t="str">
            <v>CHALLENGER</v>
          </cell>
          <cell r="M1677" t="str">
            <v>CLOSE</v>
          </cell>
          <cell r="N1677" t="str">
            <v>JSP</v>
          </cell>
          <cell r="O1677">
            <v>81.83</v>
          </cell>
          <cell r="P1677">
            <v>62.714300000000001</v>
          </cell>
          <cell r="Q1677">
            <v>119.67</v>
          </cell>
          <cell r="R1677">
            <v>61</v>
          </cell>
          <cell r="S1677">
            <v>392285.49</v>
          </cell>
          <cell r="T1677" t="str">
            <v>MODIFICATION</v>
          </cell>
          <cell r="U1677">
            <v>63771.91</v>
          </cell>
          <cell r="V1677">
            <v>80303.95</v>
          </cell>
          <cell r="W1677">
            <v>45176.369444444441</v>
          </cell>
          <cell r="X1677">
            <v>45182</v>
          </cell>
          <cell r="Y1677">
            <v>45180</v>
          </cell>
          <cell r="Z1677"/>
          <cell r="AA1677">
            <v>45188.586805555555</v>
          </cell>
          <cell r="AB1677">
            <v>45405.570138888892</v>
          </cell>
          <cell r="AC1677">
            <v>12.21736111111386</v>
          </cell>
          <cell r="AD1677">
            <v>6.5868055555547471</v>
          </cell>
          <cell r="AE1677">
            <v>216.98333333333721</v>
          </cell>
          <cell r="AF1677">
            <v>45196.714514866973</v>
          </cell>
          <cell r="AG1677">
            <v>45205.93986697965</v>
          </cell>
          <cell r="AH1677">
            <v>45226.369444444441</v>
          </cell>
          <cell r="AI1677">
            <v>0.39250345651089774</v>
          </cell>
          <cell r="AJ1677">
            <v>4.9314393939394821</v>
          </cell>
          <cell r="AK1677">
            <v>26</v>
          </cell>
          <cell r="AL1677">
            <v>34</v>
          </cell>
          <cell r="AM1677">
            <v>23.345070422535212</v>
          </cell>
          <cell r="AN1677">
            <v>29.570422535211268</v>
          </cell>
          <cell r="AO1677">
            <v>20.345070422535212</v>
          </cell>
          <cell r="AP1677">
            <v>44</v>
          </cell>
          <cell r="AQ1677">
            <v>35.200000000000003</v>
          </cell>
          <cell r="AR1677">
            <v>30.200000000000003</v>
          </cell>
          <cell r="AS1677">
            <v>45223.786805555552</v>
          </cell>
          <cell r="AT1677">
            <v>45218.786805555552</v>
          </cell>
          <cell r="AU1677"/>
          <cell r="AV1677"/>
          <cell r="AW1677"/>
          <cell r="AX1677"/>
          <cell r="AY1677"/>
          <cell r="AZ1677"/>
          <cell r="BA1677"/>
          <cell r="BB1677"/>
          <cell r="BC1677" t="str">
            <v>PAID</v>
          </cell>
          <cell r="BD1677"/>
          <cell r="BE1677">
            <v>45191.586805555555</v>
          </cell>
          <cell r="BF1677">
            <v>109.41319444444525</v>
          </cell>
          <cell r="BG1677">
            <v>45188</v>
          </cell>
          <cell r="BH1677">
            <v>45301</v>
          </cell>
        </row>
        <row r="1678">
          <cell r="E1678" t="str">
            <v>X23072692694</v>
          </cell>
          <cell r="F1678" t="str">
            <v>RENZ MICHAEL P. SALAGUBAN</v>
          </cell>
          <cell r="G1678" t="str">
            <v>BLOCK 5, BRAZILIA HEIGHTS, MUNTINLUPA</v>
          </cell>
          <cell r="H1678" t="str">
            <v>MUNTINLUPA CITY</v>
          </cell>
          <cell r="I1678" t="str">
            <v>PARAÑAQUE</v>
          </cell>
          <cell r="J1678"/>
          <cell r="K1678" t="str">
            <v>W/O ISSUE</v>
          </cell>
          <cell r="L1678" t="str">
            <v>CHALLENGER</v>
          </cell>
          <cell r="M1678" t="str">
            <v>CLOSE</v>
          </cell>
          <cell r="N1678" t="str">
            <v>JSP</v>
          </cell>
          <cell r="O1678">
            <v>24.05</v>
          </cell>
          <cell r="P1678">
            <v>13.49</v>
          </cell>
          <cell r="Q1678">
            <v>32.93</v>
          </cell>
          <cell r="R1678">
            <v>30</v>
          </cell>
          <cell r="S1678">
            <v>47970.89</v>
          </cell>
          <cell r="T1678" t="str">
            <v>NEW</v>
          </cell>
          <cell r="U1678">
            <v>21944.13</v>
          </cell>
          <cell r="V1678">
            <v>22422.93</v>
          </cell>
          <cell r="W1678">
            <v>45146.506249999999</v>
          </cell>
          <cell r="X1678">
            <v>45148.600694444445</v>
          </cell>
          <cell r="Y1678">
            <v>45146</v>
          </cell>
          <cell r="Z1678"/>
          <cell r="AA1678">
            <v>45160.331944444442</v>
          </cell>
          <cell r="AB1678">
            <v>45405.581944444442</v>
          </cell>
          <cell r="AC1678">
            <v>13.825694444443798</v>
          </cell>
          <cell r="AD1678">
            <v>11.73124999999709</v>
          </cell>
          <cell r="AE1678">
            <v>245.25</v>
          </cell>
          <cell r="AF1678">
            <v>45165.280443548385</v>
          </cell>
          <cell r="AG1678">
            <v>45174.086895161287</v>
          </cell>
          <cell r="AH1678">
            <v>45196.506249999999</v>
          </cell>
          <cell r="AI1678">
            <v>0.47621836419750857</v>
          </cell>
          <cell r="AJ1678">
            <v>6.1312499999999996</v>
          </cell>
          <cell r="AK1678">
            <v>20</v>
          </cell>
          <cell r="AL1678">
            <v>36</v>
          </cell>
          <cell r="AM1678">
            <v>21.774193548387096</v>
          </cell>
          <cell r="AN1678">
            <v>27.58064516129032</v>
          </cell>
          <cell r="AO1678">
            <v>18.774193548387096</v>
          </cell>
          <cell r="AP1678">
            <v>40</v>
          </cell>
          <cell r="AQ1678">
            <v>32</v>
          </cell>
          <cell r="AR1678">
            <v>27</v>
          </cell>
          <cell r="AS1678">
            <v>45192.331944444442</v>
          </cell>
          <cell r="AT1678">
            <v>45187.331944444442</v>
          </cell>
          <cell r="AU1678"/>
          <cell r="AV1678"/>
          <cell r="AW1678"/>
          <cell r="AX1678"/>
          <cell r="AY1678"/>
          <cell r="AZ1678"/>
          <cell r="BA1678"/>
          <cell r="BB1678"/>
          <cell r="BC1678" t="str">
            <v>PAID</v>
          </cell>
          <cell r="BD1678"/>
          <cell r="BE1678">
            <v>45163.331944444442</v>
          </cell>
          <cell r="BF1678">
            <v>137.66805555555766</v>
          </cell>
          <cell r="BG1678">
            <v>45160</v>
          </cell>
          <cell r="BH1678">
            <v>45301</v>
          </cell>
        </row>
        <row r="1679">
          <cell r="E1679" t="str">
            <v>X22093968022</v>
          </cell>
          <cell r="F1679" t="str">
            <v>MEGA ACCENTS HOME FURNISHINGS, INC.</v>
          </cell>
          <cell r="G1679" t="str">
            <v>ALABANG-ZAPOTE, ALMANZA I, LAS PINAS CITY</v>
          </cell>
          <cell r="H1679" t="str">
            <v>LAS PIÑAS CITY</v>
          </cell>
          <cell r="I1679" t="str">
            <v>PARAÑAQUE</v>
          </cell>
          <cell r="J1679" t="str">
            <v>0419 joint survey on 0420</v>
          </cell>
          <cell r="K1679" t="str">
            <v>W/ ISSUE</v>
          </cell>
          <cell r="L1679" t="str">
            <v>CHALLENGER</v>
          </cell>
          <cell r="M1679" t="str">
            <v>CLOSE</v>
          </cell>
          <cell r="N1679" t="str">
            <v>JSP</v>
          </cell>
          <cell r="O1679">
            <v>198.22</v>
          </cell>
          <cell r="P1679">
            <v>91.6922</v>
          </cell>
          <cell r="Q1679">
            <v>285.95</v>
          </cell>
          <cell r="R1679">
            <v>262</v>
          </cell>
          <cell r="S1679">
            <v>1019600.87</v>
          </cell>
          <cell r="T1679" t="str">
            <v>NEW</v>
          </cell>
          <cell r="U1679">
            <v>138193.89000000001</v>
          </cell>
          <cell r="V1679">
            <v>119516.09</v>
          </cell>
          <cell r="W1679">
            <v>44845.583333333336</v>
          </cell>
          <cell r="X1679">
            <v>44848</v>
          </cell>
          <cell r="Y1679">
            <v>44847</v>
          </cell>
          <cell r="Z1679"/>
          <cell r="AA1679">
            <v>45069.318749999999</v>
          </cell>
          <cell r="AB1679">
            <v>45406.377083333333</v>
          </cell>
          <cell r="AC1679">
            <v>223.73541666666279</v>
          </cell>
          <cell r="AD1679">
            <v>221.31874999999854</v>
          </cell>
          <cell r="AE1679">
            <v>337.0583333333343</v>
          </cell>
          <cell r="AF1679">
            <v>44864.611305361308</v>
          </cell>
          <cell r="AG1679">
            <v>44873.485431235436</v>
          </cell>
          <cell r="AH1679">
            <v>44895.583333333336</v>
          </cell>
          <cell r="AI1679">
            <v>7.6176582341268517</v>
          </cell>
          <cell r="AJ1679">
            <v>7.3273550724637895</v>
          </cell>
          <cell r="AK1679">
            <v>28</v>
          </cell>
          <cell r="AL1679">
            <v>30</v>
          </cell>
          <cell r="AM1679">
            <v>22.027972027972027</v>
          </cell>
          <cell r="AN1679">
            <v>27.9020979020979</v>
          </cell>
          <cell r="AO1679">
            <v>19.027972027972027</v>
          </cell>
          <cell r="AP1679">
            <v>46</v>
          </cell>
          <cell r="AQ1679">
            <v>36.800000000000004</v>
          </cell>
          <cell r="AR1679">
            <v>31.800000000000004</v>
          </cell>
          <cell r="AS1679">
            <v>45106.118750000001</v>
          </cell>
          <cell r="AT1679">
            <v>45101.118750000001</v>
          </cell>
          <cell r="AU1679"/>
          <cell r="AV1679"/>
          <cell r="AW1679"/>
          <cell r="AX1679"/>
          <cell r="AY1679"/>
          <cell r="AZ1679"/>
          <cell r="BA1679"/>
          <cell r="BB1679"/>
          <cell r="BC1679" t="str">
            <v>PAID</v>
          </cell>
          <cell r="BD1679"/>
          <cell r="BE1679">
            <v>45072.318749999999</v>
          </cell>
          <cell r="BF1679">
            <v>228.68125000000146</v>
          </cell>
          <cell r="BG1679">
            <v>45069</v>
          </cell>
          <cell r="BH1679">
            <v>45301</v>
          </cell>
        </row>
        <row r="1680">
          <cell r="E1680" t="str">
            <v>X23072563650</v>
          </cell>
          <cell r="F1680" t="str">
            <v>ANTONIO TIROL CARPIO</v>
          </cell>
          <cell r="G1680" t="str">
            <v>APITONG, AYALA-ALABANG VILL, MUNTINLUPA</v>
          </cell>
          <cell r="H1680" t="str">
            <v>MUNTINLUPA CITY</v>
          </cell>
          <cell r="I1680" t="str">
            <v>PARAÑAQUE</v>
          </cell>
          <cell r="J1680" t="str">
            <v>SE issue</v>
          </cell>
          <cell r="K1680" t="str">
            <v>W/ ISSUE</v>
          </cell>
          <cell r="L1680" t="str">
            <v>CHALLENGER</v>
          </cell>
          <cell r="M1680" t="str">
            <v>CLOSE</v>
          </cell>
          <cell r="N1680" t="str">
            <v>JSP</v>
          </cell>
          <cell r="O1680">
            <v>142.11000000000001</v>
          </cell>
          <cell r="P1680">
            <v>99.967500000000001</v>
          </cell>
          <cell r="Q1680">
            <v>221.08</v>
          </cell>
          <cell r="R1680">
            <v>146</v>
          </cell>
          <cell r="S1680">
            <v>887160.14</v>
          </cell>
          <cell r="T1680" t="str">
            <v>NEW</v>
          </cell>
          <cell r="U1680">
            <v>120135.06</v>
          </cell>
          <cell r="V1680">
            <v>158942.01</v>
          </cell>
          <cell r="W1680">
            <v>45194.527083333334</v>
          </cell>
          <cell r="X1680">
            <v>45196</v>
          </cell>
          <cell r="Y1680">
            <v>45195</v>
          </cell>
          <cell r="Z1680"/>
          <cell r="AA1680">
            <v>45239.82708333333</v>
          </cell>
          <cell r="AB1680">
            <v>45432.79583333333</v>
          </cell>
          <cell r="AC1680">
            <v>45.299999999995634</v>
          </cell>
          <cell r="AD1680">
            <v>43.827083333329938</v>
          </cell>
          <cell r="AE1680">
            <v>192.96875</v>
          </cell>
          <cell r="AF1680">
            <v>45214.540781963471</v>
          </cell>
          <cell r="AG1680">
            <v>45223.677768264839</v>
          </cell>
          <cell r="AH1680">
            <v>45244.527083333334</v>
          </cell>
          <cell r="AI1680">
            <v>1.4762946428570005</v>
          </cell>
          <cell r="AJ1680">
            <v>4.1949728260869561</v>
          </cell>
          <cell r="AK1680">
            <v>28</v>
          </cell>
          <cell r="AL1680">
            <v>32</v>
          </cell>
          <cell r="AM1680">
            <v>23.013698630136989</v>
          </cell>
          <cell r="AN1680">
            <v>29.150684931506852</v>
          </cell>
          <cell r="AO1680">
            <v>20.013698630136989</v>
          </cell>
          <cell r="AP1680">
            <v>46</v>
          </cell>
          <cell r="AQ1680">
            <v>36.800000000000004</v>
          </cell>
          <cell r="AR1680">
            <v>31.800000000000004</v>
          </cell>
          <cell r="AS1680">
            <v>45276.627083333333</v>
          </cell>
          <cell r="AT1680">
            <v>45271.627083333333</v>
          </cell>
          <cell r="AU1680"/>
          <cell r="AV1680"/>
          <cell r="AW1680"/>
          <cell r="AX1680"/>
          <cell r="AY1680"/>
          <cell r="AZ1680"/>
          <cell r="BA1680"/>
          <cell r="BB1680"/>
          <cell r="BC1680" t="str">
            <v>PAID</v>
          </cell>
          <cell r="BD1680"/>
          <cell r="BE1680">
            <v>45242.82708333333</v>
          </cell>
          <cell r="BF1680">
            <v>58.172916666670062</v>
          </cell>
          <cell r="BG1680">
            <v>45239</v>
          </cell>
          <cell r="BH1680">
            <v>45301</v>
          </cell>
        </row>
        <row r="1681">
          <cell r="E1681" t="str">
            <v>X23030896018</v>
          </cell>
          <cell r="F1681" t="str">
            <v>GERARDO DEVELA ESTEBAN</v>
          </cell>
          <cell r="G1681" t="str">
            <v>MULTINATIONAL, MULTINATIONAL VILL, PARANAQUE</v>
          </cell>
          <cell r="H1681" t="str">
            <v>PARAÑAQUE CITY</v>
          </cell>
          <cell r="I1681" t="str">
            <v>PARAÑAQUE</v>
          </cell>
          <cell r="J1681"/>
          <cell r="K1681" t="str">
            <v>W/O ISSUE</v>
          </cell>
          <cell r="L1681" t="str">
            <v>CHALLENGER</v>
          </cell>
          <cell r="M1681" t="str">
            <v>CLOSE</v>
          </cell>
          <cell r="N1681" t="str">
            <v>JSP</v>
          </cell>
          <cell r="O1681">
            <v>54.94</v>
          </cell>
          <cell r="P1681">
            <v>45.520200000000003</v>
          </cell>
          <cell r="Q1681">
            <v>83.27</v>
          </cell>
          <cell r="R1681">
            <v>60</v>
          </cell>
          <cell r="S1681">
            <v>350646.43</v>
          </cell>
          <cell r="T1681" t="str">
            <v>NEW</v>
          </cell>
          <cell r="U1681">
            <v>42813.19</v>
          </cell>
          <cell r="V1681">
            <v>60246.93</v>
          </cell>
          <cell r="W1681">
            <v>45084.693055555559</v>
          </cell>
          <cell r="X1681">
            <v>45086.649305555555</v>
          </cell>
          <cell r="Y1681">
            <v>45086</v>
          </cell>
          <cell r="Z1681"/>
          <cell r="AA1681">
            <v>45098.513888888891</v>
          </cell>
          <cell r="AB1681">
            <v>45434.56527777778</v>
          </cell>
          <cell r="AC1681">
            <v>13.820833333331393</v>
          </cell>
          <cell r="AD1681">
            <v>11.864583333335759</v>
          </cell>
          <cell r="AE1681">
            <v>336.05138888888905</v>
          </cell>
          <cell r="AF1681">
            <v>45103.993435783697</v>
          </cell>
          <cell r="AG1681">
            <v>45112.940203844533</v>
          </cell>
          <cell r="AH1681">
            <v>45134.693055555559</v>
          </cell>
          <cell r="AI1681">
            <v>0.46481830775782051</v>
          </cell>
          <cell r="AJ1681">
            <v>8.0012235449735485</v>
          </cell>
          <cell r="AK1681">
            <v>23</v>
          </cell>
          <cell r="AL1681">
            <v>34</v>
          </cell>
          <cell r="AM1681">
            <v>22.300380228136884</v>
          </cell>
          <cell r="AN1681">
            <v>28.247148288973385</v>
          </cell>
          <cell r="AO1681">
            <v>19.300380228136884</v>
          </cell>
          <cell r="AP1681">
            <v>42</v>
          </cell>
          <cell r="AQ1681">
            <v>33.6</v>
          </cell>
          <cell r="AR1681">
            <v>28.6</v>
          </cell>
          <cell r="AS1681">
            <v>45132.113888888889</v>
          </cell>
          <cell r="AT1681">
            <v>45127.113888888889</v>
          </cell>
          <cell r="AU1681"/>
          <cell r="AV1681"/>
          <cell r="AW1681"/>
          <cell r="AX1681"/>
          <cell r="AY1681"/>
          <cell r="AZ1681"/>
          <cell r="BA1681"/>
          <cell r="BB1681"/>
          <cell r="BC1681" t="str">
            <v>PAID</v>
          </cell>
          <cell r="BD1681"/>
          <cell r="BE1681">
            <v>45101.513888888891</v>
          </cell>
          <cell r="BF1681">
            <v>199.48611111110949</v>
          </cell>
          <cell r="BG1681">
            <v>45098</v>
          </cell>
          <cell r="BH1681">
            <v>45301</v>
          </cell>
        </row>
        <row r="1682">
          <cell r="E1682" t="str">
            <v>X23030991437</v>
          </cell>
          <cell r="F1682" t="str">
            <v>JONATHAN L. ATAYDE</v>
          </cell>
          <cell r="G1682" t="str">
            <v>LOTUS, T.S. CRUZ SUBD, LAS PINAS CITY</v>
          </cell>
          <cell r="H1682" t="str">
            <v>LAS PINAS CITY</v>
          </cell>
          <cell r="I1682" t="str">
            <v>PARAÑAQUE</v>
          </cell>
          <cell r="J1682"/>
          <cell r="K1682" t="str">
            <v>W/O ISSUE</v>
          </cell>
          <cell r="L1682" t="str">
            <v>CHALLENGER</v>
          </cell>
          <cell r="M1682" t="str">
            <v>CLOSE</v>
          </cell>
          <cell r="N1682" t="str">
            <v>JSP</v>
          </cell>
          <cell r="O1682">
            <v>58.05</v>
          </cell>
          <cell r="P1682">
            <v>41.802599999999998</v>
          </cell>
          <cell r="Q1682">
            <v>88.6</v>
          </cell>
          <cell r="R1682">
            <v>88.83</v>
          </cell>
          <cell r="S1682">
            <v>358979.88</v>
          </cell>
          <cell r="T1682" t="str">
            <v>NEW</v>
          </cell>
          <cell r="U1682">
            <v>45238.31</v>
          </cell>
          <cell r="V1682">
            <v>57158.46</v>
          </cell>
          <cell r="W1682">
            <v>45107.665972222225</v>
          </cell>
          <cell r="X1682">
            <v>45112</v>
          </cell>
          <cell r="Y1682">
            <v>45110</v>
          </cell>
          <cell r="Z1682"/>
          <cell r="AA1682">
            <v>45122</v>
          </cell>
          <cell r="AB1682">
            <v>45434.573611111111</v>
          </cell>
          <cell r="AC1682">
            <v>14.334027777775191</v>
          </cell>
          <cell r="AD1682">
            <v>10</v>
          </cell>
          <cell r="AE1682">
            <v>312.57361111111095</v>
          </cell>
          <cell r="AF1682">
            <v>45126.966352450363</v>
          </cell>
          <cell r="AG1682">
            <v>45135.913120511199</v>
          </cell>
          <cell r="AH1682">
            <v>45157.665972222225</v>
          </cell>
          <cell r="AI1682">
            <v>0.4820779163113651</v>
          </cell>
          <cell r="AJ1682">
            <v>7.442228835978832</v>
          </cell>
          <cell r="AK1682">
            <v>23</v>
          </cell>
          <cell r="AL1682">
            <v>34</v>
          </cell>
          <cell r="AM1682">
            <v>22.300380228136884</v>
          </cell>
          <cell r="AN1682">
            <v>28.247148288973385</v>
          </cell>
          <cell r="AO1682">
            <v>19.300380228136884</v>
          </cell>
          <cell r="AP1682">
            <v>42</v>
          </cell>
          <cell r="AQ1682">
            <v>33.6</v>
          </cell>
          <cell r="AR1682">
            <v>28.6</v>
          </cell>
          <cell r="AS1682">
            <v>45155.6</v>
          </cell>
          <cell r="AT1682">
            <v>45150.6</v>
          </cell>
          <cell r="AU1682"/>
          <cell r="AV1682"/>
          <cell r="AW1682"/>
          <cell r="AX1682"/>
          <cell r="AY1682"/>
          <cell r="AZ1682"/>
          <cell r="BA1682"/>
          <cell r="BB1682"/>
          <cell r="BC1682" t="str">
            <v>PAID</v>
          </cell>
          <cell r="BD1682"/>
          <cell r="BE1682">
            <v>45125</v>
          </cell>
          <cell r="BF1682">
            <v>176</v>
          </cell>
          <cell r="BG1682">
            <v>45162</v>
          </cell>
          <cell r="BH1682">
            <v>45301</v>
          </cell>
        </row>
        <row r="1683">
          <cell r="E1683" t="str">
            <v>X23104144561</v>
          </cell>
          <cell r="F1683" t="str">
            <v>CITY GOVERNMENT OF TAGUIG</v>
          </cell>
          <cell r="G1683" t="str">
            <v>C6 ROAD, PUROK 6, LOWER BICUTAN, TAGUIG CITY</v>
          </cell>
          <cell r="H1683" t="str">
            <v>TAGUIG CITY</v>
          </cell>
          <cell r="I1683" t="str">
            <v>PARAÑAQUE</v>
          </cell>
          <cell r="J1683" t="str">
            <v>energized Nov 21, 2023</v>
          </cell>
          <cell r="K1683" t="str">
            <v>W/O ISSUE</v>
          </cell>
          <cell r="L1683" t="str">
            <v>VJC</v>
          </cell>
          <cell r="M1683" t="str">
            <v>CLOSE</v>
          </cell>
          <cell r="N1683" t="str">
            <v>JSP</v>
          </cell>
          <cell r="O1683">
            <v>316.82</v>
          </cell>
          <cell r="P1683">
            <v>419.15370000000001</v>
          </cell>
          <cell r="Q1683">
            <v>445.93</v>
          </cell>
          <cell r="R1683">
            <v>400</v>
          </cell>
          <cell r="S1683">
            <v>1670824.8</v>
          </cell>
          <cell r="T1683" t="str">
            <v>NEW</v>
          </cell>
          <cell r="U1683">
            <v>246925.51</v>
          </cell>
          <cell r="V1683">
            <v>256278.69</v>
          </cell>
          <cell r="W1683">
            <v>45240</v>
          </cell>
          <cell r="X1683">
            <v>45243.529861111114</v>
          </cell>
          <cell r="Y1683">
            <v>45243</v>
          </cell>
          <cell r="Z1683"/>
          <cell r="AA1683">
            <v>45259.331944444442</v>
          </cell>
          <cell r="AB1683">
            <v>45446.568749999999</v>
          </cell>
          <cell r="AC1683">
            <v>19.331944444442343</v>
          </cell>
          <cell r="AD1683">
            <v>15.802083333328483</v>
          </cell>
          <cell r="AE1683">
            <v>187.2368055555562</v>
          </cell>
          <cell r="AF1683">
            <v>45258.818181818184</v>
          </cell>
          <cell r="AG1683">
            <v>45267.63636363636</v>
          </cell>
          <cell r="AH1683">
            <v>45290</v>
          </cell>
          <cell r="AI1683">
            <v>0.66453559027770548</v>
          </cell>
          <cell r="AJ1683">
            <v>3.7447361111111239</v>
          </cell>
          <cell r="AK1683">
            <v>32</v>
          </cell>
          <cell r="AL1683">
            <v>28</v>
          </cell>
          <cell r="AM1683">
            <v>21.81818181818182</v>
          </cell>
          <cell r="AN1683">
            <v>27.636363636363637</v>
          </cell>
          <cell r="AO1683">
            <v>18.81818181818182</v>
          </cell>
          <cell r="AP1683">
            <v>50</v>
          </cell>
          <cell r="AQ1683">
            <v>40</v>
          </cell>
          <cell r="AR1683">
            <v>35</v>
          </cell>
          <cell r="AS1683">
            <v>45299.331944444442</v>
          </cell>
          <cell r="AT1683">
            <v>45294.331944444442</v>
          </cell>
          <cell r="AU1683"/>
          <cell r="AV1683"/>
          <cell r="AW1683"/>
          <cell r="AX1683"/>
          <cell r="AY1683"/>
          <cell r="AZ1683"/>
          <cell r="BA1683"/>
          <cell r="BB1683"/>
          <cell r="BC1683" t="str">
            <v>PAID</v>
          </cell>
          <cell r="BD1683" t="str">
            <v>WITH BACKJOB</v>
          </cell>
          <cell r="BE1683">
            <v>45262.331944444442</v>
          </cell>
          <cell r="BF1683">
            <v>38.668055555557657</v>
          </cell>
          <cell r="BG1683">
            <v>45251</v>
          </cell>
          <cell r="BH1683">
            <v>45301</v>
          </cell>
        </row>
        <row r="1684">
          <cell r="E1684" t="str">
            <v>X23072646684</v>
          </cell>
          <cell r="F1684" t="str">
            <v>ISON TOWER LTD. INC.</v>
          </cell>
          <cell r="G1684" t="str">
            <v>PINAGSAMA PH 1 VILL, PINAGSAMA PH 1 VILL, TAGUIG CITY</v>
          </cell>
          <cell r="H1684" t="str">
            <v>TAGUIG CITY</v>
          </cell>
          <cell r="I1684" t="str">
            <v>PARAÑAQUE</v>
          </cell>
          <cell r="J1684" t="str">
            <v>for meter 11/13/2023; BUDGET ISSUE</v>
          </cell>
          <cell r="K1684" t="str">
            <v>W/ ISSUE</v>
          </cell>
          <cell r="L1684" t="str">
            <v>VJC</v>
          </cell>
          <cell r="M1684" t="str">
            <v>CLOSE</v>
          </cell>
          <cell r="N1684" t="str">
            <v>JSP</v>
          </cell>
          <cell r="O1684">
            <v>51.86</v>
          </cell>
          <cell r="P1684">
            <v>90.9636</v>
          </cell>
          <cell r="Q1684">
            <v>90.22</v>
          </cell>
          <cell r="R1684">
            <v>22</v>
          </cell>
          <cell r="S1684">
            <v>373846.26</v>
          </cell>
          <cell r="T1684" t="str">
            <v>NEW</v>
          </cell>
          <cell r="U1684">
            <v>40416.199999999997</v>
          </cell>
          <cell r="V1684">
            <v>44944.58</v>
          </cell>
          <cell r="W1684">
            <v>45215.673611111109</v>
          </cell>
          <cell r="X1684">
            <v>45217.540972222225</v>
          </cell>
          <cell r="Y1684">
            <v>45218</v>
          </cell>
          <cell r="Z1684"/>
          <cell r="AA1684">
            <v>45243</v>
          </cell>
          <cell r="AB1684">
            <v>45446.681944444441</v>
          </cell>
          <cell r="AC1684">
            <v>27.326388888890506</v>
          </cell>
          <cell r="AD1684">
            <v>25.459027777775191</v>
          </cell>
          <cell r="AE1684">
            <v>203.68194444444089</v>
          </cell>
          <cell r="AF1684">
            <v>45235.759112969849</v>
          </cell>
          <cell r="AG1684">
            <v>45244.915246798839</v>
          </cell>
          <cell r="AH1684">
            <v>45265.673611111109</v>
          </cell>
          <cell r="AI1684">
            <v>0.88777761003762623</v>
          </cell>
          <cell r="AJ1684">
            <v>4.8495701058200211</v>
          </cell>
          <cell r="AK1684">
            <v>23</v>
          </cell>
          <cell r="AL1684">
            <v>36</v>
          </cell>
          <cell r="AM1684">
            <v>23.085501858736059</v>
          </cell>
          <cell r="AN1684">
            <v>29.241635687732341</v>
          </cell>
          <cell r="AO1684">
            <v>20.085501858736059</v>
          </cell>
          <cell r="AP1684">
            <v>42</v>
          </cell>
          <cell r="AQ1684">
            <v>33.6</v>
          </cell>
          <cell r="AR1684">
            <v>28.6</v>
          </cell>
          <cell r="AS1684">
            <v>45276.6</v>
          </cell>
          <cell r="AT1684">
            <v>45271.6</v>
          </cell>
          <cell r="AU1684"/>
          <cell r="AV1684"/>
          <cell r="AW1684"/>
          <cell r="AX1684"/>
          <cell r="AY1684"/>
          <cell r="AZ1684"/>
          <cell r="BA1684"/>
          <cell r="BB1684"/>
          <cell r="BC1684" t="str">
            <v>PAID</v>
          </cell>
          <cell r="BD1684"/>
          <cell r="BE1684">
            <v>45246</v>
          </cell>
          <cell r="BF1684">
            <v>55</v>
          </cell>
          <cell r="BG1684">
            <v>45244</v>
          </cell>
          <cell r="BH1684">
            <v>45301</v>
          </cell>
        </row>
        <row r="1685">
          <cell r="E1685" t="str">
            <v>X21104689552</v>
          </cell>
          <cell r="F1685" t="str">
            <v>DITO TELECOMMUNITY CORPORATION</v>
          </cell>
          <cell r="G1685" t="str">
            <v>CESSNA, AIRMENS VILL, LAS PINAS CITY</v>
          </cell>
          <cell r="H1685" t="str">
            <v>LAS PIÑAS CITY</v>
          </cell>
          <cell r="I1685" t="str">
            <v>PARAÑAQUE</v>
          </cell>
          <cell r="J1685"/>
          <cell r="K1685"/>
          <cell r="L1685" t="str">
            <v>CHALLENGER</v>
          </cell>
          <cell r="M1685" t="str">
            <v>CLOSE</v>
          </cell>
          <cell r="N1685" t="str">
            <v>JSP</v>
          </cell>
          <cell r="O1685">
            <v>147.30000000000001</v>
          </cell>
          <cell r="P1685"/>
          <cell r="Q1685">
            <v>245.25</v>
          </cell>
          <cell r="R1685">
            <v>31</v>
          </cell>
          <cell r="S1685">
            <v>709398.45</v>
          </cell>
          <cell r="T1685" t="str">
            <v>NEW</v>
          </cell>
          <cell r="U1685">
            <v>98971.73</v>
          </cell>
          <cell r="V1685">
            <v>98564.04</v>
          </cell>
          <cell r="W1685">
            <v>44568.336805555555</v>
          </cell>
          <cell r="X1685">
            <v>44571</v>
          </cell>
          <cell r="Y1685">
            <v>44572</v>
          </cell>
          <cell r="Z1685"/>
          <cell r="AA1685">
            <v>44845.681250000001</v>
          </cell>
          <cell r="AB1685">
            <v>45503.799305555556</v>
          </cell>
          <cell r="AC1685">
            <v>277.34444444444671</v>
          </cell>
          <cell r="AD1685">
            <v>274.68125000000146</v>
          </cell>
          <cell r="AE1685">
            <v>658.11805555555475</v>
          </cell>
          <cell r="AF1685">
            <v>44590.205226608188</v>
          </cell>
          <cell r="AG1685">
            <v>44599.836805555555</v>
          </cell>
          <cell r="AH1685">
            <v>44618.336805555555</v>
          </cell>
          <cell r="AI1685">
            <v>8.364356261022996</v>
          </cell>
          <cell r="AJ1685">
            <v>14.306914251207711</v>
          </cell>
          <cell r="AK1685">
            <v>28</v>
          </cell>
          <cell r="AL1685">
            <v>36</v>
          </cell>
          <cell r="AM1685">
            <v>24.868421052631579</v>
          </cell>
          <cell r="AN1685">
            <v>31.499999999999996</v>
          </cell>
          <cell r="AO1685">
            <v>21.868421052631579</v>
          </cell>
          <cell r="AP1685">
            <v>46</v>
          </cell>
          <cell r="AQ1685">
            <v>36.800000000000004</v>
          </cell>
          <cell r="AR1685">
            <v>31.800000000000004</v>
          </cell>
          <cell r="AS1685">
            <v>44882.481250000004</v>
          </cell>
          <cell r="AT1685">
            <v>44877.481250000004</v>
          </cell>
          <cell r="AU1685"/>
          <cell r="AV1685"/>
          <cell r="AW1685"/>
          <cell r="AX1685"/>
          <cell r="AY1685"/>
          <cell r="AZ1685"/>
          <cell r="BA1685"/>
          <cell r="BB1685"/>
          <cell r="BC1685" t="str">
            <v>PAID</v>
          </cell>
          <cell r="BD1685"/>
          <cell r="BE1685">
            <v>44848.681250000001</v>
          </cell>
          <cell r="BF1685">
            <v>452.31874999999854</v>
          </cell>
          <cell r="BG1685">
            <v>44845</v>
          </cell>
          <cell r="BH1685">
            <v>45301</v>
          </cell>
        </row>
        <row r="1686">
          <cell r="E1686" t="str">
            <v>X23010211288</v>
          </cell>
          <cell r="F1686" t="str">
            <v>KATARUNGAN VILLAGE HOMEOWNERS ASSOC. INC.</v>
          </cell>
          <cell r="G1686" t="str">
            <v>HENRY IDE, KATARUNGAN VILLAGE, MUNTINLUPA</v>
          </cell>
          <cell r="H1686" t="str">
            <v>MUNTINLUPA CITY</v>
          </cell>
          <cell r="I1686" t="str">
            <v>PARAÑAQUE</v>
          </cell>
          <cell r="J1686"/>
          <cell r="K1686" t="str">
            <v>W/ ISSUE</v>
          </cell>
          <cell r="L1686" t="str">
            <v>CHALLENGER</v>
          </cell>
          <cell r="M1686" t="str">
            <v>CLOSE</v>
          </cell>
          <cell r="N1686" t="str">
            <v>JSP</v>
          </cell>
          <cell r="O1686">
            <v>501.59</v>
          </cell>
          <cell r="P1686">
            <v>410.9008</v>
          </cell>
          <cell r="Q1686">
            <v>810.23</v>
          </cell>
          <cell r="R1686">
            <v>14</v>
          </cell>
          <cell r="S1686">
            <v>2323772.87</v>
          </cell>
          <cell r="T1686" t="str">
            <v>NEW</v>
          </cell>
          <cell r="U1686">
            <v>390886.88</v>
          </cell>
          <cell r="V1686">
            <v>146375.74</v>
          </cell>
          <cell r="W1686">
            <v>44994.574305555558</v>
          </cell>
          <cell r="X1686">
            <v>44998.540277777778</v>
          </cell>
          <cell r="Y1686">
            <v>44999</v>
          </cell>
          <cell r="Z1686"/>
          <cell r="AA1686">
            <v>45034.552777777775</v>
          </cell>
          <cell r="AB1686">
            <v>45609.525000000001</v>
          </cell>
          <cell r="AC1686">
            <v>39.978472222217533</v>
          </cell>
          <cell r="AD1686">
            <v>36.01249999999709</v>
          </cell>
          <cell r="AE1686">
            <v>574.97222222222626</v>
          </cell>
          <cell r="AF1686">
            <v>45019.409357101948</v>
          </cell>
          <cell r="AG1686">
            <v>45029.832037514323</v>
          </cell>
          <cell r="AH1686">
            <v>45044.574305555558</v>
          </cell>
          <cell r="AI1686">
            <v>1.0771977237653056</v>
          </cell>
          <cell r="AJ1686">
            <v>10.454040404040478</v>
          </cell>
          <cell r="AK1686">
            <v>40</v>
          </cell>
          <cell r="AL1686">
            <v>36</v>
          </cell>
          <cell r="AM1686">
            <v>27.835051546391753</v>
          </cell>
          <cell r="AN1686">
            <v>35.257731958762882</v>
          </cell>
          <cell r="AO1686">
            <v>24.835051546391753</v>
          </cell>
          <cell r="AP1686">
            <v>55</v>
          </cell>
          <cell r="AQ1686">
            <v>44</v>
          </cell>
          <cell r="AR1686">
            <v>39</v>
          </cell>
          <cell r="AS1686">
            <v>45078.552777777775</v>
          </cell>
          <cell r="AT1686">
            <v>45073.552777777775</v>
          </cell>
          <cell r="AU1686"/>
          <cell r="AV1686"/>
          <cell r="AW1686"/>
          <cell r="AX1686"/>
          <cell r="AY1686"/>
          <cell r="AZ1686"/>
          <cell r="BA1686"/>
          <cell r="BB1686"/>
          <cell r="BC1686" t="str">
            <v>PAID</v>
          </cell>
          <cell r="BD1686" t="str">
            <v>WITH BACKJOB</v>
          </cell>
          <cell r="BE1686">
            <v>45037.552777777775</v>
          </cell>
          <cell r="BF1686">
            <v>263.44722222222481</v>
          </cell>
          <cell r="BG1686">
            <v>45034</v>
          </cell>
          <cell r="BH1686">
            <v>45301</v>
          </cell>
        </row>
        <row r="1687">
          <cell r="E1687" t="str">
            <v>X22073010234</v>
          </cell>
          <cell r="F1687" t="str">
            <v>MANILA WATER COMPANY, INC.</v>
          </cell>
          <cell r="G1687" t="str">
            <v>BLOCK 14, ENLISTED PERSONNEL VIL 1, TAGUIG CITY</v>
          </cell>
          <cell r="H1687" t="str">
            <v>TAGUIG CITY</v>
          </cell>
          <cell r="I1687" t="str">
            <v>PARAÑAQUE</v>
          </cell>
          <cell r="J1687"/>
          <cell r="K1687" t="str">
            <v>W/ ISSUE</v>
          </cell>
          <cell r="L1687" t="str">
            <v>CHALLENGER</v>
          </cell>
          <cell r="M1687" t="str">
            <v>CLOSE</v>
          </cell>
          <cell r="N1687" t="str">
            <v>JSP</v>
          </cell>
          <cell r="O1687">
            <v>290.44</v>
          </cell>
          <cell r="P1687">
            <v>177.9085</v>
          </cell>
          <cell r="Q1687">
            <v>449.27</v>
          </cell>
          <cell r="R1687">
            <v>38</v>
          </cell>
          <cell r="S1687">
            <v>1036414.85</v>
          </cell>
          <cell r="T1687" t="str">
            <v>NEW</v>
          </cell>
          <cell r="U1687">
            <v>225989.47</v>
          </cell>
          <cell r="V1687">
            <v>229150.21</v>
          </cell>
          <cell r="W1687">
            <v>45107.590277777781</v>
          </cell>
          <cell r="X1687">
            <v>45112</v>
          </cell>
          <cell r="Y1687">
            <v>45110</v>
          </cell>
          <cell r="Z1687"/>
          <cell r="AA1687">
            <v>45134.804861111108</v>
          </cell>
          <cell r="AB1687">
            <v>45539.722916666666</v>
          </cell>
          <cell r="AC1687">
            <v>27.214583333327028</v>
          </cell>
          <cell r="AD1687">
            <v>22.804861111108039</v>
          </cell>
          <cell r="AE1687">
            <v>404.91805555555766</v>
          </cell>
          <cell r="AF1687">
            <v>45130.61437416332</v>
          </cell>
          <cell r="AG1687">
            <v>45140.554133199468</v>
          </cell>
          <cell r="AH1687">
            <v>45157.590277777781</v>
          </cell>
          <cell r="AI1687">
            <v>0.78430917245352205</v>
          </cell>
          <cell r="AJ1687">
            <v>8.0983611111111529</v>
          </cell>
          <cell r="AK1687">
            <v>32</v>
          </cell>
          <cell r="AL1687">
            <v>36</v>
          </cell>
          <cell r="AM1687">
            <v>26.024096385542165</v>
          </cell>
          <cell r="AN1687">
            <v>32.963855421686745</v>
          </cell>
          <cell r="AO1687">
            <v>23.024096385542165</v>
          </cell>
          <cell r="AP1687">
            <v>50</v>
          </cell>
          <cell r="AQ1687">
            <v>40</v>
          </cell>
          <cell r="AR1687">
            <v>35</v>
          </cell>
          <cell r="AS1687">
            <v>45174.804861111108</v>
          </cell>
          <cell r="AT1687">
            <v>45169.804861111108</v>
          </cell>
          <cell r="AU1687"/>
          <cell r="AV1687"/>
          <cell r="AW1687"/>
          <cell r="AX1687"/>
          <cell r="AY1687"/>
          <cell r="AZ1687"/>
          <cell r="BA1687"/>
          <cell r="BB1687"/>
          <cell r="BC1687" t="str">
            <v>PAID</v>
          </cell>
          <cell r="BD1687"/>
          <cell r="BE1687">
            <v>45137.804861111108</v>
          </cell>
          <cell r="BF1687">
            <v>163.19513888889196</v>
          </cell>
          <cell r="BG1687">
            <v>45134</v>
          </cell>
          <cell r="BH1687">
            <v>45301</v>
          </cell>
        </row>
        <row r="1688">
          <cell r="E1688" t="str">
            <v>P2203126338</v>
          </cell>
          <cell r="F1688" t="str">
            <v>OPS 47XD Loadsplit [035161|WA355784|CX8-1222||]</v>
          </cell>
          <cell r="G1688" t="str">
            <v>PATOLA CAA CPD PH 2A BFINTL VILL LAS PINAS CITY</v>
          </cell>
          <cell r="H1688" t="str">
            <v>LAS PIÑAS CITY</v>
          </cell>
          <cell r="I1688" t="str">
            <v>PARAÑAQUE</v>
          </cell>
          <cell r="J1688"/>
          <cell r="K1688"/>
          <cell r="L1688" t="str">
            <v>CHALLENGER</v>
          </cell>
          <cell r="M1688" t="str">
            <v>CLOSE</v>
          </cell>
          <cell r="N1688" t="str">
            <v>JGR</v>
          </cell>
          <cell r="O1688">
            <v>42.71</v>
          </cell>
          <cell r="P1688">
            <v>32.153599999999997</v>
          </cell>
          <cell r="Q1688">
            <v>42.71</v>
          </cell>
          <cell r="R1688">
            <v>0</v>
          </cell>
          <cell r="S1688">
            <v>349729.79</v>
          </cell>
          <cell r="T1688" t="str">
            <v>OLDT</v>
          </cell>
          <cell r="U1688">
            <v>40559.570000000007</v>
          </cell>
          <cell r="V1688">
            <v>100635.50000000001</v>
          </cell>
          <cell r="W1688">
            <v>44649.671527777777</v>
          </cell>
          <cell r="X1688">
            <v>44650.628472222219</v>
          </cell>
          <cell r="Y1688">
            <v>44939</v>
          </cell>
          <cell r="Z1688"/>
          <cell r="AA1688">
            <v>44951.677777777775</v>
          </cell>
          <cell r="AB1688">
            <v>45622.679861111108</v>
          </cell>
          <cell r="AC1688">
            <v>302.00624999999854</v>
          </cell>
          <cell r="AD1688">
            <v>301.0493055555562</v>
          </cell>
          <cell r="AE1688">
            <v>671.00208333333285</v>
          </cell>
          <cell r="AF1688">
            <v>44668.445721326163</v>
          </cell>
          <cell r="AG1688">
            <v>44677.252172939065</v>
          </cell>
          <cell r="AH1688">
            <v>44699.671527777777</v>
          </cell>
          <cell r="AI1688">
            <v>10.402437499999948</v>
          </cell>
          <cell r="AJ1688">
            <v>16.775052083333321</v>
          </cell>
          <cell r="AK1688">
            <v>20</v>
          </cell>
          <cell r="AL1688">
            <v>36</v>
          </cell>
          <cell r="AM1688">
            <v>21.774193548387096</v>
          </cell>
          <cell r="AN1688">
            <v>27.58064516129032</v>
          </cell>
          <cell r="AO1688">
            <v>18.774193548387096</v>
          </cell>
          <cell r="AP1688">
            <v>40</v>
          </cell>
          <cell r="AQ1688">
            <v>32</v>
          </cell>
          <cell r="AR1688">
            <v>27</v>
          </cell>
          <cell r="AS1688">
            <v>44983.677777777775</v>
          </cell>
          <cell r="AT1688">
            <v>44978.677777777775</v>
          </cell>
          <cell r="AU1688"/>
          <cell r="AV1688"/>
          <cell r="AW1688"/>
          <cell r="AX1688"/>
          <cell r="AY1688"/>
          <cell r="AZ1688"/>
          <cell r="BA1688"/>
          <cell r="BB1688"/>
          <cell r="BC1688" t="str">
            <v>PAID</v>
          </cell>
          <cell r="BD1688"/>
          <cell r="BE1688">
            <v>44954.677777777775</v>
          </cell>
          <cell r="BF1688">
            <v>45305</v>
          </cell>
          <cell r="BG1688">
            <v>44951</v>
          </cell>
          <cell r="BH1688">
            <v>45301</v>
          </cell>
        </row>
        <row r="1689">
          <cell r="E1689" t="str">
            <v>X23083210187</v>
          </cell>
          <cell r="F1689" t="str">
            <v>HYUNDAI ENGINEERING &amp; CONSTRUCTION CO., LTD.</v>
          </cell>
          <cell r="G1689" t="str">
            <v>R.M.T. INDUSTRIAL COMPLEX, R.M.T. INDUSTRIAL COMPLEX, MUNTINLUPA</v>
          </cell>
          <cell r="H1689" t="str">
            <v>MUNTINLUPA CITY</v>
          </cell>
          <cell r="I1689" t="str">
            <v>PARAÑAQUE</v>
          </cell>
          <cell r="J1689"/>
          <cell r="K1689" t="str">
            <v>W/O ISSUE</v>
          </cell>
          <cell r="L1689" t="str">
            <v>CHALLENGER</v>
          </cell>
          <cell r="M1689" t="str">
            <v>CLOSE</v>
          </cell>
          <cell r="N1689" t="str">
            <v>IJP</v>
          </cell>
          <cell r="O1689">
            <v>114.1</v>
          </cell>
          <cell r="P1689">
            <v>64.906400000000005</v>
          </cell>
          <cell r="Q1689">
            <v>160.12</v>
          </cell>
          <cell r="R1689">
            <v>298</v>
          </cell>
          <cell r="S1689">
            <v>917340.05</v>
          </cell>
          <cell r="T1689" t="str">
            <v>NEW</v>
          </cell>
          <cell r="U1689">
            <v>88938.31</v>
          </cell>
          <cell r="V1689">
            <v>73987.460000000006</v>
          </cell>
          <cell r="W1689">
            <v>45202.647916666669</v>
          </cell>
          <cell r="X1689">
            <v>45204</v>
          </cell>
          <cell r="Y1689">
            <v>45205</v>
          </cell>
          <cell r="Z1689"/>
          <cell r="AA1689">
            <v>45209.362500000003</v>
          </cell>
          <cell r="AB1689">
            <v>45477.262499999997</v>
          </cell>
          <cell r="AC1689">
            <v>6.7145833333343035</v>
          </cell>
          <cell r="AD1689">
            <v>5.3625000000029104</v>
          </cell>
          <cell r="AE1689">
            <v>267.89999999999418</v>
          </cell>
          <cell r="AF1689">
            <v>45221.155269607843</v>
          </cell>
          <cell r="AG1689">
            <v>45229.890563725494</v>
          </cell>
          <cell r="AH1689">
            <v>45252.647916666669</v>
          </cell>
          <cell r="AI1689">
            <v>0.23414957264960651</v>
          </cell>
          <cell r="AJ1689">
            <v>6.0886363636362315</v>
          </cell>
          <cell r="AK1689">
            <v>26</v>
          </cell>
          <cell r="AL1689">
            <v>30</v>
          </cell>
          <cell r="AM1689">
            <v>21.507352941176471</v>
          </cell>
          <cell r="AN1689">
            <v>27.242647058823529</v>
          </cell>
          <cell r="AO1689">
            <v>18.507352941176471</v>
          </cell>
          <cell r="AP1689">
            <v>44</v>
          </cell>
          <cell r="AQ1689">
            <v>35.200000000000003</v>
          </cell>
          <cell r="AR1689">
            <v>30.200000000000003</v>
          </cell>
          <cell r="AS1689">
            <v>45244.5625</v>
          </cell>
          <cell r="AT1689">
            <v>45239.5625</v>
          </cell>
          <cell r="AU1689"/>
          <cell r="AV1689"/>
          <cell r="AW1689"/>
          <cell r="AX1689"/>
          <cell r="AY1689"/>
          <cell r="AZ1689"/>
          <cell r="BA1689"/>
          <cell r="BB1689"/>
          <cell r="BC1689" t="str">
            <v>PAID</v>
          </cell>
          <cell r="BD1689" t="str">
            <v>WITH BACKJOB</v>
          </cell>
          <cell r="BE1689">
            <v>45212.362500000003</v>
          </cell>
          <cell r="BF1689">
            <v>88.63749999999709</v>
          </cell>
          <cell r="BG1689">
            <v>45209</v>
          </cell>
          <cell r="BH1689">
            <v>45301</v>
          </cell>
        </row>
        <row r="1690">
          <cell r="E1690" t="str">
            <v>X23020658212</v>
          </cell>
          <cell r="F1690" t="str">
            <v>CITY GOVERNMENT OF BACOOR,</v>
          </cell>
          <cell r="G1690" t="str">
            <v>SAN NICOLAS II, SAN NICOLAS II, BACOOR</v>
          </cell>
          <cell r="H1690" t="str">
            <v>BACOOR CITY</v>
          </cell>
          <cell r="I1690" t="str">
            <v>DASMA</v>
          </cell>
          <cell r="J1690" t="str">
            <v>to energize Oct 28</v>
          </cell>
          <cell r="K1690" t="str">
            <v>W/O ISSUE</v>
          </cell>
          <cell r="L1690" t="str">
            <v>CHALLENGER</v>
          </cell>
          <cell r="M1690" t="str">
            <v>CLOSE</v>
          </cell>
          <cell r="N1690" t="str">
            <v>JSP</v>
          </cell>
          <cell r="O1690">
            <v>52.08</v>
          </cell>
          <cell r="P1690">
            <v>38.544600000000003</v>
          </cell>
          <cell r="Q1690">
            <v>78.77</v>
          </cell>
          <cell r="R1690">
            <v>78.77</v>
          </cell>
          <cell r="S1690">
            <v>361664.61</v>
          </cell>
          <cell r="T1690" t="str">
            <v>NEW</v>
          </cell>
          <cell r="U1690">
            <v>40584.76</v>
          </cell>
          <cell r="V1690" t="str">
            <v>40,584.76‬</v>
          </cell>
          <cell r="W1690">
            <v>45211.638194444444</v>
          </cell>
          <cell r="X1690">
            <v>45217</v>
          </cell>
          <cell r="Y1690">
            <v>45216</v>
          </cell>
          <cell r="Z1690"/>
          <cell r="AA1690">
            <v>45223.415972222225</v>
          </cell>
          <cell r="AB1690">
            <v>45568.259027777778</v>
          </cell>
          <cell r="AC1690">
            <v>11.777777777781012</v>
          </cell>
          <cell r="AD1690">
            <v>6.4159722222248092</v>
          </cell>
          <cell r="AE1690">
            <v>344.84305555555329</v>
          </cell>
          <cell r="AF1690">
            <v>45230.938574672582</v>
          </cell>
          <cell r="AG1690">
            <v>45239.885342733418</v>
          </cell>
          <cell r="AH1690">
            <v>45261.638194444444</v>
          </cell>
          <cell r="AI1690">
            <v>0.39610684853662481</v>
          </cell>
          <cell r="AJ1690">
            <v>8.2105489417988871</v>
          </cell>
          <cell r="AK1690">
            <v>23</v>
          </cell>
          <cell r="AL1690">
            <v>34</v>
          </cell>
          <cell r="AM1690">
            <v>22.300380228136884</v>
          </cell>
          <cell r="AN1690">
            <v>28.247148288973385</v>
          </cell>
          <cell r="AO1690">
            <v>19.300380228136884</v>
          </cell>
          <cell r="AP1690">
            <v>42</v>
          </cell>
          <cell r="AQ1690">
            <v>33.6</v>
          </cell>
          <cell r="AR1690">
            <v>28.6</v>
          </cell>
          <cell r="AS1690">
            <v>45257.015972222223</v>
          </cell>
          <cell r="AT1690">
            <v>45252.015972222223</v>
          </cell>
          <cell r="AU1690"/>
          <cell r="AV1690"/>
          <cell r="AW1690"/>
          <cell r="AX1690"/>
          <cell r="AY1690"/>
          <cell r="AZ1690"/>
          <cell r="BA1690"/>
          <cell r="BB1690"/>
          <cell r="BC1690" t="str">
            <v>PAID</v>
          </cell>
          <cell r="BD1690" t="str">
            <v>WITH BACKJOB</v>
          </cell>
          <cell r="BE1690">
            <v>45226.415972222225</v>
          </cell>
          <cell r="BF1690">
            <v>74.584027777775191</v>
          </cell>
          <cell r="BG1690">
            <v>45223</v>
          </cell>
          <cell r="BH1690">
            <v>45301</v>
          </cell>
        </row>
        <row r="1691">
          <cell r="E1691" t="str">
            <v>X23062343787</v>
          </cell>
          <cell r="F1691" t="str">
            <v>NATY GIPIT CHUA</v>
          </cell>
          <cell r="G1691" t="str">
            <v>JASMIN, PUROK 6C, TAGUIG CITY</v>
          </cell>
          <cell r="H1691" t="str">
            <v>TAGUIG CITY</v>
          </cell>
          <cell r="I1691" t="str">
            <v>PARAÑAQUE</v>
          </cell>
          <cell r="J1691" t="str">
            <v>energized last Nov 11, 2023; BUDGET ISSUE</v>
          </cell>
          <cell r="K1691" t="str">
            <v>W/ ISSUE</v>
          </cell>
          <cell r="L1691" t="str">
            <v>VJC</v>
          </cell>
          <cell r="M1691" t="str">
            <v>CLOSE</v>
          </cell>
          <cell r="N1691" t="str">
            <v>RHM</v>
          </cell>
          <cell r="O1691">
            <v>49.76</v>
          </cell>
          <cell r="P1691">
            <v>45.313299999999998</v>
          </cell>
          <cell r="Q1691">
            <v>85.85</v>
          </cell>
          <cell r="R1691">
            <v>34</v>
          </cell>
          <cell r="S1691">
            <v>306122.31</v>
          </cell>
          <cell r="T1691" t="str">
            <v>NEW</v>
          </cell>
          <cell r="U1691">
            <v>43223.19</v>
          </cell>
          <cell r="V1691">
            <v>15815.06</v>
          </cell>
          <cell r="W1691">
            <v>45204.352083333331</v>
          </cell>
          <cell r="X1691">
            <v>45205</v>
          </cell>
          <cell r="Y1691">
            <v>45205</v>
          </cell>
          <cell r="Z1691"/>
          <cell r="AA1691">
            <v>45241</v>
          </cell>
          <cell r="AB1691">
            <v>45653</v>
          </cell>
          <cell r="AC1691">
            <v>36.647916666668607</v>
          </cell>
          <cell r="AD1691">
            <v>36</v>
          </cell>
          <cell r="AE1691">
            <v>412</v>
          </cell>
          <cell r="AF1691">
            <v>45224.43758519207</v>
          </cell>
          <cell r="AG1691">
            <v>45233.593719021061</v>
          </cell>
          <cell r="AH1691">
            <v>45254.352083333331</v>
          </cell>
          <cell r="AI1691">
            <v>1.1906146839775187</v>
          </cell>
          <cell r="AJ1691">
            <v>9.8095238095238102</v>
          </cell>
          <cell r="AK1691">
            <v>23</v>
          </cell>
          <cell r="AL1691">
            <v>36</v>
          </cell>
          <cell r="AM1691">
            <v>23.085501858736059</v>
          </cell>
          <cell r="AN1691">
            <v>29.241635687732341</v>
          </cell>
          <cell r="AO1691">
            <v>20.085501858736059</v>
          </cell>
          <cell r="AP1691">
            <v>42</v>
          </cell>
          <cell r="AQ1691">
            <v>33.6</v>
          </cell>
          <cell r="AR1691">
            <v>28.6</v>
          </cell>
          <cell r="AS1691">
            <v>45274.6</v>
          </cell>
          <cell r="AT1691">
            <v>45269.599999999999</v>
          </cell>
          <cell r="AU1691"/>
          <cell r="AV1691"/>
          <cell r="AW1691"/>
          <cell r="AX1691"/>
          <cell r="AY1691"/>
          <cell r="AZ1691"/>
          <cell r="BA1691"/>
          <cell r="BB1691"/>
          <cell r="BC1691" t="str">
            <v>PAID</v>
          </cell>
          <cell r="BD1691"/>
          <cell r="BE1691">
            <v>45244</v>
          </cell>
          <cell r="BF1691">
            <v>57</v>
          </cell>
          <cell r="BG1691">
            <v>45240</v>
          </cell>
          <cell r="BH1691">
            <v>45301</v>
          </cell>
        </row>
        <row r="1692">
          <cell r="E1692" t="str">
            <v>X23082997373</v>
          </cell>
          <cell r="F1692" t="str">
            <v>VILLAGE GREEN BAGONG DIWA ASSOCIATION INC.</v>
          </cell>
          <cell r="G1692" t="str">
            <v>GEN. SANTOS, PUROK 6, TAGUIG CITY</v>
          </cell>
          <cell r="H1692" t="str">
            <v>TAGUIG CITY</v>
          </cell>
          <cell r="I1692" t="str">
            <v>PARAÑAQUE</v>
          </cell>
          <cell r="J1692" t="str">
            <v>energized last November 19, 2023</v>
          </cell>
          <cell r="K1692" t="str">
            <v>W/ ISSUE</v>
          </cell>
          <cell r="L1692" t="str">
            <v>VJC</v>
          </cell>
          <cell r="M1692" t="str">
            <v>CLOSE</v>
          </cell>
          <cell r="N1692" t="str">
            <v>JSP</v>
          </cell>
          <cell r="O1692">
            <v>284.72000000000003</v>
          </cell>
          <cell r="P1692">
            <v>461.27600000000001</v>
          </cell>
          <cell r="Q1692">
            <v>435.83</v>
          </cell>
          <cell r="R1692">
            <v>180</v>
          </cell>
          <cell r="S1692">
            <v>1565830.54</v>
          </cell>
          <cell r="T1692" t="str">
            <v>NEW</v>
          </cell>
          <cell r="U1692">
            <v>235996.43</v>
          </cell>
          <cell r="V1692">
            <v>186256.84</v>
          </cell>
          <cell r="W1692">
            <v>45208.654861111114</v>
          </cell>
          <cell r="X1692">
            <v>45210</v>
          </cell>
          <cell r="Y1692">
            <v>45209</v>
          </cell>
          <cell r="Z1692"/>
          <cell r="AA1692">
            <v>45259.331944444442</v>
          </cell>
          <cell r="AB1692">
            <v>45629</v>
          </cell>
          <cell r="AC1692">
            <v>50.677083333328483</v>
          </cell>
          <cell r="AD1692">
            <v>49.331944444442343</v>
          </cell>
          <cell r="AE1692">
            <v>369.66805555555766</v>
          </cell>
          <cell r="AF1692">
            <v>45229.654861111114</v>
          </cell>
          <cell r="AG1692">
            <v>45239.054861111115</v>
          </cell>
          <cell r="AH1692">
            <v>45258.654861111114</v>
          </cell>
          <cell r="AI1692">
            <v>1.5836588541665149</v>
          </cell>
          <cell r="AJ1692">
            <v>7.3933611111111528</v>
          </cell>
          <cell r="AK1692">
            <v>32</v>
          </cell>
          <cell r="AL1692">
            <v>32</v>
          </cell>
          <cell r="AM1692">
            <v>24</v>
          </cell>
          <cell r="AN1692">
            <v>30.4</v>
          </cell>
          <cell r="AO1692">
            <v>21</v>
          </cell>
          <cell r="AP1692">
            <v>50</v>
          </cell>
          <cell r="AQ1692">
            <v>40</v>
          </cell>
          <cell r="AR1692">
            <v>35</v>
          </cell>
          <cell r="AS1692">
            <v>45299.331944444442</v>
          </cell>
          <cell r="AT1692">
            <v>45294.331944444442</v>
          </cell>
          <cell r="AU1692"/>
          <cell r="AV1692"/>
          <cell r="AW1692"/>
          <cell r="AX1692"/>
          <cell r="AY1692"/>
          <cell r="AZ1692"/>
          <cell r="BA1692"/>
          <cell r="BB1692"/>
          <cell r="BC1692" t="str">
            <v>PAID</v>
          </cell>
          <cell r="BD1692"/>
          <cell r="BE1692">
            <v>45262.331944444442</v>
          </cell>
          <cell r="BF1692">
            <v>38.668055555557657</v>
          </cell>
          <cell r="BG1692">
            <v>45248</v>
          </cell>
          <cell r="BH1692">
            <v>45301</v>
          </cell>
        </row>
        <row r="1693">
          <cell r="E1693" t="str">
            <v>X23104210783</v>
          </cell>
          <cell r="F1693" t="str">
            <v>PASAY CITY GOVERNMENT</v>
          </cell>
          <cell r="G1693" t="str">
            <v>MERVILLE ACCESS, KALAYAAN VILL/BALAGBAG, BRGY 201, PASAY CITY</v>
          </cell>
          <cell r="H1693" t="str">
            <v>PASAY CITY</v>
          </cell>
          <cell r="I1693" t="str">
            <v>PARAÑAQUE</v>
          </cell>
          <cell r="J1693" t="str">
            <v>energized Nov 21, 2023</v>
          </cell>
          <cell r="K1693" t="str">
            <v>W/O ISSUE</v>
          </cell>
          <cell r="L1693" t="str">
            <v>VJC</v>
          </cell>
          <cell r="M1693" t="str">
            <v>CLOSE</v>
          </cell>
          <cell r="N1693" t="str">
            <v>IJP</v>
          </cell>
          <cell r="O1693">
            <v>103.37</v>
          </cell>
          <cell r="P1693">
            <v>103.2056</v>
          </cell>
          <cell r="Q1693">
            <v>141.18</v>
          </cell>
          <cell r="R1693">
            <v>206.3</v>
          </cell>
          <cell r="S1693">
            <v>693021.91</v>
          </cell>
          <cell r="T1693" t="str">
            <v>NEW</v>
          </cell>
          <cell r="U1693">
            <v>80277.62</v>
          </cell>
          <cell r="V1693">
            <v>80947.100000000006</v>
          </cell>
          <cell r="W1693">
            <v>45240</v>
          </cell>
          <cell r="X1693">
            <v>45243.533333333333</v>
          </cell>
          <cell r="Y1693">
            <v>45243</v>
          </cell>
          <cell r="Z1693"/>
          <cell r="AA1693">
            <v>45259.331944444442</v>
          </cell>
          <cell r="AB1693">
            <v>45639.283333333333</v>
          </cell>
          <cell r="AC1693">
            <v>19.331944444442343</v>
          </cell>
          <cell r="AD1693">
            <v>15.798611111109494</v>
          </cell>
          <cell r="AE1693">
            <v>379.95138888889051</v>
          </cell>
          <cell r="AF1693">
            <v>45258.507352941175</v>
          </cell>
          <cell r="AG1693">
            <v>45267.242647058825</v>
          </cell>
          <cell r="AH1693">
            <v>45290</v>
          </cell>
          <cell r="AI1693">
            <v>0.67413960113952776</v>
          </cell>
          <cell r="AJ1693">
            <v>8.6352588383838746</v>
          </cell>
          <cell r="AK1693">
            <v>26</v>
          </cell>
          <cell r="AL1693">
            <v>30</v>
          </cell>
          <cell r="AM1693">
            <v>21.507352941176471</v>
          </cell>
          <cell r="AN1693">
            <v>27.242647058823529</v>
          </cell>
          <cell r="AO1693">
            <v>18.507352941176471</v>
          </cell>
          <cell r="AP1693">
            <v>44</v>
          </cell>
          <cell r="AQ1693">
            <v>35.200000000000003</v>
          </cell>
          <cell r="AR1693">
            <v>30.200000000000003</v>
          </cell>
          <cell r="AS1693">
            <v>45294.531944444439</v>
          </cell>
          <cell r="AT1693">
            <v>45289.531944444439</v>
          </cell>
          <cell r="AU1693"/>
          <cell r="AV1693"/>
          <cell r="AW1693"/>
          <cell r="AX1693"/>
          <cell r="AY1693"/>
          <cell r="AZ1693"/>
          <cell r="BA1693"/>
          <cell r="BB1693"/>
          <cell r="BC1693" t="str">
            <v>PAID</v>
          </cell>
          <cell r="BD1693"/>
          <cell r="BE1693">
            <v>45262.331944444442</v>
          </cell>
          <cell r="BF1693">
            <v>38.668055555557657</v>
          </cell>
          <cell r="BG1693">
            <v>45251</v>
          </cell>
          <cell r="BH1693">
            <v>45301</v>
          </cell>
        </row>
        <row r="1694">
          <cell r="E1694" t="str">
            <v>X23020411148</v>
          </cell>
          <cell r="F1694" t="str">
            <v>ISOC EDOTCO TOWERS, INC.</v>
          </cell>
          <cell r="G1694" t="str">
            <v>SALINAS I, SALINAS I, BACOOR</v>
          </cell>
          <cell r="H1694" t="str">
            <v>BACOOR CITY</v>
          </cell>
          <cell r="I1694" t="str">
            <v>DASMA</v>
          </cell>
          <cell r="J1694" t="str">
            <v>3/4 hukay done, for energization on 1st week of May</v>
          </cell>
          <cell r="K1694" t="str">
            <v>W/ ISSUE</v>
          </cell>
          <cell r="L1694" t="str">
            <v>CHALLENGER</v>
          </cell>
          <cell r="M1694" t="str">
            <v>CLOSE</v>
          </cell>
          <cell r="N1694" t="str">
            <v>RHM</v>
          </cell>
          <cell r="O1694">
            <v>204.4049</v>
          </cell>
          <cell r="P1694">
            <v>172.57579999999999</v>
          </cell>
          <cell r="Q1694">
            <v>511.57</v>
          </cell>
          <cell r="R1694">
            <v>45</v>
          </cell>
          <cell r="S1694">
            <v>1779098.19</v>
          </cell>
          <cell r="T1694" t="str">
            <v>NEW</v>
          </cell>
          <cell r="U1694">
            <v>159292.21</v>
          </cell>
          <cell r="V1694">
            <v>124182.18</v>
          </cell>
          <cell r="W1694">
            <v>45019.564583333333</v>
          </cell>
          <cell r="X1694">
            <v>45021</v>
          </cell>
          <cell r="Y1694">
            <v>45021</v>
          </cell>
          <cell r="Z1694"/>
          <cell r="AA1694">
            <v>45044.774305555555</v>
          </cell>
          <cell r="AB1694">
            <v>45692.790972222225</v>
          </cell>
          <cell r="AC1694">
            <v>25.209722222221899</v>
          </cell>
          <cell r="AD1694">
            <v>23.774305555554747</v>
          </cell>
          <cell r="AE1694">
            <v>648.01666666667006</v>
          </cell>
          <cell r="AF1694">
            <v>45044.399634879723</v>
          </cell>
          <cell r="AG1694">
            <v>45054.822315292098</v>
          </cell>
          <cell r="AH1694">
            <v>45069.564583333333</v>
          </cell>
          <cell r="AI1694">
            <v>0.67926195987653448</v>
          </cell>
          <cell r="AJ1694">
            <v>11.782121212121274</v>
          </cell>
          <cell r="AK1694">
            <v>40</v>
          </cell>
          <cell r="AL1694">
            <v>36</v>
          </cell>
          <cell r="AM1694">
            <v>27.835051546391753</v>
          </cell>
          <cell r="AN1694">
            <v>35.257731958762882</v>
          </cell>
          <cell r="AO1694">
            <v>24.835051546391753</v>
          </cell>
          <cell r="AP1694">
            <v>55</v>
          </cell>
          <cell r="AQ1694">
            <v>44</v>
          </cell>
          <cell r="AR1694">
            <v>39</v>
          </cell>
          <cell r="AS1694">
            <v>45088.774305555555</v>
          </cell>
          <cell r="AT1694">
            <v>45083.774305555555</v>
          </cell>
          <cell r="AU1694"/>
          <cell r="AV1694"/>
          <cell r="AW1694"/>
          <cell r="AX1694"/>
          <cell r="AY1694"/>
          <cell r="AZ1694"/>
          <cell r="BA1694"/>
          <cell r="BB1694"/>
          <cell r="BC1694" t="str">
            <v>PAID</v>
          </cell>
          <cell r="BD1694"/>
          <cell r="BE1694">
            <v>45047.774305555555</v>
          </cell>
          <cell r="BF1694">
            <v>254.22569444444525</v>
          </cell>
          <cell r="BG1694">
            <v>45044</v>
          </cell>
          <cell r="BH1694">
            <v>45302</v>
          </cell>
        </row>
        <row r="1695">
          <cell r="E1695" t="str">
            <v>X22031172279</v>
          </cell>
          <cell r="F1695" t="str">
            <v>GLOBE TELECOM., INC.</v>
          </cell>
          <cell r="G1695" t="str">
            <v>ARGENTINA, BETTER LIVING SUBD, PARANAQUE</v>
          </cell>
          <cell r="H1695" t="str">
            <v>PARAÑAQUE CITY</v>
          </cell>
          <cell r="I1695" t="str">
            <v>PARAÑAQUE</v>
          </cell>
          <cell r="J1695" t="str">
            <v>June 1 done digging, for schedule of pole erection 2nd week June</v>
          </cell>
          <cell r="K1695" t="str">
            <v>W/O ISSUE</v>
          </cell>
          <cell r="L1695" t="str">
            <v>CHALLENGER</v>
          </cell>
          <cell r="M1695" t="str">
            <v>CLOSE</v>
          </cell>
          <cell r="N1695" t="str">
            <v>JSP</v>
          </cell>
          <cell r="O1695">
            <v>47.54</v>
          </cell>
          <cell r="P1695">
            <v>40.6935</v>
          </cell>
          <cell r="Q1695">
            <v>80.650000000000006</v>
          </cell>
          <cell r="R1695">
            <v>23</v>
          </cell>
          <cell r="S1695">
            <v>249402.05</v>
          </cell>
          <cell r="T1695" t="str">
            <v>NEW</v>
          </cell>
          <cell r="U1695">
            <v>37049.32</v>
          </cell>
          <cell r="V1695">
            <v>43490.5</v>
          </cell>
          <cell r="W1695">
            <v>45070.413194444445</v>
          </cell>
          <cell r="X1695">
            <v>45078</v>
          </cell>
          <cell r="Y1695">
            <v>45072</v>
          </cell>
          <cell r="Z1695"/>
          <cell r="AA1695">
            <v>45084.411111111112</v>
          </cell>
          <cell r="AB1695">
            <v>45400.556250000001</v>
          </cell>
          <cell r="AC1695">
            <v>13.997916666667152</v>
          </cell>
          <cell r="AD1695">
            <v>6.4111111111124046</v>
          </cell>
          <cell r="AE1695">
            <v>316.14513888888905</v>
          </cell>
          <cell r="AF1695">
            <v>45090.498696303184</v>
          </cell>
          <cell r="AG1695">
            <v>45099.654830132175</v>
          </cell>
          <cell r="AH1695">
            <v>45120.413194444445</v>
          </cell>
          <cell r="AI1695">
            <v>0.45476323470210911</v>
          </cell>
          <cell r="AJ1695">
            <v>7.5272652116402154</v>
          </cell>
          <cell r="AK1695">
            <v>23</v>
          </cell>
          <cell r="AL1695">
            <v>36</v>
          </cell>
          <cell r="AM1695">
            <v>23.085501858736059</v>
          </cell>
          <cell r="AN1695">
            <v>29.241635687732341</v>
          </cell>
          <cell r="AO1695">
            <v>20.085501858736059</v>
          </cell>
          <cell r="AP1695">
            <v>42</v>
          </cell>
          <cell r="AQ1695">
            <v>33.6</v>
          </cell>
          <cell r="AR1695">
            <v>28.6</v>
          </cell>
          <cell r="AS1695">
            <v>45118.011111111111</v>
          </cell>
          <cell r="AT1695">
            <v>45113.011111111111</v>
          </cell>
          <cell r="AU1695"/>
          <cell r="AV1695"/>
          <cell r="AW1695"/>
          <cell r="AX1695"/>
          <cell r="AY1695"/>
          <cell r="AZ1695"/>
          <cell r="BA1695"/>
          <cell r="BB1695"/>
          <cell r="BC1695" t="str">
            <v>PAID</v>
          </cell>
          <cell r="BD1695"/>
          <cell r="BE1695">
            <v>45087.411111111112</v>
          </cell>
          <cell r="BF1695">
            <v>217.5888888888876</v>
          </cell>
          <cell r="BG1695">
            <v>45084</v>
          </cell>
          <cell r="BH1695">
            <v>45305</v>
          </cell>
        </row>
        <row r="1696">
          <cell r="E1696" t="str">
            <v>X22125148337</v>
          </cell>
          <cell r="F1696" t="str">
            <v>OLIVIA D'ABOVILLE GRGIC</v>
          </cell>
          <cell r="G1696" t="str">
            <v>ST. THERESA, SAN JOSE SUBD, MUNTINLUPA</v>
          </cell>
          <cell r="H1696" t="str">
            <v>MUNTINLUPA CITY</v>
          </cell>
          <cell r="I1696" t="str">
            <v>PARAÑAQUE</v>
          </cell>
          <cell r="J1696" t="str">
            <v>for execution on Mar. 3, 2023; for eexcution on 4th week of March; for execution on the third week of April; FOR METERING MAY 17, 2023 @ 1PM</v>
          </cell>
          <cell r="K1696" t="str">
            <v>W/O ISSUE</v>
          </cell>
          <cell r="L1696" t="str">
            <v>ECOM</v>
          </cell>
          <cell r="M1696" t="str">
            <v>CLOSE</v>
          </cell>
          <cell r="N1696" t="str">
            <v>RRG</v>
          </cell>
          <cell r="O1696">
            <v>69.599999999999994</v>
          </cell>
          <cell r="P1696">
            <v>50.530200000000001</v>
          </cell>
          <cell r="Q1696">
            <v>100.35</v>
          </cell>
          <cell r="R1696">
            <v>51.2</v>
          </cell>
          <cell r="S1696">
            <v>347939.87</v>
          </cell>
          <cell r="T1696" t="str">
            <v>MODIFICATION</v>
          </cell>
          <cell r="U1696">
            <v>54238.090000000004</v>
          </cell>
          <cell r="V1696">
            <v>31553.81</v>
          </cell>
          <cell r="W1696">
            <v>44972.675000000003</v>
          </cell>
          <cell r="X1696">
            <v>44978.65347222222</v>
          </cell>
          <cell r="Y1696">
            <v>44973</v>
          </cell>
          <cell r="Z1696"/>
          <cell r="AA1696">
            <v>45064.768750000003</v>
          </cell>
          <cell r="AB1696">
            <v>45469.865277777775</v>
          </cell>
          <cell r="AC1696">
            <v>92.09375</v>
          </cell>
          <cell r="AD1696">
            <v>86.115277777782467</v>
          </cell>
          <cell r="AE1696">
            <v>405.09652777777228</v>
          </cell>
          <cell r="AF1696">
            <v>44991.975380228141</v>
          </cell>
          <cell r="AG1696">
            <v>45000.922148288977</v>
          </cell>
          <cell r="AH1696">
            <v>45022.675000000003</v>
          </cell>
          <cell r="AI1696">
            <v>3.0972706202046032</v>
          </cell>
          <cell r="AJ1696">
            <v>9.6451554232802916</v>
          </cell>
          <cell r="AK1696">
            <v>23</v>
          </cell>
          <cell r="AL1696">
            <v>34</v>
          </cell>
          <cell r="AM1696">
            <v>22.300380228136884</v>
          </cell>
          <cell r="AN1696">
            <v>28.247148288973385</v>
          </cell>
          <cell r="AO1696">
            <v>19.300380228136884</v>
          </cell>
          <cell r="AP1696">
            <v>42</v>
          </cell>
          <cell r="AQ1696">
            <v>33.6</v>
          </cell>
          <cell r="AR1696">
            <v>28.6</v>
          </cell>
          <cell r="AS1696">
            <v>45098.368750000001</v>
          </cell>
          <cell r="AT1696">
            <v>45093.368750000001</v>
          </cell>
          <cell r="AU1696"/>
          <cell r="AV1696"/>
          <cell r="AW1696"/>
          <cell r="AX1696"/>
          <cell r="AY1696"/>
          <cell r="AZ1696"/>
          <cell r="BA1696"/>
          <cell r="BB1696"/>
          <cell r="BC1696" t="str">
            <v>PAID</v>
          </cell>
          <cell r="BD1696"/>
          <cell r="BE1696">
            <v>45067.768750000003</v>
          </cell>
          <cell r="BF1696">
            <v>237.23124999999709</v>
          </cell>
          <cell r="BG1696">
            <v>45061</v>
          </cell>
          <cell r="BH1696">
            <v>45305</v>
          </cell>
        </row>
        <row r="1697">
          <cell r="E1697" t="str">
            <v>X23072640212</v>
          </cell>
          <cell r="F1697" t="str">
            <v>JEAN ARLENE GUERRERO FERRY</v>
          </cell>
          <cell r="G1697" t="str">
            <v>ROAD 6C, UNITED PARANAQUE 5, PARANAQUE</v>
          </cell>
          <cell r="H1697" t="str">
            <v>PARAÑAQUE CITY</v>
          </cell>
          <cell r="I1697" t="str">
            <v>PARAÑAQUE</v>
          </cell>
          <cell r="J1697" t="str">
            <v>0911 customer no SE ready yet</v>
          </cell>
          <cell r="K1697" t="str">
            <v>W/ ISSUE</v>
          </cell>
          <cell r="L1697" t="str">
            <v>CHALLENGER</v>
          </cell>
          <cell r="M1697" t="str">
            <v>CLOSE</v>
          </cell>
          <cell r="N1697" t="str">
            <v>JSP</v>
          </cell>
          <cell r="O1697">
            <v>260.22000000000003</v>
          </cell>
          <cell r="P1697">
            <v>213.96440000000001</v>
          </cell>
          <cell r="Q1697">
            <v>379.43</v>
          </cell>
          <cell r="R1697">
            <v>120</v>
          </cell>
          <cell r="S1697">
            <v>1152291.08</v>
          </cell>
          <cell r="T1697" t="str">
            <v>NEW</v>
          </cell>
          <cell r="U1697">
            <v>202438.05</v>
          </cell>
          <cell r="V1697">
            <v>254846.17</v>
          </cell>
          <cell r="W1697">
            <v>45162.768055555556</v>
          </cell>
          <cell r="X1697">
            <v>45170</v>
          </cell>
          <cell r="Y1697">
            <v>45163</v>
          </cell>
          <cell r="Z1697"/>
          <cell r="AA1697">
            <v>45250.285416666666</v>
          </cell>
          <cell r="AB1697">
            <v>45519.821527777778</v>
          </cell>
          <cell r="AC1697">
            <v>87.517361111109494</v>
          </cell>
          <cell r="AD1697">
            <v>80.285416666665697</v>
          </cell>
          <cell r="AE1697">
            <v>269.5361111111124</v>
          </cell>
          <cell r="AF1697">
            <v>45183.297467320263</v>
          </cell>
          <cell r="AG1697">
            <v>45192.571977124186</v>
          </cell>
          <cell r="AH1697">
            <v>45212.768055555556</v>
          </cell>
          <cell r="AI1697">
            <v>2.7896158854166151</v>
          </cell>
          <cell r="AJ1697">
            <v>5.6153356481481751</v>
          </cell>
          <cell r="AK1697">
            <v>30</v>
          </cell>
          <cell r="AL1697">
            <v>32</v>
          </cell>
          <cell r="AM1697">
            <v>23.52941176470588</v>
          </cell>
          <cell r="AN1697">
            <v>29.803921568627448</v>
          </cell>
          <cell r="AO1697">
            <v>20.52941176470588</v>
          </cell>
          <cell r="AP1697">
            <v>48</v>
          </cell>
          <cell r="AQ1697">
            <v>38.400000000000006</v>
          </cell>
          <cell r="AR1697">
            <v>33.400000000000006</v>
          </cell>
          <cell r="AS1697">
            <v>45288.685416666667</v>
          </cell>
          <cell r="AT1697">
            <v>45283.685416666667</v>
          </cell>
          <cell r="AU1697"/>
          <cell r="AV1697"/>
          <cell r="AW1697"/>
          <cell r="AX1697"/>
          <cell r="AY1697"/>
          <cell r="AZ1697"/>
          <cell r="BA1697"/>
          <cell r="BB1697"/>
          <cell r="BC1697" t="str">
            <v>PAID</v>
          </cell>
          <cell r="BD1697"/>
          <cell r="BE1697">
            <v>45253.285416666666</v>
          </cell>
          <cell r="BF1697">
            <v>51.714583333334303</v>
          </cell>
          <cell r="BG1697">
            <v>45250</v>
          </cell>
          <cell r="BH1697">
            <v>45305</v>
          </cell>
        </row>
        <row r="1698">
          <cell r="E1698" t="str">
            <v>X23010011355</v>
          </cell>
          <cell r="F1698" t="str">
            <v>GLOBE TELECOM, INC.</v>
          </cell>
          <cell r="G1698" t="str">
            <v>CATTLEYA, LODORA VILL, MUNTINLUPA</v>
          </cell>
          <cell r="H1698" t="str">
            <v>MUNTINLUPA CITY</v>
          </cell>
          <cell r="I1698" t="str">
            <v>PARAÑAQUE</v>
          </cell>
          <cell r="J1698"/>
          <cell r="K1698" t="str">
            <v>W/ ISSUE</v>
          </cell>
          <cell r="L1698" t="str">
            <v>ECOM</v>
          </cell>
          <cell r="M1698" t="str">
            <v>CLOSE</v>
          </cell>
          <cell r="N1698" t="str">
            <v>RRG</v>
          </cell>
          <cell r="O1698">
            <v>88</v>
          </cell>
          <cell r="P1698">
            <v>88.815600000000003</v>
          </cell>
          <cell r="Q1698">
            <v>312.68</v>
          </cell>
          <cell r="R1698">
            <v>14</v>
          </cell>
          <cell r="S1698">
            <v>1373117.46</v>
          </cell>
          <cell r="T1698" t="str">
            <v>NEW</v>
          </cell>
          <cell r="U1698">
            <v>68578.2</v>
          </cell>
          <cell r="V1698">
            <v>38009.019999999997</v>
          </cell>
          <cell r="W1698">
            <v>45086.397916666669</v>
          </cell>
          <cell r="X1698">
            <v>45090</v>
          </cell>
          <cell r="Y1698">
            <v>45093</v>
          </cell>
          <cell r="Z1698"/>
          <cell r="AA1698">
            <v>45129</v>
          </cell>
          <cell r="AB1698">
            <v>45469.845138888886</v>
          </cell>
          <cell r="AC1698">
            <v>42.602083333331393</v>
          </cell>
          <cell r="AD1698">
            <v>39</v>
          </cell>
          <cell r="AE1698">
            <v>340.84513888888614</v>
          </cell>
          <cell r="AF1698">
            <v>45108.869614779876</v>
          </cell>
          <cell r="AG1698">
            <v>45118.662067610065</v>
          </cell>
          <cell r="AH1698">
            <v>45136.397916666669</v>
          </cell>
          <cell r="AI1698">
            <v>1.2543946759258688</v>
          </cell>
          <cell r="AJ1698">
            <v>7.100940393518461</v>
          </cell>
          <cell r="AK1698">
            <v>30</v>
          </cell>
          <cell r="AL1698">
            <v>36</v>
          </cell>
          <cell r="AM1698">
            <v>25.471698113207545</v>
          </cell>
          <cell r="AN1698">
            <v>32.264150943396224</v>
          </cell>
          <cell r="AO1698">
            <v>22.471698113207545</v>
          </cell>
          <cell r="AP1698">
            <v>48</v>
          </cell>
          <cell r="AQ1698">
            <v>38.400000000000006</v>
          </cell>
          <cell r="AR1698">
            <v>33.400000000000006</v>
          </cell>
          <cell r="AS1698">
            <v>45167.4</v>
          </cell>
          <cell r="AT1698">
            <v>45162.400000000001</v>
          </cell>
          <cell r="AU1698"/>
          <cell r="AV1698"/>
          <cell r="AW1698"/>
          <cell r="AX1698"/>
          <cell r="AY1698"/>
          <cell r="AZ1698"/>
          <cell r="BA1698"/>
          <cell r="BB1698"/>
          <cell r="BC1698" t="str">
            <v>PAID</v>
          </cell>
          <cell r="BD1698" t="str">
            <v>WITH BACKJOB</v>
          </cell>
          <cell r="BE1698">
            <v>45132</v>
          </cell>
          <cell r="BF1698">
            <v>173</v>
          </cell>
          <cell r="BG1698">
            <v>45126</v>
          </cell>
          <cell r="BH1698">
            <v>45305</v>
          </cell>
        </row>
        <row r="1699">
          <cell r="E1699" t="str">
            <v>X22094003196</v>
          </cell>
          <cell r="F1699" t="str">
            <v>CITY GOVERNMENT OF BACOOR,</v>
          </cell>
          <cell r="G1699" t="str">
            <v>MAMBOG III, MAMBOG III, BACOOR</v>
          </cell>
          <cell r="H1699" t="str">
            <v>BACOOR CITY</v>
          </cell>
          <cell r="I1699" t="str">
            <v>DASMA</v>
          </cell>
          <cell r="J1699" t="str">
            <v>TCD September 26, 2023 (night)</v>
          </cell>
          <cell r="K1699" t="str">
            <v>W/O ISSUE</v>
          </cell>
          <cell r="L1699" t="str">
            <v>ECOM</v>
          </cell>
          <cell r="M1699" t="str">
            <v>CLOSE</v>
          </cell>
          <cell r="N1699" t="str">
            <v>RRG</v>
          </cell>
          <cell r="O1699">
            <v>61.45</v>
          </cell>
          <cell r="P1699">
            <v>47.284700000000001</v>
          </cell>
          <cell r="Q1699">
            <v>84.27</v>
          </cell>
          <cell r="R1699">
            <v>56.65</v>
          </cell>
          <cell r="S1699">
            <v>274016.39</v>
          </cell>
          <cell r="T1699" t="str">
            <v>MODIFICATION</v>
          </cell>
          <cell r="U1699">
            <v>47538.26</v>
          </cell>
          <cell r="V1699">
            <v>29384.77</v>
          </cell>
          <cell r="W1699">
            <v>45156.652777777781</v>
          </cell>
          <cell r="X1699">
            <v>45167</v>
          </cell>
          <cell r="Y1699">
            <v>45160</v>
          </cell>
          <cell r="Z1699"/>
          <cell r="AA1699">
            <v>45203</v>
          </cell>
          <cell r="AB1699">
            <v>45733.94027777778</v>
          </cell>
          <cell r="AC1699">
            <v>46.347222222218988</v>
          </cell>
          <cell r="AD1699">
            <v>36</v>
          </cell>
          <cell r="AE1699">
            <v>530.94027777777956</v>
          </cell>
          <cell r="AF1699">
            <v>45175.953158005919</v>
          </cell>
          <cell r="AG1699">
            <v>45184.899926066755</v>
          </cell>
          <cell r="AH1699">
            <v>45206.652777777781</v>
          </cell>
          <cell r="AI1699">
            <v>1.5587365018470067</v>
          </cell>
          <cell r="AJ1699">
            <v>12.641435185185227</v>
          </cell>
          <cell r="AK1699">
            <v>23</v>
          </cell>
          <cell r="AL1699">
            <v>34</v>
          </cell>
          <cell r="AM1699">
            <v>22.300380228136884</v>
          </cell>
          <cell r="AN1699">
            <v>28.247148288973385</v>
          </cell>
          <cell r="AO1699">
            <v>19.300380228136884</v>
          </cell>
          <cell r="AP1699">
            <v>42</v>
          </cell>
          <cell r="AQ1699">
            <v>33.6</v>
          </cell>
          <cell r="AR1699">
            <v>28.6</v>
          </cell>
          <cell r="AS1699">
            <v>45236.6</v>
          </cell>
          <cell r="AT1699">
            <v>45231.6</v>
          </cell>
          <cell r="AU1699"/>
          <cell r="AV1699"/>
          <cell r="AW1699"/>
          <cell r="AX1699"/>
          <cell r="AY1699"/>
          <cell r="AZ1699"/>
          <cell r="BA1699"/>
          <cell r="BB1699"/>
          <cell r="BC1699" t="str">
            <v>PAID</v>
          </cell>
          <cell r="BD1699" t="str">
            <v>WITH BACKJOB</v>
          </cell>
          <cell r="BE1699">
            <v>45206</v>
          </cell>
          <cell r="BF1699">
            <v>99</v>
          </cell>
          <cell r="BG1699">
            <v>45200</v>
          </cell>
          <cell r="BH1699">
            <v>45305</v>
          </cell>
        </row>
        <row r="1700">
          <cell r="E1700" t="str">
            <v>X23093509049</v>
          </cell>
          <cell r="F1700" t="str">
            <v>PHILIPPINE SKYLANDERS INT'L. (PSI), INC.</v>
          </cell>
          <cell r="G1700" t="str">
            <v>NINOY AQUINO INT'L AIRPORT, N AQUINO INTL AIRPT, PARANAQUE</v>
          </cell>
          <cell r="H1700" t="str">
            <v>PARAÑAQUE CITY</v>
          </cell>
          <cell r="I1700" t="str">
            <v>PARAÑAQUE</v>
          </cell>
          <cell r="J1700" t="str">
            <v>energized last Oct 28, 2023; COMPLETED W/ ISSUE IN ROUTING</v>
          </cell>
          <cell r="K1700" t="str">
            <v>W/O ISSUE</v>
          </cell>
          <cell r="L1700" t="str">
            <v>VJC</v>
          </cell>
          <cell r="M1700" t="str">
            <v>CLOSE</v>
          </cell>
          <cell r="N1700" t="str">
            <v>JCF</v>
          </cell>
          <cell r="O1700">
            <v>89.25</v>
          </cell>
          <cell r="P1700">
            <v>105.919</v>
          </cell>
          <cell r="Q1700">
            <v>139.63</v>
          </cell>
          <cell r="R1700">
            <v>212</v>
          </cell>
          <cell r="S1700">
            <v>731619.8</v>
          </cell>
          <cell r="T1700" t="str">
            <v>NEW</v>
          </cell>
          <cell r="U1700">
            <v>69576.399999999994</v>
          </cell>
          <cell r="V1700">
            <v>35084</v>
          </cell>
          <cell r="W1700">
            <v>45211.616666666669</v>
          </cell>
          <cell r="X1700">
            <v>45217</v>
          </cell>
          <cell r="Y1700">
            <v>45215</v>
          </cell>
          <cell r="Z1700"/>
          <cell r="AA1700">
            <v>45227.000694444447</v>
          </cell>
          <cell r="AB1700">
            <v>45637.435416666667</v>
          </cell>
          <cell r="AC1700">
            <v>15.384027777778101</v>
          </cell>
          <cell r="AD1700">
            <v>10.000694444446708</v>
          </cell>
          <cell r="AE1700">
            <v>410.43472222222044</v>
          </cell>
          <cell r="AF1700">
            <v>45230.124019607843</v>
          </cell>
          <cell r="AG1700">
            <v>45238.859313725494</v>
          </cell>
          <cell r="AH1700">
            <v>45261.616666666669</v>
          </cell>
          <cell r="AI1700">
            <v>0.53646866096867218</v>
          </cell>
          <cell r="AJ1700">
            <v>9.3280618686868291</v>
          </cell>
          <cell r="AK1700">
            <v>26</v>
          </cell>
          <cell r="AL1700">
            <v>30</v>
          </cell>
          <cell r="AM1700">
            <v>21.507352941176471</v>
          </cell>
          <cell r="AN1700">
            <v>27.242647058823529</v>
          </cell>
          <cell r="AO1700">
            <v>18.507352941176471</v>
          </cell>
          <cell r="AP1700">
            <v>44</v>
          </cell>
          <cell r="AQ1700">
            <v>35.200000000000003</v>
          </cell>
          <cell r="AR1700">
            <v>30.200000000000003</v>
          </cell>
          <cell r="AS1700">
            <v>45262.200694444444</v>
          </cell>
          <cell r="AT1700">
            <v>45257.200694444444</v>
          </cell>
          <cell r="AU1700"/>
          <cell r="AV1700"/>
          <cell r="AW1700"/>
          <cell r="AX1700"/>
          <cell r="AY1700"/>
          <cell r="AZ1700"/>
          <cell r="BA1700"/>
          <cell r="BB1700"/>
          <cell r="BC1700" t="str">
            <v>PAID</v>
          </cell>
          <cell r="BD1700" t="str">
            <v>WITH BACKJOB</v>
          </cell>
          <cell r="BE1700">
            <v>45230.000694444447</v>
          </cell>
          <cell r="BF1700">
            <v>74.999305555553292</v>
          </cell>
          <cell r="BG1700">
            <v>45227</v>
          </cell>
          <cell r="BH1700">
            <v>45305</v>
          </cell>
        </row>
        <row r="1701">
          <cell r="E1701" t="str">
            <v>X23072775686</v>
          </cell>
          <cell r="F1701" t="str">
            <v>GLOBE TELECOM., INC.</v>
          </cell>
          <cell r="G1701" t="str">
            <v>JACKIELOU, JACKIE LOU VILLE SUBD, PARANAQUE</v>
          </cell>
          <cell r="H1701" t="str">
            <v>PARAÑAQUE CITY</v>
          </cell>
          <cell r="I1701" t="str">
            <v>PARAÑAQUE</v>
          </cell>
          <cell r="J1701"/>
          <cell r="K1701"/>
          <cell r="L1701" t="str">
            <v>ECOM</v>
          </cell>
          <cell r="M1701" t="str">
            <v>CLOSE</v>
          </cell>
          <cell r="N1701" t="str">
            <v>RRG</v>
          </cell>
          <cell r="O1701">
            <v>22.14</v>
          </cell>
          <cell r="P1701">
            <v>17.832799999999999</v>
          </cell>
          <cell r="Q1701">
            <v>30.27</v>
          </cell>
          <cell r="R1701">
            <v>23</v>
          </cell>
          <cell r="S1701">
            <v>222914.23</v>
          </cell>
          <cell r="T1701" t="str">
            <v>MODIFICATION</v>
          </cell>
          <cell r="U1701">
            <v>17255.439999999999</v>
          </cell>
          <cell r="V1701">
            <v>16873.72</v>
          </cell>
          <cell r="W1701">
            <v>45237.436805555553</v>
          </cell>
          <cell r="X1701">
            <v>45239</v>
          </cell>
          <cell r="Y1701">
            <v>45238</v>
          </cell>
          <cell r="Z1701"/>
          <cell r="AA1701">
            <v>45258.409722222219</v>
          </cell>
          <cell r="AB1701">
            <v>45734.945138888892</v>
          </cell>
          <cell r="AC1701">
            <v>20.972916666665697</v>
          </cell>
          <cell r="AD1701">
            <v>19.409722222218988</v>
          </cell>
          <cell r="AE1701">
            <v>476.53541666667297</v>
          </cell>
          <cell r="AF1701">
            <v>45256.21099910394</v>
          </cell>
          <cell r="AG1701">
            <v>45265.017450716841</v>
          </cell>
          <cell r="AH1701">
            <v>45287.436805555553</v>
          </cell>
          <cell r="AI1701">
            <v>0.72240046296292948</v>
          </cell>
          <cell r="AJ1701">
            <v>11.913385416666824</v>
          </cell>
          <cell r="AK1701">
            <v>20</v>
          </cell>
          <cell r="AL1701">
            <v>36</v>
          </cell>
          <cell r="AM1701">
            <v>21.774193548387096</v>
          </cell>
          <cell r="AN1701">
            <v>27.58064516129032</v>
          </cell>
          <cell r="AO1701">
            <v>18.774193548387096</v>
          </cell>
          <cell r="AP1701">
            <v>40</v>
          </cell>
          <cell r="AQ1701">
            <v>32</v>
          </cell>
          <cell r="AR1701">
            <v>27</v>
          </cell>
          <cell r="AS1701">
            <v>45290.409722222219</v>
          </cell>
          <cell r="AT1701">
            <v>45285.409722222219</v>
          </cell>
          <cell r="AU1701"/>
          <cell r="AV1701"/>
          <cell r="AW1701"/>
          <cell r="AX1701"/>
          <cell r="AY1701"/>
          <cell r="AZ1701"/>
          <cell r="BA1701"/>
          <cell r="BB1701"/>
          <cell r="BC1701" t="str">
            <v>PAID</v>
          </cell>
          <cell r="BD1701" t="str">
            <v>WITH BACKJOB</v>
          </cell>
          <cell r="BE1701">
            <v>45261.409722222219</v>
          </cell>
          <cell r="BF1701">
            <v>43.590277777781012</v>
          </cell>
          <cell r="BG1701">
            <v>45255</v>
          </cell>
          <cell r="BH1701">
            <v>45305</v>
          </cell>
        </row>
        <row r="1702">
          <cell r="E1702" t="str">
            <v>X23030891632</v>
          </cell>
          <cell r="F1702" t="str">
            <v>MELANIE ANNE GOMEZ ALMANZOR</v>
          </cell>
          <cell r="G1702" t="str">
            <v>SANTIAGO LOOP, AYALA-ALABANG VILL, MUNTINLUPA</v>
          </cell>
          <cell r="H1702" t="str">
            <v>MUNTINLUPA CITY</v>
          </cell>
          <cell r="I1702" t="str">
            <v>PARAÑAQUE</v>
          </cell>
          <cell r="J1702" t="str">
            <v>energized Dec 19, 2023</v>
          </cell>
          <cell r="K1702" t="str">
            <v>W/O ISSUE</v>
          </cell>
          <cell r="L1702" t="str">
            <v>ECOM</v>
          </cell>
          <cell r="M1702" t="str">
            <v>CLOSE</v>
          </cell>
          <cell r="N1702" t="str">
            <v>RRG</v>
          </cell>
          <cell r="O1702">
            <v>33.1</v>
          </cell>
          <cell r="P1702">
            <v>14.6328</v>
          </cell>
          <cell r="Q1702">
            <v>49.75</v>
          </cell>
          <cell r="R1702">
            <v>115.3</v>
          </cell>
          <cell r="S1702">
            <v>315665.3</v>
          </cell>
          <cell r="T1702" t="str">
            <v>NEW</v>
          </cell>
          <cell r="U1702">
            <v>25818.35</v>
          </cell>
          <cell r="V1702">
            <v>15071.62</v>
          </cell>
          <cell r="W1702">
            <v>45272.894444444442</v>
          </cell>
          <cell r="X1702">
            <v>45275</v>
          </cell>
          <cell r="Y1702">
            <v>45275</v>
          </cell>
          <cell r="Z1702"/>
          <cell r="AA1702">
            <v>45282.384722222225</v>
          </cell>
          <cell r="AB1702">
            <v>45733.934027777781</v>
          </cell>
          <cell r="AC1702">
            <v>9.4902777777824667</v>
          </cell>
          <cell r="AD1702">
            <v>7.3847222222248092</v>
          </cell>
          <cell r="AE1702">
            <v>451.5493055555562</v>
          </cell>
          <cell r="AF1702">
            <v>45290.233427495288</v>
          </cell>
          <cell r="AG1702">
            <v>45298.657156308851</v>
          </cell>
          <cell r="AH1702">
            <v>45322.894444444442</v>
          </cell>
          <cell r="AI1702">
            <v>0.34995399305572844</v>
          </cell>
          <cell r="AJ1702">
            <v>11.288732638888906</v>
          </cell>
          <cell r="AK1702">
            <v>20</v>
          </cell>
          <cell r="AL1702">
            <v>32</v>
          </cell>
          <cell r="AM1702">
            <v>20.33898305084746</v>
          </cell>
          <cell r="AN1702">
            <v>25.762711864406779</v>
          </cell>
          <cell r="AO1702">
            <v>17.33898305084746</v>
          </cell>
          <cell r="AP1702">
            <v>40</v>
          </cell>
          <cell r="AQ1702">
            <v>32</v>
          </cell>
          <cell r="AR1702">
            <v>27</v>
          </cell>
          <cell r="AS1702">
            <v>45314.384722222225</v>
          </cell>
          <cell r="AT1702">
            <v>45309.384722222225</v>
          </cell>
          <cell r="AU1702"/>
          <cell r="AV1702"/>
          <cell r="AW1702"/>
          <cell r="AX1702"/>
          <cell r="AY1702"/>
          <cell r="AZ1702"/>
          <cell r="BA1702"/>
          <cell r="BB1702"/>
          <cell r="BC1702" t="str">
            <v>PAID</v>
          </cell>
          <cell r="BD1702" t="str">
            <v>WITH BACKJOB</v>
          </cell>
          <cell r="BE1702">
            <v>45285.384722222225</v>
          </cell>
          <cell r="BF1702">
            <v>19.615277777775191</v>
          </cell>
          <cell r="BG1702">
            <v>45279</v>
          </cell>
          <cell r="BH1702">
            <v>45305</v>
          </cell>
        </row>
        <row r="1703">
          <cell r="E1703" t="str">
            <v>X23072648634</v>
          </cell>
          <cell r="F1703" t="str">
            <v>ISON TOWER LTD. INC.</v>
          </cell>
          <cell r="G1703" t="str">
            <v>TINDALO, ZONE 1, TAGUIG CITY</v>
          </cell>
          <cell r="H1703" t="str">
            <v>TAGUIG CITY</v>
          </cell>
          <cell r="I1703" t="str">
            <v>PARAÑAQUE</v>
          </cell>
          <cell r="J1703" t="str">
            <v>energize Dec 22</v>
          </cell>
          <cell r="K1703" t="str">
            <v>W/O ISSUE</v>
          </cell>
          <cell r="L1703" t="str">
            <v>VJC</v>
          </cell>
          <cell r="M1703" t="str">
            <v>CLOSE</v>
          </cell>
          <cell r="N1703" t="str">
            <v>JSP</v>
          </cell>
          <cell r="O1703">
            <v>13.82</v>
          </cell>
          <cell r="P1703">
            <v>9.5028000000000006</v>
          </cell>
          <cell r="Q1703">
            <v>18.850000000000001</v>
          </cell>
          <cell r="R1703">
            <v>22</v>
          </cell>
          <cell r="S1703">
            <v>179908.59</v>
          </cell>
          <cell r="T1703" t="str">
            <v>NEW</v>
          </cell>
          <cell r="U1703">
            <v>10770.1</v>
          </cell>
          <cell r="V1703">
            <v>11279.01</v>
          </cell>
          <cell r="W1703">
            <v>45267.644444444442</v>
          </cell>
          <cell r="X1703">
            <v>45271</v>
          </cell>
          <cell r="Y1703">
            <v>45271</v>
          </cell>
          <cell r="Z1703"/>
          <cell r="AA1703">
            <v>45283.369444444441</v>
          </cell>
          <cell r="AB1703">
            <v>45551.709027777775</v>
          </cell>
          <cell r="AC1703">
            <v>15.724999999998545</v>
          </cell>
          <cell r="AD1703">
            <v>12.369444444440887</v>
          </cell>
          <cell r="AE1703">
            <v>268.3395833333343</v>
          </cell>
          <cell r="AF1703">
            <v>45286.418637992829</v>
          </cell>
          <cell r="AG1703">
            <v>45295.22508960573</v>
          </cell>
          <cell r="AH1703">
            <v>45317.644444444442</v>
          </cell>
          <cell r="AI1703">
            <v>0.54163888888883882</v>
          </cell>
          <cell r="AJ1703">
            <v>6.7084895833333578</v>
          </cell>
          <cell r="AK1703">
            <v>20</v>
          </cell>
          <cell r="AL1703">
            <v>36</v>
          </cell>
          <cell r="AM1703">
            <v>21.774193548387096</v>
          </cell>
          <cell r="AN1703">
            <v>27.58064516129032</v>
          </cell>
          <cell r="AO1703">
            <v>18.774193548387096</v>
          </cell>
          <cell r="AP1703">
            <v>40</v>
          </cell>
          <cell r="AQ1703">
            <v>32</v>
          </cell>
          <cell r="AR1703">
            <v>27</v>
          </cell>
          <cell r="AS1703">
            <v>45315.369444444441</v>
          </cell>
          <cell r="AT1703">
            <v>45310.369444444441</v>
          </cell>
          <cell r="AU1703"/>
          <cell r="AV1703"/>
          <cell r="AW1703"/>
          <cell r="AX1703"/>
          <cell r="AY1703"/>
          <cell r="AZ1703"/>
          <cell r="BA1703"/>
          <cell r="BB1703"/>
          <cell r="BC1703" t="str">
            <v>PAID</v>
          </cell>
          <cell r="BD1703"/>
          <cell r="BE1703">
            <v>45286.369444444441</v>
          </cell>
          <cell r="BF1703">
            <v>18.630555555559113</v>
          </cell>
          <cell r="BG1703">
            <v>45283</v>
          </cell>
          <cell r="BH1703">
            <v>45305</v>
          </cell>
        </row>
        <row r="1704">
          <cell r="E1704" t="str">
            <v>X23072846642</v>
          </cell>
          <cell r="F1704" t="str">
            <v>ARIEL DELA ROSA MARISTELA</v>
          </cell>
          <cell r="G1704" t="str">
            <v>SAN CARLOS, METROCOR HMS AREA B, LAS PINAS CITY</v>
          </cell>
          <cell r="H1704" t="str">
            <v>LAS PIÑAS CITY</v>
          </cell>
          <cell r="I1704" t="str">
            <v>PARAÑAQUE</v>
          </cell>
          <cell r="J1704" t="str">
            <v>for digging</v>
          </cell>
          <cell r="K1704" t="str">
            <v>W/ ISSUE</v>
          </cell>
          <cell r="L1704" t="str">
            <v>ECOM</v>
          </cell>
          <cell r="M1704" t="str">
            <v>CLOSE</v>
          </cell>
          <cell r="N1704" t="str">
            <v>RRG</v>
          </cell>
          <cell r="O1704">
            <v>69.37</v>
          </cell>
          <cell r="P1704">
            <v>42.188499999999998</v>
          </cell>
          <cell r="Q1704">
            <v>100.23</v>
          </cell>
          <cell r="R1704">
            <v>34</v>
          </cell>
          <cell r="S1704">
            <v>336882.29</v>
          </cell>
          <cell r="T1704" t="str">
            <v>NEW</v>
          </cell>
          <cell r="U1704">
            <v>54079.17</v>
          </cell>
          <cell r="V1704">
            <v>38368.47</v>
          </cell>
          <cell r="W1704">
            <v>45226.418055555558</v>
          </cell>
          <cell r="X1704">
            <v>45230</v>
          </cell>
          <cell r="Y1704">
            <v>45226</v>
          </cell>
          <cell r="Z1704"/>
          <cell r="AA1704">
            <v>45289.421527777777</v>
          </cell>
          <cell r="AB1704">
            <v>45504.920138888891</v>
          </cell>
          <cell r="AC1704">
            <v>63.003472222218988</v>
          </cell>
          <cell r="AD1704">
            <v>59.421527777776646</v>
          </cell>
          <cell r="AE1704">
            <v>215.49861111111386</v>
          </cell>
          <cell r="AF1704">
            <v>45246.503557414297</v>
          </cell>
          <cell r="AG1704">
            <v>45255.659691243287</v>
          </cell>
          <cell r="AH1704">
            <v>45276.418055555558</v>
          </cell>
          <cell r="AI1704">
            <v>2.0468519357218486</v>
          </cell>
          <cell r="AJ1704">
            <v>5.1309193121693779</v>
          </cell>
          <cell r="AK1704">
            <v>23</v>
          </cell>
          <cell r="AL1704">
            <v>36</v>
          </cell>
          <cell r="AM1704">
            <v>23.085501858736059</v>
          </cell>
          <cell r="AN1704">
            <v>29.241635687732341</v>
          </cell>
          <cell r="AO1704">
            <v>20.085501858736059</v>
          </cell>
          <cell r="AP1704">
            <v>42</v>
          </cell>
          <cell r="AQ1704">
            <v>33.6</v>
          </cell>
          <cell r="AR1704">
            <v>28.6</v>
          </cell>
          <cell r="AS1704">
            <v>45323.021527777775</v>
          </cell>
          <cell r="AT1704">
            <v>45318.021527777775</v>
          </cell>
          <cell r="AU1704"/>
          <cell r="AV1704"/>
          <cell r="AW1704"/>
          <cell r="AX1704"/>
          <cell r="AY1704"/>
          <cell r="AZ1704"/>
          <cell r="BA1704"/>
          <cell r="BB1704"/>
          <cell r="BC1704" t="str">
            <v>PAID</v>
          </cell>
          <cell r="BD1704"/>
          <cell r="BE1704">
            <v>45292.421527777777</v>
          </cell>
          <cell r="BF1704">
            <v>12.578472222223354</v>
          </cell>
          <cell r="BG1704">
            <v>45288</v>
          </cell>
          <cell r="BH1704">
            <v>45305</v>
          </cell>
        </row>
        <row r="1705">
          <cell r="E1705" t="str">
            <v>X23051834560</v>
          </cell>
          <cell r="F1705" t="str">
            <v>PATRICK ART ABEJUELA MASCARINAS</v>
          </cell>
          <cell r="G1705" t="str">
            <v>GRANADA, MERVILLE SUBD, PARANAQUE</v>
          </cell>
          <cell r="H1705" t="str">
            <v>PARAÑAQUE CITY</v>
          </cell>
          <cell r="I1705" t="str">
            <v>PARAÑAQUE</v>
          </cell>
          <cell r="J1705" t="str">
            <v>energize Dec 22</v>
          </cell>
          <cell r="K1705" t="str">
            <v>W/O ISSUE</v>
          </cell>
          <cell r="L1705" t="str">
            <v>VJC</v>
          </cell>
          <cell r="M1705" t="str">
            <v>CLOSE</v>
          </cell>
          <cell r="N1705" t="str">
            <v>JSP</v>
          </cell>
          <cell r="O1705">
            <v>82.68</v>
          </cell>
          <cell r="P1705">
            <v>56.558500000000002</v>
          </cell>
          <cell r="Q1705">
            <v>117.35</v>
          </cell>
          <cell r="R1705">
            <v>47.5</v>
          </cell>
          <cell r="S1705">
            <v>396445.47</v>
          </cell>
          <cell r="T1705" t="str">
            <v>MODIFICATION</v>
          </cell>
          <cell r="U1705">
            <v>64083.15</v>
          </cell>
          <cell r="V1705">
            <v>65306.07</v>
          </cell>
          <cell r="W1705">
            <v>45272.679861111108</v>
          </cell>
          <cell r="X1705">
            <v>45274</v>
          </cell>
          <cell r="Y1705">
            <v>45273</v>
          </cell>
          <cell r="Z1705"/>
          <cell r="AA1705">
            <v>45283.365277777775</v>
          </cell>
          <cell r="AB1705">
            <v>45672</v>
          </cell>
          <cell r="AC1705">
            <v>10.685416666667152</v>
          </cell>
          <cell r="AD1705">
            <v>9.3652777777751908</v>
          </cell>
          <cell r="AE1705">
            <v>388.63472222222481</v>
          </cell>
          <cell r="AF1705">
            <v>45293.886757662833</v>
          </cell>
          <cell r="AG1705">
            <v>45303.341930076625</v>
          </cell>
          <cell r="AH1705">
            <v>45322.679861111108</v>
          </cell>
          <cell r="AI1705">
            <v>0.33106525997152497</v>
          </cell>
          <cell r="AJ1705">
            <v>8.8326073232323825</v>
          </cell>
          <cell r="AK1705">
            <v>26</v>
          </cell>
          <cell r="AL1705">
            <v>36</v>
          </cell>
          <cell r="AM1705">
            <v>24.206896551724139</v>
          </cell>
          <cell r="AN1705">
            <v>30.662068965517239</v>
          </cell>
          <cell r="AO1705">
            <v>21.206896551724139</v>
          </cell>
          <cell r="AP1705">
            <v>44</v>
          </cell>
          <cell r="AQ1705">
            <v>35.200000000000003</v>
          </cell>
          <cell r="AR1705">
            <v>30.200000000000003</v>
          </cell>
          <cell r="AS1705">
            <v>45318.565277777772</v>
          </cell>
          <cell r="AT1705">
            <v>45313.565277777772</v>
          </cell>
          <cell r="AU1705"/>
          <cell r="AV1705"/>
          <cell r="AW1705"/>
          <cell r="AX1705"/>
          <cell r="AY1705"/>
          <cell r="AZ1705"/>
          <cell r="BA1705"/>
          <cell r="BB1705"/>
          <cell r="BC1705" t="str">
            <v>PAID</v>
          </cell>
          <cell r="BD1705"/>
          <cell r="BE1705">
            <v>45286.365277777775</v>
          </cell>
          <cell r="BF1705">
            <v>21.634722222224809</v>
          </cell>
          <cell r="BG1705">
            <v>45283</v>
          </cell>
          <cell r="BH1705">
            <v>45308</v>
          </cell>
        </row>
        <row r="1706">
          <cell r="E1706" t="str">
            <v>X22072995544</v>
          </cell>
          <cell r="F1706" t="str">
            <v>SOUTHCOVE, INC.</v>
          </cell>
          <cell r="G1706" t="str">
            <v>ASIAWORLD CITY, ASIAWORLD CITY, PARANAQUE</v>
          </cell>
          <cell r="H1706" t="str">
            <v>PARAÑAQUE CITY</v>
          </cell>
          <cell r="I1706" t="str">
            <v>PARAÑAQUE</v>
          </cell>
          <cell r="J1706" t="str">
            <v>for suvery (03-10-23); ongoing execution (03-16-23);</v>
          </cell>
          <cell r="K1706" t="str">
            <v>W/ ISSUE</v>
          </cell>
          <cell r="L1706" t="str">
            <v>ECOM</v>
          </cell>
          <cell r="M1706" t="str">
            <v>CLOSE</v>
          </cell>
          <cell r="N1706" t="str">
            <v>UG</v>
          </cell>
          <cell r="O1706">
            <v>228.33959999999999</v>
          </cell>
          <cell r="P1706">
            <v>170.2431</v>
          </cell>
          <cell r="Q1706">
            <v>960.52</v>
          </cell>
          <cell r="R1706">
            <v>874</v>
          </cell>
          <cell r="S1706">
            <v>4224079.04</v>
          </cell>
          <cell r="T1706" t="str">
            <v>NEW</v>
          </cell>
          <cell r="U1706">
            <v>177942.89</v>
          </cell>
          <cell r="V1706">
            <v>182821.29</v>
          </cell>
          <cell r="W1706">
            <v>44979.4</v>
          </cell>
          <cell r="X1706">
            <v>44986</v>
          </cell>
          <cell r="Y1706">
            <v>44986</v>
          </cell>
          <cell r="Z1706"/>
          <cell r="AA1706">
            <v>45010</v>
          </cell>
          <cell r="AB1706">
            <v>45580.739583333336</v>
          </cell>
          <cell r="AC1706">
            <v>30.599999999998545</v>
          </cell>
          <cell r="AD1706">
            <v>24</v>
          </cell>
          <cell r="AE1706">
            <v>570.73958333333576</v>
          </cell>
          <cell r="AF1706">
            <v>44996.170773638973</v>
          </cell>
          <cell r="AG1706">
            <v>45004.442979942694</v>
          </cell>
          <cell r="AH1706">
            <v>45029.4</v>
          </cell>
          <cell r="AI1706">
            <v>1.1608043478260317</v>
          </cell>
          <cell r="AJ1706">
            <v>10.377083333333378</v>
          </cell>
          <cell r="AK1706">
            <v>40</v>
          </cell>
          <cell r="AL1706">
            <v>23</v>
          </cell>
          <cell r="AM1706">
            <v>19.770773638968482</v>
          </cell>
          <cell r="AN1706">
            <v>25.04297994269341</v>
          </cell>
          <cell r="AO1706">
            <v>16.770773638968482</v>
          </cell>
          <cell r="AP1706">
            <v>55</v>
          </cell>
          <cell r="AQ1706">
            <v>44</v>
          </cell>
          <cell r="AR1706">
            <v>39</v>
          </cell>
          <cell r="AS1706">
            <v>45054</v>
          </cell>
          <cell r="AT1706">
            <v>45049</v>
          </cell>
          <cell r="AU1706"/>
          <cell r="AV1706"/>
          <cell r="AW1706"/>
          <cell r="AX1706"/>
          <cell r="AY1706"/>
          <cell r="AZ1706"/>
          <cell r="BA1706"/>
          <cell r="BB1706"/>
          <cell r="BC1706" t="str">
            <v>PAID</v>
          </cell>
          <cell r="BD1706" t="str">
            <v>WITH BACKJOB</v>
          </cell>
          <cell r="BE1706">
            <v>45013</v>
          </cell>
          <cell r="BF1706">
            <v>312</v>
          </cell>
          <cell r="BG1706">
            <v>45006</v>
          </cell>
          <cell r="BH1706">
            <v>45325</v>
          </cell>
        </row>
        <row r="1707">
          <cell r="E1707" t="str">
            <v>R22464711</v>
          </cell>
          <cell r="F1707" t="str">
            <v>ADUNA, FRANCIS M.,</v>
          </cell>
          <cell r="G1707" t="str">
            <v>PALMA, TOWN AND COUNTRY WEST SUBD, BACOOR</v>
          </cell>
          <cell r="H1707" t="str">
            <v>BACOOR CITY</v>
          </cell>
          <cell r="I1707" t="str">
            <v>DASMA</v>
          </cell>
          <cell r="J1707" t="str">
            <v>for execution on last week of March; down guy should be converted to head guy; April 14, 2023 (execution date); COMPLETED</v>
          </cell>
          <cell r="K1707"/>
          <cell r="L1707" t="str">
            <v>ECOM</v>
          </cell>
          <cell r="M1707" t="str">
            <v>CLOSE</v>
          </cell>
          <cell r="N1707" t="str">
            <v>RRG</v>
          </cell>
          <cell r="O1707">
            <v>1.18</v>
          </cell>
          <cell r="P1707">
            <v>1.0495000000000001</v>
          </cell>
          <cell r="Q1707">
            <v>1.65</v>
          </cell>
          <cell r="R1707">
            <v>0</v>
          </cell>
          <cell r="S1707">
            <v>12971.21</v>
          </cell>
          <cell r="T1707" t="str">
            <v>RELOC</v>
          </cell>
          <cell r="U1707">
            <v>918.02</v>
          </cell>
          <cell r="V1707"/>
          <cell r="W1707">
            <v>44977.694444444445</v>
          </cell>
          <cell r="X1707">
            <v>44985</v>
          </cell>
          <cell r="Y1707">
            <v>44979</v>
          </cell>
          <cell r="Z1707"/>
          <cell r="AA1707">
            <v>45030.558333333334</v>
          </cell>
          <cell r="AB1707">
            <v>45489.87222222222</v>
          </cell>
          <cell r="AC1707">
            <v>52.863888888889051</v>
          </cell>
          <cell r="AD1707">
            <v>45.558333333334303</v>
          </cell>
          <cell r="AE1707">
            <v>459.31388888888614</v>
          </cell>
          <cell r="AF1707">
            <v>44996.468637992832</v>
          </cell>
          <cell r="AG1707">
            <v>45005.275089605733</v>
          </cell>
          <cell r="AH1707">
            <v>45027.694444444445</v>
          </cell>
          <cell r="AI1707">
            <v>1.8208672839506228</v>
          </cell>
          <cell r="AJ1707">
            <v>11.482847222222153</v>
          </cell>
          <cell r="AK1707">
            <v>20</v>
          </cell>
          <cell r="AL1707">
            <v>36</v>
          </cell>
          <cell r="AM1707">
            <v>21.774193548387096</v>
          </cell>
          <cell r="AN1707">
            <v>27.58064516129032</v>
          </cell>
          <cell r="AO1707">
            <v>18.774193548387096</v>
          </cell>
          <cell r="AP1707">
            <v>40</v>
          </cell>
          <cell r="AQ1707">
            <v>32</v>
          </cell>
          <cell r="AR1707">
            <v>27</v>
          </cell>
          <cell r="AS1707">
            <v>45062.558333333334</v>
          </cell>
          <cell r="AT1707">
            <v>45057.558333333334</v>
          </cell>
          <cell r="AU1707"/>
          <cell r="AV1707"/>
          <cell r="AW1707"/>
          <cell r="AX1707"/>
          <cell r="AY1707"/>
          <cell r="AZ1707"/>
          <cell r="BA1707"/>
          <cell r="BB1707"/>
          <cell r="BC1707" t="str">
            <v>PAID</v>
          </cell>
          <cell r="BD1707"/>
          <cell r="BE1707">
            <v>45033.558333333334</v>
          </cell>
          <cell r="BF1707">
            <v>291.4416666666657</v>
          </cell>
          <cell r="BG1707">
            <v>45030</v>
          </cell>
          <cell r="BH1707">
            <v>45325</v>
          </cell>
        </row>
        <row r="1708">
          <cell r="E1708" t="str">
            <v>X23051923620</v>
          </cell>
          <cell r="F1708" t="str">
            <v>ABOITIZ CONSTRUCTION, INC.</v>
          </cell>
          <cell r="G1708" t="str">
            <v>C-5 EXTENSION, LA HUERTA, PARANAQUE</v>
          </cell>
          <cell r="H1708" t="str">
            <v>PARAÑAQUE CITY</v>
          </cell>
          <cell r="I1708" t="str">
            <v>PARAÑAQUE</v>
          </cell>
          <cell r="J1708"/>
          <cell r="K1708"/>
          <cell r="L1708" t="str">
            <v>ECOM</v>
          </cell>
          <cell r="M1708" t="str">
            <v>CLOSE</v>
          </cell>
          <cell r="N1708" t="str">
            <v>RRG</v>
          </cell>
          <cell r="O1708">
            <v>56.44</v>
          </cell>
          <cell r="P1708">
            <v>19.66</v>
          </cell>
          <cell r="Q1708">
            <v>77.180000000000007</v>
          </cell>
          <cell r="R1708">
            <v>0</v>
          </cell>
          <cell r="S1708">
            <v>48120.56</v>
          </cell>
          <cell r="T1708" t="str">
            <v>TERMINATION</v>
          </cell>
          <cell r="U1708">
            <v>44108.3</v>
          </cell>
          <cell r="V1708">
            <v>44108.3</v>
          </cell>
          <cell r="W1708">
            <v>45072.702777777777</v>
          </cell>
          <cell r="X1708">
            <v>45076.6</v>
          </cell>
          <cell r="Y1708">
            <v>45076</v>
          </cell>
          <cell r="Z1708"/>
          <cell r="AA1708">
            <v>45076.618750000001</v>
          </cell>
          <cell r="AB1708">
            <v>45504.898611111108</v>
          </cell>
          <cell r="AC1708">
            <v>3.9159722222248092</v>
          </cell>
          <cell r="AD1708">
            <v>1.8750000002910383E-2</v>
          </cell>
          <cell r="AE1708">
            <v>428.27986111110658</v>
          </cell>
          <cell r="AF1708">
            <v>45092.788279636516</v>
          </cell>
          <cell r="AG1708">
            <v>45101.944413465506</v>
          </cell>
          <cell r="AH1708">
            <v>45122.702777777777</v>
          </cell>
          <cell r="AI1708">
            <v>0.12722180287179632</v>
          </cell>
          <cell r="AJ1708">
            <v>10.197139550264442</v>
          </cell>
          <cell r="AK1708">
            <v>23</v>
          </cell>
          <cell r="AL1708">
            <v>36</v>
          </cell>
          <cell r="AM1708">
            <v>23.085501858736059</v>
          </cell>
          <cell r="AN1708">
            <v>29.241635687732341</v>
          </cell>
          <cell r="AO1708">
            <v>20.085501858736059</v>
          </cell>
          <cell r="AP1708">
            <v>42</v>
          </cell>
          <cell r="AQ1708">
            <v>33.6</v>
          </cell>
          <cell r="AR1708">
            <v>28.6</v>
          </cell>
          <cell r="AS1708">
            <v>45110.21875</v>
          </cell>
          <cell r="AT1708">
            <v>45105.21875</v>
          </cell>
          <cell r="AU1708"/>
          <cell r="AV1708"/>
          <cell r="AW1708"/>
          <cell r="AX1708"/>
          <cell r="AY1708"/>
          <cell r="AZ1708"/>
          <cell r="BA1708"/>
          <cell r="BB1708"/>
          <cell r="BC1708" t="str">
            <v>PAID</v>
          </cell>
          <cell r="BD1708"/>
          <cell r="BE1708">
            <v>45079.618750000001</v>
          </cell>
          <cell r="BF1708">
            <v>245.38124999999854</v>
          </cell>
          <cell r="BG1708">
            <v>45077</v>
          </cell>
          <cell r="BH1708">
            <v>45325</v>
          </cell>
        </row>
        <row r="1709">
          <cell r="E1709" t="str">
            <v>X22104198024</v>
          </cell>
          <cell r="F1709" t="str">
            <v>AMVEL LAND DEVELOPMENT CORPORATION</v>
          </cell>
          <cell r="G1709" t="str">
            <v>C5 EXTENSION, MOONWALK, PARANAQUE</v>
          </cell>
          <cell r="H1709" t="str">
            <v>PARAÑAQUE CITY</v>
          </cell>
          <cell r="I1709" t="str">
            <v>PARAÑAQUE</v>
          </cell>
          <cell r="J1709" t="str">
            <v>for completion on May 30; for completion on June 3, 2023</v>
          </cell>
          <cell r="K1709" t="str">
            <v>W/O ISSUE</v>
          </cell>
          <cell r="L1709" t="str">
            <v>ECOM</v>
          </cell>
          <cell r="M1709" t="str">
            <v>CLOSE</v>
          </cell>
          <cell r="N1709" t="str">
            <v>RRG</v>
          </cell>
          <cell r="O1709">
            <v>317.2</v>
          </cell>
          <cell r="P1709">
            <v>127.0128</v>
          </cell>
          <cell r="Q1709">
            <v>441.73</v>
          </cell>
          <cell r="R1709">
            <v>653</v>
          </cell>
          <cell r="S1709">
            <v>1939469.19</v>
          </cell>
          <cell r="T1709" t="str">
            <v>NEW</v>
          </cell>
          <cell r="U1709">
            <v>247355.57</v>
          </cell>
          <cell r="V1709">
            <v>246022.97</v>
          </cell>
          <cell r="W1709">
            <v>45063.645833333336</v>
          </cell>
          <cell r="X1709">
            <v>45069.584722222222</v>
          </cell>
          <cell r="Y1709">
            <v>45072</v>
          </cell>
          <cell r="Z1709"/>
          <cell r="AA1709">
            <v>45079.686805555553</v>
          </cell>
          <cell r="AB1709">
            <v>45503.834027777775</v>
          </cell>
          <cell r="AC1709">
            <v>16.040972222217533</v>
          </cell>
          <cell r="AD1709">
            <v>10.102083333331393</v>
          </cell>
          <cell r="AE1709">
            <v>424.1472222222219</v>
          </cell>
          <cell r="AF1709">
            <v>45079.48542377702</v>
          </cell>
          <cell r="AG1709">
            <v>45087.509314562005</v>
          </cell>
          <cell r="AH1709">
            <v>45113.645833333336</v>
          </cell>
          <cell r="AI1709">
            <v>0.63858761699860556</v>
          </cell>
          <cell r="AJ1709">
            <v>8.4829444444444384</v>
          </cell>
          <cell r="AK1709">
            <v>32</v>
          </cell>
          <cell r="AL1709">
            <v>23</v>
          </cell>
          <cell r="AM1709">
            <v>18.839590443686006</v>
          </cell>
          <cell r="AN1709">
            <v>23.863481228668942</v>
          </cell>
          <cell r="AO1709">
            <v>15.839590443686006</v>
          </cell>
          <cell r="AP1709">
            <v>50</v>
          </cell>
          <cell r="AQ1709">
            <v>40</v>
          </cell>
          <cell r="AR1709">
            <v>35</v>
          </cell>
          <cell r="AS1709">
            <v>45119.686805555553</v>
          </cell>
          <cell r="AT1709">
            <v>45114.686805555553</v>
          </cell>
          <cell r="AU1709"/>
          <cell r="AV1709"/>
          <cell r="AW1709"/>
          <cell r="AX1709"/>
          <cell r="AY1709"/>
          <cell r="AZ1709"/>
          <cell r="BA1709"/>
          <cell r="BB1709"/>
          <cell r="BC1709" t="str">
            <v>PAID</v>
          </cell>
          <cell r="BD1709"/>
          <cell r="BE1709">
            <v>45082.686805555553</v>
          </cell>
          <cell r="BF1709">
            <v>242.31319444444671</v>
          </cell>
          <cell r="BG1709">
            <v>45080</v>
          </cell>
          <cell r="BH1709">
            <v>45325</v>
          </cell>
        </row>
        <row r="1710">
          <cell r="E1710" t="str">
            <v>X23030922031</v>
          </cell>
          <cell r="F1710" t="str">
            <v>REBECCA BAUTISTA OCAMPO</v>
          </cell>
          <cell r="G1710" t="str">
            <v>REVILLA BUSINESS PARK, REVILLA BUSINESS PARK, BACOOR</v>
          </cell>
          <cell r="H1710" t="str">
            <v>BACOOR CITY</v>
          </cell>
          <cell r="I1710" t="str">
            <v>DASMA</v>
          </cell>
          <cell r="J1710"/>
          <cell r="K1710" t="str">
            <v>W/O ISSUE</v>
          </cell>
          <cell r="L1710" t="str">
            <v>ECOM</v>
          </cell>
          <cell r="M1710" t="str">
            <v>CLOSE</v>
          </cell>
          <cell r="N1710" t="str">
            <v>JSP</v>
          </cell>
          <cell r="O1710">
            <v>80.680000000000007</v>
          </cell>
          <cell r="P1710">
            <v>46.338000000000001</v>
          </cell>
          <cell r="Q1710">
            <v>117.78</v>
          </cell>
          <cell r="R1710">
            <v>51</v>
          </cell>
          <cell r="S1710">
            <v>555751.07999999996</v>
          </cell>
          <cell r="T1710" t="str">
            <v>NEW</v>
          </cell>
          <cell r="U1710">
            <v>62876.53</v>
          </cell>
          <cell r="V1710">
            <v>59304.21</v>
          </cell>
          <cell r="W1710">
            <v>45076.549305555556</v>
          </cell>
          <cell r="X1710">
            <v>45079.647222222222</v>
          </cell>
          <cell r="Y1710">
            <v>45078</v>
          </cell>
          <cell r="Z1710"/>
          <cell r="AA1710">
            <v>45082.444444444445</v>
          </cell>
          <cell r="AB1710">
            <v>45328.668055555558</v>
          </cell>
          <cell r="AC1710">
            <v>5.8951388888890506</v>
          </cell>
          <cell r="AD1710">
            <v>2.797222222223354</v>
          </cell>
          <cell r="AE1710">
            <v>246.2236111111124</v>
          </cell>
          <cell r="AF1710">
            <v>45096.894375978089</v>
          </cell>
          <cell r="AG1710">
            <v>45106.119728090765</v>
          </cell>
          <cell r="AH1710">
            <v>45126.549305555556</v>
          </cell>
          <cell r="AI1710">
            <v>0.18939133986928625</v>
          </cell>
          <cell r="AJ1710">
            <v>5.5959911616161913</v>
          </cell>
          <cell r="AK1710">
            <v>26</v>
          </cell>
          <cell r="AL1710">
            <v>34</v>
          </cell>
          <cell r="AM1710">
            <v>23.345070422535212</v>
          </cell>
          <cell r="AN1710">
            <v>29.570422535211268</v>
          </cell>
          <cell r="AO1710">
            <v>20.345070422535212</v>
          </cell>
          <cell r="AP1710">
            <v>44</v>
          </cell>
          <cell r="AQ1710">
            <v>35.200000000000003</v>
          </cell>
          <cell r="AR1710">
            <v>30.200000000000003</v>
          </cell>
          <cell r="AS1710">
            <v>45117.644444444442</v>
          </cell>
          <cell r="AT1710">
            <v>45112.644444444442</v>
          </cell>
          <cell r="AU1710"/>
          <cell r="AV1710"/>
          <cell r="AW1710"/>
          <cell r="AX1710"/>
          <cell r="AY1710"/>
          <cell r="AZ1710"/>
          <cell r="BA1710"/>
          <cell r="BB1710"/>
          <cell r="BC1710" t="str">
            <v>PAID</v>
          </cell>
          <cell r="BD1710"/>
          <cell r="BE1710">
            <v>45085.444444444445</v>
          </cell>
          <cell r="BF1710">
            <v>239.55555555555475</v>
          </cell>
          <cell r="BG1710">
            <v>45083</v>
          </cell>
          <cell r="BH1710">
            <v>45325</v>
          </cell>
        </row>
        <row r="1711">
          <cell r="E1711" t="str">
            <v>X22114926303</v>
          </cell>
          <cell r="F1711" t="str">
            <v>FIGARO COFFEE SYSTEMS INC.</v>
          </cell>
          <cell r="G1711" t="str">
            <v>NATIONAL, PUTATAN, MUNTINLUPA</v>
          </cell>
          <cell r="H1711" t="str">
            <v>MUNTINLUPA CITY</v>
          </cell>
          <cell r="I1711" t="str">
            <v>PARAÑAQUE</v>
          </cell>
          <cell r="J1711"/>
          <cell r="K1711" t="str">
            <v>W/ ISSUE</v>
          </cell>
          <cell r="L1711" t="str">
            <v>ECOM</v>
          </cell>
          <cell r="M1711" t="str">
            <v>CLOSE</v>
          </cell>
          <cell r="N1711" t="str">
            <v>RRG</v>
          </cell>
          <cell r="O1711">
            <v>44.18</v>
          </cell>
          <cell r="P1711">
            <v>25.7728</v>
          </cell>
          <cell r="Q1711">
            <v>67.75</v>
          </cell>
          <cell r="R1711">
            <v>96</v>
          </cell>
          <cell r="S1711">
            <v>336675.94</v>
          </cell>
          <cell r="T1711" t="str">
            <v>NEW</v>
          </cell>
          <cell r="U1711">
            <v>34442.82</v>
          </cell>
          <cell r="V1711">
            <v>24267.33</v>
          </cell>
          <cell r="W1711">
            <v>45093.59097222222</v>
          </cell>
          <cell r="X1711">
            <v>45097</v>
          </cell>
          <cell r="Y1711">
            <v>45097</v>
          </cell>
          <cell r="Z1711"/>
          <cell r="AA1711">
            <v>45115</v>
          </cell>
          <cell r="AB1711">
            <v>45652.612500000003</v>
          </cell>
          <cell r="AC1711">
            <v>21.409027777779556</v>
          </cell>
          <cell r="AD1711">
            <v>18</v>
          </cell>
          <cell r="AE1711">
            <v>537.61250000000291</v>
          </cell>
          <cell r="AF1711">
            <v>45112.891352450359</v>
          </cell>
          <cell r="AG1711">
            <v>45121.838120511195</v>
          </cell>
          <cell r="AH1711">
            <v>45143.59097222222</v>
          </cell>
          <cell r="AI1711">
            <v>0.72002228971304638</v>
          </cell>
          <cell r="AJ1711">
            <v>12.800297619047688</v>
          </cell>
          <cell r="AK1711">
            <v>23</v>
          </cell>
          <cell r="AL1711">
            <v>34</v>
          </cell>
          <cell r="AM1711">
            <v>22.300380228136884</v>
          </cell>
          <cell r="AN1711">
            <v>28.247148288973385</v>
          </cell>
          <cell r="AO1711">
            <v>19.300380228136884</v>
          </cell>
          <cell r="AP1711">
            <v>42</v>
          </cell>
          <cell r="AQ1711">
            <v>33.6</v>
          </cell>
          <cell r="AR1711">
            <v>28.6</v>
          </cell>
          <cell r="AS1711">
            <v>45148.6</v>
          </cell>
          <cell r="AT1711">
            <v>45143.6</v>
          </cell>
          <cell r="AU1711"/>
          <cell r="AV1711"/>
          <cell r="AW1711"/>
          <cell r="AX1711"/>
          <cell r="AY1711"/>
          <cell r="AZ1711"/>
          <cell r="BA1711"/>
          <cell r="BB1711"/>
          <cell r="BC1711" t="str">
            <v>PAID</v>
          </cell>
          <cell r="BD1711"/>
          <cell r="BE1711">
            <v>45118</v>
          </cell>
          <cell r="BF1711">
            <v>207</v>
          </cell>
          <cell r="BG1711">
            <v>45116</v>
          </cell>
          <cell r="BH1711">
            <v>45325</v>
          </cell>
        </row>
        <row r="1712">
          <cell r="E1712" t="str">
            <v>R22599427</v>
          </cell>
          <cell r="F1712" t="str">
            <v>SEMABEL BUILDERS AND DEVELOPMENT CORP.,</v>
          </cell>
          <cell r="G1712" t="str">
            <v>BLOCK 6, VILLA MATEO - ANNEX, BACOOR</v>
          </cell>
          <cell r="H1712" t="str">
            <v>BACOOR CITY</v>
          </cell>
          <cell r="I1712" t="str">
            <v>DASMA</v>
          </cell>
          <cell r="J1712" t="str">
            <v>for FCOMP</v>
          </cell>
          <cell r="K1712" t="str">
            <v>W/O ISSUE</v>
          </cell>
          <cell r="L1712" t="str">
            <v>ECOM</v>
          </cell>
          <cell r="M1712" t="str">
            <v>CLOSE</v>
          </cell>
          <cell r="N1712" t="str">
            <v>RRG</v>
          </cell>
          <cell r="O1712">
            <v>1.36</v>
          </cell>
          <cell r="P1712">
            <v>1.2</v>
          </cell>
          <cell r="Q1712">
            <v>1.88</v>
          </cell>
          <cell r="R1712">
            <v>0</v>
          </cell>
          <cell r="S1712">
            <v>11446.67</v>
          </cell>
          <cell r="T1712" t="str">
            <v>RELOC</v>
          </cell>
          <cell r="U1712">
            <v>1059.8800000000001</v>
          </cell>
          <cell r="V1712">
            <v>896.19</v>
          </cell>
          <cell r="W1712">
            <v>45077.73541666667</v>
          </cell>
          <cell r="X1712">
            <v>45083</v>
          </cell>
          <cell r="Y1712">
            <v>45079</v>
          </cell>
          <cell r="Z1712"/>
          <cell r="AA1712">
            <v>45117.325694444444</v>
          </cell>
          <cell r="AB1712">
            <v>45404.779166666667</v>
          </cell>
          <cell r="AC1712">
            <v>39.590277777773736</v>
          </cell>
          <cell r="AD1712">
            <v>34.325694444443798</v>
          </cell>
          <cell r="AE1712">
            <v>287.45347222222335</v>
          </cell>
          <cell r="AF1712">
            <v>45096.509610215056</v>
          </cell>
          <cell r="AG1712">
            <v>45105.316061827958</v>
          </cell>
          <cell r="AH1712">
            <v>45127.73541666667</v>
          </cell>
          <cell r="AI1712">
            <v>1.3636651234566508</v>
          </cell>
          <cell r="AJ1712">
            <v>7.1863368055555839</v>
          </cell>
          <cell r="AK1712">
            <v>20</v>
          </cell>
          <cell r="AL1712">
            <v>36</v>
          </cell>
          <cell r="AM1712">
            <v>21.774193548387096</v>
          </cell>
          <cell r="AN1712">
            <v>27.58064516129032</v>
          </cell>
          <cell r="AO1712">
            <v>18.774193548387096</v>
          </cell>
          <cell r="AP1712">
            <v>40</v>
          </cell>
          <cell r="AQ1712">
            <v>32</v>
          </cell>
          <cell r="AR1712">
            <v>27</v>
          </cell>
          <cell r="AS1712">
            <v>45149.325694444444</v>
          </cell>
          <cell r="AT1712">
            <v>45144.325694444444</v>
          </cell>
          <cell r="AU1712"/>
          <cell r="AV1712"/>
          <cell r="AW1712"/>
          <cell r="AX1712"/>
          <cell r="AY1712"/>
          <cell r="AZ1712"/>
          <cell r="BA1712"/>
          <cell r="BB1712"/>
          <cell r="BC1712" t="str">
            <v>PAID</v>
          </cell>
          <cell r="BD1712"/>
          <cell r="BE1712">
            <v>45120.325694444444</v>
          </cell>
          <cell r="BF1712">
            <v>204.6743055555562</v>
          </cell>
          <cell r="BG1712">
            <v>45084</v>
          </cell>
          <cell r="BH1712">
            <v>45325</v>
          </cell>
        </row>
        <row r="1713">
          <cell r="E1713" t="str">
            <v>R22599758</v>
          </cell>
          <cell r="F1713" t="str">
            <v>BAROON LILIAN B,</v>
          </cell>
          <cell r="G1713" t="str">
            <v>NIOG II, NIOG II, BACOOR</v>
          </cell>
          <cell r="H1713" t="str">
            <v>BACOOR CITY</v>
          </cell>
          <cell r="I1713" t="str">
            <v>DASMA</v>
          </cell>
          <cell r="J1713" t="str">
            <v>for FCOMP</v>
          </cell>
          <cell r="K1713" t="str">
            <v>W/O ISSUE</v>
          </cell>
          <cell r="L1713" t="str">
            <v>ECOM</v>
          </cell>
          <cell r="M1713" t="str">
            <v>CLOSE</v>
          </cell>
          <cell r="N1713" t="str">
            <v>RRG</v>
          </cell>
          <cell r="O1713">
            <v>2.42</v>
          </cell>
          <cell r="P1713">
            <v>2.4</v>
          </cell>
          <cell r="Q1713">
            <v>3.42</v>
          </cell>
          <cell r="R1713">
            <v>0</v>
          </cell>
          <cell r="S1713">
            <v>11954.96</v>
          </cell>
          <cell r="T1713" t="str">
            <v>RELOC</v>
          </cell>
          <cell r="U1713">
            <v>1886.62</v>
          </cell>
          <cell r="V1713">
            <v>1480.86</v>
          </cell>
          <cell r="W1713">
            <v>45070.734722222223</v>
          </cell>
          <cell r="X1713">
            <v>45078</v>
          </cell>
          <cell r="Y1713">
            <v>45072</v>
          </cell>
          <cell r="Z1713"/>
          <cell r="AA1713">
            <v>45117.329861111109</v>
          </cell>
          <cell r="AB1713">
            <v>45561.84097222222</v>
          </cell>
          <cell r="AC1713">
            <v>46.59513888888614</v>
          </cell>
          <cell r="AD1713">
            <v>39.329861111109494</v>
          </cell>
          <cell r="AE1713">
            <v>444.51111111111095</v>
          </cell>
          <cell r="AF1713">
            <v>45089.50891577061</v>
          </cell>
          <cell r="AG1713">
            <v>45098.315367383511</v>
          </cell>
          <cell r="AH1713">
            <v>45120.734722222223</v>
          </cell>
          <cell r="AI1713">
            <v>1.6049436728394113</v>
          </cell>
          <cell r="AJ1713">
            <v>11.112777777777774</v>
          </cell>
          <cell r="AK1713">
            <v>20</v>
          </cell>
          <cell r="AL1713">
            <v>36</v>
          </cell>
          <cell r="AM1713">
            <v>21.774193548387096</v>
          </cell>
          <cell r="AN1713">
            <v>27.58064516129032</v>
          </cell>
          <cell r="AO1713">
            <v>18.774193548387096</v>
          </cell>
          <cell r="AP1713">
            <v>40</v>
          </cell>
          <cell r="AQ1713">
            <v>32</v>
          </cell>
          <cell r="AR1713">
            <v>27</v>
          </cell>
          <cell r="AS1713">
            <v>45149.329861111109</v>
          </cell>
          <cell r="AT1713">
            <v>45144.329861111109</v>
          </cell>
          <cell r="AU1713"/>
          <cell r="AV1713"/>
          <cell r="AW1713"/>
          <cell r="AX1713"/>
          <cell r="AY1713"/>
          <cell r="AZ1713"/>
          <cell r="BA1713"/>
          <cell r="BB1713"/>
          <cell r="BC1713" t="str">
            <v>PAID</v>
          </cell>
          <cell r="BD1713"/>
          <cell r="BE1713">
            <v>45120.329861111109</v>
          </cell>
          <cell r="BF1713">
            <v>204.67013888889051</v>
          </cell>
          <cell r="BG1713">
            <v>45084</v>
          </cell>
          <cell r="BH1713">
            <v>45325</v>
          </cell>
        </row>
        <row r="1714">
          <cell r="E1714" t="str">
            <v>X21094189492</v>
          </cell>
          <cell r="F1714" t="str">
            <v>DITO TELECOMMUNITY CORPORATION</v>
          </cell>
          <cell r="G1714" t="str">
            <v>NINOY AQUINO, STO. NINO, PARANAQUE</v>
          </cell>
          <cell r="H1714" t="str">
            <v>PARAÑAQUE CITY</v>
          </cell>
          <cell r="I1714" t="str">
            <v>PARAÑAQUE</v>
          </cell>
          <cell r="J1714"/>
          <cell r="K1714" t="str">
            <v>W/O ISSUE</v>
          </cell>
          <cell r="L1714" t="str">
            <v>ECOM</v>
          </cell>
          <cell r="M1714" t="str">
            <v>CLOSE</v>
          </cell>
          <cell r="N1714" t="str">
            <v>RRG</v>
          </cell>
          <cell r="O1714">
            <v>25.2</v>
          </cell>
          <cell r="P1714">
            <v>11.5128</v>
          </cell>
          <cell r="Q1714">
            <v>34.35</v>
          </cell>
          <cell r="R1714">
            <v>31</v>
          </cell>
          <cell r="S1714">
            <v>154714.34</v>
          </cell>
          <cell r="T1714" t="str">
            <v>NEW</v>
          </cell>
          <cell r="U1714">
            <v>19638.52</v>
          </cell>
          <cell r="V1714">
            <v>19311.22</v>
          </cell>
          <cell r="W1714">
            <v>45113.631249999999</v>
          </cell>
          <cell r="X1714">
            <v>45117</v>
          </cell>
          <cell r="Y1714">
            <v>45117</v>
          </cell>
          <cell r="Z1714"/>
          <cell r="AA1714">
            <v>45133.611111111109</v>
          </cell>
          <cell r="AB1714">
            <v>45371.92291666667</v>
          </cell>
          <cell r="AC1714">
            <v>19.979861111110949</v>
          </cell>
          <cell r="AD1714">
            <v>16.611111111109494</v>
          </cell>
          <cell r="AE1714">
            <v>238.31180555556057</v>
          </cell>
          <cell r="AF1714">
            <v>45132.405443548385</v>
          </cell>
          <cell r="AG1714">
            <v>45141.211895161287</v>
          </cell>
          <cell r="AH1714">
            <v>45163.631249999999</v>
          </cell>
          <cell r="AI1714">
            <v>0.68819521604937717</v>
          </cell>
          <cell r="AJ1714">
            <v>5.957795138889014</v>
          </cell>
          <cell r="AK1714">
            <v>20</v>
          </cell>
          <cell r="AL1714">
            <v>36</v>
          </cell>
          <cell r="AM1714">
            <v>21.774193548387096</v>
          </cell>
          <cell r="AN1714">
            <v>27.58064516129032</v>
          </cell>
          <cell r="AO1714">
            <v>18.774193548387096</v>
          </cell>
          <cell r="AP1714">
            <v>40</v>
          </cell>
          <cell r="AQ1714">
            <v>32</v>
          </cell>
          <cell r="AR1714">
            <v>27</v>
          </cell>
          <cell r="AS1714">
            <v>45165.611111111109</v>
          </cell>
          <cell r="AT1714">
            <v>45160.611111111109</v>
          </cell>
          <cell r="AU1714"/>
          <cell r="AV1714"/>
          <cell r="AW1714"/>
          <cell r="AX1714"/>
          <cell r="AY1714"/>
          <cell r="AZ1714"/>
          <cell r="BA1714"/>
          <cell r="BB1714"/>
          <cell r="BC1714" t="str">
            <v>PAID</v>
          </cell>
          <cell r="BD1714"/>
          <cell r="BE1714">
            <v>45136.611111111109</v>
          </cell>
          <cell r="BF1714">
            <v>188.38888888889051</v>
          </cell>
          <cell r="BG1714">
            <v>45131</v>
          </cell>
          <cell r="BH1714">
            <v>45325</v>
          </cell>
        </row>
        <row r="1715">
          <cell r="E1715" t="str">
            <v>X21125905937</v>
          </cell>
          <cell r="F1715" t="str">
            <v>GLOBE TELECOM, INC.</v>
          </cell>
          <cell r="G1715" t="str">
            <v>BLOCK 1, PERPETUAL VILLAGE, BACOOR</v>
          </cell>
          <cell r="H1715" t="str">
            <v>BACOOR CITY</v>
          </cell>
          <cell r="I1715" t="str">
            <v>DASMA</v>
          </cell>
          <cell r="J1715" t="str">
            <v>Awaiting lang testing ng BT</v>
          </cell>
          <cell r="K1715" t="str">
            <v>W/ ISSUE</v>
          </cell>
          <cell r="L1715" t="str">
            <v>ECOM</v>
          </cell>
          <cell r="M1715" t="str">
            <v>CLOSE</v>
          </cell>
          <cell r="N1715" t="str">
            <v>RRG</v>
          </cell>
          <cell r="O1715">
            <v>44.37</v>
          </cell>
          <cell r="P1715">
            <v>38.378999999999998</v>
          </cell>
          <cell r="Q1715">
            <v>60.72</v>
          </cell>
          <cell r="R1715">
            <v>20</v>
          </cell>
          <cell r="S1715">
            <v>169427.57</v>
          </cell>
          <cell r="T1715" t="str">
            <v>NEW</v>
          </cell>
          <cell r="U1715">
            <v>33874.629999999997</v>
          </cell>
          <cell r="V1715">
            <v>32944.69</v>
          </cell>
          <cell r="W1715">
            <v>45156.651388888888</v>
          </cell>
          <cell r="X1715">
            <v>45167</v>
          </cell>
          <cell r="Y1715">
            <v>45160</v>
          </cell>
          <cell r="Z1715"/>
          <cell r="AA1715">
            <v>45184.293055555558</v>
          </cell>
          <cell r="AB1715">
            <v>45400.774305555555</v>
          </cell>
          <cell r="AC1715">
            <v>27.641666666670062</v>
          </cell>
          <cell r="AD1715">
            <v>17.293055555557657</v>
          </cell>
          <cell r="AE1715">
            <v>216.48124999999709</v>
          </cell>
          <cell r="AF1715">
            <v>45176.736890747627</v>
          </cell>
          <cell r="AG1715">
            <v>45185.893024576617</v>
          </cell>
          <cell r="AH1715">
            <v>45206.651388888888</v>
          </cell>
          <cell r="AI1715">
            <v>0.89802033011283178</v>
          </cell>
          <cell r="AJ1715">
            <v>5.1543154761904066</v>
          </cell>
          <cell r="AK1715">
            <v>23</v>
          </cell>
          <cell r="AL1715">
            <v>36</v>
          </cell>
          <cell r="AM1715">
            <v>23.085501858736059</v>
          </cell>
          <cell r="AN1715">
            <v>29.241635687732341</v>
          </cell>
          <cell r="AO1715">
            <v>20.085501858736059</v>
          </cell>
          <cell r="AP1715">
            <v>42</v>
          </cell>
          <cell r="AQ1715">
            <v>33.6</v>
          </cell>
          <cell r="AR1715">
            <v>28.6</v>
          </cell>
          <cell r="AS1715">
            <v>45217.893055555556</v>
          </cell>
          <cell r="AT1715">
            <v>45212.893055555556</v>
          </cell>
          <cell r="AU1715"/>
          <cell r="AV1715"/>
          <cell r="AW1715"/>
          <cell r="AX1715"/>
          <cell r="AY1715"/>
          <cell r="AZ1715"/>
          <cell r="BA1715"/>
          <cell r="BB1715"/>
          <cell r="BC1715" t="str">
            <v>PAID</v>
          </cell>
          <cell r="BD1715"/>
          <cell r="BE1715">
            <v>45187.293055555558</v>
          </cell>
          <cell r="BF1715">
            <v>137.70694444444234</v>
          </cell>
          <cell r="BG1715">
            <v>45183</v>
          </cell>
          <cell r="BH1715">
            <v>45325</v>
          </cell>
        </row>
        <row r="1716">
          <cell r="E1716" t="str">
            <v>X23062233543</v>
          </cell>
          <cell r="F1716" t="str">
            <v>PHILIPPINE SKYLANDERS INT'L. (PSI), INC.</v>
          </cell>
          <cell r="G1716" t="str">
            <v>NINOY AQUINO INT'L AIRPORT, N AQUINO INTL AIRPT, PARANAQUE</v>
          </cell>
          <cell r="H1716" t="str">
            <v>PARAÑAQUE CITY</v>
          </cell>
          <cell r="I1716" t="str">
            <v>PARAÑAQUE</v>
          </cell>
          <cell r="J1716" t="str">
            <v>energized last Nov 4, 2023; BUDGET ISSUE</v>
          </cell>
          <cell r="K1716" t="str">
            <v>W/ ISSUE</v>
          </cell>
          <cell r="L1716" t="str">
            <v>VJC</v>
          </cell>
          <cell r="M1716" t="str">
            <v>CLOSE</v>
          </cell>
          <cell r="N1716" t="str">
            <v>JSP</v>
          </cell>
          <cell r="O1716">
            <v>103.61</v>
          </cell>
          <cell r="P1716">
            <v>130.9984</v>
          </cell>
          <cell r="Q1716">
            <v>149.75</v>
          </cell>
          <cell r="R1716">
            <v>105</v>
          </cell>
          <cell r="S1716">
            <v>609593.91</v>
          </cell>
          <cell r="T1716" t="str">
            <v>NEW</v>
          </cell>
          <cell r="U1716">
            <v>80738.720000000001</v>
          </cell>
          <cell r="V1716">
            <v>94885.55</v>
          </cell>
          <cell r="W1716">
            <v>45211.616666666669</v>
          </cell>
          <cell r="X1716">
            <v>45217</v>
          </cell>
          <cell r="Y1716">
            <v>45215</v>
          </cell>
          <cell r="Z1716"/>
          <cell r="AA1716">
            <v>45234</v>
          </cell>
          <cell r="AB1716">
            <v>45504.775000000001</v>
          </cell>
          <cell r="AC1716">
            <v>22.383333333331393</v>
          </cell>
          <cell r="AD1716">
            <v>17</v>
          </cell>
          <cell r="AE1716">
            <v>270.77500000000146</v>
          </cell>
          <cell r="AF1716">
            <v>45231.062709832135</v>
          </cell>
          <cell r="AG1716">
            <v>45240.048321342925</v>
          </cell>
          <cell r="AH1716">
            <v>45261.616666666669</v>
          </cell>
          <cell r="AI1716">
            <v>0.74790464743583263</v>
          </cell>
          <cell r="AJ1716">
            <v>6.1539772727273059</v>
          </cell>
          <cell r="AK1716">
            <v>26</v>
          </cell>
          <cell r="AL1716">
            <v>32</v>
          </cell>
          <cell r="AM1716">
            <v>22.446043165467625</v>
          </cell>
          <cell r="AN1716">
            <v>28.431654676258994</v>
          </cell>
          <cell r="AO1716">
            <v>19.446043165467625</v>
          </cell>
          <cell r="AP1716">
            <v>44</v>
          </cell>
          <cell r="AQ1716">
            <v>35.200000000000003</v>
          </cell>
          <cell r="AR1716">
            <v>30.200000000000003</v>
          </cell>
          <cell r="AS1716">
            <v>45269.2</v>
          </cell>
          <cell r="AT1716">
            <v>45264.2</v>
          </cell>
          <cell r="AU1716"/>
          <cell r="AV1716"/>
          <cell r="AW1716"/>
          <cell r="AX1716"/>
          <cell r="AY1716"/>
          <cell r="AZ1716"/>
          <cell r="BA1716"/>
          <cell r="BB1716"/>
          <cell r="BC1716" t="str">
            <v>PAID</v>
          </cell>
          <cell r="BD1716"/>
          <cell r="BE1716">
            <v>45237</v>
          </cell>
          <cell r="BF1716">
            <v>88</v>
          </cell>
          <cell r="BG1716">
            <v>45234</v>
          </cell>
          <cell r="BH1716">
            <v>45325</v>
          </cell>
        </row>
        <row r="1717">
          <cell r="E1717" t="str">
            <v>X23010120277</v>
          </cell>
          <cell r="F1717" t="str">
            <v>AIR OCEAN MANAGEMENT EXPRESS (AEROMAX) INC.</v>
          </cell>
          <cell r="G1717" t="str">
            <v>DR. A SANTOS, SAN DIONISIO, PARANAQUE</v>
          </cell>
          <cell r="H1717" t="str">
            <v>PARAÑAQUE CITY</v>
          </cell>
          <cell r="I1717" t="str">
            <v>PARAÑAQUE</v>
          </cell>
          <cell r="J1717"/>
          <cell r="K1717" t="str">
            <v>W/ ISSUE</v>
          </cell>
          <cell r="L1717" t="str">
            <v>ECOM</v>
          </cell>
          <cell r="M1717" t="str">
            <v>CLOSE</v>
          </cell>
          <cell r="N1717" t="str">
            <v>RRG</v>
          </cell>
          <cell r="O1717">
            <v>36.85</v>
          </cell>
          <cell r="P1717">
            <v>14.7028</v>
          </cell>
          <cell r="Q1717">
            <v>36.85</v>
          </cell>
          <cell r="R1717">
            <v>78</v>
          </cell>
          <cell r="S1717">
            <v>345530</v>
          </cell>
          <cell r="T1717" t="str">
            <v>NEW</v>
          </cell>
          <cell r="U1717">
            <v>28715.05</v>
          </cell>
          <cell r="V1717">
            <v>29785.34</v>
          </cell>
          <cell r="W1717">
            <v>45215.445138888892</v>
          </cell>
          <cell r="X1717">
            <v>45218</v>
          </cell>
          <cell r="Y1717">
            <v>45216</v>
          </cell>
          <cell r="Z1717"/>
          <cell r="AA1717">
            <v>45251.553472222222</v>
          </cell>
          <cell r="AB1717">
            <v>45637.381944444445</v>
          </cell>
          <cell r="AC1717">
            <v>36.108333333329938</v>
          </cell>
          <cell r="AD1717">
            <v>33.553472222221899</v>
          </cell>
          <cell r="AE1717">
            <v>385.82847222222335</v>
          </cell>
          <cell r="AF1717">
            <v>45233.519519054178</v>
          </cell>
          <cell r="AG1717">
            <v>45242.139353764927</v>
          </cell>
          <cell r="AH1717">
            <v>45265.445138888892</v>
          </cell>
          <cell r="AI1717">
            <v>1.2850318627449773</v>
          </cell>
          <cell r="AJ1717">
            <v>9.6457118055555835</v>
          </cell>
          <cell r="AK1717">
            <v>20</v>
          </cell>
          <cell r="AL1717">
            <v>34</v>
          </cell>
          <cell r="AM1717">
            <v>21.074380165289259</v>
          </cell>
          <cell r="AN1717">
            <v>26.694214876033058</v>
          </cell>
          <cell r="AO1717">
            <v>18.074380165289259</v>
          </cell>
          <cell r="AP1717">
            <v>40</v>
          </cell>
          <cell r="AQ1717">
            <v>32</v>
          </cell>
          <cell r="AR1717">
            <v>27</v>
          </cell>
          <cell r="AS1717">
            <v>45283.553472222222</v>
          </cell>
          <cell r="AT1717">
            <v>45278.553472222222</v>
          </cell>
          <cell r="AU1717"/>
          <cell r="AV1717"/>
          <cell r="AW1717"/>
          <cell r="AX1717"/>
          <cell r="AY1717"/>
          <cell r="AZ1717"/>
          <cell r="BA1717"/>
          <cell r="BB1717"/>
          <cell r="BC1717" t="str">
            <v>PAID</v>
          </cell>
          <cell r="BD1717"/>
          <cell r="BE1717">
            <v>45254.553472222222</v>
          </cell>
          <cell r="BF1717">
            <v>70.446527777778101</v>
          </cell>
          <cell r="BG1717">
            <v>45251</v>
          </cell>
          <cell r="BH1717">
            <v>45325</v>
          </cell>
        </row>
        <row r="1718">
          <cell r="E1718" t="str">
            <v>X23072568801</v>
          </cell>
          <cell r="F1718" t="str">
            <v>CARLOS V. BESA</v>
          </cell>
          <cell r="G1718" t="str">
            <v>TOLEDO PLACE, ALABANG HILLS SUBD PH 1, MUNTINLUPA</v>
          </cell>
          <cell r="H1718" t="str">
            <v>MUNTINLUPA CITY</v>
          </cell>
          <cell r="I1718" t="str">
            <v>PARAÑAQUE</v>
          </cell>
          <cell r="J1718" t="str">
            <v>Pictures and name ng Engr with issue sa digging baka bumagsak yung pader FOR EMAIL TO BC</v>
          </cell>
          <cell r="K1718" t="str">
            <v>W/ ISSUE</v>
          </cell>
          <cell r="L1718" t="str">
            <v>ECOM</v>
          </cell>
          <cell r="M1718" t="str">
            <v>CLOSE</v>
          </cell>
          <cell r="N1718" t="str">
            <v>RRG</v>
          </cell>
          <cell r="O1718">
            <v>120.16</v>
          </cell>
          <cell r="P1718">
            <v>101.39230000000001</v>
          </cell>
          <cell r="Q1718">
            <v>183.15</v>
          </cell>
          <cell r="R1718">
            <v>92.3</v>
          </cell>
          <cell r="S1718">
            <v>676865.29</v>
          </cell>
          <cell r="T1718" t="str">
            <v>NEW</v>
          </cell>
          <cell r="U1718">
            <v>99644.7</v>
          </cell>
          <cell r="V1718">
            <v>72253.72</v>
          </cell>
          <cell r="W1718">
            <v>45168.702777777777</v>
          </cell>
          <cell r="X1718">
            <v>45173</v>
          </cell>
          <cell r="Y1718">
            <v>45174</v>
          </cell>
          <cell r="Z1718"/>
          <cell r="AA1718">
            <v>45273.644444444442</v>
          </cell>
          <cell r="AB1718">
            <v>45552.669444444444</v>
          </cell>
          <cell r="AC1718">
            <v>104.9416666666657</v>
          </cell>
          <cell r="AD1718">
            <v>100.64444444444234</v>
          </cell>
          <cell r="AE1718">
            <v>279.02500000000146</v>
          </cell>
          <cell r="AF1718">
            <v>45189.047848200309</v>
          </cell>
          <cell r="AG1718">
            <v>45198.273200312986</v>
          </cell>
          <cell r="AH1718">
            <v>45218.702777777777</v>
          </cell>
          <cell r="AI1718">
            <v>3.3714291101055496</v>
          </cell>
          <cell r="AJ1718">
            <v>6.3414772727273059</v>
          </cell>
          <cell r="AK1718">
            <v>26</v>
          </cell>
          <cell r="AL1718">
            <v>34</v>
          </cell>
          <cell r="AM1718">
            <v>23.345070422535212</v>
          </cell>
          <cell r="AN1718">
            <v>29.570422535211268</v>
          </cell>
          <cell r="AO1718">
            <v>20.345070422535212</v>
          </cell>
          <cell r="AP1718">
            <v>44</v>
          </cell>
          <cell r="AQ1718">
            <v>35.200000000000003</v>
          </cell>
          <cell r="AR1718">
            <v>30.200000000000003</v>
          </cell>
          <cell r="AS1718">
            <v>45308.844444444439</v>
          </cell>
          <cell r="AT1718">
            <v>45303.844444444439</v>
          </cell>
          <cell r="AU1718"/>
          <cell r="AV1718"/>
          <cell r="AW1718"/>
          <cell r="AX1718"/>
          <cell r="AY1718"/>
          <cell r="AZ1718"/>
          <cell r="BA1718"/>
          <cell r="BB1718"/>
          <cell r="BC1718" t="str">
            <v>PAID</v>
          </cell>
          <cell r="BD1718" t="str">
            <v>WITH BACKJOB</v>
          </cell>
          <cell r="BE1718">
            <v>45276.644444444442</v>
          </cell>
          <cell r="BF1718">
            <v>48.355555555557657</v>
          </cell>
          <cell r="BG1718">
            <v>45273</v>
          </cell>
          <cell r="BH1718">
            <v>45325</v>
          </cell>
        </row>
        <row r="1719">
          <cell r="E1719" t="str">
            <v>X23083062414</v>
          </cell>
          <cell r="F1719" t="str">
            <v>CITY GOVERNMENT OF TAGUIG</v>
          </cell>
          <cell r="G1719" t="str">
            <v>EAST SERVICE, TUP CPD, TAGUIG CITY</v>
          </cell>
          <cell r="H1719" t="str">
            <v>TAGUIG CITY</v>
          </cell>
          <cell r="I1719" t="str">
            <v>PARAÑAQUE</v>
          </cell>
          <cell r="J1719" t="str">
            <v>energized last 12/13/23</v>
          </cell>
          <cell r="K1719" t="str">
            <v>W/ ISSUE</v>
          </cell>
          <cell r="L1719" t="str">
            <v>VJC</v>
          </cell>
          <cell r="M1719" t="str">
            <v>CLOSE</v>
          </cell>
          <cell r="N1719" t="str">
            <v>JSP</v>
          </cell>
          <cell r="O1719">
            <v>173.13</v>
          </cell>
          <cell r="P1719">
            <v>131.40100000000001</v>
          </cell>
          <cell r="Q1719">
            <v>268.33</v>
          </cell>
          <cell r="R1719">
            <v>140</v>
          </cell>
          <cell r="S1719">
            <v>1080453.99</v>
          </cell>
          <cell r="T1719" t="str">
            <v>NEW</v>
          </cell>
          <cell r="U1719">
            <v>143568.53</v>
          </cell>
          <cell r="V1719">
            <v>137726.79999999999</v>
          </cell>
          <cell r="W1719">
            <v>45208.513194444444</v>
          </cell>
          <cell r="X1719">
            <v>45210</v>
          </cell>
          <cell r="Y1719">
            <v>45209</v>
          </cell>
          <cell r="Z1719"/>
          <cell r="AA1719">
            <v>45274</v>
          </cell>
          <cell r="AB1719">
            <v>45516.685416666667</v>
          </cell>
          <cell r="AC1719">
            <v>65.486805555556202</v>
          </cell>
          <cell r="AD1719">
            <v>64</v>
          </cell>
          <cell r="AE1719">
            <v>242.68541666666715</v>
          </cell>
          <cell r="AF1719">
            <v>45228.526893074581</v>
          </cell>
          <cell r="AG1719">
            <v>45237.663879375948</v>
          </cell>
          <cell r="AH1719">
            <v>45258.513194444444</v>
          </cell>
          <cell r="AI1719">
            <v>2.134168216765894</v>
          </cell>
          <cell r="AJ1719">
            <v>5.2757699275362429</v>
          </cell>
          <cell r="AK1719">
            <v>28</v>
          </cell>
          <cell r="AL1719">
            <v>32</v>
          </cell>
          <cell r="AM1719">
            <v>23.013698630136989</v>
          </cell>
          <cell r="AN1719">
            <v>29.150684931506852</v>
          </cell>
          <cell r="AO1719">
            <v>20.013698630136989</v>
          </cell>
          <cell r="AP1719">
            <v>46</v>
          </cell>
          <cell r="AQ1719">
            <v>36.800000000000004</v>
          </cell>
          <cell r="AR1719">
            <v>31.800000000000004</v>
          </cell>
          <cell r="AS1719">
            <v>45310.8</v>
          </cell>
          <cell r="AT1719">
            <v>45305.8</v>
          </cell>
          <cell r="AU1719"/>
          <cell r="AV1719"/>
          <cell r="AW1719"/>
          <cell r="AX1719"/>
          <cell r="AY1719"/>
          <cell r="AZ1719"/>
          <cell r="BA1719"/>
          <cell r="BB1719"/>
          <cell r="BC1719" t="str">
            <v>PAID</v>
          </cell>
          <cell r="BD1719"/>
          <cell r="BE1719">
            <v>45277</v>
          </cell>
          <cell r="BF1719">
            <v>48</v>
          </cell>
          <cell r="BG1719">
            <v>45273</v>
          </cell>
          <cell r="BH1719">
            <v>45325</v>
          </cell>
        </row>
        <row r="1720">
          <cell r="E1720" t="str">
            <v>X23114437352</v>
          </cell>
          <cell r="F1720" t="str">
            <v>JEDREK GALANG NGO</v>
          </cell>
          <cell r="G1720" t="str">
            <v>MINDANAO, MARINA SUBD, PARANAQUE</v>
          </cell>
          <cell r="H1720" t="str">
            <v>PARAÑAQUE CITY</v>
          </cell>
          <cell r="I1720" t="str">
            <v>PARAÑAQUE</v>
          </cell>
          <cell r="J1720"/>
          <cell r="K1720"/>
          <cell r="L1720" t="str">
            <v>ECOM</v>
          </cell>
          <cell r="M1720" t="str">
            <v>CLOSE</v>
          </cell>
          <cell r="N1720" t="str">
            <v>RRG</v>
          </cell>
          <cell r="O1720">
            <v>41.41</v>
          </cell>
          <cell r="P1720">
            <v>32.959499999999998</v>
          </cell>
          <cell r="Q1720">
            <v>64.180000000000007</v>
          </cell>
          <cell r="R1720">
            <v>63</v>
          </cell>
          <cell r="S1720">
            <v>331679.46000000002</v>
          </cell>
          <cell r="T1720" t="str">
            <v>MODIFICATION</v>
          </cell>
          <cell r="U1720">
            <v>32268.38</v>
          </cell>
          <cell r="V1720">
            <v>27491.27</v>
          </cell>
          <cell r="W1720">
            <v>45272.387499999997</v>
          </cell>
          <cell r="X1720">
            <v>45274</v>
          </cell>
          <cell r="Y1720">
            <v>45273</v>
          </cell>
          <cell r="Z1720"/>
          <cell r="AA1720">
            <v>45289.420138888891</v>
          </cell>
          <cell r="AB1720">
            <v>45489.828472222223</v>
          </cell>
          <cell r="AC1720">
            <v>17.032638888893416</v>
          </cell>
          <cell r="AD1720">
            <v>15.420138888890506</v>
          </cell>
          <cell r="AE1720">
            <v>200.40833333333285</v>
          </cell>
          <cell r="AF1720">
            <v>45291.687880228135</v>
          </cell>
          <cell r="AG1720">
            <v>45300.634648288971</v>
          </cell>
          <cell r="AH1720">
            <v>45322.387499999997</v>
          </cell>
          <cell r="AI1720">
            <v>0.57283683219679904</v>
          </cell>
          <cell r="AJ1720">
            <v>4.7716269841269723</v>
          </cell>
          <cell r="AK1720">
            <v>23</v>
          </cell>
          <cell r="AL1720">
            <v>34</v>
          </cell>
          <cell r="AM1720">
            <v>22.300380228136884</v>
          </cell>
          <cell r="AN1720">
            <v>28.247148288973385</v>
          </cell>
          <cell r="AO1720">
            <v>19.300380228136884</v>
          </cell>
          <cell r="AP1720">
            <v>42</v>
          </cell>
          <cell r="AQ1720">
            <v>33.6</v>
          </cell>
          <cell r="AR1720">
            <v>28.6</v>
          </cell>
          <cell r="AS1720">
            <v>45323.020138888889</v>
          </cell>
          <cell r="AT1720">
            <v>45318.020138888889</v>
          </cell>
          <cell r="AU1720"/>
          <cell r="AV1720"/>
          <cell r="AW1720"/>
          <cell r="AX1720"/>
          <cell r="AY1720"/>
          <cell r="AZ1720"/>
          <cell r="BA1720"/>
          <cell r="BB1720"/>
          <cell r="BC1720" t="str">
            <v>PAID</v>
          </cell>
          <cell r="BD1720"/>
          <cell r="BE1720">
            <v>45292.420138888891</v>
          </cell>
          <cell r="BF1720">
            <v>32.579861111109494</v>
          </cell>
          <cell r="BG1720">
            <v>45287</v>
          </cell>
          <cell r="BH1720">
            <v>45325</v>
          </cell>
        </row>
        <row r="1721">
          <cell r="E1721" t="str">
            <v>P2212142938</v>
          </cell>
          <cell r="F1721" t="str">
            <v>DPWH Reloc along Daang Hari Road fr Camella Springville to Villar Land (Seg1)</v>
          </cell>
          <cell r="G1721" t="str">
            <v>BLOCK 6, CUEVASVILLE SUBD., BACOOR</v>
          </cell>
          <cell r="H1721" t="str">
            <v>BACOOR CITY</v>
          </cell>
          <cell r="I1721" t="str">
            <v>DASMA</v>
          </cell>
          <cell r="J1721"/>
          <cell r="K1721" t="str">
            <v>W/O ISSUE</v>
          </cell>
          <cell r="L1721" t="str">
            <v>CHALLENGER</v>
          </cell>
          <cell r="M1721" t="str">
            <v>CLOSE</v>
          </cell>
          <cell r="N1721" t="str">
            <v>JSP</v>
          </cell>
          <cell r="O1721">
            <v>468.90159999999997</v>
          </cell>
          <cell r="P1721">
            <v>274.96809999999999</v>
          </cell>
          <cell r="Q1721">
            <v>760.7</v>
          </cell>
          <cell r="R1721">
            <v>0</v>
          </cell>
          <cell r="S1721">
            <v>1264558.5900000001</v>
          </cell>
          <cell r="T1721" t="str">
            <v>RELOC</v>
          </cell>
          <cell r="U1721">
            <v>365068.63</v>
          </cell>
          <cell r="V1721">
            <v>352031</v>
          </cell>
          <cell r="W1721">
            <v>45034.325694444444</v>
          </cell>
          <cell r="X1721">
            <v>45045</v>
          </cell>
          <cell r="Y1721">
            <v>45040</v>
          </cell>
          <cell r="Z1721"/>
          <cell r="AA1721">
            <v>45070.400694444441</v>
          </cell>
          <cell r="AB1721">
            <v>45378.512499999997</v>
          </cell>
          <cell r="AC1721">
            <v>36.07499999999709</v>
          </cell>
          <cell r="AD1721">
            <v>25.400694444440887</v>
          </cell>
          <cell r="AE1721">
            <v>308.1118055555562</v>
          </cell>
          <cell r="AF1721">
            <v>45059.160745990834</v>
          </cell>
          <cell r="AG1721">
            <v>45069.583426403209</v>
          </cell>
          <cell r="AH1721">
            <v>45084.325694444444</v>
          </cell>
          <cell r="AI1721">
            <v>0.97202083333325484</v>
          </cell>
          <cell r="AJ1721">
            <v>5.60203282828284</v>
          </cell>
          <cell r="AK1721">
            <v>40</v>
          </cell>
          <cell r="AL1721">
            <v>36</v>
          </cell>
          <cell r="AM1721">
            <v>27.835051546391753</v>
          </cell>
          <cell r="AN1721">
            <v>35.257731958762882</v>
          </cell>
          <cell r="AO1721">
            <v>24.835051546391753</v>
          </cell>
          <cell r="AP1721">
            <v>55</v>
          </cell>
          <cell r="AQ1721">
            <v>44</v>
          </cell>
          <cell r="AR1721">
            <v>39</v>
          </cell>
          <cell r="AS1721">
            <v>45114.400694444441</v>
          </cell>
          <cell r="AT1721">
            <v>45109.400694444441</v>
          </cell>
          <cell r="AU1721"/>
          <cell r="AV1721"/>
          <cell r="AW1721"/>
          <cell r="AX1721"/>
          <cell r="AY1721"/>
          <cell r="AZ1721"/>
          <cell r="BA1721"/>
          <cell r="BB1721"/>
          <cell r="BC1721" t="str">
            <v>PAID</v>
          </cell>
          <cell r="BD1721" t="str">
            <v>WITH BACKJOB</v>
          </cell>
          <cell r="BE1721">
            <v>45073.400694444441</v>
          </cell>
          <cell r="BF1721">
            <v>256.59930555555911</v>
          </cell>
          <cell r="BG1721">
            <v>45070</v>
          </cell>
          <cell r="BH1721">
            <v>45330</v>
          </cell>
        </row>
        <row r="1722">
          <cell r="E1722" t="str">
            <v>X23010084373</v>
          </cell>
          <cell r="F1722" t="str">
            <v>RIZALINA GREGORIO AGUILAR</v>
          </cell>
          <cell r="G1722" t="str">
            <v>BLOCK 39, TOWN AND COUNTRY WEST SUBD, BACOOR</v>
          </cell>
          <cell r="H1722" t="str">
            <v>BACOOR CITY</v>
          </cell>
          <cell r="I1722" t="str">
            <v>DASMA</v>
          </cell>
          <cell r="J1722"/>
          <cell r="K1722" t="str">
            <v>W/ ISSUE</v>
          </cell>
          <cell r="L1722" t="str">
            <v>CHALLENGER</v>
          </cell>
          <cell r="M1722" t="str">
            <v>CLOSE</v>
          </cell>
          <cell r="N1722" t="str">
            <v>JSP</v>
          </cell>
          <cell r="O1722">
            <v>236.93</v>
          </cell>
          <cell r="P1722">
            <v>165.82599999999999</v>
          </cell>
          <cell r="Q1722">
            <v>364.72</v>
          </cell>
          <cell r="R1722">
            <v>59</v>
          </cell>
          <cell r="S1722">
            <v>1057518.43</v>
          </cell>
          <cell r="T1722" t="str">
            <v>NEW</v>
          </cell>
          <cell r="U1722">
            <v>184287.61</v>
          </cell>
          <cell r="V1722">
            <v>194337.91</v>
          </cell>
          <cell r="W1722">
            <v>45048.684027777781</v>
          </cell>
          <cell r="X1722">
            <v>45050</v>
          </cell>
          <cell r="Y1722">
            <v>45049</v>
          </cell>
          <cell r="Z1722"/>
          <cell r="AA1722">
            <v>45075.302083333336</v>
          </cell>
          <cell r="AB1722">
            <v>45441.794444444444</v>
          </cell>
          <cell r="AC1722">
            <v>26.618055555554747</v>
          </cell>
          <cell r="AD1722">
            <v>25.302083333335759</v>
          </cell>
          <cell r="AE1722">
            <v>366.49236111110804</v>
          </cell>
          <cell r="AF1722">
            <v>45070.203258547015</v>
          </cell>
          <cell r="AG1722">
            <v>45079.741720085476</v>
          </cell>
          <cell r="AH1722">
            <v>45098.684027777781</v>
          </cell>
          <cell r="AI1722">
            <v>0.81419934640520397</v>
          </cell>
          <cell r="AJ1722">
            <v>7.6352575231480841</v>
          </cell>
          <cell r="AK1722">
            <v>30</v>
          </cell>
          <cell r="AL1722">
            <v>34</v>
          </cell>
          <cell r="AM1722">
            <v>24.51923076923077</v>
          </cell>
          <cell r="AN1722">
            <v>31.057692307692307</v>
          </cell>
          <cell r="AO1722">
            <v>21.51923076923077</v>
          </cell>
          <cell r="AP1722">
            <v>48</v>
          </cell>
          <cell r="AQ1722">
            <v>38.400000000000006</v>
          </cell>
          <cell r="AR1722">
            <v>33.400000000000006</v>
          </cell>
          <cell r="AS1722">
            <v>45113.702083333337</v>
          </cell>
          <cell r="AT1722">
            <v>45108.702083333337</v>
          </cell>
          <cell r="AU1722"/>
          <cell r="AV1722"/>
          <cell r="AW1722"/>
          <cell r="AX1722"/>
          <cell r="AY1722"/>
          <cell r="AZ1722"/>
          <cell r="BA1722"/>
          <cell r="BB1722"/>
          <cell r="BC1722" t="str">
            <v>PAID</v>
          </cell>
          <cell r="BD1722"/>
          <cell r="BE1722">
            <v>45078.302083333336</v>
          </cell>
          <cell r="BF1722">
            <v>251.69791666666424</v>
          </cell>
          <cell r="BG1722">
            <v>45075</v>
          </cell>
          <cell r="BH1722">
            <v>45330</v>
          </cell>
        </row>
        <row r="1723">
          <cell r="E1723" t="str">
            <v>R22006118</v>
          </cell>
          <cell r="F1723" t="str">
            <v>DEPARTMENT OF TRANSPORTATION</v>
          </cell>
          <cell r="G1723" t="str">
            <v>EAST SERVICE, SN MARTIN DE PORRES, PARANAQUE</v>
          </cell>
          <cell r="H1723" t="str">
            <v>PARAÑAQUE CITY</v>
          </cell>
          <cell r="I1723" t="str">
            <v>PARAÑAQUE</v>
          </cell>
          <cell r="J1723"/>
          <cell r="K1723" t="str">
            <v>W/O ISSUE</v>
          </cell>
          <cell r="L1723" t="str">
            <v>CHALLENGER</v>
          </cell>
          <cell r="M1723" t="str">
            <v>CLOSE</v>
          </cell>
          <cell r="N1723" t="str">
            <v>JSP</v>
          </cell>
          <cell r="O1723">
            <v>383.7</v>
          </cell>
          <cell r="P1723">
            <v>203.8295</v>
          </cell>
          <cell r="Q1723">
            <v>729.6</v>
          </cell>
          <cell r="R1723">
            <v>0</v>
          </cell>
          <cell r="S1723">
            <v>1184087.76</v>
          </cell>
          <cell r="T1723" t="str">
            <v>RELOC</v>
          </cell>
          <cell r="U1723">
            <v>298664.84000000003</v>
          </cell>
          <cell r="V1723">
            <v>311640.90999999997</v>
          </cell>
          <cell r="W1723">
            <v>45057.479166666664</v>
          </cell>
          <cell r="X1723">
            <v>45064</v>
          </cell>
          <cell r="Y1723">
            <v>45061</v>
          </cell>
          <cell r="Z1723"/>
          <cell r="AA1723">
            <v>45223.569444444445</v>
          </cell>
          <cell r="AB1723">
            <v>45581.585416666669</v>
          </cell>
          <cell r="AC1723">
            <v>166.09027777778101</v>
          </cell>
          <cell r="AD1723">
            <v>159.56944444444525</v>
          </cell>
          <cell r="AE1723">
            <v>358.01597222222335</v>
          </cell>
          <cell r="AF1723">
            <v>45082.314218213054</v>
          </cell>
          <cell r="AG1723">
            <v>45092.73689862543</v>
          </cell>
          <cell r="AH1723">
            <v>45107.479166666664</v>
          </cell>
          <cell r="AI1723">
            <v>4.4752102623457652</v>
          </cell>
          <cell r="AJ1723">
            <v>6.5093813131313336</v>
          </cell>
          <cell r="AK1723">
            <v>40</v>
          </cell>
          <cell r="AL1723">
            <v>36</v>
          </cell>
          <cell r="AM1723">
            <v>27.835051546391753</v>
          </cell>
          <cell r="AN1723">
            <v>35.257731958762882</v>
          </cell>
          <cell r="AO1723">
            <v>24.835051546391753</v>
          </cell>
          <cell r="AP1723">
            <v>55</v>
          </cell>
          <cell r="AQ1723">
            <v>44</v>
          </cell>
          <cell r="AR1723">
            <v>39</v>
          </cell>
          <cell r="AS1723">
            <v>45267.569444444445</v>
          </cell>
          <cell r="AT1723">
            <v>45262.569444444445</v>
          </cell>
          <cell r="AU1723"/>
          <cell r="AV1723"/>
          <cell r="AW1723"/>
          <cell r="AX1723"/>
          <cell r="AY1723"/>
          <cell r="AZ1723"/>
          <cell r="BA1723"/>
          <cell r="BB1723"/>
          <cell r="BC1723" t="str">
            <v>PAID</v>
          </cell>
          <cell r="BD1723"/>
          <cell r="BE1723">
            <v>45226.569444444445</v>
          </cell>
          <cell r="BF1723">
            <v>103.43055555555475</v>
          </cell>
          <cell r="BG1723">
            <v>45223</v>
          </cell>
          <cell r="BH1723">
            <v>45330</v>
          </cell>
        </row>
        <row r="1724">
          <cell r="E1724" t="str">
            <v>R22768612</v>
          </cell>
          <cell r="F1724" t="str">
            <v>BENDANA JR PEDRO RAMOS</v>
          </cell>
          <cell r="G1724" t="str">
            <v>BLOCK 5, SOLDIER'S HILLS 4 PH II, BACOOR</v>
          </cell>
          <cell r="H1724" t="str">
            <v>BACOOR CITY</v>
          </cell>
          <cell r="I1724" t="str">
            <v>DASMA</v>
          </cell>
          <cell r="J1724"/>
          <cell r="K1724"/>
          <cell r="L1724" t="str">
            <v>CHALLENGER</v>
          </cell>
          <cell r="M1724" t="str">
            <v>CLOSE</v>
          </cell>
          <cell r="N1724" t="str">
            <v>JSP</v>
          </cell>
          <cell r="O1724">
            <v>10.48</v>
          </cell>
          <cell r="P1724">
            <v>5.44</v>
          </cell>
          <cell r="Q1724">
            <v>14.35</v>
          </cell>
          <cell r="R1724">
            <v>0</v>
          </cell>
          <cell r="S1724">
            <v>30206</v>
          </cell>
          <cell r="T1724" t="str">
            <v>RELOC</v>
          </cell>
          <cell r="U1724">
            <v>10507.33</v>
          </cell>
          <cell r="V1724">
            <v>8167.07</v>
          </cell>
          <cell r="W1724">
            <v>45162.768055555556</v>
          </cell>
          <cell r="X1724">
            <v>45169.945833333331</v>
          </cell>
          <cell r="Y1724">
            <v>45163</v>
          </cell>
          <cell r="Z1724"/>
          <cell r="AA1724">
            <v>45169.945833333331</v>
          </cell>
          <cell r="AB1724">
            <v>45575.654861111114</v>
          </cell>
          <cell r="AC1724">
            <v>7.1777777777751908</v>
          </cell>
          <cell r="AD1724">
            <v>0</v>
          </cell>
          <cell r="AE1724">
            <v>405.70902777778247</v>
          </cell>
          <cell r="AF1724">
            <v>45181.542249103943</v>
          </cell>
          <cell r="AG1724">
            <v>45190.348700716844</v>
          </cell>
          <cell r="AH1724">
            <v>45212.768055555556</v>
          </cell>
          <cell r="AI1724">
            <v>0.24723456790114545</v>
          </cell>
          <cell r="AJ1724">
            <v>10.142725694444561</v>
          </cell>
          <cell r="AK1724">
            <v>20</v>
          </cell>
          <cell r="AL1724">
            <v>36</v>
          </cell>
          <cell r="AM1724">
            <v>21.774193548387096</v>
          </cell>
          <cell r="AN1724">
            <v>27.58064516129032</v>
          </cell>
          <cell r="AO1724">
            <v>18.774193548387096</v>
          </cell>
          <cell r="AP1724">
            <v>40</v>
          </cell>
          <cell r="AQ1724">
            <v>32</v>
          </cell>
          <cell r="AR1724">
            <v>27</v>
          </cell>
          <cell r="AS1724">
            <v>45201.945833333331</v>
          </cell>
          <cell r="AT1724">
            <v>45196.945833333331</v>
          </cell>
          <cell r="AU1724"/>
          <cell r="AV1724"/>
          <cell r="AW1724"/>
          <cell r="AX1724"/>
          <cell r="AY1724"/>
          <cell r="AZ1724"/>
          <cell r="BA1724"/>
          <cell r="BB1724"/>
          <cell r="BC1724" t="str">
            <v>PAID</v>
          </cell>
          <cell r="BD1724"/>
          <cell r="BE1724">
            <v>45172.945833333331</v>
          </cell>
          <cell r="BF1724">
            <v>157.05416666666861</v>
          </cell>
          <cell r="BG1724">
            <v>45169</v>
          </cell>
          <cell r="BH1724">
            <v>45330</v>
          </cell>
        </row>
        <row r="1725">
          <cell r="E1725" t="str">
            <v>X23072666954</v>
          </cell>
          <cell r="F1725" t="str">
            <v>CITY GOV'T OF LAS PIÑAS</v>
          </cell>
          <cell r="G1725" t="str">
            <v>COASTAL, DANIEL FAJARDO, LAS PINAS CITY</v>
          </cell>
          <cell r="H1725" t="str">
            <v>LAS PIÑAS CITY</v>
          </cell>
          <cell r="I1725" t="str">
            <v>PARAÑAQUE</v>
          </cell>
          <cell r="J1725" t="str">
            <v>For verification to BC (email ni Ms. Dang, kung binayaran ung modification na svc wire); Awaiting finalization of service entrance c/o Branch, Contractor okay); Service Entrance was relocated as of October 04, 2023; For tapping October 05, 2023 by contractor</v>
          </cell>
          <cell r="K1725" t="str">
            <v>W/ ISSUE</v>
          </cell>
          <cell r="L1725" t="str">
            <v>ECOM</v>
          </cell>
          <cell r="M1725" t="str">
            <v>CLOSE</v>
          </cell>
          <cell r="N1725" t="str">
            <v>RRG</v>
          </cell>
          <cell r="O1725">
            <v>59.83</v>
          </cell>
          <cell r="P1725">
            <v>48.662599999999998</v>
          </cell>
          <cell r="Q1725">
            <v>84.08</v>
          </cell>
          <cell r="R1725">
            <v>21.9</v>
          </cell>
          <cell r="S1725">
            <v>255523.22</v>
          </cell>
          <cell r="T1725" t="str">
            <v>NEW</v>
          </cell>
          <cell r="U1725">
            <v>46625.96</v>
          </cell>
          <cell r="V1725">
            <v>46625.96</v>
          </cell>
          <cell r="W1725">
            <v>45183.613888888889</v>
          </cell>
          <cell r="X1725">
            <v>45189</v>
          </cell>
          <cell r="Y1725">
            <v>45185</v>
          </cell>
          <cell r="Z1725"/>
          <cell r="AA1725">
            <v>45209</v>
          </cell>
          <cell r="AB1725">
            <v>45653</v>
          </cell>
          <cell r="AC1725">
            <v>25.386111111110949</v>
          </cell>
          <cell r="AD1725">
            <v>20</v>
          </cell>
          <cell r="AE1725">
            <v>444</v>
          </cell>
          <cell r="AF1725">
            <v>45203.699390747628</v>
          </cell>
          <cell r="AG1725">
            <v>45212.855524576618</v>
          </cell>
          <cell r="AH1725">
            <v>45233.613888888889</v>
          </cell>
          <cell r="AI1725">
            <v>0.82474201556628568</v>
          </cell>
          <cell r="AJ1725">
            <v>10.571428571428571</v>
          </cell>
          <cell r="AK1725">
            <v>23</v>
          </cell>
          <cell r="AL1725">
            <v>36</v>
          </cell>
          <cell r="AM1725">
            <v>23.085501858736059</v>
          </cell>
          <cell r="AN1725">
            <v>29.241635687732341</v>
          </cell>
          <cell r="AO1725">
            <v>20.085501858736059</v>
          </cell>
          <cell r="AP1725">
            <v>42</v>
          </cell>
          <cell r="AQ1725">
            <v>33.6</v>
          </cell>
          <cell r="AR1725">
            <v>28.6</v>
          </cell>
          <cell r="AS1725">
            <v>45242.6</v>
          </cell>
          <cell r="AT1725">
            <v>45237.599999999999</v>
          </cell>
          <cell r="AU1725"/>
          <cell r="AV1725"/>
          <cell r="AW1725"/>
          <cell r="AX1725"/>
          <cell r="AY1725"/>
          <cell r="AZ1725"/>
          <cell r="BA1725"/>
          <cell r="BB1725"/>
          <cell r="BC1725" t="str">
            <v>PAID</v>
          </cell>
          <cell r="BD1725"/>
          <cell r="BE1725">
            <v>45212</v>
          </cell>
          <cell r="BF1725">
            <v>118</v>
          </cell>
          <cell r="BG1725">
            <v>45192</v>
          </cell>
          <cell r="BH1725">
            <v>45330</v>
          </cell>
        </row>
        <row r="1726">
          <cell r="E1726" t="str">
            <v>X23010174956</v>
          </cell>
          <cell r="F1726" t="str">
            <v>GRAND TITANIC REAL ESTATE INC.</v>
          </cell>
          <cell r="G1726" t="str">
            <v>PACIFIC, MARINA SUBD, PARANAQUE</v>
          </cell>
          <cell r="H1726" t="str">
            <v>PARAÑAQUE CITY</v>
          </cell>
          <cell r="I1726" t="str">
            <v>PARAÑAQUE</v>
          </cell>
          <cell r="J1726" t="str">
            <v>energized last Oct 12, 2023; COMPLETED NO PO</v>
          </cell>
          <cell r="K1726" t="str">
            <v>W/ ISSUE</v>
          </cell>
          <cell r="L1726" t="str">
            <v>VJC</v>
          </cell>
          <cell r="M1726" t="str">
            <v>CLOSE</v>
          </cell>
          <cell r="N1726" t="str">
            <v>JSP</v>
          </cell>
          <cell r="O1726">
            <v>154.97999999999999</v>
          </cell>
          <cell r="P1726">
            <v>169.1454</v>
          </cell>
          <cell r="Q1726">
            <v>215.63</v>
          </cell>
          <cell r="R1726">
            <v>78</v>
          </cell>
          <cell r="S1726">
            <v>761091.17</v>
          </cell>
          <cell r="T1726" t="str">
            <v>NEW</v>
          </cell>
          <cell r="U1726">
            <v>120423.77</v>
          </cell>
          <cell r="V1726">
            <v>130603.55</v>
          </cell>
          <cell r="W1726">
            <v>45183.718055555553</v>
          </cell>
          <cell r="X1726">
            <v>45189</v>
          </cell>
          <cell r="Y1726">
            <v>45185</v>
          </cell>
          <cell r="Z1726"/>
          <cell r="AA1726">
            <v>45211.000694444447</v>
          </cell>
          <cell r="AB1726">
            <v>45636</v>
          </cell>
          <cell r="AC1726">
            <v>27.282638888893416</v>
          </cell>
          <cell r="AD1726">
            <v>22.000694444446708</v>
          </cell>
          <cell r="AE1726">
            <v>424.99930555555329</v>
          </cell>
          <cell r="AF1726">
            <v>45204.677787099179</v>
          </cell>
          <cell r="AG1726">
            <v>45214.067048844146</v>
          </cell>
          <cell r="AH1726">
            <v>45233.718055555553</v>
          </cell>
          <cell r="AI1726">
            <v>0.85401537698426866</v>
          </cell>
          <cell r="AJ1726">
            <v>9.2391153381642024</v>
          </cell>
          <cell r="AK1726">
            <v>28</v>
          </cell>
          <cell r="AL1726">
            <v>34</v>
          </cell>
          <cell r="AM1726">
            <v>23.959731543624162</v>
          </cell>
          <cell r="AN1726">
            <v>30.348993288590602</v>
          </cell>
          <cell r="AO1726">
            <v>20.959731543624162</v>
          </cell>
          <cell r="AP1726">
            <v>46</v>
          </cell>
          <cell r="AQ1726">
            <v>36.800000000000004</v>
          </cell>
          <cell r="AR1726">
            <v>31.800000000000004</v>
          </cell>
          <cell r="AS1726">
            <v>45247.80069444445</v>
          </cell>
          <cell r="AT1726">
            <v>45242.80069444445</v>
          </cell>
          <cell r="AU1726"/>
          <cell r="AV1726"/>
          <cell r="AW1726"/>
          <cell r="AX1726"/>
          <cell r="AY1726"/>
          <cell r="AZ1726"/>
          <cell r="BA1726"/>
          <cell r="BB1726"/>
          <cell r="BC1726" t="str">
            <v>PAID</v>
          </cell>
          <cell r="BD1726"/>
          <cell r="BE1726">
            <v>45214.000694444447</v>
          </cell>
          <cell r="BF1726">
            <v>115.99930555555329</v>
          </cell>
          <cell r="BG1726">
            <v>45211</v>
          </cell>
          <cell r="BH1726">
            <v>45330</v>
          </cell>
        </row>
        <row r="1727">
          <cell r="E1727" t="str">
            <v>X23051649953</v>
          </cell>
          <cell r="F1727" t="str">
            <v>ALFREDO JR IGNACIO CACANANDO</v>
          </cell>
          <cell r="G1727" t="str">
            <v>10TH, UNITED PARANAQUE 5, PARANAQUE</v>
          </cell>
          <cell r="H1727" t="str">
            <v>PARAÑAQUE CITY</v>
          </cell>
          <cell r="I1727" t="str">
            <v>PARAÑAQUE</v>
          </cell>
          <cell r="J1727" t="str">
            <v>energized last Oct 16, 2023; COMPLETED NO PO</v>
          </cell>
          <cell r="K1727" t="str">
            <v>W/ ISSUE</v>
          </cell>
          <cell r="L1727" t="str">
            <v>VJC</v>
          </cell>
          <cell r="M1727" t="str">
            <v>CLOSE</v>
          </cell>
          <cell r="N1727" t="str">
            <v>IJP</v>
          </cell>
          <cell r="O1727">
            <v>65.739999999999995</v>
          </cell>
          <cell r="P1727">
            <v>49.742600000000003</v>
          </cell>
          <cell r="Q1727">
            <v>94.05</v>
          </cell>
          <cell r="R1727">
            <v>60</v>
          </cell>
          <cell r="S1727">
            <v>370493.96</v>
          </cell>
          <cell r="T1727" t="str">
            <v>NEW</v>
          </cell>
          <cell r="U1727">
            <v>50877.09</v>
          </cell>
          <cell r="V1727">
            <v>36214.6</v>
          </cell>
          <cell r="W1727">
            <v>45184.631944444445</v>
          </cell>
          <cell r="X1727">
            <v>45189</v>
          </cell>
          <cell r="Y1727">
            <v>45187</v>
          </cell>
          <cell r="Z1727"/>
          <cell r="AA1727">
            <v>45215.000694444447</v>
          </cell>
          <cell r="AB1727">
            <v>45509.270138888889</v>
          </cell>
          <cell r="AC1727">
            <v>30.368750000001455</v>
          </cell>
          <cell r="AD1727">
            <v>26.000694444446708</v>
          </cell>
          <cell r="AE1727">
            <v>294.26944444444234</v>
          </cell>
          <cell r="AF1727">
            <v>45203.932324672583</v>
          </cell>
          <cell r="AG1727">
            <v>45212.879092733419</v>
          </cell>
          <cell r="AH1727">
            <v>45234.631944444445</v>
          </cell>
          <cell r="AI1727">
            <v>1.0213531010230668</v>
          </cell>
          <cell r="AJ1727">
            <v>7.0064153439152941</v>
          </cell>
          <cell r="AK1727">
            <v>23</v>
          </cell>
          <cell r="AL1727">
            <v>34</v>
          </cell>
          <cell r="AM1727">
            <v>22.300380228136884</v>
          </cell>
          <cell r="AN1727">
            <v>28.247148288973385</v>
          </cell>
          <cell r="AO1727">
            <v>19.300380228136884</v>
          </cell>
          <cell r="AP1727">
            <v>42</v>
          </cell>
          <cell r="AQ1727">
            <v>33.6</v>
          </cell>
          <cell r="AR1727">
            <v>28.6</v>
          </cell>
          <cell r="AS1727">
            <v>45248.600694444445</v>
          </cell>
          <cell r="AT1727">
            <v>45243.600694444445</v>
          </cell>
          <cell r="AU1727"/>
          <cell r="AV1727"/>
          <cell r="AW1727"/>
          <cell r="AX1727"/>
          <cell r="AY1727"/>
          <cell r="AZ1727"/>
          <cell r="BA1727"/>
          <cell r="BB1727"/>
          <cell r="BC1727" t="str">
            <v>PAID</v>
          </cell>
          <cell r="BD1727"/>
          <cell r="BE1727">
            <v>45218.000694444447</v>
          </cell>
          <cell r="BF1727">
            <v>119.99930555555329</v>
          </cell>
          <cell r="BG1727">
            <v>45215</v>
          </cell>
          <cell r="BH1727">
            <v>45338</v>
          </cell>
        </row>
        <row r="1728">
          <cell r="E1728" t="str">
            <v>X23051605609</v>
          </cell>
          <cell r="F1728" t="str">
            <v>RUBY GERALDINE T LEDDA</v>
          </cell>
          <cell r="G1728" t="str">
            <v>BLOCK 1, SAGRADA FAMILIA, TAGUIG CITY</v>
          </cell>
          <cell r="H1728" t="str">
            <v>TAGUIG CITY</v>
          </cell>
          <cell r="I1728" t="str">
            <v>PARAÑAQUE</v>
          </cell>
          <cell r="J1728" t="str">
            <v xml:space="preserve">for FCOMP </v>
          </cell>
          <cell r="K1728" t="str">
            <v>W/ ISSUE</v>
          </cell>
          <cell r="L1728" t="str">
            <v>CHALLENGER</v>
          </cell>
          <cell r="M1728" t="str">
            <v>CLOSE</v>
          </cell>
          <cell r="N1728" t="str">
            <v>JSP</v>
          </cell>
          <cell r="O1728">
            <v>692.29</v>
          </cell>
          <cell r="P1728">
            <v>543.52290000000005</v>
          </cell>
          <cell r="Q1728">
            <v>1069.5</v>
          </cell>
          <cell r="R1728">
            <v>45</v>
          </cell>
          <cell r="S1728">
            <v>3328779.97</v>
          </cell>
          <cell r="T1728" t="str">
            <v>NEW</v>
          </cell>
          <cell r="U1728">
            <v>539502.31999999995</v>
          </cell>
          <cell r="V1728">
            <v>481910.27</v>
          </cell>
          <cell r="W1728">
            <v>45091.507638888892</v>
          </cell>
          <cell r="X1728">
            <v>45097</v>
          </cell>
          <cell r="Y1728">
            <v>45092</v>
          </cell>
          <cell r="Z1728"/>
          <cell r="AA1728">
            <v>45160.743750000001</v>
          </cell>
          <cell r="AB1728">
            <v>45640.443055555559</v>
          </cell>
          <cell r="AC1728">
            <v>69.236111111109494</v>
          </cell>
          <cell r="AD1728">
            <v>63.743750000001455</v>
          </cell>
          <cell r="AE1728">
            <v>479.69930555555766</v>
          </cell>
          <cell r="AF1728">
            <v>45117.983621421641</v>
          </cell>
          <cell r="AG1728">
            <v>45128.843883430374</v>
          </cell>
          <cell r="AH1728">
            <v>45141.507638888892</v>
          </cell>
          <cell r="AI1728">
            <v>1.7616743827160082</v>
          </cell>
          <cell r="AJ1728">
            <v>7.9949884259259614</v>
          </cell>
          <cell r="AK1728">
            <v>50</v>
          </cell>
          <cell r="AL1728">
            <v>36</v>
          </cell>
          <cell r="AM1728">
            <v>29.475982532751093</v>
          </cell>
          <cell r="AN1728">
            <v>37.336244541484717</v>
          </cell>
          <cell r="AO1728">
            <v>26.475982532751093</v>
          </cell>
          <cell r="AP1728">
            <v>60</v>
          </cell>
          <cell r="AQ1728">
            <v>48</v>
          </cell>
          <cell r="AR1728">
            <v>43</v>
          </cell>
          <cell r="AS1728">
            <v>45208.743750000001</v>
          </cell>
          <cell r="AT1728">
            <v>45203.743750000001</v>
          </cell>
          <cell r="AU1728"/>
          <cell r="AV1728"/>
          <cell r="AW1728"/>
          <cell r="AX1728"/>
          <cell r="AY1728"/>
          <cell r="AZ1728"/>
          <cell r="BA1728"/>
          <cell r="BB1728"/>
          <cell r="BC1728" t="str">
            <v>PAID</v>
          </cell>
          <cell r="BD1728"/>
          <cell r="BE1728">
            <v>45163.743750000001</v>
          </cell>
          <cell r="BF1728">
            <v>177.25624999999854</v>
          </cell>
          <cell r="BG1728">
            <v>45160</v>
          </cell>
          <cell r="BH1728">
            <v>45341</v>
          </cell>
        </row>
        <row r="1729">
          <cell r="E1729" t="str">
            <v>X23062290404</v>
          </cell>
          <cell r="F1729" t="str">
            <v>MUNTINLUPA CITY BAHAY KANLUNGAN</v>
          </cell>
          <cell r="G1729" t="str">
            <v>BLOCK 2D, VICTORIAHOMES-EMERALD HTS SUBD, MUNTINLUPA</v>
          </cell>
          <cell r="H1729" t="str">
            <v>MUNTINLUPA CITY</v>
          </cell>
          <cell r="I1729" t="str">
            <v>PARAÑAQUE</v>
          </cell>
          <cell r="J1729"/>
          <cell r="K1729" t="str">
            <v>W/O ISSUE</v>
          </cell>
          <cell r="L1729" t="str">
            <v>CHALLENGER</v>
          </cell>
          <cell r="M1729" t="str">
            <v>CLOSE</v>
          </cell>
          <cell r="N1729" t="str">
            <v>JSP</v>
          </cell>
          <cell r="O1729">
            <v>372.36</v>
          </cell>
          <cell r="P1729">
            <v>297.9522</v>
          </cell>
          <cell r="Q1729">
            <v>537.17999999999995</v>
          </cell>
          <cell r="R1729">
            <v>103</v>
          </cell>
          <cell r="S1729">
            <v>1420319.2</v>
          </cell>
          <cell r="T1729" t="str">
            <v>NEW</v>
          </cell>
          <cell r="U1729">
            <v>289822.89</v>
          </cell>
          <cell r="V1729">
            <v>269642.45</v>
          </cell>
          <cell r="W1729">
            <v>45132.550694444442</v>
          </cell>
          <cell r="X1729">
            <v>45135</v>
          </cell>
          <cell r="Y1729">
            <v>45133</v>
          </cell>
          <cell r="Z1729"/>
          <cell r="AA1729">
            <v>45148.693749999999</v>
          </cell>
          <cell r="AB1729">
            <v>45603.775694444441</v>
          </cell>
          <cell r="AC1729">
            <v>16.143055555556202</v>
          </cell>
          <cell r="AD1729">
            <v>13.693749999998545</v>
          </cell>
          <cell r="AE1729">
            <v>455.08194444444234</v>
          </cell>
          <cell r="AF1729">
            <v>45155.08260933806</v>
          </cell>
          <cell r="AG1729">
            <v>45164.891119976361</v>
          </cell>
          <cell r="AH1729">
            <v>45182.550694444442</v>
          </cell>
          <cell r="AI1729">
            <v>0.47420225694446344</v>
          </cell>
          <cell r="AJ1729">
            <v>8.2742171717171331</v>
          </cell>
          <cell r="AK1729">
            <v>40</v>
          </cell>
          <cell r="AL1729">
            <v>32</v>
          </cell>
          <cell r="AM1729">
            <v>25.531914893617024</v>
          </cell>
          <cell r="AN1729">
            <v>32.340425531914896</v>
          </cell>
          <cell r="AO1729">
            <v>22.531914893617024</v>
          </cell>
          <cell r="AP1729">
            <v>55</v>
          </cell>
          <cell r="AQ1729">
            <v>44</v>
          </cell>
          <cell r="AR1729">
            <v>39</v>
          </cell>
          <cell r="AS1729">
            <v>45192.693749999999</v>
          </cell>
          <cell r="AT1729">
            <v>45187.693749999999</v>
          </cell>
          <cell r="AU1729"/>
          <cell r="AV1729"/>
          <cell r="AW1729"/>
          <cell r="AX1729"/>
          <cell r="AY1729"/>
          <cell r="AZ1729"/>
          <cell r="BA1729"/>
          <cell r="BB1729"/>
          <cell r="BC1729" t="str">
            <v>PAID</v>
          </cell>
          <cell r="BD1729"/>
          <cell r="BE1729">
            <v>45151.693749999999</v>
          </cell>
          <cell r="BF1729">
            <v>189.30625000000146</v>
          </cell>
          <cell r="BG1729">
            <v>45148</v>
          </cell>
          <cell r="BH1729">
            <v>45341</v>
          </cell>
        </row>
        <row r="1730">
          <cell r="E1730" t="str">
            <v>X23010265232</v>
          </cell>
          <cell r="F1730" t="str">
            <v>CITY OF MUNTINLUPA - GERIATRICS</v>
          </cell>
          <cell r="G1730" t="str">
            <v>BLOCK 2D, VICTORIAHOMES-EMERALD HTS SUBD, MUNTINLUPA</v>
          </cell>
          <cell r="H1730" t="str">
            <v>MUNTINLUPA CITY</v>
          </cell>
          <cell r="I1730" t="str">
            <v>PARAÑAQUE</v>
          </cell>
          <cell r="J1730" t="str">
            <v>for FCOMP</v>
          </cell>
          <cell r="K1730" t="str">
            <v>W/ ISSUE</v>
          </cell>
          <cell r="L1730" t="str">
            <v>CHALLENGER</v>
          </cell>
          <cell r="M1730" t="str">
            <v>CLOSE</v>
          </cell>
          <cell r="N1730" t="str">
            <v>JSP</v>
          </cell>
          <cell r="O1730">
            <v>532.86</v>
          </cell>
          <cell r="P1730">
            <v>399.16829999999999</v>
          </cell>
          <cell r="Q1730">
            <v>461.38</v>
          </cell>
          <cell r="R1730">
            <v>103</v>
          </cell>
          <cell r="S1730">
            <v>1208015.78</v>
          </cell>
          <cell r="T1730" t="str">
            <v>NEW</v>
          </cell>
          <cell r="U1730">
            <v>323831.03000000003</v>
          </cell>
          <cell r="V1730">
            <v>234817.91</v>
          </cell>
          <cell r="W1730">
            <v>45069.536111111112</v>
          </cell>
          <cell r="X1730">
            <v>45072.638194444444</v>
          </cell>
          <cell r="Y1730">
            <v>45072</v>
          </cell>
          <cell r="Z1730"/>
          <cell r="AA1730">
            <v>45148.720138888886</v>
          </cell>
          <cell r="AB1730">
            <v>45694</v>
          </cell>
          <cell r="AC1730">
            <v>79.184027777773736</v>
          </cell>
          <cell r="AD1730">
            <v>76.081944444442343</v>
          </cell>
          <cell r="AE1730">
            <v>545.27986111111386</v>
          </cell>
          <cell r="AF1730">
            <v>45090.536111111112</v>
          </cell>
          <cell r="AG1730">
            <v>45099.936111111114</v>
          </cell>
          <cell r="AH1730">
            <v>45119.536111111112</v>
          </cell>
          <cell r="AI1730">
            <v>2.4745008680554292</v>
          </cell>
          <cell r="AJ1730">
            <v>10.905597222222276</v>
          </cell>
          <cell r="AK1730">
            <v>32</v>
          </cell>
          <cell r="AL1730">
            <v>32</v>
          </cell>
          <cell r="AM1730">
            <v>24</v>
          </cell>
          <cell r="AN1730">
            <v>30.4</v>
          </cell>
          <cell r="AO1730">
            <v>21</v>
          </cell>
          <cell r="AP1730">
            <v>50</v>
          </cell>
          <cell r="AQ1730">
            <v>40</v>
          </cell>
          <cell r="AR1730">
            <v>35</v>
          </cell>
          <cell r="AS1730">
            <v>45188.720138888886</v>
          </cell>
          <cell r="AT1730">
            <v>45183.720138888886</v>
          </cell>
          <cell r="AU1730"/>
          <cell r="AV1730"/>
          <cell r="AW1730"/>
          <cell r="AX1730"/>
          <cell r="AY1730"/>
          <cell r="AZ1730"/>
          <cell r="BA1730"/>
          <cell r="BB1730"/>
          <cell r="BC1730" t="str">
            <v>PAID</v>
          </cell>
          <cell r="BD1730"/>
          <cell r="BE1730">
            <v>45151.720138888886</v>
          </cell>
          <cell r="BF1730">
            <v>189.27986111111386</v>
          </cell>
          <cell r="BG1730">
            <v>45148</v>
          </cell>
          <cell r="BH1730">
            <v>45341</v>
          </cell>
        </row>
        <row r="1731">
          <cell r="E1731" t="str">
            <v>X23020611977</v>
          </cell>
          <cell r="F1731" t="str">
            <v>GLOBE TELECOM, INC.</v>
          </cell>
          <cell r="G1731" t="str">
            <v>MOLINO III, MOLINO III, BACOOR</v>
          </cell>
          <cell r="H1731" t="str">
            <v>BACOOR CITY</v>
          </cell>
          <cell r="I1731" t="str">
            <v>DASMA</v>
          </cell>
          <cell r="J1731"/>
          <cell r="K1731" t="str">
            <v>W/O ISSUE</v>
          </cell>
          <cell r="L1731" t="str">
            <v>CHALLENGER</v>
          </cell>
          <cell r="M1731" t="str">
            <v>CLOSE</v>
          </cell>
          <cell r="N1731" t="str">
            <v>JSP</v>
          </cell>
          <cell r="O1731">
            <v>12.21</v>
          </cell>
          <cell r="P1731">
            <v>9.9794999999999998</v>
          </cell>
          <cell r="Q1731">
            <v>16.63</v>
          </cell>
          <cell r="R1731">
            <v>20</v>
          </cell>
          <cell r="S1731">
            <v>138613.43</v>
          </cell>
          <cell r="T1731" t="str">
            <v>NEW</v>
          </cell>
          <cell r="U1731">
            <v>9512.86</v>
          </cell>
          <cell r="V1731">
            <v>9512.86</v>
          </cell>
          <cell r="W1731">
            <v>45161.523611111108</v>
          </cell>
          <cell r="X1731">
            <v>45167</v>
          </cell>
          <cell r="Y1731">
            <v>45162</v>
          </cell>
          <cell r="Z1731"/>
          <cell r="AA1731">
            <v>45170.643750000003</v>
          </cell>
          <cell r="AB1731">
            <v>45603.810416666667</v>
          </cell>
          <cell r="AC1731">
            <v>9.1201388888948713</v>
          </cell>
          <cell r="AD1731">
            <v>3.6437500000029104</v>
          </cell>
          <cell r="AE1731">
            <v>433.16666666666424</v>
          </cell>
          <cell r="AF1731">
            <v>45180.297804659494</v>
          </cell>
          <cell r="AG1731">
            <v>45189.104256272396</v>
          </cell>
          <cell r="AH1731">
            <v>45211.523611111108</v>
          </cell>
          <cell r="AI1731">
            <v>0.31413811728415664</v>
          </cell>
          <cell r="AJ1731">
            <v>10.829166666666605</v>
          </cell>
          <cell r="AK1731">
            <v>20</v>
          </cell>
          <cell r="AL1731">
            <v>36</v>
          </cell>
          <cell r="AM1731">
            <v>21.774193548387096</v>
          </cell>
          <cell r="AN1731">
            <v>27.58064516129032</v>
          </cell>
          <cell r="AO1731">
            <v>18.774193548387096</v>
          </cell>
          <cell r="AP1731">
            <v>40</v>
          </cell>
          <cell r="AQ1731">
            <v>32</v>
          </cell>
          <cell r="AR1731">
            <v>27</v>
          </cell>
          <cell r="AS1731">
            <v>45202.643750000003</v>
          </cell>
          <cell r="AT1731">
            <v>45197.643750000003</v>
          </cell>
          <cell r="AU1731"/>
          <cell r="AV1731"/>
          <cell r="AW1731"/>
          <cell r="AX1731"/>
          <cell r="AY1731"/>
          <cell r="AZ1731"/>
          <cell r="BA1731"/>
          <cell r="BB1731"/>
          <cell r="BC1731" t="str">
            <v>PAID</v>
          </cell>
          <cell r="BD1731"/>
          <cell r="BE1731">
            <v>45173.643750000003</v>
          </cell>
          <cell r="BF1731">
            <v>167.35624999999709</v>
          </cell>
          <cell r="BG1731">
            <v>45170</v>
          </cell>
          <cell r="BH1731">
            <v>45341</v>
          </cell>
        </row>
        <row r="1732">
          <cell r="E1732" t="str">
            <v>X21083850761</v>
          </cell>
          <cell r="F1732" t="str">
            <v>DITO TELECOMMUNITY CORPORATION</v>
          </cell>
          <cell r="G1732" t="str">
            <v>MOLAVE, DOÑA MANUELA SUBD PH 4-C, LAS PINAS CITY</v>
          </cell>
          <cell r="H1732" t="str">
            <v>LAS PIÑAS CITY</v>
          </cell>
          <cell r="I1732" t="str">
            <v>PARAÑAQUE</v>
          </cell>
          <cell r="J1732" t="str">
            <v>issue aroused on DITO rent to land owner</v>
          </cell>
          <cell r="K1732" t="str">
            <v>W/ ISSUE</v>
          </cell>
          <cell r="L1732" t="str">
            <v>CHALLENGER</v>
          </cell>
          <cell r="M1732" t="str">
            <v>CLOSE</v>
          </cell>
          <cell r="N1732" t="str">
            <v>JSP</v>
          </cell>
          <cell r="O1732">
            <v>212.88</v>
          </cell>
          <cell r="P1732">
            <v>163.9177</v>
          </cell>
          <cell r="Q1732">
            <v>348.65</v>
          </cell>
          <cell r="R1732">
            <v>31</v>
          </cell>
          <cell r="S1732">
            <v>914037.32</v>
          </cell>
          <cell r="T1732" t="str">
            <v>NEW</v>
          </cell>
          <cell r="U1732">
            <v>165547.01</v>
          </cell>
          <cell r="V1732">
            <v>181138.74</v>
          </cell>
          <cell r="W1732">
            <v>44944.665277777778</v>
          </cell>
          <cell r="X1732">
            <v>44951.710416666669</v>
          </cell>
          <cell r="Y1732">
            <v>44949</v>
          </cell>
          <cell r="Z1732"/>
          <cell r="AA1732">
            <v>45202.449305555558</v>
          </cell>
          <cell r="AB1732">
            <v>45643.38958333333</v>
          </cell>
          <cell r="AC1732">
            <v>257.78402777777956</v>
          </cell>
          <cell r="AD1732">
            <v>250.73888888888905</v>
          </cell>
          <cell r="AE1732">
            <v>440.94027777777228</v>
          </cell>
          <cell r="AF1732">
            <v>44967.136975890986</v>
          </cell>
          <cell r="AG1732">
            <v>44976.929428721174</v>
          </cell>
          <cell r="AH1732">
            <v>44994.665277777778</v>
          </cell>
          <cell r="AI1732">
            <v>7.5903074845679539</v>
          </cell>
          <cell r="AJ1732">
            <v>9.1862557870369219</v>
          </cell>
          <cell r="AK1732">
            <v>30</v>
          </cell>
          <cell r="AL1732">
            <v>36</v>
          </cell>
          <cell r="AM1732">
            <v>25.471698113207545</v>
          </cell>
          <cell r="AN1732">
            <v>32.264150943396224</v>
          </cell>
          <cell r="AO1732">
            <v>22.471698113207545</v>
          </cell>
          <cell r="AP1732">
            <v>48</v>
          </cell>
          <cell r="AQ1732">
            <v>38.400000000000006</v>
          </cell>
          <cell r="AR1732">
            <v>33.400000000000006</v>
          </cell>
          <cell r="AS1732">
            <v>45240.849305555559</v>
          </cell>
          <cell r="AT1732">
            <v>45235.849305555559</v>
          </cell>
          <cell r="AU1732"/>
          <cell r="AV1732"/>
          <cell r="AW1732"/>
          <cell r="AX1732"/>
          <cell r="AY1732"/>
          <cell r="AZ1732"/>
          <cell r="BA1732"/>
          <cell r="BB1732"/>
          <cell r="BC1732" t="str">
            <v>PAID</v>
          </cell>
          <cell r="BD1732"/>
          <cell r="BE1732">
            <v>45205.449305555558</v>
          </cell>
          <cell r="BF1732">
            <v>135.55069444444234</v>
          </cell>
          <cell r="BG1732">
            <v>45202</v>
          </cell>
          <cell r="BH1732">
            <v>45341</v>
          </cell>
        </row>
        <row r="1733">
          <cell r="E1733" t="str">
            <v>X21104681554</v>
          </cell>
          <cell r="F1733" t="str">
            <v>FOOD AND DRUG ADMINISTRATION</v>
          </cell>
          <cell r="G1733" t="str">
            <v>CIVIC, FILINVEST CORPORATE CITY, MUNTINLUPA</v>
          </cell>
          <cell r="H1733" t="str">
            <v>MUNTINLUPA CITY</v>
          </cell>
          <cell r="I1733" t="str">
            <v>PARAÑAQUE</v>
          </cell>
          <cell r="J1733"/>
          <cell r="K1733" t="str">
            <v>W/ ISSUE</v>
          </cell>
          <cell r="L1733" t="str">
            <v>CHALLENGER</v>
          </cell>
          <cell r="M1733" t="str">
            <v>CLOSE</v>
          </cell>
          <cell r="N1733" t="str">
            <v>JSP</v>
          </cell>
          <cell r="O1733">
            <v>29.04</v>
          </cell>
          <cell r="P1733">
            <v>11.4428</v>
          </cell>
          <cell r="Q1733">
            <v>39.630000000000003</v>
          </cell>
          <cell r="R1733">
            <v>27</v>
          </cell>
          <cell r="S1733">
            <v>169146.98</v>
          </cell>
          <cell r="T1733" t="str">
            <v>NEW</v>
          </cell>
          <cell r="U1733">
            <v>22631.02</v>
          </cell>
          <cell r="V1733">
            <v>23958.48</v>
          </cell>
          <cell r="W1733">
            <v>45196.366666666669</v>
          </cell>
          <cell r="X1733">
            <v>45198</v>
          </cell>
          <cell r="Y1733">
            <v>45197</v>
          </cell>
          <cell r="Z1733"/>
          <cell r="AA1733">
            <v>45217.320138888892</v>
          </cell>
          <cell r="AB1733">
            <v>45629</v>
          </cell>
          <cell r="AC1733">
            <v>20.953472222223354</v>
          </cell>
          <cell r="AD1733">
            <v>19.320138888891961</v>
          </cell>
          <cell r="AE1733">
            <v>411.67986111110804</v>
          </cell>
          <cell r="AF1733">
            <v>45215.140860215055</v>
          </cell>
          <cell r="AG1733">
            <v>45223.947311827957</v>
          </cell>
          <cell r="AH1733">
            <v>45246.366666666669</v>
          </cell>
          <cell r="AI1733">
            <v>0.72173070987658217</v>
          </cell>
          <cell r="AJ1733">
            <v>10.291996527777702</v>
          </cell>
          <cell r="AK1733">
            <v>20</v>
          </cell>
          <cell r="AL1733">
            <v>36</v>
          </cell>
          <cell r="AM1733">
            <v>21.774193548387096</v>
          </cell>
          <cell r="AN1733">
            <v>27.58064516129032</v>
          </cell>
          <cell r="AO1733">
            <v>18.774193548387096</v>
          </cell>
          <cell r="AP1733">
            <v>40</v>
          </cell>
          <cell r="AQ1733">
            <v>32</v>
          </cell>
          <cell r="AR1733">
            <v>27</v>
          </cell>
          <cell r="AS1733">
            <v>45249.320138888892</v>
          </cell>
          <cell r="AT1733">
            <v>45244.320138888892</v>
          </cell>
          <cell r="AU1733"/>
          <cell r="AV1733"/>
          <cell r="AW1733"/>
          <cell r="AX1733"/>
          <cell r="AY1733"/>
          <cell r="AZ1733"/>
          <cell r="BA1733"/>
          <cell r="BB1733"/>
          <cell r="BC1733" t="str">
            <v>PAID</v>
          </cell>
          <cell r="BD1733"/>
          <cell r="BE1733">
            <v>45220.320138888892</v>
          </cell>
          <cell r="BF1733">
            <v>120.67986111110804</v>
          </cell>
          <cell r="BG1733">
            <v>45217</v>
          </cell>
          <cell r="BH1733">
            <v>45341</v>
          </cell>
        </row>
        <row r="1734">
          <cell r="E1734" t="str">
            <v>X23020682657</v>
          </cell>
          <cell r="F1734" t="str">
            <v>FANTASTE FOOD GROUP INC.</v>
          </cell>
          <cell r="G1734" t="str">
            <v>ALABANG-ZAPOTE, PAMPLONA III, LAS PINAS CITY</v>
          </cell>
          <cell r="H1734" t="str">
            <v>LAS PIÑAS CITY</v>
          </cell>
          <cell r="I1734" t="str">
            <v>PARAÑAQUE</v>
          </cell>
          <cell r="J1734"/>
          <cell r="K1734"/>
          <cell r="L1734" t="str">
            <v>ECOM</v>
          </cell>
          <cell r="M1734" t="str">
            <v>CLOSE</v>
          </cell>
          <cell r="N1734" t="str">
            <v>RRG</v>
          </cell>
          <cell r="O1734">
            <v>5.1100000000000003</v>
          </cell>
          <cell r="P1734">
            <v>3.22</v>
          </cell>
          <cell r="Q1734">
            <v>7.02</v>
          </cell>
          <cell r="R1734">
            <v>0</v>
          </cell>
          <cell r="S1734">
            <v>16962.990000000002</v>
          </cell>
          <cell r="T1734" t="str">
            <v>TERMINATION</v>
          </cell>
          <cell r="U1734">
            <v>3982.23</v>
          </cell>
          <cell r="V1734">
            <v>3493.85</v>
          </cell>
          <cell r="W1734">
            <v>44998.68472222222</v>
          </cell>
          <cell r="X1734">
            <v>45001</v>
          </cell>
          <cell r="Y1734">
            <v>45000</v>
          </cell>
          <cell r="Z1734"/>
          <cell r="AA1734">
            <v>45009</v>
          </cell>
          <cell r="AB1734">
            <v>45504.905555555553</v>
          </cell>
          <cell r="AC1734">
            <v>10.315277777779556</v>
          </cell>
          <cell r="AD1734">
            <v>8</v>
          </cell>
          <cell r="AE1734">
            <v>495.90555555555329</v>
          </cell>
          <cell r="AF1734">
            <v>45017.458915770607</v>
          </cell>
          <cell r="AG1734">
            <v>45026.265367383508</v>
          </cell>
          <cell r="AH1734">
            <v>45048.68472222222</v>
          </cell>
          <cell r="AI1734">
            <v>0.35530401234574027</v>
          </cell>
          <cell r="AJ1734">
            <v>12.397638888888832</v>
          </cell>
          <cell r="AK1734">
            <v>20</v>
          </cell>
          <cell r="AL1734">
            <v>36</v>
          </cell>
          <cell r="AM1734">
            <v>21.774193548387096</v>
          </cell>
          <cell r="AN1734">
            <v>27.58064516129032</v>
          </cell>
          <cell r="AO1734">
            <v>18.774193548387096</v>
          </cell>
          <cell r="AP1734">
            <v>40</v>
          </cell>
          <cell r="AQ1734">
            <v>32</v>
          </cell>
          <cell r="AR1734">
            <v>27</v>
          </cell>
          <cell r="AS1734">
            <v>45041</v>
          </cell>
          <cell r="AT1734">
            <v>45036</v>
          </cell>
          <cell r="AU1734"/>
          <cell r="AV1734"/>
          <cell r="AW1734"/>
          <cell r="AX1734"/>
          <cell r="AY1734"/>
          <cell r="AZ1734"/>
          <cell r="BA1734"/>
          <cell r="BB1734"/>
          <cell r="BC1734" t="str">
            <v>PAID</v>
          </cell>
          <cell r="BD1734"/>
          <cell r="BE1734">
            <v>45012</v>
          </cell>
          <cell r="BF1734">
            <v>330</v>
          </cell>
          <cell r="BG1734">
            <v>45036</v>
          </cell>
          <cell r="BH1734">
            <v>45342</v>
          </cell>
        </row>
        <row r="1735">
          <cell r="E1735" t="str">
            <v>X23030767490</v>
          </cell>
          <cell r="F1735" t="str">
            <v>CITY OF BACOOR NATIONAL HIGH SCHOOL - SAN NICOLAS</v>
          </cell>
          <cell r="G1735" t="str">
            <v>BLOCK 29, GREEN VALLEY SUBD SECT B, BACOOR</v>
          </cell>
          <cell r="H1735" t="str">
            <v>BACOOR CITY</v>
          </cell>
          <cell r="I1735" t="str">
            <v>DASMA</v>
          </cell>
          <cell r="J1735"/>
          <cell r="K1735" t="str">
            <v>W/O ISSUE</v>
          </cell>
          <cell r="L1735" t="str">
            <v>CHALLENGER</v>
          </cell>
          <cell r="M1735" t="str">
            <v>CLOSE</v>
          </cell>
          <cell r="N1735" t="str">
            <v>JSP</v>
          </cell>
          <cell r="O1735">
            <v>88.15</v>
          </cell>
          <cell r="P1735">
            <v>63.6021</v>
          </cell>
          <cell r="Q1735">
            <v>130.05000000000001</v>
          </cell>
          <cell r="R1735">
            <v>50</v>
          </cell>
          <cell r="S1735">
            <v>417555.4</v>
          </cell>
          <cell r="T1735" t="str">
            <v>NEW</v>
          </cell>
          <cell r="U1735">
            <v>68719</v>
          </cell>
          <cell r="V1735">
            <v>71295.92</v>
          </cell>
          <cell r="W1735">
            <v>45223.636111111111</v>
          </cell>
          <cell r="X1735">
            <v>45225</v>
          </cell>
          <cell r="Y1735">
            <v>45226</v>
          </cell>
          <cell r="Z1735"/>
          <cell r="AA1735">
            <v>45237.832638888889</v>
          </cell>
          <cell r="AB1735">
            <v>45603.725694444445</v>
          </cell>
          <cell r="AC1735">
            <v>14.196527777778101</v>
          </cell>
          <cell r="AD1735">
            <v>12.832638888889051</v>
          </cell>
          <cell r="AE1735">
            <v>365.8930555555562</v>
          </cell>
          <cell r="AF1735">
            <v>45244.843007662836</v>
          </cell>
          <cell r="AG1735">
            <v>45254.298180076628</v>
          </cell>
          <cell r="AH1735">
            <v>45273.636111111111</v>
          </cell>
          <cell r="AI1735">
            <v>0.43984968542261205</v>
          </cell>
          <cell r="AJ1735">
            <v>8.3157512626262768</v>
          </cell>
          <cell r="AK1735">
            <v>26</v>
          </cell>
          <cell r="AL1735">
            <v>36</v>
          </cell>
          <cell r="AM1735">
            <v>24.206896551724139</v>
          </cell>
          <cell r="AN1735">
            <v>30.662068965517239</v>
          </cell>
          <cell r="AO1735">
            <v>21.206896551724139</v>
          </cell>
          <cell r="AP1735">
            <v>44</v>
          </cell>
          <cell r="AQ1735">
            <v>35.200000000000003</v>
          </cell>
          <cell r="AR1735">
            <v>30.200000000000003</v>
          </cell>
          <cell r="AS1735">
            <v>45273.032638888886</v>
          </cell>
          <cell r="AT1735">
            <v>45268.032638888886</v>
          </cell>
          <cell r="AU1735"/>
          <cell r="AV1735"/>
          <cell r="AW1735"/>
          <cell r="AX1735"/>
          <cell r="AY1735"/>
          <cell r="AZ1735"/>
          <cell r="BA1735"/>
          <cell r="BB1735"/>
          <cell r="BC1735" t="str">
            <v>PAID</v>
          </cell>
          <cell r="BD1735"/>
          <cell r="BE1735">
            <v>45240.832638888889</v>
          </cell>
          <cell r="BF1735">
            <v>102.16736111111095</v>
          </cell>
          <cell r="BG1735">
            <v>45237</v>
          </cell>
          <cell r="BH1735">
            <v>45343</v>
          </cell>
        </row>
        <row r="1736">
          <cell r="E1736" t="str">
            <v>X23051955167</v>
          </cell>
          <cell r="F1736" t="str">
            <v>TERP ASIA CONSTRUCTION CORPORATION</v>
          </cell>
          <cell r="G1736" t="str">
            <v>EDISON, EDISON INDUSTRIAL COMPLEX, PARANAQUE</v>
          </cell>
          <cell r="H1736" t="str">
            <v>PARAÑAQUE CITY</v>
          </cell>
          <cell r="I1736" t="str">
            <v>PARAÑAQUE</v>
          </cell>
          <cell r="J1736" t="str">
            <v>energized Nov 24, 2023</v>
          </cell>
          <cell r="K1736" t="str">
            <v>W/O ISSUE</v>
          </cell>
          <cell r="L1736" t="str">
            <v>VJC</v>
          </cell>
          <cell r="M1736" t="str">
            <v>CLOSE</v>
          </cell>
          <cell r="N1736" t="str">
            <v>JSP</v>
          </cell>
          <cell r="O1736">
            <v>240.76</v>
          </cell>
          <cell r="P1736">
            <v>286.3236</v>
          </cell>
          <cell r="Q1736">
            <v>359.27</v>
          </cell>
          <cell r="R1736">
            <v>692</v>
          </cell>
          <cell r="S1736">
            <v>2067617.38</v>
          </cell>
          <cell r="T1736" t="str">
            <v>NEW</v>
          </cell>
          <cell r="U1736">
            <v>187648.93</v>
          </cell>
          <cell r="V1736">
            <v>215262.33</v>
          </cell>
          <cell r="W1736">
            <v>45247.40902777778</v>
          </cell>
          <cell r="X1736">
            <v>45251.640972222223</v>
          </cell>
          <cell r="Y1736">
            <v>45248</v>
          </cell>
          <cell r="Z1736"/>
          <cell r="AA1736">
            <v>45259.331944444442</v>
          </cell>
          <cell r="AB1736">
            <v>45650.343055555553</v>
          </cell>
          <cell r="AC1736">
            <v>11.922916666662786</v>
          </cell>
          <cell r="AD1736">
            <v>7.6909722222189885</v>
          </cell>
          <cell r="AE1736">
            <v>391.01111111111095</v>
          </cell>
          <cell r="AF1736">
            <v>45262.957414874552</v>
          </cell>
          <cell r="AG1736">
            <v>45270.903651433691</v>
          </cell>
          <cell r="AH1736">
            <v>45297.40902777778</v>
          </cell>
          <cell r="AI1736">
            <v>0.48210054347810394</v>
          </cell>
          <cell r="AJ1736">
            <v>8.146064814814812</v>
          </cell>
          <cell r="AK1736">
            <v>30</v>
          </cell>
          <cell r="AL1736">
            <v>23</v>
          </cell>
          <cell r="AM1736">
            <v>18.548387096774192</v>
          </cell>
          <cell r="AN1736">
            <v>23.494623655913976</v>
          </cell>
          <cell r="AO1736">
            <v>15.548387096774192</v>
          </cell>
          <cell r="AP1736">
            <v>48</v>
          </cell>
          <cell r="AQ1736">
            <v>38.400000000000006</v>
          </cell>
          <cell r="AR1736">
            <v>33.400000000000006</v>
          </cell>
          <cell r="AS1736">
            <v>45297.731944444444</v>
          </cell>
          <cell r="AT1736">
            <v>45292.731944444444</v>
          </cell>
          <cell r="AU1736"/>
          <cell r="AV1736"/>
          <cell r="AW1736"/>
          <cell r="AX1736"/>
          <cell r="AY1736"/>
          <cell r="AZ1736"/>
          <cell r="BA1736"/>
          <cell r="BB1736"/>
          <cell r="BC1736" t="str">
            <v>PAID</v>
          </cell>
          <cell r="BD1736"/>
          <cell r="BE1736">
            <v>45262.331944444442</v>
          </cell>
          <cell r="BF1736">
            <v>80.668055555557657</v>
          </cell>
          <cell r="BG1736">
            <v>45254</v>
          </cell>
          <cell r="BH1736">
            <v>45343</v>
          </cell>
        </row>
        <row r="1737">
          <cell r="E1737" t="str">
            <v>X23020554687</v>
          </cell>
          <cell r="F1737" t="str">
            <v>DONG MIN SHIN</v>
          </cell>
          <cell r="G1737" t="str">
            <v>AGUIRRE, BF HOMES, PARANAQUE</v>
          </cell>
          <cell r="H1737" t="str">
            <v>PARAÑAQUE CITY</v>
          </cell>
          <cell r="I1737" t="str">
            <v>PARAÑAQUE</v>
          </cell>
          <cell r="J1737"/>
          <cell r="K1737" t="str">
            <v>W/ ISSUE</v>
          </cell>
          <cell r="L1737" t="str">
            <v>ECOM</v>
          </cell>
          <cell r="M1737" t="str">
            <v>CLOSE</v>
          </cell>
          <cell r="N1737" t="str">
            <v>RRG</v>
          </cell>
          <cell r="O1737">
            <v>97.14</v>
          </cell>
          <cell r="P1737">
            <v>71.056700000000006</v>
          </cell>
          <cell r="Q1737">
            <v>140.85</v>
          </cell>
          <cell r="R1737">
            <v>49</v>
          </cell>
          <cell r="S1737">
            <v>500424.42</v>
          </cell>
          <cell r="T1737" t="str">
            <v>NEW</v>
          </cell>
          <cell r="U1737">
            <v>75351.58</v>
          </cell>
          <cell r="V1737">
            <v>53883.78</v>
          </cell>
          <cell r="W1737">
            <v>45212.595833333333</v>
          </cell>
          <cell r="X1737">
            <v>45217</v>
          </cell>
          <cell r="Y1737">
            <v>45215</v>
          </cell>
          <cell r="Z1737"/>
          <cell r="AA1737">
            <v>45244</v>
          </cell>
          <cell r="AB1737">
            <v>45518.275694444441</v>
          </cell>
          <cell r="AC1737">
            <v>31.404166666667152</v>
          </cell>
          <cell r="AD1737">
            <v>27</v>
          </cell>
          <cell r="AE1737">
            <v>274.27569444444089</v>
          </cell>
          <cell r="AF1737">
            <v>45233.802729885057</v>
          </cell>
          <cell r="AG1737">
            <v>45243.25790229885</v>
          </cell>
          <cell r="AH1737">
            <v>45262.595833333333</v>
          </cell>
          <cell r="AI1737">
            <v>0.97299234330485829</v>
          </cell>
          <cell r="AJ1737">
            <v>6.2335385101009289</v>
          </cell>
          <cell r="AK1737">
            <v>26</v>
          </cell>
          <cell r="AL1737">
            <v>36</v>
          </cell>
          <cell r="AM1737">
            <v>24.206896551724139</v>
          </cell>
          <cell r="AN1737">
            <v>30.662068965517239</v>
          </cell>
          <cell r="AO1737">
            <v>21.206896551724139</v>
          </cell>
          <cell r="AP1737">
            <v>44</v>
          </cell>
          <cell r="AQ1737">
            <v>35.200000000000003</v>
          </cell>
          <cell r="AR1737">
            <v>30.200000000000003</v>
          </cell>
          <cell r="AS1737">
            <v>45279.199999999997</v>
          </cell>
          <cell r="AT1737">
            <v>45274.2</v>
          </cell>
          <cell r="AU1737"/>
          <cell r="AV1737"/>
          <cell r="AW1737"/>
          <cell r="AX1737"/>
          <cell r="AY1737"/>
          <cell r="AZ1737"/>
          <cell r="BA1737"/>
          <cell r="BB1737"/>
          <cell r="BC1737" t="str">
            <v>PAID</v>
          </cell>
          <cell r="BD1737" t="str">
            <v>WITH BACKJOB</v>
          </cell>
          <cell r="BE1737">
            <v>45247</v>
          </cell>
          <cell r="BF1737">
            <v>108</v>
          </cell>
          <cell r="BG1737">
            <v>45241</v>
          </cell>
          <cell r="BH1737">
            <v>45355</v>
          </cell>
        </row>
        <row r="1738">
          <cell r="E1738" t="str">
            <v>X23051650767</v>
          </cell>
          <cell r="F1738" t="str">
            <v>TEODORICO GARCIA VILLARUEL</v>
          </cell>
          <cell r="G1738" t="str">
            <v>ROSE, GOLDEN ACRES SUBD, LAS PINAS CITY</v>
          </cell>
          <cell r="H1738" t="str">
            <v>LAS PIÑAS CITY</v>
          </cell>
          <cell r="I1738" t="str">
            <v>PARAÑAQUE</v>
          </cell>
          <cell r="J1738" t="str">
            <v>Dec 21 energization</v>
          </cell>
          <cell r="K1738" t="str">
            <v>W/ ISSUE</v>
          </cell>
          <cell r="L1738" t="str">
            <v>ECOM</v>
          </cell>
          <cell r="M1738" t="str">
            <v>CLOSE</v>
          </cell>
          <cell r="N1738" t="str">
            <v>RRG</v>
          </cell>
          <cell r="O1738">
            <v>81.55</v>
          </cell>
          <cell r="P1738">
            <v>77.955780000000004</v>
          </cell>
          <cell r="Q1738">
            <v>94.77</v>
          </cell>
          <cell r="R1738">
            <v>24.5</v>
          </cell>
          <cell r="S1738">
            <v>462527.27</v>
          </cell>
          <cell r="T1738" t="str">
            <v>NEW</v>
          </cell>
          <cell r="U1738">
            <v>54637</v>
          </cell>
          <cell r="V1738">
            <v>37597.07</v>
          </cell>
          <cell r="W1738">
            <v>45226.411805555559</v>
          </cell>
          <cell r="X1738">
            <v>45230</v>
          </cell>
          <cell r="Y1738">
            <v>45226</v>
          </cell>
          <cell r="Z1738"/>
          <cell r="AA1738">
            <v>45282.323611111111</v>
          </cell>
          <cell r="AB1738">
            <v>45504.882638888892</v>
          </cell>
          <cell r="AC1738">
            <v>55.911805555551837</v>
          </cell>
          <cell r="AD1738">
            <v>52.323611111110949</v>
          </cell>
          <cell r="AE1738">
            <v>222.55902777778101</v>
          </cell>
          <cell r="AF1738">
            <v>45246.497307414298</v>
          </cell>
          <cell r="AG1738">
            <v>45255.653441243288</v>
          </cell>
          <cell r="AH1738">
            <v>45276.411805555559</v>
          </cell>
          <cell r="AI1738">
            <v>1.8164584172033142</v>
          </cell>
          <cell r="AJ1738">
            <v>5.299024470899548</v>
          </cell>
          <cell r="AK1738">
            <v>23</v>
          </cell>
          <cell r="AL1738">
            <v>36</v>
          </cell>
          <cell r="AM1738">
            <v>23.085501858736059</v>
          </cell>
          <cell r="AN1738">
            <v>29.241635687732341</v>
          </cell>
          <cell r="AO1738">
            <v>20.085501858736059</v>
          </cell>
          <cell r="AP1738">
            <v>42</v>
          </cell>
          <cell r="AQ1738">
            <v>33.6</v>
          </cell>
          <cell r="AR1738">
            <v>28.6</v>
          </cell>
          <cell r="AS1738">
            <v>45315.923611111109</v>
          </cell>
          <cell r="AT1738">
            <v>45310.923611111109</v>
          </cell>
          <cell r="AU1738"/>
          <cell r="AV1738"/>
          <cell r="AW1738"/>
          <cell r="AX1738"/>
          <cell r="AY1738"/>
          <cell r="AZ1738"/>
          <cell r="BA1738"/>
          <cell r="BB1738"/>
          <cell r="BC1738" t="str">
            <v>PAID</v>
          </cell>
          <cell r="BD1738" t="str">
            <v>WITH BACKJOB</v>
          </cell>
          <cell r="BE1738">
            <v>45285.323611111111</v>
          </cell>
          <cell r="BF1738">
            <v>69.676388888889051</v>
          </cell>
          <cell r="BG1738">
            <v>45281</v>
          </cell>
          <cell r="BH1738">
            <v>45355</v>
          </cell>
        </row>
        <row r="1739">
          <cell r="E1739" t="str">
            <v>X23103918969</v>
          </cell>
          <cell r="F1739" t="str">
            <v>BRILLO DEL ESTE DEVELOPMENT CORP.</v>
          </cell>
          <cell r="G1739" t="str">
            <v>PRES. M. ROXAS, TAMBO, PARANAQUE</v>
          </cell>
          <cell r="H1739" t="str">
            <v>PARAÑAQUE CITY</v>
          </cell>
          <cell r="I1739" t="str">
            <v>PARAÑAQUE</v>
          </cell>
          <cell r="J1739" t="str">
            <v>to energize on Nov 12, 2023</v>
          </cell>
          <cell r="K1739" t="str">
            <v>W/O ISSUE</v>
          </cell>
          <cell r="L1739" t="str">
            <v>CHALLENGER</v>
          </cell>
          <cell r="M1739" t="str">
            <v>CLOSE</v>
          </cell>
          <cell r="N1739" t="str">
            <v>JSP</v>
          </cell>
          <cell r="O1739">
            <v>108.83</v>
          </cell>
          <cell r="P1739">
            <v>48.885599999999997</v>
          </cell>
          <cell r="Q1739">
            <v>146.13</v>
          </cell>
          <cell r="R1739">
            <v>150</v>
          </cell>
          <cell r="S1739">
            <v>763052.95</v>
          </cell>
          <cell r="T1739" t="str">
            <v>NEW</v>
          </cell>
          <cell r="U1739">
            <v>84836.74</v>
          </cell>
          <cell r="V1739">
            <v>91981.74</v>
          </cell>
          <cell r="W1739">
            <v>45225.686111111114</v>
          </cell>
          <cell r="X1739">
            <v>45230</v>
          </cell>
          <cell r="Y1739">
            <v>45226</v>
          </cell>
          <cell r="Z1739"/>
          <cell r="AA1739">
            <v>45242.575694444444</v>
          </cell>
          <cell r="AB1739">
            <v>45603.74722222222</v>
          </cell>
          <cell r="AC1739">
            <v>16.889583333329938</v>
          </cell>
          <cell r="AD1739">
            <v>12.575694444443798</v>
          </cell>
          <cell r="AE1739">
            <v>361.17152777777665</v>
          </cell>
          <cell r="AF1739">
            <v>45245.13215427658</v>
          </cell>
          <cell r="AG1739">
            <v>45254.11776578737</v>
          </cell>
          <cell r="AH1739">
            <v>45275.686111111114</v>
          </cell>
          <cell r="AI1739">
            <v>0.56433944310886086</v>
          </cell>
          <cell r="AJ1739">
            <v>8.2084438131312876</v>
          </cell>
          <cell r="AK1739">
            <v>26</v>
          </cell>
          <cell r="AL1739">
            <v>32</v>
          </cell>
          <cell r="AM1739">
            <v>22.446043165467625</v>
          </cell>
          <cell r="AN1739">
            <v>28.431654676258994</v>
          </cell>
          <cell r="AO1739">
            <v>19.446043165467625</v>
          </cell>
          <cell r="AP1739">
            <v>44</v>
          </cell>
          <cell r="AQ1739">
            <v>35.200000000000003</v>
          </cell>
          <cell r="AR1739">
            <v>30.200000000000003</v>
          </cell>
          <cell r="AS1739">
            <v>45277.775694444441</v>
          </cell>
          <cell r="AT1739">
            <v>45272.775694444441</v>
          </cell>
          <cell r="AU1739"/>
          <cell r="AV1739"/>
          <cell r="AW1739"/>
          <cell r="AX1739"/>
          <cell r="AY1739"/>
          <cell r="AZ1739"/>
          <cell r="BA1739"/>
          <cell r="BB1739"/>
          <cell r="BC1739" t="str">
            <v>PAID</v>
          </cell>
          <cell r="BD1739"/>
          <cell r="BE1739">
            <v>45245.575694444444</v>
          </cell>
          <cell r="BF1739">
            <v>110.4243055555562</v>
          </cell>
          <cell r="BG1739">
            <v>45242</v>
          </cell>
          <cell r="BH1739">
            <v>45356</v>
          </cell>
        </row>
        <row r="1740">
          <cell r="E1740" t="str">
            <v>X22083405545</v>
          </cell>
          <cell r="F1740" t="str">
            <v>AYALA LAND, INC.</v>
          </cell>
          <cell r="G1740" t="str">
            <v>BLOCK 02, ARDIA VERMOSA, IMUS</v>
          </cell>
          <cell r="H1740" t="str">
            <v>IMUS CITY</v>
          </cell>
          <cell r="I1740" t="str">
            <v>DASMA</v>
          </cell>
          <cell r="J1740" t="str">
            <v>energize on June 15, with metering; Willy Baetiong - G2 South Business Area</v>
          </cell>
          <cell r="K1740" t="str">
            <v>W/ ISSUE</v>
          </cell>
          <cell r="L1740" t="str">
            <v>CHALLENGER</v>
          </cell>
          <cell r="M1740" t="str">
            <v>CLOSE</v>
          </cell>
          <cell r="N1740" t="str">
            <v>JSP</v>
          </cell>
          <cell r="O1740">
            <v>164.04</v>
          </cell>
          <cell r="P1740">
            <v>100.8062</v>
          </cell>
          <cell r="Q1740">
            <v>230.32</v>
          </cell>
          <cell r="R1740">
            <v>50</v>
          </cell>
          <cell r="S1740">
            <v>537837.38</v>
          </cell>
          <cell r="T1740" t="str">
            <v>NEW</v>
          </cell>
          <cell r="U1740">
            <v>127837.98</v>
          </cell>
          <cell r="V1740">
            <v>62006.77</v>
          </cell>
          <cell r="W1740">
            <v>45008.415277777778</v>
          </cell>
          <cell r="X1740">
            <v>45012</v>
          </cell>
          <cell r="Y1740">
            <v>45009</v>
          </cell>
          <cell r="Z1740"/>
          <cell r="AA1740">
            <v>45099.655555555553</v>
          </cell>
          <cell r="AB1740">
            <v>45586.650694444441</v>
          </cell>
          <cell r="AC1740">
            <v>91.240277777775191</v>
          </cell>
          <cell r="AD1740">
            <v>87.655555555553292</v>
          </cell>
          <cell r="AE1740">
            <v>486.9951388888876</v>
          </cell>
          <cell r="AF1740">
            <v>45030.283698830412</v>
          </cell>
          <cell r="AG1740">
            <v>45039.915277777778</v>
          </cell>
          <cell r="AH1740">
            <v>45058.415277777778</v>
          </cell>
          <cell r="AI1740">
            <v>2.7516909171075055</v>
          </cell>
          <cell r="AJ1740">
            <v>10.5868508454106</v>
          </cell>
          <cell r="AK1740">
            <v>28</v>
          </cell>
          <cell r="AL1740">
            <v>36</v>
          </cell>
          <cell r="AM1740">
            <v>24.868421052631579</v>
          </cell>
          <cell r="AN1740">
            <v>31.499999999999996</v>
          </cell>
          <cell r="AO1740">
            <v>21.868421052631579</v>
          </cell>
          <cell r="AP1740">
            <v>46</v>
          </cell>
          <cell r="AQ1740">
            <v>36.800000000000004</v>
          </cell>
          <cell r="AR1740">
            <v>31.800000000000004</v>
          </cell>
          <cell r="AS1740">
            <v>45136.455555555556</v>
          </cell>
          <cell r="AT1740">
            <v>45131.455555555556</v>
          </cell>
          <cell r="AU1740"/>
          <cell r="AV1740"/>
          <cell r="AW1740"/>
          <cell r="AX1740"/>
          <cell r="AY1740"/>
          <cell r="AZ1740"/>
          <cell r="BA1740"/>
          <cell r="BB1740"/>
          <cell r="BC1740" t="str">
            <v>PAID</v>
          </cell>
          <cell r="BD1740"/>
          <cell r="BE1740">
            <v>45102.655555555553</v>
          </cell>
          <cell r="BF1740">
            <v>253.34444444444671</v>
          </cell>
          <cell r="BG1740">
            <v>45099</v>
          </cell>
          <cell r="BH1740">
            <v>45356</v>
          </cell>
        </row>
        <row r="1741">
          <cell r="E1741" t="str">
            <v>X23072658655</v>
          </cell>
          <cell r="F1741" t="str">
            <v>MAULIK RAMNIKLAL PAREKH</v>
          </cell>
          <cell r="G1741" t="str">
            <v>MANGO, AYALA-ALABANG VILL, MUNTINLUPA</v>
          </cell>
          <cell r="H1741" t="str">
            <v>MUNTINLUPA CITY</v>
          </cell>
          <cell r="I1741" t="str">
            <v>PARAÑAQUE</v>
          </cell>
          <cell r="J1741"/>
          <cell r="K1741" t="str">
            <v>W/ ISSUE</v>
          </cell>
          <cell r="L1741" t="str">
            <v>CHALLENGER</v>
          </cell>
          <cell r="M1741" t="str">
            <v>CLOSE</v>
          </cell>
          <cell r="N1741" t="str">
            <v>JSP</v>
          </cell>
          <cell r="O1741">
            <v>289.3</v>
          </cell>
          <cell r="P1741">
            <v>191.43559999999999</v>
          </cell>
          <cell r="Q1741">
            <v>379.12</v>
          </cell>
          <cell r="R1741">
            <v>142.6</v>
          </cell>
          <cell r="S1741">
            <v>1239350.33</v>
          </cell>
          <cell r="T1741" t="str">
            <v>NEW</v>
          </cell>
          <cell r="U1741">
            <v>221935.05</v>
          </cell>
          <cell r="V1741">
            <v>299240.68</v>
          </cell>
          <cell r="W1741">
            <v>45133.567361111112</v>
          </cell>
          <cell r="X1741">
            <v>45135</v>
          </cell>
          <cell r="Y1741">
            <v>45133</v>
          </cell>
          <cell r="Z1741"/>
          <cell r="AA1741">
            <v>45169.325694444444</v>
          </cell>
          <cell r="AB1741">
            <v>45544.693749999999</v>
          </cell>
          <cell r="AC1741">
            <v>35.758333333331393</v>
          </cell>
          <cell r="AD1741">
            <v>34.325694444443798</v>
          </cell>
          <cell r="AE1741">
            <v>375.36805555555475</v>
          </cell>
          <cell r="AF1741">
            <v>45154.096772875819</v>
          </cell>
          <cell r="AG1741">
            <v>45163.371282679742</v>
          </cell>
          <cell r="AH1741">
            <v>45183.567361111112</v>
          </cell>
          <cell r="AI1741">
            <v>1.1397968749999381</v>
          </cell>
          <cell r="AJ1741">
            <v>7.8201678240740575</v>
          </cell>
          <cell r="AK1741">
            <v>30</v>
          </cell>
          <cell r="AL1741">
            <v>32</v>
          </cell>
          <cell r="AM1741">
            <v>23.52941176470588</v>
          </cell>
          <cell r="AN1741">
            <v>29.803921568627448</v>
          </cell>
          <cell r="AO1741">
            <v>20.52941176470588</v>
          </cell>
          <cell r="AP1741">
            <v>48</v>
          </cell>
          <cell r="AQ1741">
            <v>38.400000000000006</v>
          </cell>
          <cell r="AR1741">
            <v>33.400000000000006</v>
          </cell>
          <cell r="AS1741">
            <v>45207.725694444445</v>
          </cell>
          <cell r="AT1741">
            <v>45202.725694444445</v>
          </cell>
          <cell r="AU1741"/>
          <cell r="AV1741"/>
          <cell r="AW1741"/>
          <cell r="AX1741"/>
          <cell r="AY1741"/>
          <cell r="AZ1741"/>
          <cell r="BA1741"/>
          <cell r="BB1741"/>
          <cell r="BC1741" t="str">
            <v>PAID</v>
          </cell>
          <cell r="BD1741"/>
          <cell r="BE1741">
            <v>45172.325694444444</v>
          </cell>
          <cell r="BF1741">
            <v>183.6743055555562</v>
          </cell>
          <cell r="BG1741">
            <v>45168</v>
          </cell>
          <cell r="BH1741">
            <v>45356</v>
          </cell>
        </row>
        <row r="1742">
          <cell r="E1742" t="str">
            <v>X23020596579</v>
          </cell>
          <cell r="F1742" t="str">
            <v>DITO TELECOMMUNITY CORPORATION</v>
          </cell>
          <cell r="G1742" t="str">
            <v>MOLAVE, DOÑA MANUELA SUBD PH 4-C, LAS PINAS CITY</v>
          </cell>
          <cell r="H1742" t="str">
            <v>LAS PIÑAS CITY</v>
          </cell>
          <cell r="I1742" t="str">
            <v>PARAÑAQUE</v>
          </cell>
          <cell r="J1742" t="str">
            <v>issue aroused on DITO rent to land owner</v>
          </cell>
          <cell r="K1742" t="str">
            <v>W/ ISSUE</v>
          </cell>
          <cell r="L1742" t="str">
            <v>CHALLENGER</v>
          </cell>
          <cell r="M1742" t="str">
            <v>CLOSE</v>
          </cell>
          <cell r="N1742" t="str">
            <v>JSP</v>
          </cell>
          <cell r="O1742">
            <v>33.833500000000001</v>
          </cell>
          <cell r="P1742">
            <v>30.458500000000001</v>
          </cell>
          <cell r="Q1742">
            <v>53.88</v>
          </cell>
          <cell r="R1742">
            <v>36</v>
          </cell>
          <cell r="S1742">
            <v>177786.06</v>
          </cell>
          <cell r="T1742" t="str">
            <v>NEW</v>
          </cell>
          <cell r="U1742">
            <v>26366.25</v>
          </cell>
          <cell r="V1742">
            <v>28943.07</v>
          </cell>
          <cell r="W1742">
            <v>45012.359027777777</v>
          </cell>
          <cell r="X1742">
            <v>45016</v>
          </cell>
          <cell r="Y1742">
            <v>45015</v>
          </cell>
          <cell r="Z1742"/>
          <cell r="AA1742">
            <v>45202.450694444444</v>
          </cell>
          <cell r="AB1742">
            <v>45509.79583333333</v>
          </cell>
          <cell r="AC1742">
            <v>190.09166666666715</v>
          </cell>
          <cell r="AD1742">
            <v>186.4506944444438</v>
          </cell>
          <cell r="AE1742">
            <v>307.34513888888614</v>
          </cell>
          <cell r="AF1742">
            <v>45032.444529636516</v>
          </cell>
          <cell r="AG1742">
            <v>45041.600663465506</v>
          </cell>
          <cell r="AH1742">
            <v>45062.359027777777</v>
          </cell>
          <cell r="AI1742">
            <v>6.1756833735909975</v>
          </cell>
          <cell r="AJ1742">
            <v>7.3177414021163365</v>
          </cell>
          <cell r="AK1742">
            <v>23</v>
          </cell>
          <cell r="AL1742">
            <v>36</v>
          </cell>
          <cell r="AM1742">
            <v>23.085501858736059</v>
          </cell>
          <cell r="AN1742">
            <v>29.241635687732341</v>
          </cell>
          <cell r="AO1742">
            <v>20.085501858736059</v>
          </cell>
          <cell r="AP1742">
            <v>42</v>
          </cell>
          <cell r="AQ1742">
            <v>33.6</v>
          </cell>
          <cell r="AR1742">
            <v>28.6</v>
          </cell>
          <cell r="AS1742">
            <v>45236.050694444442</v>
          </cell>
          <cell r="AT1742">
            <v>45231.050694444442</v>
          </cell>
          <cell r="AU1742"/>
          <cell r="AV1742"/>
          <cell r="AW1742"/>
          <cell r="AX1742"/>
          <cell r="AY1742"/>
          <cell r="AZ1742"/>
          <cell r="BA1742"/>
          <cell r="BB1742"/>
          <cell r="BC1742" t="str">
            <v>PAID</v>
          </cell>
          <cell r="BD1742"/>
          <cell r="BE1742">
            <v>45205.450694444444</v>
          </cell>
          <cell r="BF1742">
            <v>150.5493055555562</v>
          </cell>
          <cell r="BG1742">
            <v>45202</v>
          </cell>
          <cell r="BH1742">
            <v>45356</v>
          </cell>
        </row>
        <row r="1743">
          <cell r="E1743" t="str">
            <v>X23103947137</v>
          </cell>
          <cell r="F1743" t="str">
            <v>BRILLO DEL ESTE DEVELOPMENT CORP.</v>
          </cell>
          <cell r="G1743" t="str">
            <v>PRES. M. ROXAS, TAMBO, PARANAQUE</v>
          </cell>
          <cell r="H1743" t="str">
            <v>PARAÑAQUE CITY</v>
          </cell>
          <cell r="I1743" t="str">
            <v>PARAÑAQUE</v>
          </cell>
          <cell r="J1743"/>
          <cell r="K1743"/>
          <cell r="L1743" t="str">
            <v>CHALLENGER</v>
          </cell>
          <cell r="M1743" t="str">
            <v>CLOSE</v>
          </cell>
          <cell r="N1743" t="str">
            <v>JSP</v>
          </cell>
          <cell r="O1743">
            <v>112.34</v>
          </cell>
          <cell r="P1743">
            <v>96.780699999999996</v>
          </cell>
          <cell r="Q1743">
            <v>153.15</v>
          </cell>
          <cell r="R1743">
            <v>0</v>
          </cell>
          <cell r="S1743">
            <v>105349.75999999999</v>
          </cell>
          <cell r="T1743" t="str">
            <v>TERMINATION</v>
          </cell>
          <cell r="U1743">
            <v>87546.95</v>
          </cell>
          <cell r="V1743">
            <v>95745.96</v>
          </cell>
          <cell r="W1743">
            <v>45225.686805555553</v>
          </cell>
          <cell r="X1743">
            <v>45230</v>
          </cell>
          <cell r="Y1743">
            <v>45226</v>
          </cell>
          <cell r="Z1743"/>
          <cell r="AA1743">
            <v>45242.414583333331</v>
          </cell>
          <cell r="AB1743">
            <v>45520.416666666664</v>
          </cell>
          <cell r="AC1743">
            <v>16.727777777778101</v>
          </cell>
          <cell r="AD1743">
            <v>12.414583333331393</v>
          </cell>
          <cell r="AE1743">
            <v>278.00208333333285</v>
          </cell>
          <cell r="AF1743">
            <v>45246.893702107278</v>
          </cell>
          <cell r="AG1743">
            <v>45256.348874521071</v>
          </cell>
          <cell r="AH1743">
            <v>45275.686805555553</v>
          </cell>
          <cell r="AI1743">
            <v>0.51827516619184277</v>
          </cell>
          <cell r="AJ1743">
            <v>6.3182291666666552</v>
          </cell>
          <cell r="AK1743">
            <v>26</v>
          </cell>
          <cell r="AL1743">
            <v>36</v>
          </cell>
          <cell r="AM1743">
            <v>24.206896551724139</v>
          </cell>
          <cell r="AN1743">
            <v>30.662068965517239</v>
          </cell>
          <cell r="AO1743">
            <v>21.206896551724139</v>
          </cell>
          <cell r="AP1743">
            <v>44</v>
          </cell>
          <cell r="AQ1743">
            <v>35.200000000000003</v>
          </cell>
          <cell r="AR1743">
            <v>30.200000000000003</v>
          </cell>
          <cell r="AS1743">
            <v>45277.614583333328</v>
          </cell>
          <cell r="AT1743">
            <v>45272.614583333328</v>
          </cell>
          <cell r="AU1743"/>
          <cell r="AV1743"/>
          <cell r="AW1743"/>
          <cell r="AX1743"/>
          <cell r="AY1743"/>
          <cell r="AZ1743"/>
          <cell r="BA1743"/>
          <cell r="BB1743"/>
          <cell r="BC1743" t="str">
            <v>PAID</v>
          </cell>
          <cell r="BD1743"/>
          <cell r="BE1743">
            <v>45245.414583333331</v>
          </cell>
          <cell r="BF1743">
            <v>110.58541666666861</v>
          </cell>
          <cell r="BG1743">
            <v>45242</v>
          </cell>
          <cell r="BH1743">
            <v>45356</v>
          </cell>
        </row>
        <row r="1744">
          <cell r="E1744" t="str">
            <v>X22114723882</v>
          </cell>
          <cell r="F1744" t="str">
            <v>IGLESIA NI CRISTO</v>
          </cell>
          <cell r="G1744" t="str">
            <v>PUROK 3, PUROK 3, MUNTINLUPA</v>
          </cell>
          <cell r="H1744" t="str">
            <v>MUNTINLUPA CITY</v>
          </cell>
          <cell r="I1744" t="str">
            <v>PARAÑAQUE</v>
          </cell>
          <cell r="J1744"/>
          <cell r="K1744"/>
          <cell r="L1744" t="str">
            <v>POWERHOUSE</v>
          </cell>
          <cell r="M1744" t="str">
            <v>TECO</v>
          </cell>
          <cell r="N1744" t="str">
            <v>JGR</v>
          </cell>
          <cell r="O1744">
            <v>5.13</v>
          </cell>
          <cell r="P1744">
            <v>2.38</v>
          </cell>
          <cell r="Q1744">
            <v>7.02</v>
          </cell>
          <cell r="R1744">
            <v>16</v>
          </cell>
          <cell r="S1744">
            <v>28466.48</v>
          </cell>
          <cell r="T1744" t="str">
            <v>MODIFICATION</v>
          </cell>
          <cell r="U1744">
            <v>3997.75</v>
          </cell>
          <cell r="V1744">
            <v>3997.75</v>
          </cell>
          <cell r="W1744">
            <v>44949.520833333336</v>
          </cell>
          <cell r="X1744">
            <v>44953.63958333333</v>
          </cell>
          <cell r="Y1744">
            <v>44953</v>
          </cell>
          <cell r="Z1744"/>
          <cell r="AA1744">
            <v>44960.689583333333</v>
          </cell>
          <cell r="AB1744">
            <v>45762.428472222222</v>
          </cell>
          <cell r="AC1744">
            <v>11.16874999999709</v>
          </cell>
          <cell r="AD1744">
            <v>7.0500000000029104</v>
          </cell>
          <cell r="AE1744">
            <v>801.73888888888905</v>
          </cell>
          <cell r="AF1744">
            <v>44968.295026881722</v>
          </cell>
          <cell r="AG1744">
            <v>44977.101478494624</v>
          </cell>
          <cell r="AH1744">
            <v>44999.520833333336</v>
          </cell>
          <cell r="AI1744">
            <v>0.38470138888878863</v>
          </cell>
          <cell r="AJ1744">
            <v>20.043472222222228</v>
          </cell>
          <cell r="AK1744">
            <v>20</v>
          </cell>
          <cell r="AL1744">
            <v>36</v>
          </cell>
          <cell r="AM1744">
            <v>21.774193548387096</v>
          </cell>
          <cell r="AN1744">
            <v>27.58064516129032</v>
          </cell>
          <cell r="AO1744">
            <v>18.774193548387096</v>
          </cell>
          <cell r="AP1744">
            <v>40</v>
          </cell>
          <cell r="AQ1744">
            <v>32</v>
          </cell>
          <cell r="AR1744">
            <v>27</v>
          </cell>
          <cell r="AS1744">
            <v>44992.689583333333</v>
          </cell>
          <cell r="AT1744">
            <v>44987.689583333333</v>
          </cell>
          <cell r="AU1744"/>
          <cell r="AV1744"/>
          <cell r="AW1744"/>
          <cell r="AX1744"/>
          <cell r="AY1744"/>
          <cell r="AZ1744"/>
          <cell r="BA1744"/>
          <cell r="BB1744"/>
          <cell r="BC1744" t="str">
            <v>PAID</v>
          </cell>
          <cell r="BD1744"/>
          <cell r="BE1744">
            <v>44963.689583333333</v>
          </cell>
          <cell r="BF1744">
            <v>394.31041666666715</v>
          </cell>
          <cell r="BG1744">
            <v>44959</v>
          </cell>
          <cell r="BH1744">
            <v>45358</v>
          </cell>
        </row>
        <row r="1745">
          <cell r="E1745" t="str">
            <v>X22125018187</v>
          </cell>
          <cell r="F1745" t="str">
            <v>MARCELO GO KO</v>
          </cell>
          <cell r="G1745" t="str">
            <v>SOUTH BAYVIEW, SUNSET VILL, PARANAQUE</v>
          </cell>
          <cell r="H1745" t="str">
            <v>PARAÑAQUE CITY</v>
          </cell>
          <cell r="I1745" t="str">
            <v>PARAÑAQUE</v>
          </cell>
          <cell r="J1745" t="str">
            <v>June 1 done digging, for schedule of pole erection 2nd week June</v>
          </cell>
          <cell r="K1745" t="str">
            <v>W/ ISSUE</v>
          </cell>
          <cell r="L1745" t="str">
            <v>CHALLENGER</v>
          </cell>
          <cell r="M1745" t="str">
            <v>CLOSE</v>
          </cell>
          <cell r="N1745" t="str">
            <v>IJP</v>
          </cell>
          <cell r="O1745">
            <v>50.46</v>
          </cell>
          <cell r="P1745">
            <v>34.5595</v>
          </cell>
          <cell r="Q1745">
            <v>86.7</v>
          </cell>
          <cell r="R1745">
            <v>42</v>
          </cell>
          <cell r="S1745">
            <v>327277.03000000003</v>
          </cell>
          <cell r="T1745" t="str">
            <v>NEW</v>
          </cell>
          <cell r="U1745">
            <v>39320.99</v>
          </cell>
          <cell r="V1745">
            <v>26355.88</v>
          </cell>
          <cell r="W1745">
            <v>45061.722222222219</v>
          </cell>
          <cell r="X1745">
            <v>45064</v>
          </cell>
          <cell r="Y1745">
            <v>45063</v>
          </cell>
          <cell r="Z1745"/>
          <cell r="AA1745">
            <v>45082.724305555559</v>
          </cell>
          <cell r="AB1745">
            <v>45495.61041666667</v>
          </cell>
          <cell r="AC1745">
            <v>21.002083333340124</v>
          </cell>
          <cell r="AD1745">
            <v>18.724305555559113</v>
          </cell>
          <cell r="AE1745">
            <v>412.88611111111095</v>
          </cell>
          <cell r="AF1745">
            <v>45081.807724080958</v>
          </cell>
          <cell r="AG1745">
            <v>45090.963857909948</v>
          </cell>
          <cell r="AH1745">
            <v>45111.722222222219</v>
          </cell>
          <cell r="AI1745">
            <v>0.68231405998411754</v>
          </cell>
          <cell r="AJ1745">
            <v>9.8306216931216888</v>
          </cell>
          <cell r="AK1745">
            <v>23</v>
          </cell>
          <cell r="AL1745">
            <v>36</v>
          </cell>
          <cell r="AM1745">
            <v>23.085501858736059</v>
          </cell>
          <cell r="AN1745">
            <v>29.241635687732341</v>
          </cell>
          <cell r="AO1745">
            <v>20.085501858736059</v>
          </cell>
          <cell r="AP1745">
            <v>42</v>
          </cell>
          <cell r="AQ1745">
            <v>33.6</v>
          </cell>
          <cell r="AR1745">
            <v>28.6</v>
          </cell>
          <cell r="AS1745">
            <v>45116.324305555558</v>
          </cell>
          <cell r="AT1745">
            <v>45111.324305555558</v>
          </cell>
          <cell r="AU1745"/>
          <cell r="AV1745"/>
          <cell r="AW1745"/>
          <cell r="AX1745"/>
          <cell r="AY1745"/>
          <cell r="AZ1745"/>
          <cell r="BA1745"/>
          <cell r="BB1745"/>
          <cell r="BC1745" t="str">
            <v>PAID</v>
          </cell>
          <cell r="BD1745"/>
          <cell r="BE1745">
            <v>45085.724305555559</v>
          </cell>
          <cell r="BF1745">
            <v>274.27569444444089</v>
          </cell>
          <cell r="BG1745">
            <v>45082</v>
          </cell>
          <cell r="BH1745">
            <v>45360</v>
          </cell>
        </row>
        <row r="1746">
          <cell r="E1746" t="str">
            <v>X23104196268</v>
          </cell>
          <cell r="F1746" t="str">
            <v>RANA SHIRIN ABARINTOS AGAMA</v>
          </cell>
          <cell r="G1746" t="str">
            <v>BF RESORT, BF RESORT VILL, LAS PINAS CITY</v>
          </cell>
          <cell r="H1746" t="str">
            <v>LAS PIÑAS CITY</v>
          </cell>
          <cell r="I1746" t="str">
            <v>PARAÑAQUE</v>
          </cell>
          <cell r="J1746" t="str">
            <v>energized last Dec 6, 2023, no PO</v>
          </cell>
          <cell r="K1746" t="str">
            <v>W/O ISSUE</v>
          </cell>
          <cell r="L1746" t="str">
            <v>CHALLENGER</v>
          </cell>
          <cell r="M1746" t="str">
            <v>CLOSE</v>
          </cell>
          <cell r="N1746" t="str">
            <v>JSP</v>
          </cell>
          <cell r="O1746">
            <v>13.58</v>
          </cell>
          <cell r="P1746">
            <v>11.0928</v>
          </cell>
          <cell r="Q1746">
            <v>18.420000000000002</v>
          </cell>
          <cell r="R1746">
            <v>26</v>
          </cell>
          <cell r="S1746">
            <v>138869.76999999999</v>
          </cell>
          <cell r="T1746" t="str">
            <v>NEW</v>
          </cell>
          <cell r="U1746">
            <v>13393.49</v>
          </cell>
          <cell r="V1746">
            <v>6592.86</v>
          </cell>
          <cell r="W1746">
            <v>45254.38958333333</v>
          </cell>
          <cell r="X1746">
            <v>45258</v>
          </cell>
          <cell r="Y1746">
            <v>45254</v>
          </cell>
          <cell r="Z1746"/>
          <cell r="AA1746">
            <v>45266</v>
          </cell>
          <cell r="AB1746">
            <v>45629.831944444442</v>
          </cell>
          <cell r="AC1746">
            <v>11.610416666670062</v>
          </cell>
          <cell r="AD1746">
            <v>8</v>
          </cell>
          <cell r="AE1746">
            <v>363.83194444444234</v>
          </cell>
          <cell r="AF1746">
            <v>45273.163776881716</v>
          </cell>
          <cell r="AG1746">
            <v>45281.970228494618</v>
          </cell>
          <cell r="AH1746">
            <v>45304.38958333333</v>
          </cell>
          <cell r="AI1746">
            <v>0.39991435185196883</v>
          </cell>
          <cell r="AJ1746">
            <v>9.0957986111110589</v>
          </cell>
          <cell r="AK1746">
            <v>20</v>
          </cell>
          <cell r="AL1746">
            <v>36</v>
          </cell>
          <cell r="AM1746">
            <v>21.774193548387096</v>
          </cell>
          <cell r="AN1746">
            <v>27.58064516129032</v>
          </cell>
          <cell r="AO1746">
            <v>18.774193548387096</v>
          </cell>
          <cell r="AP1746">
            <v>40</v>
          </cell>
          <cell r="AQ1746">
            <v>32</v>
          </cell>
          <cell r="AR1746">
            <v>27</v>
          </cell>
          <cell r="AS1746">
            <v>45298</v>
          </cell>
          <cell r="AT1746">
            <v>45293</v>
          </cell>
          <cell r="AU1746"/>
          <cell r="AV1746"/>
          <cell r="AW1746"/>
          <cell r="AX1746"/>
          <cell r="AY1746"/>
          <cell r="AZ1746"/>
          <cell r="BA1746"/>
          <cell r="BB1746"/>
          <cell r="BC1746" t="str">
            <v>PAID</v>
          </cell>
          <cell r="BD1746"/>
          <cell r="BE1746">
            <v>45269</v>
          </cell>
          <cell r="BF1746">
            <v>91</v>
          </cell>
          <cell r="BG1746">
            <v>45322</v>
          </cell>
          <cell r="BH1746">
            <v>45360</v>
          </cell>
        </row>
        <row r="1747">
          <cell r="E1747" t="str">
            <v>X23072558522</v>
          </cell>
          <cell r="F1747" t="str">
            <v>MANILA WATER COMPANY, INC.</v>
          </cell>
          <cell r="G1747" t="str">
            <v>DAANG HARI, PERPETUAL VILLAGE, PARANAQUE</v>
          </cell>
          <cell r="H1747" t="str">
            <v>PARAÑAQUE CITY</v>
          </cell>
          <cell r="I1747" t="str">
            <v>PARAÑAQUE</v>
          </cell>
          <cell r="J1747" t="str">
            <v>SSP dec 27, 2023</v>
          </cell>
          <cell r="K1747" t="str">
            <v>W/ ISSUE</v>
          </cell>
          <cell r="L1747" t="str">
            <v>CHALLENGER</v>
          </cell>
          <cell r="M1747" t="str">
            <v>CLOSE</v>
          </cell>
          <cell r="N1747" t="str">
            <v>JSP</v>
          </cell>
          <cell r="O1747">
            <v>196.94</v>
          </cell>
          <cell r="P1747">
            <v>131.94550000000001</v>
          </cell>
          <cell r="Q1747">
            <v>279.95</v>
          </cell>
          <cell r="R1747">
            <v>80</v>
          </cell>
          <cell r="S1747">
            <v>882198.61</v>
          </cell>
          <cell r="T1747" t="str">
            <v>NEW</v>
          </cell>
          <cell r="U1747">
            <v>152425.24</v>
          </cell>
          <cell r="V1747">
            <v>187095.02</v>
          </cell>
          <cell r="W1747">
            <v>45240.727083333331</v>
          </cell>
          <cell r="X1747">
            <v>45243.535416666666</v>
          </cell>
          <cell r="Y1747">
            <v>45243</v>
          </cell>
          <cell r="Z1747"/>
          <cell r="AA1747">
            <v>45282.293055555558</v>
          </cell>
          <cell r="AB1747">
            <v>45509.776388888888</v>
          </cell>
          <cell r="AC1747">
            <v>41.565972222226264</v>
          </cell>
          <cell r="AD1747">
            <v>38.757638888891961</v>
          </cell>
          <cell r="AE1747">
            <v>227.48333333332994</v>
          </cell>
          <cell r="AF1747">
            <v>45261.686814876957</v>
          </cell>
          <cell r="AG1747">
            <v>45271.076076621925</v>
          </cell>
          <cell r="AH1747">
            <v>45290.727083333331</v>
          </cell>
          <cell r="AI1747">
            <v>1.301119718720948</v>
          </cell>
          <cell r="AJ1747">
            <v>4.9452898550723896</v>
          </cell>
          <cell r="AK1747">
            <v>28</v>
          </cell>
          <cell r="AL1747">
            <v>34</v>
          </cell>
          <cell r="AM1747">
            <v>23.959731543624162</v>
          </cell>
          <cell r="AN1747">
            <v>30.348993288590602</v>
          </cell>
          <cell r="AO1747">
            <v>20.959731543624162</v>
          </cell>
          <cell r="AP1747">
            <v>46</v>
          </cell>
          <cell r="AQ1747">
            <v>36.800000000000004</v>
          </cell>
          <cell r="AR1747">
            <v>31.800000000000004</v>
          </cell>
          <cell r="AS1747">
            <v>45319.093055555561</v>
          </cell>
          <cell r="AT1747">
            <v>45314.093055555561</v>
          </cell>
          <cell r="AU1747"/>
          <cell r="AV1747"/>
          <cell r="AW1747"/>
          <cell r="AX1747"/>
          <cell r="AY1747"/>
          <cell r="AZ1747"/>
          <cell r="BA1747"/>
          <cell r="BB1747"/>
          <cell r="BC1747" t="str">
            <v>PAID</v>
          </cell>
          <cell r="BD1747"/>
          <cell r="BE1747">
            <v>45285.293055555558</v>
          </cell>
          <cell r="BF1747">
            <v>74.706944444442343</v>
          </cell>
          <cell r="BG1747">
            <v>45281</v>
          </cell>
          <cell r="BH1747">
            <v>45360</v>
          </cell>
        </row>
        <row r="1748">
          <cell r="E1748" t="str">
            <v>X21094077895</v>
          </cell>
          <cell r="F1748" t="str">
            <v>GLOBE TELECOM, INC.</v>
          </cell>
          <cell r="G1748" t="str">
            <v>SAN JOSE, ELIAS ALDANA, LAS PINAS CITY</v>
          </cell>
          <cell r="H1748" t="str">
            <v>LAS PINAS CITY</v>
          </cell>
          <cell r="I1748" t="str">
            <v>PARAÑAQUE</v>
          </cell>
          <cell r="J1748" t="str">
            <v>for digging</v>
          </cell>
          <cell r="K1748" t="str">
            <v>W/O ISSUE</v>
          </cell>
          <cell r="L1748" t="str">
            <v>CHALLENGER</v>
          </cell>
          <cell r="M1748" t="str">
            <v>CLOSE</v>
          </cell>
          <cell r="N1748" t="str">
            <v>JSP</v>
          </cell>
          <cell r="O1748">
            <v>56.18</v>
          </cell>
          <cell r="P1748">
            <v>49.172699999999999</v>
          </cell>
          <cell r="Q1748">
            <v>82.48</v>
          </cell>
          <cell r="R1748">
            <v>23</v>
          </cell>
          <cell r="S1748">
            <v>189462.93</v>
          </cell>
          <cell r="T1748" t="str">
            <v>MODIFICATION</v>
          </cell>
          <cell r="U1748">
            <v>43781.56</v>
          </cell>
          <cell r="V1748">
            <v>71940.25</v>
          </cell>
          <cell r="W1748">
            <v>45075.711805555555</v>
          </cell>
          <cell r="X1748">
            <v>45078</v>
          </cell>
          <cell r="Y1748">
            <v>45078</v>
          </cell>
          <cell r="Z1748"/>
          <cell r="AA1748">
            <v>45115</v>
          </cell>
          <cell r="AB1748">
            <v>45623.651388888888</v>
          </cell>
          <cell r="AC1748">
            <v>39.288194444445253</v>
          </cell>
          <cell r="AD1748">
            <v>37</v>
          </cell>
          <cell r="AE1748">
            <v>508.6513888888876</v>
          </cell>
          <cell r="AF1748">
            <v>45095.797307414294</v>
          </cell>
          <cell r="AG1748">
            <v>45104.953441243284</v>
          </cell>
          <cell r="AH1748">
            <v>45125.711805555555</v>
          </cell>
          <cell r="AI1748">
            <v>1.2763918243424848</v>
          </cell>
          <cell r="AJ1748">
            <v>12.110747354497324</v>
          </cell>
          <cell r="AK1748">
            <v>23</v>
          </cell>
          <cell r="AL1748">
            <v>36</v>
          </cell>
          <cell r="AM1748">
            <v>23.085501858736059</v>
          </cell>
          <cell r="AN1748">
            <v>29.241635687732341</v>
          </cell>
          <cell r="AO1748">
            <v>20.085501858736059</v>
          </cell>
          <cell r="AP1748">
            <v>42</v>
          </cell>
          <cell r="AQ1748">
            <v>33.6</v>
          </cell>
          <cell r="AR1748">
            <v>28.6</v>
          </cell>
          <cell r="AS1748">
            <v>45148.6</v>
          </cell>
          <cell r="AT1748">
            <v>45143.6</v>
          </cell>
          <cell r="AU1748"/>
          <cell r="AV1748"/>
          <cell r="AW1748"/>
          <cell r="AX1748"/>
          <cell r="AY1748"/>
          <cell r="AZ1748"/>
          <cell r="BA1748"/>
          <cell r="BB1748"/>
          <cell r="BC1748" t="str">
            <v>PAID</v>
          </cell>
          <cell r="BD1748"/>
          <cell r="BE1748">
            <v>45118</v>
          </cell>
          <cell r="BF1748">
            <v>253</v>
          </cell>
          <cell r="BG1748">
            <v>45115</v>
          </cell>
          <cell r="BH1748">
            <v>45371</v>
          </cell>
        </row>
        <row r="1749">
          <cell r="E1749" t="str">
            <v>X23051856350</v>
          </cell>
          <cell r="F1749" t="str">
            <v>BELLVILLE DEVELOPMENT, INC.,</v>
          </cell>
          <cell r="G1749" t="str">
            <v>ALABANG-ZAPOTE, ALABANG, MUNTINLUPA</v>
          </cell>
          <cell r="H1749" t="str">
            <v>MUNTINLUPA CITY</v>
          </cell>
          <cell r="I1749" t="str">
            <v>PARAÑAQUE</v>
          </cell>
          <cell r="J1749"/>
          <cell r="K1749" t="str">
            <v>W/O ISSUE</v>
          </cell>
          <cell r="L1749" t="str">
            <v>CHALLENGER</v>
          </cell>
          <cell r="M1749" t="str">
            <v>CLOSE</v>
          </cell>
          <cell r="N1749" t="str">
            <v>UG</v>
          </cell>
          <cell r="O1749">
            <v>52.68</v>
          </cell>
          <cell r="P1749">
            <v>46.1066</v>
          </cell>
          <cell r="Q1749">
            <v>420.25</v>
          </cell>
          <cell r="R1749">
            <v>949</v>
          </cell>
          <cell r="S1749">
            <v>2735881.56</v>
          </cell>
          <cell r="T1749" t="str">
            <v>NEW</v>
          </cell>
          <cell r="U1749">
            <v>41050.949999999997</v>
          </cell>
          <cell r="V1749">
            <v>81538.69</v>
          </cell>
          <cell r="W1749">
            <v>45180.603472222225</v>
          </cell>
          <cell r="X1749">
            <v>45183</v>
          </cell>
          <cell r="Y1749">
            <v>45181</v>
          </cell>
          <cell r="Z1749"/>
          <cell r="AA1749">
            <v>45195.809027777781</v>
          </cell>
          <cell r="AB1749">
            <v>45672.820833333331</v>
          </cell>
          <cell r="AC1749">
            <v>15.205555555556202</v>
          </cell>
          <cell r="AD1749">
            <v>12.809027777781012</v>
          </cell>
          <cell r="AE1749">
            <v>477.01180555555038</v>
          </cell>
          <cell r="AF1749">
            <v>45196.443062665909</v>
          </cell>
          <cell r="AG1749">
            <v>45204.466953450894</v>
          </cell>
          <cell r="AH1749">
            <v>45230.603472222225</v>
          </cell>
          <cell r="AI1749">
            <v>0.60532986111113674</v>
          </cell>
          <cell r="AJ1749">
            <v>9.5402361111110068</v>
          </cell>
          <cell r="AK1749">
            <v>32</v>
          </cell>
          <cell r="AL1749">
            <v>23</v>
          </cell>
          <cell r="AM1749">
            <v>18.839590443686006</v>
          </cell>
          <cell r="AN1749">
            <v>23.863481228668942</v>
          </cell>
          <cell r="AO1749">
            <v>15.839590443686006</v>
          </cell>
          <cell r="AP1749">
            <v>50</v>
          </cell>
          <cell r="AQ1749">
            <v>40</v>
          </cell>
          <cell r="AR1749">
            <v>35</v>
          </cell>
          <cell r="AS1749">
            <v>45235.809027777781</v>
          </cell>
          <cell r="AT1749">
            <v>45230.809027777781</v>
          </cell>
          <cell r="AU1749"/>
          <cell r="AV1749"/>
          <cell r="AW1749"/>
          <cell r="AX1749"/>
          <cell r="AY1749"/>
          <cell r="AZ1749"/>
          <cell r="BA1749"/>
          <cell r="BB1749"/>
          <cell r="BC1749" t="str">
            <v>PAID</v>
          </cell>
          <cell r="BD1749"/>
          <cell r="BE1749">
            <v>45198.809027777781</v>
          </cell>
          <cell r="BF1749">
            <v>172.19097222221899</v>
          </cell>
          <cell r="BG1749">
            <v>45195</v>
          </cell>
          <cell r="BH1749">
            <v>45371</v>
          </cell>
        </row>
        <row r="1750">
          <cell r="E1750" t="str">
            <v>X23030848874</v>
          </cell>
          <cell r="F1750" t="str">
            <v>IRENE Q. NGAN</v>
          </cell>
          <cell r="G1750" t="str">
            <v>SAN JUANICO, AYALA-ALABANG VILL, MUNTINLUPA</v>
          </cell>
          <cell r="H1750" t="str">
            <v>MUNTINLUPA CITY</v>
          </cell>
          <cell r="I1750" t="str">
            <v>PARAÑAQUE</v>
          </cell>
          <cell r="J1750" t="str">
            <v>meter 1024</v>
          </cell>
          <cell r="K1750" t="str">
            <v>W/ ISSUE</v>
          </cell>
          <cell r="L1750" t="str">
            <v>CHALLENGER</v>
          </cell>
          <cell r="M1750" t="str">
            <v>CLOSE</v>
          </cell>
          <cell r="N1750" t="str">
            <v>JSP</v>
          </cell>
          <cell r="O1750">
            <v>22.21</v>
          </cell>
          <cell r="P1750">
            <v>14.6328</v>
          </cell>
          <cell r="Q1750">
            <v>30.35</v>
          </cell>
          <cell r="R1750">
            <v>114.44</v>
          </cell>
          <cell r="S1750">
            <v>238217.75</v>
          </cell>
          <cell r="T1750" t="str">
            <v>NEW</v>
          </cell>
          <cell r="U1750">
            <v>17331.8</v>
          </cell>
          <cell r="V1750">
            <v>18659.259999999998</v>
          </cell>
          <cell r="W1750">
            <v>45197.411111111112</v>
          </cell>
          <cell r="X1750">
            <v>45201.561805555553</v>
          </cell>
          <cell r="Y1750">
            <v>45198</v>
          </cell>
          <cell r="Z1750"/>
          <cell r="AA1750">
            <v>45223.417361111111</v>
          </cell>
          <cell r="AB1750">
            <v>45594.591666666667</v>
          </cell>
          <cell r="AC1750">
            <v>26.006249999998545</v>
          </cell>
          <cell r="AD1750">
            <v>21.855555555557657</v>
          </cell>
          <cell r="AE1750">
            <v>371.1743055555562</v>
          </cell>
          <cell r="AF1750">
            <v>45214.750094161958</v>
          </cell>
          <cell r="AG1750">
            <v>45223.173822975521</v>
          </cell>
          <cell r="AH1750">
            <v>45247.411111111112</v>
          </cell>
          <cell r="AI1750">
            <v>0.95898046874994625</v>
          </cell>
          <cell r="AJ1750">
            <v>9.2793576388889054</v>
          </cell>
          <cell r="AK1750">
            <v>20</v>
          </cell>
          <cell r="AL1750">
            <v>32</v>
          </cell>
          <cell r="AM1750">
            <v>20.33898305084746</v>
          </cell>
          <cell r="AN1750">
            <v>25.762711864406779</v>
          </cell>
          <cell r="AO1750">
            <v>17.33898305084746</v>
          </cell>
          <cell r="AP1750">
            <v>40</v>
          </cell>
          <cell r="AQ1750">
            <v>32</v>
          </cell>
          <cell r="AR1750">
            <v>27</v>
          </cell>
          <cell r="AS1750">
            <v>45255.417361111111</v>
          </cell>
          <cell r="AT1750">
            <v>45250.417361111111</v>
          </cell>
          <cell r="AU1750"/>
          <cell r="AV1750"/>
          <cell r="AW1750"/>
          <cell r="AX1750"/>
          <cell r="AY1750"/>
          <cell r="AZ1750"/>
          <cell r="BA1750"/>
          <cell r="BB1750"/>
          <cell r="BC1750" t="str">
            <v>PAID</v>
          </cell>
          <cell r="BD1750"/>
          <cell r="BE1750">
            <v>45226.417361111111</v>
          </cell>
          <cell r="BF1750">
            <v>144.58263888888905</v>
          </cell>
          <cell r="BG1750">
            <v>45223</v>
          </cell>
          <cell r="BH1750">
            <v>45371</v>
          </cell>
        </row>
        <row r="1751">
          <cell r="E1751" t="str">
            <v>X22083532546</v>
          </cell>
          <cell r="F1751" t="str">
            <v>BENJAMIN ONG CHUA JR</v>
          </cell>
          <cell r="G1751" t="str">
            <v>F.C. SANTOS CPD, SAN ISIDRO, PARANAQUE</v>
          </cell>
          <cell r="H1751" t="str">
            <v>PARAÑAQUE CITY</v>
          </cell>
          <cell r="I1751" t="str">
            <v>PARAÑAQUE</v>
          </cell>
          <cell r="J1751" t="str">
            <v>pole loc issue task1, nagtatalo kapitbahay</v>
          </cell>
          <cell r="K1751"/>
          <cell r="L1751" t="str">
            <v>POWERHOUSE</v>
          </cell>
          <cell r="M1751" t="str">
            <v>CLOSE</v>
          </cell>
          <cell r="N1751" t="str">
            <v>RHM</v>
          </cell>
          <cell r="O1751">
            <v>61.71</v>
          </cell>
          <cell r="P1751"/>
          <cell r="Q1751">
            <v>105.62</v>
          </cell>
          <cell r="R1751">
            <v>93</v>
          </cell>
          <cell r="S1751">
            <v>366876.77</v>
          </cell>
          <cell r="T1751" t="str">
            <v>NEW</v>
          </cell>
          <cell r="U1751">
            <v>43014.53</v>
          </cell>
          <cell r="V1751">
            <v>21852.5</v>
          </cell>
          <cell r="W1751">
            <v>44829.761111111111</v>
          </cell>
          <cell r="X1751">
            <v>44832</v>
          </cell>
          <cell r="Y1751">
            <v>44832</v>
          </cell>
          <cell r="Z1751"/>
          <cell r="AA1751">
            <v>44869.45416666667</v>
          </cell>
          <cell r="AB1751">
            <v>45647.666666666664</v>
          </cell>
          <cell r="AC1751">
            <v>39.693055555559113</v>
          </cell>
          <cell r="AD1751">
            <v>37.454166666670062</v>
          </cell>
          <cell r="AE1751">
            <v>778.21249999999418</v>
          </cell>
          <cell r="AF1751">
            <v>44850.106181533643</v>
          </cell>
          <cell r="AG1751">
            <v>44859.33153364632</v>
          </cell>
          <cell r="AH1751">
            <v>44879.761111111111</v>
          </cell>
          <cell r="AI1751">
            <v>1.2752067621921706</v>
          </cell>
          <cell r="AJ1751">
            <v>17.686647727272597</v>
          </cell>
          <cell r="AK1751">
            <v>26</v>
          </cell>
          <cell r="AL1751">
            <v>34</v>
          </cell>
          <cell r="AM1751">
            <v>23.345070422535212</v>
          </cell>
          <cell r="AN1751">
            <v>29.570422535211268</v>
          </cell>
          <cell r="AO1751">
            <v>20.345070422535212</v>
          </cell>
          <cell r="AP1751">
            <v>44</v>
          </cell>
          <cell r="AQ1751">
            <v>35.200000000000003</v>
          </cell>
          <cell r="AR1751">
            <v>30.200000000000003</v>
          </cell>
          <cell r="AS1751">
            <v>44904.654166666667</v>
          </cell>
          <cell r="AT1751">
            <v>44899.654166666667</v>
          </cell>
          <cell r="AU1751"/>
          <cell r="AV1751"/>
          <cell r="AW1751"/>
          <cell r="AX1751"/>
          <cell r="AY1751"/>
          <cell r="AZ1751"/>
          <cell r="BA1751"/>
          <cell r="BB1751"/>
          <cell r="BC1751" t="str">
            <v>PAID</v>
          </cell>
          <cell r="BD1751" t="str">
            <v>WITH BACKJOB</v>
          </cell>
          <cell r="BE1751">
            <v>44872.45416666667</v>
          </cell>
          <cell r="BF1751">
            <v>499.54583333332994</v>
          </cell>
          <cell r="BG1751">
            <v>44867</v>
          </cell>
          <cell r="BH1751">
            <v>45372</v>
          </cell>
        </row>
        <row r="1752">
          <cell r="E1752" t="str">
            <v>X22052327869</v>
          </cell>
          <cell r="F1752" t="str">
            <v>FLEX FUEL PETROLEUM CORPORATION</v>
          </cell>
          <cell r="G1752" t="str">
            <v>MOLINO BLVD., BAYANAN, BACOOR</v>
          </cell>
          <cell r="H1752" t="str">
            <v>BACOOR CITY</v>
          </cell>
          <cell r="I1752" t="str">
            <v>DASMA</v>
          </cell>
          <cell r="J1752" t="str">
            <v>1/14-started digging</v>
          </cell>
          <cell r="K1752" t="str">
            <v>W/O ISSUE</v>
          </cell>
          <cell r="L1752" t="str">
            <v>POWERHOUSE</v>
          </cell>
          <cell r="M1752" t="str">
            <v>CLOSE</v>
          </cell>
          <cell r="N1752" t="str">
            <v>JSP</v>
          </cell>
          <cell r="O1752">
            <v>104.78</v>
          </cell>
          <cell r="P1752">
            <v>71.376199999999997</v>
          </cell>
          <cell r="Q1752">
            <v>143.94999999999999</v>
          </cell>
          <cell r="R1752">
            <v>63</v>
          </cell>
          <cell r="S1752">
            <v>358179.55</v>
          </cell>
          <cell r="T1752" t="str">
            <v>NEW</v>
          </cell>
          <cell r="U1752">
            <v>81655.039999999994</v>
          </cell>
          <cell r="V1752">
            <v>57772.07</v>
          </cell>
          <cell r="W1752">
            <v>44935.438888888886</v>
          </cell>
          <cell r="X1752">
            <v>44943.527083333334</v>
          </cell>
          <cell r="Y1752">
            <v>44938</v>
          </cell>
          <cell r="Z1752"/>
          <cell r="AA1752">
            <v>44953.40902777778</v>
          </cell>
          <cell r="AB1752">
            <v>45644.81527777778</v>
          </cell>
          <cell r="AC1752">
            <v>17.970138888893416</v>
          </cell>
          <cell r="AD1752">
            <v>9.8819444444452529</v>
          </cell>
          <cell r="AE1752">
            <v>691.40625</v>
          </cell>
          <cell r="AF1752">
            <v>44955.783959311419</v>
          </cell>
          <cell r="AG1752">
            <v>44965.009311424095</v>
          </cell>
          <cell r="AH1752">
            <v>44985.438888888886</v>
          </cell>
          <cell r="AI1752">
            <v>0.57732120412282018</v>
          </cell>
          <cell r="AJ1752">
            <v>15.713778409090908</v>
          </cell>
          <cell r="AK1752">
            <v>26</v>
          </cell>
          <cell r="AL1752">
            <v>34</v>
          </cell>
          <cell r="AM1752">
            <v>23.345070422535212</v>
          </cell>
          <cell r="AN1752">
            <v>29.570422535211268</v>
          </cell>
          <cell r="AO1752">
            <v>20.345070422535212</v>
          </cell>
          <cell r="AP1752">
            <v>44</v>
          </cell>
          <cell r="AQ1752">
            <v>35.200000000000003</v>
          </cell>
          <cell r="AR1752">
            <v>30.200000000000003</v>
          </cell>
          <cell r="AS1752">
            <v>44988.609027777777</v>
          </cell>
          <cell r="AT1752">
            <v>44983.609027777777</v>
          </cell>
          <cell r="AU1752"/>
          <cell r="AV1752"/>
          <cell r="AW1752"/>
          <cell r="AX1752"/>
          <cell r="AY1752"/>
          <cell r="AZ1752"/>
          <cell r="BA1752"/>
          <cell r="BB1752"/>
          <cell r="BC1752" t="str">
            <v>PAID</v>
          </cell>
          <cell r="BD1752"/>
          <cell r="BE1752">
            <v>44956.40902777778</v>
          </cell>
          <cell r="BF1752">
            <v>415.59097222222044</v>
          </cell>
          <cell r="BG1752">
            <v>44952</v>
          </cell>
          <cell r="BH1752">
            <v>45372</v>
          </cell>
        </row>
        <row r="1753">
          <cell r="E1753" t="str">
            <v>X22072827630</v>
          </cell>
          <cell r="F1753" t="str">
            <v>KATARUNGAN VILLAGE HOMEOWNERS ASSOC. INC.</v>
          </cell>
          <cell r="G1753" t="str">
            <v>D. JURADO, KATARUNGAN VILLAGE, MUNTINLUPA</v>
          </cell>
          <cell r="H1753" t="str">
            <v>MUNTINLUPA CITY</v>
          </cell>
          <cell r="I1753" t="str">
            <v>PARAÑAQUE</v>
          </cell>
          <cell r="J1753"/>
          <cell r="K1753" t="str">
            <v>W/O ISSUE</v>
          </cell>
          <cell r="L1753" t="str">
            <v>POWERHOUSE</v>
          </cell>
          <cell r="M1753" t="str">
            <v>CLOSE</v>
          </cell>
          <cell r="N1753" t="str">
            <v>IGL</v>
          </cell>
          <cell r="O1753">
            <v>32.03</v>
          </cell>
          <cell r="P1753">
            <v>20.45</v>
          </cell>
          <cell r="Q1753">
            <v>51.05</v>
          </cell>
          <cell r="R1753">
            <v>8</v>
          </cell>
          <cell r="S1753">
            <v>145173.5</v>
          </cell>
          <cell r="T1753" t="str">
            <v>NEW</v>
          </cell>
          <cell r="U1753">
            <v>24961.279999999999</v>
          </cell>
          <cell r="V1753">
            <v>17970.669999999998</v>
          </cell>
          <cell r="W1753">
            <v>44977.604861111111</v>
          </cell>
          <cell r="X1753">
            <v>44986</v>
          </cell>
          <cell r="Y1753">
            <v>44979</v>
          </cell>
          <cell r="Z1753"/>
          <cell r="AA1753">
            <v>44994.356249999997</v>
          </cell>
          <cell r="AB1753"/>
          <cell r="AC1753">
            <v>16.75138888888614</v>
          </cell>
          <cell r="AD1753">
            <v>8.3562499999970896</v>
          </cell>
          <cell r="AE1753">
            <v>-44994.356249999997</v>
          </cell>
          <cell r="AF1753">
            <v>44997.69036296985</v>
          </cell>
          <cell r="AG1753">
            <v>45006.84649679884</v>
          </cell>
          <cell r="AH1753">
            <v>45027.604861111111</v>
          </cell>
          <cell r="AI1753">
            <v>0.54421782742878888</v>
          </cell>
          <cell r="AJ1753">
            <v>-1071.2941964285715</v>
          </cell>
          <cell r="AK1753">
            <v>23</v>
          </cell>
          <cell r="AL1753">
            <v>36</v>
          </cell>
          <cell r="AM1753">
            <v>23.085501858736059</v>
          </cell>
          <cell r="AN1753">
            <v>29.241635687732341</v>
          </cell>
          <cell r="AO1753">
            <v>20.085501858736059</v>
          </cell>
          <cell r="AP1753">
            <v>42</v>
          </cell>
          <cell r="AQ1753">
            <v>33.6</v>
          </cell>
          <cell r="AR1753">
            <v>28.6</v>
          </cell>
          <cell r="AS1753">
            <v>45027.956249999996</v>
          </cell>
          <cell r="AT1753">
            <v>45022.956249999996</v>
          </cell>
          <cell r="AU1753"/>
          <cell r="AV1753"/>
          <cell r="AW1753"/>
          <cell r="AX1753"/>
          <cell r="AY1753"/>
          <cell r="AZ1753"/>
          <cell r="BA1753"/>
          <cell r="BB1753"/>
          <cell r="BC1753" t="str">
            <v>PAID</v>
          </cell>
          <cell r="BD1753"/>
          <cell r="BE1753">
            <v>44997.356249999997</v>
          </cell>
          <cell r="BF1753">
            <v>374.64375000000291</v>
          </cell>
          <cell r="BG1753">
            <v>44992</v>
          </cell>
          <cell r="BH1753">
            <v>45372</v>
          </cell>
        </row>
        <row r="1754">
          <cell r="E1754" t="str">
            <v>R21913468</v>
          </cell>
          <cell r="F1754" t="str">
            <v>DEPARTMENT OF TRANSPORTATION</v>
          </cell>
          <cell r="G1754" t="str">
            <v>EAST SERVICE, SN MARTIN DE PORRES, PARANAQUE</v>
          </cell>
          <cell r="H1754" t="str">
            <v>PARAÑAQUE CITY</v>
          </cell>
          <cell r="I1754" t="str">
            <v>PARAÑAQUE</v>
          </cell>
          <cell r="J1754"/>
          <cell r="K1754" t="str">
            <v>W/O ISSUE</v>
          </cell>
          <cell r="L1754" t="str">
            <v>CHALLENGER</v>
          </cell>
          <cell r="M1754" t="str">
            <v>CLOSE</v>
          </cell>
          <cell r="N1754" t="str">
            <v>JSP</v>
          </cell>
          <cell r="O1754">
            <v>1296.8499999999999</v>
          </cell>
          <cell r="P1754">
            <v>737.00810000000001</v>
          </cell>
          <cell r="Q1754">
            <v>2030.1</v>
          </cell>
          <cell r="R1754">
            <v>0</v>
          </cell>
          <cell r="S1754">
            <v>2943268.02</v>
          </cell>
          <cell r="T1754" t="str">
            <v>RELOC</v>
          </cell>
          <cell r="U1754">
            <v>1007812.27</v>
          </cell>
          <cell r="V1754">
            <v>985655.28</v>
          </cell>
          <cell r="W1754">
            <v>45057.464583333334</v>
          </cell>
          <cell r="X1754">
            <v>45064</v>
          </cell>
          <cell r="Y1754">
            <v>45061</v>
          </cell>
          <cell r="Z1754"/>
          <cell r="AA1754">
            <v>45223.578472222223</v>
          </cell>
          <cell r="AB1754">
            <v>45650.436805555553</v>
          </cell>
          <cell r="AC1754">
            <v>166.11388888888905</v>
          </cell>
          <cell r="AD1754">
            <v>159.57847222222335</v>
          </cell>
          <cell r="AE1754">
            <v>426.85833333332994</v>
          </cell>
          <cell r="AF1754">
            <v>45083.940565866083</v>
          </cell>
          <cell r="AG1754">
            <v>45094.800827874817</v>
          </cell>
          <cell r="AH1754">
            <v>45107.464583333334</v>
          </cell>
          <cell r="AI1754">
            <v>4.2266756172839548</v>
          </cell>
          <cell r="AJ1754">
            <v>7.1143055555554993</v>
          </cell>
          <cell r="AK1754">
            <v>50</v>
          </cell>
          <cell r="AL1754">
            <v>36</v>
          </cell>
          <cell r="AM1754">
            <v>29.475982532751093</v>
          </cell>
          <cell r="AN1754">
            <v>37.336244541484717</v>
          </cell>
          <cell r="AO1754">
            <v>26.475982532751093</v>
          </cell>
          <cell r="AP1754">
            <v>60</v>
          </cell>
          <cell r="AQ1754">
            <v>48</v>
          </cell>
          <cell r="AR1754">
            <v>43</v>
          </cell>
          <cell r="AS1754">
            <v>45271.578472222223</v>
          </cell>
          <cell r="AT1754">
            <v>45266.578472222223</v>
          </cell>
          <cell r="AU1754"/>
          <cell r="AV1754"/>
          <cell r="AW1754"/>
          <cell r="AX1754"/>
          <cell r="AY1754"/>
          <cell r="AZ1754"/>
          <cell r="BA1754"/>
          <cell r="BB1754"/>
          <cell r="BC1754" t="str">
            <v>PAID</v>
          </cell>
          <cell r="BD1754"/>
          <cell r="BE1754">
            <v>45226.578472222223</v>
          </cell>
          <cell r="BF1754">
            <v>152.42152777777665</v>
          </cell>
          <cell r="BG1754">
            <v>45228</v>
          </cell>
          <cell r="BH1754">
            <v>45379</v>
          </cell>
        </row>
        <row r="1755">
          <cell r="E1755" t="str">
            <v>X23041270039</v>
          </cell>
          <cell r="F1755" t="str">
            <v>JOHN CHRISTOPHER IGNATIUS TEJADA CHIONG</v>
          </cell>
          <cell r="G1755" t="str">
            <v>NARRA, PILAR VILL, LAS PINAS CITY</v>
          </cell>
          <cell r="H1755" t="str">
            <v>LAS PINAS CITY</v>
          </cell>
          <cell r="I1755" t="str">
            <v>PARAÑAQUE</v>
          </cell>
          <cell r="J1755"/>
          <cell r="K1755" t="str">
            <v>W/O ISSUE</v>
          </cell>
          <cell r="L1755" t="str">
            <v>CHALLENGER</v>
          </cell>
          <cell r="M1755" t="str">
            <v>CLOSE</v>
          </cell>
          <cell r="N1755" t="str">
            <v>JSP</v>
          </cell>
          <cell r="O1755">
            <v>46.26</v>
          </cell>
          <cell r="P1755">
            <v>40.605699999999999</v>
          </cell>
          <cell r="Q1755">
            <v>68.38</v>
          </cell>
          <cell r="R1755">
            <v>32.21</v>
          </cell>
          <cell r="S1755">
            <v>304277.71000000002</v>
          </cell>
          <cell r="T1755" t="str">
            <v>NEW</v>
          </cell>
          <cell r="U1755">
            <v>36051.03</v>
          </cell>
          <cell r="V1755">
            <v>36051.03</v>
          </cell>
          <cell r="W1755">
            <v>45099.677777777775</v>
          </cell>
          <cell r="X1755">
            <v>45104.521527777775</v>
          </cell>
          <cell r="Y1755">
            <v>45100</v>
          </cell>
          <cell r="Z1755"/>
          <cell r="AA1755">
            <v>45115.692361111112</v>
          </cell>
          <cell r="AB1755">
            <v>45589.961111111108</v>
          </cell>
          <cell r="AC1755">
            <v>16.014583333337214</v>
          </cell>
          <cell r="AD1755">
            <v>11.170833333337214</v>
          </cell>
          <cell r="AE1755">
            <v>474.26874999999563</v>
          </cell>
          <cell r="AF1755">
            <v>45119.763279636514</v>
          </cell>
          <cell r="AG1755">
            <v>45128.919413465504</v>
          </cell>
          <cell r="AH1755">
            <v>45149.677777777775</v>
          </cell>
          <cell r="AI1755">
            <v>0.52028054549126934</v>
          </cell>
          <cell r="AJ1755">
            <v>11.29211309523799</v>
          </cell>
          <cell r="AK1755">
            <v>23</v>
          </cell>
          <cell r="AL1755">
            <v>36</v>
          </cell>
          <cell r="AM1755">
            <v>23.085501858736059</v>
          </cell>
          <cell r="AN1755">
            <v>29.241635687732341</v>
          </cell>
          <cell r="AO1755">
            <v>20.085501858736059</v>
          </cell>
          <cell r="AP1755">
            <v>42</v>
          </cell>
          <cell r="AQ1755">
            <v>33.6</v>
          </cell>
          <cell r="AR1755">
            <v>28.6</v>
          </cell>
          <cell r="AS1755">
            <v>45149.292361111111</v>
          </cell>
          <cell r="AT1755">
            <v>45144.292361111111</v>
          </cell>
          <cell r="AU1755"/>
          <cell r="AV1755"/>
          <cell r="AW1755"/>
          <cell r="AX1755"/>
          <cell r="AY1755"/>
          <cell r="AZ1755"/>
          <cell r="BA1755"/>
          <cell r="BB1755"/>
          <cell r="BC1755" t="str">
            <v>PAID</v>
          </cell>
          <cell r="BD1755"/>
          <cell r="BE1755">
            <v>45118.692361111112</v>
          </cell>
          <cell r="BF1755">
            <v>260.3076388888876</v>
          </cell>
          <cell r="BG1755">
            <v>45115</v>
          </cell>
          <cell r="BH1755">
            <v>45379</v>
          </cell>
        </row>
        <row r="1756">
          <cell r="E1756" t="str">
            <v>X23093506031</v>
          </cell>
          <cell r="F1756" t="str">
            <v>HARD DISCOUNT PHILIPPINES, INC.</v>
          </cell>
          <cell r="G1756" t="str">
            <v>NAGA, PULANGLUPA II, LAS PINAS CITY</v>
          </cell>
          <cell r="H1756" t="str">
            <v>LAS PIÑAS CITY</v>
          </cell>
          <cell r="I1756" t="str">
            <v>PARAÑAQUE</v>
          </cell>
          <cell r="J1756" t="str">
            <v>energized last Dec 6, 2023, no PO</v>
          </cell>
          <cell r="K1756" t="str">
            <v>W/O ISSUE</v>
          </cell>
          <cell r="L1756" t="str">
            <v>CHALLENGER</v>
          </cell>
          <cell r="M1756" t="str">
            <v>CLOSE</v>
          </cell>
          <cell r="N1756" t="str">
            <v>JSP</v>
          </cell>
          <cell r="O1756">
            <v>18.670000000000002</v>
          </cell>
          <cell r="P1756">
            <v>15.419499999999999</v>
          </cell>
          <cell r="Q1756">
            <v>25.43</v>
          </cell>
          <cell r="R1756">
            <v>21</v>
          </cell>
          <cell r="S1756">
            <v>143057.82</v>
          </cell>
          <cell r="T1756" t="str">
            <v>NEW</v>
          </cell>
          <cell r="U1756">
            <v>14546.32</v>
          </cell>
          <cell r="V1756">
            <v>14546.32</v>
          </cell>
          <cell r="W1756">
            <v>45254.390972222223</v>
          </cell>
          <cell r="X1756">
            <v>45258</v>
          </cell>
          <cell r="Y1756">
            <v>45254</v>
          </cell>
          <cell r="Z1756"/>
          <cell r="AA1756">
            <v>45266</v>
          </cell>
          <cell r="AB1756">
            <v>45589.956944444442</v>
          </cell>
          <cell r="AC1756">
            <v>11.609027777776646</v>
          </cell>
          <cell r="AD1756">
            <v>8</v>
          </cell>
          <cell r="AE1756">
            <v>323.95694444444234</v>
          </cell>
          <cell r="AF1756">
            <v>45273.16516577061</v>
          </cell>
          <cell r="AG1756">
            <v>45281.971617383511</v>
          </cell>
          <cell r="AH1756">
            <v>45304.390972222223</v>
          </cell>
          <cell r="AI1756">
            <v>0.39986651234564002</v>
          </cell>
          <cell r="AJ1756">
            <v>8.0989236111110579</v>
          </cell>
          <cell r="AK1756">
            <v>20</v>
          </cell>
          <cell r="AL1756">
            <v>36</v>
          </cell>
          <cell r="AM1756">
            <v>21.774193548387096</v>
          </cell>
          <cell r="AN1756">
            <v>27.58064516129032</v>
          </cell>
          <cell r="AO1756">
            <v>18.774193548387096</v>
          </cell>
          <cell r="AP1756">
            <v>40</v>
          </cell>
          <cell r="AQ1756">
            <v>32</v>
          </cell>
          <cell r="AR1756">
            <v>27</v>
          </cell>
          <cell r="AS1756">
            <v>45298</v>
          </cell>
          <cell r="AT1756">
            <v>45293</v>
          </cell>
          <cell r="AU1756"/>
          <cell r="AV1756"/>
          <cell r="AW1756"/>
          <cell r="AX1756"/>
          <cell r="AY1756"/>
          <cell r="AZ1756"/>
          <cell r="BA1756"/>
          <cell r="BB1756"/>
          <cell r="BC1756" t="str">
            <v>PAID</v>
          </cell>
          <cell r="BD1756"/>
          <cell r="BE1756">
            <v>45269</v>
          </cell>
          <cell r="BF1756">
            <v>110</v>
          </cell>
          <cell r="BG1756">
            <v>45266</v>
          </cell>
          <cell r="BH1756">
            <v>45379</v>
          </cell>
        </row>
        <row r="1757">
          <cell r="E1757" t="str">
            <v>X23114341448</v>
          </cell>
          <cell r="F1757" t="str">
            <v>ANTONIO TIROL CARPIO</v>
          </cell>
          <cell r="G1757" t="str">
            <v>APITONG, AYALA-ALABANG VILL., MUNTINLUPA</v>
          </cell>
          <cell r="H1757" t="str">
            <v>MUNTINLUPA CITY</v>
          </cell>
          <cell r="I1757" t="str">
            <v>PARAÑAQUE</v>
          </cell>
          <cell r="J1757" t="str">
            <v>for FCOMP</v>
          </cell>
          <cell r="K1757" t="str">
            <v>W/O ISSUE</v>
          </cell>
          <cell r="L1757" t="str">
            <v>CHALLENGER</v>
          </cell>
          <cell r="M1757" t="str">
            <v>CLOSE</v>
          </cell>
          <cell r="N1757" t="str">
            <v>JSP</v>
          </cell>
          <cell r="O1757">
            <v>42.81</v>
          </cell>
          <cell r="P1757">
            <v>33.496699999999997</v>
          </cell>
          <cell r="Q1757">
            <v>59.7</v>
          </cell>
          <cell r="R1757">
            <v>110</v>
          </cell>
          <cell r="S1757">
            <v>70922.09</v>
          </cell>
          <cell r="T1757" t="str">
            <v>NEW</v>
          </cell>
          <cell r="U1757">
            <v>33367</v>
          </cell>
          <cell r="V1757">
            <v>35084.879999999997</v>
          </cell>
          <cell r="W1757">
            <v>45240</v>
          </cell>
          <cell r="X1757">
            <v>45243.456944444442</v>
          </cell>
          <cell r="Y1757">
            <v>45238</v>
          </cell>
          <cell r="Z1757"/>
          <cell r="AA1757">
            <v>45244.429166666669</v>
          </cell>
          <cell r="AB1757">
            <v>45517.758333333331</v>
          </cell>
          <cell r="AC1757">
            <v>4.4291666666686069</v>
          </cell>
          <cell r="AD1757">
            <v>0.97222222222626442</v>
          </cell>
          <cell r="AE1757">
            <v>273.32916666666279</v>
          </cell>
          <cell r="AF1757">
            <v>45258.478599221788</v>
          </cell>
          <cell r="AG1757">
            <v>45267.206225680937</v>
          </cell>
          <cell r="AH1757">
            <v>45290</v>
          </cell>
          <cell r="AI1757">
            <v>0.15465975996383585</v>
          </cell>
          <cell r="AJ1757">
            <v>6.5078373015872089</v>
          </cell>
          <cell r="AK1757">
            <v>23</v>
          </cell>
          <cell r="AL1757">
            <v>32</v>
          </cell>
          <cell r="AM1757">
            <v>21.478599221789885</v>
          </cell>
          <cell r="AN1757">
            <v>27.206225680933851</v>
          </cell>
          <cell r="AO1757">
            <v>18.478599221789885</v>
          </cell>
          <cell r="AP1757">
            <v>42</v>
          </cell>
          <cell r="AQ1757">
            <v>33.6</v>
          </cell>
          <cell r="AR1757">
            <v>28.6</v>
          </cell>
          <cell r="AS1757">
            <v>45278.029166666667</v>
          </cell>
          <cell r="AT1757">
            <v>45273.029166666667</v>
          </cell>
          <cell r="AU1757"/>
          <cell r="AV1757"/>
          <cell r="AW1757"/>
          <cell r="AX1757"/>
          <cell r="AY1757"/>
          <cell r="AZ1757"/>
          <cell r="BA1757"/>
          <cell r="BB1757"/>
          <cell r="BC1757" t="str">
            <v>PAID</v>
          </cell>
          <cell r="BD1757"/>
          <cell r="BE1757">
            <v>45247.429166666669</v>
          </cell>
          <cell r="BF1757">
            <v>131.57083333333139</v>
          </cell>
          <cell r="BG1757">
            <v>45244</v>
          </cell>
          <cell r="BH1757">
            <v>45379</v>
          </cell>
        </row>
        <row r="1758">
          <cell r="E1758" t="str">
            <v>X23083408819</v>
          </cell>
          <cell r="F1758" t="str">
            <v>WOW BRAND HOLDINGS INC.</v>
          </cell>
          <cell r="G1758" t="str">
            <v>ALABANG-ZAPOTE, PAMPLONA III, LAS PINAS CITY</v>
          </cell>
          <cell r="H1758" t="str">
            <v>LAS PIÑAS CITY</v>
          </cell>
          <cell r="I1758" t="str">
            <v>PARAÑAQUE</v>
          </cell>
          <cell r="J1758" t="str">
            <v>energized last Dec 7, 2023, no PO</v>
          </cell>
          <cell r="K1758" t="str">
            <v>W/O ISSUE</v>
          </cell>
          <cell r="L1758" t="str">
            <v>CHALLENGER</v>
          </cell>
          <cell r="M1758" t="str">
            <v>CLOSE</v>
          </cell>
          <cell r="N1758" t="str">
            <v>IJP</v>
          </cell>
          <cell r="O1758">
            <v>73.02</v>
          </cell>
          <cell r="P1758">
            <v>50.167999999999999</v>
          </cell>
          <cell r="Q1758">
            <v>104.28</v>
          </cell>
          <cell r="R1758">
            <v>102</v>
          </cell>
          <cell r="S1758">
            <v>542943.80000000005</v>
          </cell>
          <cell r="T1758" t="str">
            <v>NEW</v>
          </cell>
          <cell r="U1758">
            <v>56932.18</v>
          </cell>
          <cell r="V1758">
            <v>39445.51</v>
          </cell>
          <cell r="W1758">
            <v>45259.658333333333</v>
          </cell>
          <cell r="X1758">
            <v>45261</v>
          </cell>
          <cell r="Y1758">
            <v>45260</v>
          </cell>
          <cell r="Z1758"/>
          <cell r="AA1758">
            <v>45267</v>
          </cell>
          <cell r="AB1758">
            <v>45588.928472222222</v>
          </cell>
          <cell r="AC1758">
            <v>7.3416666666671517</v>
          </cell>
          <cell r="AD1758">
            <v>6</v>
          </cell>
          <cell r="AE1758">
            <v>321.9284722222219</v>
          </cell>
          <cell r="AF1758">
            <v>45279.104376498799</v>
          </cell>
          <cell r="AG1758">
            <v>45288.089988009589</v>
          </cell>
          <cell r="AH1758">
            <v>45309.658333333333</v>
          </cell>
          <cell r="AI1758">
            <v>0.24531049679488798</v>
          </cell>
          <cell r="AJ1758">
            <v>7.3165561868686799</v>
          </cell>
          <cell r="AK1758">
            <v>26</v>
          </cell>
          <cell r="AL1758">
            <v>32</v>
          </cell>
          <cell r="AM1758">
            <v>22.446043165467625</v>
          </cell>
          <cell r="AN1758">
            <v>28.431654676258994</v>
          </cell>
          <cell r="AO1758">
            <v>19.446043165467625</v>
          </cell>
          <cell r="AP1758">
            <v>44</v>
          </cell>
          <cell r="AQ1758">
            <v>35.200000000000003</v>
          </cell>
          <cell r="AR1758">
            <v>30.200000000000003</v>
          </cell>
          <cell r="AS1758">
            <v>45302.2</v>
          </cell>
          <cell r="AT1758">
            <v>45297.2</v>
          </cell>
          <cell r="AU1758"/>
          <cell r="AV1758"/>
          <cell r="AW1758"/>
          <cell r="AX1758"/>
          <cell r="AY1758"/>
          <cell r="AZ1758"/>
          <cell r="BA1758"/>
          <cell r="BB1758"/>
          <cell r="BC1758" t="str">
            <v>PAID</v>
          </cell>
          <cell r="BD1758"/>
          <cell r="BE1758">
            <v>45270</v>
          </cell>
          <cell r="BF1758">
            <v>109</v>
          </cell>
          <cell r="BG1758">
            <v>45267</v>
          </cell>
          <cell r="BH1758">
            <v>45379</v>
          </cell>
        </row>
        <row r="1759">
          <cell r="E1759" t="str">
            <v>X23052020343</v>
          </cell>
          <cell r="F1759" t="str">
            <v>GREGORY GOTUACO YU</v>
          </cell>
          <cell r="G1759" t="str">
            <v>PANAMA, MERVILLE SUBD, PARANAQUE</v>
          </cell>
          <cell r="H1759" t="str">
            <v>PARAÑAQUE CITY</v>
          </cell>
          <cell r="I1759" t="str">
            <v>PARAÑAQUE</v>
          </cell>
          <cell r="J1759" t="str">
            <v>for digging reschedule</v>
          </cell>
          <cell r="K1759" t="str">
            <v>W/O ISSUE</v>
          </cell>
          <cell r="L1759" t="str">
            <v>CHALLENGER</v>
          </cell>
          <cell r="M1759" t="str">
            <v>CLOSE</v>
          </cell>
          <cell r="N1759" t="str">
            <v>JSP</v>
          </cell>
          <cell r="O1759">
            <v>93.2</v>
          </cell>
          <cell r="P1759">
            <v>73.062899999999999</v>
          </cell>
          <cell r="Q1759">
            <v>138.78</v>
          </cell>
          <cell r="R1759">
            <v>43</v>
          </cell>
          <cell r="S1759">
            <v>504005.59</v>
          </cell>
          <cell r="T1759" t="str">
            <v>MODIFICATION</v>
          </cell>
          <cell r="U1759">
            <v>71929.960000000006</v>
          </cell>
          <cell r="V1759">
            <v>56734.28</v>
          </cell>
          <cell r="W1759">
            <v>45135.38958333333</v>
          </cell>
          <cell r="X1759">
            <v>45141.644444444442</v>
          </cell>
          <cell r="Y1759">
            <v>45139</v>
          </cell>
          <cell r="Z1759"/>
          <cell r="AA1759">
            <v>45254.30972222222</v>
          </cell>
          <cell r="AB1759">
            <v>45622.594444444447</v>
          </cell>
          <cell r="AC1759">
            <v>118.92013888889051</v>
          </cell>
          <cell r="AD1759">
            <v>112.6652777777781</v>
          </cell>
          <cell r="AE1759">
            <v>368.28472222222626</v>
          </cell>
          <cell r="AF1759">
            <v>45156.596479885055</v>
          </cell>
          <cell r="AG1759">
            <v>45166.051652298847</v>
          </cell>
          <cell r="AH1759">
            <v>45185.38958333333</v>
          </cell>
          <cell r="AI1759">
            <v>3.6844914826686157</v>
          </cell>
          <cell r="AJ1759">
            <v>8.3701073232324159</v>
          </cell>
          <cell r="AK1759">
            <v>26</v>
          </cell>
          <cell r="AL1759">
            <v>36</v>
          </cell>
          <cell r="AM1759">
            <v>24.206896551724139</v>
          </cell>
          <cell r="AN1759">
            <v>30.662068965517239</v>
          </cell>
          <cell r="AO1759">
            <v>21.206896551724139</v>
          </cell>
          <cell r="AP1759">
            <v>44</v>
          </cell>
          <cell r="AQ1759">
            <v>35.200000000000003</v>
          </cell>
          <cell r="AR1759">
            <v>30.200000000000003</v>
          </cell>
          <cell r="AS1759">
            <v>45289.509722222218</v>
          </cell>
          <cell r="AT1759">
            <v>45284.509722222218</v>
          </cell>
          <cell r="AU1759"/>
          <cell r="AV1759"/>
          <cell r="AW1759"/>
          <cell r="AX1759"/>
          <cell r="AY1759"/>
          <cell r="AZ1759"/>
          <cell r="BA1759"/>
          <cell r="BB1759"/>
          <cell r="BC1759" t="str">
            <v>PAID</v>
          </cell>
          <cell r="BD1759"/>
          <cell r="BE1759">
            <v>45257.30972222222</v>
          </cell>
          <cell r="BF1759">
            <v>121.69027777777956</v>
          </cell>
          <cell r="BG1759">
            <v>45254</v>
          </cell>
          <cell r="BH1759">
            <v>45379</v>
          </cell>
        </row>
        <row r="1760">
          <cell r="E1760" t="str">
            <v>X23093703718</v>
          </cell>
          <cell r="F1760" t="str">
            <v>NOOB RESTAURANT INC.</v>
          </cell>
          <cell r="G1760" t="str">
            <v>MINDORO, MARINA SUBD, PARANAQUE</v>
          </cell>
          <cell r="H1760" t="str">
            <v>PARAÑAQUE CITY</v>
          </cell>
          <cell r="I1760" t="str">
            <v>PARAÑAQUE</v>
          </cell>
          <cell r="J1760" t="str">
            <v>dig 12/20/2023; target dec 23 completion</v>
          </cell>
          <cell r="K1760" t="str">
            <v>W/O ISSUE</v>
          </cell>
          <cell r="L1760" t="str">
            <v>CHALLENGER</v>
          </cell>
          <cell r="M1760" t="str">
            <v>CLOSE</v>
          </cell>
          <cell r="N1760" t="str">
            <v>JSP</v>
          </cell>
          <cell r="O1760">
            <v>78.37</v>
          </cell>
          <cell r="P1760">
            <v>55.980200000000004</v>
          </cell>
          <cell r="Q1760">
            <v>128.15</v>
          </cell>
          <cell r="R1760">
            <v>121</v>
          </cell>
          <cell r="S1760">
            <v>528430.66</v>
          </cell>
          <cell r="T1760" t="str">
            <v>NEW</v>
          </cell>
          <cell r="U1760">
            <v>61108.4</v>
          </cell>
          <cell r="V1760">
            <v>67579.22</v>
          </cell>
          <cell r="W1760">
            <v>45279.593055555553</v>
          </cell>
          <cell r="X1760">
            <v>45281</v>
          </cell>
          <cell r="Y1760">
            <v>45280</v>
          </cell>
          <cell r="Z1760"/>
          <cell r="AA1760">
            <v>45289.578472222223</v>
          </cell>
          <cell r="AB1760">
            <v>45616.253472222219</v>
          </cell>
          <cell r="AC1760">
            <v>9.9854166666700621</v>
          </cell>
          <cell r="AD1760">
            <v>8.578472222223354</v>
          </cell>
          <cell r="AE1760">
            <v>326.67499999999563</v>
          </cell>
          <cell r="AF1760">
            <v>45299.039098721019</v>
          </cell>
          <cell r="AG1760">
            <v>45308.02471023181</v>
          </cell>
          <cell r="AH1760">
            <v>45329.593055555553</v>
          </cell>
          <cell r="AI1760">
            <v>0.33364733573729288</v>
          </cell>
          <cell r="AJ1760">
            <v>7.424431818181719</v>
          </cell>
          <cell r="AK1760">
            <v>26</v>
          </cell>
          <cell r="AL1760">
            <v>32</v>
          </cell>
          <cell r="AM1760">
            <v>22.446043165467625</v>
          </cell>
          <cell r="AN1760">
            <v>28.431654676258994</v>
          </cell>
          <cell r="AO1760">
            <v>19.446043165467625</v>
          </cell>
          <cell r="AP1760">
            <v>44</v>
          </cell>
          <cell r="AQ1760">
            <v>35.200000000000003</v>
          </cell>
          <cell r="AR1760">
            <v>30.200000000000003</v>
          </cell>
          <cell r="AS1760">
            <v>45324.77847222222</v>
          </cell>
          <cell r="AT1760">
            <v>45319.77847222222</v>
          </cell>
          <cell r="AU1760"/>
          <cell r="AV1760"/>
          <cell r="AW1760"/>
          <cell r="AX1760"/>
          <cell r="AY1760"/>
          <cell r="AZ1760"/>
          <cell r="BA1760"/>
          <cell r="BB1760"/>
          <cell r="BC1760" t="str">
            <v>PAID</v>
          </cell>
          <cell r="BD1760"/>
          <cell r="BE1760">
            <v>45292.578472222223</v>
          </cell>
          <cell r="BF1760">
            <v>86.421527777776646</v>
          </cell>
          <cell r="BG1760">
            <v>45288</v>
          </cell>
          <cell r="BH1760">
            <v>45379</v>
          </cell>
        </row>
        <row r="1761">
          <cell r="E1761" t="str">
            <v>X23093789322</v>
          </cell>
          <cell r="F1761" t="str">
            <v>LIGHT RAIL MANILA CORPORATION</v>
          </cell>
          <cell r="G1761" t="str">
            <v>PRES. M. ROXAS, BACLARAN, PARANAQUE</v>
          </cell>
          <cell r="H1761" t="str">
            <v>PARAÑAQUE CITY</v>
          </cell>
          <cell r="I1761" t="str">
            <v>PARAÑAQUE</v>
          </cell>
          <cell r="J1761" t="str">
            <v>energized last 12/9/2023</v>
          </cell>
          <cell r="K1761" t="str">
            <v>W/ ISSUE</v>
          </cell>
          <cell r="L1761" t="str">
            <v>CHALLENGER</v>
          </cell>
          <cell r="M1761" t="str">
            <v>CLOSE</v>
          </cell>
          <cell r="N1761" t="str">
            <v>JSP</v>
          </cell>
          <cell r="O1761">
            <v>152.76</v>
          </cell>
          <cell r="P1761">
            <v>33.4238</v>
          </cell>
          <cell r="Q1761">
            <v>209.9</v>
          </cell>
          <cell r="R1761">
            <v>4990</v>
          </cell>
          <cell r="S1761">
            <v>1057698.8400000001</v>
          </cell>
          <cell r="T1761" t="str">
            <v>NEW</v>
          </cell>
          <cell r="U1761">
            <v>32148.01</v>
          </cell>
          <cell r="V1761">
            <v>32148.01</v>
          </cell>
          <cell r="W1761">
            <v>45243.72152777778</v>
          </cell>
          <cell r="X1761">
            <v>45246</v>
          </cell>
          <cell r="Y1761">
            <v>45244</v>
          </cell>
          <cell r="Z1761"/>
          <cell r="AA1761">
            <v>45270.877083333333</v>
          </cell>
          <cell r="AB1761">
            <v>45617</v>
          </cell>
          <cell r="AC1761">
            <v>27.155555555553292</v>
          </cell>
          <cell r="AD1761">
            <v>24.877083333332848</v>
          </cell>
          <cell r="AE1761">
            <v>346.12291666666715</v>
          </cell>
          <cell r="AF1761">
            <v>45257.12777777778</v>
          </cell>
          <cell r="AG1761">
            <v>45264.50277777778</v>
          </cell>
          <cell r="AH1761">
            <v>45293.72152777778</v>
          </cell>
          <cell r="AI1761">
            <v>1.2413968253967218</v>
          </cell>
          <cell r="AJ1761">
            <v>7.5244112318840681</v>
          </cell>
          <cell r="AK1761">
            <v>28</v>
          </cell>
          <cell r="AL1761">
            <v>20</v>
          </cell>
          <cell r="AM1761">
            <v>16.406250000000004</v>
          </cell>
          <cell r="AN1761">
            <v>20.781250000000004</v>
          </cell>
          <cell r="AO1761">
            <v>13.406250000000004</v>
          </cell>
          <cell r="AP1761">
            <v>46</v>
          </cell>
          <cell r="AQ1761">
            <v>36.800000000000004</v>
          </cell>
          <cell r="AR1761">
            <v>31.800000000000004</v>
          </cell>
          <cell r="AS1761">
            <v>45307.677083333336</v>
          </cell>
          <cell r="AT1761">
            <v>45302.677083333336</v>
          </cell>
          <cell r="AU1761"/>
          <cell r="AV1761"/>
          <cell r="AW1761"/>
          <cell r="AX1761"/>
          <cell r="AY1761"/>
          <cell r="AZ1761"/>
          <cell r="BA1761"/>
          <cell r="BB1761"/>
          <cell r="BC1761" t="str">
            <v>PAID</v>
          </cell>
          <cell r="BD1761"/>
          <cell r="BE1761">
            <v>45273.877083333333</v>
          </cell>
          <cell r="BF1761">
            <v>115.12291666666715</v>
          </cell>
          <cell r="BG1761">
            <v>45270</v>
          </cell>
          <cell r="BH1761">
            <v>45389</v>
          </cell>
        </row>
        <row r="1762">
          <cell r="E1762" t="str">
            <v>X22062688560</v>
          </cell>
          <cell r="F1762" t="str">
            <v>ELIZABETH ESCONDE LIRASAN</v>
          </cell>
          <cell r="G1762" t="str">
            <v>SAMUEL, CAMELLA HOMES CLASSIC, LAS PINAS CITY</v>
          </cell>
          <cell r="H1762" t="str">
            <v>LAS PIÑAS CITY</v>
          </cell>
          <cell r="I1762" t="str">
            <v>PARAÑAQUE</v>
          </cell>
          <cell r="J1762" t="str">
            <v>with drainage issue all pole locations, needs staka</v>
          </cell>
          <cell r="K1762" t="str">
            <v>W/ ISSUE</v>
          </cell>
          <cell r="L1762" t="str">
            <v>CHALLENGER</v>
          </cell>
          <cell r="M1762" t="str">
            <v>CLOSE</v>
          </cell>
          <cell r="N1762" t="str">
            <v>JSP</v>
          </cell>
          <cell r="O1762">
            <v>142.72999999999999</v>
          </cell>
          <cell r="P1762">
            <v>129.81890000000001</v>
          </cell>
          <cell r="Q1762">
            <v>236.75</v>
          </cell>
          <cell r="R1762">
            <v>31.6</v>
          </cell>
          <cell r="S1762">
            <v>659123.96</v>
          </cell>
          <cell r="T1762" t="str">
            <v>NEW</v>
          </cell>
          <cell r="U1762">
            <v>110880.06</v>
          </cell>
          <cell r="V1762">
            <v>67932.5</v>
          </cell>
          <cell r="W1762">
            <v>44984.531944444447</v>
          </cell>
          <cell r="X1762">
            <v>44988.652083333334</v>
          </cell>
          <cell r="Y1762">
            <v>44987</v>
          </cell>
          <cell r="Z1762"/>
          <cell r="AA1762">
            <v>45148.711805555555</v>
          </cell>
          <cell r="AB1762">
            <v>45686</v>
          </cell>
          <cell r="AC1762">
            <v>164.17986111110804</v>
          </cell>
          <cell r="AD1762">
            <v>160.05972222222044</v>
          </cell>
          <cell r="AE1762">
            <v>537.28819444444525</v>
          </cell>
          <cell r="AF1762">
            <v>45006.40036549708</v>
          </cell>
          <cell r="AG1762">
            <v>45016.031944444447</v>
          </cell>
          <cell r="AH1762">
            <v>45034.531944444447</v>
          </cell>
          <cell r="AI1762">
            <v>4.9514561287477026</v>
          </cell>
          <cell r="AJ1762">
            <v>11.680178140096636</v>
          </cell>
          <cell r="AK1762">
            <v>28</v>
          </cell>
          <cell r="AL1762">
            <v>36</v>
          </cell>
          <cell r="AM1762">
            <v>24.868421052631579</v>
          </cell>
          <cell r="AN1762">
            <v>31.499999999999996</v>
          </cell>
          <cell r="AO1762">
            <v>21.868421052631579</v>
          </cell>
          <cell r="AP1762">
            <v>46</v>
          </cell>
          <cell r="AQ1762">
            <v>36.800000000000004</v>
          </cell>
          <cell r="AR1762">
            <v>31.800000000000004</v>
          </cell>
          <cell r="AS1762">
            <v>45185.511805555558</v>
          </cell>
          <cell r="AT1762">
            <v>45180.511805555558</v>
          </cell>
          <cell r="AU1762"/>
          <cell r="AV1762"/>
          <cell r="AW1762"/>
          <cell r="AX1762"/>
          <cell r="AY1762"/>
          <cell r="AZ1762"/>
          <cell r="BA1762"/>
          <cell r="BB1762"/>
          <cell r="BC1762" t="str">
            <v>PAID</v>
          </cell>
          <cell r="BD1762"/>
          <cell r="BE1762">
            <v>45151.711805555555</v>
          </cell>
          <cell r="BF1762">
            <v>237.28819444444525</v>
          </cell>
          <cell r="BG1762">
            <v>45148</v>
          </cell>
          <cell r="BH1762">
            <v>45389</v>
          </cell>
        </row>
        <row r="1763">
          <cell r="E1763" t="str">
            <v>X23020619126</v>
          </cell>
          <cell r="F1763" t="str">
            <v>GLOBE TELECOM, INC.</v>
          </cell>
          <cell r="G1763" t="str">
            <v>MOLINO III, MOLINO III, BACOOR</v>
          </cell>
          <cell r="H1763" t="str">
            <v>BACOOR CITY</v>
          </cell>
          <cell r="I1763" t="str">
            <v>DASMA</v>
          </cell>
          <cell r="J1763"/>
          <cell r="K1763"/>
          <cell r="L1763" t="str">
            <v>CHALLENGER</v>
          </cell>
          <cell r="M1763" t="str">
            <v>CLOSE</v>
          </cell>
          <cell r="N1763" t="str">
            <v>JSP</v>
          </cell>
          <cell r="O1763">
            <v>10.199999999999999</v>
          </cell>
          <cell r="P1763">
            <v>8.24</v>
          </cell>
          <cell r="Q1763">
            <v>13.85</v>
          </cell>
          <cell r="R1763">
            <v>0</v>
          </cell>
          <cell r="S1763">
            <v>31097.89</v>
          </cell>
          <cell r="T1763" t="str">
            <v>TERMINATION</v>
          </cell>
          <cell r="U1763">
            <v>7948.74</v>
          </cell>
          <cell r="V1763">
            <v>7948.74</v>
          </cell>
          <cell r="W1763">
            <v>45161.561805555553</v>
          </cell>
          <cell r="X1763">
            <v>45167</v>
          </cell>
          <cell r="Y1763">
            <v>45162</v>
          </cell>
          <cell r="Z1763"/>
          <cell r="AA1763">
            <v>45170.645138888889</v>
          </cell>
          <cell r="AB1763">
            <v>45740</v>
          </cell>
          <cell r="AC1763">
            <v>9.0833333333357587</v>
          </cell>
          <cell r="AD1763">
            <v>3.6451388888890506</v>
          </cell>
          <cell r="AE1763">
            <v>569.35486111111095</v>
          </cell>
          <cell r="AF1763">
            <v>45180.33599910394</v>
          </cell>
          <cell r="AG1763">
            <v>45189.142450716841</v>
          </cell>
          <cell r="AH1763">
            <v>45211.561805555553</v>
          </cell>
          <cell r="AI1763">
            <v>0.31287037037045384</v>
          </cell>
          <cell r="AJ1763">
            <v>14.233871527777774</v>
          </cell>
          <cell r="AK1763">
            <v>20</v>
          </cell>
          <cell r="AL1763">
            <v>36</v>
          </cell>
          <cell r="AM1763">
            <v>21.774193548387096</v>
          </cell>
          <cell r="AN1763">
            <v>27.58064516129032</v>
          </cell>
          <cell r="AO1763">
            <v>18.774193548387096</v>
          </cell>
          <cell r="AP1763">
            <v>40</v>
          </cell>
          <cell r="AQ1763">
            <v>32</v>
          </cell>
          <cell r="AR1763">
            <v>27</v>
          </cell>
          <cell r="AS1763">
            <v>45202.645138888889</v>
          </cell>
          <cell r="AT1763">
            <v>45197.645138888889</v>
          </cell>
          <cell r="AU1763"/>
          <cell r="AV1763"/>
          <cell r="AW1763"/>
          <cell r="AX1763"/>
          <cell r="AY1763"/>
          <cell r="AZ1763"/>
          <cell r="BA1763"/>
          <cell r="BB1763"/>
          <cell r="BC1763" t="str">
            <v>PAID</v>
          </cell>
          <cell r="BD1763"/>
          <cell r="BE1763">
            <v>45173.645138888889</v>
          </cell>
          <cell r="BF1763">
            <v>225.35486111111095</v>
          </cell>
          <cell r="BG1763">
            <v>45170</v>
          </cell>
          <cell r="BH1763">
            <v>45399</v>
          </cell>
        </row>
        <row r="1764">
          <cell r="E1764" t="str">
            <v>P2302145616</v>
          </cell>
          <cell r="F1764" t="str">
            <v>MN_MAJOR (WDESIGN), FOR RELOCATION OF POLE OBSTRUCTING PROPOSED ROAD WIDENING</v>
          </cell>
          <cell r="G1764" t="str">
            <v>SANTAN, DOÑA MANUELA SUBD, LAS PINAS CITY</v>
          </cell>
          <cell r="H1764" t="str">
            <v>LAS PINAS CITY</v>
          </cell>
          <cell r="I1764" t="str">
            <v>PARAÑAQUE</v>
          </cell>
          <cell r="J1764" t="str">
            <v>for digging scheduled on 1st week</v>
          </cell>
          <cell r="K1764" t="str">
            <v>W/O ISSUE</v>
          </cell>
          <cell r="L1764" t="str">
            <v>POWERHOUSE</v>
          </cell>
          <cell r="M1764" t="str">
            <v>CLOSE</v>
          </cell>
          <cell r="N1764" t="str">
            <v>JSP</v>
          </cell>
          <cell r="O1764">
            <v>145.13999999999999</v>
          </cell>
          <cell r="P1764">
            <v>114.09739999999999</v>
          </cell>
          <cell r="Q1764">
            <v>224.33</v>
          </cell>
          <cell r="R1764">
            <v>0</v>
          </cell>
          <cell r="S1764">
            <v>291534.12</v>
          </cell>
          <cell r="T1764" t="str">
            <v>RELOC</v>
          </cell>
          <cell r="U1764">
            <v>113105.58000000009</v>
          </cell>
          <cell r="V1764">
            <v>113686.26</v>
          </cell>
          <cell r="W1764">
            <v>45070.727083333331</v>
          </cell>
          <cell r="X1764">
            <v>45079.661111111112</v>
          </cell>
          <cell r="Y1764">
            <v>45072</v>
          </cell>
          <cell r="Z1764"/>
          <cell r="AA1764">
            <v>45184.522222222222</v>
          </cell>
          <cell r="AB1764">
            <v>45372.563194444447</v>
          </cell>
          <cell r="AC1764">
            <v>113.79513888889051</v>
          </cell>
          <cell r="AD1764">
            <v>104.86111111110949</v>
          </cell>
          <cell r="AE1764">
            <v>188.04097222222481</v>
          </cell>
          <cell r="AF1764">
            <v>45092.595504385965</v>
          </cell>
          <cell r="AG1764">
            <v>45102.227083333331</v>
          </cell>
          <cell r="AH1764">
            <v>45120.727083333331</v>
          </cell>
          <cell r="AI1764">
            <v>3.4319168871252694</v>
          </cell>
          <cell r="AJ1764">
            <v>4.0878472222222788</v>
          </cell>
          <cell r="AK1764">
            <v>28</v>
          </cell>
          <cell r="AL1764">
            <v>36</v>
          </cell>
          <cell r="AM1764">
            <v>24.868421052631579</v>
          </cell>
          <cell r="AN1764">
            <v>31.499999999999996</v>
          </cell>
          <cell r="AO1764">
            <v>21.868421052631579</v>
          </cell>
          <cell r="AP1764">
            <v>46</v>
          </cell>
          <cell r="AQ1764">
            <v>36.800000000000004</v>
          </cell>
          <cell r="AR1764">
            <v>31.800000000000004</v>
          </cell>
          <cell r="AS1764">
            <v>45221.322222222225</v>
          </cell>
          <cell r="AT1764">
            <v>45216.322222222225</v>
          </cell>
          <cell r="AU1764"/>
          <cell r="AV1764"/>
          <cell r="AW1764"/>
          <cell r="AX1764"/>
          <cell r="AY1764"/>
          <cell r="AZ1764"/>
          <cell r="BA1764"/>
          <cell r="BB1764"/>
          <cell r="BC1764" t="str">
            <v>PAID</v>
          </cell>
          <cell r="BD1764"/>
          <cell r="BE1764">
            <v>45187.522222222222</v>
          </cell>
          <cell r="BF1764">
            <v>218.4777777777781</v>
          </cell>
          <cell r="BG1764">
            <v>45001</v>
          </cell>
          <cell r="BH1764">
            <v>45406</v>
          </cell>
        </row>
        <row r="1765">
          <cell r="E1765" t="str">
            <v>X22031060330</v>
          </cell>
          <cell r="F1765" t="str">
            <v>JEFFREY NGO CO</v>
          </cell>
          <cell r="G1765" t="str">
            <v>LOS TAMARAOS, SUNSET VILL, PARANAQUE</v>
          </cell>
          <cell r="H1765" t="str">
            <v>PARAÑAQUE CITY</v>
          </cell>
          <cell r="I1765" t="str">
            <v>PARAÑAQUE</v>
          </cell>
          <cell r="J1765"/>
          <cell r="K1765"/>
          <cell r="L1765" t="str">
            <v>ECOM</v>
          </cell>
          <cell r="M1765" t="str">
            <v>CLOSE</v>
          </cell>
          <cell r="N1765" t="str">
            <v>IJP</v>
          </cell>
          <cell r="O1765">
            <v>65.819999999999993</v>
          </cell>
          <cell r="P1765"/>
          <cell r="Q1765">
            <v>89.9</v>
          </cell>
          <cell r="R1765">
            <v>205.5</v>
          </cell>
          <cell r="S1765">
            <v>362745.5</v>
          </cell>
          <cell r="T1765" t="str">
            <v>NEW</v>
          </cell>
          <cell r="U1765">
            <v>45885.9</v>
          </cell>
          <cell r="V1765">
            <v>14854.13</v>
          </cell>
          <cell r="W1765">
            <v>44799.695833333331</v>
          </cell>
          <cell r="X1765">
            <v>44805</v>
          </cell>
          <cell r="Y1765">
            <v>44809</v>
          </cell>
          <cell r="Z1765"/>
          <cell r="AA1765">
            <v>44812</v>
          </cell>
          <cell r="AB1765">
            <v>45418.36041666667</v>
          </cell>
          <cell r="AC1765">
            <v>12.304166666668607</v>
          </cell>
          <cell r="AD1765">
            <v>7</v>
          </cell>
          <cell r="AE1765">
            <v>606.36041666667006</v>
          </cell>
          <cell r="AF1765">
            <v>44817.313363213812</v>
          </cell>
          <cell r="AG1765">
            <v>44825.811371181939</v>
          </cell>
          <cell r="AH1765">
            <v>44849.695833333331</v>
          </cell>
          <cell r="AI1765">
            <v>0.44758635265707536</v>
          </cell>
          <cell r="AJ1765">
            <v>14.437152777777859</v>
          </cell>
          <cell r="AK1765">
            <v>23</v>
          </cell>
          <cell r="AL1765">
            <v>30</v>
          </cell>
          <cell r="AM1765">
            <v>20.617529880478088</v>
          </cell>
          <cell r="AN1765">
            <v>26.115537848605577</v>
          </cell>
          <cell r="AO1765">
            <v>17.617529880478088</v>
          </cell>
          <cell r="AP1765">
            <v>42</v>
          </cell>
          <cell r="AQ1765">
            <v>33.6</v>
          </cell>
          <cell r="AR1765">
            <v>28.6</v>
          </cell>
          <cell r="AS1765">
            <v>44845.599999999999</v>
          </cell>
          <cell r="AT1765">
            <v>44840.6</v>
          </cell>
          <cell r="AU1765"/>
          <cell r="AV1765"/>
          <cell r="AW1765"/>
          <cell r="AX1765"/>
          <cell r="AY1765"/>
          <cell r="AZ1765"/>
          <cell r="BA1765"/>
          <cell r="BB1765"/>
          <cell r="BC1765" t="str">
            <v>PAID</v>
          </cell>
          <cell r="BD1765"/>
          <cell r="BE1765">
            <v>44815</v>
          </cell>
          <cell r="BF1765">
            <v>591</v>
          </cell>
          <cell r="BG1765">
            <v>45048</v>
          </cell>
          <cell r="BH1765">
            <v>45406</v>
          </cell>
        </row>
        <row r="1766">
          <cell r="E1766" t="str">
            <v>X23010129027</v>
          </cell>
          <cell r="F1766" t="str">
            <v>ALDRICH ANGELO FRANCISCO LEE</v>
          </cell>
          <cell r="G1766" t="str">
            <v>DR. A SANTOS, SAN DIONISIO, PARANAQUE</v>
          </cell>
          <cell r="H1766" t="str">
            <v>PARAÑAQUE CITY</v>
          </cell>
          <cell r="I1766" t="str">
            <v>PARAÑAQUE</v>
          </cell>
          <cell r="J1766"/>
          <cell r="K1766" t="str">
            <v>W/ ISSUE</v>
          </cell>
          <cell r="L1766" t="str">
            <v>ECOM</v>
          </cell>
          <cell r="M1766" t="str">
            <v>CLOSE</v>
          </cell>
          <cell r="N1766" t="str">
            <v>RRG</v>
          </cell>
          <cell r="O1766">
            <v>7.4</v>
          </cell>
          <cell r="P1766">
            <v>7.16</v>
          </cell>
          <cell r="Q1766">
            <v>9.93</v>
          </cell>
          <cell r="R1766">
            <v>0</v>
          </cell>
          <cell r="S1766">
            <v>17123.34</v>
          </cell>
          <cell r="T1766" t="str">
            <v>NEW</v>
          </cell>
          <cell r="U1766">
            <v>5766.81</v>
          </cell>
          <cell r="V1766">
            <v>4262.76</v>
          </cell>
          <cell r="W1766">
            <v>45215.444444444445</v>
          </cell>
          <cell r="X1766">
            <v>45218</v>
          </cell>
          <cell r="Y1766">
            <v>45216</v>
          </cell>
          <cell r="Z1766"/>
          <cell r="AA1766">
            <v>45251.552083333336</v>
          </cell>
          <cell r="AB1766">
            <v>45579.740972222222</v>
          </cell>
          <cell r="AC1766">
            <v>36.107638888890506</v>
          </cell>
          <cell r="AD1766">
            <v>33.552083333335759</v>
          </cell>
          <cell r="AE1766">
            <v>328.18888888888614</v>
          </cell>
          <cell r="AF1766">
            <v>45234.218637992832</v>
          </cell>
          <cell r="AG1766">
            <v>45243.025089605733</v>
          </cell>
          <cell r="AH1766">
            <v>45265.444444444445</v>
          </cell>
          <cell r="AI1766">
            <v>1.2437075617284508</v>
          </cell>
          <cell r="AJ1766">
            <v>8.2047222222221539</v>
          </cell>
          <cell r="AK1766">
            <v>20</v>
          </cell>
          <cell r="AL1766">
            <v>36</v>
          </cell>
          <cell r="AM1766">
            <v>21.774193548387096</v>
          </cell>
          <cell r="AN1766">
            <v>27.58064516129032</v>
          </cell>
          <cell r="AO1766">
            <v>18.774193548387096</v>
          </cell>
          <cell r="AP1766">
            <v>40</v>
          </cell>
          <cell r="AQ1766">
            <v>32</v>
          </cell>
          <cell r="AR1766">
            <v>27</v>
          </cell>
          <cell r="AS1766">
            <v>45283.552083333336</v>
          </cell>
          <cell r="AT1766">
            <v>45278.552083333336</v>
          </cell>
          <cell r="AU1766"/>
          <cell r="AV1766"/>
          <cell r="AW1766"/>
          <cell r="AX1766"/>
          <cell r="AY1766"/>
          <cell r="AZ1766"/>
          <cell r="BA1766"/>
          <cell r="BB1766"/>
          <cell r="BC1766" t="str">
            <v>PAID</v>
          </cell>
          <cell r="BD1766"/>
          <cell r="BE1766">
            <v>45254.552083333336</v>
          </cell>
          <cell r="BF1766">
            <v>151.44791666666424</v>
          </cell>
          <cell r="BG1766">
            <v>45251</v>
          </cell>
          <cell r="BH1766">
            <v>45406</v>
          </cell>
        </row>
        <row r="1767">
          <cell r="E1767" t="str">
            <v>X23114336287</v>
          </cell>
          <cell r="F1767" t="str">
            <v>LIGHT RAIL MANILA CORPORATION</v>
          </cell>
          <cell r="G1767" t="str">
            <v>PRES. M. ROXAS, BACLARAN, PARANAQUE</v>
          </cell>
          <cell r="H1767" t="str">
            <v>PARAÑAQUE CITY</v>
          </cell>
          <cell r="I1767" t="str">
            <v>PARAÑAQUE</v>
          </cell>
          <cell r="J1767" t="str">
            <v>energized last 12/9/2023</v>
          </cell>
          <cell r="K1767" t="str">
            <v>W/ ISSUE</v>
          </cell>
          <cell r="L1767" t="str">
            <v>CHALLENGER</v>
          </cell>
          <cell r="M1767" t="str">
            <v>CLOSE</v>
          </cell>
          <cell r="N1767" t="str">
            <v>JSP</v>
          </cell>
          <cell r="O1767">
            <v>31.6</v>
          </cell>
          <cell r="P1767">
            <v>31.2666</v>
          </cell>
          <cell r="Q1767">
            <v>154.63</v>
          </cell>
          <cell r="R1767">
            <v>78</v>
          </cell>
          <cell r="S1767">
            <v>235267.77</v>
          </cell>
          <cell r="T1767" t="str">
            <v>NEW</v>
          </cell>
          <cell r="U1767">
            <v>24623.18</v>
          </cell>
          <cell r="V1767">
            <v>39248.639999999999</v>
          </cell>
          <cell r="W1767">
            <v>45243.718055555553</v>
          </cell>
          <cell r="X1767">
            <v>45246</v>
          </cell>
          <cell r="Y1767">
            <v>45244</v>
          </cell>
          <cell r="Z1767"/>
          <cell r="AA1767">
            <v>45270.876388888886</v>
          </cell>
          <cell r="AB1767">
            <v>45629</v>
          </cell>
          <cell r="AC1767">
            <v>27.158333333332848</v>
          </cell>
          <cell r="AD1767">
            <v>24.87638888888614</v>
          </cell>
          <cell r="AE1767">
            <v>358.12361111111386</v>
          </cell>
          <cell r="AF1767">
            <v>45264.063125978086</v>
          </cell>
          <cell r="AG1767">
            <v>45273.288478090763</v>
          </cell>
          <cell r="AH1767">
            <v>45293.718055555553</v>
          </cell>
          <cell r="AI1767">
            <v>0.87250754147811405</v>
          </cell>
          <cell r="AJ1767">
            <v>8.1391729797980421</v>
          </cell>
          <cell r="AK1767">
            <v>26</v>
          </cell>
          <cell r="AL1767">
            <v>34</v>
          </cell>
          <cell r="AM1767">
            <v>23.345070422535212</v>
          </cell>
          <cell r="AN1767">
            <v>29.570422535211268</v>
          </cell>
          <cell r="AO1767">
            <v>20.345070422535212</v>
          </cell>
          <cell r="AP1767">
            <v>44</v>
          </cell>
          <cell r="AQ1767">
            <v>35.200000000000003</v>
          </cell>
          <cell r="AR1767">
            <v>30.200000000000003</v>
          </cell>
          <cell r="AS1767">
            <v>45306.076388888883</v>
          </cell>
          <cell r="AT1767">
            <v>45301.076388888883</v>
          </cell>
          <cell r="AU1767"/>
          <cell r="AV1767"/>
          <cell r="AW1767"/>
          <cell r="AX1767"/>
          <cell r="AY1767"/>
          <cell r="AZ1767"/>
          <cell r="BA1767"/>
          <cell r="BB1767"/>
          <cell r="BC1767" t="str">
            <v>PAID</v>
          </cell>
          <cell r="BD1767"/>
          <cell r="BE1767">
            <v>45273.876388888886</v>
          </cell>
          <cell r="BF1767">
            <v>132.12361111111386</v>
          </cell>
          <cell r="BG1767">
            <v>45270</v>
          </cell>
          <cell r="BH1767">
            <v>45406</v>
          </cell>
        </row>
        <row r="1768">
          <cell r="E1768" t="str">
            <v>X23030937518</v>
          </cell>
          <cell r="F1768" t="str">
            <v>JUVELYN VERZOSA</v>
          </cell>
          <cell r="G1768" t="str">
            <v>BLOCK 9, REALVILLE PHASE 1, BACOOR</v>
          </cell>
          <cell r="H1768" t="str">
            <v>BACOOR CITY</v>
          </cell>
          <cell r="I1768" t="str">
            <v>DASMA</v>
          </cell>
          <cell r="J1768" t="str">
            <v>guying location issue, tentative Dec 12, energize, 2 emx</v>
          </cell>
          <cell r="K1768" t="str">
            <v>W/ ISSUE</v>
          </cell>
          <cell r="L1768" t="str">
            <v>CHALLENGER</v>
          </cell>
          <cell r="M1768" t="str">
            <v>CLOSE</v>
          </cell>
          <cell r="N1768" t="str">
            <v>IJP</v>
          </cell>
          <cell r="O1768">
            <v>804.93</v>
          </cell>
          <cell r="P1768">
            <v>457.17219999999998</v>
          </cell>
          <cell r="Q1768">
            <v>783.02</v>
          </cell>
          <cell r="R1768">
            <v>90</v>
          </cell>
          <cell r="S1768">
            <v>2115518.62</v>
          </cell>
          <cell r="T1768" t="str">
            <v>NEW</v>
          </cell>
          <cell r="U1768">
            <v>534067.52</v>
          </cell>
          <cell r="V1768">
            <v>402271.49</v>
          </cell>
          <cell r="W1768">
            <v>45216.650694444441</v>
          </cell>
          <cell r="X1768">
            <v>45219</v>
          </cell>
          <cell r="Y1768">
            <v>45216</v>
          </cell>
          <cell r="Z1768"/>
          <cell r="AA1768">
            <v>45274.347222222219</v>
          </cell>
          <cell r="AB1768">
            <v>45632.390972222223</v>
          </cell>
          <cell r="AC1768">
            <v>57.696527777778101</v>
          </cell>
          <cell r="AD1768">
            <v>55.347222222218988</v>
          </cell>
          <cell r="AE1768">
            <v>358.04375000000437</v>
          </cell>
          <cell r="AF1768">
            <v>45240.352265125068</v>
          </cell>
          <cell r="AG1768">
            <v>45250.472683973239</v>
          </cell>
          <cell r="AH1768">
            <v>45266.650694444441</v>
          </cell>
          <cell r="AI1768">
            <v>1.620593647875826</v>
          </cell>
          <cell r="AJ1768">
            <v>6.5098863636364426</v>
          </cell>
          <cell r="AK1768">
            <v>40</v>
          </cell>
          <cell r="AL1768">
            <v>34</v>
          </cell>
          <cell r="AM1768">
            <v>26.701570680628272</v>
          </cell>
          <cell r="AN1768">
            <v>33.821989528795811</v>
          </cell>
          <cell r="AO1768">
            <v>23.701570680628272</v>
          </cell>
          <cell r="AP1768">
            <v>55</v>
          </cell>
          <cell r="AQ1768">
            <v>44</v>
          </cell>
          <cell r="AR1768">
            <v>39</v>
          </cell>
          <cell r="AS1768">
            <v>45318.347222222219</v>
          </cell>
          <cell r="AT1768">
            <v>45313.347222222219</v>
          </cell>
          <cell r="AU1768"/>
          <cell r="AV1768"/>
          <cell r="AW1768"/>
          <cell r="AX1768"/>
          <cell r="AY1768"/>
          <cell r="AZ1768"/>
          <cell r="BA1768"/>
          <cell r="BB1768"/>
          <cell r="BC1768" t="str">
            <v>PAID</v>
          </cell>
          <cell r="BD1768" t="str">
            <v>WITH BACKJOB</v>
          </cell>
          <cell r="BE1768">
            <v>45277.347222222219</v>
          </cell>
          <cell r="BF1768">
            <v>128.65277777778101</v>
          </cell>
          <cell r="BG1768">
            <v>45274</v>
          </cell>
          <cell r="BH1768">
            <v>45406</v>
          </cell>
        </row>
        <row r="1769">
          <cell r="E1769" t="str">
            <v>X23010186023</v>
          </cell>
          <cell r="F1769" t="str">
            <v>GLORIA ASUNCION ASIDO</v>
          </cell>
          <cell r="G1769" t="str">
            <v>AVENIDA RIZAL, BAHAYANG PAG-ASA PH 2-C, BACOOR</v>
          </cell>
          <cell r="H1769" t="str">
            <v>BACOOR CITY</v>
          </cell>
          <cell r="I1769" t="str">
            <v>DASMA</v>
          </cell>
          <cell r="J1769"/>
          <cell r="K1769" t="str">
            <v>W/ ISSUE</v>
          </cell>
          <cell r="L1769" t="str">
            <v>CHALLENGER</v>
          </cell>
          <cell r="M1769" t="str">
            <v>CLOSE</v>
          </cell>
          <cell r="N1769" t="str">
            <v>JSP</v>
          </cell>
          <cell r="O1769">
            <v>19.579999999999998</v>
          </cell>
          <cell r="P1769">
            <v>3.59</v>
          </cell>
          <cell r="Q1769">
            <v>26.85</v>
          </cell>
          <cell r="R1769">
            <v>32</v>
          </cell>
          <cell r="S1769">
            <v>55391.44</v>
          </cell>
          <cell r="T1769" t="str">
            <v>NEW</v>
          </cell>
          <cell r="U1769">
            <v>15258.68</v>
          </cell>
          <cell r="V1769">
            <v>15258.68</v>
          </cell>
          <cell r="W1769">
            <v>45086.523611111108</v>
          </cell>
          <cell r="X1769">
            <v>45090</v>
          </cell>
          <cell r="Y1769">
            <v>45090</v>
          </cell>
          <cell r="Z1769"/>
          <cell r="AA1769">
            <v>45127.256944444445</v>
          </cell>
          <cell r="AB1769">
            <v>45575.643055555556</v>
          </cell>
          <cell r="AC1769">
            <v>40.733333333337214</v>
          </cell>
          <cell r="AD1769">
            <v>37.256944444445253</v>
          </cell>
          <cell r="AE1769">
            <v>448.38611111111095</v>
          </cell>
          <cell r="AF1769">
            <v>45105.297804659494</v>
          </cell>
          <cell r="AG1769">
            <v>45114.104256272396</v>
          </cell>
          <cell r="AH1769">
            <v>45136.523611111108</v>
          </cell>
          <cell r="AI1769">
            <v>1.4030370370371705</v>
          </cell>
          <cell r="AJ1769">
            <v>11.209652777777773</v>
          </cell>
          <cell r="AK1769">
            <v>20</v>
          </cell>
          <cell r="AL1769">
            <v>36</v>
          </cell>
          <cell r="AM1769">
            <v>21.774193548387096</v>
          </cell>
          <cell r="AN1769">
            <v>27.58064516129032</v>
          </cell>
          <cell r="AO1769">
            <v>18.774193548387096</v>
          </cell>
          <cell r="AP1769">
            <v>40</v>
          </cell>
          <cell r="AQ1769">
            <v>32</v>
          </cell>
          <cell r="AR1769">
            <v>27</v>
          </cell>
          <cell r="AS1769">
            <v>45159.256944444445</v>
          </cell>
          <cell r="AT1769">
            <v>45154.256944444445</v>
          </cell>
          <cell r="AU1769"/>
          <cell r="AV1769"/>
          <cell r="AW1769"/>
          <cell r="AX1769"/>
          <cell r="AY1769"/>
          <cell r="AZ1769"/>
          <cell r="BA1769"/>
          <cell r="BB1769"/>
          <cell r="BC1769" t="str">
            <v>PAID</v>
          </cell>
          <cell r="BD1769"/>
          <cell r="BE1769">
            <v>45130.256944444445</v>
          </cell>
          <cell r="BF1769">
            <v>277.74305555555475</v>
          </cell>
          <cell r="BG1769">
            <v>45127</v>
          </cell>
          <cell r="BH1769">
            <v>45408</v>
          </cell>
        </row>
        <row r="1770">
          <cell r="E1770" t="str">
            <v>X23083243570</v>
          </cell>
          <cell r="F1770" t="str">
            <v>VANWAY INCORPORATED</v>
          </cell>
          <cell r="G1770" t="str">
            <v>T. CLAUDIO, BACLARAN, PARANAQUE</v>
          </cell>
          <cell r="H1770" t="str">
            <v>PARAÑAQUE CITY</v>
          </cell>
          <cell r="I1770" t="str">
            <v>PARAÑAQUE</v>
          </cell>
          <cell r="J1770" t="str">
            <v>energized last 12/1/2023</v>
          </cell>
          <cell r="K1770" t="str">
            <v>W/O ISSUE</v>
          </cell>
          <cell r="L1770" t="str">
            <v>VJC</v>
          </cell>
          <cell r="M1770" t="str">
            <v>CLOSE</v>
          </cell>
          <cell r="N1770" t="str">
            <v>JSP</v>
          </cell>
          <cell r="O1770">
            <v>1.33</v>
          </cell>
          <cell r="P1770">
            <v>0.40949999999999998</v>
          </cell>
          <cell r="Q1770">
            <v>1.82</v>
          </cell>
          <cell r="R1770">
            <v>170</v>
          </cell>
          <cell r="S1770">
            <v>15589.1</v>
          </cell>
          <cell r="T1770" t="str">
            <v>NEW</v>
          </cell>
          <cell r="U1770">
            <v>1034.8800000000001</v>
          </cell>
          <cell r="V1770">
            <v>1034.8800000000001</v>
          </cell>
          <cell r="W1770">
            <v>45254.693749999999</v>
          </cell>
          <cell r="X1770">
            <v>45258</v>
          </cell>
          <cell r="Y1770">
            <v>45259</v>
          </cell>
          <cell r="Z1770"/>
          <cell r="AA1770">
            <v>45261</v>
          </cell>
          <cell r="AB1770">
            <v>45566.62777777778</v>
          </cell>
          <cell r="AC1770">
            <v>6.3062500000014552</v>
          </cell>
          <cell r="AD1770">
            <v>3</v>
          </cell>
          <cell r="AE1770">
            <v>305.62777777777956</v>
          </cell>
          <cell r="AF1770">
            <v>45272.032733050844</v>
          </cell>
          <cell r="AG1770">
            <v>45280.456461864407</v>
          </cell>
          <cell r="AH1770">
            <v>45304.693749999999</v>
          </cell>
          <cell r="AI1770">
            <v>0.23254296875005365</v>
          </cell>
          <cell r="AJ1770">
            <v>7.6406944444444891</v>
          </cell>
          <cell r="AK1770">
            <v>20</v>
          </cell>
          <cell r="AL1770">
            <v>32</v>
          </cell>
          <cell r="AM1770">
            <v>20.33898305084746</v>
          </cell>
          <cell r="AN1770">
            <v>25.762711864406779</v>
          </cell>
          <cell r="AO1770">
            <v>17.33898305084746</v>
          </cell>
          <cell r="AP1770">
            <v>40</v>
          </cell>
          <cell r="AQ1770">
            <v>32</v>
          </cell>
          <cell r="AR1770">
            <v>27</v>
          </cell>
          <cell r="AS1770">
            <v>45293</v>
          </cell>
          <cell r="AT1770">
            <v>45288</v>
          </cell>
          <cell r="AU1770"/>
          <cell r="AV1770"/>
          <cell r="AW1770"/>
          <cell r="AX1770"/>
          <cell r="AY1770"/>
          <cell r="AZ1770"/>
          <cell r="BA1770"/>
          <cell r="BB1770"/>
          <cell r="BC1770" t="str">
            <v>PAID</v>
          </cell>
          <cell r="BD1770"/>
          <cell r="BE1770">
            <v>45264</v>
          </cell>
          <cell r="BF1770">
            <v>162</v>
          </cell>
          <cell r="BG1770">
            <v>45261</v>
          </cell>
          <cell r="BH1770">
            <v>45426</v>
          </cell>
        </row>
        <row r="1771">
          <cell r="E1771" t="str">
            <v>X22073119481</v>
          </cell>
          <cell r="F1771" t="str">
            <v>DITO TELECOMMUNITY CORPORATION</v>
          </cell>
          <cell r="G1771" t="str">
            <v>FIREFLY, ST. MARY'S SUBD, LAS PINAS CITY</v>
          </cell>
          <cell r="H1771" t="str">
            <v>LAS PIÑAS CITY</v>
          </cell>
          <cell r="I1771" t="str">
            <v>PARAÑAQUE</v>
          </cell>
          <cell r="J1771" t="str">
            <v>pole erection 0912</v>
          </cell>
          <cell r="K1771"/>
          <cell r="L1771" t="str">
            <v>POWERHOUSE</v>
          </cell>
          <cell r="M1771" t="str">
            <v>CLOSE</v>
          </cell>
          <cell r="N1771" t="str">
            <v>RHM</v>
          </cell>
          <cell r="O1771">
            <v>183.38</v>
          </cell>
          <cell r="P1771"/>
          <cell r="Q1771">
            <v>266.7</v>
          </cell>
          <cell r="R1771">
            <v>31</v>
          </cell>
          <cell r="S1771">
            <v>730279.23</v>
          </cell>
          <cell r="T1771" t="str">
            <v>NEW</v>
          </cell>
          <cell r="U1771">
            <v>124054.2</v>
          </cell>
          <cell r="V1771">
            <v>63843.38</v>
          </cell>
          <cell r="W1771">
            <v>44789.388888888891</v>
          </cell>
          <cell r="X1771">
            <v>44791</v>
          </cell>
          <cell r="Y1771">
            <v>44791</v>
          </cell>
          <cell r="Z1771"/>
          <cell r="AA1771">
            <v>44840.390277777777</v>
          </cell>
          <cell r="AB1771">
            <v>45659.409722222219</v>
          </cell>
          <cell r="AC1771">
            <v>51.00138888888614</v>
          </cell>
          <cell r="AD1771">
            <v>49.390277777776646</v>
          </cell>
          <cell r="AE1771">
            <v>819.01944444444234</v>
          </cell>
          <cell r="AF1771">
            <v>44811.257309941524</v>
          </cell>
          <cell r="AG1771">
            <v>44820.888888888891</v>
          </cell>
          <cell r="AH1771">
            <v>44839.388888888891</v>
          </cell>
          <cell r="AI1771">
            <v>1.5381371252203757</v>
          </cell>
          <cell r="AJ1771">
            <v>17.804770531400919</v>
          </cell>
          <cell r="AK1771">
            <v>28</v>
          </cell>
          <cell r="AL1771">
            <v>36</v>
          </cell>
          <cell r="AM1771">
            <v>24.868421052631579</v>
          </cell>
          <cell r="AN1771">
            <v>31.499999999999996</v>
          </cell>
          <cell r="AO1771">
            <v>21.868421052631579</v>
          </cell>
          <cell r="AP1771">
            <v>46</v>
          </cell>
          <cell r="AQ1771">
            <v>36.800000000000004</v>
          </cell>
          <cell r="AR1771">
            <v>31.800000000000004</v>
          </cell>
          <cell r="AS1771">
            <v>44877.19027777778</v>
          </cell>
          <cell r="AT1771">
            <v>44872.19027777778</v>
          </cell>
          <cell r="AU1771"/>
          <cell r="AV1771"/>
          <cell r="AW1771"/>
          <cell r="AX1771"/>
          <cell r="AY1771"/>
          <cell r="AZ1771"/>
          <cell r="BA1771"/>
          <cell r="BB1771"/>
          <cell r="BC1771" t="str">
            <v>PAID</v>
          </cell>
          <cell r="BD1771" t="str">
            <v>WITH BACKJOB</v>
          </cell>
          <cell r="BE1771">
            <v>44843.390277777777</v>
          </cell>
          <cell r="BF1771">
            <v>611.60972222222335</v>
          </cell>
          <cell r="BG1771">
            <v>44846</v>
          </cell>
          <cell r="BH1771">
            <v>45455</v>
          </cell>
        </row>
        <row r="1772">
          <cell r="E1772" t="str">
            <v>X22052073163</v>
          </cell>
          <cell r="F1772" t="str">
            <v>GREAT MOLINO DEVELOPMENT CORPORATION</v>
          </cell>
          <cell r="G1772" t="str">
            <v>MOLINO, NIOG III, BACOOR</v>
          </cell>
          <cell r="H1772" t="str">
            <v>BACOOR CITY</v>
          </cell>
          <cell r="I1772" t="str">
            <v>DASMA</v>
          </cell>
          <cell r="J1772"/>
          <cell r="K1772"/>
          <cell r="L1772" t="str">
            <v>AVECO</v>
          </cell>
          <cell r="M1772" t="str">
            <v>CLOSE</v>
          </cell>
          <cell r="N1772" t="str">
            <v>JMM</v>
          </cell>
          <cell r="O1772">
            <v>123.24</v>
          </cell>
          <cell r="P1772"/>
          <cell r="Q1772">
            <v>168.75</v>
          </cell>
          <cell r="R1772">
            <v>153</v>
          </cell>
          <cell r="S1772">
            <v>775231.78</v>
          </cell>
          <cell r="T1772" t="str">
            <v>NEW</v>
          </cell>
          <cell r="U1772">
            <v>85946.240000000005</v>
          </cell>
          <cell r="V1772">
            <v>14770.47</v>
          </cell>
          <cell r="W1772">
            <v>44825.484027777777</v>
          </cell>
          <cell r="X1772">
            <v>44831</v>
          </cell>
          <cell r="Y1772">
            <v>44828</v>
          </cell>
          <cell r="Z1772"/>
          <cell r="AA1772">
            <v>44880.302777777775</v>
          </cell>
          <cell r="AB1772">
            <v>45653</v>
          </cell>
          <cell r="AC1772">
            <v>54.818749999998545</v>
          </cell>
          <cell r="AD1772">
            <v>49.302777777775191</v>
          </cell>
          <cell r="AE1772">
            <v>772.69722222222481</v>
          </cell>
          <cell r="AF1772">
            <v>44844.930070943243</v>
          </cell>
          <cell r="AG1772">
            <v>44853.915682454033</v>
          </cell>
          <cell r="AH1772">
            <v>44875.484027777777</v>
          </cell>
          <cell r="AI1772">
            <v>1.8316841947114897</v>
          </cell>
          <cell r="AJ1772">
            <v>17.561300505050564</v>
          </cell>
          <cell r="AK1772">
            <v>26</v>
          </cell>
          <cell r="AL1772">
            <v>32</v>
          </cell>
          <cell r="AM1772">
            <v>22.446043165467625</v>
          </cell>
          <cell r="AN1772">
            <v>28.431654676258994</v>
          </cell>
          <cell r="AO1772">
            <v>19.446043165467625</v>
          </cell>
          <cell r="AP1772">
            <v>44</v>
          </cell>
          <cell r="AQ1772">
            <v>35.200000000000003</v>
          </cell>
          <cell r="AR1772">
            <v>30.200000000000003</v>
          </cell>
          <cell r="AS1772">
            <v>44915.502777777772</v>
          </cell>
          <cell r="AT1772">
            <v>44910.502777777772</v>
          </cell>
          <cell r="AU1772"/>
          <cell r="AV1772"/>
          <cell r="AW1772"/>
          <cell r="AX1772"/>
          <cell r="AY1772"/>
          <cell r="AZ1772"/>
          <cell r="BA1772"/>
          <cell r="BB1772"/>
          <cell r="BC1772" t="str">
            <v>PAID</v>
          </cell>
          <cell r="BD1772"/>
          <cell r="BE1772">
            <v>44883.302777777775</v>
          </cell>
          <cell r="BF1772">
            <v>571.69722222222481</v>
          </cell>
          <cell r="BG1772">
            <v>44877</v>
          </cell>
          <cell r="BH1772">
            <v>45455</v>
          </cell>
        </row>
        <row r="1773">
          <cell r="E1773" t="str">
            <v>X22094003073</v>
          </cell>
          <cell r="F1773" t="str">
            <v>HUBERT VINCENT MENDIORO VASAY</v>
          </cell>
          <cell r="G1773" t="str">
            <v>AVENIDA RIZAL, BAHAYANG PAG-ASA PH 5, BACOOR</v>
          </cell>
          <cell r="H1773" t="str">
            <v>BACOOR CITY</v>
          </cell>
          <cell r="I1773" t="str">
            <v>DASMA</v>
          </cell>
          <cell r="J1773"/>
          <cell r="K1773"/>
          <cell r="L1773" t="str">
            <v>AVECO</v>
          </cell>
          <cell r="M1773" t="str">
            <v>CLOSE</v>
          </cell>
          <cell r="N1773" t="str">
            <v>RRG</v>
          </cell>
          <cell r="O1773">
            <v>29.01</v>
          </cell>
          <cell r="P1773"/>
          <cell r="Q1773">
            <v>39.65</v>
          </cell>
          <cell r="R1773">
            <v>78</v>
          </cell>
          <cell r="S1773">
            <v>216781.72</v>
          </cell>
          <cell r="T1773" t="str">
            <v>NEW</v>
          </cell>
          <cell r="U1773">
            <v>19928.04</v>
          </cell>
          <cell r="V1773">
            <v>7241.28</v>
          </cell>
          <cell r="W1773">
            <v>44880.467523148145</v>
          </cell>
          <cell r="X1773">
            <v>44886</v>
          </cell>
          <cell r="Y1773">
            <v>44883</v>
          </cell>
          <cell r="Z1773"/>
          <cell r="AA1773">
            <v>44891.600694444445</v>
          </cell>
          <cell r="AB1773">
            <v>45653</v>
          </cell>
          <cell r="AC1773">
            <v>11.133171296300134</v>
          </cell>
          <cell r="AD1773">
            <v>5.6006944444452529</v>
          </cell>
          <cell r="AE1773">
            <v>761.39930555555475</v>
          </cell>
          <cell r="AF1773">
            <v>44898.541903313431</v>
          </cell>
          <cell r="AG1773">
            <v>44907.161738024181</v>
          </cell>
          <cell r="AH1773">
            <v>44930.467523148145</v>
          </cell>
          <cell r="AI1773">
            <v>0.3962099196624459</v>
          </cell>
          <cell r="AJ1773">
            <v>19.03498263888887</v>
          </cell>
          <cell r="AK1773">
            <v>20</v>
          </cell>
          <cell r="AL1773">
            <v>34</v>
          </cell>
          <cell r="AM1773">
            <v>21.074380165289259</v>
          </cell>
          <cell r="AN1773">
            <v>26.694214876033058</v>
          </cell>
          <cell r="AO1773">
            <v>18.074380165289259</v>
          </cell>
          <cell r="AP1773">
            <v>40</v>
          </cell>
          <cell r="AQ1773">
            <v>32</v>
          </cell>
          <cell r="AR1773">
            <v>27</v>
          </cell>
          <cell r="AS1773">
            <v>44923.600694444445</v>
          </cell>
          <cell r="AT1773">
            <v>44918.600694444445</v>
          </cell>
          <cell r="AU1773"/>
          <cell r="AV1773"/>
          <cell r="AW1773"/>
          <cell r="AX1773"/>
          <cell r="AY1773"/>
          <cell r="AZ1773"/>
          <cell r="BA1773"/>
          <cell r="BB1773"/>
          <cell r="BC1773" t="str">
            <v>PAID</v>
          </cell>
          <cell r="BD1773"/>
          <cell r="BE1773">
            <v>44894.600694444445</v>
          </cell>
          <cell r="BF1773">
            <v>561.39930555555475</v>
          </cell>
          <cell r="BG1773">
            <v>44888</v>
          </cell>
          <cell r="BH1773">
            <v>45456</v>
          </cell>
        </row>
        <row r="1774">
          <cell r="E1774" t="str">
            <v>X22114660838</v>
          </cell>
          <cell r="F1774" t="str">
            <v>DARVIN VILLAS SY SU</v>
          </cell>
          <cell r="G1774" t="str">
            <v>WOODSTOCK, HILLSBOROUGH SUBD, MUNTINLUPA</v>
          </cell>
          <cell r="H1774" t="str">
            <v>MUNTINLUPA CITY</v>
          </cell>
          <cell r="I1774" t="str">
            <v>PARAÑAQUE</v>
          </cell>
          <cell r="J1774" t="str">
            <v>PRIO</v>
          </cell>
          <cell r="K1774"/>
          <cell r="L1774" t="str">
            <v>AVECO</v>
          </cell>
          <cell r="M1774" t="str">
            <v>CLOSE</v>
          </cell>
          <cell r="N1774" t="str">
            <v>RRG</v>
          </cell>
          <cell r="O1774">
            <v>32.909999999999997</v>
          </cell>
          <cell r="P1774"/>
          <cell r="Q1774">
            <v>45.13</v>
          </cell>
          <cell r="R1774">
            <v>87</v>
          </cell>
          <cell r="S1774">
            <v>318604.40999999997</v>
          </cell>
          <cell r="T1774" t="str">
            <v>NEW</v>
          </cell>
          <cell r="U1774">
            <v>22977.01</v>
          </cell>
          <cell r="V1774">
            <v>13425.169999999998</v>
          </cell>
          <cell r="W1774">
            <v>44883.352777777778</v>
          </cell>
          <cell r="X1774">
            <v>44889</v>
          </cell>
          <cell r="Y1774">
            <v>44888</v>
          </cell>
          <cell r="Z1774"/>
          <cell r="AA1774">
            <v>44897.333333333336</v>
          </cell>
          <cell r="AB1774">
            <v>45664.794444444444</v>
          </cell>
          <cell r="AC1774">
            <v>13.980555555557657</v>
          </cell>
          <cell r="AD1774">
            <v>8.3333333333357587</v>
          </cell>
          <cell r="AE1774">
            <v>767.46111111110804</v>
          </cell>
          <cell r="AF1774">
            <v>44901.427157943064</v>
          </cell>
          <cell r="AG1774">
            <v>44910.046992653814</v>
          </cell>
          <cell r="AH1774">
            <v>44933.352777777778</v>
          </cell>
          <cell r="AI1774">
            <v>0.49754330065366947</v>
          </cell>
          <cell r="AJ1774">
            <v>19.186527777777702</v>
          </cell>
          <cell r="AK1774">
            <v>20</v>
          </cell>
          <cell r="AL1774">
            <v>34</v>
          </cell>
          <cell r="AM1774">
            <v>21.074380165289259</v>
          </cell>
          <cell r="AN1774">
            <v>26.694214876033058</v>
          </cell>
          <cell r="AO1774">
            <v>18.074380165289259</v>
          </cell>
          <cell r="AP1774">
            <v>40</v>
          </cell>
          <cell r="AQ1774">
            <v>32</v>
          </cell>
          <cell r="AR1774">
            <v>27</v>
          </cell>
          <cell r="AS1774">
            <v>44929.333333333336</v>
          </cell>
          <cell r="AT1774">
            <v>44924.333333333336</v>
          </cell>
          <cell r="AU1774"/>
          <cell r="AV1774"/>
          <cell r="AW1774"/>
          <cell r="AX1774"/>
          <cell r="AY1774"/>
          <cell r="AZ1774"/>
          <cell r="BA1774"/>
          <cell r="BB1774"/>
          <cell r="BC1774" t="str">
            <v>PAID</v>
          </cell>
          <cell r="BD1774"/>
          <cell r="BE1774">
            <v>44900.333333333336</v>
          </cell>
          <cell r="BF1774">
            <v>555.66666666666424</v>
          </cell>
          <cell r="BG1774">
            <v>44896</v>
          </cell>
          <cell r="BH1774">
            <v>45456</v>
          </cell>
        </row>
        <row r="1775">
          <cell r="E1775" t="str">
            <v>X22094118919</v>
          </cell>
          <cell r="F1775" t="str">
            <v>BRYSTOL REALTY DEVELOPMENT CORPORATION</v>
          </cell>
          <cell r="G1775" t="str">
            <v>NATIONAL, ALABANG, MUNTINLUPA</v>
          </cell>
          <cell r="H1775" t="str">
            <v>MUNTINLUPA CITY</v>
          </cell>
          <cell r="I1775" t="str">
            <v>PARAÑAQUE</v>
          </cell>
          <cell r="J1775"/>
          <cell r="K1775"/>
          <cell r="L1775" t="str">
            <v>POWERHOUSE</v>
          </cell>
          <cell r="M1775" t="str">
            <v>CLOSE</v>
          </cell>
          <cell r="N1775" t="str">
            <v>RHM</v>
          </cell>
          <cell r="O1775">
            <v>45.98</v>
          </cell>
          <cell r="P1775"/>
          <cell r="Q1775">
            <v>62.6</v>
          </cell>
          <cell r="R1775">
            <v>135</v>
          </cell>
          <cell r="S1775">
            <v>455284.17</v>
          </cell>
          <cell r="T1775" t="str">
            <v>NEW</v>
          </cell>
          <cell r="U1775">
            <v>32053.439999999999</v>
          </cell>
          <cell r="V1775">
            <v>15105.58</v>
          </cell>
          <cell r="W1775">
            <v>44894.439583333333</v>
          </cell>
          <cell r="X1775">
            <v>44902</v>
          </cell>
          <cell r="Y1775">
            <v>44900</v>
          </cell>
          <cell r="Z1775"/>
          <cell r="AA1775">
            <v>44915.570833333331</v>
          </cell>
          <cell r="AB1775">
            <v>45653.438194444447</v>
          </cell>
          <cell r="AC1775">
            <v>21.131249999998545</v>
          </cell>
          <cell r="AD1775">
            <v>13.570833333331393</v>
          </cell>
          <cell r="AE1775">
            <v>737.86736111111531</v>
          </cell>
          <cell r="AF1775">
            <v>44912.91818255512</v>
          </cell>
          <cell r="AG1775">
            <v>44921.64580901427</v>
          </cell>
          <cell r="AH1775">
            <v>44944.439583333333</v>
          </cell>
          <cell r="AI1775">
            <v>0.73787109374994908</v>
          </cell>
          <cell r="AJ1775">
            <v>17.568270502645603</v>
          </cell>
          <cell r="AK1775">
            <v>23</v>
          </cell>
          <cell r="AL1775">
            <v>32</v>
          </cell>
          <cell r="AM1775">
            <v>21.478599221789885</v>
          </cell>
          <cell r="AN1775">
            <v>27.206225680933851</v>
          </cell>
          <cell r="AO1775">
            <v>18.478599221789885</v>
          </cell>
          <cell r="AP1775">
            <v>42</v>
          </cell>
          <cell r="AQ1775">
            <v>33.6</v>
          </cell>
          <cell r="AR1775">
            <v>28.6</v>
          </cell>
          <cell r="AS1775">
            <v>44949.17083333333</v>
          </cell>
          <cell r="AT1775">
            <v>44944.17083333333</v>
          </cell>
          <cell r="AU1775"/>
          <cell r="AV1775"/>
          <cell r="AW1775"/>
          <cell r="AX1775"/>
          <cell r="AY1775"/>
          <cell r="AZ1775"/>
          <cell r="BA1775"/>
          <cell r="BB1775"/>
          <cell r="BC1775" t="str">
            <v>PAID</v>
          </cell>
          <cell r="BD1775"/>
          <cell r="BE1775">
            <v>44918.570833333331</v>
          </cell>
          <cell r="BF1775">
            <v>551.42916666666861</v>
          </cell>
          <cell r="BG1775">
            <v>44912</v>
          </cell>
          <cell r="BH1775">
            <v>45470</v>
          </cell>
        </row>
        <row r="1776">
          <cell r="E1776" t="str">
            <v>X22104326097</v>
          </cell>
          <cell r="F1776" t="str">
            <v>LAWRENCE-OLIVER SABIJON MANAOIS</v>
          </cell>
          <cell r="G1776" t="str">
            <v>DOÑA SOLEDAD, BETTER LIVING SUBD, PARANAQUE</v>
          </cell>
          <cell r="H1776" t="str">
            <v>PARAÑAQUE CITY</v>
          </cell>
          <cell r="I1776" t="str">
            <v>PARAÑAQUE</v>
          </cell>
          <cell r="J1776"/>
          <cell r="K1776" t="str">
            <v>W/O ISSUE</v>
          </cell>
          <cell r="L1776" t="str">
            <v>POWERHOUSE</v>
          </cell>
          <cell r="M1776" t="str">
            <v>CLOSE</v>
          </cell>
          <cell r="N1776" t="str">
            <v>JSP</v>
          </cell>
          <cell r="O1776">
            <v>32.42</v>
          </cell>
          <cell r="P1776">
            <v>19.602799999999998</v>
          </cell>
          <cell r="Q1776">
            <v>44.33</v>
          </cell>
          <cell r="R1776">
            <v>43</v>
          </cell>
          <cell r="S1776">
            <v>210984.63</v>
          </cell>
          <cell r="T1776" t="str">
            <v>NEW</v>
          </cell>
          <cell r="U1776">
            <v>25265.08</v>
          </cell>
          <cell r="V1776">
            <v>25265.08</v>
          </cell>
          <cell r="W1776">
            <v>44930.55</v>
          </cell>
          <cell r="X1776">
            <v>44943.52847222222</v>
          </cell>
          <cell r="Y1776">
            <v>44931</v>
          </cell>
          <cell r="Z1776"/>
          <cell r="AA1776">
            <v>44946</v>
          </cell>
          <cell r="AB1776">
            <v>45651.424305555556</v>
          </cell>
          <cell r="AC1776">
            <v>15.44999999999709</v>
          </cell>
          <cell r="AD1776">
            <v>2.4715277777795563</v>
          </cell>
          <cell r="AE1776">
            <v>705.4243055555562</v>
          </cell>
          <cell r="AF1776">
            <v>44949.324193548389</v>
          </cell>
          <cell r="AG1776">
            <v>44958.130645161291</v>
          </cell>
          <cell r="AH1776">
            <v>44980.55</v>
          </cell>
          <cell r="AI1776">
            <v>0.53216666666656642</v>
          </cell>
          <cell r="AJ1776">
            <v>17.635607638888906</v>
          </cell>
          <cell r="AK1776">
            <v>20</v>
          </cell>
          <cell r="AL1776">
            <v>36</v>
          </cell>
          <cell r="AM1776">
            <v>21.774193548387096</v>
          </cell>
          <cell r="AN1776">
            <v>27.58064516129032</v>
          </cell>
          <cell r="AO1776">
            <v>18.774193548387096</v>
          </cell>
          <cell r="AP1776">
            <v>40</v>
          </cell>
          <cell r="AQ1776">
            <v>32</v>
          </cell>
          <cell r="AR1776">
            <v>27</v>
          </cell>
          <cell r="AS1776">
            <v>44978</v>
          </cell>
          <cell r="AT1776">
            <v>44973</v>
          </cell>
          <cell r="AU1776"/>
          <cell r="AV1776"/>
          <cell r="AW1776"/>
          <cell r="AX1776"/>
          <cell r="AY1776"/>
          <cell r="AZ1776"/>
          <cell r="BA1776"/>
          <cell r="BB1776"/>
          <cell r="BC1776" t="str">
            <v>PAID</v>
          </cell>
          <cell r="BD1776"/>
          <cell r="BE1776">
            <v>44949</v>
          </cell>
          <cell r="BF1776">
            <v>521</v>
          </cell>
          <cell r="BG1776">
            <v>44946</v>
          </cell>
          <cell r="BH1776">
            <v>45470</v>
          </cell>
        </row>
        <row r="1777">
          <cell r="E1777" t="str">
            <v>X23020362836</v>
          </cell>
          <cell r="F1777" t="str">
            <v>RIGATONI CORP.</v>
          </cell>
          <cell r="G1777" t="str">
            <v>DAANG HARI, ALABANG WEST, ALAMANZA II, LAS PINAS CITY</v>
          </cell>
          <cell r="H1777" t="str">
            <v>LAS PIÑAS CITY</v>
          </cell>
          <cell r="I1777" t="str">
            <v>PARAÑAQUE</v>
          </cell>
          <cell r="J1777"/>
          <cell r="K1777" t="str">
            <v>W/O ISSUE</v>
          </cell>
          <cell r="L1777" t="str">
            <v>AVECO</v>
          </cell>
          <cell r="M1777" t="str">
            <v>CLOSE</v>
          </cell>
          <cell r="N1777" t="str">
            <v>JSP</v>
          </cell>
          <cell r="O1777">
            <v>116.1087</v>
          </cell>
          <cell r="P1777">
            <v>75.536699999999996</v>
          </cell>
          <cell r="Q1777">
            <v>167.73</v>
          </cell>
          <cell r="R1777">
            <v>93</v>
          </cell>
          <cell r="S1777">
            <v>614989.37</v>
          </cell>
          <cell r="T1777" t="str">
            <v>NEW</v>
          </cell>
          <cell r="U1777">
            <v>90490.73</v>
          </cell>
          <cell r="V1777">
            <v>90490.73</v>
          </cell>
          <cell r="W1777">
            <v>44991.438888888886</v>
          </cell>
          <cell r="X1777">
            <v>44991.604166666664</v>
          </cell>
          <cell r="Y1777">
            <v>44994</v>
          </cell>
          <cell r="Z1777"/>
          <cell r="AA1777">
            <v>44994</v>
          </cell>
          <cell r="AB1777">
            <v>45617</v>
          </cell>
          <cell r="AC1777">
            <v>2.5611111111138598</v>
          </cell>
          <cell r="AD1777">
            <v>2.3958333333357587</v>
          </cell>
          <cell r="AE1777">
            <v>623</v>
          </cell>
          <cell r="AF1777">
            <v>45011.783959311419</v>
          </cell>
          <cell r="AG1777">
            <v>45021.009311424095</v>
          </cell>
          <cell r="AH1777">
            <v>45041.438888888886</v>
          </cell>
          <cell r="AI1777">
            <v>8.2280040221305001E-2</v>
          </cell>
          <cell r="AJ1777">
            <v>14.159090909090908</v>
          </cell>
          <cell r="AK1777">
            <v>26</v>
          </cell>
          <cell r="AL1777">
            <v>34</v>
          </cell>
          <cell r="AM1777">
            <v>23.345070422535212</v>
          </cell>
          <cell r="AN1777">
            <v>29.570422535211268</v>
          </cell>
          <cell r="AO1777">
            <v>20.345070422535212</v>
          </cell>
          <cell r="AP1777">
            <v>44</v>
          </cell>
          <cell r="AQ1777">
            <v>35.200000000000003</v>
          </cell>
          <cell r="AR1777">
            <v>30.200000000000003</v>
          </cell>
          <cell r="AS1777">
            <v>45029.2</v>
          </cell>
          <cell r="AT1777">
            <v>45024.2</v>
          </cell>
          <cell r="AU1777"/>
          <cell r="AV1777"/>
          <cell r="AW1777"/>
          <cell r="AX1777"/>
          <cell r="AY1777"/>
          <cell r="AZ1777"/>
          <cell r="BA1777"/>
          <cell r="BB1777"/>
          <cell r="BC1777" t="str">
            <v>PAID</v>
          </cell>
          <cell r="BD1777"/>
          <cell r="BE1777">
            <v>44997</v>
          </cell>
          <cell r="BF1777">
            <v>474</v>
          </cell>
          <cell r="BG1777">
            <v>44994</v>
          </cell>
          <cell r="BH1777">
            <v>45471</v>
          </cell>
        </row>
        <row r="1778">
          <cell r="E1778" t="str">
            <v>X22020758768</v>
          </cell>
          <cell r="F1778" t="str">
            <v>GLOBE TELECOM, INC.</v>
          </cell>
          <cell r="G1778" t="str">
            <v>GEN. EVANGELISTA, MALIKSI III, BACOOR</v>
          </cell>
          <cell r="H1778" t="str">
            <v>BACOOR CITY</v>
          </cell>
          <cell r="I1778" t="str">
            <v>DASMA</v>
          </cell>
          <cell r="J1778" t="str">
            <v>SSP 1/20/23/check site if DT is solo serve</v>
          </cell>
          <cell r="K1778" t="str">
            <v>W/ ISSUE</v>
          </cell>
          <cell r="L1778" t="str">
            <v>AVECO</v>
          </cell>
          <cell r="M1778" t="str">
            <v>CLOSE</v>
          </cell>
          <cell r="N1778" t="str">
            <v>RRG</v>
          </cell>
          <cell r="O1778">
            <v>12.3</v>
          </cell>
          <cell r="P1778">
            <v>10.3033</v>
          </cell>
          <cell r="Q1778">
            <v>16.829999999999998</v>
          </cell>
          <cell r="R1778">
            <v>23</v>
          </cell>
          <cell r="S1778">
            <v>124890.56</v>
          </cell>
          <cell r="T1778" t="str">
            <v>NEW</v>
          </cell>
          <cell r="U1778">
            <v>8589.9599999999991</v>
          </cell>
          <cell r="V1778">
            <v>5199.99</v>
          </cell>
          <cell r="W1778">
            <v>44896.633333333331</v>
          </cell>
          <cell r="X1778">
            <v>44902</v>
          </cell>
          <cell r="Y1778">
            <v>44901</v>
          </cell>
          <cell r="Z1778"/>
          <cell r="AA1778">
            <v>44951.321527777778</v>
          </cell>
          <cell r="AB1778">
            <v>45637.355555555558</v>
          </cell>
          <cell r="AC1778">
            <v>54.688194444446708</v>
          </cell>
          <cell r="AD1778">
            <v>49.321527777778101</v>
          </cell>
          <cell r="AE1778">
            <v>686.03402777777956</v>
          </cell>
          <cell r="AF1778">
            <v>44915.407526881718</v>
          </cell>
          <cell r="AG1778">
            <v>44924.213978494619</v>
          </cell>
          <cell r="AH1778">
            <v>44946.633333333331</v>
          </cell>
          <cell r="AI1778">
            <v>1.8837044753087198</v>
          </cell>
          <cell r="AJ1778">
            <v>17.15085069444449</v>
          </cell>
          <cell r="AK1778">
            <v>20</v>
          </cell>
          <cell r="AL1778">
            <v>36</v>
          </cell>
          <cell r="AM1778">
            <v>21.774193548387096</v>
          </cell>
          <cell r="AN1778">
            <v>27.58064516129032</v>
          </cell>
          <cell r="AO1778">
            <v>18.774193548387096</v>
          </cell>
          <cell r="AP1778">
            <v>40</v>
          </cell>
          <cell r="AQ1778">
            <v>32</v>
          </cell>
          <cell r="AR1778">
            <v>27</v>
          </cell>
          <cell r="AS1778">
            <v>44983.321527777778</v>
          </cell>
          <cell r="AT1778">
            <v>44978.321527777778</v>
          </cell>
          <cell r="AU1778"/>
          <cell r="AV1778"/>
          <cell r="AW1778"/>
          <cell r="AX1778"/>
          <cell r="AY1778"/>
          <cell r="AZ1778"/>
          <cell r="BA1778"/>
          <cell r="BB1778"/>
          <cell r="BC1778" t="str">
            <v>PAID</v>
          </cell>
          <cell r="BD1778"/>
          <cell r="BE1778">
            <v>44954.321527777778</v>
          </cell>
          <cell r="BF1778">
            <v>516.6784722222219</v>
          </cell>
          <cell r="BG1778">
            <v>44949</v>
          </cell>
          <cell r="BH1778">
            <v>45471</v>
          </cell>
        </row>
        <row r="1779">
          <cell r="E1779" t="str">
            <v>X22041654977</v>
          </cell>
          <cell r="F1779" t="str">
            <v>ROBERT JOHN IBAVIOSA GUZMAN JR.</v>
          </cell>
          <cell r="G1779" t="str">
            <v>ARIES, VERAVILLE HOMES 2, LAS PINAS CITY</v>
          </cell>
          <cell r="H1779" t="str">
            <v>LAS PIÑAS CITY</v>
          </cell>
          <cell r="I1779" t="str">
            <v>PARAÑAQUE</v>
          </cell>
          <cell r="J1779" t="str">
            <v>1/12-Jan 3rd week for digging</v>
          </cell>
          <cell r="K1779" t="str">
            <v>W/ ISSUE</v>
          </cell>
          <cell r="L1779" t="str">
            <v>AVECO</v>
          </cell>
          <cell r="M1779" t="str">
            <v>CLOSE</v>
          </cell>
          <cell r="N1779" t="str">
            <v>RRG</v>
          </cell>
          <cell r="O1779">
            <v>55.23</v>
          </cell>
          <cell r="P1779">
            <v>41.766300000000001</v>
          </cell>
          <cell r="Q1779">
            <v>94.4</v>
          </cell>
          <cell r="R1779">
            <v>26.5</v>
          </cell>
          <cell r="S1779">
            <v>290313.49</v>
          </cell>
          <cell r="T1779" t="str">
            <v>NEW</v>
          </cell>
          <cell r="U1779">
            <v>38499.800000000003</v>
          </cell>
          <cell r="V1779">
            <v>44158.61</v>
          </cell>
          <cell r="W1779">
            <v>44890.65</v>
          </cell>
          <cell r="X1779">
            <v>44896</v>
          </cell>
          <cell r="Y1779">
            <v>44895</v>
          </cell>
          <cell r="Z1779"/>
          <cell r="AA1779">
            <v>44970.352083333331</v>
          </cell>
          <cell r="AB1779">
            <v>45692.772222222222</v>
          </cell>
          <cell r="AC1779">
            <v>79.702083333329938</v>
          </cell>
          <cell r="AD1779">
            <v>74.352083333331393</v>
          </cell>
          <cell r="AE1779">
            <v>722.42013888889051</v>
          </cell>
          <cell r="AF1779">
            <v>44910.73550185874</v>
          </cell>
          <cell r="AG1779">
            <v>44919.891635687731</v>
          </cell>
          <cell r="AH1779">
            <v>44940.65</v>
          </cell>
          <cell r="AI1779">
            <v>2.5893551227857188</v>
          </cell>
          <cell r="AJ1779">
            <v>17.200479497354536</v>
          </cell>
          <cell r="AK1779">
            <v>23</v>
          </cell>
          <cell r="AL1779">
            <v>36</v>
          </cell>
          <cell r="AM1779">
            <v>23.085501858736059</v>
          </cell>
          <cell r="AN1779">
            <v>29.241635687732341</v>
          </cell>
          <cell r="AO1779">
            <v>20.085501858736059</v>
          </cell>
          <cell r="AP1779">
            <v>42</v>
          </cell>
          <cell r="AQ1779">
            <v>33.6</v>
          </cell>
          <cell r="AR1779">
            <v>28.6</v>
          </cell>
          <cell r="AS1779">
            <v>45003.95208333333</v>
          </cell>
          <cell r="AT1779">
            <v>44998.95208333333</v>
          </cell>
          <cell r="AU1779"/>
          <cell r="AV1779"/>
          <cell r="AW1779"/>
          <cell r="AX1779"/>
          <cell r="AY1779"/>
          <cell r="AZ1779"/>
          <cell r="BA1779"/>
          <cell r="BB1779"/>
          <cell r="BC1779" t="str">
            <v>PAID</v>
          </cell>
          <cell r="BD1779" t="str">
            <v>WITH BACKJOB</v>
          </cell>
          <cell r="BE1779"/>
          <cell r="BF1779">
            <v>45471</v>
          </cell>
          <cell r="BG1779">
            <v>44964</v>
          </cell>
          <cell r="BH1779">
            <v>45471</v>
          </cell>
        </row>
        <row r="1780">
          <cell r="E1780" t="str">
            <v>X23020672103</v>
          </cell>
          <cell r="F1780" t="str">
            <v>MASIGASIG DISTRIBUTION AND LOGISTICS INC.</v>
          </cell>
          <cell r="G1780" t="str">
            <v>KM.17 WEST SERVICE RD., MARCELO GREEN, PARANAQUE</v>
          </cell>
          <cell r="H1780" t="str">
            <v>PARAÑAQUE CITY</v>
          </cell>
          <cell r="I1780" t="str">
            <v>PARAÑAQUE</v>
          </cell>
          <cell r="J1780" t="str">
            <v>for digging (April 24, 2023)</v>
          </cell>
          <cell r="K1780" t="str">
            <v>W/ ISSUE</v>
          </cell>
          <cell r="L1780" t="str">
            <v>AVECO</v>
          </cell>
          <cell r="M1780" t="str">
            <v>CLOSE</v>
          </cell>
          <cell r="N1780" t="str">
            <v>JSP</v>
          </cell>
          <cell r="O1780">
            <v>88.67</v>
          </cell>
          <cell r="P1780">
            <v>56.676099999999998</v>
          </cell>
          <cell r="Q1780">
            <v>132.68</v>
          </cell>
          <cell r="R1780">
            <v>147</v>
          </cell>
          <cell r="S1780">
            <v>802009.03</v>
          </cell>
          <cell r="T1780" t="str">
            <v>NEW</v>
          </cell>
          <cell r="U1780">
            <v>69098.45</v>
          </cell>
          <cell r="V1780">
            <v>90907.94</v>
          </cell>
          <cell r="W1780">
            <v>45015</v>
          </cell>
          <cell r="X1780">
            <v>45021</v>
          </cell>
          <cell r="Y1780">
            <v>45020</v>
          </cell>
          <cell r="Z1780"/>
          <cell r="AA1780">
            <v>45048.352777777778</v>
          </cell>
          <cell r="AB1780">
            <v>45583.591666666667</v>
          </cell>
          <cell r="AC1780">
            <v>33.352777777778101</v>
          </cell>
          <cell r="AD1780">
            <v>27.352777777778101</v>
          </cell>
          <cell r="AE1780">
            <v>535.23888888888905</v>
          </cell>
          <cell r="AF1780">
            <v>45034.446043165466</v>
          </cell>
          <cell r="AG1780">
            <v>45043.431654676257</v>
          </cell>
          <cell r="AH1780">
            <v>45065</v>
          </cell>
          <cell r="AI1780">
            <v>1.1144317574786433</v>
          </cell>
          <cell r="AJ1780">
            <v>12.164520202020206</v>
          </cell>
          <cell r="AK1780">
            <v>26</v>
          </cell>
          <cell r="AL1780">
            <v>32</v>
          </cell>
          <cell r="AM1780">
            <v>22.446043165467625</v>
          </cell>
          <cell r="AN1780">
            <v>28.431654676258994</v>
          </cell>
          <cell r="AO1780">
            <v>19.446043165467625</v>
          </cell>
          <cell r="AP1780">
            <v>44</v>
          </cell>
          <cell r="AQ1780">
            <v>35.200000000000003</v>
          </cell>
          <cell r="AR1780">
            <v>30.200000000000003</v>
          </cell>
          <cell r="AS1780">
            <v>45083.552777777775</v>
          </cell>
          <cell r="AT1780">
            <v>45078.552777777775</v>
          </cell>
          <cell r="AU1780"/>
          <cell r="AV1780"/>
          <cell r="AW1780"/>
          <cell r="AX1780"/>
          <cell r="AY1780"/>
          <cell r="AZ1780"/>
          <cell r="BA1780"/>
          <cell r="BB1780"/>
          <cell r="BC1780" t="str">
            <v>PAID</v>
          </cell>
          <cell r="BD1780"/>
          <cell r="BE1780">
            <v>45051.352777777778</v>
          </cell>
          <cell r="BF1780">
            <v>419.6472222222219</v>
          </cell>
          <cell r="BG1780">
            <v>45045</v>
          </cell>
          <cell r="BH1780">
            <v>45471</v>
          </cell>
        </row>
        <row r="1781">
          <cell r="E1781" t="str">
            <v>X23020429844</v>
          </cell>
          <cell r="F1781" t="str">
            <v>SCHENKER DISTRIBUTION SOLUTIONS, INC.</v>
          </cell>
          <cell r="G1781" t="str">
            <v>WEST SERVICE RD., MARCELO GREEN, PARAÑAQUE</v>
          </cell>
          <cell r="H1781" t="str">
            <v>PARAÑAQUE CITY</v>
          </cell>
          <cell r="I1781" t="str">
            <v>PARAÑAQUE</v>
          </cell>
          <cell r="J1781" t="str">
            <v>to be executed on the 4th week of March</v>
          </cell>
          <cell r="K1781" t="str">
            <v>W/ ISSUE</v>
          </cell>
          <cell r="L1781" t="str">
            <v>AVECO</v>
          </cell>
          <cell r="M1781" t="str">
            <v>CLOSE</v>
          </cell>
          <cell r="N1781" t="str">
            <v>JSP</v>
          </cell>
          <cell r="O1781">
            <v>253.89160000000001</v>
          </cell>
          <cell r="P1781">
            <v>155.78210000000001</v>
          </cell>
          <cell r="Q1781">
            <v>360.8</v>
          </cell>
          <cell r="R1781">
            <v>282</v>
          </cell>
          <cell r="S1781">
            <v>1408694.36</v>
          </cell>
          <cell r="T1781" t="str">
            <v>NEW</v>
          </cell>
          <cell r="U1781">
            <v>197887.87</v>
          </cell>
          <cell r="V1781">
            <v>196399.41</v>
          </cell>
          <cell r="W1781">
            <v>45020.395833333336</v>
          </cell>
          <cell r="X1781">
            <v>45028</v>
          </cell>
          <cell r="Y1781">
            <v>45021</v>
          </cell>
          <cell r="Z1781"/>
          <cell r="AA1781">
            <v>45050</v>
          </cell>
          <cell r="AB1781">
            <v>45583.568749999999</v>
          </cell>
          <cell r="AC1781">
            <v>29.604166666664241</v>
          </cell>
          <cell r="AD1781">
            <v>22</v>
          </cell>
          <cell r="AE1781">
            <v>533.56874999999854</v>
          </cell>
          <cell r="AF1781">
            <v>45039.895833333336</v>
          </cell>
          <cell r="AG1781">
            <v>45048.895833333336</v>
          </cell>
          <cell r="AH1781">
            <v>45070.395833333336</v>
          </cell>
          <cell r="AI1781">
            <v>0.98680555555547467</v>
          </cell>
          <cell r="AJ1781">
            <v>11.116015624999969</v>
          </cell>
          <cell r="AK1781">
            <v>30</v>
          </cell>
          <cell r="AL1781">
            <v>30</v>
          </cell>
          <cell r="AM1781">
            <v>22.5</v>
          </cell>
          <cell r="AN1781">
            <v>28.5</v>
          </cell>
          <cell r="AO1781">
            <v>19.5</v>
          </cell>
          <cell r="AP1781">
            <v>48</v>
          </cell>
          <cell r="AQ1781">
            <v>38.400000000000006</v>
          </cell>
          <cell r="AR1781">
            <v>33.400000000000006</v>
          </cell>
          <cell r="AS1781">
            <v>45088.4</v>
          </cell>
          <cell r="AT1781">
            <v>45083.4</v>
          </cell>
          <cell r="AU1781"/>
          <cell r="AV1781"/>
          <cell r="AW1781"/>
          <cell r="AX1781"/>
          <cell r="AY1781"/>
          <cell r="AZ1781"/>
          <cell r="BA1781"/>
          <cell r="BB1781"/>
          <cell r="BC1781" t="str">
            <v>PAID</v>
          </cell>
          <cell r="BD1781" t="str">
            <v>WITH BACKJOB</v>
          </cell>
          <cell r="BE1781">
            <v>45053</v>
          </cell>
          <cell r="BF1781">
            <v>418</v>
          </cell>
          <cell r="BG1781">
            <v>45080</v>
          </cell>
          <cell r="BH1781">
            <v>45471</v>
          </cell>
        </row>
        <row r="1782">
          <cell r="E1782" t="str">
            <v>X23010031020</v>
          </cell>
          <cell r="F1782" t="str">
            <v>L T SOUTHVILLE SCHOOL INC</v>
          </cell>
          <cell r="G1782" t="str">
            <v>LUXEMBOURG, BF HOMES, LAS PINAS CITY</v>
          </cell>
          <cell r="H1782" t="str">
            <v>LAS PIÑAS CITY</v>
          </cell>
          <cell r="I1782" t="str">
            <v>PARAÑAQUE</v>
          </cell>
          <cell r="J1782" t="str">
            <v>for survey (April 24, 2023)</v>
          </cell>
          <cell r="K1782" t="str">
            <v>W/O ISSUE</v>
          </cell>
          <cell r="L1782" t="str">
            <v>AVECO</v>
          </cell>
          <cell r="M1782" t="str">
            <v>CLOSE</v>
          </cell>
          <cell r="N1782" t="str">
            <v>JSP</v>
          </cell>
          <cell r="O1782">
            <v>73.430000000000007</v>
          </cell>
          <cell r="P1782">
            <v>10.94</v>
          </cell>
          <cell r="Q1782">
            <v>101.48</v>
          </cell>
          <cell r="R1782">
            <v>0</v>
          </cell>
          <cell r="S1782">
            <v>217356.54</v>
          </cell>
          <cell r="T1782" t="str">
            <v>MODIFICATION</v>
          </cell>
          <cell r="U1782">
            <v>57247.28</v>
          </cell>
          <cell r="V1782">
            <v>67103.839999999997</v>
          </cell>
          <cell r="W1782">
            <v>45027.695833333331</v>
          </cell>
          <cell r="X1782">
            <v>45029</v>
          </cell>
          <cell r="Y1782">
            <v>45034</v>
          </cell>
          <cell r="Z1782"/>
          <cell r="AA1782">
            <v>45059.384722222225</v>
          </cell>
          <cell r="AB1782">
            <v>45580.668055555558</v>
          </cell>
          <cell r="AC1782">
            <v>31.688888888893416</v>
          </cell>
          <cell r="AD1782">
            <v>30.384722222224809</v>
          </cell>
          <cell r="AE1782">
            <v>521.28333333333285</v>
          </cell>
          <cell r="AF1782">
            <v>45048.902729885056</v>
          </cell>
          <cell r="AG1782">
            <v>45058.357902298849</v>
          </cell>
          <cell r="AH1782">
            <v>45077.695833333331</v>
          </cell>
          <cell r="AI1782">
            <v>0.9818138651473387</v>
          </cell>
          <cell r="AJ1782">
            <v>11.847348484848474</v>
          </cell>
          <cell r="AK1782">
            <v>26</v>
          </cell>
          <cell r="AL1782">
            <v>36</v>
          </cell>
          <cell r="AM1782">
            <v>24.206896551724139</v>
          </cell>
          <cell r="AN1782">
            <v>30.662068965517239</v>
          </cell>
          <cell r="AO1782">
            <v>21.206896551724139</v>
          </cell>
          <cell r="AP1782">
            <v>44</v>
          </cell>
          <cell r="AQ1782">
            <v>35.200000000000003</v>
          </cell>
          <cell r="AR1782">
            <v>30.200000000000003</v>
          </cell>
          <cell r="AS1782">
            <v>45094.584722222222</v>
          </cell>
          <cell r="AT1782">
            <v>45089.584722222222</v>
          </cell>
          <cell r="AU1782"/>
          <cell r="AV1782"/>
          <cell r="AW1782"/>
          <cell r="AX1782"/>
          <cell r="AY1782"/>
          <cell r="AZ1782"/>
          <cell r="BA1782"/>
          <cell r="BB1782"/>
          <cell r="BC1782" t="str">
            <v>PAID</v>
          </cell>
          <cell r="BD1782"/>
          <cell r="BE1782">
            <v>45062.384722222225</v>
          </cell>
          <cell r="BF1782">
            <v>408.61527777777519</v>
          </cell>
          <cell r="BG1782">
            <v>45059</v>
          </cell>
          <cell r="BH1782">
            <v>45471</v>
          </cell>
        </row>
        <row r="1783">
          <cell r="E1783" t="str">
            <v>X21094179326</v>
          </cell>
          <cell r="F1783" t="str">
            <v>GLOBE TELECOM, INC</v>
          </cell>
          <cell r="G1783" t="str">
            <v>MARCOS ALVAREZ, TALON I, LAS PINAS CITY</v>
          </cell>
          <cell r="H1783" t="str">
            <v>LAS PIÑAS CITY</v>
          </cell>
          <cell r="I1783" t="str">
            <v>PARAÑAQUE</v>
          </cell>
          <cell r="J1783" t="str">
            <v>for survey (April 24, 2023)</v>
          </cell>
          <cell r="K1783" t="str">
            <v>W/O ISSUE</v>
          </cell>
          <cell r="L1783" t="str">
            <v>AVECO</v>
          </cell>
          <cell r="M1783" t="str">
            <v>CLOSE</v>
          </cell>
          <cell r="N1783" t="str">
            <v>RRG</v>
          </cell>
          <cell r="O1783">
            <v>4.49</v>
          </cell>
          <cell r="P1783">
            <v>2.58</v>
          </cell>
          <cell r="Q1783">
            <v>6.17</v>
          </cell>
          <cell r="R1783">
            <v>20</v>
          </cell>
          <cell r="S1783">
            <v>21778.25</v>
          </cell>
          <cell r="T1783" t="str">
            <v>MODIFICATION</v>
          </cell>
          <cell r="U1783">
            <v>3499.04</v>
          </cell>
          <cell r="V1783"/>
          <cell r="W1783">
            <v>45033.651388888888</v>
          </cell>
          <cell r="X1783">
            <v>45042</v>
          </cell>
          <cell r="Y1783">
            <v>45034</v>
          </cell>
          <cell r="Z1783"/>
          <cell r="AA1783">
            <v>45072.52847222222</v>
          </cell>
          <cell r="AB1783">
            <v>45664.797222222223</v>
          </cell>
          <cell r="AC1783">
            <v>38.877083333332848</v>
          </cell>
          <cell r="AD1783">
            <v>30.528472222220444</v>
          </cell>
          <cell r="AE1783">
            <v>592.26875000000291</v>
          </cell>
          <cell r="AF1783">
            <v>45052.425582437274</v>
          </cell>
          <cell r="AG1783">
            <v>45061.232034050176</v>
          </cell>
          <cell r="AH1783">
            <v>45083.651388888888</v>
          </cell>
          <cell r="AI1783">
            <v>1.3390995370370202</v>
          </cell>
          <cell r="AJ1783">
            <v>14.806718750000073</v>
          </cell>
          <cell r="AK1783">
            <v>20</v>
          </cell>
          <cell r="AL1783">
            <v>36</v>
          </cell>
          <cell r="AM1783">
            <v>21.774193548387096</v>
          </cell>
          <cell r="AN1783">
            <v>27.58064516129032</v>
          </cell>
          <cell r="AO1783">
            <v>18.774193548387096</v>
          </cell>
          <cell r="AP1783">
            <v>40</v>
          </cell>
          <cell r="AQ1783">
            <v>32</v>
          </cell>
          <cell r="AR1783">
            <v>27</v>
          </cell>
          <cell r="AS1783">
            <v>45104.52847222222</v>
          </cell>
          <cell r="AT1783">
            <v>45099.52847222222</v>
          </cell>
          <cell r="AU1783"/>
          <cell r="AV1783"/>
          <cell r="AW1783"/>
          <cell r="AX1783"/>
          <cell r="AY1783"/>
          <cell r="AZ1783"/>
          <cell r="BA1783"/>
          <cell r="BB1783"/>
          <cell r="BC1783" t="str">
            <v>PAID</v>
          </cell>
          <cell r="BD1783"/>
          <cell r="BE1783">
            <v>45075.52847222222</v>
          </cell>
          <cell r="BF1783">
            <v>395.47152777777956</v>
          </cell>
          <cell r="BG1783">
            <v>45072</v>
          </cell>
          <cell r="BH1783">
            <v>45471</v>
          </cell>
        </row>
        <row r="1784">
          <cell r="E1784" t="str">
            <v>X23030971217</v>
          </cell>
          <cell r="F1784" t="str">
            <v>OLIVER REYES VELASQUEZ</v>
          </cell>
          <cell r="G1784" t="str">
            <v>A.R. CHUA, PACIFIC VILL, MUNTINLUPA</v>
          </cell>
          <cell r="H1784" t="str">
            <v>MUNTINLUPA CITY</v>
          </cell>
          <cell r="I1784" t="str">
            <v>PARAÑAQUE</v>
          </cell>
          <cell r="J1784" t="str">
            <v>for survey (April 24, 2023)</v>
          </cell>
          <cell r="K1784" t="str">
            <v>W/ ISSUE</v>
          </cell>
          <cell r="L1784" t="str">
            <v>AVECO</v>
          </cell>
          <cell r="M1784" t="str">
            <v>CLOSE</v>
          </cell>
          <cell r="N1784" t="str">
            <v>JSP</v>
          </cell>
          <cell r="O1784">
            <v>77.046800000000005</v>
          </cell>
          <cell r="P1784">
            <v>64.589799999999997</v>
          </cell>
          <cell r="Q1784">
            <v>115.97</v>
          </cell>
          <cell r="R1784">
            <v>80.400000000000006</v>
          </cell>
          <cell r="S1784">
            <v>400733.45</v>
          </cell>
          <cell r="T1784" t="str">
            <v>NEW</v>
          </cell>
          <cell r="U1784">
            <v>60065.93</v>
          </cell>
          <cell r="V1784">
            <v>57836.6</v>
          </cell>
          <cell r="W1784">
            <v>45021.384722222225</v>
          </cell>
          <cell r="X1784">
            <v>45033</v>
          </cell>
          <cell r="Y1784">
            <v>45034</v>
          </cell>
          <cell r="Z1784"/>
          <cell r="AA1784">
            <v>45073.600694444445</v>
          </cell>
          <cell r="AB1784">
            <v>45627</v>
          </cell>
          <cell r="AC1784">
            <v>52.215972222220444</v>
          </cell>
          <cell r="AD1784">
            <v>40.600694444445253</v>
          </cell>
          <cell r="AE1784">
            <v>553.39930555555475</v>
          </cell>
          <cell r="AF1784">
            <v>45041.729792644757</v>
          </cell>
          <cell r="AG1784">
            <v>45050.955144757434</v>
          </cell>
          <cell r="AH1784">
            <v>45071.384722222225</v>
          </cell>
          <cell r="AI1784">
            <v>1.6775267094016519</v>
          </cell>
          <cell r="AJ1784">
            <v>12.577256944444427</v>
          </cell>
          <cell r="AK1784">
            <v>26</v>
          </cell>
          <cell r="AL1784">
            <v>34</v>
          </cell>
          <cell r="AM1784">
            <v>23.345070422535212</v>
          </cell>
          <cell r="AN1784">
            <v>29.570422535211268</v>
          </cell>
          <cell r="AO1784">
            <v>20.345070422535212</v>
          </cell>
          <cell r="AP1784">
            <v>44</v>
          </cell>
          <cell r="AQ1784">
            <v>35.200000000000003</v>
          </cell>
          <cell r="AR1784">
            <v>30.200000000000003</v>
          </cell>
          <cell r="AS1784">
            <v>45108.800694444442</v>
          </cell>
          <cell r="AT1784">
            <v>45103.800694444442</v>
          </cell>
          <cell r="AU1784"/>
          <cell r="AV1784"/>
          <cell r="AW1784"/>
          <cell r="AX1784"/>
          <cell r="AY1784"/>
          <cell r="AZ1784"/>
          <cell r="BA1784"/>
          <cell r="BB1784"/>
          <cell r="BC1784" t="str">
            <v>PAID</v>
          </cell>
          <cell r="BD1784"/>
          <cell r="BE1784">
            <v>45076.600694444445</v>
          </cell>
          <cell r="BF1784">
            <v>394.39930555555475</v>
          </cell>
          <cell r="BG1784">
            <v>45101</v>
          </cell>
          <cell r="BH1784">
            <v>45471</v>
          </cell>
        </row>
        <row r="1785">
          <cell r="E1785" t="str">
            <v>X22114976951</v>
          </cell>
          <cell r="F1785" t="str">
            <v>LUCHO TUBE ICE CORPORATION</v>
          </cell>
          <cell r="G1785" t="str">
            <v>BAYABAS ST., GOLDEN ACRES SUBD., LAS PIÑAS CITY</v>
          </cell>
          <cell r="H1785" t="str">
            <v>LAS PIÑAS CITY</v>
          </cell>
          <cell r="I1785" t="str">
            <v>PARAÑAQUE</v>
          </cell>
          <cell r="J1785" t="str">
            <v>ongoing exection (05-31-23)</v>
          </cell>
          <cell r="K1785" t="str">
            <v>W/O ISSUE</v>
          </cell>
          <cell r="L1785" t="str">
            <v>AVECO</v>
          </cell>
          <cell r="M1785" t="str">
            <v>CLOSE</v>
          </cell>
          <cell r="N1785" t="str">
            <v>IJP</v>
          </cell>
          <cell r="O1785">
            <v>189.16</v>
          </cell>
          <cell r="P1785">
            <v>81.332400000000007</v>
          </cell>
          <cell r="Q1785">
            <v>292.2</v>
          </cell>
          <cell r="R1785">
            <v>191</v>
          </cell>
          <cell r="S1785">
            <v>834674.45</v>
          </cell>
          <cell r="T1785" t="str">
            <v>MODIFICATION</v>
          </cell>
          <cell r="U1785">
            <v>121759.8</v>
          </cell>
          <cell r="V1785">
            <v>72810.59</v>
          </cell>
          <cell r="W1785">
            <v>45043</v>
          </cell>
          <cell r="X1785">
            <v>45049</v>
          </cell>
          <cell r="Y1785">
            <v>45049</v>
          </cell>
          <cell r="Z1785"/>
          <cell r="AA1785">
            <v>45094.40902777778</v>
          </cell>
          <cell r="AB1785">
            <v>45733.693055555559</v>
          </cell>
          <cell r="AC1785">
            <v>51.409027777779556</v>
          </cell>
          <cell r="AD1785">
            <v>45.409027777779556</v>
          </cell>
          <cell r="AE1785">
            <v>639.28402777777956</v>
          </cell>
          <cell r="AF1785">
            <v>45063.013698630137</v>
          </cell>
          <cell r="AG1785">
            <v>45072.150684931505</v>
          </cell>
          <cell r="AH1785">
            <v>45093</v>
          </cell>
          <cell r="AI1785">
            <v>1.6753834945437087</v>
          </cell>
          <cell r="AJ1785">
            <v>13.897478864734339</v>
          </cell>
          <cell r="AK1785">
            <v>28</v>
          </cell>
          <cell r="AL1785">
            <v>32</v>
          </cell>
          <cell r="AM1785">
            <v>23.013698630136989</v>
          </cell>
          <cell r="AN1785">
            <v>29.150684931506852</v>
          </cell>
          <cell r="AO1785">
            <v>20.013698630136989</v>
          </cell>
          <cell r="AP1785">
            <v>46</v>
          </cell>
          <cell r="AQ1785">
            <v>36.800000000000004</v>
          </cell>
          <cell r="AR1785">
            <v>31.800000000000004</v>
          </cell>
          <cell r="AS1785">
            <v>45131.209027777782</v>
          </cell>
          <cell r="AT1785">
            <v>45126.209027777782</v>
          </cell>
          <cell r="AU1785"/>
          <cell r="AV1785"/>
          <cell r="AW1785"/>
          <cell r="AX1785"/>
          <cell r="AY1785"/>
          <cell r="AZ1785"/>
          <cell r="BA1785"/>
          <cell r="BB1785"/>
          <cell r="BC1785" t="str">
            <v>PAID</v>
          </cell>
          <cell r="BD1785" t="str">
            <v>WITH BACKJOB</v>
          </cell>
          <cell r="BE1785">
            <v>45097.40902777778</v>
          </cell>
          <cell r="BF1785">
            <v>373.59097222222044</v>
          </cell>
          <cell r="BG1785">
            <v>45092</v>
          </cell>
          <cell r="BH1785">
            <v>45471</v>
          </cell>
        </row>
        <row r="1786">
          <cell r="E1786" t="str">
            <v>X22104161030</v>
          </cell>
          <cell r="F1786" t="str">
            <v>PERF RESTAURANTS, INC.</v>
          </cell>
          <cell r="G1786" t="str">
            <v>NATIONAL, TUNASAN, MUNTINLUPA</v>
          </cell>
          <cell r="H1786" t="str">
            <v>MUNTINLUPA CITY</v>
          </cell>
          <cell r="I1786" t="str">
            <v>PARAÑAQUE</v>
          </cell>
          <cell r="J1786"/>
          <cell r="K1786"/>
          <cell r="L1786" t="str">
            <v>AVECO</v>
          </cell>
          <cell r="M1786" t="str">
            <v>CLOSE</v>
          </cell>
          <cell r="N1786" t="str">
            <v>JSP</v>
          </cell>
          <cell r="O1786">
            <v>77.13</v>
          </cell>
          <cell r="P1786"/>
          <cell r="Q1786">
            <v>116.03</v>
          </cell>
          <cell r="R1786">
            <v>134</v>
          </cell>
          <cell r="S1786">
            <v>553035.56999999995</v>
          </cell>
          <cell r="T1786" t="str">
            <v>NEW</v>
          </cell>
          <cell r="U1786">
            <v>53793.01</v>
          </cell>
          <cell r="V1786">
            <v>54507.76</v>
          </cell>
          <cell r="W1786">
            <v>44904.410416666666</v>
          </cell>
          <cell r="X1786">
            <v>44904</v>
          </cell>
          <cell r="Y1786">
            <v>44907</v>
          </cell>
          <cell r="Z1786"/>
          <cell r="AA1786">
            <v>44905.38958333333</v>
          </cell>
          <cell r="AB1786">
            <v>45706</v>
          </cell>
          <cell r="AC1786">
            <v>0.97916666666424135</v>
          </cell>
          <cell r="AD1786">
            <v>1.3895833333299379</v>
          </cell>
          <cell r="AE1786">
            <v>800.61041666667006</v>
          </cell>
          <cell r="AF1786">
            <v>44923.856459832132</v>
          </cell>
          <cell r="AG1786">
            <v>44932.842071342922</v>
          </cell>
          <cell r="AH1786">
            <v>44954.410416666666</v>
          </cell>
          <cell r="AI1786">
            <v>3.2717347756329215E-2</v>
          </cell>
          <cell r="AJ1786">
            <v>18.195691287878866</v>
          </cell>
          <cell r="AK1786">
            <v>26</v>
          </cell>
          <cell r="AL1786">
            <v>32</v>
          </cell>
          <cell r="AM1786">
            <v>22.446043165467625</v>
          </cell>
          <cell r="AN1786">
            <v>28.431654676258994</v>
          </cell>
          <cell r="AO1786">
            <v>19.446043165467625</v>
          </cell>
          <cell r="AP1786">
            <v>44</v>
          </cell>
          <cell r="AQ1786">
            <v>35.200000000000003</v>
          </cell>
          <cell r="AR1786">
            <v>30.200000000000003</v>
          </cell>
          <cell r="AS1786">
            <v>44940.589583333327</v>
          </cell>
          <cell r="AT1786">
            <v>44935.589583333327</v>
          </cell>
          <cell r="AU1786"/>
          <cell r="AV1786"/>
          <cell r="AW1786"/>
          <cell r="AX1786"/>
          <cell r="AY1786"/>
          <cell r="AZ1786"/>
          <cell r="BA1786"/>
          <cell r="BB1786"/>
          <cell r="BC1786" t="str">
            <v>PAID</v>
          </cell>
          <cell r="BD1786"/>
          <cell r="BE1786">
            <v>44908.38958333333</v>
          </cell>
          <cell r="BF1786">
            <v>564.61041666667006</v>
          </cell>
          <cell r="BG1786">
            <v>44905</v>
          </cell>
          <cell r="BH1786">
            <v>45473</v>
          </cell>
        </row>
        <row r="1787">
          <cell r="E1787" t="str">
            <v>X22104161283</v>
          </cell>
          <cell r="F1787" t="str">
            <v>R.N.H. FOOD CENTER, INC.</v>
          </cell>
          <cell r="G1787" t="str">
            <v>NATIONAL, TUNASAN, MUNTINLUPA</v>
          </cell>
          <cell r="H1787" t="str">
            <v>MUNTINLUPA CITY</v>
          </cell>
          <cell r="I1787" t="str">
            <v>PARAÑAQUE</v>
          </cell>
          <cell r="J1787"/>
          <cell r="K1787"/>
          <cell r="L1787" t="str">
            <v>AVECO</v>
          </cell>
          <cell r="M1787" t="str">
            <v>CLOSE</v>
          </cell>
          <cell r="N1787" t="str">
            <v>IJP</v>
          </cell>
          <cell r="O1787">
            <v>65.55</v>
          </cell>
          <cell r="P1787"/>
          <cell r="Q1787">
            <v>97.32</v>
          </cell>
          <cell r="R1787">
            <v>150</v>
          </cell>
          <cell r="S1787">
            <v>529894.68000000005</v>
          </cell>
          <cell r="T1787" t="str">
            <v>NEW</v>
          </cell>
          <cell r="U1787">
            <v>45721.960000000014</v>
          </cell>
          <cell r="V1787">
            <v>24087.72</v>
          </cell>
          <cell r="W1787">
            <v>44904.436805555553</v>
          </cell>
          <cell r="X1787">
            <v>44904.602777777778</v>
          </cell>
          <cell r="Y1787">
            <v>44907</v>
          </cell>
          <cell r="Z1787"/>
          <cell r="AA1787">
            <v>44905.38958333333</v>
          </cell>
          <cell r="AB1787">
            <v>45731.409722222219</v>
          </cell>
          <cell r="AC1787">
            <v>0.95277777777664596</v>
          </cell>
          <cell r="AD1787">
            <v>0.78680555555183673</v>
          </cell>
          <cell r="AE1787">
            <v>826.02013888888905</v>
          </cell>
          <cell r="AF1787">
            <v>44922.915404777341</v>
          </cell>
          <cell r="AG1787">
            <v>44931.64303123649</v>
          </cell>
          <cell r="AH1787">
            <v>44954.436805555553</v>
          </cell>
          <cell r="AI1787">
            <v>3.3269550120733425E-2</v>
          </cell>
          <cell r="AJ1787">
            <v>19.667146164021169</v>
          </cell>
          <cell r="AK1787">
            <v>23</v>
          </cell>
          <cell r="AL1787">
            <v>32</v>
          </cell>
          <cell r="AM1787">
            <v>21.478599221789885</v>
          </cell>
          <cell r="AN1787">
            <v>27.206225680933851</v>
          </cell>
          <cell r="AO1787">
            <v>18.478599221789885</v>
          </cell>
          <cell r="AP1787">
            <v>42</v>
          </cell>
          <cell r="AQ1787">
            <v>33.6</v>
          </cell>
          <cell r="AR1787">
            <v>28.6</v>
          </cell>
          <cell r="AS1787">
            <v>44938.989583333328</v>
          </cell>
          <cell r="AT1787">
            <v>44933.989583333328</v>
          </cell>
          <cell r="AU1787"/>
          <cell r="AV1787"/>
          <cell r="AW1787"/>
          <cell r="AX1787"/>
          <cell r="AY1787"/>
          <cell r="AZ1787"/>
          <cell r="BA1787"/>
          <cell r="BB1787"/>
          <cell r="BC1787" t="str">
            <v>PAID</v>
          </cell>
          <cell r="BD1787" t="str">
            <v>WITH BACKJOB</v>
          </cell>
          <cell r="BE1787">
            <v>44908.38958333333</v>
          </cell>
          <cell r="BF1787">
            <v>564.61041666667006</v>
          </cell>
          <cell r="BG1787">
            <v>44905</v>
          </cell>
          <cell r="BH1787">
            <v>45473</v>
          </cell>
        </row>
        <row r="1788">
          <cell r="E1788" t="str">
            <v>X20030727792</v>
          </cell>
          <cell r="F1788" t="str">
            <v>FRANCISCAN SISTERS OF THE LORD, INC.</v>
          </cell>
          <cell r="G1788" t="str">
            <v>VIVA IL PAPA, ITALIA 500-BF HOMES, LAS PINAS CITY</v>
          </cell>
          <cell r="H1788" t="str">
            <v>LAS PIÑAS CITY</v>
          </cell>
          <cell r="I1788" t="str">
            <v>PARAÑAQUE</v>
          </cell>
          <cell r="J1788"/>
          <cell r="K1788" t="str">
            <v>W/O ISSUE</v>
          </cell>
          <cell r="L1788" t="str">
            <v>POWERHOUSE</v>
          </cell>
          <cell r="M1788" t="str">
            <v>CLOSE</v>
          </cell>
          <cell r="N1788" t="str">
            <v>RHM</v>
          </cell>
          <cell r="O1788">
            <v>48.3</v>
          </cell>
          <cell r="P1788">
            <v>16.832799999999999</v>
          </cell>
          <cell r="Q1788">
            <v>62</v>
          </cell>
          <cell r="R1788">
            <v>65.98</v>
          </cell>
          <cell r="S1788">
            <v>309701.7</v>
          </cell>
          <cell r="T1788" t="str">
            <v>NEW</v>
          </cell>
          <cell r="U1788">
            <v>33685.21</v>
          </cell>
          <cell r="V1788">
            <v>13230</v>
          </cell>
          <cell r="W1788">
            <v>44911.535416666666</v>
          </cell>
          <cell r="X1788">
            <v>44922.280555555553</v>
          </cell>
          <cell r="Y1788">
            <v>44915</v>
          </cell>
          <cell r="Z1788"/>
          <cell r="AA1788">
            <v>44932.373611111114</v>
          </cell>
          <cell r="AB1788">
            <v>45669.613194444442</v>
          </cell>
          <cell r="AC1788">
            <v>20.838194444448163</v>
          </cell>
          <cell r="AD1788">
            <v>10.093055555560568</v>
          </cell>
          <cell r="AE1788">
            <v>737.23958333332848</v>
          </cell>
          <cell r="AF1788">
            <v>44930.835796894804</v>
          </cell>
          <cell r="AG1788">
            <v>44939.78256495564</v>
          </cell>
          <cell r="AH1788">
            <v>44961.535416666666</v>
          </cell>
          <cell r="AI1788">
            <v>0.70082418655880652</v>
          </cell>
          <cell r="AJ1788">
            <v>17.553323412698298</v>
          </cell>
          <cell r="AK1788">
            <v>23</v>
          </cell>
          <cell r="AL1788">
            <v>34</v>
          </cell>
          <cell r="AM1788">
            <v>22.300380228136884</v>
          </cell>
          <cell r="AN1788">
            <v>28.247148288973385</v>
          </cell>
          <cell r="AO1788">
            <v>19.300380228136884</v>
          </cell>
          <cell r="AP1788">
            <v>42</v>
          </cell>
          <cell r="AQ1788">
            <v>33.6</v>
          </cell>
          <cell r="AR1788">
            <v>28.6</v>
          </cell>
          <cell r="AS1788">
            <v>44965.973611111112</v>
          </cell>
          <cell r="AT1788">
            <v>44960.973611111112</v>
          </cell>
          <cell r="AU1788"/>
          <cell r="AV1788"/>
          <cell r="AW1788"/>
          <cell r="AX1788"/>
          <cell r="AY1788"/>
          <cell r="AZ1788"/>
          <cell r="BA1788"/>
          <cell r="BB1788"/>
          <cell r="BC1788" t="str">
            <v>PAID</v>
          </cell>
          <cell r="BD1788"/>
          <cell r="BE1788">
            <v>44935.373611111114</v>
          </cell>
          <cell r="BF1788">
            <v>540.62638888888614</v>
          </cell>
          <cell r="BG1788">
            <v>44932</v>
          </cell>
          <cell r="BH1788">
            <v>45476</v>
          </cell>
        </row>
        <row r="1789">
          <cell r="E1789" t="str">
            <v>X20104477746</v>
          </cell>
          <cell r="F1789" t="str">
            <v>CALMA PROPERTIES INC.</v>
          </cell>
          <cell r="G1789" t="str">
            <v>ROAD 10F, UNITED PARANAQUE 5, PARANAQUE</v>
          </cell>
          <cell r="H1789" t="str">
            <v>PARAÑAQUE CITY</v>
          </cell>
          <cell r="I1789" t="str">
            <v>PARAÑAQUE</v>
          </cell>
          <cell r="J1789"/>
          <cell r="K1789"/>
          <cell r="L1789" t="str">
            <v>POWERHOUSE</v>
          </cell>
          <cell r="M1789" t="str">
            <v>CLOSE</v>
          </cell>
          <cell r="N1789" t="str">
            <v>MBF</v>
          </cell>
          <cell r="O1789">
            <v>313.92</v>
          </cell>
          <cell r="P1789"/>
          <cell r="Q1789">
            <v>378.08</v>
          </cell>
          <cell r="R1789">
            <v>85.2</v>
          </cell>
          <cell r="S1789">
            <v>714910.67</v>
          </cell>
          <cell r="T1789" t="str">
            <v>NEW</v>
          </cell>
          <cell r="U1789">
            <v>230660.74</v>
          </cell>
          <cell r="V1789">
            <v>113889</v>
          </cell>
          <cell r="W1789">
            <v>44312.375694444447</v>
          </cell>
          <cell r="X1789">
            <v>44313.586111111108</v>
          </cell>
          <cell r="Y1789">
            <v>44313</v>
          </cell>
          <cell r="Z1789"/>
          <cell r="AA1789">
            <v>44317.456944444442</v>
          </cell>
          <cell r="AB1789">
            <v>45626.604861111111</v>
          </cell>
          <cell r="AC1789">
            <v>5.0812499999956344</v>
          </cell>
          <cell r="AD1789">
            <v>3.8708333333343035</v>
          </cell>
          <cell r="AE1789">
            <v>1309.1479166666686</v>
          </cell>
          <cell r="AF1789">
            <v>44333.894925213681</v>
          </cell>
          <cell r="AG1789">
            <v>44343.433386752142</v>
          </cell>
          <cell r="AH1789">
            <v>44362.375694444447</v>
          </cell>
          <cell r="AI1789">
            <v>0.15542647058810174</v>
          </cell>
          <cell r="AJ1789">
            <v>27.273914930555595</v>
          </cell>
          <cell r="AK1789">
            <v>30</v>
          </cell>
          <cell r="AL1789">
            <v>34</v>
          </cell>
          <cell r="AM1789">
            <v>24.51923076923077</v>
          </cell>
          <cell r="AN1789">
            <v>31.057692307692307</v>
          </cell>
          <cell r="AO1789">
            <v>21.51923076923077</v>
          </cell>
          <cell r="AP1789">
            <v>48</v>
          </cell>
          <cell r="AQ1789">
            <v>38.400000000000006</v>
          </cell>
          <cell r="AR1789">
            <v>33.400000000000006</v>
          </cell>
          <cell r="AS1789">
            <v>44355.856944444444</v>
          </cell>
          <cell r="AT1789">
            <v>44350.856944444444</v>
          </cell>
          <cell r="AU1789"/>
          <cell r="AV1789"/>
          <cell r="AW1789"/>
          <cell r="AX1789"/>
          <cell r="AY1789"/>
          <cell r="AZ1789"/>
          <cell r="BA1789"/>
          <cell r="BB1789"/>
          <cell r="BC1789" t="str">
            <v>PAID</v>
          </cell>
          <cell r="BD1789" t="str">
            <v>WITH BACKJOB</v>
          </cell>
          <cell r="BE1789">
            <v>44320.456944444442</v>
          </cell>
          <cell r="BF1789">
            <v>1168.5430555555577</v>
          </cell>
          <cell r="BG1789">
            <v>44653</v>
          </cell>
          <cell r="BH1789">
            <v>45489</v>
          </cell>
        </row>
        <row r="1790">
          <cell r="E1790" t="str">
            <v>R20265453</v>
          </cell>
          <cell r="F1790" t="str">
            <v>CITY GOV'T OF LAS PIÑAS</v>
          </cell>
          <cell r="G1790" t="str">
            <v>BALITE, ILAYA, LAS PINAS CITY</v>
          </cell>
          <cell r="H1790" t="str">
            <v>LAS PIÑAS CITY</v>
          </cell>
          <cell r="I1790" t="str">
            <v>PARAÑAQUE</v>
          </cell>
          <cell r="J1790"/>
          <cell r="K1790"/>
          <cell r="L1790" t="str">
            <v>ECOM</v>
          </cell>
          <cell r="M1790" t="str">
            <v>CLOSE</v>
          </cell>
          <cell r="N1790" t="str">
            <v>RRG</v>
          </cell>
          <cell r="O1790">
            <v>1846.59</v>
          </cell>
          <cell r="P1790"/>
          <cell r="Q1790">
            <v>2423.65</v>
          </cell>
          <cell r="R1790">
            <v>0</v>
          </cell>
          <cell r="S1790">
            <v>2576521.7999999998</v>
          </cell>
          <cell r="T1790" t="str">
            <v>RELOC</v>
          </cell>
          <cell r="U1790">
            <v>1234320.45</v>
          </cell>
          <cell r="V1790">
            <v>1067035.08</v>
          </cell>
          <cell r="W1790">
            <v>44413.630555555559</v>
          </cell>
          <cell r="X1790">
            <v>44417</v>
          </cell>
          <cell r="Y1790">
            <v>44417</v>
          </cell>
          <cell r="Z1790"/>
          <cell r="AA1790">
            <v>44907.621527777781</v>
          </cell>
          <cell r="AB1790">
            <v>45643.70208333333</v>
          </cell>
          <cell r="AC1790">
            <v>493.9909722222219</v>
          </cell>
          <cell r="AD1790">
            <v>490.62152777778101</v>
          </cell>
          <cell r="AE1790">
            <v>736.08055555554893</v>
          </cell>
          <cell r="AF1790">
            <v>44440.106538088308</v>
          </cell>
          <cell r="AG1790">
            <v>44450.966800097041</v>
          </cell>
          <cell r="AH1790">
            <v>44463.630555555559</v>
          </cell>
          <cell r="AI1790">
            <v>12.569325848765423</v>
          </cell>
          <cell r="AJ1790">
            <v>12.268009259259149</v>
          </cell>
          <cell r="AK1790">
            <v>50</v>
          </cell>
          <cell r="AL1790">
            <v>36</v>
          </cell>
          <cell r="AM1790">
            <v>29.475982532751093</v>
          </cell>
          <cell r="AN1790">
            <v>37.336244541484717</v>
          </cell>
          <cell r="AO1790">
            <v>26.475982532751093</v>
          </cell>
          <cell r="AP1790">
            <v>60</v>
          </cell>
          <cell r="AQ1790">
            <v>48</v>
          </cell>
          <cell r="AR1790">
            <v>43</v>
          </cell>
          <cell r="AS1790">
            <v>44955.621527777781</v>
          </cell>
          <cell r="AT1790">
            <v>44950.621527777781</v>
          </cell>
          <cell r="AU1790"/>
          <cell r="AV1790"/>
          <cell r="AW1790"/>
          <cell r="AX1790"/>
          <cell r="AY1790"/>
          <cell r="AZ1790"/>
          <cell r="BA1790"/>
          <cell r="BB1790"/>
          <cell r="BC1790" t="str">
            <v>PAID</v>
          </cell>
          <cell r="BD1790"/>
          <cell r="BE1790">
            <v>44910.621527777781</v>
          </cell>
          <cell r="BF1790">
            <v>582.37847222221899</v>
          </cell>
          <cell r="BG1790">
            <v>45012</v>
          </cell>
          <cell r="BH1790">
            <v>45493</v>
          </cell>
        </row>
        <row r="1791">
          <cell r="E1791" t="str">
            <v>X22052233627</v>
          </cell>
          <cell r="F1791" t="str">
            <v>INTERCONTINENTAL DEVELOPMENT CORPORATION</v>
          </cell>
          <cell r="G1791" t="str">
            <v>BLOCK 9, LINDENWOOD RESIDENCES, MUNTINLUPA</v>
          </cell>
          <cell r="H1791" t="str">
            <v>MUNTINLUPA CITY</v>
          </cell>
          <cell r="I1791" t="str">
            <v>PARAÑAQUE</v>
          </cell>
          <cell r="J1791"/>
          <cell r="K1791"/>
          <cell r="L1791" t="str">
            <v>AVECO</v>
          </cell>
          <cell r="M1791" t="str">
            <v>CLOSE</v>
          </cell>
          <cell r="N1791" t="str">
            <v>JSP</v>
          </cell>
          <cell r="O1791">
            <v>96.29</v>
          </cell>
          <cell r="P1791"/>
          <cell r="Q1791">
            <v>143.5</v>
          </cell>
          <cell r="R1791">
            <v>50</v>
          </cell>
          <cell r="S1791">
            <v>386988.2</v>
          </cell>
          <cell r="T1791" t="str">
            <v>NEW</v>
          </cell>
          <cell r="U1791">
            <v>66823.38</v>
          </cell>
          <cell r="V1791">
            <v>68703.28</v>
          </cell>
          <cell r="W1791">
            <v>44880.42428240741</v>
          </cell>
          <cell r="X1791">
            <v>44886</v>
          </cell>
          <cell r="Y1791">
            <v>44883</v>
          </cell>
          <cell r="Z1791"/>
          <cell r="AA1791">
            <v>44917.42291666667</v>
          </cell>
          <cell r="AB1791">
            <v>45671</v>
          </cell>
          <cell r="AC1791">
            <v>36.998634259260143</v>
          </cell>
          <cell r="AD1791">
            <v>31.422916666670062</v>
          </cell>
          <cell r="AE1791">
            <v>753.57708333332994</v>
          </cell>
          <cell r="AF1791">
            <v>44901.631178959135</v>
          </cell>
          <cell r="AG1791">
            <v>44911.086351372927</v>
          </cell>
          <cell r="AH1791">
            <v>44930.42428240741</v>
          </cell>
          <cell r="AI1791">
            <v>1.1463252067505811</v>
          </cell>
          <cell r="AJ1791">
            <v>17.126751893939318</v>
          </cell>
          <cell r="AK1791">
            <v>26</v>
          </cell>
          <cell r="AL1791">
            <v>36</v>
          </cell>
          <cell r="AM1791">
            <v>24.206896551724139</v>
          </cell>
          <cell r="AN1791">
            <v>30.662068965517239</v>
          </cell>
          <cell r="AO1791">
            <v>21.206896551724139</v>
          </cell>
          <cell r="AP1791">
            <v>44</v>
          </cell>
          <cell r="AQ1791">
            <v>35.200000000000003</v>
          </cell>
          <cell r="AR1791">
            <v>30.200000000000003</v>
          </cell>
          <cell r="AS1791">
            <v>44952.622916666667</v>
          </cell>
          <cell r="AT1791">
            <v>44947.622916666667</v>
          </cell>
          <cell r="AU1791"/>
          <cell r="AV1791"/>
          <cell r="AW1791"/>
          <cell r="AX1791"/>
          <cell r="AY1791"/>
          <cell r="AZ1791"/>
          <cell r="BA1791"/>
          <cell r="BB1791"/>
          <cell r="BC1791" t="str">
            <v>PAID</v>
          </cell>
          <cell r="BD1791"/>
          <cell r="BE1791">
            <v>44920.42291666667</v>
          </cell>
          <cell r="BF1791">
            <v>574.57708333332994</v>
          </cell>
          <cell r="BG1791">
            <v>44918</v>
          </cell>
          <cell r="BH1791">
            <v>45495</v>
          </cell>
        </row>
        <row r="1792">
          <cell r="E1792" t="str">
            <v>X23010189655</v>
          </cell>
          <cell r="F1792" t="str">
            <v>CITY GOVERNMENT OF BACOOR</v>
          </cell>
          <cell r="G1792" t="str">
            <v>MOLINO BLVD., BAYANAN, BACOOR</v>
          </cell>
          <cell r="H1792" t="str">
            <v>BACOOR CITY</v>
          </cell>
          <cell r="I1792" t="str">
            <v>DASMA</v>
          </cell>
          <cell r="J1792" t="str">
            <v>target date of completion: 1st week of March; DT installed onsite, customer service entrance not yet ready (03-01-23); for FCOMP (email stores regarding the 2 DTs w/o ERP issued Qty)</v>
          </cell>
          <cell r="K1792" t="str">
            <v>W/ ISSUE</v>
          </cell>
          <cell r="L1792" t="str">
            <v>AVECO</v>
          </cell>
          <cell r="M1792" t="str">
            <v>CLOSE</v>
          </cell>
          <cell r="N1792" t="str">
            <v>RRG</v>
          </cell>
          <cell r="O1792">
            <v>234.3467</v>
          </cell>
          <cell r="P1792">
            <v>136.62029999999999</v>
          </cell>
          <cell r="Q1792">
            <v>345.23</v>
          </cell>
          <cell r="R1792">
            <v>800</v>
          </cell>
          <cell r="S1792">
            <v>1980536.57</v>
          </cell>
          <cell r="T1792" t="str">
            <v>NEW</v>
          </cell>
          <cell r="U1792">
            <v>182297.60000000001</v>
          </cell>
          <cell r="V1792">
            <v>168162.04</v>
          </cell>
          <cell r="W1792">
            <v>44967.74722222222</v>
          </cell>
          <cell r="X1792">
            <v>44973</v>
          </cell>
          <cell r="Y1792">
            <v>44972</v>
          </cell>
          <cell r="Z1792"/>
          <cell r="AA1792">
            <v>45029</v>
          </cell>
          <cell r="AB1792">
            <v>45607.27847222222</v>
          </cell>
          <cell r="AC1792">
            <v>61.252777777779556</v>
          </cell>
          <cell r="AD1792">
            <v>56</v>
          </cell>
          <cell r="AE1792">
            <v>578.27847222222044</v>
          </cell>
          <cell r="AF1792">
            <v>44983.295609318993</v>
          </cell>
          <cell r="AG1792">
            <v>44991.241845878132</v>
          </cell>
          <cell r="AH1792">
            <v>45017.74722222222</v>
          </cell>
          <cell r="AI1792">
            <v>2.47674275362326</v>
          </cell>
          <cell r="AJ1792">
            <v>12.047468171296259</v>
          </cell>
          <cell r="AK1792">
            <v>30</v>
          </cell>
          <cell r="AL1792">
            <v>23</v>
          </cell>
          <cell r="AM1792">
            <v>18.548387096774192</v>
          </cell>
          <cell r="AN1792">
            <v>23.494623655913976</v>
          </cell>
          <cell r="AO1792">
            <v>15.548387096774192</v>
          </cell>
          <cell r="AP1792">
            <v>48</v>
          </cell>
          <cell r="AQ1792">
            <v>38.400000000000006</v>
          </cell>
          <cell r="AR1792">
            <v>33.400000000000006</v>
          </cell>
          <cell r="AS1792">
            <v>45067.4</v>
          </cell>
          <cell r="AT1792">
            <v>45062.400000000001</v>
          </cell>
          <cell r="AU1792"/>
          <cell r="AV1792"/>
          <cell r="AW1792"/>
          <cell r="AX1792"/>
          <cell r="AY1792"/>
          <cell r="AZ1792"/>
          <cell r="BA1792"/>
          <cell r="BB1792"/>
          <cell r="BC1792" t="str">
            <v>PAID</v>
          </cell>
          <cell r="BD1792"/>
          <cell r="BE1792">
            <v>45032</v>
          </cell>
          <cell r="BF1792">
            <v>463</v>
          </cell>
          <cell r="BG1792">
            <v>45029</v>
          </cell>
          <cell r="BH1792">
            <v>45495</v>
          </cell>
        </row>
        <row r="1793">
          <cell r="E1793" t="str">
            <v>X22104463462</v>
          </cell>
          <cell r="F1793" t="str">
            <v>FOOD TERMINAL, INC.</v>
          </cell>
          <cell r="G1793" t="str">
            <v>CRB RD, FTI CPD, TAGUIG CITY</v>
          </cell>
          <cell r="H1793" t="str">
            <v>TAGUIG CITY</v>
          </cell>
          <cell r="I1793" t="str">
            <v>PARAÑAQUE</v>
          </cell>
          <cell r="J1793" t="str">
            <v>200:5 out of stock</v>
          </cell>
          <cell r="K1793" t="str">
            <v>W/ ISSUE</v>
          </cell>
          <cell r="L1793" t="str">
            <v>AVECO</v>
          </cell>
          <cell r="M1793" t="str">
            <v>CLOSE</v>
          </cell>
          <cell r="N1793" t="str">
            <v>JSP</v>
          </cell>
          <cell r="O1793">
            <v>110.66</v>
          </cell>
          <cell r="P1793">
            <v>70.242599999999996</v>
          </cell>
          <cell r="Q1793">
            <v>160.57</v>
          </cell>
          <cell r="R1793">
            <v>133</v>
          </cell>
          <cell r="S1793">
            <v>776302.75</v>
          </cell>
          <cell r="T1793" t="str">
            <v>NEW</v>
          </cell>
          <cell r="U1793">
            <v>86260.89</v>
          </cell>
          <cell r="V1793">
            <v>84367.2</v>
          </cell>
          <cell r="W1793">
            <v>44939.598611111112</v>
          </cell>
          <cell r="X1793">
            <v>44943</v>
          </cell>
          <cell r="Y1793">
            <v>44943</v>
          </cell>
          <cell r="Z1793"/>
          <cell r="AA1793">
            <v>44992.829861111109</v>
          </cell>
          <cell r="AB1793">
            <v>45715.318749999999</v>
          </cell>
          <cell r="AC1793">
            <v>53.23124999999709</v>
          </cell>
          <cell r="AD1793">
            <v>49.829861111109494</v>
          </cell>
          <cell r="AE1793">
            <v>722.48888888888905</v>
          </cell>
          <cell r="AF1793">
            <v>44959.044654276579</v>
          </cell>
          <cell r="AG1793">
            <v>44968.030265787369</v>
          </cell>
          <cell r="AH1793">
            <v>44989.598611111112</v>
          </cell>
          <cell r="AI1793">
            <v>1.7786403245191333</v>
          </cell>
          <cell r="AJ1793">
            <v>16.420202020202023</v>
          </cell>
          <cell r="AK1793">
            <v>26</v>
          </cell>
          <cell r="AL1793">
            <v>32</v>
          </cell>
          <cell r="AM1793">
            <v>22.446043165467625</v>
          </cell>
          <cell r="AN1793">
            <v>28.431654676258994</v>
          </cell>
          <cell r="AO1793">
            <v>19.446043165467625</v>
          </cell>
          <cell r="AP1793">
            <v>44</v>
          </cell>
          <cell r="AQ1793">
            <v>35.200000000000003</v>
          </cell>
          <cell r="AR1793">
            <v>30.200000000000003</v>
          </cell>
          <cell r="AS1793">
            <v>45028.029861111107</v>
          </cell>
          <cell r="AT1793">
            <v>45023.029861111107</v>
          </cell>
          <cell r="AU1793"/>
          <cell r="AV1793"/>
          <cell r="AW1793"/>
          <cell r="AX1793"/>
          <cell r="AY1793"/>
          <cell r="AZ1793"/>
          <cell r="BA1793"/>
          <cell r="BB1793"/>
          <cell r="BC1793" t="str">
            <v>PAID</v>
          </cell>
          <cell r="BD1793"/>
          <cell r="BE1793">
            <v>44995.829861111109</v>
          </cell>
          <cell r="BF1793">
            <v>501.17013888889051</v>
          </cell>
          <cell r="BG1793">
            <v>44954</v>
          </cell>
          <cell r="BH1793">
            <v>45497</v>
          </cell>
        </row>
        <row r="1794">
          <cell r="E1794" t="str">
            <v>X23010178710</v>
          </cell>
          <cell r="F1794" t="str">
            <v>ASEANA BUSINESS PARK ESTATE ASSOCIATION, INC.</v>
          </cell>
          <cell r="G1794" t="str">
            <v>ASEANA, ASEANA BUSINESS PARK, PARANAQUE</v>
          </cell>
          <cell r="H1794" t="str">
            <v>PARAÑAQUE CITY</v>
          </cell>
          <cell r="I1794" t="str">
            <v>PARAÑAQUE</v>
          </cell>
          <cell r="J1794"/>
          <cell r="K1794" t="str">
            <v>W/ ISSUE</v>
          </cell>
          <cell r="L1794" t="str">
            <v>AVECO</v>
          </cell>
          <cell r="M1794" t="str">
            <v>CLOSE</v>
          </cell>
          <cell r="N1794" t="str">
            <v>RRG</v>
          </cell>
          <cell r="O1794">
            <v>34.86</v>
          </cell>
          <cell r="P1794">
            <v>19.1233</v>
          </cell>
          <cell r="Q1794">
            <v>47.73</v>
          </cell>
          <cell r="R1794">
            <v>21</v>
          </cell>
          <cell r="S1794">
            <v>197677.66</v>
          </cell>
          <cell r="T1794" t="str">
            <v>NEW</v>
          </cell>
          <cell r="U1794">
            <v>26817</v>
          </cell>
          <cell r="V1794">
            <v>10606.24</v>
          </cell>
          <cell r="W1794">
            <v>44986.61041666667</v>
          </cell>
          <cell r="X1794">
            <v>44993</v>
          </cell>
          <cell r="Y1794">
            <v>44993</v>
          </cell>
          <cell r="Z1794"/>
          <cell r="AA1794">
            <v>45012.342361111114</v>
          </cell>
          <cell r="AB1794">
            <v>45664.67291666667</v>
          </cell>
          <cell r="AC1794">
            <v>25.731944444443798</v>
          </cell>
          <cell r="AD1794">
            <v>19.34236111111386</v>
          </cell>
          <cell r="AE1794">
            <v>652.3305555555562</v>
          </cell>
          <cell r="AF1794">
            <v>45005.384610215056</v>
          </cell>
          <cell r="AG1794">
            <v>45014.191061827958</v>
          </cell>
          <cell r="AH1794">
            <v>45036.61041666667</v>
          </cell>
          <cell r="AI1794">
            <v>0.88632253086417523</v>
          </cell>
          <cell r="AJ1794">
            <v>16.308263888888906</v>
          </cell>
          <cell r="AK1794">
            <v>20</v>
          </cell>
          <cell r="AL1794">
            <v>36</v>
          </cell>
          <cell r="AM1794">
            <v>21.774193548387096</v>
          </cell>
          <cell r="AN1794">
            <v>27.58064516129032</v>
          </cell>
          <cell r="AO1794">
            <v>18.774193548387096</v>
          </cell>
          <cell r="AP1794">
            <v>40</v>
          </cell>
          <cell r="AQ1794">
            <v>32</v>
          </cell>
          <cell r="AR1794">
            <v>27</v>
          </cell>
          <cell r="AS1794">
            <v>45044.342361111114</v>
          </cell>
          <cell r="AT1794">
            <v>45039.342361111114</v>
          </cell>
          <cell r="AU1794"/>
          <cell r="AV1794"/>
          <cell r="AW1794"/>
          <cell r="AX1794"/>
          <cell r="AY1794"/>
          <cell r="AZ1794"/>
          <cell r="BA1794"/>
          <cell r="BB1794"/>
          <cell r="BC1794" t="str">
            <v>PAID</v>
          </cell>
          <cell r="BD1794"/>
          <cell r="BE1794">
            <v>45015.342361111114</v>
          </cell>
          <cell r="BF1794">
            <v>481.65763888888614</v>
          </cell>
          <cell r="BG1794">
            <v>45010</v>
          </cell>
          <cell r="BH1794">
            <v>45497</v>
          </cell>
        </row>
        <row r="1795">
          <cell r="E1795" t="str">
            <v>X23062339908</v>
          </cell>
          <cell r="F1795" t="str">
            <v>CHRIST BAPTIST CHURCH, MUNTINLUPA, INC.</v>
          </cell>
          <cell r="G1795" t="str">
            <v>ROMAN CRUZ, SOLDIERS HILLS SUBD, MUNTINLUPA</v>
          </cell>
          <cell r="H1795" t="str">
            <v>MUNTINLUPA CITY</v>
          </cell>
          <cell r="I1795" t="str">
            <v>PARAÑAQUE</v>
          </cell>
          <cell r="J1795"/>
          <cell r="K1795" t="str">
            <v>W/O ISSUE</v>
          </cell>
          <cell r="L1795" t="str">
            <v>AVECO</v>
          </cell>
          <cell r="M1795" t="str">
            <v>CLOSE</v>
          </cell>
          <cell r="N1795" t="str">
            <v>RRG</v>
          </cell>
          <cell r="O1795">
            <v>79.7</v>
          </cell>
          <cell r="P1795">
            <v>54.716799999999999</v>
          </cell>
          <cell r="Q1795">
            <v>108.5</v>
          </cell>
          <cell r="R1795">
            <v>66</v>
          </cell>
          <cell r="S1795">
            <v>440263.6</v>
          </cell>
          <cell r="T1795" t="str">
            <v>NEW</v>
          </cell>
          <cell r="U1795">
            <v>62135.21</v>
          </cell>
          <cell r="V1795"/>
          <cell r="W1795">
            <v>45149.599999999999</v>
          </cell>
          <cell r="X1795">
            <v>45149.652777777781</v>
          </cell>
          <cell r="Y1795">
            <v>45152</v>
          </cell>
          <cell r="Z1795"/>
          <cell r="AA1795">
            <v>45152.349305555559</v>
          </cell>
          <cell r="AB1795">
            <v>45666</v>
          </cell>
          <cell r="AC1795">
            <v>2.7493055555605679</v>
          </cell>
          <cell r="AD1795">
            <v>2.6965277777781012</v>
          </cell>
          <cell r="AE1795">
            <v>513.65069444444089</v>
          </cell>
          <cell r="AF1795">
            <v>45169.945070422531</v>
          </cell>
          <cell r="AG1795">
            <v>45179.170422535208</v>
          </cell>
          <cell r="AH1795">
            <v>45199.6</v>
          </cell>
          <cell r="AI1795">
            <v>8.8326106083620043E-2</v>
          </cell>
          <cell r="AJ1795">
            <v>11.673879419191838</v>
          </cell>
          <cell r="AK1795">
            <v>26</v>
          </cell>
          <cell r="AL1795">
            <v>34</v>
          </cell>
          <cell r="AM1795">
            <v>23.345070422535212</v>
          </cell>
          <cell r="AN1795">
            <v>29.570422535211268</v>
          </cell>
          <cell r="AO1795">
            <v>20.345070422535212</v>
          </cell>
          <cell r="AP1795">
            <v>44</v>
          </cell>
          <cell r="AQ1795">
            <v>35.200000000000003</v>
          </cell>
          <cell r="AR1795">
            <v>30.200000000000003</v>
          </cell>
          <cell r="AS1795">
            <v>45187.549305555556</v>
          </cell>
          <cell r="AT1795">
            <v>45182.549305555556</v>
          </cell>
          <cell r="AU1795"/>
          <cell r="AV1795"/>
          <cell r="AW1795"/>
          <cell r="AX1795"/>
          <cell r="AY1795"/>
          <cell r="AZ1795"/>
          <cell r="BA1795"/>
          <cell r="BB1795"/>
          <cell r="BC1795" t="str">
            <v>PAID</v>
          </cell>
          <cell r="BD1795" t="str">
            <v>WITH BACKJOB</v>
          </cell>
          <cell r="BE1795">
            <v>45155.349305555559</v>
          </cell>
          <cell r="BF1795">
            <v>341.65069444444089</v>
          </cell>
          <cell r="BG1795">
            <v>45152</v>
          </cell>
          <cell r="BH1795">
            <v>45497</v>
          </cell>
        </row>
        <row r="1796">
          <cell r="E1796" t="str">
            <v>X23051579393</v>
          </cell>
          <cell r="F1796" t="str">
            <v>BARANGAY CUPANG</v>
          </cell>
          <cell r="G1796" t="str">
            <v>PUROK 5, PUROK 5, MUNTINLUPA</v>
          </cell>
          <cell r="H1796" t="str">
            <v>MUNTINLUPA CITY</v>
          </cell>
          <cell r="I1796" t="str">
            <v>PARAÑAQUE</v>
          </cell>
          <cell r="J1796"/>
          <cell r="K1796" t="str">
            <v>W/O ISSUE</v>
          </cell>
          <cell r="L1796" t="str">
            <v>AVECO</v>
          </cell>
          <cell r="M1796" t="str">
            <v>CLOSE</v>
          </cell>
          <cell r="N1796" t="str">
            <v>RRG</v>
          </cell>
          <cell r="O1796">
            <v>23.84</v>
          </cell>
          <cell r="P1796">
            <v>12.6328</v>
          </cell>
          <cell r="Q1796">
            <v>32.57</v>
          </cell>
          <cell r="R1796">
            <v>41.5</v>
          </cell>
          <cell r="S1796">
            <v>231790.56</v>
          </cell>
          <cell r="T1796" t="str">
            <v>NEW</v>
          </cell>
          <cell r="U1796">
            <v>21333.13</v>
          </cell>
          <cell r="V1796"/>
          <cell r="W1796">
            <v>45146.438194444447</v>
          </cell>
          <cell r="X1796">
            <v>45148.597222222219</v>
          </cell>
          <cell r="Y1796">
            <v>45148</v>
          </cell>
          <cell r="Z1796"/>
          <cell r="AA1796">
            <v>45161.354166666664</v>
          </cell>
          <cell r="AB1796">
            <v>45667.604166666664</v>
          </cell>
          <cell r="AC1796">
            <v>14.915972222217533</v>
          </cell>
          <cell r="AD1796">
            <v>12.756944444445253</v>
          </cell>
          <cell r="AE1796">
            <v>506.25</v>
          </cell>
          <cell r="AF1796">
            <v>45165.212387992833</v>
          </cell>
          <cell r="AG1796">
            <v>45174.018839605735</v>
          </cell>
          <cell r="AH1796">
            <v>45196.438194444447</v>
          </cell>
          <cell r="AI1796">
            <v>0.51377237654304841</v>
          </cell>
          <cell r="AJ1796">
            <v>12.65625</v>
          </cell>
          <cell r="AK1796">
            <v>20</v>
          </cell>
          <cell r="AL1796">
            <v>36</v>
          </cell>
          <cell r="AM1796">
            <v>21.774193548387096</v>
          </cell>
          <cell r="AN1796">
            <v>27.58064516129032</v>
          </cell>
          <cell r="AO1796">
            <v>18.774193548387096</v>
          </cell>
          <cell r="AP1796">
            <v>40</v>
          </cell>
          <cell r="AQ1796">
            <v>32</v>
          </cell>
          <cell r="AR1796">
            <v>27</v>
          </cell>
          <cell r="AS1796">
            <v>45193.354166666664</v>
          </cell>
          <cell r="AT1796">
            <v>45188.354166666664</v>
          </cell>
          <cell r="AU1796"/>
          <cell r="AV1796"/>
          <cell r="AW1796"/>
          <cell r="AX1796"/>
          <cell r="AY1796"/>
          <cell r="AZ1796"/>
          <cell r="BA1796"/>
          <cell r="BB1796"/>
          <cell r="BC1796" t="str">
            <v>PAID</v>
          </cell>
          <cell r="BD1796"/>
          <cell r="BE1796">
            <v>45164.354166666664</v>
          </cell>
          <cell r="BF1796">
            <v>332.64583333333576</v>
          </cell>
          <cell r="BG1796">
            <v>45157</v>
          </cell>
          <cell r="BH1796">
            <v>45497</v>
          </cell>
        </row>
        <row r="1797">
          <cell r="E1797" t="str">
            <v>X23062105079</v>
          </cell>
          <cell r="F1797" t="str">
            <v>VICENTE C MAGLINES</v>
          </cell>
          <cell r="G1797" t="str">
            <v>SAN PEDRO, CARMENCITA VILL, LAS PINAS CITY</v>
          </cell>
          <cell r="H1797" t="str">
            <v>LAS PINAS CITY</v>
          </cell>
          <cell r="I1797" t="str">
            <v>PARAÑAQUE</v>
          </cell>
          <cell r="J1797"/>
          <cell r="K1797" t="str">
            <v>W/ ISSUE</v>
          </cell>
          <cell r="L1797" t="str">
            <v>AVECO</v>
          </cell>
          <cell r="M1797" t="str">
            <v>CLOSE</v>
          </cell>
          <cell r="N1797" t="str">
            <v>RRG</v>
          </cell>
          <cell r="O1797">
            <v>43.34</v>
          </cell>
          <cell r="P1797">
            <v>37.806800000000003</v>
          </cell>
          <cell r="Q1797">
            <v>73.23</v>
          </cell>
          <cell r="R1797">
            <v>42</v>
          </cell>
          <cell r="S1797">
            <v>341429.68</v>
          </cell>
          <cell r="T1797" t="str">
            <v>NEW</v>
          </cell>
          <cell r="U1797">
            <v>33771.1</v>
          </cell>
          <cell r="V1797"/>
          <cell r="W1797">
            <v>45126.552777777775</v>
          </cell>
          <cell r="X1797">
            <v>45134</v>
          </cell>
          <cell r="Y1797">
            <v>45128</v>
          </cell>
          <cell r="Z1797"/>
          <cell r="AA1797">
            <v>45172.504166666666</v>
          </cell>
          <cell r="AB1797">
            <v>45721.875</v>
          </cell>
          <cell r="AC1797">
            <v>45.951388888890506</v>
          </cell>
          <cell r="AD1797">
            <v>38.504166666665697</v>
          </cell>
          <cell r="AE1797">
            <v>549.3708333333343</v>
          </cell>
          <cell r="AF1797">
            <v>45146.638279636514</v>
          </cell>
          <cell r="AG1797">
            <v>45155.794413465504</v>
          </cell>
          <cell r="AH1797">
            <v>45176.552777777775</v>
          </cell>
          <cell r="AI1797">
            <v>1.4928651704240998</v>
          </cell>
          <cell r="AJ1797">
            <v>13.080257936507959</v>
          </cell>
          <cell r="AK1797">
            <v>23</v>
          </cell>
          <cell r="AL1797">
            <v>36</v>
          </cell>
          <cell r="AM1797">
            <v>23.085501858736059</v>
          </cell>
          <cell r="AN1797">
            <v>29.241635687732341</v>
          </cell>
          <cell r="AO1797">
            <v>20.085501858736059</v>
          </cell>
          <cell r="AP1797">
            <v>42</v>
          </cell>
          <cell r="AQ1797">
            <v>33.6</v>
          </cell>
          <cell r="AR1797">
            <v>28.6</v>
          </cell>
          <cell r="AS1797">
            <v>45206.104166666664</v>
          </cell>
          <cell r="AT1797">
            <v>45201.104166666664</v>
          </cell>
          <cell r="AU1797"/>
          <cell r="AV1797"/>
          <cell r="AW1797"/>
          <cell r="AX1797"/>
          <cell r="AY1797"/>
          <cell r="AZ1797"/>
          <cell r="BA1797"/>
          <cell r="BB1797"/>
          <cell r="BC1797" t="str">
            <v>PAID</v>
          </cell>
          <cell r="BD1797"/>
          <cell r="BE1797">
            <v>45175.504166666666</v>
          </cell>
          <cell r="BF1797">
            <v>321.4958333333343</v>
          </cell>
          <cell r="BG1797">
            <v>45171</v>
          </cell>
          <cell r="BH1797">
            <v>45497</v>
          </cell>
        </row>
        <row r="1798">
          <cell r="E1798" t="str">
            <v>X23093620777</v>
          </cell>
          <cell r="F1798" t="str">
            <v>I &amp; E CONSTRUCTION CORPORATION</v>
          </cell>
          <cell r="G1798" t="str">
            <v>ARIA, STA. CECILIA VILL, LAS PINAS CITY</v>
          </cell>
          <cell r="H1798" t="str">
            <v>LAS PIÑAS CITY</v>
          </cell>
          <cell r="I1798" t="str">
            <v>PARAÑAQUE</v>
          </cell>
          <cell r="J1798"/>
          <cell r="K1798"/>
          <cell r="L1798" t="str">
            <v>AVECO</v>
          </cell>
          <cell r="M1798" t="str">
            <v>CLOSE</v>
          </cell>
          <cell r="N1798" t="str">
            <v>RRG</v>
          </cell>
          <cell r="O1798">
            <v>7.46</v>
          </cell>
          <cell r="P1798">
            <v>7.16</v>
          </cell>
          <cell r="Q1798">
            <v>10</v>
          </cell>
          <cell r="R1798">
            <v>0</v>
          </cell>
          <cell r="S1798">
            <v>20206.98</v>
          </cell>
          <cell r="T1798" t="str">
            <v>TERMINATION</v>
          </cell>
          <cell r="U1798">
            <v>5813.57</v>
          </cell>
          <cell r="V1798"/>
          <cell r="W1798">
            <v>45187.392361111109</v>
          </cell>
          <cell r="X1798">
            <v>45187</v>
          </cell>
          <cell r="Y1798">
            <v>45184</v>
          </cell>
          <cell r="Z1798"/>
          <cell r="AA1798">
            <v>45192</v>
          </cell>
          <cell r="AB1798">
            <v>45664</v>
          </cell>
          <cell r="AC1798">
            <v>4.6076388888905058</v>
          </cell>
          <cell r="AD1798">
            <v>5</v>
          </cell>
          <cell r="AE1798">
            <v>472</v>
          </cell>
          <cell r="AF1798">
            <v>45206.166554659496</v>
          </cell>
          <cell r="AG1798">
            <v>45214.973006272397</v>
          </cell>
          <cell r="AH1798">
            <v>45237.392361111109</v>
          </cell>
          <cell r="AI1798">
            <v>0.15870756172845074</v>
          </cell>
          <cell r="AJ1798">
            <v>11.8</v>
          </cell>
          <cell r="AK1798">
            <v>20</v>
          </cell>
          <cell r="AL1798">
            <v>36</v>
          </cell>
          <cell r="AM1798">
            <v>21.774193548387096</v>
          </cell>
          <cell r="AN1798">
            <v>27.58064516129032</v>
          </cell>
          <cell r="AO1798">
            <v>18.774193548387096</v>
          </cell>
          <cell r="AP1798">
            <v>40</v>
          </cell>
          <cell r="AQ1798">
            <v>32</v>
          </cell>
          <cell r="AR1798">
            <v>27</v>
          </cell>
          <cell r="AS1798">
            <v>45224</v>
          </cell>
          <cell r="AT1798">
            <v>45219</v>
          </cell>
          <cell r="AU1798"/>
          <cell r="AV1798"/>
          <cell r="AW1798"/>
          <cell r="AX1798"/>
          <cell r="AY1798"/>
          <cell r="AZ1798"/>
          <cell r="BA1798"/>
          <cell r="BB1798"/>
          <cell r="BC1798" t="str">
            <v>PAID</v>
          </cell>
          <cell r="BD1798"/>
          <cell r="BE1798">
            <v>45195</v>
          </cell>
          <cell r="BF1798">
            <v>302</v>
          </cell>
          <cell r="BG1798">
            <v>45192</v>
          </cell>
          <cell r="BH1798">
            <v>45497</v>
          </cell>
        </row>
        <row r="1799">
          <cell r="E1799" t="str">
            <v>X22062684928</v>
          </cell>
          <cell r="F1799" t="str">
            <v>MICHELLE RENDORA ON</v>
          </cell>
          <cell r="G1799" t="str">
            <v>MANGO, AYALA-ALABANG VILL, MUNTINLUPA</v>
          </cell>
          <cell r="H1799" t="str">
            <v>MUNTINLUPA CITY</v>
          </cell>
          <cell r="I1799" t="str">
            <v>PARAÑAQUE</v>
          </cell>
          <cell r="J1799" t="str">
            <v>for meter, 200:5 needed</v>
          </cell>
          <cell r="K1799" t="str">
            <v>W/ ISSUE</v>
          </cell>
          <cell r="L1799" t="str">
            <v>AVECO</v>
          </cell>
          <cell r="M1799" t="str">
            <v>CLOSE</v>
          </cell>
          <cell r="N1799" t="str">
            <v>JGR</v>
          </cell>
          <cell r="O1799">
            <v>150.68</v>
          </cell>
          <cell r="P1799">
            <v>72.537999999999997</v>
          </cell>
          <cell r="Q1799">
            <v>239.32</v>
          </cell>
          <cell r="R1799">
            <v>254</v>
          </cell>
          <cell r="S1799">
            <v>734556.45</v>
          </cell>
          <cell r="T1799" t="str">
            <v>NEW</v>
          </cell>
          <cell r="U1799">
            <v>103164.9</v>
          </cell>
          <cell r="V1799">
            <v>24801.01</v>
          </cell>
          <cell r="W1799">
            <v>44883.414583333331</v>
          </cell>
          <cell r="X1799">
            <v>44889.577777777777</v>
          </cell>
          <cell r="Y1799">
            <v>44888</v>
          </cell>
          <cell r="Z1799"/>
          <cell r="AA1799">
            <v>44987.599305555559</v>
          </cell>
          <cell r="AB1799">
            <v>45653</v>
          </cell>
          <cell r="AC1799">
            <v>104.18472222222772</v>
          </cell>
          <cell r="AD1799">
            <v>98.021527777782467</v>
          </cell>
          <cell r="AE1799">
            <v>665.40069444444089</v>
          </cell>
          <cell r="AF1799">
            <v>44902.442555361304</v>
          </cell>
          <cell r="AG1799">
            <v>44911.316681235432</v>
          </cell>
          <cell r="AH1799">
            <v>44933.414583333331</v>
          </cell>
          <cell r="AI1799">
            <v>3.5472417328044203</v>
          </cell>
          <cell r="AJ1799">
            <v>14.465232487922629</v>
          </cell>
          <cell r="AK1799">
            <v>28</v>
          </cell>
          <cell r="AL1799">
            <v>30</v>
          </cell>
          <cell r="AM1799">
            <v>22.027972027972027</v>
          </cell>
          <cell r="AN1799">
            <v>27.9020979020979</v>
          </cell>
          <cell r="AO1799">
            <v>19.027972027972027</v>
          </cell>
          <cell r="AP1799">
            <v>46</v>
          </cell>
          <cell r="AQ1799">
            <v>36.800000000000004</v>
          </cell>
          <cell r="AR1799">
            <v>31.800000000000004</v>
          </cell>
          <cell r="AS1799">
            <v>45024.399305555562</v>
          </cell>
          <cell r="AT1799">
            <v>45019.399305555562</v>
          </cell>
          <cell r="AU1799"/>
          <cell r="AV1799"/>
          <cell r="AW1799"/>
          <cell r="AX1799"/>
          <cell r="AY1799"/>
          <cell r="AZ1799"/>
          <cell r="BA1799"/>
          <cell r="BB1799"/>
          <cell r="BC1799" t="str">
            <v>PAID</v>
          </cell>
          <cell r="BD1799"/>
          <cell r="BE1799">
            <v>44990.599305555559</v>
          </cell>
          <cell r="BF1799">
            <v>521.40069444444089</v>
          </cell>
          <cell r="BG1799">
            <v>45007</v>
          </cell>
          <cell r="BH1799">
            <v>45512</v>
          </cell>
        </row>
        <row r="1800">
          <cell r="E1800" t="str">
            <v>X23030763025</v>
          </cell>
          <cell r="F1800" t="str">
            <v>VALENCIA KEH WONG</v>
          </cell>
          <cell r="G1800" t="str">
            <v>LUZON, MARINA SUBD, PARANAQUE</v>
          </cell>
          <cell r="H1800" t="str">
            <v>PARAÑAQUE CITY</v>
          </cell>
          <cell r="I1800" t="str">
            <v>PARAÑAQUE</v>
          </cell>
          <cell r="J1800"/>
          <cell r="K1800" t="str">
            <v>W/ ISSUE</v>
          </cell>
          <cell r="L1800" t="str">
            <v>AVECO</v>
          </cell>
          <cell r="M1800" t="str">
            <v>CLOSE</v>
          </cell>
          <cell r="N1800" t="str">
            <v>JSP</v>
          </cell>
          <cell r="O1800">
            <v>87.01</v>
          </cell>
          <cell r="P1800">
            <v>65.8202</v>
          </cell>
          <cell r="Q1800">
            <v>139.88</v>
          </cell>
          <cell r="R1800">
            <v>107</v>
          </cell>
          <cell r="S1800">
            <v>526426.51</v>
          </cell>
          <cell r="T1800" t="str">
            <v>NEW</v>
          </cell>
          <cell r="U1800">
            <v>67841.53</v>
          </cell>
          <cell r="V1800">
            <v>107012.21</v>
          </cell>
          <cell r="W1800">
            <v>45107.690972222219</v>
          </cell>
          <cell r="X1800">
            <v>45112</v>
          </cell>
          <cell r="Y1800">
            <v>45110</v>
          </cell>
          <cell r="Z1800"/>
          <cell r="AA1800">
            <v>45129</v>
          </cell>
          <cell r="AB1800">
            <v>45691</v>
          </cell>
          <cell r="AC1800">
            <v>21.309027777781012</v>
          </cell>
          <cell r="AD1800">
            <v>17</v>
          </cell>
          <cell r="AE1800">
            <v>562</v>
          </cell>
          <cell r="AF1800">
            <v>45127.137015387685</v>
          </cell>
          <cell r="AG1800">
            <v>45136.122626898476</v>
          </cell>
          <cell r="AH1800">
            <v>45157.690972222219</v>
          </cell>
          <cell r="AI1800">
            <v>0.71200838007489431</v>
          </cell>
          <cell r="AJ1800">
            <v>12.772727272727273</v>
          </cell>
          <cell r="AK1800">
            <v>26</v>
          </cell>
          <cell r="AL1800">
            <v>32</v>
          </cell>
          <cell r="AM1800">
            <v>22.446043165467625</v>
          </cell>
          <cell r="AN1800">
            <v>28.431654676258994</v>
          </cell>
          <cell r="AO1800">
            <v>19.446043165467625</v>
          </cell>
          <cell r="AP1800">
            <v>44</v>
          </cell>
          <cell r="AQ1800">
            <v>35.200000000000003</v>
          </cell>
          <cell r="AR1800">
            <v>30.200000000000003</v>
          </cell>
          <cell r="AS1800">
            <v>45164.2</v>
          </cell>
          <cell r="AT1800">
            <v>45159.199999999997</v>
          </cell>
          <cell r="AU1800"/>
          <cell r="AV1800"/>
          <cell r="AW1800"/>
          <cell r="AX1800"/>
          <cell r="AY1800"/>
          <cell r="AZ1800"/>
          <cell r="BA1800"/>
          <cell r="BB1800"/>
          <cell r="BC1800" t="str">
            <v>PAID</v>
          </cell>
          <cell r="BD1800"/>
          <cell r="BE1800">
            <v>45132</v>
          </cell>
          <cell r="BF1800">
            <v>380</v>
          </cell>
          <cell r="BG1800">
            <v>45133</v>
          </cell>
          <cell r="BH1800">
            <v>45512</v>
          </cell>
        </row>
        <row r="1801">
          <cell r="E1801" t="str">
            <v>X23020449694</v>
          </cell>
          <cell r="F1801" t="str">
            <v>J.RAMOS BILLBOARD SERVICES INC.</v>
          </cell>
          <cell r="G1801" t="str">
            <v>MOLINO BLVD., BAYANAN, BACOOR</v>
          </cell>
          <cell r="H1801" t="str">
            <v>BACOOR CITY</v>
          </cell>
          <cell r="I1801" t="str">
            <v>DASMA</v>
          </cell>
          <cell r="J1801"/>
          <cell r="K1801" t="str">
            <v>W/ ISSUE</v>
          </cell>
          <cell r="L1801" t="str">
            <v>AVECO</v>
          </cell>
          <cell r="M1801" t="str">
            <v>CLOSE</v>
          </cell>
          <cell r="N1801" t="str">
            <v>RRG</v>
          </cell>
          <cell r="O1801">
            <v>39.36</v>
          </cell>
          <cell r="P1801">
            <v>22.389500000000002</v>
          </cell>
          <cell r="Q1801">
            <v>53.9</v>
          </cell>
          <cell r="R1801">
            <v>116</v>
          </cell>
          <cell r="S1801">
            <v>407259.2</v>
          </cell>
          <cell r="T1801" t="str">
            <v>NEW</v>
          </cell>
          <cell r="U1801">
            <v>30684.87</v>
          </cell>
          <cell r="V1801"/>
          <cell r="W1801">
            <v>45120.469444444447</v>
          </cell>
          <cell r="X1801">
            <v>45124.539583333331</v>
          </cell>
          <cell r="Y1801">
            <v>45122</v>
          </cell>
          <cell r="Z1801"/>
          <cell r="AA1801">
            <v>45143</v>
          </cell>
          <cell r="AB1801">
            <v>45678.675694444442</v>
          </cell>
          <cell r="AC1801">
            <v>22.530555555553292</v>
          </cell>
          <cell r="AD1801">
            <v>18.460416666668607</v>
          </cell>
          <cell r="AE1801">
            <v>535.67569444444234</v>
          </cell>
          <cell r="AF1801">
            <v>45138.948043666234</v>
          </cell>
          <cell r="AG1801">
            <v>45147.675670125383</v>
          </cell>
          <cell r="AH1801">
            <v>45170.469444444447</v>
          </cell>
          <cell r="AI1801">
            <v>0.78673271437190162</v>
          </cell>
          <cell r="AJ1801">
            <v>12.754183201058151</v>
          </cell>
          <cell r="AK1801">
            <v>23</v>
          </cell>
          <cell r="AL1801">
            <v>32</v>
          </cell>
          <cell r="AM1801">
            <v>21.478599221789885</v>
          </cell>
          <cell r="AN1801">
            <v>27.206225680933851</v>
          </cell>
          <cell r="AO1801">
            <v>18.478599221789885</v>
          </cell>
          <cell r="AP1801">
            <v>42</v>
          </cell>
          <cell r="AQ1801">
            <v>33.6</v>
          </cell>
          <cell r="AR1801">
            <v>28.6</v>
          </cell>
          <cell r="AS1801">
            <v>45176.6</v>
          </cell>
          <cell r="AT1801">
            <v>45171.6</v>
          </cell>
          <cell r="AU1801"/>
          <cell r="AV1801"/>
          <cell r="AW1801"/>
          <cell r="AX1801"/>
          <cell r="AY1801"/>
          <cell r="AZ1801"/>
          <cell r="BA1801"/>
          <cell r="BB1801"/>
          <cell r="BC1801" t="str">
            <v>PAID</v>
          </cell>
          <cell r="BD1801"/>
          <cell r="BE1801">
            <v>45146</v>
          </cell>
          <cell r="BF1801">
            <v>366</v>
          </cell>
          <cell r="BG1801">
            <v>45143</v>
          </cell>
          <cell r="BH1801">
            <v>45512</v>
          </cell>
        </row>
        <row r="1802">
          <cell r="E1802" t="str">
            <v>X23104216529</v>
          </cell>
          <cell r="F1802" t="str">
            <v>MANILA MARINA BAYTOWN HOMEOWNERS' ASSN., INC.</v>
          </cell>
          <cell r="G1802" t="str">
            <v>MINDORO, MARINA SUBD, PARANAQUE</v>
          </cell>
          <cell r="H1802" t="str">
            <v>PARAÑAQUE CITY</v>
          </cell>
          <cell r="I1802" t="str">
            <v>PARAÑAQUE</v>
          </cell>
          <cell r="J1802" t="str">
            <v>energized last Dec 21 2023</v>
          </cell>
          <cell r="K1802" t="str">
            <v>W/O ISSUE</v>
          </cell>
          <cell r="L1802" t="str">
            <v>VJC</v>
          </cell>
          <cell r="M1802" t="str">
            <v>CLOSE</v>
          </cell>
          <cell r="N1802" t="str">
            <v>JSP</v>
          </cell>
          <cell r="O1802">
            <v>22.96</v>
          </cell>
          <cell r="P1802">
            <v>12.62</v>
          </cell>
          <cell r="Q1802">
            <v>31.45</v>
          </cell>
          <cell r="R1802">
            <v>2</v>
          </cell>
          <cell r="S1802">
            <v>43383.57</v>
          </cell>
          <cell r="T1802" t="str">
            <v>NEW</v>
          </cell>
          <cell r="U1802">
            <v>17892.79</v>
          </cell>
          <cell r="V1802">
            <v>17892.79</v>
          </cell>
          <cell r="W1802">
            <v>45278.635416666664</v>
          </cell>
          <cell r="X1802">
            <v>45280</v>
          </cell>
          <cell r="Y1802">
            <v>45280</v>
          </cell>
          <cell r="Z1802"/>
          <cell r="AA1802">
            <v>45282.352777777778</v>
          </cell>
          <cell r="AB1802">
            <v>45671</v>
          </cell>
          <cell r="AC1802">
            <v>3.7173611111138598</v>
          </cell>
          <cell r="AD1802">
            <v>2.3527777777781012</v>
          </cell>
          <cell r="AE1802">
            <v>388.6472222222219</v>
          </cell>
          <cell r="AF1802">
            <v>45297.409610215051</v>
          </cell>
          <cell r="AG1802">
            <v>45306.216061827952</v>
          </cell>
          <cell r="AH1802">
            <v>45328.635416666664</v>
          </cell>
          <cell r="AI1802">
            <v>0.12804243827169962</v>
          </cell>
          <cell r="AJ1802">
            <v>9.7161805555555478</v>
          </cell>
          <cell r="AK1802">
            <v>20</v>
          </cell>
          <cell r="AL1802">
            <v>36</v>
          </cell>
          <cell r="AM1802">
            <v>21.774193548387096</v>
          </cell>
          <cell r="AN1802">
            <v>27.58064516129032</v>
          </cell>
          <cell r="AO1802">
            <v>18.774193548387096</v>
          </cell>
          <cell r="AP1802">
            <v>40</v>
          </cell>
          <cell r="AQ1802">
            <v>32</v>
          </cell>
          <cell r="AR1802">
            <v>27</v>
          </cell>
          <cell r="AS1802">
            <v>45314.352777777778</v>
          </cell>
          <cell r="AT1802">
            <v>45309.352777777778</v>
          </cell>
          <cell r="AU1802"/>
          <cell r="AV1802"/>
          <cell r="AW1802"/>
          <cell r="AX1802"/>
          <cell r="AY1802"/>
          <cell r="AZ1802"/>
          <cell r="BA1802"/>
          <cell r="BB1802"/>
          <cell r="BC1802" t="str">
            <v>PAID</v>
          </cell>
          <cell r="BD1802"/>
          <cell r="BE1802">
            <v>45285.352777777778</v>
          </cell>
          <cell r="BF1802">
            <v>230.6472222222219</v>
          </cell>
          <cell r="BG1802">
            <v>45281</v>
          </cell>
          <cell r="BH1802">
            <v>45516</v>
          </cell>
        </row>
        <row r="1803">
          <cell r="E1803" t="str">
            <v>X22083600175</v>
          </cell>
          <cell r="F1803" t="str">
            <v>JAIME T AZURIN</v>
          </cell>
          <cell r="G1803" t="str">
            <v>CALATAGAN, AYALA-ALABANG VILL, MUNTINLUPA</v>
          </cell>
          <cell r="H1803" t="str">
            <v>MUNTINLUPA CITY</v>
          </cell>
          <cell r="I1803" t="str">
            <v>PARAÑAQUE</v>
          </cell>
          <cell r="J1803"/>
          <cell r="K1803"/>
          <cell r="L1803" t="str">
            <v>POWERHOUSE</v>
          </cell>
          <cell r="M1803" t="str">
            <v>CLOSE</v>
          </cell>
          <cell r="N1803" t="str">
            <v>RHM</v>
          </cell>
          <cell r="O1803">
            <v>37.96</v>
          </cell>
          <cell r="P1803"/>
          <cell r="Q1803">
            <v>51.83</v>
          </cell>
          <cell r="R1803">
            <v>102</v>
          </cell>
          <cell r="S1803">
            <v>238749.52</v>
          </cell>
          <cell r="T1803" t="str">
            <v>MODIFICATION</v>
          </cell>
          <cell r="U1803">
            <v>26480.97</v>
          </cell>
          <cell r="V1803"/>
          <cell r="W1803">
            <v>44881.438194444447</v>
          </cell>
          <cell r="X1803">
            <v>44882.581944444442</v>
          </cell>
          <cell r="Y1803">
            <v>44849</v>
          </cell>
          <cell r="Z1803"/>
          <cell r="AA1803">
            <v>44882.656944444447</v>
          </cell>
          <cell r="AB1803">
            <v>45656.654861111114</v>
          </cell>
          <cell r="AC1803">
            <v>1.21875</v>
          </cell>
          <cell r="AD1803">
            <v>7.5000000004365575E-2</v>
          </cell>
          <cell r="AE1803">
            <v>773.99791666666715</v>
          </cell>
          <cell r="AF1803">
            <v>44899.916793666234</v>
          </cell>
          <cell r="AG1803">
            <v>44908.644420125383</v>
          </cell>
          <cell r="AH1803">
            <v>44931.438194444447</v>
          </cell>
          <cell r="AI1803">
            <v>4.2556895380434778E-2</v>
          </cell>
          <cell r="AJ1803">
            <v>18.428521825396835</v>
          </cell>
          <cell r="AK1803">
            <v>23</v>
          </cell>
          <cell r="AL1803">
            <v>32</v>
          </cell>
          <cell r="AM1803">
            <v>21.478599221789885</v>
          </cell>
          <cell r="AN1803">
            <v>27.206225680933851</v>
          </cell>
          <cell r="AO1803">
            <v>18.478599221789885</v>
          </cell>
          <cell r="AP1803">
            <v>42</v>
          </cell>
          <cell r="AQ1803">
            <v>33.6</v>
          </cell>
          <cell r="AR1803">
            <v>28.6</v>
          </cell>
          <cell r="AS1803">
            <v>44916.256944444445</v>
          </cell>
          <cell r="AT1803">
            <v>44911.256944444445</v>
          </cell>
          <cell r="AU1803"/>
          <cell r="AV1803"/>
          <cell r="AW1803"/>
          <cell r="AX1803"/>
          <cell r="AY1803"/>
          <cell r="AZ1803"/>
          <cell r="BA1803"/>
          <cell r="BB1803"/>
          <cell r="BC1803" t="str">
            <v>PAID</v>
          </cell>
          <cell r="BD1803" t="str">
            <v>WITH BACKJOB</v>
          </cell>
          <cell r="BE1803">
            <v>44885.656944444447</v>
          </cell>
          <cell r="BF1803">
            <v>633.34305555555329</v>
          </cell>
          <cell r="BG1803">
            <v>44851</v>
          </cell>
          <cell r="BH1803">
            <v>45519</v>
          </cell>
        </row>
        <row r="1804">
          <cell r="E1804" t="str">
            <v>X23062111740</v>
          </cell>
          <cell r="F1804" t="str">
            <v>CHARLIE ENANO ANG</v>
          </cell>
          <cell r="G1804" t="str">
            <v>MASBATE LOOP, MARINA SUBD, PARANAQUE</v>
          </cell>
          <cell r="H1804" t="str">
            <v>PARAÑAQUE CITY</v>
          </cell>
          <cell r="I1804" t="str">
            <v>PARAÑAQUE</v>
          </cell>
          <cell r="J1804" t="str">
            <v>with issue on task 7</v>
          </cell>
          <cell r="K1804" t="str">
            <v>W/ ISSUE</v>
          </cell>
          <cell r="L1804" t="str">
            <v>CHALLENGER</v>
          </cell>
          <cell r="M1804" t="str">
            <v>CLOSE</v>
          </cell>
          <cell r="N1804" t="str">
            <v>JSP</v>
          </cell>
          <cell r="O1804">
            <v>221.39</v>
          </cell>
          <cell r="P1804">
            <v>168.94309999999999</v>
          </cell>
          <cell r="Q1804">
            <v>297.32</v>
          </cell>
          <cell r="R1804">
            <v>80</v>
          </cell>
          <cell r="S1804">
            <v>765303.56</v>
          </cell>
          <cell r="T1804" t="str">
            <v>NEW</v>
          </cell>
          <cell r="U1804">
            <v>170415.02</v>
          </cell>
          <cell r="V1804">
            <v>202913.81</v>
          </cell>
          <cell r="W1804">
            <v>45176.927777777775</v>
          </cell>
          <cell r="X1804">
            <v>45183</v>
          </cell>
          <cell r="Y1804">
            <v>45180</v>
          </cell>
          <cell r="Z1804"/>
          <cell r="AA1804">
            <v>45236.45</v>
          </cell>
          <cell r="AB1804">
            <v>45680</v>
          </cell>
          <cell r="AC1804">
            <v>59.522222222221899</v>
          </cell>
          <cell r="AD1804">
            <v>53.44999999999709</v>
          </cell>
          <cell r="AE1804">
            <v>443.55000000000291</v>
          </cell>
          <cell r="AF1804">
            <v>45197.887509321401</v>
          </cell>
          <cell r="AG1804">
            <v>45207.276771066368</v>
          </cell>
          <cell r="AH1804">
            <v>45226.927777777775</v>
          </cell>
          <cell r="AI1804">
            <v>1.8631956115779542</v>
          </cell>
          <cell r="AJ1804">
            <v>9.642391304347889</v>
          </cell>
          <cell r="AK1804">
            <v>28</v>
          </cell>
          <cell r="AL1804">
            <v>34</v>
          </cell>
          <cell r="AM1804">
            <v>23.959731543624162</v>
          </cell>
          <cell r="AN1804">
            <v>30.348993288590602</v>
          </cell>
          <cell r="AO1804">
            <v>20.959731543624162</v>
          </cell>
          <cell r="AP1804">
            <v>46</v>
          </cell>
          <cell r="AQ1804">
            <v>36.800000000000004</v>
          </cell>
          <cell r="AR1804">
            <v>31.800000000000004</v>
          </cell>
          <cell r="AS1804">
            <v>45273.25</v>
          </cell>
          <cell r="AT1804">
            <v>45268.25</v>
          </cell>
          <cell r="AU1804"/>
          <cell r="AV1804"/>
          <cell r="AW1804"/>
          <cell r="AX1804"/>
          <cell r="AY1804"/>
          <cell r="AZ1804"/>
          <cell r="BA1804"/>
          <cell r="BB1804"/>
          <cell r="BC1804" t="str">
            <v>PAID</v>
          </cell>
          <cell r="BD1804"/>
          <cell r="BE1804">
            <v>45239.45</v>
          </cell>
          <cell r="BF1804">
            <v>285.55000000000291</v>
          </cell>
          <cell r="BG1804">
            <v>45236</v>
          </cell>
          <cell r="BH1804">
            <v>45525</v>
          </cell>
        </row>
        <row r="1805">
          <cell r="E1805" t="str">
            <v>X23030926650</v>
          </cell>
          <cell r="F1805" t="str">
            <v>MAKATI DEVELOPMENT CORPORATION</v>
          </cell>
          <cell r="G1805" t="str">
            <v>EAST UNION, ARCA SOUTH, TAGUIG CITY</v>
          </cell>
          <cell r="H1805" t="str">
            <v>TAGUIG CITY</v>
          </cell>
          <cell r="I1805" t="str">
            <v>PARAÑAQUE</v>
          </cell>
          <cell r="J1805"/>
          <cell r="K1805" t="str">
            <v>W/ ISSUE</v>
          </cell>
          <cell r="L1805" t="str">
            <v>AVECO</v>
          </cell>
          <cell r="M1805" t="str">
            <v>CLOSE</v>
          </cell>
          <cell r="N1805" t="str">
            <v>UG</v>
          </cell>
          <cell r="O1805">
            <v>32</v>
          </cell>
          <cell r="P1805">
            <v>27.556100000000001</v>
          </cell>
          <cell r="Q1805">
            <v>568.4</v>
          </cell>
          <cell r="R1805">
            <v>1062</v>
          </cell>
          <cell r="S1805">
            <v>3231500.93</v>
          </cell>
          <cell r="T1805" t="str">
            <v>NEW</v>
          </cell>
          <cell r="U1805">
            <v>24936.77</v>
          </cell>
          <cell r="V1805">
            <v>73133.820000000007</v>
          </cell>
          <cell r="W1805">
            <v>45113.660416666666</v>
          </cell>
          <cell r="X1805">
            <v>45116.6</v>
          </cell>
          <cell r="Y1805">
            <v>45117</v>
          </cell>
          <cell r="Z1805"/>
          <cell r="AA1805">
            <v>45160.597222222219</v>
          </cell>
          <cell r="AB1805">
            <v>45627.623611111114</v>
          </cell>
          <cell r="AC1805">
            <v>46.936805555553292</v>
          </cell>
          <cell r="AD1805">
            <v>43.997222222220444</v>
          </cell>
          <cell r="AE1805">
            <v>467.02638888889487</v>
          </cell>
          <cell r="AF1805">
            <v>45128.307475490197</v>
          </cell>
          <cell r="AG1805">
            <v>45136.013357843134</v>
          </cell>
          <cell r="AH1805">
            <v>45163.660416666666</v>
          </cell>
          <cell r="AI1805">
            <v>1.9948142361110148</v>
          </cell>
          <cell r="AJ1805">
            <v>8.4913888888889968</v>
          </cell>
          <cell r="AK1805">
            <v>40</v>
          </cell>
          <cell r="AL1805">
            <v>20</v>
          </cell>
          <cell r="AM1805">
            <v>17.647058823529413</v>
          </cell>
          <cell r="AN1805">
            <v>22.352941176470591</v>
          </cell>
          <cell r="AO1805">
            <v>14.647058823529413</v>
          </cell>
          <cell r="AP1805">
            <v>55</v>
          </cell>
          <cell r="AQ1805">
            <v>44</v>
          </cell>
          <cell r="AR1805">
            <v>39</v>
          </cell>
          <cell r="AS1805">
            <v>45204.597222222219</v>
          </cell>
          <cell r="AT1805">
            <v>45199.597222222219</v>
          </cell>
          <cell r="AU1805"/>
          <cell r="AV1805"/>
          <cell r="AW1805"/>
          <cell r="AX1805"/>
          <cell r="AY1805"/>
          <cell r="AZ1805"/>
          <cell r="BA1805"/>
          <cell r="BB1805"/>
          <cell r="BC1805" t="str">
            <v>PAID</v>
          </cell>
          <cell r="BD1805"/>
          <cell r="BE1805">
            <v>45163.597222222219</v>
          </cell>
          <cell r="BF1805">
            <v>366.40277777778101</v>
          </cell>
          <cell r="BG1805">
            <v>45154</v>
          </cell>
          <cell r="BH1805">
            <v>45530</v>
          </cell>
        </row>
        <row r="1806">
          <cell r="E1806" t="str">
            <v>X23103897451</v>
          </cell>
          <cell r="F1806" t="str">
            <v>HOUSEHOLD DEVELOPMENT CORPORATION</v>
          </cell>
          <cell r="G1806" t="str">
            <v>LUARCA, THE HERMOSA PHASE 2, LAS PINAS CITY</v>
          </cell>
          <cell r="H1806" t="str">
            <v>LAS PIÑAS CITY</v>
          </cell>
          <cell r="I1806" t="str">
            <v>PARAÑAQUE</v>
          </cell>
          <cell r="J1806" t="str">
            <v>energizedlast 12/8/23</v>
          </cell>
          <cell r="K1806" t="str">
            <v>W/O ISSUE</v>
          </cell>
          <cell r="L1806" t="str">
            <v>AVECO</v>
          </cell>
          <cell r="M1806" t="str">
            <v>CLOSE</v>
          </cell>
          <cell r="N1806" t="str">
            <v>RRG</v>
          </cell>
          <cell r="O1806">
            <v>262.72000000000003</v>
          </cell>
          <cell r="P1806">
            <v>157.0256</v>
          </cell>
          <cell r="Q1806">
            <v>379.58</v>
          </cell>
          <cell r="R1806">
            <v>2074.25</v>
          </cell>
          <cell r="S1806">
            <v>2488229.34</v>
          </cell>
          <cell r="T1806" t="str">
            <v>NEW</v>
          </cell>
          <cell r="U1806">
            <v>204760.16</v>
          </cell>
          <cell r="V1806">
            <v>220806.83</v>
          </cell>
          <cell r="W1806">
            <v>45258.651388888888</v>
          </cell>
          <cell r="X1806">
            <v>45260</v>
          </cell>
          <cell r="Y1806">
            <v>45259</v>
          </cell>
          <cell r="Z1806"/>
          <cell r="AA1806">
            <v>45273</v>
          </cell>
          <cell r="AB1806">
            <v>45644.464583333334</v>
          </cell>
          <cell r="AC1806">
            <v>14.348611111112405</v>
          </cell>
          <cell r="AD1806">
            <v>13</v>
          </cell>
          <cell r="AE1806">
            <v>371.4645833333343</v>
          </cell>
          <cell r="AF1806">
            <v>45272.318055555552</v>
          </cell>
          <cell r="AG1806">
            <v>45279.762499999997</v>
          </cell>
          <cell r="AH1806">
            <v>45308.651388888888</v>
          </cell>
          <cell r="AI1806">
            <v>0.64568750000005815</v>
          </cell>
          <cell r="AJ1806">
            <v>7.7388454861111313</v>
          </cell>
          <cell r="AK1806">
            <v>30</v>
          </cell>
          <cell r="AL1806">
            <v>20</v>
          </cell>
          <cell r="AM1806">
            <v>16.666666666666668</v>
          </cell>
          <cell r="AN1806">
            <v>21.111111111111111</v>
          </cell>
          <cell r="AO1806">
            <v>13.666666666666668</v>
          </cell>
          <cell r="AP1806">
            <v>48</v>
          </cell>
          <cell r="AQ1806">
            <v>38.400000000000006</v>
          </cell>
          <cell r="AR1806">
            <v>33.400000000000006</v>
          </cell>
          <cell r="AS1806">
            <v>45311.4</v>
          </cell>
          <cell r="AT1806">
            <v>45306.400000000001</v>
          </cell>
          <cell r="AU1806"/>
          <cell r="AV1806"/>
          <cell r="AW1806"/>
          <cell r="AX1806"/>
          <cell r="AY1806"/>
          <cell r="AZ1806"/>
          <cell r="BA1806"/>
          <cell r="BB1806"/>
          <cell r="BC1806" t="str">
            <v>PAID</v>
          </cell>
          <cell r="BD1806"/>
          <cell r="BE1806">
            <v>45276</v>
          </cell>
          <cell r="BF1806">
            <v>254</v>
          </cell>
          <cell r="BG1806">
            <v>45268</v>
          </cell>
          <cell r="BH1806">
            <v>45530</v>
          </cell>
        </row>
        <row r="1807">
          <cell r="E1807" t="str">
            <v>X23103901259</v>
          </cell>
          <cell r="F1807" t="str">
            <v>HOUSEHOLD DEVELOPMENT CORPORATION</v>
          </cell>
          <cell r="G1807" t="str">
            <v>LUARCA, THE HERMOSA PHASE 2, LAS PINAS CITY</v>
          </cell>
          <cell r="H1807" t="str">
            <v>LAS PIÑAS CITY</v>
          </cell>
          <cell r="I1807" t="str">
            <v>PARAÑAQUE</v>
          </cell>
          <cell r="J1807" t="str">
            <v>energizedlast 12/8/23</v>
          </cell>
          <cell r="K1807" t="str">
            <v>W/O ISSUE</v>
          </cell>
          <cell r="L1807" t="str">
            <v>AVECO</v>
          </cell>
          <cell r="M1807" t="str">
            <v>CLOSE</v>
          </cell>
          <cell r="N1807" t="str">
            <v>IJP</v>
          </cell>
          <cell r="O1807">
            <v>189.68</v>
          </cell>
          <cell r="P1807">
            <v>139.63200000000001</v>
          </cell>
          <cell r="Q1807">
            <v>272.68</v>
          </cell>
          <cell r="R1807">
            <v>273</v>
          </cell>
          <cell r="S1807">
            <v>1344713.23</v>
          </cell>
          <cell r="T1807" t="str">
            <v>NEW</v>
          </cell>
          <cell r="U1807">
            <v>147918.98000000001</v>
          </cell>
          <cell r="V1807"/>
          <cell r="W1807">
            <v>45258.650694444441</v>
          </cell>
          <cell r="X1807">
            <v>45260</v>
          </cell>
          <cell r="Y1807">
            <v>45259</v>
          </cell>
          <cell r="Z1807"/>
          <cell r="AA1807">
            <v>45269</v>
          </cell>
          <cell r="AB1807">
            <v>45644.272916666669</v>
          </cell>
          <cell r="AC1807">
            <v>10.349305555559113</v>
          </cell>
          <cell r="AD1807">
            <v>9</v>
          </cell>
          <cell r="AE1807">
            <v>375.27291666666861</v>
          </cell>
          <cell r="AF1807">
            <v>45277.678666472413</v>
          </cell>
          <cell r="AG1807">
            <v>45286.552792346542</v>
          </cell>
          <cell r="AH1807">
            <v>45308.650694444441</v>
          </cell>
          <cell r="AI1807">
            <v>0.35236921296308404</v>
          </cell>
          <cell r="AJ1807">
            <v>8.1581068840580127</v>
          </cell>
          <cell r="AK1807">
            <v>28</v>
          </cell>
          <cell r="AL1807">
            <v>30</v>
          </cell>
          <cell r="AM1807">
            <v>22.027972027972027</v>
          </cell>
          <cell r="AN1807">
            <v>27.9020979020979</v>
          </cell>
          <cell r="AO1807">
            <v>19.027972027972027</v>
          </cell>
          <cell r="AP1807">
            <v>46</v>
          </cell>
          <cell r="AQ1807">
            <v>36.800000000000004</v>
          </cell>
          <cell r="AR1807">
            <v>31.800000000000004</v>
          </cell>
          <cell r="AS1807">
            <v>45305.8</v>
          </cell>
          <cell r="AT1807">
            <v>45300.800000000003</v>
          </cell>
          <cell r="AU1807"/>
          <cell r="AV1807"/>
          <cell r="AW1807"/>
          <cell r="AX1807"/>
          <cell r="AY1807"/>
          <cell r="AZ1807"/>
          <cell r="BA1807"/>
          <cell r="BB1807"/>
          <cell r="BC1807" t="str">
            <v>PAID</v>
          </cell>
          <cell r="BD1807"/>
          <cell r="BE1807">
            <v>45272</v>
          </cell>
          <cell r="BF1807">
            <v>260</v>
          </cell>
          <cell r="BG1807">
            <v>45268</v>
          </cell>
          <cell r="BH1807">
            <v>45532</v>
          </cell>
        </row>
        <row r="1808">
          <cell r="E1808" t="str">
            <v>X23072784840</v>
          </cell>
          <cell r="F1808" t="str">
            <v>DISEGNO DI MILANO INC. DOING BUSINESS UNDER THE NA</v>
          </cell>
          <cell r="G1808" t="str">
            <v>WEST SERVICE, CUPANG, MUNTINLUPA</v>
          </cell>
          <cell r="H1808" t="str">
            <v>MUNTINLUPA CITY</v>
          </cell>
          <cell r="I1808" t="str">
            <v>PARAÑAQUE</v>
          </cell>
          <cell r="J1808" t="str">
            <v>energized last Nov 4, 2023; BUDGET ISSUE</v>
          </cell>
          <cell r="K1808" t="str">
            <v>W/ ISSUE</v>
          </cell>
          <cell r="L1808" t="str">
            <v>AVECO</v>
          </cell>
          <cell r="M1808" t="str">
            <v>CLOSE</v>
          </cell>
          <cell r="N1808" t="str">
            <v>IJP</v>
          </cell>
          <cell r="O1808">
            <v>53.94</v>
          </cell>
          <cell r="P1808">
            <v>56.925600000000003</v>
          </cell>
          <cell r="Q1808">
            <v>73.63</v>
          </cell>
          <cell r="R1808">
            <v>156</v>
          </cell>
          <cell r="S1808">
            <v>618385.07999999996</v>
          </cell>
          <cell r="T1808" t="str">
            <v>NEW</v>
          </cell>
          <cell r="U1808">
            <v>42062.01</v>
          </cell>
          <cell r="V1808">
            <v>41766.629999999997</v>
          </cell>
          <cell r="W1808">
            <v>45212.515972222223</v>
          </cell>
          <cell r="X1808">
            <v>45216</v>
          </cell>
          <cell r="Y1808">
            <v>45216</v>
          </cell>
          <cell r="Z1808"/>
          <cell r="AA1808">
            <v>45234</v>
          </cell>
          <cell r="AB1808">
            <v>45724.760416666664</v>
          </cell>
          <cell r="AC1808">
            <v>21.484027777776646</v>
          </cell>
          <cell r="AD1808">
            <v>18</v>
          </cell>
          <cell r="AE1808">
            <v>490.76041666666424</v>
          </cell>
          <cell r="AF1808">
            <v>45230.994571444011</v>
          </cell>
          <cell r="AG1808">
            <v>45239.72219790316</v>
          </cell>
          <cell r="AH1808">
            <v>45262.515972222223</v>
          </cell>
          <cell r="AI1808">
            <v>0.75018955691421163</v>
          </cell>
          <cell r="AJ1808">
            <v>11.684771825396767</v>
          </cell>
          <cell r="AK1808">
            <v>23</v>
          </cell>
          <cell r="AL1808">
            <v>32</v>
          </cell>
          <cell r="AM1808">
            <v>21.478599221789885</v>
          </cell>
          <cell r="AN1808">
            <v>27.206225680933851</v>
          </cell>
          <cell r="AO1808">
            <v>18.478599221789885</v>
          </cell>
          <cell r="AP1808">
            <v>42</v>
          </cell>
          <cell r="AQ1808">
            <v>33.6</v>
          </cell>
          <cell r="AR1808">
            <v>28.6</v>
          </cell>
          <cell r="AS1808">
            <v>45267.6</v>
          </cell>
          <cell r="AT1808">
            <v>45262.6</v>
          </cell>
          <cell r="AU1808"/>
          <cell r="AV1808"/>
          <cell r="AW1808"/>
          <cell r="AX1808"/>
          <cell r="AY1808"/>
          <cell r="AZ1808"/>
          <cell r="BA1808"/>
          <cell r="BB1808"/>
          <cell r="BC1808" t="str">
            <v>PAID</v>
          </cell>
          <cell r="BD1808"/>
          <cell r="BE1808">
            <v>45237</v>
          </cell>
          <cell r="BF1808">
            <v>366</v>
          </cell>
          <cell r="BG1808">
            <v>45234</v>
          </cell>
          <cell r="BH1808">
            <v>45603</v>
          </cell>
        </row>
        <row r="1809">
          <cell r="E1809">
            <v>100385467354</v>
          </cell>
          <cell r="F1809" t="str">
            <v>PARANAQUE_C1_RESTORATION_2020 TYPHOON QUINTA_(POWERHOUSE CREW)</v>
          </cell>
          <cell r="G1809" t="str">
            <v>GARDNER STN SUCAT SUCAT MUNTINLUPA</v>
          </cell>
          <cell r="H1809" t="str">
            <v>MUNTINLUPA CITY</v>
          </cell>
          <cell r="I1809" t="str">
            <v>PARAÑAQUE</v>
          </cell>
          <cell r="J1809"/>
          <cell r="K1809"/>
          <cell r="L1809" t="str">
            <v>POWERHOUSE</v>
          </cell>
          <cell r="M1809" t="str">
            <v>CLOSE</v>
          </cell>
          <cell r="N1809" t="str">
            <v>MBF</v>
          </cell>
          <cell r="O1809">
            <v>0</v>
          </cell>
          <cell r="P1809"/>
          <cell r="Q1809">
            <v>0.02</v>
          </cell>
          <cell r="R1809">
            <v>0</v>
          </cell>
          <cell r="S1809">
            <v>16806.23</v>
          </cell>
          <cell r="T1809" t="str">
            <v>P-SERIES</v>
          </cell>
          <cell r="U1809">
            <v>16805.439999999999</v>
          </cell>
          <cell r="V1809">
            <v>16805.439999999999</v>
          </cell>
          <cell r="W1809">
            <v>44754.587500000001</v>
          </cell>
          <cell r="X1809">
            <v>44755.554861111108</v>
          </cell>
          <cell r="Y1809">
            <v>44755.554861111108</v>
          </cell>
          <cell r="Z1809"/>
          <cell r="AA1809">
            <v>44756.725694444445</v>
          </cell>
          <cell r="AB1809">
            <v>44756.726388888892</v>
          </cell>
          <cell r="AC1809">
            <v>2.1381944444437977</v>
          </cell>
          <cell r="AD1809">
            <v>1.1708333333372138</v>
          </cell>
          <cell r="AE1809">
            <v>6.944444467080757E-4</v>
          </cell>
          <cell r="AF1809">
            <v>44773.361693548388</v>
          </cell>
          <cell r="AG1809">
            <v>44782.168145161289</v>
          </cell>
          <cell r="AH1809">
            <v>44804.587500000001</v>
          </cell>
          <cell r="AI1809">
            <v>7.3648919753064146E-2</v>
          </cell>
          <cell r="AJ1809">
            <v>1.7361111167701894E-5</v>
          </cell>
          <cell r="AK1809">
            <v>20</v>
          </cell>
          <cell r="AL1809">
            <v>36</v>
          </cell>
          <cell r="AM1809">
            <v>21.774193548387096</v>
          </cell>
          <cell r="AN1809">
            <v>27.58064516129032</v>
          </cell>
          <cell r="AO1809">
            <v>18.774193548387096</v>
          </cell>
          <cell r="AP1809">
            <v>40</v>
          </cell>
          <cell r="AQ1809">
            <v>32</v>
          </cell>
          <cell r="AR1809">
            <v>27</v>
          </cell>
          <cell r="AS1809">
            <v>44788.725694444445</v>
          </cell>
          <cell r="AT1809">
            <v>44783.725694444445</v>
          </cell>
          <cell r="AU1809"/>
          <cell r="AV1809"/>
          <cell r="AW1809"/>
          <cell r="AX1809"/>
          <cell r="AY1809"/>
          <cell r="AZ1809"/>
          <cell r="BA1809"/>
          <cell r="BB1809"/>
          <cell r="BC1809" t="str">
            <v>PAID</v>
          </cell>
          <cell r="BD1809"/>
          <cell r="BE1809">
            <v>44759.725694444445</v>
          </cell>
          <cell r="BF1809">
            <v>1131.2743055555547</v>
          </cell>
          <cell r="BG1809"/>
          <cell r="BH1809"/>
        </row>
        <row r="1810">
          <cell r="E1810">
            <v>100385477131</v>
          </cell>
          <cell r="F1810" t="str">
            <v>PARANAQUE_C1_RESTORATION_2020 TYPHOON QUINTA_(VJC CREW)</v>
          </cell>
          <cell r="G1810" t="str">
            <v>GARDNER STN SUCAT SUCAT MUNTINLUPA</v>
          </cell>
          <cell r="H1810" t="str">
            <v>MUNTINLUPA CITY</v>
          </cell>
          <cell r="I1810" t="str">
            <v>PARAÑAQUE</v>
          </cell>
          <cell r="J1810"/>
          <cell r="K1810"/>
          <cell r="L1810" t="str">
            <v>VJC</v>
          </cell>
          <cell r="M1810" t="str">
            <v>CLOSE</v>
          </cell>
          <cell r="N1810" t="str">
            <v>MBF</v>
          </cell>
          <cell r="O1810">
            <v>0</v>
          </cell>
          <cell r="P1810"/>
          <cell r="Q1810">
            <v>0.02</v>
          </cell>
          <cell r="R1810">
            <v>0</v>
          </cell>
          <cell r="S1810">
            <v>24553.99</v>
          </cell>
          <cell r="T1810" t="str">
            <v>P-SERIES</v>
          </cell>
          <cell r="U1810">
            <v>49106.400000000001</v>
          </cell>
          <cell r="V1810">
            <v>24553.200000000001</v>
          </cell>
          <cell r="W1810">
            <v>44754.588888888888</v>
          </cell>
          <cell r="X1810">
            <v>44755.554861111108</v>
          </cell>
          <cell r="Y1810">
            <v>44755.554861111108</v>
          </cell>
          <cell r="Z1810"/>
          <cell r="AA1810">
            <v>44756.727083333331</v>
          </cell>
          <cell r="AB1810">
            <v>44756.727777777778</v>
          </cell>
          <cell r="AC1810">
            <v>2.1381944444437977</v>
          </cell>
          <cell r="AD1810">
            <v>1.172222222223354</v>
          </cell>
          <cell r="AE1810">
            <v>6.944444467080757E-4</v>
          </cell>
          <cell r="AF1810">
            <v>44773.363082437274</v>
          </cell>
          <cell r="AG1810">
            <v>44782.169534050176</v>
          </cell>
          <cell r="AH1810">
            <v>44804.588888888888</v>
          </cell>
          <cell r="AI1810">
            <v>7.3648919753064146E-2</v>
          </cell>
          <cell r="AJ1810">
            <v>1.7361111167701894E-5</v>
          </cell>
          <cell r="AK1810">
            <v>20</v>
          </cell>
          <cell r="AL1810">
            <v>36</v>
          </cell>
          <cell r="AM1810">
            <v>21.774193548387096</v>
          </cell>
          <cell r="AN1810">
            <v>27.58064516129032</v>
          </cell>
          <cell r="AO1810">
            <v>18.774193548387096</v>
          </cell>
          <cell r="AP1810">
            <v>40</v>
          </cell>
          <cell r="AQ1810">
            <v>32</v>
          </cell>
          <cell r="AR1810">
            <v>27</v>
          </cell>
          <cell r="AS1810">
            <v>44788.727083333331</v>
          </cell>
          <cell r="AT1810">
            <v>44783.727083333331</v>
          </cell>
          <cell r="AU1810"/>
          <cell r="AV1810"/>
          <cell r="AW1810"/>
          <cell r="AX1810"/>
          <cell r="AY1810"/>
          <cell r="AZ1810"/>
          <cell r="BA1810"/>
          <cell r="BB1810"/>
          <cell r="BC1810" t="str">
            <v>PAID</v>
          </cell>
          <cell r="BD1810"/>
          <cell r="BE1810">
            <v>44759.727083333331</v>
          </cell>
          <cell r="BF1810">
            <v>1131.2729166666686</v>
          </cell>
          <cell r="BG1810"/>
          <cell r="BH1810"/>
        </row>
        <row r="1811">
          <cell r="E1811">
            <v>100385477575</v>
          </cell>
          <cell r="F1811" t="str">
            <v>PARANAQUE_C1_RESTORATION_2020 TYPHOON ULYSSES_(POWERHOUSE CREW)</v>
          </cell>
          <cell r="G1811" t="str">
            <v>GARDNER STN SUCAT SUCAT MUNTINLUPA</v>
          </cell>
          <cell r="H1811" t="str">
            <v>MUNTINLUPA CITY</v>
          </cell>
          <cell r="I1811" t="str">
            <v>PARAÑAQUE</v>
          </cell>
          <cell r="J1811"/>
          <cell r="K1811"/>
          <cell r="L1811" t="str">
            <v>POWERHOUSE</v>
          </cell>
          <cell r="M1811" t="str">
            <v>CLOSE</v>
          </cell>
          <cell r="N1811" t="str">
            <v>MBF</v>
          </cell>
          <cell r="O1811">
            <v>0</v>
          </cell>
          <cell r="P1811"/>
          <cell r="Q1811">
            <v>0.02</v>
          </cell>
          <cell r="R1811">
            <v>0</v>
          </cell>
          <cell r="S1811">
            <v>26251.85</v>
          </cell>
          <cell r="T1811" t="str">
            <v>P-SERIES</v>
          </cell>
          <cell r="U1811">
            <v>49395.57</v>
          </cell>
          <cell r="V1811">
            <v>23144.51</v>
          </cell>
          <cell r="W1811">
            <v>44754.590277777781</v>
          </cell>
          <cell r="X1811">
            <v>44755.555555555555</v>
          </cell>
          <cell r="Y1811">
            <v>44755.555555555555</v>
          </cell>
          <cell r="Z1811"/>
          <cell r="AA1811">
            <v>44756.729166666664</v>
          </cell>
          <cell r="AB1811">
            <v>44756.729166666664</v>
          </cell>
          <cell r="AC1811">
            <v>2.1388888888832298</v>
          </cell>
          <cell r="AD1811">
            <v>1.1736111111094942</v>
          </cell>
          <cell r="AE1811">
            <v>0</v>
          </cell>
          <cell r="AF1811">
            <v>44773.364471326167</v>
          </cell>
          <cell r="AG1811">
            <v>44782.170922939069</v>
          </cell>
          <cell r="AH1811">
            <v>44804.590277777781</v>
          </cell>
          <cell r="AI1811">
            <v>7.3672839505977916E-2</v>
          </cell>
          <cell r="AJ1811">
            <v>0</v>
          </cell>
          <cell r="AK1811">
            <v>20</v>
          </cell>
          <cell r="AL1811">
            <v>36</v>
          </cell>
          <cell r="AM1811">
            <v>21.774193548387096</v>
          </cell>
          <cell r="AN1811">
            <v>27.58064516129032</v>
          </cell>
          <cell r="AO1811">
            <v>18.774193548387096</v>
          </cell>
          <cell r="AP1811">
            <v>40</v>
          </cell>
          <cell r="AQ1811">
            <v>32</v>
          </cell>
          <cell r="AR1811">
            <v>27</v>
          </cell>
          <cell r="AS1811">
            <v>44788.729166666664</v>
          </cell>
          <cell r="AT1811">
            <v>44783.729166666664</v>
          </cell>
          <cell r="AU1811"/>
          <cell r="AV1811"/>
          <cell r="AW1811"/>
          <cell r="AX1811"/>
          <cell r="AY1811"/>
          <cell r="AZ1811"/>
          <cell r="BA1811"/>
          <cell r="BB1811"/>
          <cell r="BC1811" t="str">
            <v>PAID</v>
          </cell>
          <cell r="BD1811"/>
          <cell r="BE1811">
            <v>44759.729166666664</v>
          </cell>
          <cell r="BF1811">
            <v>1131.2708333333358</v>
          </cell>
          <cell r="BG1811"/>
          <cell r="BH1811"/>
        </row>
        <row r="1812">
          <cell r="E1812">
            <v>100385483154</v>
          </cell>
          <cell r="F1812" t="str">
            <v>PARANAQUE_C1_RESTORATION_2020 TYPHOON ULYSSES_(VJC CREW)</v>
          </cell>
          <cell r="G1812" t="str">
            <v>STA. CECILIA SAN ANTONIO VALLEY  1 SN ANTONIO PARANAQUE</v>
          </cell>
          <cell r="H1812" t="str">
            <v>PARAÑAQUE CITY</v>
          </cell>
          <cell r="I1812" t="str">
            <v>PARAÑAQUE</v>
          </cell>
          <cell r="J1812"/>
          <cell r="K1812"/>
          <cell r="L1812" t="str">
            <v>VJC</v>
          </cell>
          <cell r="M1812" t="str">
            <v>CLOSE</v>
          </cell>
          <cell r="N1812" t="str">
            <v>MBF</v>
          </cell>
          <cell r="O1812">
            <v>0</v>
          </cell>
          <cell r="P1812"/>
          <cell r="Q1812">
            <v>0.02</v>
          </cell>
          <cell r="R1812">
            <v>0</v>
          </cell>
          <cell r="S1812">
            <v>68292.98</v>
          </cell>
          <cell r="T1812" t="str">
            <v>P-SERIES</v>
          </cell>
          <cell r="U1812">
            <v>68292.19</v>
          </cell>
          <cell r="V1812">
            <v>68292.19</v>
          </cell>
          <cell r="W1812">
            <v>44754.59097222222</v>
          </cell>
          <cell r="X1812">
            <v>44755.555555555555</v>
          </cell>
          <cell r="Y1812">
            <v>44755.555555555555</v>
          </cell>
          <cell r="Z1812"/>
          <cell r="AA1812">
            <v>44756.730555555558</v>
          </cell>
          <cell r="AB1812">
            <v>44756.730555555558</v>
          </cell>
          <cell r="AC1812">
            <v>2.1395833333372138</v>
          </cell>
          <cell r="AD1812">
            <v>1.1750000000029104</v>
          </cell>
          <cell r="AE1812">
            <v>0</v>
          </cell>
          <cell r="AF1812">
            <v>44773.365165770607</v>
          </cell>
          <cell r="AG1812">
            <v>44782.171617383508</v>
          </cell>
          <cell r="AH1812">
            <v>44804.59097222222</v>
          </cell>
          <cell r="AI1812">
            <v>7.3696759259392924E-2</v>
          </cell>
          <cell r="AJ1812">
            <v>0</v>
          </cell>
          <cell r="AK1812">
            <v>20</v>
          </cell>
          <cell r="AL1812">
            <v>36</v>
          </cell>
          <cell r="AM1812">
            <v>21.774193548387096</v>
          </cell>
          <cell r="AN1812">
            <v>27.58064516129032</v>
          </cell>
          <cell r="AO1812">
            <v>18.774193548387096</v>
          </cell>
          <cell r="AP1812">
            <v>40</v>
          </cell>
          <cell r="AQ1812">
            <v>32</v>
          </cell>
          <cell r="AR1812">
            <v>27</v>
          </cell>
          <cell r="AS1812">
            <v>44788.730555555558</v>
          </cell>
          <cell r="AT1812">
            <v>44783.730555555558</v>
          </cell>
          <cell r="AU1812"/>
          <cell r="AV1812"/>
          <cell r="AW1812"/>
          <cell r="AX1812"/>
          <cell r="AY1812"/>
          <cell r="AZ1812"/>
          <cell r="BA1812"/>
          <cell r="BB1812"/>
          <cell r="BC1812" t="str">
            <v>PAID</v>
          </cell>
          <cell r="BD1812"/>
          <cell r="BE1812">
            <v>44759.730555555558</v>
          </cell>
          <cell r="BF1812">
            <v>1131.2694444444423</v>
          </cell>
          <cell r="BG1812"/>
          <cell r="BH1812"/>
        </row>
        <row r="1813">
          <cell r="E1813">
            <v>100385486822</v>
          </cell>
          <cell r="F1813" t="str">
            <v>PARANAQUE_C1_RESTORATION_2022 MAY LOCAL AND NATIONAL ELECTION_(CCBC CREW)</v>
          </cell>
          <cell r="G1813" t="str">
            <v>GARDNER STN SUCAT SUCAT MUNTINLUPA</v>
          </cell>
          <cell r="H1813" t="str">
            <v>MUNTINLUPA CITY</v>
          </cell>
          <cell r="I1813" t="str">
            <v>PARAÑAQUE</v>
          </cell>
          <cell r="J1813"/>
          <cell r="K1813"/>
          <cell r="L1813" t="str">
            <v>CHALLENGER</v>
          </cell>
          <cell r="M1813" t="str">
            <v>CLOSE</v>
          </cell>
          <cell r="N1813" t="str">
            <v>MBF</v>
          </cell>
          <cell r="O1813">
            <v>0</v>
          </cell>
          <cell r="P1813"/>
          <cell r="Q1813">
            <v>0.02</v>
          </cell>
          <cell r="R1813">
            <v>0</v>
          </cell>
          <cell r="S1813">
            <v>141091.51</v>
          </cell>
          <cell r="T1813" t="str">
            <v>P-SERIES</v>
          </cell>
          <cell r="U1813">
            <v>148999.92000000001</v>
          </cell>
          <cell r="V1813">
            <v>148999.92000000001</v>
          </cell>
          <cell r="W1813">
            <v>44754.595138888886</v>
          </cell>
          <cell r="X1813">
            <v>44755.555555555555</v>
          </cell>
          <cell r="Y1813">
            <v>44755.555555555555</v>
          </cell>
          <cell r="Z1813"/>
          <cell r="AA1813">
            <v>44756.731944444444</v>
          </cell>
          <cell r="AB1813">
            <v>44756.732638888891</v>
          </cell>
          <cell r="AC1813">
            <v>2.1368055555576575</v>
          </cell>
          <cell r="AD1813">
            <v>1.1763888888890506</v>
          </cell>
          <cell r="AE1813">
            <v>6.944444467080757E-4</v>
          </cell>
          <cell r="AF1813">
            <v>44773.369332437273</v>
          </cell>
          <cell r="AG1813">
            <v>44782.175784050174</v>
          </cell>
          <cell r="AH1813">
            <v>44804.595138888886</v>
          </cell>
          <cell r="AI1813">
            <v>7.3601080246985973E-2</v>
          </cell>
          <cell r="AJ1813">
            <v>1.7361111167701894E-5</v>
          </cell>
          <cell r="AK1813">
            <v>20</v>
          </cell>
          <cell r="AL1813">
            <v>36</v>
          </cell>
          <cell r="AM1813">
            <v>21.774193548387096</v>
          </cell>
          <cell r="AN1813">
            <v>27.58064516129032</v>
          </cell>
          <cell r="AO1813">
            <v>18.774193548387096</v>
          </cell>
          <cell r="AP1813">
            <v>40</v>
          </cell>
          <cell r="AQ1813">
            <v>32</v>
          </cell>
          <cell r="AR1813">
            <v>27</v>
          </cell>
          <cell r="AS1813">
            <v>44788.731944444444</v>
          </cell>
          <cell r="AT1813">
            <v>44783.731944444444</v>
          </cell>
          <cell r="AU1813"/>
          <cell r="AV1813"/>
          <cell r="AW1813"/>
          <cell r="AX1813"/>
          <cell r="AY1813"/>
          <cell r="AZ1813"/>
          <cell r="BA1813"/>
          <cell r="BB1813"/>
          <cell r="BC1813" t="str">
            <v>PAID</v>
          </cell>
          <cell r="BD1813"/>
          <cell r="BE1813">
            <v>44759.731944444444</v>
          </cell>
          <cell r="BF1813">
            <v>1131.2680555555562</v>
          </cell>
          <cell r="BG1813"/>
          <cell r="BH1813"/>
        </row>
        <row r="1814">
          <cell r="E1814">
            <v>100385492193</v>
          </cell>
          <cell r="F1814" t="str">
            <v>PARANAQUE_C1_RESTORATION_2022 MAY LOCAL AND NATIONAL ELECTION_(POWERHOUSE CREW)</v>
          </cell>
          <cell r="G1814" t="str">
            <v>STA. CECILIA SAN ANTONIO VALLEY  1 SN ANTONIO PARANAQUE</v>
          </cell>
          <cell r="H1814" t="str">
            <v>PARAÑAQUE CITY</v>
          </cell>
          <cell r="I1814" t="str">
            <v>PARAÑAQUE</v>
          </cell>
          <cell r="J1814"/>
          <cell r="K1814"/>
          <cell r="L1814" t="str">
            <v>POWERHOUSE</v>
          </cell>
          <cell r="M1814" t="str">
            <v>CLOSE</v>
          </cell>
          <cell r="N1814" t="str">
            <v>MBF</v>
          </cell>
          <cell r="O1814">
            <v>0</v>
          </cell>
          <cell r="P1814"/>
          <cell r="Q1814">
            <v>0.02</v>
          </cell>
          <cell r="R1814">
            <v>0</v>
          </cell>
          <cell r="S1814">
            <v>295645.23</v>
          </cell>
          <cell r="T1814" t="str">
            <v>P-SERIES</v>
          </cell>
          <cell r="U1814">
            <v>295644.44</v>
          </cell>
          <cell r="V1814">
            <v>295644.44</v>
          </cell>
          <cell r="W1814">
            <v>44754.602777777778</v>
          </cell>
          <cell r="X1814">
            <v>44755.556250000001</v>
          </cell>
          <cell r="Y1814">
            <v>44755.556250000001</v>
          </cell>
          <cell r="Z1814"/>
          <cell r="AA1814">
            <v>44756.734722222223</v>
          </cell>
          <cell r="AB1814">
            <v>44756.734722222223</v>
          </cell>
          <cell r="AC1814">
            <v>2.1319444444452529</v>
          </cell>
          <cell r="AD1814">
            <v>1.1784722222218988</v>
          </cell>
          <cell r="AE1814">
            <v>0</v>
          </cell>
          <cell r="AF1814">
            <v>44773.376971326164</v>
          </cell>
          <cell r="AG1814">
            <v>44782.183422939066</v>
          </cell>
          <cell r="AH1814">
            <v>44804.602777777778</v>
          </cell>
          <cell r="AI1814">
            <v>7.3433641975336472E-2</v>
          </cell>
          <cell r="AJ1814">
            <v>0</v>
          </cell>
          <cell r="AK1814">
            <v>20</v>
          </cell>
          <cell r="AL1814">
            <v>36</v>
          </cell>
          <cell r="AM1814">
            <v>21.774193548387096</v>
          </cell>
          <cell r="AN1814">
            <v>27.58064516129032</v>
          </cell>
          <cell r="AO1814">
            <v>18.774193548387096</v>
          </cell>
          <cell r="AP1814">
            <v>40</v>
          </cell>
          <cell r="AQ1814">
            <v>32</v>
          </cell>
          <cell r="AR1814">
            <v>27</v>
          </cell>
          <cell r="AS1814">
            <v>44788.734722222223</v>
          </cell>
          <cell r="AT1814">
            <v>44783.734722222223</v>
          </cell>
          <cell r="AU1814"/>
          <cell r="AV1814"/>
          <cell r="AW1814"/>
          <cell r="AX1814"/>
          <cell r="AY1814"/>
          <cell r="AZ1814"/>
          <cell r="BA1814"/>
          <cell r="BB1814"/>
          <cell r="BC1814" t="str">
            <v>PAID</v>
          </cell>
          <cell r="BD1814"/>
          <cell r="BE1814">
            <v>44759.734722222223</v>
          </cell>
          <cell r="BF1814">
            <v>1131.2652777777766</v>
          </cell>
          <cell r="BG1814"/>
          <cell r="BH1814"/>
        </row>
        <row r="1815">
          <cell r="E1815">
            <v>100385492566</v>
          </cell>
          <cell r="F1815" t="str">
            <v>PARANAQUE_C1_RESTORATION_2022 MAY LOCAL AND NATIONAL ELECTION_(ECOM CREW)</v>
          </cell>
          <cell r="G1815" t="str">
            <v>SUN VALLEY SUN VALLEY SUBD SUN VALLEY PARANAQUE</v>
          </cell>
          <cell r="H1815" t="str">
            <v>PARAÑAQUE CITY</v>
          </cell>
          <cell r="I1815" t="str">
            <v>PARAÑAQUE</v>
          </cell>
          <cell r="J1815"/>
          <cell r="K1815"/>
          <cell r="L1815" t="str">
            <v>ECOM</v>
          </cell>
          <cell r="M1815" t="str">
            <v>CLOSE</v>
          </cell>
          <cell r="N1815" t="str">
            <v>MBF</v>
          </cell>
          <cell r="O1815">
            <v>0</v>
          </cell>
          <cell r="P1815"/>
          <cell r="Q1815">
            <v>0.02</v>
          </cell>
          <cell r="R1815">
            <v>0</v>
          </cell>
          <cell r="S1815">
            <v>135993.03</v>
          </cell>
          <cell r="T1815" t="str">
            <v>P-SERIES</v>
          </cell>
          <cell r="U1815">
            <v>135992.24</v>
          </cell>
          <cell r="V1815">
            <v>135992.24</v>
          </cell>
          <cell r="W1815">
            <v>44754.599305555559</v>
          </cell>
          <cell r="X1815">
            <v>44755.556250000001</v>
          </cell>
          <cell r="Y1815">
            <v>44755.556250000001</v>
          </cell>
          <cell r="Z1815"/>
          <cell r="AA1815">
            <v>44756.73541666667</v>
          </cell>
          <cell r="AB1815">
            <v>44756.73541666667</v>
          </cell>
          <cell r="AC1815">
            <v>2.1361111111109494</v>
          </cell>
          <cell r="AD1815">
            <v>1.1791666666686069</v>
          </cell>
          <cell r="AE1815">
            <v>0</v>
          </cell>
          <cell r="AF1815">
            <v>44773.373499103946</v>
          </cell>
          <cell r="AG1815">
            <v>44782.179950716847</v>
          </cell>
          <cell r="AH1815">
            <v>44804.599305555559</v>
          </cell>
          <cell r="AI1815">
            <v>7.3577160493821597E-2</v>
          </cell>
          <cell r="AJ1815">
            <v>0</v>
          </cell>
          <cell r="AK1815">
            <v>20</v>
          </cell>
          <cell r="AL1815">
            <v>36</v>
          </cell>
          <cell r="AM1815">
            <v>21.774193548387096</v>
          </cell>
          <cell r="AN1815">
            <v>27.58064516129032</v>
          </cell>
          <cell r="AO1815">
            <v>18.774193548387096</v>
          </cell>
          <cell r="AP1815">
            <v>40</v>
          </cell>
          <cell r="AQ1815">
            <v>32</v>
          </cell>
          <cell r="AR1815">
            <v>27</v>
          </cell>
          <cell r="AS1815">
            <v>44788.73541666667</v>
          </cell>
          <cell r="AT1815">
            <v>44783.73541666667</v>
          </cell>
          <cell r="AU1815"/>
          <cell r="AV1815"/>
          <cell r="AW1815"/>
          <cell r="AX1815"/>
          <cell r="AY1815"/>
          <cell r="AZ1815"/>
          <cell r="BA1815"/>
          <cell r="BB1815"/>
          <cell r="BC1815" t="str">
            <v>PAID</v>
          </cell>
          <cell r="BD1815"/>
          <cell r="BE1815">
            <v>44759.73541666667</v>
          </cell>
          <cell r="BF1815">
            <v>1131.2645833333299</v>
          </cell>
          <cell r="BG1815"/>
          <cell r="BH1815"/>
        </row>
        <row r="1816">
          <cell r="E1816" t="str">
            <v>X22083382158</v>
          </cell>
          <cell r="F1816" t="str">
            <v>ALVEO LAND CORP.</v>
          </cell>
          <cell r="G1816" t="str">
            <v>BLOCK 18, ARDIA VERMOSA, IMUS</v>
          </cell>
          <cell r="H1816" t="str">
            <v>IMUS CITY</v>
          </cell>
          <cell r="I1816" t="str">
            <v>DASMA</v>
          </cell>
          <cell r="J1816" t="str">
            <v>for completion on June 15, 2023</v>
          </cell>
          <cell r="K1816" t="str">
            <v>W/ ISSUE</v>
          </cell>
          <cell r="L1816" t="str">
            <v>AVECO</v>
          </cell>
          <cell r="M1816" t="str">
            <v>CLOSE</v>
          </cell>
          <cell r="N1816" t="str">
            <v>UG</v>
          </cell>
          <cell r="O1816">
            <v>117.22</v>
          </cell>
          <cell r="P1816">
            <v>127.5587</v>
          </cell>
          <cell r="Q1816">
            <v>1166.5</v>
          </cell>
          <cell r="R1816">
            <v>7</v>
          </cell>
          <cell r="S1816">
            <v>3368156.93</v>
          </cell>
          <cell r="T1816" t="str">
            <v>NEW</v>
          </cell>
          <cell r="U1816">
            <v>91349.32</v>
          </cell>
          <cell r="V1816">
            <v>58875.049999999996</v>
          </cell>
          <cell r="W1816">
            <v>44999.657638888886</v>
          </cell>
          <cell r="X1816">
            <v>45002.664583333331</v>
          </cell>
          <cell r="Y1816">
            <v>45009</v>
          </cell>
          <cell r="Z1816"/>
          <cell r="AA1816">
            <v>45099.40902777778</v>
          </cell>
          <cell r="AB1816">
            <v>45358.606944444444</v>
          </cell>
          <cell r="AC1816">
            <v>99.751388888893416</v>
          </cell>
          <cell r="AD1816">
            <v>96.744444444448163</v>
          </cell>
          <cell r="AE1816">
            <v>259.19791666666424</v>
          </cell>
          <cell r="AF1816">
            <v>45026.133621421635</v>
          </cell>
          <cell r="AG1816">
            <v>45036.993883430368</v>
          </cell>
          <cell r="AH1816">
            <v>45049.657638888886</v>
          </cell>
          <cell r="AI1816">
            <v>2.5381186728396212</v>
          </cell>
          <cell r="AJ1816">
            <v>4.3199652777777375</v>
          </cell>
          <cell r="AK1816">
            <v>50</v>
          </cell>
          <cell r="AL1816">
            <v>36</v>
          </cell>
          <cell r="AM1816">
            <v>29.475982532751093</v>
          </cell>
          <cell r="AN1816">
            <v>37.336244541484717</v>
          </cell>
          <cell r="AO1816">
            <v>26.475982532751093</v>
          </cell>
          <cell r="AP1816">
            <v>60</v>
          </cell>
          <cell r="AQ1816">
            <v>48</v>
          </cell>
          <cell r="AR1816">
            <v>43</v>
          </cell>
          <cell r="AS1816">
            <v>45147.40902777778</v>
          </cell>
          <cell r="AT1816">
            <v>45142.40902777778</v>
          </cell>
          <cell r="AU1816"/>
          <cell r="AV1816"/>
          <cell r="AW1816"/>
          <cell r="AX1816"/>
          <cell r="AY1816"/>
          <cell r="AZ1816"/>
          <cell r="BA1816"/>
          <cell r="BB1816"/>
          <cell r="BC1816" t="str">
            <v>PAID</v>
          </cell>
          <cell r="BD1816" t="str">
            <v>NO COC</v>
          </cell>
          <cell r="BE1816">
            <v>45102.40902777778</v>
          </cell>
          <cell r="BF1816">
            <v>788.59097222222044</v>
          </cell>
          <cell r="BG1816"/>
          <cell r="BH1816"/>
        </row>
        <row r="1817">
          <cell r="E1817" t="str">
            <v>P1707001338</v>
          </cell>
          <cell r="F1817" t="str">
            <v>MN_MAJOR (WDESIGN) Relocation of facilities affected by DPWH road widening</v>
          </cell>
          <cell r="G1817" t="str">
            <v>KAINGIN RD. KAINGIN STO. NINO PARANAQUE</v>
          </cell>
          <cell r="H1817" t="str">
            <v>PARAÑAQUE CITY</v>
          </cell>
          <cell r="I1817" t="str">
            <v>PARAÑAQUE</v>
          </cell>
          <cell r="J1817"/>
          <cell r="K1817"/>
          <cell r="L1817" t="str">
            <v>AVECO</v>
          </cell>
          <cell r="M1817" t="str">
            <v>CLOSE</v>
          </cell>
          <cell r="N1817" t="str">
            <v>MBF</v>
          </cell>
          <cell r="O1817">
            <v>84.7</v>
          </cell>
          <cell r="P1817"/>
          <cell r="Q1817">
            <v>1581.98</v>
          </cell>
          <cell r="R1817">
            <v>0</v>
          </cell>
          <cell r="S1817">
            <v>0</v>
          </cell>
          <cell r="T1817" t="str">
            <v>P-SERIES</v>
          </cell>
          <cell r="U1817">
            <v>27645.719999999998</v>
          </cell>
          <cell r="V1817"/>
          <cell r="W1817">
            <v>43019.338888888888</v>
          </cell>
          <cell r="X1817">
            <v>43022.28125</v>
          </cell>
          <cell r="Y1817">
            <v>44482</v>
          </cell>
          <cell r="Z1817"/>
          <cell r="AA1817">
            <v>44680.40902777778</v>
          </cell>
          <cell r="AB1817">
            <v>45539.679166666669</v>
          </cell>
          <cell r="AC1817">
            <v>1661.070138888892</v>
          </cell>
          <cell r="AD1817">
            <v>1658.1277777777796</v>
          </cell>
          <cell r="AE1817">
            <v>859.27013888888905</v>
          </cell>
          <cell r="AF1817">
            <v>43045.814871421637</v>
          </cell>
          <cell r="AG1817">
            <v>43056.67513343037</v>
          </cell>
          <cell r="AH1817">
            <v>43069.338888888888</v>
          </cell>
          <cell r="AI1817">
            <v>42.265006867284029</v>
          </cell>
          <cell r="AJ1817">
            <v>14.321168981481485</v>
          </cell>
          <cell r="AK1817">
            <v>50</v>
          </cell>
          <cell r="AL1817">
            <v>36</v>
          </cell>
          <cell r="AM1817">
            <v>29.475982532751093</v>
          </cell>
          <cell r="AN1817">
            <v>37.336244541484717</v>
          </cell>
          <cell r="AO1817">
            <v>26.475982532751093</v>
          </cell>
          <cell r="AP1817">
            <v>60</v>
          </cell>
          <cell r="AQ1817">
            <v>48</v>
          </cell>
          <cell r="AR1817">
            <v>43</v>
          </cell>
          <cell r="AS1817">
            <v>44728.40902777778</v>
          </cell>
          <cell r="AT1817">
            <v>44723.40902777778</v>
          </cell>
          <cell r="AU1817"/>
          <cell r="AV1817"/>
          <cell r="AW1817"/>
          <cell r="AX1817"/>
          <cell r="AY1817"/>
          <cell r="AZ1817"/>
          <cell r="BA1817"/>
          <cell r="BB1817"/>
          <cell r="BC1817" t="str">
            <v>PAID</v>
          </cell>
          <cell r="BD1817" t="str">
            <v>NO COC</v>
          </cell>
          <cell r="BE1817">
            <v>44683.40902777778</v>
          </cell>
          <cell r="BF1817">
            <v>1207.5909722222204</v>
          </cell>
          <cell r="BG1817"/>
          <cell r="BH1817"/>
        </row>
        <row r="1818">
          <cell r="E1818" t="str">
            <v>X23124773657</v>
          </cell>
          <cell r="F1818" t="str">
            <v>PERPET PILIPINAS CORP.</v>
          </cell>
          <cell r="G1818" t="str">
            <v>CORREGIDOR, TIERRA NUEVA SUBD, MUNTINLUPA</v>
          </cell>
          <cell r="H1818" t="str">
            <v>MUNTINLUPA CITY</v>
          </cell>
          <cell r="I1818" t="str">
            <v>PARAÑAQUE</v>
          </cell>
          <cell r="J1818"/>
          <cell r="K1818" t="str">
            <v>W/O ISSUE</v>
          </cell>
          <cell r="L1818" t="str">
            <v>MECOVENDOR</v>
          </cell>
          <cell r="M1818" t="str">
            <v>CLOSE</v>
          </cell>
          <cell r="N1818" t="str">
            <v>JSP</v>
          </cell>
          <cell r="O1818">
            <v>0</v>
          </cell>
          <cell r="P1818">
            <v>0</v>
          </cell>
          <cell r="Q1818">
            <v>88.62</v>
          </cell>
          <cell r="R1818">
            <v>107</v>
          </cell>
          <cell r="S1818">
            <v>125261.75999999999</v>
          </cell>
          <cell r="T1818" t="str">
            <v>NEW</v>
          </cell>
          <cell r="U1818">
            <v>40742.300000000003</v>
          </cell>
          <cell r="V1818"/>
          <cell r="W1818">
            <v>45280.431250000001</v>
          </cell>
          <cell r="X1818">
            <v>45280.438888888886</v>
          </cell>
          <cell r="Y1818">
            <v>45280.438888888886</v>
          </cell>
          <cell r="Z1818"/>
          <cell r="AA1818">
            <v>45281.470138888886</v>
          </cell>
          <cell r="AB1818">
            <v>45581.540972222225</v>
          </cell>
          <cell r="AC1818">
            <v>1.038888888884685</v>
          </cell>
          <cell r="AD1818">
            <v>1.03125</v>
          </cell>
          <cell r="AE1818">
            <v>300.07083333333867</v>
          </cell>
          <cell r="AF1818">
            <v>45298.909849221789</v>
          </cell>
          <cell r="AG1818">
            <v>45307.637475680938</v>
          </cell>
          <cell r="AH1818">
            <v>45330.431250000001</v>
          </cell>
          <cell r="AI1818">
            <v>3.627641908197881E-2</v>
          </cell>
          <cell r="AJ1818">
            <v>7.1445436507937776</v>
          </cell>
          <cell r="AK1818">
            <v>23</v>
          </cell>
          <cell r="AL1818">
            <v>32</v>
          </cell>
          <cell r="AM1818">
            <v>21.478599221789885</v>
          </cell>
          <cell r="AN1818">
            <v>27.206225680933851</v>
          </cell>
          <cell r="AO1818">
            <v>18.478599221789885</v>
          </cell>
          <cell r="AP1818">
            <v>42</v>
          </cell>
          <cell r="AQ1818">
            <v>33.6</v>
          </cell>
          <cell r="AR1818">
            <v>28.6</v>
          </cell>
          <cell r="AS1818">
            <v>45315.070138888885</v>
          </cell>
          <cell r="AT1818">
            <v>45310.070138888885</v>
          </cell>
          <cell r="AU1818"/>
          <cell r="AV1818"/>
          <cell r="AW1818"/>
          <cell r="AX1818"/>
          <cell r="AY1818"/>
          <cell r="AZ1818"/>
          <cell r="BA1818"/>
          <cell r="BB1818"/>
          <cell r="BC1818" t="str">
            <v>PAID</v>
          </cell>
          <cell r="BD1818"/>
          <cell r="BE1818">
            <v>45284.470138888886</v>
          </cell>
          <cell r="BF1818">
            <v>606.52986111111386</v>
          </cell>
          <cell r="BG1818"/>
          <cell r="BH1818"/>
        </row>
        <row r="1819">
          <cell r="E1819" t="str">
            <v>X23072742128</v>
          </cell>
          <cell r="F1819" t="str">
            <v>PRECIOSA DIAZ CASTILLO</v>
          </cell>
          <cell r="G1819" t="str">
            <v>COUNTRY CLUB, AYALA-ALABANG VILL, MUNTINLUPA</v>
          </cell>
          <cell r="H1819" t="str">
            <v>MUNTINLUPA CITY</v>
          </cell>
          <cell r="I1819" t="str">
            <v>PARAÑAQUE</v>
          </cell>
          <cell r="J1819"/>
          <cell r="K1819" t="str">
            <v>W/O ISSUE</v>
          </cell>
          <cell r="L1819" t="str">
            <v>POWERHOUSE</v>
          </cell>
          <cell r="M1819" t="str">
            <v>FCOMP</v>
          </cell>
          <cell r="N1819" t="str">
            <v>JSP</v>
          </cell>
          <cell r="O1819">
            <v>157.61000000000001</v>
          </cell>
          <cell r="P1819">
            <v>114.036</v>
          </cell>
          <cell r="Q1819">
            <v>237.67</v>
          </cell>
          <cell r="R1819">
            <v>91</v>
          </cell>
          <cell r="S1819">
            <v>881885.36</v>
          </cell>
          <cell r="T1819" t="str">
            <v>NEW</v>
          </cell>
          <cell r="U1819">
            <v>122827.87</v>
          </cell>
          <cell r="V1819">
            <v>66326.14</v>
          </cell>
          <cell r="W1819">
            <v>45273.675694444442</v>
          </cell>
          <cell r="X1819">
            <v>45280.540277777778</v>
          </cell>
          <cell r="Y1819">
            <v>45274</v>
          </cell>
          <cell r="Z1819"/>
          <cell r="AA1819">
            <v>45283.577777777777</v>
          </cell>
          <cell r="AB1819"/>
          <cell r="AC1819">
            <v>9.9020833333343035</v>
          </cell>
          <cell r="AD1819">
            <v>3.0374999999985448</v>
          </cell>
          <cell r="AE1819">
            <v>-45283.577777777777</v>
          </cell>
          <cell r="AF1819">
            <v>45294.635425988068</v>
          </cell>
          <cell r="AG1819">
            <v>45304.024687733036</v>
          </cell>
          <cell r="AH1819">
            <v>45323.675694444442</v>
          </cell>
          <cell r="AI1819">
            <v>0.30996017156865779</v>
          </cell>
          <cell r="AJ1819">
            <v>-984.42560386473428</v>
          </cell>
          <cell r="AK1819">
            <v>28</v>
          </cell>
          <cell r="AL1819">
            <v>34</v>
          </cell>
          <cell r="AM1819">
            <v>23.959731543624162</v>
          </cell>
          <cell r="AN1819">
            <v>30.348993288590602</v>
          </cell>
          <cell r="AO1819">
            <v>20.959731543624162</v>
          </cell>
          <cell r="AP1819">
            <v>46</v>
          </cell>
          <cell r="AQ1819">
            <v>36.800000000000004</v>
          </cell>
          <cell r="AR1819">
            <v>31.800000000000004</v>
          </cell>
          <cell r="AS1819">
            <v>45320.37777777778</v>
          </cell>
          <cell r="AT1819">
            <v>45315.37777777778</v>
          </cell>
          <cell r="AU1819"/>
          <cell r="AV1819"/>
          <cell r="AW1819"/>
          <cell r="AX1819"/>
          <cell r="AY1819"/>
          <cell r="AZ1819"/>
          <cell r="BA1819"/>
          <cell r="BB1819"/>
          <cell r="BC1819" t="str">
            <v>NO COC</v>
          </cell>
          <cell r="BD1819" t="str">
            <v>PARTIALLY BILLED</v>
          </cell>
          <cell r="BE1819">
            <v>45286.577777777777</v>
          </cell>
          <cell r="BF1819">
            <v>604.42222222222335</v>
          </cell>
          <cell r="BG1819"/>
          <cell r="BH1819"/>
        </row>
        <row r="1820">
          <cell r="E1820"/>
          <cell r="F1820"/>
          <cell r="G1820"/>
          <cell r="H1820"/>
          <cell r="I1820"/>
          <cell r="J1820"/>
          <cell r="K1820"/>
          <cell r="L1820"/>
          <cell r="M1820"/>
          <cell r="N1820"/>
          <cell r="O1820"/>
          <cell r="P1820"/>
          <cell r="Q1820"/>
          <cell r="R1820"/>
          <cell r="S1820"/>
          <cell r="T1820"/>
          <cell r="U1820"/>
          <cell r="V1820"/>
          <cell r="W1820"/>
          <cell r="X1820"/>
          <cell r="Y1820"/>
          <cell r="Z1820"/>
          <cell r="AA1820"/>
          <cell r="AB1820"/>
          <cell r="AC1820"/>
          <cell r="AD1820"/>
          <cell r="AE1820"/>
          <cell r="AF1820"/>
          <cell r="AG1820"/>
          <cell r="AH1820"/>
          <cell r="AI1820"/>
          <cell r="AJ1820"/>
          <cell r="AK1820"/>
          <cell r="AL1820"/>
          <cell r="AM1820"/>
          <cell r="AN1820"/>
          <cell r="AO1820"/>
          <cell r="AP1820"/>
          <cell r="AQ1820"/>
          <cell r="AR1820"/>
          <cell r="AS1820"/>
          <cell r="AT1820"/>
          <cell r="AU1820"/>
          <cell r="AV1820"/>
          <cell r="AW1820"/>
          <cell r="AX1820"/>
          <cell r="AY1820"/>
          <cell r="AZ1820"/>
          <cell r="BA1820"/>
          <cell r="BB1820"/>
          <cell r="BC1820"/>
          <cell r="BD1820"/>
          <cell r="BE1820"/>
          <cell r="BF1820"/>
          <cell r="BG1820"/>
          <cell r="BH1820"/>
        </row>
        <row r="1821">
          <cell r="E1821"/>
          <cell r="F1821"/>
          <cell r="G1821"/>
          <cell r="H1821"/>
          <cell r="I1821"/>
          <cell r="J1821"/>
          <cell r="K1821"/>
          <cell r="L1821"/>
          <cell r="M1821"/>
          <cell r="N1821"/>
          <cell r="O1821"/>
          <cell r="P1821"/>
          <cell r="Q1821"/>
          <cell r="R1821"/>
          <cell r="S1821"/>
          <cell r="T1821"/>
          <cell r="U1821"/>
          <cell r="V1821"/>
          <cell r="W1821"/>
          <cell r="X1821"/>
          <cell r="Y1821"/>
          <cell r="Z1821"/>
          <cell r="AA1821"/>
          <cell r="AB1821"/>
          <cell r="AC1821"/>
          <cell r="AD1821"/>
          <cell r="AE1821"/>
          <cell r="AF1821"/>
          <cell r="AG1821"/>
          <cell r="AH1821"/>
          <cell r="AI1821"/>
          <cell r="AJ1821"/>
          <cell r="AK1821"/>
          <cell r="AL1821"/>
          <cell r="AM1821"/>
          <cell r="AN1821"/>
          <cell r="AO1821"/>
          <cell r="AP1821"/>
          <cell r="AQ1821"/>
          <cell r="AR1821"/>
          <cell r="AS1821"/>
          <cell r="AT1821"/>
          <cell r="AU1821"/>
          <cell r="AV1821"/>
          <cell r="AW1821"/>
          <cell r="AX1821"/>
          <cell r="AY1821"/>
          <cell r="AZ1821"/>
          <cell r="BA1821"/>
          <cell r="BB1821"/>
          <cell r="BC1821"/>
          <cell r="BD1821"/>
          <cell r="BE1821"/>
          <cell r="BF1821"/>
          <cell r="BG1821"/>
          <cell r="BH1821"/>
        </row>
        <row r="1827">
          <cell r="U1827"/>
          <cell r="V1827"/>
        </row>
        <row r="1828">
          <cell r="U1828"/>
        </row>
        <row r="1850">
          <cell r="BD1850" t="str">
            <v xml:space="preserve"> </v>
          </cell>
        </row>
      </sheetData>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VwJxZcQAUuBvjB4wY97i-LMSCVtfTxFiAbuEUSkm0Lsq-L6FX_0Q7oLiKbg-qNH" itemId="01KBCUT4DRBJPHW2Q5LZFZHHT2FYQPSPRE">
      <xxl21:absoluteUrl r:id="rId2"/>
    </xxl21:alternateUrls>
    <sheetNames>
      <sheetName val="Sheet1"/>
      <sheetName val="Chart5"/>
      <sheetName val="C1"/>
      <sheetName val="UG-SLEM"/>
      <sheetName val="PCA SUMMARY"/>
    </sheetNames>
    <sheetDataSet>
      <sheetData sheetId="0"/>
      <sheetData sheetId="1"/>
      <sheetData sheetId="2">
        <row r="1">
          <cell r="E1"/>
          <cell r="F1"/>
          <cell r="G1"/>
          <cell r="H1"/>
          <cell r="I1"/>
          <cell r="J1"/>
          <cell r="K1" t="str">
            <v>F</v>
          </cell>
          <cell r="L1">
            <v>45293</v>
          </cell>
          <cell r="M1"/>
          <cell r="N1"/>
          <cell r="O1"/>
          <cell r="P1"/>
          <cell r="Q1"/>
          <cell r="R1"/>
          <cell r="S1"/>
          <cell r="U1"/>
          <cell r="V1"/>
          <cell r="W1"/>
          <cell r="X1"/>
          <cell r="Y1" t="str">
            <v>PERFORMANCE</v>
          </cell>
          <cell r="Z1"/>
          <cell r="AA1"/>
          <cell r="AB1"/>
          <cell r="AC1"/>
          <cell r="AD1" t="str">
            <v>RED(Above 50Days)</v>
          </cell>
          <cell r="AE1"/>
          <cell r="AF1"/>
          <cell r="AG1"/>
          <cell r="AH1"/>
          <cell r="AI1" t="str">
            <v>NEW KPI (Starting October 2021)</v>
          </cell>
          <cell r="AJ1"/>
          <cell r="AK1"/>
          <cell r="AL1"/>
          <cell r="AM1" t="str">
            <v>COMPUTATION: FOR FCOMP</v>
          </cell>
          <cell r="AN1"/>
          <cell r="AO1"/>
          <cell r="AP1"/>
          <cell r="AQ1"/>
          <cell r="AR1" t="str">
            <v>FOR COMP</v>
          </cell>
          <cell r="AS1"/>
          <cell r="AT1"/>
          <cell r="AU1" t="str">
            <v>(-5)</v>
          </cell>
          <cell r="AV1" t="str">
            <v>0.75 aspiration</v>
          </cell>
          <cell r="AW1"/>
          <cell r="AX1"/>
          <cell r="AY1"/>
          <cell r="AZ1"/>
          <cell r="BA1"/>
          <cell r="BB1"/>
          <cell r="BC1" t="str">
            <v>0.75 aspiration</v>
          </cell>
          <cell r="BD1" t="str">
            <v>REMARKS</v>
          </cell>
          <cell r="BE1"/>
          <cell r="BF1" t="str">
            <v>CERTIFICATE OF COMPLETION</v>
          </cell>
          <cell r="BG1"/>
          <cell r="BH1"/>
          <cell r="BI1"/>
        </row>
        <row r="2">
          <cell r="E2" t="str">
            <v>WO NO</v>
          </cell>
          <cell r="F2" t="str">
            <v>DESCRIPTION</v>
          </cell>
          <cell r="G2" t="str">
            <v>LOCATION</v>
          </cell>
          <cell r="H2" t="str">
            <v>MUNICIPALITY</v>
          </cell>
          <cell r="I2" t="str">
            <v>AREA OF RESPONSIBILITY</v>
          </cell>
          <cell r="J2" t="str">
            <v>VENDOR REMARKS</v>
          </cell>
          <cell r="K2" t="str">
            <v>C1 REMARKS</v>
          </cell>
          <cell r="L2" t="str">
            <v>ASSIGNED</v>
          </cell>
          <cell r="M2" t="str">
            <v>STATUS</v>
          </cell>
          <cell r="N2" t="str">
            <v>SUPERVISOR</v>
          </cell>
          <cell r="O2" t="str">
            <v>C1 CONTRACTOR MANHOUR</v>
          </cell>
          <cell r="P2" t="str">
            <v>.</v>
          </cell>
          <cell r="Q2" t="str">
            <v>TOTAL MANHOURS</v>
          </cell>
          <cell r="R2" t="str">
            <v>APPLIED LOAD</v>
          </cell>
          <cell r="S2" t="str">
            <v>TYPE</v>
          </cell>
          <cell r="T2" t="str">
            <v>TOTAL PLANNED PROJECT COST</v>
          </cell>
          <cell r="U2" t="str">
            <v>TOTAL ESTIMATED COST (SERVICES)</v>
          </cell>
          <cell r="V2" t="str">
            <v>BILLED / PARTIALLY BILLED COST</v>
          </cell>
          <cell r="W2" t="str">
            <v>% BILLED</v>
          </cell>
          <cell r="X2" t="str">
            <v>DATE WMTRL</v>
          </cell>
          <cell r="Y2" t="str">
            <v>DATE SCHED</v>
          </cell>
          <cell r="Z2" t="str">
            <v>DATE RECEIVED BY VC</v>
          </cell>
          <cell r="AA2" t="str">
            <v>ACTUAL DATE COMPLETED ON SITE</v>
          </cell>
          <cell r="AB2" t="str">
            <v>DATE FCOMP</v>
          </cell>
          <cell r="AC2" t="str">
            <v>DATE COMP</v>
          </cell>
          <cell r="AD2" t="str">
            <v># of days WMTRL TO FCOMP
APT Without Exclusion (SPT)</v>
          </cell>
          <cell r="AE2" t="str">
            <v># of days SCHED TO FCOMP</v>
          </cell>
          <cell r="AF2" t="str">
            <v># of days COMP</v>
          </cell>
          <cell r="AG2" t="str">
            <v>(0.75) DATE NEEDED FOR  WMTRL TO FCOMP</v>
          </cell>
          <cell r="AH2" t="str">
            <v>(0.95) DATE NEEDED FOR FCOMP</v>
          </cell>
          <cell r="AI2" t="str">
            <v>(50 DAYS) DATE NEEDED FOR  WMTRL TO FCOMP</v>
          </cell>
          <cell r="AJ2" t="str">
            <v>COMPUTED INDEX (WMTRL TO FCOMP)
CCTI Without Exclusion</v>
          </cell>
          <cell r="AK2" t="str">
            <v>COMPUTED INDEX (COMP)</v>
          </cell>
          <cell r="AL2" t="str">
            <v>SPT(M)</v>
          </cell>
          <cell r="AM2" t="str">
            <v>SPT(L)</v>
          </cell>
          <cell r="AN2" t="str">
            <v>0.75 DURATION (DAYS)</v>
          </cell>
          <cell r="AO2" t="str">
            <v>0.95 DURATION (DAYS)</v>
          </cell>
          <cell r="AP2" t="str">
            <v>TARGET DAYS</v>
          </cell>
          <cell r="AQ2" t="str">
            <v>SPT(M) for comp</v>
          </cell>
          <cell r="AR2" t="str">
            <v>DURATION (DAYS)COMP</v>
          </cell>
          <cell r="AS2" t="str">
            <v>TARGET DAYS (COMP)</v>
          </cell>
          <cell r="AT2" t="str">
            <v>DATE NEEDED TO COMP</v>
          </cell>
          <cell r="AU2" t="str">
            <v>TARGET DATE TO COMP</v>
          </cell>
          <cell r="AV2" t="str">
            <v>REASON (FOR EXCLUSION)</v>
          </cell>
          <cell r="AW2" t="str">
            <v>FOR CCTI EXCLUSION (Y/N)</v>
          </cell>
          <cell r="AX2" t="str">
            <v>ENCODED IN EAM (Y/N)</v>
          </cell>
          <cell r="AY2" t="str">
            <v>VALIDATED BY DCSAM (Y/N)</v>
          </cell>
          <cell r="AZ2" t="str">
            <v>For APT Exclusion (Y/N)</v>
          </cell>
          <cell r="BA2" t="str">
            <v>START  DATE</v>
          </cell>
          <cell r="BB2" t="str">
            <v>DURATION FOR EXCLUSION</v>
          </cell>
          <cell r="BC2" t="str">
            <v>END DATE (FOR EXCLUSION)</v>
          </cell>
          <cell r="BD2" t="str">
            <v>REMARKS</v>
          </cell>
          <cell r="BE2" t="str">
            <v>REMARKS 2</v>
          </cell>
          <cell r="BF2" t="str">
            <v>DATE NEEDED TO SUBMIT COC</v>
          </cell>
          <cell r="BG2" t="str">
            <v>AGEING SUBMISSION OF COC</v>
          </cell>
          <cell r="BH2" t="str">
            <v>DATE COMPLETED</v>
          </cell>
          <cell r="BI2" t="str">
            <v>ACTUAL RECEIVED</v>
          </cell>
        </row>
        <row r="3">
          <cell r="E3" t="str">
            <v>X23072760604</v>
          </cell>
          <cell r="F3" t="str">
            <v>CITY GOVT OF MUNTINLUPA (SUCAT ELEMENTARY SCHOOL)</v>
          </cell>
          <cell r="G3" t="str">
            <v>PUROK 4, PUROK 4, MUNTINLUPA</v>
          </cell>
          <cell r="H3" t="str">
            <v>MUNTINLUPA CITY</v>
          </cell>
          <cell r="I3" t="str">
            <v>PARAÑAQUE</v>
          </cell>
          <cell r="J3" t="str">
            <v>Completed</v>
          </cell>
          <cell r="K3" t="str">
            <v>No PO due to contract budget concerns</v>
          </cell>
          <cell r="L3" t="str">
            <v>VJC</v>
          </cell>
          <cell r="M3" t="str">
            <v>CLOSE</v>
          </cell>
          <cell r="N3" t="str">
            <v>JSB</v>
          </cell>
          <cell r="O3">
            <v>32.566700000000004</v>
          </cell>
          <cell r="P3"/>
          <cell r="Q3">
            <v>964.72</v>
          </cell>
          <cell r="R3">
            <v>0</v>
          </cell>
          <cell r="S3" t="str">
            <v>MODIFICATION</v>
          </cell>
          <cell r="T3">
            <v>155827.38</v>
          </cell>
          <cell r="U3">
            <v>25379.17</v>
          </cell>
          <cell r="V3">
            <v>25379.17</v>
          </cell>
          <cell r="W3">
            <v>1</v>
          </cell>
          <cell r="X3">
            <v>45135</v>
          </cell>
          <cell r="Y3">
            <v>45140</v>
          </cell>
          <cell r="Z3">
            <v>45138</v>
          </cell>
          <cell r="AA3"/>
          <cell r="AB3">
            <v>45304.619131944448</v>
          </cell>
          <cell r="AC3">
            <v>45648.932638888888</v>
          </cell>
          <cell r="AD3">
            <v>169.61913194444787</v>
          </cell>
          <cell r="AE3">
            <v>164.61913194444787</v>
          </cell>
          <cell r="AF3">
            <v>344.31350694443972</v>
          </cell>
          <cell r="AG3">
            <v>45159.83505154639</v>
          </cell>
          <cell r="AH3">
            <v>45170.257731958765</v>
          </cell>
          <cell r="AI3">
            <v>45185</v>
          </cell>
          <cell r="AJ3">
            <v>4.5702932773920679</v>
          </cell>
          <cell r="AK3">
            <v>6.2602455808079949</v>
          </cell>
          <cell r="AL3">
            <v>40</v>
          </cell>
          <cell r="AM3">
            <v>36</v>
          </cell>
          <cell r="AN3">
            <v>27.835051546391753</v>
          </cell>
          <cell r="AO3">
            <v>35.257731958762882</v>
          </cell>
          <cell r="AP3">
            <v>24.835051546391753</v>
          </cell>
          <cell r="AQ3">
            <v>55</v>
          </cell>
          <cell r="AR3">
            <v>44</v>
          </cell>
          <cell r="AS3">
            <v>39</v>
          </cell>
          <cell r="AT3">
            <v>45348.619131944448</v>
          </cell>
          <cell r="AU3">
            <v>45343.619131944448</v>
          </cell>
          <cell r="AV3"/>
          <cell r="AW3"/>
          <cell r="AX3"/>
          <cell r="AY3"/>
          <cell r="AZ3"/>
          <cell r="BA3"/>
          <cell r="BB3"/>
          <cell r="BC3"/>
          <cell r="BD3" t="str">
            <v>PAID</v>
          </cell>
          <cell r="BE3"/>
          <cell r="BF3">
            <v>45307.619131944448</v>
          </cell>
          <cell r="BG3">
            <v>-126.61913194444787</v>
          </cell>
          <cell r="BH3">
            <v>45144</v>
          </cell>
          <cell r="BI3">
            <v>45181</v>
          </cell>
        </row>
        <row r="4">
          <cell r="E4" t="str">
            <v>X23083218820</v>
          </cell>
          <cell r="F4" t="str">
            <v>NEW GOLDEN CITY BUILDERS &amp; DEVT CORP</v>
          </cell>
          <cell r="G4" t="str">
            <v>QUIRINO, TAMBO, PARANAQUE</v>
          </cell>
          <cell r="H4" t="str">
            <v>PARAÑAQUE CITY</v>
          </cell>
          <cell r="I4" t="str">
            <v>PARAÑAQUE</v>
          </cell>
          <cell r="J4" t="str">
            <v>Completed</v>
          </cell>
          <cell r="K4" t="str">
            <v>No PO due to contract budget concerns</v>
          </cell>
          <cell r="L4" t="str">
            <v>VJC</v>
          </cell>
          <cell r="M4" t="str">
            <v>CLOSE</v>
          </cell>
          <cell r="N4" t="str">
            <v>JSP</v>
          </cell>
          <cell r="O4">
            <v>85.700000000000017</v>
          </cell>
          <cell r="P4"/>
          <cell r="Q4">
            <v>964.72</v>
          </cell>
          <cell r="R4">
            <v>0</v>
          </cell>
          <cell r="S4" t="str">
            <v>TERMINATION</v>
          </cell>
          <cell r="T4">
            <v>100831.6</v>
          </cell>
          <cell r="U4">
            <v>97583.679999999993</v>
          </cell>
          <cell r="V4">
            <v>91943.1</v>
          </cell>
          <cell r="W4">
            <v>0.9421975067962185</v>
          </cell>
          <cell r="X4">
            <v>45168.65625</v>
          </cell>
          <cell r="Y4">
            <v>45174</v>
          </cell>
          <cell r="Z4">
            <v>45170</v>
          </cell>
          <cell r="AA4"/>
          <cell r="AB4">
            <v>45301.600601851853</v>
          </cell>
          <cell r="AC4">
            <v>45356.582638888889</v>
          </cell>
          <cell r="AD4">
            <v>132.94435185185284</v>
          </cell>
          <cell r="AE4">
            <v>127.60060185185284</v>
          </cell>
          <cell r="AF4">
            <v>54.982037037036207</v>
          </cell>
          <cell r="AG4">
            <v>45193.49130154639</v>
          </cell>
          <cell r="AH4">
            <v>45203.913981958765</v>
          </cell>
          <cell r="AI4">
            <v>45218.65625</v>
          </cell>
          <cell r="AJ4">
            <v>3.5821117026749238</v>
          </cell>
          <cell r="AK4">
            <v>0.99967340067338561</v>
          </cell>
          <cell r="AL4">
            <v>40</v>
          </cell>
          <cell r="AM4">
            <v>36</v>
          </cell>
          <cell r="AN4">
            <v>27.835051546391753</v>
          </cell>
          <cell r="AO4">
            <v>35.257731958762882</v>
          </cell>
          <cell r="AP4">
            <v>24.835051546391753</v>
          </cell>
          <cell r="AQ4">
            <v>55</v>
          </cell>
          <cell r="AR4">
            <v>44</v>
          </cell>
          <cell r="AS4">
            <v>39</v>
          </cell>
          <cell r="AT4">
            <v>45345.600601851853</v>
          </cell>
          <cell r="AU4">
            <v>45340.600601851853</v>
          </cell>
          <cell r="AV4"/>
          <cell r="AW4"/>
          <cell r="AX4"/>
          <cell r="AY4"/>
          <cell r="AZ4"/>
          <cell r="BA4"/>
          <cell r="BB4"/>
          <cell r="BC4"/>
          <cell r="BD4" t="str">
            <v>PAID</v>
          </cell>
          <cell r="BE4"/>
          <cell r="BF4">
            <v>45304.600601851853</v>
          </cell>
          <cell r="BG4">
            <v>-121.60060185185284</v>
          </cell>
          <cell r="BH4">
            <v>45176</v>
          </cell>
          <cell r="BI4">
            <v>45183</v>
          </cell>
        </row>
        <row r="5">
          <cell r="E5" t="str">
            <v>R22732627</v>
          </cell>
          <cell r="F5" t="str">
            <v>SEMBRANO DIEGO JR. ZUÑIGA</v>
          </cell>
          <cell r="G5" t="str">
            <v>2ND, GHQ VILL, TAGUIG CITY</v>
          </cell>
          <cell r="H5" t="str">
            <v>TAGUIG CITY</v>
          </cell>
          <cell r="I5" t="str">
            <v>PARAÑAQUE</v>
          </cell>
          <cell r="J5" t="str">
            <v>done last 08/31/23 / Completed</v>
          </cell>
          <cell r="K5" t="str">
            <v>No PO due to contract budget concerns</v>
          </cell>
          <cell r="L5" t="str">
            <v>VJC</v>
          </cell>
          <cell r="M5" t="str">
            <v>CLOSE</v>
          </cell>
          <cell r="N5" t="str">
            <v>JSB</v>
          </cell>
          <cell r="O5">
            <v>12.880000000000003</v>
          </cell>
          <cell r="P5"/>
          <cell r="Q5">
            <v>964.72</v>
          </cell>
          <cell r="R5">
            <v>0</v>
          </cell>
          <cell r="S5" t="str">
            <v>PCA RELOC</v>
          </cell>
          <cell r="T5">
            <v>61843.68</v>
          </cell>
          <cell r="U5">
            <v>33538.99</v>
          </cell>
          <cell r="V5">
            <v>25116.76</v>
          </cell>
          <cell r="W5">
            <v>0.7488824201325085</v>
          </cell>
          <cell r="X5">
            <v>45162.441666666666</v>
          </cell>
          <cell r="Y5">
            <v>45167</v>
          </cell>
          <cell r="Z5">
            <v>45163</v>
          </cell>
          <cell r="AA5"/>
          <cell r="AB5">
            <v>45301.599606481483</v>
          </cell>
          <cell r="AC5">
            <v>45643.425694444442</v>
          </cell>
          <cell r="AD5">
            <v>139.15793981481693</v>
          </cell>
          <cell r="AE5">
            <v>134.59960648148262</v>
          </cell>
          <cell r="AF5">
            <v>341.82608796295972</v>
          </cell>
          <cell r="AG5">
            <v>45187.276718213056</v>
          </cell>
          <cell r="AH5">
            <v>45197.699398625431</v>
          </cell>
          <cell r="AI5">
            <v>45212.441666666666</v>
          </cell>
          <cell r="AJ5">
            <v>3.7495333783436782</v>
          </cell>
          <cell r="AK5">
            <v>6.2150197811447221</v>
          </cell>
          <cell r="AL5">
            <v>40</v>
          </cell>
          <cell r="AM5">
            <v>36</v>
          </cell>
          <cell r="AN5">
            <v>27.835051546391753</v>
          </cell>
          <cell r="AO5">
            <v>35.257731958762882</v>
          </cell>
          <cell r="AP5">
            <v>24.835051546391753</v>
          </cell>
          <cell r="AQ5">
            <v>55</v>
          </cell>
          <cell r="AR5">
            <v>44</v>
          </cell>
          <cell r="AS5">
            <v>39</v>
          </cell>
          <cell r="AT5">
            <v>45345.599606481483</v>
          </cell>
          <cell r="AU5">
            <v>45340.599606481483</v>
          </cell>
          <cell r="AV5"/>
          <cell r="AW5"/>
          <cell r="AX5"/>
          <cell r="AY5"/>
          <cell r="AZ5"/>
          <cell r="BA5"/>
          <cell r="BB5"/>
          <cell r="BC5"/>
          <cell r="BD5" t="str">
            <v>PAID</v>
          </cell>
          <cell r="BE5" t="str">
            <v>WITH BACKJOB</v>
          </cell>
          <cell r="BF5">
            <v>45304.599606481483</v>
          </cell>
          <cell r="BG5">
            <v>-104.59960648148262</v>
          </cell>
          <cell r="BH5">
            <v>45169</v>
          </cell>
          <cell r="BI5">
            <v>45200</v>
          </cell>
        </row>
        <row r="6">
          <cell r="E6" t="str">
            <v>X23072588662</v>
          </cell>
          <cell r="F6" t="str">
            <v>HERSH KAMAL ABICHANDANI</v>
          </cell>
          <cell r="G6" t="str">
            <v>TEHERAN, MERVILLE SUBD, PARANAQUE</v>
          </cell>
          <cell r="H6" t="str">
            <v>PARAÑAQUE CITY</v>
          </cell>
          <cell r="I6" t="str">
            <v>PARAÑAQUE</v>
          </cell>
          <cell r="J6" t="str">
            <v>digging 9/11/23 / Completed</v>
          </cell>
          <cell r="K6" t="str">
            <v>No PO due to contract budget concerns</v>
          </cell>
          <cell r="L6" t="str">
            <v>VJC</v>
          </cell>
          <cell r="M6" t="str">
            <v>CLOSE</v>
          </cell>
          <cell r="N6" t="str">
            <v>JSP</v>
          </cell>
          <cell r="O6">
            <v>71.87260000000002</v>
          </cell>
          <cell r="P6"/>
          <cell r="Q6">
            <v>964.72</v>
          </cell>
          <cell r="R6">
            <v>42</v>
          </cell>
          <cell r="S6" t="str">
            <v>MODIFICATION</v>
          </cell>
          <cell r="T6">
            <v>517927.42</v>
          </cell>
          <cell r="U6">
            <v>72078.92</v>
          </cell>
          <cell r="V6">
            <v>71915.27</v>
          </cell>
          <cell r="W6">
            <v>0.9977295719747189</v>
          </cell>
          <cell r="X6">
            <v>45170.65902777778</v>
          </cell>
          <cell r="Y6">
            <v>45173.537499999999</v>
          </cell>
          <cell r="Z6">
            <v>45174</v>
          </cell>
          <cell r="AA6"/>
          <cell r="AB6">
            <v>45301.605462962965</v>
          </cell>
          <cell r="AC6">
            <v>45418.632638888892</v>
          </cell>
          <cell r="AD6">
            <v>130.94643518518569</v>
          </cell>
          <cell r="AE6">
            <v>128.0679629629667</v>
          </cell>
          <cell r="AF6">
            <v>117.02717592592671</v>
          </cell>
          <cell r="AG6">
            <v>45195.494079324169</v>
          </cell>
          <cell r="AH6">
            <v>45205.916759736545</v>
          </cell>
          <cell r="AI6">
            <v>45220.65902777778</v>
          </cell>
          <cell r="AJ6">
            <v>3.5282789480452807</v>
          </cell>
          <cell r="AK6">
            <v>2.1277668350168493</v>
          </cell>
          <cell r="AL6">
            <v>40</v>
          </cell>
          <cell r="AM6">
            <v>36</v>
          </cell>
          <cell r="AN6">
            <v>27.835051546391753</v>
          </cell>
          <cell r="AO6">
            <v>35.257731958762882</v>
          </cell>
          <cell r="AP6">
            <v>24.835051546391753</v>
          </cell>
          <cell r="AQ6">
            <v>55</v>
          </cell>
          <cell r="AR6">
            <v>44</v>
          </cell>
          <cell r="AS6">
            <v>39</v>
          </cell>
          <cell r="AT6">
            <v>45345.605462962965</v>
          </cell>
          <cell r="AU6">
            <v>45340.605462962965</v>
          </cell>
          <cell r="AV6"/>
          <cell r="AW6"/>
          <cell r="AX6"/>
          <cell r="AY6"/>
          <cell r="AZ6"/>
          <cell r="BA6"/>
          <cell r="BB6"/>
          <cell r="BC6"/>
          <cell r="BD6" t="str">
            <v>PAID</v>
          </cell>
          <cell r="BE6"/>
          <cell r="BF6">
            <v>45304.605462962965</v>
          </cell>
          <cell r="BG6">
            <v>-104.60546296296525</v>
          </cell>
          <cell r="BH6">
            <v>45182</v>
          </cell>
          <cell r="BI6">
            <v>45200</v>
          </cell>
        </row>
        <row r="7">
          <cell r="E7" t="str">
            <v>X23072555793</v>
          </cell>
          <cell r="F7" t="str">
            <v>CITY GOVERNMENT OF TAGUIG</v>
          </cell>
          <cell r="G7" t="str">
            <v>BLOCK 150, CENTRAL BICUTAN/SITIO CENTRAL, TAGUIG CITY</v>
          </cell>
          <cell r="H7" t="str">
            <v>TAGUIG CITY</v>
          </cell>
          <cell r="I7" t="str">
            <v>PARAÑAQUE</v>
          </cell>
          <cell r="J7" t="str">
            <v>Completed</v>
          </cell>
          <cell r="K7" t="str">
            <v>No PO due to contract budget concerns</v>
          </cell>
          <cell r="L7" t="str">
            <v>VJC</v>
          </cell>
          <cell r="M7" t="str">
            <v>FCOMP</v>
          </cell>
          <cell r="N7" t="str">
            <v>JSB</v>
          </cell>
          <cell r="O7">
            <v>250.73289999999992</v>
          </cell>
          <cell r="P7"/>
          <cell r="Q7">
            <v>964.72</v>
          </cell>
          <cell r="R7">
            <v>105</v>
          </cell>
          <cell r="S7" t="str">
            <v>MODIFICATION</v>
          </cell>
          <cell r="T7">
            <v>1682160.37</v>
          </cell>
          <cell r="U7">
            <v>257698.99</v>
          </cell>
          <cell r="V7">
            <v>188317.56</v>
          </cell>
          <cell r="W7">
            <v>0.73076561146009922</v>
          </cell>
          <cell r="X7">
            <v>45138.538888888892</v>
          </cell>
          <cell r="Y7">
            <v>45145</v>
          </cell>
          <cell r="Z7">
            <v>45139</v>
          </cell>
          <cell r="AA7"/>
          <cell r="AB7">
            <v>45301.597824074073</v>
          </cell>
          <cell r="AC7"/>
          <cell r="AD7">
            <v>163.05893518518133</v>
          </cell>
          <cell r="AE7">
            <v>156.59782407407329</v>
          </cell>
          <cell r="AF7">
            <v>-45301.597824074073</v>
          </cell>
          <cell r="AG7">
            <v>45161.07080378251</v>
          </cell>
          <cell r="AH7">
            <v>45170.87931442081</v>
          </cell>
          <cell r="AI7">
            <v>45188.538888888892</v>
          </cell>
          <cell r="AJ7">
            <v>4.7898562210647011</v>
          </cell>
          <cell r="AK7">
            <v>-823.66541498316496</v>
          </cell>
          <cell r="AL7">
            <v>40</v>
          </cell>
          <cell r="AM7">
            <v>32</v>
          </cell>
          <cell r="AN7">
            <v>25.531914893617024</v>
          </cell>
          <cell r="AO7">
            <v>32.340425531914896</v>
          </cell>
          <cell r="AP7">
            <v>22.531914893617024</v>
          </cell>
          <cell r="AQ7">
            <v>55</v>
          </cell>
          <cell r="AR7">
            <v>44</v>
          </cell>
          <cell r="AS7">
            <v>39</v>
          </cell>
          <cell r="AT7">
            <v>45345.597824074073</v>
          </cell>
          <cell r="AU7">
            <v>45340.597824074073</v>
          </cell>
          <cell r="AV7"/>
          <cell r="AW7"/>
          <cell r="AX7"/>
          <cell r="AY7"/>
          <cell r="AZ7"/>
          <cell r="BA7"/>
          <cell r="BB7"/>
          <cell r="BC7"/>
          <cell r="BD7" t="str">
            <v>ON GOING MAT RETURN</v>
          </cell>
          <cell r="BE7" t="str">
            <v>PARTIALLY BILLED; WITH BACKJOB</v>
          </cell>
          <cell r="BF7">
            <v>45304.597824074073</v>
          </cell>
          <cell r="BG7">
            <v>-100.59782407407329</v>
          </cell>
          <cell r="BH7">
            <v>45168</v>
          </cell>
          <cell r="BI7">
            <v>45204</v>
          </cell>
        </row>
        <row r="8">
          <cell r="E8" t="str">
            <v>X23062314144</v>
          </cell>
          <cell r="F8" t="str">
            <v>PENAFRANCIA PAYORAN XU</v>
          </cell>
          <cell r="G8" t="str">
            <v>T. CLAUDIO, BACLARAN, PARANAQUE</v>
          </cell>
          <cell r="H8" t="str">
            <v>PARAÑAQUE CITY</v>
          </cell>
          <cell r="I8" t="str">
            <v>PARAÑAQUE</v>
          </cell>
          <cell r="J8" t="str">
            <v>Completed</v>
          </cell>
          <cell r="K8" t="str">
            <v>No PO due to contract budget concerns</v>
          </cell>
          <cell r="L8" t="str">
            <v>VJC</v>
          </cell>
          <cell r="M8" t="str">
            <v>CLOSE</v>
          </cell>
          <cell r="N8" t="str">
            <v>JSB</v>
          </cell>
          <cell r="O8">
            <v>14.632799999999998</v>
          </cell>
          <cell r="P8"/>
          <cell r="Q8">
            <v>964.72</v>
          </cell>
          <cell r="R8">
            <v>99</v>
          </cell>
          <cell r="S8" t="str">
            <v>MODIFICATION</v>
          </cell>
          <cell r="T8">
            <v>253488.58</v>
          </cell>
          <cell r="U8">
            <v>27190.3</v>
          </cell>
          <cell r="V8">
            <v>28654.659999999996</v>
          </cell>
          <cell r="W8">
            <v>1.0538559706954318</v>
          </cell>
          <cell r="X8">
            <v>45118.370138888888</v>
          </cell>
          <cell r="Y8">
            <v>45120</v>
          </cell>
          <cell r="Z8">
            <v>45118</v>
          </cell>
          <cell r="AA8"/>
          <cell r="AB8">
            <v>45301.569953703707</v>
          </cell>
          <cell r="AC8">
            <v>45513.35833333333</v>
          </cell>
          <cell r="AD8">
            <v>183.19981481481955</v>
          </cell>
          <cell r="AE8">
            <v>181.56995370370714</v>
          </cell>
          <cell r="AF8">
            <v>211.7883796296228</v>
          </cell>
          <cell r="AG8">
            <v>45142.071709569514</v>
          </cell>
          <cell r="AH8">
            <v>45152.192128417686</v>
          </cell>
          <cell r="AI8">
            <v>45168.370138888888</v>
          </cell>
          <cell r="AJ8">
            <v>5.1457595043574305</v>
          </cell>
          <cell r="AK8">
            <v>3.8506978114476871</v>
          </cell>
          <cell r="AL8">
            <v>40</v>
          </cell>
          <cell r="AM8">
            <v>34</v>
          </cell>
          <cell r="AN8">
            <v>26.701570680628272</v>
          </cell>
          <cell r="AO8">
            <v>33.821989528795811</v>
          </cell>
          <cell r="AP8">
            <v>23.701570680628272</v>
          </cell>
          <cell r="AQ8">
            <v>55</v>
          </cell>
          <cell r="AR8">
            <v>44</v>
          </cell>
          <cell r="AS8">
            <v>39</v>
          </cell>
          <cell r="AT8">
            <v>45345.569953703707</v>
          </cell>
          <cell r="AU8">
            <v>45340.569953703707</v>
          </cell>
          <cell r="AV8"/>
          <cell r="AW8"/>
          <cell r="AX8"/>
          <cell r="AY8"/>
          <cell r="AZ8"/>
          <cell r="BA8"/>
          <cell r="BB8"/>
          <cell r="BC8"/>
          <cell r="BD8" t="str">
            <v>PAID</v>
          </cell>
          <cell r="BE8"/>
          <cell r="BF8">
            <v>45304.569953703707</v>
          </cell>
          <cell r="BG8">
            <v>-93.569953703707142</v>
          </cell>
          <cell r="BH8">
            <v>45131</v>
          </cell>
          <cell r="BI8">
            <v>45211</v>
          </cell>
        </row>
        <row r="9">
          <cell r="E9" t="str">
            <v>X23010286718</v>
          </cell>
          <cell r="F9" t="str">
            <v>CITY GOVERNMENT OF PARAÑAQUE</v>
          </cell>
          <cell r="G9" t="str">
            <v>4TH, UNITED PARANAQUE 5, PARANAQUE</v>
          </cell>
          <cell r="H9" t="str">
            <v>PARAÑAQUE CITY</v>
          </cell>
          <cell r="I9" t="str">
            <v>PARAÑAQUE</v>
          </cell>
          <cell r="J9" t="str">
            <v>with PAI 0919 morning, completed</v>
          </cell>
          <cell r="K9" t="str">
            <v>No PO due to contract budget concerns</v>
          </cell>
          <cell r="L9" t="str">
            <v>VJC</v>
          </cell>
          <cell r="M9" t="str">
            <v>CLOSE</v>
          </cell>
          <cell r="N9" t="str">
            <v>JSB</v>
          </cell>
          <cell r="O9">
            <v>125.35550000000001</v>
          </cell>
          <cell r="P9"/>
          <cell r="Q9">
            <v>964.72</v>
          </cell>
          <cell r="R9">
            <v>111</v>
          </cell>
          <cell r="S9" t="str">
            <v>MODIFICATION</v>
          </cell>
          <cell r="T9">
            <v>784544.96</v>
          </cell>
          <cell r="U9">
            <v>143833.04999999999</v>
          </cell>
          <cell r="V9">
            <v>49017.88</v>
          </cell>
          <cell r="W9">
            <v>0.34079705603128074</v>
          </cell>
          <cell r="X9">
            <v>45173.55</v>
          </cell>
          <cell r="Y9">
            <v>45180.442361111112</v>
          </cell>
          <cell r="Z9">
            <v>45174</v>
          </cell>
          <cell r="AA9"/>
          <cell r="AB9">
            <v>45301.608425925922</v>
          </cell>
          <cell r="AC9">
            <v>45657.78402777778</v>
          </cell>
          <cell r="AD9">
            <v>128.05842592591944</v>
          </cell>
          <cell r="AE9">
            <v>121.16606481480994</v>
          </cell>
          <cell r="AF9">
            <v>356.17560185185721</v>
          </cell>
          <cell r="AG9">
            <v>45196.081914893621</v>
          </cell>
          <cell r="AH9">
            <v>45205.890425531921</v>
          </cell>
          <cell r="AI9">
            <v>45223.55</v>
          </cell>
          <cell r="AJ9">
            <v>3.7617162615738833</v>
          </cell>
          <cell r="AK9">
            <v>6.475920033670131</v>
          </cell>
          <cell r="AL9">
            <v>40</v>
          </cell>
          <cell r="AM9">
            <v>32</v>
          </cell>
          <cell r="AN9">
            <v>25.531914893617024</v>
          </cell>
          <cell r="AO9">
            <v>32.340425531914896</v>
          </cell>
          <cell r="AP9">
            <v>22.531914893617024</v>
          </cell>
          <cell r="AQ9">
            <v>55</v>
          </cell>
          <cell r="AR9">
            <v>44</v>
          </cell>
          <cell r="AS9">
            <v>39</v>
          </cell>
          <cell r="AT9">
            <v>45345.608425925922</v>
          </cell>
          <cell r="AU9">
            <v>45340.608425925922</v>
          </cell>
          <cell r="AV9"/>
          <cell r="AW9"/>
          <cell r="AX9"/>
          <cell r="AY9"/>
          <cell r="AZ9"/>
          <cell r="BA9"/>
          <cell r="BB9"/>
          <cell r="BC9"/>
          <cell r="BD9" t="str">
            <v>PAID</v>
          </cell>
          <cell r="BE9" t="str">
            <v>WITH BACKJOB</v>
          </cell>
          <cell r="BF9">
            <v>45304.608425925922</v>
          </cell>
          <cell r="BG9">
            <v>-76.608425925922347</v>
          </cell>
          <cell r="BH9">
            <v>45192</v>
          </cell>
          <cell r="BI9">
            <v>45228</v>
          </cell>
        </row>
        <row r="10">
          <cell r="E10" t="str">
            <v>X23083052727</v>
          </cell>
          <cell r="F10" t="str">
            <v>IRENE SOLIMAN MARANAN</v>
          </cell>
          <cell r="G10" t="str">
            <v>ALPINE, MERVILLE SUBD, PARANAQUE</v>
          </cell>
          <cell r="H10" t="str">
            <v>PARAÑAQUE CITY</v>
          </cell>
          <cell r="I10" t="str">
            <v>PARAÑAQUE</v>
          </cell>
          <cell r="J10" t="str">
            <v>completed</v>
          </cell>
          <cell r="K10" t="str">
            <v>No PO due to contract budget concerns</v>
          </cell>
          <cell r="L10" t="str">
            <v>VJC</v>
          </cell>
          <cell r="M10" t="str">
            <v>FCOMP</v>
          </cell>
          <cell r="N10" t="str">
            <v>JSB</v>
          </cell>
          <cell r="O10">
            <v>62.490199999999994</v>
          </cell>
          <cell r="P10"/>
          <cell r="Q10">
            <v>964.72</v>
          </cell>
          <cell r="R10">
            <v>30.4</v>
          </cell>
          <cell r="S10" t="str">
            <v>MODIFICATION</v>
          </cell>
          <cell r="T10">
            <v>429528.48</v>
          </cell>
          <cell r="U10">
            <v>71803.350000000006</v>
          </cell>
          <cell r="V10">
            <v>58004.899999999994</v>
          </cell>
          <cell r="W10">
            <v>0.80782999678984324</v>
          </cell>
          <cell r="X10">
            <v>45183.615277777775</v>
          </cell>
          <cell r="Y10">
            <v>45191.53125</v>
          </cell>
          <cell r="Z10">
            <v>45187</v>
          </cell>
          <cell r="AA10"/>
          <cell r="AB10">
            <v>45301.61824074074</v>
          </cell>
          <cell r="AC10"/>
          <cell r="AD10">
            <v>118.00296296296438</v>
          </cell>
          <cell r="AE10">
            <v>110.08699074073957</v>
          </cell>
          <cell r="AF10">
            <v>-45301.61824074074</v>
          </cell>
          <cell r="AG10">
            <v>45208.450329324165</v>
          </cell>
          <cell r="AH10">
            <v>45218.873009736541</v>
          </cell>
          <cell r="AI10">
            <v>45233.615277777775</v>
          </cell>
          <cell r="AJ10">
            <v>3.1795242798354288</v>
          </cell>
          <cell r="AK10">
            <v>-823.66578619528616</v>
          </cell>
          <cell r="AL10">
            <v>40</v>
          </cell>
          <cell r="AM10">
            <v>36</v>
          </cell>
          <cell r="AN10">
            <v>27.835051546391753</v>
          </cell>
          <cell r="AO10">
            <v>35.257731958762882</v>
          </cell>
          <cell r="AP10">
            <v>24.835051546391753</v>
          </cell>
          <cell r="AQ10">
            <v>55</v>
          </cell>
          <cell r="AR10">
            <v>44</v>
          </cell>
          <cell r="AS10">
            <v>39</v>
          </cell>
          <cell r="AT10">
            <v>45345.61824074074</v>
          </cell>
          <cell r="AU10">
            <v>45340.61824074074</v>
          </cell>
          <cell r="AV10"/>
          <cell r="AW10"/>
          <cell r="AX10"/>
          <cell r="AY10"/>
          <cell r="AZ10"/>
          <cell r="BA10"/>
          <cell r="BB10"/>
          <cell r="BC10"/>
          <cell r="BD10" t="str">
            <v>ON GOING MAT RETURN</v>
          </cell>
          <cell r="BE10" t="str">
            <v>PARTIALLY BILLED, WITH BACKJOB</v>
          </cell>
          <cell r="BF10">
            <v>45304.61824074074</v>
          </cell>
          <cell r="BG10">
            <v>-76.618240740739566</v>
          </cell>
          <cell r="BH10">
            <v>45189</v>
          </cell>
          <cell r="BI10">
            <v>45228</v>
          </cell>
        </row>
        <row r="11">
          <cell r="E11" t="str">
            <v>X23072860401</v>
          </cell>
          <cell r="F11" t="str">
            <v>JANICE JANE TABILIRAN PERKKIO</v>
          </cell>
          <cell r="G11" t="str">
            <v>TOPACIO, MARCELO GREEN VILL 5, PARANAQUE</v>
          </cell>
          <cell r="H11" t="str">
            <v>PARAÑAQUE CITY</v>
          </cell>
          <cell r="I11" t="str">
            <v>PARAÑAQUE</v>
          </cell>
          <cell r="J11" t="str">
            <v>8 3-ubolt, completed</v>
          </cell>
          <cell r="K11" t="str">
            <v>No PO due to contract budget concerns</v>
          </cell>
          <cell r="L11" t="str">
            <v>VJC</v>
          </cell>
          <cell r="M11" t="str">
            <v>CLOSE</v>
          </cell>
          <cell r="N11" t="str">
            <v>JSB</v>
          </cell>
          <cell r="O11">
            <v>116.22049999999999</v>
          </cell>
          <cell r="P11"/>
          <cell r="Q11">
            <v>964.72</v>
          </cell>
          <cell r="R11">
            <v>80</v>
          </cell>
          <cell r="S11" t="str">
            <v>MODIFICATION</v>
          </cell>
          <cell r="T11">
            <v>621361.37</v>
          </cell>
          <cell r="U11">
            <v>118392.63</v>
          </cell>
          <cell r="V11">
            <v>110059.97</v>
          </cell>
          <cell r="W11">
            <v>0.92961842303866382</v>
          </cell>
          <cell r="X11">
            <v>45181.692361111112</v>
          </cell>
          <cell r="Y11">
            <v>45183</v>
          </cell>
          <cell r="Z11">
            <v>45182</v>
          </cell>
          <cell r="AA11"/>
          <cell r="AB11">
            <v>45295.448611111111</v>
          </cell>
          <cell r="AC11">
            <v>45645.867361111108</v>
          </cell>
          <cell r="AD11">
            <v>113.75624999999854</v>
          </cell>
          <cell r="AE11">
            <v>112.44861111111095</v>
          </cell>
          <cell r="AF11">
            <v>350.41874999999709</v>
          </cell>
          <cell r="AG11">
            <v>45205.393931791739</v>
          </cell>
          <cell r="AH11">
            <v>45215.514350639911</v>
          </cell>
          <cell r="AI11">
            <v>45231.692361111112</v>
          </cell>
          <cell r="AJ11">
            <v>3.1952123161764296</v>
          </cell>
          <cell r="AK11">
            <v>6.3712499999999475</v>
          </cell>
          <cell r="AL11">
            <v>40</v>
          </cell>
          <cell r="AM11">
            <v>34</v>
          </cell>
          <cell r="AN11">
            <v>26.701570680628272</v>
          </cell>
          <cell r="AO11">
            <v>33.821989528795811</v>
          </cell>
          <cell r="AP11">
            <v>23.701570680628272</v>
          </cell>
          <cell r="AQ11">
            <v>55</v>
          </cell>
          <cell r="AR11">
            <v>44</v>
          </cell>
          <cell r="AS11">
            <v>39</v>
          </cell>
          <cell r="AT11">
            <v>45339.448611111111</v>
          </cell>
          <cell r="AU11">
            <v>45334.448611111111</v>
          </cell>
          <cell r="AV11"/>
          <cell r="AW11"/>
          <cell r="AX11"/>
          <cell r="AY11"/>
          <cell r="AZ11"/>
          <cell r="BA11"/>
          <cell r="BB11"/>
          <cell r="BC11"/>
          <cell r="BD11" t="str">
            <v>PAID</v>
          </cell>
          <cell r="BE11" t="str">
            <v>WITH BACKJOB</v>
          </cell>
          <cell r="BF11">
            <v>45298.448611111111</v>
          </cell>
          <cell r="BG11">
            <v>-59.448611111110949</v>
          </cell>
          <cell r="BH11">
            <v>45213</v>
          </cell>
          <cell r="BI11">
            <v>45239</v>
          </cell>
        </row>
        <row r="12">
          <cell r="E12" t="str">
            <v>C2309000181</v>
          </cell>
          <cell r="F12" t="str">
            <v>TEMIC AUTOMOTIVE (PHILS.),INC.,</v>
          </cell>
          <cell r="G12" t="str">
            <v>BAGSAKAN, FTI CPD, TAGUIG CITY</v>
          </cell>
          <cell r="H12" t="str">
            <v>TAGUIG CITY</v>
          </cell>
          <cell r="I12" t="str">
            <v>PARAÑAQUE</v>
          </cell>
          <cell r="J12" t="str">
            <v>completed</v>
          </cell>
          <cell r="K12" t="str">
            <v>No PO due to contract budget concerns</v>
          </cell>
          <cell r="L12" t="str">
            <v>VJC</v>
          </cell>
          <cell r="M12" t="str">
            <v>CLOSE</v>
          </cell>
          <cell r="N12" t="str">
            <v>JSP</v>
          </cell>
          <cell r="O12">
            <v>29.220700000000001</v>
          </cell>
          <cell r="P12"/>
          <cell r="Q12">
            <v>964.72</v>
          </cell>
          <cell r="R12">
            <v>0</v>
          </cell>
          <cell r="S12" t="str">
            <v>TERMINATION</v>
          </cell>
          <cell r="T12">
            <v>117698.66</v>
          </cell>
          <cell r="U12">
            <v>44716.83</v>
          </cell>
          <cell r="V12">
            <v>44716.83</v>
          </cell>
          <cell r="W12">
            <v>1</v>
          </cell>
          <cell r="X12">
            <v>45191.62777777778</v>
          </cell>
          <cell r="Y12">
            <v>45194.560416666667</v>
          </cell>
          <cell r="Z12">
            <v>45194</v>
          </cell>
          <cell r="AA12"/>
          <cell r="AB12">
            <v>45301.619259259256</v>
          </cell>
          <cell r="AC12">
            <v>45341.532638888886</v>
          </cell>
          <cell r="AD12">
            <v>109.99148148147651</v>
          </cell>
          <cell r="AE12">
            <v>107.05884259258892</v>
          </cell>
          <cell r="AF12">
            <v>39.913379629630072</v>
          </cell>
          <cell r="AG12">
            <v>45216.462829324169</v>
          </cell>
          <cell r="AH12">
            <v>45226.885509736545</v>
          </cell>
          <cell r="AI12">
            <v>45241.62777777778</v>
          </cell>
          <cell r="AJ12">
            <v>2.9636593621397838</v>
          </cell>
          <cell r="AK12">
            <v>0.72569781144781953</v>
          </cell>
          <cell r="AL12">
            <v>40</v>
          </cell>
          <cell r="AM12">
            <v>36</v>
          </cell>
          <cell r="AN12">
            <v>27.835051546391753</v>
          </cell>
          <cell r="AO12">
            <v>35.257731958762882</v>
          </cell>
          <cell r="AP12">
            <v>24.835051546391753</v>
          </cell>
          <cell r="AQ12">
            <v>55</v>
          </cell>
          <cell r="AR12">
            <v>44</v>
          </cell>
          <cell r="AS12">
            <v>39</v>
          </cell>
          <cell r="AT12">
            <v>45345.619259259256</v>
          </cell>
          <cell r="AU12">
            <v>45340.619259259256</v>
          </cell>
          <cell r="AV12"/>
          <cell r="AW12"/>
          <cell r="AX12"/>
          <cell r="AY12"/>
          <cell r="AZ12"/>
          <cell r="BA12"/>
          <cell r="BB12"/>
          <cell r="BC12"/>
          <cell r="BD12" t="str">
            <v>PAID</v>
          </cell>
          <cell r="BE12"/>
          <cell r="BF12">
            <v>45304.619259259256</v>
          </cell>
          <cell r="BG12">
            <v>-65.619259259256069</v>
          </cell>
          <cell r="BH12">
            <v>45216</v>
          </cell>
          <cell r="BI12">
            <v>45239</v>
          </cell>
        </row>
        <row r="13">
          <cell r="E13" t="str">
            <v>X23072520110</v>
          </cell>
          <cell r="F13" t="str">
            <v>VALENTINO LOZADA PASAMBA</v>
          </cell>
          <cell r="G13" t="str">
            <v>SAN DIEGO, PUROK 2, TAGUIG CITY</v>
          </cell>
          <cell r="H13" t="str">
            <v>TAGUIG CITY</v>
          </cell>
          <cell r="I13" t="str">
            <v>PARAÑAQUE</v>
          </cell>
          <cell r="J13" t="str">
            <v>dig 0919, Completed</v>
          </cell>
          <cell r="K13" t="str">
            <v>No PO due to contract budget concerns</v>
          </cell>
          <cell r="L13" t="str">
            <v>VJC</v>
          </cell>
          <cell r="M13" t="str">
            <v>CLOSE</v>
          </cell>
          <cell r="N13" t="str">
            <v>JSB</v>
          </cell>
          <cell r="O13">
            <v>1.9300000000000002</v>
          </cell>
          <cell r="P13"/>
          <cell r="Q13">
            <v>964.72</v>
          </cell>
          <cell r="R13">
            <v>22</v>
          </cell>
          <cell r="S13" t="str">
            <v>MODIFICATION</v>
          </cell>
          <cell r="T13">
            <v>25008.2</v>
          </cell>
          <cell r="U13">
            <v>2641.83</v>
          </cell>
          <cell r="V13">
            <v>2485.9699999999998</v>
          </cell>
          <cell r="W13">
            <v>0.94100301684816956</v>
          </cell>
          <cell r="X13">
            <v>45181.617361111108</v>
          </cell>
          <cell r="Y13">
            <v>45183</v>
          </cell>
          <cell r="Z13">
            <v>45182</v>
          </cell>
          <cell r="AA13"/>
          <cell r="AB13">
            <v>45301.609189814815</v>
          </cell>
          <cell r="AC13">
            <v>45645.588194444441</v>
          </cell>
          <cell r="AD13">
            <v>119.99182870370714</v>
          </cell>
          <cell r="AE13">
            <v>118.60918981481518</v>
          </cell>
          <cell r="AF13">
            <v>343.97900462962571</v>
          </cell>
          <cell r="AG13">
            <v>45206.452412657498</v>
          </cell>
          <cell r="AH13">
            <v>45216.875093069873</v>
          </cell>
          <cell r="AI13">
            <v>45231.617361111108</v>
          </cell>
          <cell r="AJ13">
            <v>3.2331131622943308</v>
          </cell>
          <cell r="AK13">
            <v>6.2541637205386493</v>
          </cell>
          <cell r="AL13">
            <v>40</v>
          </cell>
          <cell r="AM13">
            <v>36</v>
          </cell>
          <cell r="AN13">
            <v>27.835051546391753</v>
          </cell>
          <cell r="AO13">
            <v>35.257731958762882</v>
          </cell>
          <cell r="AP13">
            <v>24.835051546391753</v>
          </cell>
          <cell r="AQ13">
            <v>55</v>
          </cell>
          <cell r="AR13">
            <v>44</v>
          </cell>
          <cell r="AS13">
            <v>39</v>
          </cell>
          <cell r="AT13">
            <v>45345.609189814815</v>
          </cell>
          <cell r="AU13">
            <v>45340.609189814815</v>
          </cell>
          <cell r="AV13"/>
          <cell r="AW13"/>
          <cell r="AX13"/>
          <cell r="AY13"/>
          <cell r="AZ13"/>
          <cell r="BA13"/>
          <cell r="BB13"/>
          <cell r="BC13"/>
          <cell r="BD13" t="str">
            <v>PAID</v>
          </cell>
          <cell r="BE13"/>
          <cell r="BF13">
            <v>45304.609189814815</v>
          </cell>
          <cell r="BG13">
            <v>-61.609189814815181</v>
          </cell>
          <cell r="BH13">
            <v>45224</v>
          </cell>
          <cell r="BI13">
            <v>45243</v>
          </cell>
        </row>
        <row r="14">
          <cell r="E14" t="str">
            <v>X23093633764</v>
          </cell>
          <cell r="F14" t="str">
            <v>SEAWORLD COMM'L TRADING CORP.</v>
          </cell>
          <cell r="G14" t="str">
            <v>DIMATIMBANGAN, DON GALO, PARANAQUE</v>
          </cell>
          <cell r="H14" t="str">
            <v>PARAÑAQUE CITY</v>
          </cell>
          <cell r="I14" t="str">
            <v>PARAÑAQUE</v>
          </cell>
          <cell r="J14" t="str">
            <v>completed and energized last Nov 6, 2023</v>
          </cell>
          <cell r="K14" t="str">
            <v>W/O ISSUE</v>
          </cell>
          <cell r="L14" t="str">
            <v>VJC</v>
          </cell>
          <cell r="M14" t="str">
            <v>CLOSE</v>
          </cell>
          <cell r="N14" t="str">
            <v>JSB</v>
          </cell>
          <cell r="O14">
            <v>77.369000000000014</v>
          </cell>
          <cell r="P14"/>
          <cell r="Q14">
            <v>964.72</v>
          </cell>
          <cell r="R14">
            <v>161</v>
          </cell>
          <cell r="S14" t="str">
            <v>MODIFICATION</v>
          </cell>
          <cell r="T14">
            <v>949058.43</v>
          </cell>
          <cell r="U14">
            <v>93553.09</v>
          </cell>
          <cell r="V14">
            <v>162085.26</v>
          </cell>
          <cell r="W14">
            <v>1.7325484385390157</v>
          </cell>
          <cell r="X14">
            <v>45216.448611111111</v>
          </cell>
          <cell r="Y14">
            <v>45216.531944444447</v>
          </cell>
          <cell r="Z14">
            <v>45205</v>
          </cell>
          <cell r="AA14"/>
          <cell r="AB14">
            <v>45420.300694444442</v>
          </cell>
          <cell r="AC14">
            <v>45499</v>
          </cell>
          <cell r="AD14">
            <v>203.85208333333139</v>
          </cell>
          <cell r="AE14">
            <v>203.76874999999563</v>
          </cell>
          <cell r="AF14">
            <v>78.699305555557657</v>
          </cell>
          <cell r="AG14">
            <v>45238.980526004729</v>
          </cell>
          <cell r="AH14">
            <v>45248.789036643029</v>
          </cell>
          <cell r="AI14">
            <v>45266.448611111111</v>
          </cell>
          <cell r="AJ14">
            <v>5.9881549479166098</v>
          </cell>
          <cell r="AK14">
            <v>1.4308964646465028</v>
          </cell>
          <cell r="AL14">
            <v>40</v>
          </cell>
          <cell r="AM14">
            <v>32</v>
          </cell>
          <cell r="AN14">
            <v>25.531914893617024</v>
          </cell>
          <cell r="AO14">
            <v>32.340425531914896</v>
          </cell>
          <cell r="AP14">
            <v>22.531914893617024</v>
          </cell>
          <cell r="AQ14">
            <v>55</v>
          </cell>
          <cell r="AR14">
            <v>44</v>
          </cell>
          <cell r="AS14">
            <v>39</v>
          </cell>
          <cell r="AT14">
            <v>45464.300694444442</v>
          </cell>
          <cell r="AU14">
            <v>45459.300694444442</v>
          </cell>
          <cell r="AV14"/>
          <cell r="AW14"/>
          <cell r="AX14"/>
          <cell r="AY14"/>
          <cell r="AZ14"/>
          <cell r="BA14"/>
          <cell r="BB14"/>
          <cell r="BC14"/>
          <cell r="BD14" t="str">
            <v>PAID</v>
          </cell>
          <cell r="BE14"/>
          <cell r="BF14">
            <v>45423.300694444442</v>
          </cell>
          <cell r="BG14">
            <v>-157.30069444444234</v>
          </cell>
          <cell r="BH14">
            <v>45238</v>
          </cell>
          <cell r="BI14">
            <v>45266</v>
          </cell>
        </row>
        <row r="15">
          <cell r="E15">
            <v>100478947905</v>
          </cell>
          <cell r="F15" t="str">
            <v>MAINT 424WG Retirement of Idle DTs, TLN 035332 on pole DY1-0786</v>
          </cell>
          <cell r="G15" t="str">
            <v>TAGUIG BAGUMBAYAN INDL ASS INC BAGUMBAYAN TAGUIG CITY</v>
          </cell>
          <cell r="H15" t="str">
            <v>TAGUIG CITY</v>
          </cell>
          <cell r="I15" t="str">
            <v>PARAÑAQUE</v>
          </cell>
          <cell r="J15"/>
          <cell r="K15" t="str">
            <v>W/O ISSUE</v>
          </cell>
          <cell r="L15" t="str">
            <v>VJC</v>
          </cell>
          <cell r="M15" t="str">
            <v>CLOSE</v>
          </cell>
          <cell r="N15" t="str">
            <v>JSP</v>
          </cell>
          <cell r="O15">
            <v>90.33</v>
          </cell>
          <cell r="P15"/>
          <cell r="Q15">
            <v>964.72</v>
          </cell>
          <cell r="R15">
            <v>0</v>
          </cell>
          <cell r="S15" t="str">
            <v>RETIREMENT OF IDLE FACILITES</v>
          </cell>
          <cell r="T15">
            <v>68017.72</v>
          </cell>
          <cell r="U15">
            <v>70401.78</v>
          </cell>
          <cell r="V15">
            <v>69396.479999999996</v>
          </cell>
          <cell r="W15">
            <v>0.98572053149792516</v>
          </cell>
          <cell r="X15">
            <v>45209.490277777775</v>
          </cell>
          <cell r="Y15">
            <v>45209.656944444447</v>
          </cell>
          <cell r="Z15">
            <v>45209.656944444447</v>
          </cell>
          <cell r="AA15"/>
          <cell r="AB15">
            <v>45303.651388888888</v>
          </cell>
          <cell r="AC15">
            <v>45344.364583333336</v>
          </cell>
          <cell r="AD15">
            <v>94.161111111112405</v>
          </cell>
          <cell r="AE15">
            <v>93.994444444440887</v>
          </cell>
          <cell r="AF15">
            <v>40.713194444448163</v>
          </cell>
          <cell r="AG15">
            <v>45234.325329324165</v>
          </cell>
          <cell r="AH15">
            <v>45244.748009736541</v>
          </cell>
          <cell r="AI15">
            <v>45259.490277777775</v>
          </cell>
          <cell r="AJ15">
            <v>2.5371188271605285</v>
          </cell>
          <cell r="AK15">
            <v>0.74023989898996656</v>
          </cell>
          <cell r="AL15">
            <v>40</v>
          </cell>
          <cell r="AM15">
            <v>36</v>
          </cell>
          <cell r="AN15">
            <v>27.835051546391753</v>
          </cell>
          <cell r="AO15">
            <v>35.257731958762882</v>
          </cell>
          <cell r="AP15">
            <v>24.835051546391753</v>
          </cell>
          <cell r="AQ15">
            <v>55</v>
          </cell>
          <cell r="AR15">
            <v>44</v>
          </cell>
          <cell r="AS15">
            <v>39</v>
          </cell>
          <cell r="AT15">
            <v>45347.651388888888</v>
          </cell>
          <cell r="AU15">
            <v>45342.651388888888</v>
          </cell>
          <cell r="AV15"/>
          <cell r="AW15"/>
          <cell r="AX15"/>
          <cell r="AY15"/>
          <cell r="AZ15"/>
          <cell r="BA15"/>
          <cell r="BB15"/>
          <cell r="BC15"/>
          <cell r="BD15" t="str">
            <v>PAID</v>
          </cell>
          <cell r="BE15"/>
          <cell r="BF15">
            <v>45306.651388888888</v>
          </cell>
          <cell r="BG15">
            <v>-25.651388888887595</v>
          </cell>
          <cell r="BH15">
            <v>45248</v>
          </cell>
          <cell r="BI15">
            <v>45281</v>
          </cell>
        </row>
        <row r="16">
          <cell r="E16" t="str">
            <v>X24010034743</v>
          </cell>
          <cell r="F16" t="str">
            <v>ALEXANDER CREUS BONDOC</v>
          </cell>
          <cell r="G16" t="str">
            <v>ARDEN, ST. JOSEPH SUBD, LAS PINAS CITY</v>
          </cell>
          <cell r="H16" t="str">
            <v>LAS PIÑAS CITY</v>
          </cell>
          <cell r="I16" t="str">
            <v>PARAÑAQUE</v>
          </cell>
          <cell r="J16"/>
          <cell r="K16"/>
          <cell r="L16" t="str">
            <v>CHALLENGER</v>
          </cell>
          <cell r="M16" t="str">
            <v>FCOMP</v>
          </cell>
          <cell r="N16" t="str">
            <v>JSP</v>
          </cell>
          <cell r="O16">
            <v>179.0668</v>
          </cell>
          <cell r="P16"/>
          <cell r="Q16">
            <v>276.35000000000002</v>
          </cell>
          <cell r="R16">
            <v>87.25</v>
          </cell>
          <cell r="S16" t="str">
            <v>NEW</v>
          </cell>
          <cell r="T16">
            <v>865510.99</v>
          </cell>
          <cell r="U16">
            <v>144198.26</v>
          </cell>
          <cell r="V16">
            <v>80074.59</v>
          </cell>
          <cell r="W16">
            <v>0.55530898916533389</v>
          </cell>
          <cell r="X16">
            <v>45576.659259259257</v>
          </cell>
          <cell r="Y16">
            <v>45582.537499999999</v>
          </cell>
          <cell r="Z16">
            <v>45581</v>
          </cell>
          <cell r="AA16"/>
          <cell r="AB16">
            <v>45596.518055555556</v>
          </cell>
          <cell r="AC16"/>
          <cell r="AD16">
            <v>19.858796296299261</v>
          </cell>
          <cell r="AE16">
            <v>13.980555555557657</v>
          </cell>
          <cell r="AF16">
            <v>-45596.518055555556</v>
          </cell>
          <cell r="AG16">
            <v>45597.618990802883</v>
          </cell>
          <cell r="AH16">
            <v>45607.00825254785</v>
          </cell>
          <cell r="AI16">
            <v>45626.659259259257</v>
          </cell>
          <cell r="AJ16">
            <v>0.6216303882665104</v>
          </cell>
          <cell r="AK16">
            <v>-991.22865338164252</v>
          </cell>
          <cell r="AL16">
            <v>28</v>
          </cell>
          <cell r="AM16">
            <v>34</v>
          </cell>
          <cell r="AN16">
            <v>23.959731543624162</v>
          </cell>
          <cell r="AO16">
            <v>30.348993288590602</v>
          </cell>
          <cell r="AP16">
            <v>20.959731543624162</v>
          </cell>
          <cell r="AQ16">
            <v>46</v>
          </cell>
          <cell r="AR16">
            <v>36.800000000000004</v>
          </cell>
          <cell r="AS16">
            <v>31.800000000000004</v>
          </cell>
          <cell r="AT16">
            <v>45633.318055555559</v>
          </cell>
          <cell r="AU16">
            <v>45628.318055555559</v>
          </cell>
          <cell r="AV16"/>
          <cell r="AW16"/>
          <cell r="AX16"/>
          <cell r="AY16"/>
          <cell r="AZ16"/>
          <cell r="BA16"/>
          <cell r="BB16"/>
          <cell r="BC16"/>
          <cell r="BD16" t="str">
            <v>MATERIAL BALANCING</v>
          </cell>
          <cell r="BE16" t="str">
            <v>PARTIALLY BILLED; WITH BACKJOB</v>
          </cell>
          <cell r="BF16">
            <v>45599.518055555556</v>
          </cell>
          <cell r="BG16">
            <v>-300.5180555555562</v>
          </cell>
          <cell r="BH16">
            <v>45596</v>
          </cell>
          <cell r="BI16">
            <v>45299</v>
          </cell>
        </row>
        <row r="17">
          <cell r="E17" t="str">
            <v>X23083394614</v>
          </cell>
          <cell r="F17" t="str">
            <v>ARTHUR A. DE GUIA</v>
          </cell>
          <cell r="G17" t="str">
            <v>PANAY, AYALA-ALABANG VILL, MUNTINLUPA</v>
          </cell>
          <cell r="H17" t="str">
            <v>MUNTINLUPA CITY</v>
          </cell>
          <cell r="I17" t="str">
            <v>PARAÑAQUE</v>
          </cell>
          <cell r="J17" t="str">
            <v>EAM asset movement issue</v>
          </cell>
          <cell r="K17" t="str">
            <v>W/ ISSUE</v>
          </cell>
          <cell r="L17" t="str">
            <v>CHALLENGER</v>
          </cell>
          <cell r="M17" t="str">
            <v>CLOSE</v>
          </cell>
          <cell r="N17" t="str">
            <v>JSP</v>
          </cell>
          <cell r="O17">
            <v>89.660300000000021</v>
          </cell>
          <cell r="P17"/>
          <cell r="Q17">
            <v>161.35</v>
          </cell>
          <cell r="R17">
            <v>35</v>
          </cell>
          <cell r="S17" t="str">
            <v>MODIFICATION</v>
          </cell>
          <cell r="T17">
            <v>314425.68</v>
          </cell>
          <cell r="U17">
            <v>83843.25</v>
          </cell>
          <cell r="V17">
            <v>111599.9</v>
          </cell>
          <cell r="W17">
            <v>1.3310540800839661</v>
          </cell>
          <cell r="X17">
            <v>45189.59097222222</v>
          </cell>
          <cell r="Y17">
            <v>45194</v>
          </cell>
          <cell r="Z17">
            <v>45190</v>
          </cell>
          <cell r="AA17"/>
          <cell r="AB17">
            <v>45295.589583333334</v>
          </cell>
          <cell r="AC17">
            <v>45663</v>
          </cell>
          <cell r="AD17">
            <v>105.99861111111386</v>
          </cell>
          <cell r="AE17">
            <v>101.5895833333343</v>
          </cell>
          <cell r="AF17">
            <v>367.4104166666657</v>
          </cell>
          <cell r="AG17">
            <v>45210.797868773945</v>
          </cell>
          <cell r="AH17">
            <v>45220.253041187738</v>
          </cell>
          <cell r="AI17">
            <v>45239.59097222222</v>
          </cell>
          <cell r="AJ17">
            <v>3.2841450023742542</v>
          </cell>
          <cell r="AK17">
            <v>8.3502367424242205</v>
          </cell>
          <cell r="AL17">
            <v>26</v>
          </cell>
          <cell r="AM17">
            <v>36</v>
          </cell>
          <cell r="AN17">
            <v>24.206896551724139</v>
          </cell>
          <cell r="AO17">
            <v>30.662068965517239</v>
          </cell>
          <cell r="AP17">
            <v>21.206896551724139</v>
          </cell>
          <cell r="AQ17">
            <v>44</v>
          </cell>
          <cell r="AR17">
            <v>35.200000000000003</v>
          </cell>
          <cell r="AS17">
            <v>30.200000000000003</v>
          </cell>
          <cell r="AT17">
            <v>45330.789583333331</v>
          </cell>
          <cell r="AU17">
            <v>45325.789583333331</v>
          </cell>
          <cell r="AV17"/>
          <cell r="AW17"/>
          <cell r="AX17"/>
          <cell r="AY17"/>
          <cell r="AZ17"/>
          <cell r="BA17"/>
          <cell r="BB17"/>
          <cell r="BC17"/>
          <cell r="BD17" t="str">
            <v>PAID</v>
          </cell>
          <cell r="BE17"/>
          <cell r="BF17">
            <v>45298.589583333334</v>
          </cell>
          <cell r="BG17">
            <v>2.4104166666656965</v>
          </cell>
          <cell r="BH17">
            <v>45246</v>
          </cell>
          <cell r="BI17">
            <v>45301</v>
          </cell>
        </row>
        <row r="18">
          <cell r="E18" t="str">
            <v>X23010135010</v>
          </cell>
          <cell r="F18" t="str">
            <v>RAVI RAMESH GURNAMAL</v>
          </cell>
          <cell r="G18" t="str">
            <v>CHESTNUT, MGV PHASE 1, PARANAQUE</v>
          </cell>
          <cell r="H18" t="str">
            <v>PARAÑAQUE CITY</v>
          </cell>
          <cell r="I18" t="str">
            <v>PARAÑAQUE</v>
          </cell>
          <cell r="J18" t="str">
            <v xml:space="preserve">Dec 28 energize </v>
          </cell>
          <cell r="K18" t="str">
            <v>W/O ISSUE</v>
          </cell>
          <cell r="L18" t="str">
            <v>ECOM</v>
          </cell>
          <cell r="M18" t="str">
            <v>TECO</v>
          </cell>
          <cell r="N18" t="str">
            <v>IJP</v>
          </cell>
          <cell r="O18">
            <v>139.99050000000003</v>
          </cell>
          <cell r="P18"/>
          <cell r="Q18">
            <v>309.02</v>
          </cell>
          <cell r="R18">
            <v>151</v>
          </cell>
          <cell r="S18" t="str">
            <v>NEW</v>
          </cell>
          <cell r="T18">
            <v>1107976.25</v>
          </cell>
          <cell r="U18">
            <v>151144.95000000001</v>
          </cell>
          <cell r="V18">
            <v>132015.44</v>
          </cell>
          <cell r="W18">
            <v>0.87343599637301805</v>
          </cell>
          <cell r="X18">
            <v>45245.340277777781</v>
          </cell>
          <cell r="Y18">
            <v>45247.662499999999</v>
          </cell>
          <cell r="Z18">
            <v>45246</v>
          </cell>
          <cell r="AA18"/>
          <cell r="AB18">
            <v>45295.261805555558</v>
          </cell>
          <cell r="AC18">
            <v>45785.679166666669</v>
          </cell>
          <cell r="AD18">
            <v>49.921527777776646</v>
          </cell>
          <cell r="AE18">
            <v>47.599305555559113</v>
          </cell>
          <cell r="AF18">
            <v>490.41736111111095</v>
          </cell>
          <cell r="AG18">
            <v>45265.869689542487</v>
          </cell>
          <cell r="AH18">
            <v>45275.14419934641</v>
          </cell>
          <cell r="AI18">
            <v>45295.340277777781</v>
          </cell>
          <cell r="AJ18">
            <v>1.5912486979166305</v>
          </cell>
          <cell r="AK18">
            <v>10.217028356481478</v>
          </cell>
          <cell r="AL18">
            <v>30</v>
          </cell>
          <cell r="AM18">
            <v>32</v>
          </cell>
          <cell r="AN18">
            <v>23.52941176470588</v>
          </cell>
          <cell r="AO18">
            <v>29.803921568627448</v>
          </cell>
          <cell r="AP18">
            <v>20.52941176470588</v>
          </cell>
          <cell r="AQ18">
            <v>48</v>
          </cell>
          <cell r="AR18">
            <v>38.400000000000006</v>
          </cell>
          <cell r="AS18">
            <v>33.400000000000006</v>
          </cell>
          <cell r="AT18">
            <v>45333.661805555559</v>
          </cell>
          <cell r="AU18">
            <v>45328.661805555559</v>
          </cell>
          <cell r="AV18"/>
          <cell r="AW18"/>
          <cell r="AX18"/>
          <cell r="AY18"/>
          <cell r="AZ18"/>
          <cell r="BA18"/>
          <cell r="BB18"/>
          <cell r="BC18"/>
          <cell r="BD18" t="str">
            <v>PAID</v>
          </cell>
          <cell r="BE18" t="str">
            <v>WITH BACKJOB</v>
          </cell>
          <cell r="BF18">
            <v>45298.261805555558</v>
          </cell>
          <cell r="BG18">
            <v>26.738194444442343</v>
          </cell>
          <cell r="BH18">
            <v>45294</v>
          </cell>
          <cell r="BI18">
            <v>45325</v>
          </cell>
        </row>
        <row r="19">
          <cell r="E19" t="str">
            <v>X23051997499</v>
          </cell>
          <cell r="F19" t="str">
            <v>MICHAEL ANGELO EARL TAN UY</v>
          </cell>
          <cell r="G19" t="str">
            <v>TAMBO, PARANAQUE</v>
          </cell>
          <cell r="H19" t="str">
            <v>PARAÑAQUE CITY</v>
          </cell>
          <cell r="I19" t="str">
            <v>PARAÑAQUE</v>
          </cell>
          <cell r="J19" t="str">
            <v>pole location issue for joint survey</v>
          </cell>
          <cell r="K19" t="str">
            <v>W/ ISSUE</v>
          </cell>
          <cell r="L19" t="str">
            <v>ECOM</v>
          </cell>
          <cell r="M19" t="str">
            <v>CLOSE</v>
          </cell>
          <cell r="N19" t="str">
            <v>RRG</v>
          </cell>
          <cell r="O19">
            <v>45.306100000000001</v>
          </cell>
          <cell r="P19"/>
          <cell r="Q19">
            <v>104.47</v>
          </cell>
          <cell r="R19">
            <v>97</v>
          </cell>
          <cell r="S19" t="str">
            <v>NEW</v>
          </cell>
          <cell r="T19">
            <v>353488.62</v>
          </cell>
          <cell r="U19">
            <v>48886.6</v>
          </cell>
          <cell r="V19">
            <v>34478.699999999997</v>
          </cell>
          <cell r="W19">
            <v>0.70527915625140625</v>
          </cell>
          <cell r="X19">
            <v>45211.679166666669</v>
          </cell>
          <cell r="Y19">
            <v>45217</v>
          </cell>
          <cell r="Z19">
            <v>45215</v>
          </cell>
          <cell r="AA19"/>
          <cell r="AB19">
            <v>45316.27548611111</v>
          </cell>
          <cell r="AC19">
            <v>45490.594444444447</v>
          </cell>
          <cell r="AD19">
            <v>104.59631944444118</v>
          </cell>
          <cell r="AE19">
            <v>99.275486111109785</v>
          </cell>
          <cell r="AF19">
            <v>174.31895833333692</v>
          </cell>
          <cell r="AG19">
            <v>45232.024237089201</v>
          </cell>
          <cell r="AH19">
            <v>45241.249589201878</v>
          </cell>
          <cell r="AI19">
            <v>45261.679166666669</v>
          </cell>
          <cell r="AJ19">
            <v>3.3603342445951689</v>
          </cell>
          <cell r="AK19">
            <v>3.961794507575839</v>
          </cell>
          <cell r="AL19">
            <v>26</v>
          </cell>
          <cell r="AM19">
            <v>34</v>
          </cell>
          <cell r="AN19">
            <v>23.345070422535212</v>
          </cell>
          <cell r="AO19">
            <v>29.570422535211268</v>
          </cell>
          <cell r="AP19">
            <v>20.345070422535212</v>
          </cell>
          <cell r="AQ19">
            <v>44</v>
          </cell>
          <cell r="AR19">
            <v>35.200000000000003</v>
          </cell>
          <cell r="AS19">
            <v>30.200000000000003</v>
          </cell>
          <cell r="AT19">
            <v>45351.475486111107</v>
          </cell>
          <cell r="AU19">
            <v>45346.475486111107</v>
          </cell>
          <cell r="AV19"/>
          <cell r="AW19"/>
          <cell r="AX19"/>
          <cell r="AY19"/>
          <cell r="AZ19"/>
          <cell r="BA19"/>
          <cell r="BB19"/>
          <cell r="BC19"/>
          <cell r="BD19" t="str">
            <v>PAID</v>
          </cell>
          <cell r="BE19" t="str">
            <v>WITH BACKJOB</v>
          </cell>
          <cell r="BF19">
            <v>45319.27548611111</v>
          </cell>
          <cell r="BG19">
            <v>10.724513888890215</v>
          </cell>
          <cell r="BH19">
            <v>45308</v>
          </cell>
          <cell r="BI19">
            <v>45330</v>
          </cell>
        </row>
        <row r="20">
          <cell r="E20" t="str">
            <v>X23083241600</v>
          </cell>
          <cell r="F20" t="str">
            <v>J CARDINAL PALMA MIZONA</v>
          </cell>
          <cell r="G20" t="str">
            <v>SHANGHAI, BETTER LIVING SUBD, PARANAQUE</v>
          </cell>
          <cell r="H20" t="str">
            <v>PARAÑAQUE CITY</v>
          </cell>
          <cell r="I20" t="str">
            <v>PARAÑAQUE</v>
          </cell>
          <cell r="J20" t="str">
            <v>lack 2-ubolt, completed</v>
          </cell>
          <cell r="K20" t="str">
            <v>No PO due to contract budget concerns</v>
          </cell>
          <cell r="L20" t="str">
            <v>VJC</v>
          </cell>
          <cell r="M20" t="str">
            <v>FCOMP</v>
          </cell>
          <cell r="N20" t="str">
            <v>JSB</v>
          </cell>
          <cell r="O20">
            <v>224.14029999999994</v>
          </cell>
          <cell r="P20"/>
          <cell r="Q20">
            <v>964.72</v>
          </cell>
          <cell r="R20">
            <v>99</v>
          </cell>
          <cell r="S20" t="str">
            <v>MODIFICATION</v>
          </cell>
          <cell r="T20">
            <v>1531426.29</v>
          </cell>
          <cell r="U20">
            <v>260488.66</v>
          </cell>
          <cell r="V20">
            <v>207334.3</v>
          </cell>
          <cell r="W20">
            <v>0.79594366987031218</v>
          </cell>
          <cell r="X20">
            <v>45181.693055555559</v>
          </cell>
          <cell r="Y20">
            <v>45183</v>
          </cell>
          <cell r="Z20">
            <v>45182</v>
          </cell>
          <cell r="AA20"/>
          <cell r="AB20">
            <v>45301.615011574075</v>
          </cell>
          <cell r="AC20"/>
          <cell r="AD20">
            <v>119.92195601851563</v>
          </cell>
          <cell r="AE20">
            <v>118.61501157407474</v>
          </cell>
          <cell r="AF20">
            <v>-45301.615011574075</v>
          </cell>
          <cell r="AG20">
            <v>45205.394626236186</v>
          </cell>
          <cell r="AH20">
            <v>45215.515045084358</v>
          </cell>
          <cell r="AI20">
            <v>45231.693055555559</v>
          </cell>
          <cell r="AJ20">
            <v>3.3683961175788948</v>
          </cell>
          <cell r="AK20">
            <v>-823.66572748316503</v>
          </cell>
          <cell r="AL20">
            <v>40</v>
          </cell>
          <cell r="AM20">
            <v>34</v>
          </cell>
          <cell r="AN20">
            <v>26.701570680628272</v>
          </cell>
          <cell r="AO20">
            <v>33.821989528795811</v>
          </cell>
          <cell r="AP20">
            <v>23.701570680628272</v>
          </cell>
          <cell r="AQ20">
            <v>55</v>
          </cell>
          <cell r="AR20">
            <v>44</v>
          </cell>
          <cell r="AS20">
            <v>39</v>
          </cell>
          <cell r="AT20">
            <v>45345.615011574075</v>
          </cell>
          <cell r="AU20">
            <v>45340.615011574075</v>
          </cell>
          <cell r="AV20"/>
          <cell r="AW20"/>
          <cell r="AX20"/>
          <cell r="AY20"/>
          <cell r="AZ20"/>
          <cell r="BA20"/>
          <cell r="BB20"/>
          <cell r="BC20"/>
          <cell r="BD20" t="str">
            <v>ON GOING MAT RETURN</v>
          </cell>
          <cell r="BE20" t="str">
            <v>PARTIALLY BILLED , WITH BACKJOB</v>
          </cell>
          <cell r="BF20">
            <v>45304.615011574075</v>
          </cell>
          <cell r="BG20">
            <v>33.384988425925258</v>
          </cell>
          <cell r="BH20">
            <v>45211</v>
          </cell>
          <cell r="BI20">
            <v>45338</v>
          </cell>
        </row>
        <row r="21">
          <cell r="E21" t="str">
            <v>X23124729559</v>
          </cell>
          <cell r="F21" t="str">
            <v>ROLAND PERMIAS JAEN</v>
          </cell>
          <cell r="G21" t="str">
            <v>1ST, UNITED PARANAQUE 5, PARANAQUE</v>
          </cell>
          <cell r="H21" t="str">
            <v>PARAÑAQUE CITY</v>
          </cell>
          <cell r="I21" t="str">
            <v>PARAÑAQUE</v>
          </cell>
          <cell r="J21"/>
          <cell r="K21" t="str">
            <v>W/O ISSUE</v>
          </cell>
          <cell r="L21" t="str">
            <v>VJC</v>
          </cell>
          <cell r="M21" t="str">
            <v>CLOSE</v>
          </cell>
          <cell r="N21" t="str">
            <v>JSB</v>
          </cell>
          <cell r="O21">
            <v>1.73</v>
          </cell>
          <cell r="P21"/>
          <cell r="Q21">
            <v>964.72</v>
          </cell>
          <cell r="R21">
            <v>33</v>
          </cell>
          <cell r="S21" t="str">
            <v>NEW</v>
          </cell>
          <cell r="T21">
            <v>21176.799999999999</v>
          </cell>
          <cell r="U21">
            <v>3358.7700000000004</v>
          </cell>
          <cell r="V21">
            <v>4577.12</v>
          </cell>
          <cell r="W21">
            <v>1.3627369543017234</v>
          </cell>
          <cell r="X21">
            <v>45296.67083333333</v>
          </cell>
          <cell r="Y21">
            <v>45302</v>
          </cell>
          <cell r="Z21">
            <v>45300</v>
          </cell>
          <cell r="AA21"/>
          <cell r="AB21">
            <v>45309.660416666666</v>
          </cell>
          <cell r="AC21">
            <v>45499</v>
          </cell>
          <cell r="AD21">
            <v>12.989583333335759</v>
          </cell>
          <cell r="AE21">
            <v>7.6604166666656965</v>
          </cell>
          <cell r="AF21">
            <v>189.3395833333343</v>
          </cell>
          <cell r="AG21">
            <v>45321.50588487972</v>
          </cell>
          <cell r="AH21">
            <v>45331.928565292095</v>
          </cell>
          <cell r="AI21">
            <v>45346.67083333333</v>
          </cell>
          <cell r="AJ21">
            <v>0.3499971064815468</v>
          </cell>
          <cell r="AK21">
            <v>3.4425378787878964</v>
          </cell>
          <cell r="AL21">
            <v>40</v>
          </cell>
          <cell r="AM21">
            <v>36</v>
          </cell>
          <cell r="AN21">
            <v>27.835051546391753</v>
          </cell>
          <cell r="AO21">
            <v>35.257731958762882</v>
          </cell>
          <cell r="AP21">
            <v>24.835051546391753</v>
          </cell>
          <cell r="AQ21">
            <v>55</v>
          </cell>
          <cell r="AR21">
            <v>44</v>
          </cell>
          <cell r="AS21">
            <v>39</v>
          </cell>
          <cell r="AT21">
            <v>45353.660416666666</v>
          </cell>
          <cell r="AU21">
            <v>45348.660416666666</v>
          </cell>
          <cell r="AV21"/>
          <cell r="AW21"/>
          <cell r="AX21"/>
          <cell r="AY21"/>
          <cell r="AZ21"/>
          <cell r="BA21"/>
          <cell r="BB21"/>
          <cell r="BC21"/>
          <cell r="BD21" t="str">
            <v>PAID</v>
          </cell>
          <cell r="BE21"/>
          <cell r="BF21">
            <v>45312.660416666666</v>
          </cell>
          <cell r="BG21">
            <v>25.339583333334303</v>
          </cell>
          <cell r="BH21">
            <v>45308</v>
          </cell>
          <cell r="BI21">
            <v>45338</v>
          </cell>
        </row>
        <row r="22">
          <cell r="E22" t="str">
            <v>X23114596627</v>
          </cell>
          <cell r="F22" t="str">
            <v>SHARON JOSHUA DEL VALLE</v>
          </cell>
          <cell r="G22" t="str">
            <v>ST. MARTIN, BAGUMBAYAN, TAGUIG CITY</v>
          </cell>
          <cell r="H22" t="str">
            <v>TAGUIG CITY</v>
          </cell>
          <cell r="I22" t="str">
            <v>PARAÑAQUE</v>
          </cell>
          <cell r="J22"/>
          <cell r="K22" t="str">
            <v>W/O ISSUE</v>
          </cell>
          <cell r="L22" t="str">
            <v>VJC</v>
          </cell>
          <cell r="M22" t="str">
            <v>CLOSE</v>
          </cell>
          <cell r="N22" t="str">
            <v>JSB</v>
          </cell>
          <cell r="O22">
            <v>2.71</v>
          </cell>
          <cell r="P22"/>
          <cell r="Q22">
            <v>964.72</v>
          </cell>
          <cell r="R22">
            <v>35</v>
          </cell>
          <cell r="S22" t="str">
            <v>NEW</v>
          </cell>
          <cell r="T22">
            <v>24941.89</v>
          </cell>
          <cell r="U22">
            <v>4597.8099999999995</v>
          </cell>
          <cell r="V22">
            <v>3623.73</v>
          </cell>
          <cell r="W22">
            <v>0.7881426157235728</v>
          </cell>
          <cell r="X22">
            <v>45302.674305555556</v>
          </cell>
          <cell r="Y22">
            <v>45308.54583333333</v>
          </cell>
          <cell r="Z22">
            <v>45307</v>
          </cell>
          <cell r="AA22"/>
          <cell r="AB22">
            <v>45309.663888888892</v>
          </cell>
          <cell r="AC22">
            <v>45552.390972222223</v>
          </cell>
          <cell r="AD22">
            <v>6.9895833333357587</v>
          </cell>
          <cell r="AE22">
            <v>1.1180555555620231</v>
          </cell>
          <cell r="AF22">
            <v>242.72708333333139</v>
          </cell>
          <cell r="AG22">
            <v>45327.509357101946</v>
          </cell>
          <cell r="AH22">
            <v>45337.932037514322</v>
          </cell>
          <cell r="AI22">
            <v>45352.674305555556</v>
          </cell>
          <cell r="AJ22">
            <v>0.18833043981488015</v>
          </cell>
          <cell r="AK22">
            <v>4.4132196969696613</v>
          </cell>
          <cell r="AL22">
            <v>40</v>
          </cell>
          <cell r="AM22">
            <v>36</v>
          </cell>
          <cell r="AN22">
            <v>27.835051546391753</v>
          </cell>
          <cell r="AO22">
            <v>35.257731958762882</v>
          </cell>
          <cell r="AP22">
            <v>24.835051546391753</v>
          </cell>
          <cell r="AQ22">
            <v>55</v>
          </cell>
          <cell r="AR22">
            <v>44</v>
          </cell>
          <cell r="AS22">
            <v>39</v>
          </cell>
          <cell r="AT22">
            <v>45353.663888888892</v>
          </cell>
          <cell r="AU22">
            <v>45348.663888888892</v>
          </cell>
          <cell r="AV22"/>
          <cell r="AW22"/>
          <cell r="AX22"/>
          <cell r="AY22"/>
          <cell r="AZ22"/>
          <cell r="BA22"/>
          <cell r="BB22"/>
          <cell r="BC22"/>
          <cell r="BD22" t="str">
            <v>PAID</v>
          </cell>
          <cell r="BE22"/>
          <cell r="BF22">
            <v>45312.663888888892</v>
          </cell>
          <cell r="BG22">
            <v>25.336111111108039</v>
          </cell>
          <cell r="BH22">
            <v>45309</v>
          </cell>
          <cell r="BI22">
            <v>45338</v>
          </cell>
        </row>
        <row r="23">
          <cell r="E23" t="str">
            <v>X23083247761</v>
          </cell>
          <cell r="F23" t="str">
            <v>CARLITO EDUARDO AUSTRIA</v>
          </cell>
          <cell r="G23" t="str">
            <v>TALIN PLACE, AYALA-ALABANG VILL, MUNTINLUPA</v>
          </cell>
          <cell r="H23" t="str">
            <v>MUNTINLUPA CITY</v>
          </cell>
          <cell r="I23" t="str">
            <v>PARAÑAQUE</v>
          </cell>
          <cell r="J23" t="str">
            <v>Oct 28 energize, ayaw magpahukay</v>
          </cell>
          <cell r="K23" t="str">
            <v>W/ ISSUE</v>
          </cell>
          <cell r="L23" t="str">
            <v>CHALLENGER</v>
          </cell>
          <cell r="M23" t="str">
            <v>CLOSE</v>
          </cell>
          <cell r="N23" t="str">
            <v>JSP</v>
          </cell>
          <cell r="O23">
            <v>64.902599999999993</v>
          </cell>
          <cell r="P23"/>
          <cell r="Q23">
            <v>113.22</v>
          </cell>
          <cell r="R23">
            <v>34</v>
          </cell>
          <cell r="S23" t="str">
            <v>NEW</v>
          </cell>
          <cell r="T23">
            <v>364891.29</v>
          </cell>
          <cell r="U23">
            <v>68687.08</v>
          </cell>
          <cell r="V23">
            <v>62509.42</v>
          </cell>
          <cell r="W23">
            <v>0.91006081493055169</v>
          </cell>
          <cell r="X23">
            <v>45204.337500000001</v>
          </cell>
          <cell r="Y23">
            <v>45205</v>
          </cell>
          <cell r="Z23">
            <v>45205</v>
          </cell>
          <cell r="AA23"/>
          <cell r="AB23">
            <v>45314.409722222219</v>
          </cell>
          <cell r="AC23">
            <v>45594.604166666664</v>
          </cell>
          <cell r="AD23">
            <v>110.07222222221753</v>
          </cell>
          <cell r="AE23">
            <v>109.40972222221899</v>
          </cell>
          <cell r="AF23">
            <v>280.19444444444525</v>
          </cell>
          <cell r="AG23">
            <v>45225.544396551726</v>
          </cell>
          <cell r="AH23">
            <v>45234.999568965519</v>
          </cell>
          <cell r="AI23">
            <v>45254.337500000001</v>
          </cell>
          <cell r="AJ23">
            <v>3.4103573124405004</v>
          </cell>
          <cell r="AK23">
            <v>6.368055555555574</v>
          </cell>
          <cell r="AL23">
            <v>26</v>
          </cell>
          <cell r="AM23">
            <v>36</v>
          </cell>
          <cell r="AN23">
            <v>24.206896551724139</v>
          </cell>
          <cell r="AO23">
            <v>30.662068965517239</v>
          </cell>
          <cell r="AP23">
            <v>21.206896551724139</v>
          </cell>
          <cell r="AQ23">
            <v>44</v>
          </cell>
          <cell r="AR23">
            <v>35.200000000000003</v>
          </cell>
          <cell r="AS23">
            <v>30.200000000000003</v>
          </cell>
          <cell r="AT23">
            <v>45349.609722222216</v>
          </cell>
          <cell r="AU23">
            <v>45344.609722222216</v>
          </cell>
          <cell r="AV23"/>
          <cell r="AW23"/>
          <cell r="AX23"/>
          <cell r="AY23"/>
          <cell r="AZ23"/>
          <cell r="BA23"/>
          <cell r="BB23"/>
          <cell r="BC23"/>
          <cell r="BD23" t="str">
            <v>PAID</v>
          </cell>
          <cell r="BE23"/>
          <cell r="BF23">
            <v>45317.409722222219</v>
          </cell>
          <cell r="BG23">
            <v>23.590277777781012</v>
          </cell>
          <cell r="BH23">
            <v>45314</v>
          </cell>
          <cell r="BI23">
            <v>45341</v>
          </cell>
        </row>
        <row r="24">
          <cell r="E24" t="str">
            <v>X23062096005</v>
          </cell>
          <cell r="F24" t="str">
            <v>FIREBIRD HOLDINGS CORPORATION</v>
          </cell>
          <cell r="G24" t="str">
            <v>BLOCK 2, RHONAVILLE, BACOOR</v>
          </cell>
          <cell r="H24" t="str">
            <v>BACOOR CITY</v>
          </cell>
          <cell r="I24" t="str">
            <v>DASMA</v>
          </cell>
          <cell r="J24" t="str">
            <v>ssp jan 23</v>
          </cell>
          <cell r="K24" t="str">
            <v>W/O ISSUE</v>
          </cell>
          <cell r="L24" t="str">
            <v>CHALLENGER</v>
          </cell>
          <cell r="M24" t="str">
            <v>CLOSE</v>
          </cell>
          <cell r="N24" t="str">
            <v>JSP</v>
          </cell>
          <cell r="O24">
            <v>108.40429999999999</v>
          </cell>
          <cell r="P24"/>
          <cell r="Q24">
            <v>213.35</v>
          </cell>
          <cell r="R24">
            <v>90</v>
          </cell>
          <cell r="S24" t="str">
            <v>NEW</v>
          </cell>
          <cell r="T24">
            <v>739788.28</v>
          </cell>
          <cell r="U24">
            <v>105595.39</v>
          </cell>
          <cell r="V24">
            <v>81401.95</v>
          </cell>
          <cell r="W24">
            <v>0.77088545248045393</v>
          </cell>
          <cell r="X24">
            <v>45281.648611111108</v>
          </cell>
          <cell r="Y24">
            <v>45306.587037037039</v>
          </cell>
          <cell r="Z24">
            <v>45306</v>
          </cell>
          <cell r="AA24"/>
          <cell r="AB24">
            <v>45314.413888888892</v>
          </cell>
          <cell r="AC24">
            <v>45671</v>
          </cell>
          <cell r="AD24">
            <v>32.765277777783922</v>
          </cell>
          <cell r="AE24">
            <v>7.8268518518525525</v>
          </cell>
          <cell r="AF24">
            <v>356.58611111110804</v>
          </cell>
          <cell r="AG24">
            <v>45302.608342654734</v>
          </cell>
          <cell r="AH24">
            <v>45311.997604399701</v>
          </cell>
          <cell r="AI24">
            <v>45331.648611111108</v>
          </cell>
          <cell r="AJ24">
            <v>1.0256357959852531</v>
          </cell>
          <cell r="AK24">
            <v>7.7518719806762615</v>
          </cell>
          <cell r="AL24">
            <v>28</v>
          </cell>
          <cell r="AM24">
            <v>34</v>
          </cell>
          <cell r="AN24">
            <v>23.959731543624162</v>
          </cell>
          <cell r="AO24">
            <v>30.348993288590602</v>
          </cell>
          <cell r="AP24">
            <v>20.959731543624162</v>
          </cell>
          <cell r="AQ24">
            <v>46</v>
          </cell>
          <cell r="AR24">
            <v>36.800000000000004</v>
          </cell>
          <cell r="AS24">
            <v>31.800000000000004</v>
          </cell>
          <cell r="AT24">
            <v>45351.213888888895</v>
          </cell>
          <cell r="AU24">
            <v>45346.213888888895</v>
          </cell>
          <cell r="AV24"/>
          <cell r="AW24"/>
          <cell r="AX24"/>
          <cell r="AY24"/>
          <cell r="AZ24"/>
          <cell r="BA24"/>
          <cell r="BB24"/>
          <cell r="BC24"/>
          <cell r="BD24" t="str">
            <v>PAID</v>
          </cell>
          <cell r="BE24"/>
          <cell r="BF24">
            <v>45317.413888888892</v>
          </cell>
          <cell r="BG24">
            <v>23.586111111108039</v>
          </cell>
          <cell r="BH24">
            <v>45314</v>
          </cell>
          <cell r="BI24">
            <v>45341</v>
          </cell>
        </row>
        <row r="25">
          <cell r="E25" t="str">
            <v>X23114467324</v>
          </cell>
          <cell r="F25" t="str">
            <v>ANTONIO MORALES PERALTA</v>
          </cell>
          <cell r="G25" t="str">
            <v>LOCKHEED, CONCORDE SUBD, PARANAQUE</v>
          </cell>
          <cell r="H25" t="str">
            <v>PARAÑAQUE CITY</v>
          </cell>
          <cell r="I25" t="str">
            <v>PARAÑAQUE</v>
          </cell>
          <cell r="J25"/>
          <cell r="K25" t="str">
            <v>W/O ISSUE</v>
          </cell>
          <cell r="L25" t="str">
            <v>CHALLENGER</v>
          </cell>
          <cell r="M25" t="str">
            <v>CLOSE</v>
          </cell>
          <cell r="N25" t="str">
            <v>JSP</v>
          </cell>
          <cell r="O25">
            <v>34.439499999999995</v>
          </cell>
          <cell r="P25"/>
          <cell r="Q25">
            <v>59.27</v>
          </cell>
          <cell r="R25">
            <v>38</v>
          </cell>
          <cell r="S25" t="str">
            <v>MODIFICATION</v>
          </cell>
          <cell r="T25">
            <v>267460.7</v>
          </cell>
          <cell r="U25">
            <v>29118.759999999987</v>
          </cell>
          <cell r="V25">
            <v>41164.22</v>
          </cell>
          <cell r="W25">
            <v>1.4136666533877136</v>
          </cell>
          <cell r="X25">
            <v>45307.331250000003</v>
          </cell>
          <cell r="Y25">
            <v>45309.414583333331</v>
          </cell>
          <cell r="Z25">
            <v>45308</v>
          </cell>
          <cell r="AA25"/>
          <cell r="AB25">
            <v>45310.740277777775</v>
          </cell>
          <cell r="AC25">
            <v>45538.699305555558</v>
          </cell>
          <cell r="AD25">
            <v>3.4090277777722804</v>
          </cell>
          <cell r="AE25">
            <v>1.3256944444437977</v>
          </cell>
          <cell r="AF25">
            <v>227.95902777778247</v>
          </cell>
          <cell r="AG25">
            <v>45327.416751858742</v>
          </cell>
          <cell r="AH25">
            <v>45336.572885687732</v>
          </cell>
          <cell r="AI25">
            <v>45357.331250000003</v>
          </cell>
          <cell r="AJ25">
            <v>0.11075223094453421</v>
          </cell>
          <cell r="AK25">
            <v>5.4275958994710107</v>
          </cell>
          <cell r="AL25">
            <v>23</v>
          </cell>
          <cell r="AM25">
            <v>36</v>
          </cell>
          <cell r="AN25">
            <v>23.085501858736059</v>
          </cell>
          <cell r="AO25">
            <v>29.241635687732341</v>
          </cell>
          <cell r="AP25">
            <v>20.085501858736059</v>
          </cell>
          <cell r="AQ25">
            <v>42</v>
          </cell>
          <cell r="AR25">
            <v>33.6</v>
          </cell>
          <cell r="AS25">
            <v>28.6</v>
          </cell>
          <cell r="AT25">
            <v>45344.340277777774</v>
          </cell>
          <cell r="AU25">
            <v>45339.340277777774</v>
          </cell>
          <cell r="AV25"/>
          <cell r="AW25"/>
          <cell r="AX25"/>
          <cell r="AY25"/>
          <cell r="AZ25"/>
          <cell r="BA25"/>
          <cell r="BB25"/>
          <cell r="BC25"/>
          <cell r="BD25" t="str">
            <v>PAID</v>
          </cell>
          <cell r="BE25"/>
          <cell r="BF25">
            <v>45313.740277777775</v>
          </cell>
          <cell r="BG25">
            <v>27.259722222224809</v>
          </cell>
          <cell r="BH25">
            <v>45310</v>
          </cell>
          <cell r="BI25">
            <v>45341</v>
          </cell>
        </row>
        <row r="26">
          <cell r="E26" t="str">
            <v>X24010032080</v>
          </cell>
          <cell r="F26" t="str">
            <v>AS AND T HATCH INC.</v>
          </cell>
          <cell r="G26" t="str">
            <v>MID WEST, VICTORIAHOMES-DIAMONDPARK SUBD, MUNTINLUPA</v>
          </cell>
          <cell r="H26" t="str">
            <v>MUNTINLUPA CITY</v>
          </cell>
          <cell r="I26" t="str">
            <v>PARAÑAQUE</v>
          </cell>
          <cell r="J26"/>
          <cell r="K26"/>
          <cell r="L26" t="str">
            <v>CHALLENGER</v>
          </cell>
          <cell r="M26" t="str">
            <v>CLOSE</v>
          </cell>
          <cell r="N26" t="str">
            <v>JSP</v>
          </cell>
          <cell r="O26">
            <v>72.394300000000015</v>
          </cell>
          <cell r="P26"/>
          <cell r="Q26">
            <v>172.53</v>
          </cell>
          <cell r="R26">
            <v>89</v>
          </cell>
          <cell r="S26" t="str">
            <v>NEW</v>
          </cell>
          <cell r="T26">
            <v>537337.4</v>
          </cell>
          <cell r="U26">
            <v>90740.78</v>
          </cell>
          <cell r="V26">
            <v>115097.52</v>
          </cell>
          <cell r="W26">
            <v>1.2684211001933199</v>
          </cell>
          <cell r="X26">
            <v>45310.517361111109</v>
          </cell>
          <cell r="Y26">
            <v>45313</v>
          </cell>
          <cell r="Z26">
            <v>45310</v>
          </cell>
          <cell r="AA26"/>
          <cell r="AB26">
            <v>45315.450694444444</v>
          </cell>
          <cell r="AC26">
            <v>45521.559027777781</v>
          </cell>
          <cell r="AD26">
            <v>4.9333333333343035</v>
          </cell>
          <cell r="AE26">
            <v>2.4506944444437977</v>
          </cell>
          <cell r="AF26">
            <v>206.10833333333721</v>
          </cell>
          <cell r="AG26">
            <v>45330.862431533642</v>
          </cell>
          <cell r="AH26">
            <v>45340.087783646319</v>
          </cell>
          <cell r="AI26">
            <v>45360.517361111109</v>
          </cell>
          <cell r="AJ26">
            <v>0.15849170437408849</v>
          </cell>
          <cell r="AK26">
            <v>4.6842803030303912</v>
          </cell>
          <cell r="AL26">
            <v>26</v>
          </cell>
          <cell r="AM26">
            <v>34</v>
          </cell>
          <cell r="AN26">
            <v>23.345070422535212</v>
          </cell>
          <cell r="AO26">
            <v>29.570422535211268</v>
          </cell>
          <cell r="AP26">
            <v>20.345070422535212</v>
          </cell>
          <cell r="AQ26">
            <v>44</v>
          </cell>
          <cell r="AR26">
            <v>35.200000000000003</v>
          </cell>
          <cell r="AS26">
            <v>30.200000000000003</v>
          </cell>
          <cell r="AT26">
            <v>45350.650694444441</v>
          </cell>
          <cell r="AU26">
            <v>45345.650694444441</v>
          </cell>
          <cell r="AV26"/>
          <cell r="AW26"/>
          <cell r="AX26"/>
          <cell r="AY26"/>
          <cell r="AZ26"/>
          <cell r="BA26"/>
          <cell r="BB26"/>
          <cell r="BC26"/>
          <cell r="BD26" t="str">
            <v>PAID</v>
          </cell>
          <cell r="BE26"/>
          <cell r="BF26">
            <v>45318.450694444444</v>
          </cell>
          <cell r="BG26">
            <v>22.549305555556202</v>
          </cell>
          <cell r="BH26">
            <v>45315</v>
          </cell>
          <cell r="BI26">
            <v>45341</v>
          </cell>
        </row>
        <row r="27">
          <cell r="E27" t="str">
            <v>X23114555024</v>
          </cell>
          <cell r="F27" t="str">
            <v>E-WHA FOAM PHILIPPINES, INC.,</v>
          </cell>
          <cell r="G27" t="str">
            <v>DBP, FTI CPD, TAGUIG CITY</v>
          </cell>
          <cell r="H27" t="str">
            <v>TAGUIG CITY</v>
          </cell>
          <cell r="I27" t="str">
            <v>PARAÑAQUE</v>
          </cell>
          <cell r="J27"/>
          <cell r="K27"/>
          <cell r="L27" t="str">
            <v>ECOM</v>
          </cell>
          <cell r="M27" t="str">
            <v>FCOMP</v>
          </cell>
          <cell r="N27" t="str">
            <v>RRG</v>
          </cell>
          <cell r="O27">
            <v>21.66</v>
          </cell>
          <cell r="P27"/>
          <cell r="Q27">
            <v>48.12</v>
          </cell>
          <cell r="R27">
            <v>0</v>
          </cell>
          <cell r="S27" t="str">
            <v>TERMINATION</v>
          </cell>
          <cell r="T27">
            <v>34534.11</v>
          </cell>
          <cell r="U27">
            <v>27501.42</v>
          </cell>
          <cell r="V27">
            <v>13396.119999999999</v>
          </cell>
          <cell r="W27">
            <v>0.48710648395610118</v>
          </cell>
          <cell r="X27">
            <v>45271.662499999999</v>
          </cell>
          <cell r="Y27">
            <v>45273</v>
          </cell>
          <cell r="Z27">
            <v>45272</v>
          </cell>
          <cell r="AA27"/>
          <cell r="AB27">
            <v>45315.560069444444</v>
          </cell>
          <cell r="AC27"/>
          <cell r="AD27">
            <v>43.897569444445253</v>
          </cell>
          <cell r="AE27">
            <v>42.560069444443798</v>
          </cell>
          <cell r="AF27">
            <v>-45315.560069444444</v>
          </cell>
          <cell r="AG27">
            <v>45290.436693548385</v>
          </cell>
          <cell r="AH27">
            <v>45299.243145161287</v>
          </cell>
          <cell r="AI27">
            <v>45321.662499999999</v>
          </cell>
          <cell r="AJ27">
            <v>1.5120273919753364</v>
          </cell>
          <cell r="AK27">
            <v>-1132.8890017361111</v>
          </cell>
          <cell r="AL27">
            <v>20</v>
          </cell>
          <cell r="AM27">
            <v>36</v>
          </cell>
          <cell r="AN27">
            <v>21.774193548387096</v>
          </cell>
          <cell r="AO27">
            <v>27.58064516129032</v>
          </cell>
          <cell r="AP27">
            <v>18.774193548387096</v>
          </cell>
          <cell r="AQ27">
            <v>40</v>
          </cell>
          <cell r="AR27">
            <v>32</v>
          </cell>
          <cell r="AS27">
            <v>27</v>
          </cell>
          <cell r="AT27">
            <v>45347.560069444444</v>
          </cell>
          <cell r="AU27">
            <v>45342.560069444444</v>
          </cell>
          <cell r="AV27"/>
          <cell r="AW27"/>
          <cell r="AX27"/>
          <cell r="AY27"/>
          <cell r="AZ27"/>
          <cell r="BA27"/>
          <cell r="BB27"/>
          <cell r="BC27"/>
          <cell r="BD27" t="str">
            <v>ON GOING MAT RETURN</v>
          </cell>
          <cell r="BE27" t="str">
            <v>PARTIALLY BILLED</v>
          </cell>
          <cell r="BF27">
            <v>45318.560069444444</v>
          </cell>
          <cell r="BG27">
            <v>23.439930555556202</v>
          </cell>
          <cell r="BH27">
            <v>45314</v>
          </cell>
          <cell r="BI27">
            <v>45342</v>
          </cell>
        </row>
        <row r="28">
          <cell r="E28" t="str">
            <v>X23104021896</v>
          </cell>
          <cell r="F28" t="str">
            <v>LIANBEN TAN LAO</v>
          </cell>
          <cell r="G28" t="str">
            <v>JOIE LANE, LEVITOWN ESTATE, PARANAQUE</v>
          </cell>
          <cell r="H28" t="str">
            <v>PARAÑAQUE CITY</v>
          </cell>
          <cell r="I28" t="str">
            <v>PARAÑAQUE</v>
          </cell>
          <cell r="J28"/>
          <cell r="K28" t="str">
            <v>W/O ISSUE</v>
          </cell>
          <cell r="L28" t="str">
            <v>VJC</v>
          </cell>
          <cell r="M28" t="str">
            <v>CLOSE</v>
          </cell>
          <cell r="N28" t="str">
            <v>JSB</v>
          </cell>
          <cell r="O28">
            <v>56.220300000000002</v>
          </cell>
          <cell r="P28"/>
          <cell r="Q28">
            <v>964.72</v>
          </cell>
          <cell r="R28">
            <v>34</v>
          </cell>
          <cell r="S28" t="str">
            <v>MODIFICATION</v>
          </cell>
          <cell r="T28">
            <v>311021.95</v>
          </cell>
          <cell r="U28">
            <v>52714.38</v>
          </cell>
          <cell r="V28">
            <v>85962</v>
          </cell>
          <cell r="W28">
            <v>1.6307125304328725</v>
          </cell>
          <cell r="X28">
            <v>45281.649305555555</v>
          </cell>
          <cell r="Y28">
            <v>45284</v>
          </cell>
          <cell r="Z28">
            <v>45282</v>
          </cell>
          <cell r="AA28"/>
          <cell r="AB28">
            <v>45299.316666666666</v>
          </cell>
          <cell r="AC28">
            <v>45740</v>
          </cell>
          <cell r="AD28">
            <v>17.667361111110949</v>
          </cell>
          <cell r="AE28">
            <v>15.316666666665697</v>
          </cell>
          <cell r="AF28">
            <v>440.6833333333343</v>
          </cell>
          <cell r="AG28">
            <v>45306.484357101945</v>
          </cell>
          <cell r="AH28">
            <v>45316.90703751432</v>
          </cell>
          <cell r="AI28">
            <v>45331.649305555555</v>
          </cell>
          <cell r="AJ28">
            <v>0.47603722993826725</v>
          </cell>
          <cell r="AK28">
            <v>8.0124242424242595</v>
          </cell>
          <cell r="AL28">
            <v>40</v>
          </cell>
          <cell r="AM28">
            <v>36</v>
          </cell>
          <cell r="AN28">
            <v>27.835051546391753</v>
          </cell>
          <cell r="AO28">
            <v>35.257731958762882</v>
          </cell>
          <cell r="AP28">
            <v>24.835051546391753</v>
          </cell>
          <cell r="AQ28">
            <v>55</v>
          </cell>
          <cell r="AR28">
            <v>44</v>
          </cell>
          <cell r="AS28">
            <v>39</v>
          </cell>
          <cell r="AT28">
            <v>45343.316666666666</v>
          </cell>
          <cell r="AU28">
            <v>45338.316666666666</v>
          </cell>
          <cell r="AV28"/>
          <cell r="AW28"/>
          <cell r="AX28"/>
          <cell r="AY28"/>
          <cell r="AZ28"/>
          <cell r="BA28"/>
          <cell r="BB28"/>
          <cell r="BC28"/>
          <cell r="BD28" t="str">
            <v>PAID</v>
          </cell>
          <cell r="BE28" t="str">
            <v>WITH BACKJOB</v>
          </cell>
          <cell r="BF28">
            <v>45302.316666666666</v>
          </cell>
          <cell r="BG28">
            <v>40.683333333334303</v>
          </cell>
          <cell r="BH28">
            <v>45299</v>
          </cell>
          <cell r="BI28">
            <v>45343</v>
          </cell>
        </row>
        <row r="29">
          <cell r="E29" t="str">
            <v>X23124774423</v>
          </cell>
          <cell r="F29" t="str">
            <v>YASSER MONAWARA DATUMANONG</v>
          </cell>
          <cell r="G29" t="str">
            <v>BLOCK 63, PUROK 5, TAGUIG CITY</v>
          </cell>
          <cell r="H29" t="str">
            <v>TAGUIG CITY</v>
          </cell>
          <cell r="I29" t="str">
            <v>PARAÑAQUE</v>
          </cell>
          <cell r="J29"/>
          <cell r="K29" t="str">
            <v>W/O ISSUE</v>
          </cell>
          <cell r="L29" t="str">
            <v>VJC</v>
          </cell>
          <cell r="M29" t="str">
            <v>CLOSE</v>
          </cell>
          <cell r="N29" t="str">
            <v>JSB</v>
          </cell>
          <cell r="O29">
            <v>2.38</v>
          </cell>
          <cell r="P29"/>
          <cell r="Q29">
            <v>964.72</v>
          </cell>
          <cell r="R29">
            <v>25.5</v>
          </cell>
          <cell r="S29" t="str">
            <v>NEW</v>
          </cell>
          <cell r="T29">
            <v>21637.8</v>
          </cell>
          <cell r="U29">
            <v>3226.3</v>
          </cell>
          <cell r="V29">
            <v>2758.72</v>
          </cell>
          <cell r="W29">
            <v>0.85507237392678914</v>
          </cell>
          <cell r="X29">
            <v>45296.628472222219</v>
          </cell>
          <cell r="Y29">
            <v>45299.672222222223</v>
          </cell>
          <cell r="Z29">
            <v>45300</v>
          </cell>
          <cell r="AA29"/>
          <cell r="AB29">
            <v>45302.432638888888</v>
          </cell>
          <cell r="AC29">
            <v>45493.581250000003</v>
          </cell>
          <cell r="AD29">
            <v>5.8041666666686069</v>
          </cell>
          <cell r="AE29">
            <v>2.7604166666642413</v>
          </cell>
          <cell r="AF29">
            <v>191.14861111111531</v>
          </cell>
          <cell r="AG29">
            <v>45321.463523768609</v>
          </cell>
          <cell r="AH29">
            <v>45331.886204180984</v>
          </cell>
          <cell r="AI29">
            <v>45346.628472222219</v>
          </cell>
          <cell r="AJ29">
            <v>0.15639004629634856</v>
          </cell>
          <cell r="AK29">
            <v>3.4754292929293693</v>
          </cell>
          <cell r="AL29">
            <v>40</v>
          </cell>
          <cell r="AM29">
            <v>36</v>
          </cell>
          <cell r="AN29">
            <v>27.835051546391753</v>
          </cell>
          <cell r="AO29">
            <v>35.257731958762882</v>
          </cell>
          <cell r="AP29">
            <v>24.835051546391753</v>
          </cell>
          <cell r="AQ29">
            <v>55</v>
          </cell>
          <cell r="AR29">
            <v>44</v>
          </cell>
          <cell r="AS29">
            <v>39</v>
          </cell>
          <cell r="AT29">
            <v>45346.432638888888</v>
          </cell>
          <cell r="AU29">
            <v>45341.432638888888</v>
          </cell>
          <cell r="AV29"/>
          <cell r="AW29"/>
          <cell r="AX29"/>
          <cell r="AY29"/>
          <cell r="AZ29"/>
          <cell r="BA29"/>
          <cell r="BB29"/>
          <cell r="BC29"/>
          <cell r="BD29" t="str">
            <v>PAID</v>
          </cell>
          <cell r="BE29"/>
          <cell r="BF29">
            <v>45305.432638888888</v>
          </cell>
          <cell r="BG29">
            <v>37.567361111112405</v>
          </cell>
          <cell r="BH29">
            <v>45301</v>
          </cell>
          <cell r="BI29">
            <v>45343</v>
          </cell>
        </row>
        <row r="30">
          <cell r="E30" t="str">
            <v>X23031060616</v>
          </cell>
          <cell r="F30" t="str">
            <v>ELMO V ROMUALDO SESE</v>
          </cell>
          <cell r="G30" t="str">
            <v>DR. A SANTOS, SAN DIONISIO, PARANAQUE</v>
          </cell>
          <cell r="H30" t="str">
            <v>PARAÑAQUE CITY</v>
          </cell>
          <cell r="I30" t="str">
            <v>PARAÑAQUE</v>
          </cell>
          <cell r="J30"/>
          <cell r="K30" t="str">
            <v>W/O ISSUE</v>
          </cell>
          <cell r="L30" t="str">
            <v>VJC</v>
          </cell>
          <cell r="M30" t="str">
            <v>CLOSE</v>
          </cell>
          <cell r="N30" t="str">
            <v>JSB</v>
          </cell>
          <cell r="O30">
            <v>1.73</v>
          </cell>
          <cell r="P30"/>
          <cell r="Q30">
            <v>964.72</v>
          </cell>
          <cell r="R30">
            <v>25</v>
          </cell>
          <cell r="S30" t="str">
            <v>NEW</v>
          </cell>
          <cell r="T30">
            <v>20002.93</v>
          </cell>
          <cell r="U30">
            <v>3195.12</v>
          </cell>
          <cell r="V30">
            <v>3195.12</v>
          </cell>
          <cell r="W30">
            <v>1</v>
          </cell>
          <cell r="X30">
            <v>45315.670138888891</v>
          </cell>
          <cell r="Y30">
            <v>45317.573611111111</v>
          </cell>
          <cell r="Z30">
            <v>45316</v>
          </cell>
          <cell r="AA30"/>
          <cell r="AB30">
            <v>45323.236805555556</v>
          </cell>
          <cell r="AC30">
            <v>45493</v>
          </cell>
          <cell r="AD30">
            <v>7.5666666666656965</v>
          </cell>
          <cell r="AE30">
            <v>5.6631944444452529</v>
          </cell>
          <cell r="AF30">
            <v>169.7631944444438</v>
          </cell>
          <cell r="AG30">
            <v>45340.50519043528</v>
          </cell>
          <cell r="AH30">
            <v>45350.927870847656</v>
          </cell>
          <cell r="AI30">
            <v>45365.670138888891</v>
          </cell>
          <cell r="AJ30">
            <v>0.20387962962960349</v>
          </cell>
          <cell r="AK30">
            <v>3.0866035353535235</v>
          </cell>
          <cell r="AL30">
            <v>40</v>
          </cell>
          <cell r="AM30">
            <v>36</v>
          </cell>
          <cell r="AN30">
            <v>27.835051546391753</v>
          </cell>
          <cell r="AO30">
            <v>35.257731958762882</v>
          </cell>
          <cell r="AP30">
            <v>24.835051546391753</v>
          </cell>
          <cell r="AQ30">
            <v>55</v>
          </cell>
          <cell r="AR30">
            <v>44</v>
          </cell>
          <cell r="AS30">
            <v>39</v>
          </cell>
          <cell r="AT30">
            <v>45367.236805555556</v>
          </cell>
          <cell r="AU30">
            <v>45362.236805555556</v>
          </cell>
          <cell r="AV30"/>
          <cell r="AW30"/>
          <cell r="AX30"/>
          <cell r="AY30"/>
          <cell r="AZ30"/>
          <cell r="BA30"/>
          <cell r="BB30"/>
          <cell r="BC30"/>
          <cell r="BD30" t="str">
            <v>PAID</v>
          </cell>
          <cell r="BE30"/>
          <cell r="BF30">
            <v>45326.236805555556</v>
          </cell>
          <cell r="BG30">
            <v>28.763194444443798</v>
          </cell>
          <cell r="BH30">
            <v>45330</v>
          </cell>
          <cell r="BI30">
            <v>45355</v>
          </cell>
        </row>
        <row r="31">
          <cell r="E31" t="str">
            <v>X23124729645</v>
          </cell>
          <cell r="F31" t="str">
            <v>MICHAEL OROGO DELA RIMA</v>
          </cell>
          <cell r="G31" t="str">
            <v>CHRYSANTHEMUM, TAHANAN VILL, PARANAQUE</v>
          </cell>
          <cell r="H31" t="str">
            <v>PARAÑAQUE CITY</v>
          </cell>
          <cell r="I31" t="str">
            <v>PARAÑAQUE</v>
          </cell>
          <cell r="J31"/>
          <cell r="K31"/>
          <cell r="L31" t="str">
            <v>ECOM</v>
          </cell>
          <cell r="M31" t="str">
            <v>TECO</v>
          </cell>
          <cell r="N31" t="str">
            <v>RRG</v>
          </cell>
          <cell r="O31">
            <v>50.235699999999987</v>
          </cell>
          <cell r="P31"/>
          <cell r="Q31">
            <v>92.67</v>
          </cell>
          <cell r="R31">
            <v>80</v>
          </cell>
          <cell r="S31" t="str">
            <v>MODIFICATION</v>
          </cell>
          <cell r="T31">
            <v>310031.53999999998</v>
          </cell>
          <cell r="U31">
            <v>50855.43</v>
          </cell>
          <cell r="V31">
            <v>51112.6</v>
          </cell>
          <cell r="W31">
            <v>1.005056883797856</v>
          </cell>
          <cell r="X31">
            <v>45309.597222222219</v>
          </cell>
          <cell r="Y31">
            <v>45315</v>
          </cell>
          <cell r="Z31">
            <v>45310</v>
          </cell>
          <cell r="AA31">
            <v>45342.299305555556</v>
          </cell>
          <cell r="AB31">
            <v>45342.299305555556</v>
          </cell>
          <cell r="AC31"/>
          <cell r="AD31">
            <v>32.702083333337214</v>
          </cell>
          <cell r="AE31">
            <v>27.299305555556202</v>
          </cell>
          <cell r="AF31">
            <v>-45342.299305555556</v>
          </cell>
          <cell r="AG31">
            <v>45328.897602450357</v>
          </cell>
          <cell r="AH31">
            <v>45337.844370511193</v>
          </cell>
          <cell r="AI31">
            <v>45359.597222222219</v>
          </cell>
          <cell r="AJ31">
            <v>1.0998270993181185</v>
          </cell>
          <cell r="AK31">
            <v>-1079.5785548941799</v>
          </cell>
          <cell r="AL31">
            <v>23</v>
          </cell>
          <cell r="AM31">
            <v>34</v>
          </cell>
          <cell r="AN31">
            <v>22.300380228136884</v>
          </cell>
          <cell r="AO31">
            <v>28.247148288973385</v>
          </cell>
          <cell r="AP31">
            <v>19.300380228136884</v>
          </cell>
          <cell r="AQ31">
            <v>42</v>
          </cell>
          <cell r="AR31">
            <v>33.6</v>
          </cell>
          <cell r="AS31">
            <v>28.6</v>
          </cell>
          <cell r="AT31">
            <v>45375.899305555555</v>
          </cell>
          <cell r="AU31">
            <v>45370.899305555555</v>
          </cell>
          <cell r="AV31"/>
          <cell r="AW31"/>
          <cell r="AX31"/>
          <cell r="AY31"/>
          <cell r="AZ31"/>
          <cell r="BA31"/>
          <cell r="BB31"/>
          <cell r="BC31"/>
          <cell r="BD31" t="str">
            <v>PAID</v>
          </cell>
          <cell r="BE31" t="str">
            <v>WITH BACKJOB</v>
          </cell>
          <cell r="BF31">
            <v>45345.299305555556</v>
          </cell>
          <cell r="BG31">
            <v>9.7006944444437977</v>
          </cell>
          <cell r="BH31">
            <v>45341</v>
          </cell>
          <cell r="BI31">
            <v>45355</v>
          </cell>
        </row>
        <row r="32">
          <cell r="E32" t="str">
            <v>R22279192</v>
          </cell>
          <cell r="F32" t="str">
            <v>YAMADA MERAY PECHERA</v>
          </cell>
          <cell r="G32" t="str">
            <v>TURQUOISE, LAS PIÑAS ROYALE ESTATE, LAS PINAS CITY</v>
          </cell>
          <cell r="H32" t="str">
            <v>LAS PIÑAS CITY</v>
          </cell>
          <cell r="I32" t="str">
            <v>PARAÑAQUE</v>
          </cell>
          <cell r="J32" t="str">
            <v>for execution on April 24,2023; for execution on June 1 (morning), for schedule of SSP</v>
          </cell>
          <cell r="K32" t="str">
            <v>W/O ISSUE</v>
          </cell>
          <cell r="L32" t="str">
            <v>ECOM</v>
          </cell>
          <cell r="M32" t="str">
            <v>TECO</v>
          </cell>
          <cell r="N32" t="str">
            <v>EAO</v>
          </cell>
          <cell r="O32">
            <v>17.03</v>
          </cell>
          <cell r="P32"/>
          <cell r="Q32">
            <v>26.67</v>
          </cell>
          <cell r="R32">
            <v>0</v>
          </cell>
          <cell r="S32" t="str">
            <v>PCA RELOC</v>
          </cell>
          <cell r="T32">
            <v>47557.27</v>
          </cell>
          <cell r="U32">
            <v>15048.57</v>
          </cell>
          <cell r="V32">
            <v>15048.57</v>
          </cell>
          <cell r="W32">
            <v>1</v>
          </cell>
          <cell r="X32">
            <v>45012.368055555555</v>
          </cell>
          <cell r="Y32">
            <v>45016</v>
          </cell>
          <cell r="Z32">
            <v>45016</v>
          </cell>
          <cell r="AA32">
            <v>45327.398460648146</v>
          </cell>
          <cell r="AB32">
            <v>45327.398460648146</v>
          </cell>
          <cell r="AC32">
            <v>45870</v>
          </cell>
          <cell r="AD32">
            <v>315.03040509259154</v>
          </cell>
          <cell r="AE32">
            <v>311.39846064814628</v>
          </cell>
          <cell r="AF32">
            <v>542.60153935185372</v>
          </cell>
          <cell r="AG32">
            <v>45031.142249103941</v>
          </cell>
          <cell r="AH32">
            <v>45039.948700716843</v>
          </cell>
          <cell r="AI32">
            <v>45062.368055555555</v>
          </cell>
          <cell r="AJ32">
            <v>10.851047286522597</v>
          </cell>
          <cell r="AK32">
            <v>13.565038483796343</v>
          </cell>
          <cell r="AL32">
            <v>20</v>
          </cell>
          <cell r="AM32">
            <v>36</v>
          </cell>
          <cell r="AN32">
            <v>21.774193548387096</v>
          </cell>
          <cell r="AO32">
            <v>27.58064516129032</v>
          </cell>
          <cell r="AP32">
            <v>18.774193548387096</v>
          </cell>
          <cell r="AQ32">
            <v>40</v>
          </cell>
          <cell r="AR32">
            <v>32</v>
          </cell>
          <cell r="AS32">
            <v>27</v>
          </cell>
          <cell r="AT32">
            <v>45359.398460648146</v>
          </cell>
          <cell r="AU32">
            <v>45354.398460648146</v>
          </cell>
          <cell r="AV32"/>
          <cell r="AW32"/>
          <cell r="AX32"/>
          <cell r="AY32"/>
          <cell r="AZ32"/>
          <cell r="BA32"/>
          <cell r="BB32"/>
          <cell r="BC32"/>
          <cell r="BD32" t="str">
            <v>PAID</v>
          </cell>
          <cell r="BE32" t="str">
            <v>WITH BACKJOB</v>
          </cell>
          <cell r="BF32">
            <v>45330.398460648146</v>
          </cell>
          <cell r="BG32">
            <v>24.601539351853717</v>
          </cell>
          <cell r="BH32">
            <v>45327</v>
          </cell>
          <cell r="BI32">
            <v>45355</v>
          </cell>
        </row>
        <row r="33">
          <cell r="E33" t="str">
            <v>X23062307719</v>
          </cell>
          <cell r="F33" t="str">
            <v>DIOSALYN ARROYO ARTUZ</v>
          </cell>
          <cell r="G33" t="str">
            <v>THOMAS, MULTINATIONAL VILL, PARANAQUE</v>
          </cell>
          <cell r="H33" t="str">
            <v>PARAÑAQUE CITY</v>
          </cell>
          <cell r="I33" t="str">
            <v>PARAÑAQUE</v>
          </cell>
          <cell r="J33" t="str">
            <v>need endorsement from multi HOA</v>
          </cell>
          <cell r="K33" t="str">
            <v>W/O ISSUE</v>
          </cell>
          <cell r="L33" t="str">
            <v>CHALLENGER</v>
          </cell>
          <cell r="M33" t="str">
            <v>CLOSE</v>
          </cell>
          <cell r="N33" t="str">
            <v>JSP</v>
          </cell>
          <cell r="O33">
            <v>286.96159999999975</v>
          </cell>
          <cell r="P33"/>
          <cell r="Q33">
            <v>659.68</v>
          </cell>
          <cell r="R33">
            <v>328</v>
          </cell>
          <cell r="S33" t="str">
            <v>MODIFICATION</v>
          </cell>
          <cell r="T33">
            <v>1735884.56</v>
          </cell>
          <cell r="U33">
            <v>412787.46</v>
          </cell>
          <cell r="V33">
            <v>214526.51</v>
          </cell>
          <cell r="W33">
            <v>0.51970210044655907</v>
          </cell>
          <cell r="X33">
            <v>45195.679861111108</v>
          </cell>
          <cell r="Y33">
            <v>45198</v>
          </cell>
          <cell r="Z33">
            <v>45197</v>
          </cell>
          <cell r="AA33"/>
          <cell r="AB33">
            <v>45321.316666666666</v>
          </cell>
          <cell r="AC33">
            <v>45646.824305555558</v>
          </cell>
          <cell r="AD33">
            <v>125.63680555555766</v>
          </cell>
          <cell r="AE33">
            <v>123.3166666666657</v>
          </cell>
          <cell r="AF33">
            <v>325.50763888889196</v>
          </cell>
          <cell r="AG33">
            <v>45215.75678418803</v>
          </cell>
          <cell r="AH33">
            <v>45224.910630341874</v>
          </cell>
          <cell r="AI33">
            <v>45245.679861111108</v>
          </cell>
          <cell r="AJ33">
            <v>4.0831961805556238</v>
          </cell>
          <cell r="AK33">
            <v>5.9183207070707633</v>
          </cell>
          <cell r="AL33">
            <v>40</v>
          </cell>
          <cell r="AM33">
            <v>28</v>
          </cell>
          <cell r="AN33">
            <v>23.076923076923077</v>
          </cell>
          <cell r="AO33">
            <v>29.23076923076923</v>
          </cell>
          <cell r="AP33">
            <v>20.076923076923077</v>
          </cell>
          <cell r="AQ33">
            <v>55</v>
          </cell>
          <cell r="AR33">
            <v>44</v>
          </cell>
          <cell r="AS33">
            <v>39</v>
          </cell>
          <cell r="AT33">
            <v>45365.316666666666</v>
          </cell>
          <cell r="AU33">
            <v>45360.316666666666</v>
          </cell>
          <cell r="AV33"/>
          <cell r="AW33"/>
          <cell r="AX33"/>
          <cell r="AY33"/>
          <cell r="AZ33"/>
          <cell r="BA33"/>
          <cell r="BB33"/>
          <cell r="BC33"/>
          <cell r="BD33" t="str">
            <v>PAID</v>
          </cell>
          <cell r="BE33"/>
          <cell r="BF33">
            <v>45324.316666666666</v>
          </cell>
          <cell r="BG33">
            <v>31.683333333334303</v>
          </cell>
          <cell r="BH33">
            <v>45321</v>
          </cell>
          <cell r="BI33">
            <v>45356</v>
          </cell>
        </row>
        <row r="34">
          <cell r="E34" t="str">
            <v>X23093649424</v>
          </cell>
          <cell r="F34" t="str">
            <v>JULITA B. FRANCISCO</v>
          </cell>
          <cell r="G34" t="str">
            <v>GEN. TIRONA, HABAY I, BACOOR</v>
          </cell>
          <cell r="H34" t="str">
            <v>BACOOR CITY</v>
          </cell>
          <cell r="I34" t="str">
            <v>DASMA</v>
          </cell>
          <cell r="J34"/>
          <cell r="K34"/>
          <cell r="L34" t="str">
            <v>CHALLENGER</v>
          </cell>
          <cell r="M34" t="str">
            <v>FCOMP</v>
          </cell>
          <cell r="N34" t="str">
            <v>JSP</v>
          </cell>
          <cell r="O34">
            <v>11.4428</v>
          </cell>
          <cell r="P34"/>
          <cell r="Q34">
            <v>29.67</v>
          </cell>
          <cell r="R34">
            <v>60</v>
          </cell>
          <cell r="S34" t="str">
            <v>NEW</v>
          </cell>
          <cell r="T34">
            <v>198818.1</v>
          </cell>
          <cell r="U34">
            <v>16973.32</v>
          </cell>
          <cell r="V34">
            <v>12203.82</v>
          </cell>
          <cell r="W34">
            <v>0.71900017203469913</v>
          </cell>
          <cell r="X34">
            <v>45302.670138888891</v>
          </cell>
          <cell r="Y34">
            <v>45306.408333333333</v>
          </cell>
          <cell r="Z34">
            <v>45306</v>
          </cell>
          <cell r="AA34"/>
          <cell r="AB34">
            <v>45306.422222222223</v>
          </cell>
          <cell r="AC34"/>
          <cell r="AD34">
            <v>3.7520833333328483</v>
          </cell>
          <cell r="AE34">
            <v>1.3888888890505768E-2</v>
          </cell>
          <cell r="AF34">
            <v>-45306.422222222223</v>
          </cell>
          <cell r="AG34">
            <v>45320.744519054177</v>
          </cell>
          <cell r="AH34">
            <v>45329.364353764926</v>
          </cell>
          <cell r="AI34">
            <v>45352.670138888891</v>
          </cell>
          <cell r="AJ34">
            <v>0.13353002450978665</v>
          </cell>
          <cell r="AK34">
            <v>-1132.6605555555557</v>
          </cell>
          <cell r="AL34">
            <v>20</v>
          </cell>
          <cell r="AM34">
            <v>34</v>
          </cell>
          <cell r="AN34">
            <v>21.074380165289259</v>
          </cell>
          <cell r="AO34">
            <v>26.694214876033058</v>
          </cell>
          <cell r="AP34">
            <v>18.074380165289259</v>
          </cell>
          <cell r="AQ34">
            <v>40</v>
          </cell>
          <cell r="AR34">
            <v>32</v>
          </cell>
          <cell r="AS34">
            <v>27</v>
          </cell>
          <cell r="AT34">
            <v>45338.422222222223</v>
          </cell>
          <cell r="AU34">
            <v>45333.422222222223</v>
          </cell>
          <cell r="AV34"/>
          <cell r="AW34"/>
          <cell r="AX34"/>
          <cell r="AY34"/>
          <cell r="AZ34"/>
          <cell r="BA34"/>
          <cell r="BB34"/>
          <cell r="BC34"/>
          <cell r="BD34" t="str">
            <v>CHECKING OF SERVICE ITEMS</v>
          </cell>
          <cell r="BE34"/>
          <cell r="BF34">
            <v>45309.422222222223</v>
          </cell>
          <cell r="BG34">
            <v>46.577777777776646</v>
          </cell>
          <cell r="BH34">
            <v>45306</v>
          </cell>
          <cell r="BI34">
            <v>45356</v>
          </cell>
        </row>
        <row r="35">
          <cell r="E35" t="str">
            <v>X23083022274</v>
          </cell>
          <cell r="F35" t="str">
            <v>SERBISYO BETERINARYO INCORPORATED DOING BUSINESS A</v>
          </cell>
          <cell r="G35" t="str">
            <v>EL GRANDE, BF HOMES, PARANAQUE</v>
          </cell>
          <cell r="H35" t="str">
            <v>PARAÑAQUE CITY</v>
          </cell>
          <cell r="I35" t="str">
            <v>PARAÑAQUE</v>
          </cell>
          <cell r="J35"/>
          <cell r="K35" t="str">
            <v>W/O ISSUE</v>
          </cell>
          <cell r="L35" t="str">
            <v>CHALLENGER</v>
          </cell>
          <cell r="M35" t="str">
            <v>CLOSE</v>
          </cell>
          <cell r="N35" t="str">
            <v>JSP</v>
          </cell>
          <cell r="O35">
            <v>36.8461</v>
          </cell>
          <cell r="P35"/>
          <cell r="Q35">
            <v>100.55</v>
          </cell>
          <cell r="R35">
            <v>41</v>
          </cell>
          <cell r="S35" t="str">
            <v>NEW</v>
          </cell>
          <cell r="T35">
            <v>319633.2</v>
          </cell>
          <cell r="U35">
            <v>47243.03</v>
          </cell>
          <cell r="V35">
            <v>72553.119999999995</v>
          </cell>
          <cell r="W35">
            <v>1.5357423095004701</v>
          </cell>
          <cell r="X35">
            <v>45266.418055555558</v>
          </cell>
          <cell r="Y35">
            <v>45267.557638888888</v>
          </cell>
          <cell r="Z35">
            <v>45267</v>
          </cell>
          <cell r="AA35"/>
          <cell r="AB35">
            <v>45314.411805555559</v>
          </cell>
          <cell r="AC35">
            <v>45545.697916666664</v>
          </cell>
          <cell r="AD35">
            <v>47.993750000001455</v>
          </cell>
          <cell r="AE35">
            <v>46.854166666671517</v>
          </cell>
          <cell r="AF35">
            <v>231.28611111110513</v>
          </cell>
          <cell r="AG35">
            <v>45286.503557414297</v>
          </cell>
          <cell r="AH35">
            <v>45295.659691243287</v>
          </cell>
          <cell r="AI35">
            <v>45316.418055555558</v>
          </cell>
          <cell r="AJ35">
            <v>1.5592172403382114</v>
          </cell>
          <cell r="AK35">
            <v>5.5068121693120267</v>
          </cell>
          <cell r="AL35">
            <v>23</v>
          </cell>
          <cell r="AM35">
            <v>36</v>
          </cell>
          <cell r="AN35">
            <v>23.085501858736059</v>
          </cell>
          <cell r="AO35">
            <v>29.241635687732341</v>
          </cell>
          <cell r="AP35">
            <v>20.085501858736059</v>
          </cell>
          <cell r="AQ35">
            <v>42</v>
          </cell>
          <cell r="AR35">
            <v>33.6</v>
          </cell>
          <cell r="AS35">
            <v>28.6</v>
          </cell>
          <cell r="AT35">
            <v>45348.011805555558</v>
          </cell>
          <cell r="AU35">
            <v>45343.011805555558</v>
          </cell>
          <cell r="AV35"/>
          <cell r="AW35"/>
          <cell r="AX35"/>
          <cell r="AY35"/>
          <cell r="AZ35"/>
          <cell r="BA35"/>
          <cell r="BB35"/>
          <cell r="BC35"/>
          <cell r="BD35" t="str">
            <v>PAID</v>
          </cell>
          <cell r="BE35"/>
          <cell r="BF35">
            <v>45317.411805555559</v>
          </cell>
          <cell r="BG35">
            <v>42.588194444440887</v>
          </cell>
          <cell r="BH35">
            <v>45313</v>
          </cell>
          <cell r="BI35">
            <v>45360</v>
          </cell>
        </row>
        <row r="36">
          <cell r="E36" t="str">
            <v>R23054439</v>
          </cell>
          <cell r="F36" t="str">
            <v>AMVEL LAND DEVELOPMENT CORP.,</v>
          </cell>
          <cell r="G36" t="str">
            <v>PHASE 2 ACCESS ROAD, AMVEL COMMERCIAL COMPLEX, PARANAQUE</v>
          </cell>
          <cell r="H36" t="str">
            <v>PARAÑAQUE CITY</v>
          </cell>
          <cell r="I36" t="str">
            <v>PARAÑAQUE</v>
          </cell>
          <cell r="J36"/>
          <cell r="K36"/>
          <cell r="L36" t="str">
            <v>ECOM</v>
          </cell>
          <cell r="M36" t="str">
            <v>TECO</v>
          </cell>
          <cell r="N36" t="str">
            <v>RRG</v>
          </cell>
          <cell r="O36">
            <v>224.56</v>
          </cell>
          <cell r="P36"/>
          <cell r="Q36">
            <v>343.78</v>
          </cell>
          <cell r="R36">
            <v>0</v>
          </cell>
          <cell r="S36" t="str">
            <v>PCA RELOC</v>
          </cell>
          <cell r="T36">
            <v>535508.07999999996</v>
          </cell>
          <cell r="U36">
            <v>183074.04</v>
          </cell>
          <cell r="V36">
            <v>175036.01</v>
          </cell>
          <cell r="W36">
            <v>0.95609410269200379</v>
          </cell>
          <cell r="X36">
            <v>45310.672222222223</v>
          </cell>
          <cell r="Y36">
            <v>45313</v>
          </cell>
          <cell r="Z36">
            <v>45316</v>
          </cell>
          <cell r="AA36">
            <v>45334.377928240741</v>
          </cell>
          <cell r="AB36">
            <v>45334.377928240741</v>
          </cell>
          <cell r="AC36"/>
          <cell r="AD36">
            <v>23.705706018517958</v>
          </cell>
          <cell r="AE36">
            <v>21.377928240741312</v>
          </cell>
          <cell r="AF36">
            <v>-45334.377928240741</v>
          </cell>
          <cell r="AG36">
            <v>45333.143920335431</v>
          </cell>
          <cell r="AH36">
            <v>45342.936373165619</v>
          </cell>
          <cell r="AI36">
            <v>45360.672222222223</v>
          </cell>
          <cell r="AJ36">
            <v>0.69800134387858426</v>
          </cell>
          <cell r="AK36">
            <v>-944.46620683834874</v>
          </cell>
          <cell r="AL36">
            <v>30</v>
          </cell>
          <cell r="AM36">
            <v>36</v>
          </cell>
          <cell r="AN36">
            <v>25.471698113207545</v>
          </cell>
          <cell r="AO36">
            <v>32.264150943396224</v>
          </cell>
          <cell r="AP36">
            <v>22.471698113207545</v>
          </cell>
          <cell r="AQ36">
            <v>48</v>
          </cell>
          <cell r="AR36">
            <v>38.400000000000006</v>
          </cell>
          <cell r="AS36">
            <v>33.400000000000006</v>
          </cell>
          <cell r="AT36">
            <v>45372.777928240743</v>
          </cell>
          <cell r="AU36">
            <v>45367.777928240743</v>
          </cell>
          <cell r="AV36"/>
          <cell r="AW36"/>
          <cell r="AX36"/>
          <cell r="AY36"/>
          <cell r="AZ36"/>
          <cell r="BA36"/>
          <cell r="BB36"/>
          <cell r="BC36"/>
          <cell r="BD36" t="str">
            <v>PAID</v>
          </cell>
          <cell r="BE36" t="str">
            <v>WITH BACKJOB</v>
          </cell>
          <cell r="BF36">
            <v>45337.377928240741</v>
          </cell>
          <cell r="BG36">
            <v>22.622071759258688</v>
          </cell>
          <cell r="BH36">
            <v>45333</v>
          </cell>
          <cell r="BI36">
            <v>45360</v>
          </cell>
        </row>
        <row r="37">
          <cell r="E37" t="str">
            <v>X23030986864</v>
          </cell>
          <cell r="F37" t="str">
            <v>PHILIPPINE SEVEN CORPORATION</v>
          </cell>
          <cell r="G37" t="str">
            <v>M. ARABEJO, GATCHALIAN SUBD, LAS PINAS CITY</v>
          </cell>
          <cell r="H37" t="str">
            <v>LAS PIÑAS CITY</v>
          </cell>
          <cell r="I37" t="str">
            <v>PARAÑAQUE</v>
          </cell>
          <cell r="J37" t="str">
            <v>wala pang hukay</v>
          </cell>
          <cell r="K37" t="str">
            <v>W/O ISSUE</v>
          </cell>
          <cell r="L37" t="str">
            <v>CHALLENGER</v>
          </cell>
          <cell r="M37" t="str">
            <v>CLOSE</v>
          </cell>
          <cell r="N37" t="str">
            <v>JSP</v>
          </cell>
          <cell r="O37">
            <v>37.209499999999998</v>
          </cell>
          <cell r="P37"/>
          <cell r="Q37">
            <v>82.47</v>
          </cell>
          <cell r="R37">
            <v>49</v>
          </cell>
          <cell r="S37" t="str">
            <v>NEW</v>
          </cell>
          <cell r="T37">
            <v>292544.31</v>
          </cell>
          <cell r="U37">
            <v>37832.559999999998</v>
          </cell>
          <cell r="V37">
            <v>59033.73</v>
          </cell>
          <cell r="W37">
            <v>1.5603948027836341</v>
          </cell>
          <cell r="X37">
            <v>45293.675694444442</v>
          </cell>
          <cell r="Y37">
            <v>45296</v>
          </cell>
          <cell r="Z37">
            <v>45295</v>
          </cell>
          <cell r="AA37"/>
          <cell r="AB37">
            <v>45308.720833333333</v>
          </cell>
          <cell r="AC37">
            <v>45666</v>
          </cell>
          <cell r="AD37">
            <v>15.045138888890506</v>
          </cell>
          <cell r="AE37">
            <v>12.720833333332848</v>
          </cell>
          <cell r="AF37">
            <v>357.27916666666715</v>
          </cell>
          <cell r="AG37">
            <v>45313.761196303181</v>
          </cell>
          <cell r="AH37">
            <v>45322.917330132172</v>
          </cell>
          <cell r="AI37">
            <v>45343.675694444442</v>
          </cell>
          <cell r="AJ37">
            <v>0.48878530931298864</v>
          </cell>
          <cell r="AK37">
            <v>8.506646825396837</v>
          </cell>
          <cell r="AL37">
            <v>23</v>
          </cell>
          <cell r="AM37">
            <v>36</v>
          </cell>
          <cell r="AN37">
            <v>23.085501858736059</v>
          </cell>
          <cell r="AO37">
            <v>29.241635687732341</v>
          </cell>
          <cell r="AP37">
            <v>20.085501858736059</v>
          </cell>
          <cell r="AQ37">
            <v>42</v>
          </cell>
          <cell r="AR37">
            <v>33.6</v>
          </cell>
          <cell r="AS37">
            <v>28.6</v>
          </cell>
          <cell r="AT37">
            <v>45342.320833333331</v>
          </cell>
          <cell r="AU37">
            <v>45337.320833333331</v>
          </cell>
          <cell r="AV37"/>
          <cell r="AW37"/>
          <cell r="AX37"/>
          <cell r="AY37"/>
          <cell r="AZ37"/>
          <cell r="BA37"/>
          <cell r="BB37"/>
          <cell r="BC37"/>
          <cell r="BD37" t="str">
            <v>PAID</v>
          </cell>
          <cell r="BE37"/>
          <cell r="BF37">
            <v>45311.720833333333</v>
          </cell>
          <cell r="BG37">
            <v>59.279166666667152</v>
          </cell>
          <cell r="BH37">
            <v>45308</v>
          </cell>
          <cell r="BI37">
            <v>45371</v>
          </cell>
        </row>
        <row r="38">
          <cell r="E38" t="str">
            <v>X23051824785</v>
          </cell>
          <cell r="F38" t="str">
            <v>JOSELITO BAUTISTA CRUZ</v>
          </cell>
          <cell r="G38" t="str">
            <v>B. CRISTOBAL, GATCHALIAN SUBD, LAS PINAS CITY</v>
          </cell>
          <cell r="H38" t="str">
            <v>LAS PIÑAS CITY</v>
          </cell>
          <cell r="I38" t="str">
            <v>PARAÑAQUE</v>
          </cell>
          <cell r="J38" t="str">
            <v>new pole location on plant box joint survey last Jan 5</v>
          </cell>
          <cell r="K38" t="str">
            <v>W/O ISSUE</v>
          </cell>
          <cell r="L38" t="str">
            <v>CHALLENGER</v>
          </cell>
          <cell r="M38" t="str">
            <v>CLOSE</v>
          </cell>
          <cell r="N38" t="str">
            <v>JSP</v>
          </cell>
          <cell r="O38">
            <v>59.598000000000006</v>
          </cell>
          <cell r="P38"/>
          <cell r="Q38">
            <v>116.35</v>
          </cell>
          <cell r="R38">
            <v>24.96</v>
          </cell>
          <cell r="S38" t="str">
            <v>NEW</v>
          </cell>
          <cell r="T38">
            <v>437225.55</v>
          </cell>
          <cell r="U38">
            <v>59656.700000000004</v>
          </cell>
          <cell r="V38">
            <v>74806.91</v>
          </cell>
          <cell r="W38">
            <v>1.253956554754118</v>
          </cell>
          <cell r="X38">
            <v>45293.677777777775</v>
          </cell>
          <cell r="Y38">
            <v>45296</v>
          </cell>
          <cell r="Z38">
            <v>45295</v>
          </cell>
          <cell r="AA38"/>
          <cell r="AB38">
            <v>45329.583333333336</v>
          </cell>
          <cell r="AC38">
            <v>45666</v>
          </cell>
          <cell r="AD38">
            <v>35.905555555560568</v>
          </cell>
          <cell r="AE38">
            <v>33.583333333335759</v>
          </cell>
          <cell r="AF38">
            <v>336.41666666666424</v>
          </cell>
          <cell r="AG38">
            <v>45314.8846743295</v>
          </cell>
          <cell r="AH38">
            <v>45324.339846743293</v>
          </cell>
          <cell r="AI38">
            <v>45343.677777777775</v>
          </cell>
          <cell r="AJ38">
            <v>1.1124584520419405</v>
          </cell>
          <cell r="AK38">
            <v>7.645833333333278</v>
          </cell>
          <cell r="AL38">
            <v>26</v>
          </cell>
          <cell r="AM38">
            <v>36</v>
          </cell>
          <cell r="AN38">
            <v>24.206896551724139</v>
          </cell>
          <cell r="AO38">
            <v>30.662068965517239</v>
          </cell>
          <cell r="AP38">
            <v>21.206896551724139</v>
          </cell>
          <cell r="AQ38">
            <v>44</v>
          </cell>
          <cell r="AR38">
            <v>35.200000000000003</v>
          </cell>
          <cell r="AS38">
            <v>30.200000000000003</v>
          </cell>
          <cell r="AT38">
            <v>45364.783333333333</v>
          </cell>
          <cell r="AU38">
            <v>45359.783333333333</v>
          </cell>
          <cell r="AV38"/>
          <cell r="AW38"/>
          <cell r="AX38"/>
          <cell r="AY38"/>
          <cell r="AZ38"/>
          <cell r="BA38"/>
          <cell r="BB38"/>
          <cell r="BC38"/>
          <cell r="BD38" t="str">
            <v>PAID</v>
          </cell>
          <cell r="BE38"/>
          <cell r="BF38">
            <v>45332.583333333336</v>
          </cell>
          <cell r="BG38">
            <v>38.416666666664241</v>
          </cell>
          <cell r="BH38">
            <v>45329</v>
          </cell>
          <cell r="BI38">
            <v>45371</v>
          </cell>
        </row>
        <row r="39">
          <cell r="E39" t="str">
            <v>X23083160792</v>
          </cell>
          <cell r="F39" t="str">
            <v>SOUTH STAR DRUG, INC.</v>
          </cell>
          <cell r="G39" t="str">
            <v>DOÑA PILAR AGUIRRE, PILAR VILL, LAS PINAS CITY</v>
          </cell>
          <cell r="H39" t="str">
            <v>LAS PIÑAS CITY</v>
          </cell>
          <cell r="I39" t="str">
            <v>PARAÑAQUE</v>
          </cell>
          <cell r="J39" t="str">
            <v>issue resolved last 1/24/2023</v>
          </cell>
          <cell r="K39" t="str">
            <v>W/O ISSUE</v>
          </cell>
          <cell r="L39" t="str">
            <v>CHALLENGER</v>
          </cell>
          <cell r="M39" t="str">
            <v>CLOSE</v>
          </cell>
          <cell r="N39" t="str">
            <v>JSP</v>
          </cell>
          <cell r="O39">
            <v>32.989499999999992</v>
          </cell>
          <cell r="P39"/>
          <cell r="Q39">
            <v>63.97</v>
          </cell>
          <cell r="R39">
            <v>30</v>
          </cell>
          <cell r="S39" t="str">
            <v>NEW</v>
          </cell>
          <cell r="T39">
            <v>332360.18</v>
          </cell>
          <cell r="U39">
            <v>32181.079999999991</v>
          </cell>
          <cell r="V39">
            <v>55757.47</v>
          </cell>
          <cell r="W39">
            <v>1.7326164939150588</v>
          </cell>
          <cell r="X39">
            <v>45294.427777777775</v>
          </cell>
          <cell r="Y39">
            <v>45296</v>
          </cell>
          <cell r="Z39">
            <v>45295</v>
          </cell>
          <cell r="AA39"/>
          <cell r="AB39">
            <v>45324.336805555555</v>
          </cell>
          <cell r="AC39">
            <v>45585.302777777775</v>
          </cell>
          <cell r="AD39">
            <v>29.909027777779556</v>
          </cell>
          <cell r="AE39">
            <v>28.336805555554747</v>
          </cell>
          <cell r="AF39">
            <v>260.96597222222044</v>
          </cell>
          <cell r="AG39">
            <v>45314.513279636514</v>
          </cell>
          <cell r="AH39">
            <v>45323.669413465504</v>
          </cell>
          <cell r="AI39">
            <v>45344.427777777775</v>
          </cell>
          <cell r="AJ39">
            <v>0.97168218263559192</v>
          </cell>
          <cell r="AK39">
            <v>6.2134755291004868</v>
          </cell>
          <cell r="AL39">
            <v>23</v>
          </cell>
          <cell r="AM39">
            <v>36</v>
          </cell>
          <cell r="AN39">
            <v>23.085501858736059</v>
          </cell>
          <cell r="AO39">
            <v>29.241635687732341</v>
          </cell>
          <cell r="AP39">
            <v>20.085501858736059</v>
          </cell>
          <cell r="AQ39">
            <v>42</v>
          </cell>
          <cell r="AR39">
            <v>33.6</v>
          </cell>
          <cell r="AS39">
            <v>28.6</v>
          </cell>
          <cell r="AT39">
            <v>45357.936805555553</v>
          </cell>
          <cell r="AU39">
            <v>45352.936805555553</v>
          </cell>
          <cell r="AV39"/>
          <cell r="AW39"/>
          <cell r="AX39"/>
          <cell r="AY39"/>
          <cell r="AZ39"/>
          <cell r="BA39"/>
          <cell r="BB39"/>
          <cell r="BC39"/>
          <cell r="BD39" t="str">
            <v>PAID</v>
          </cell>
          <cell r="BE39"/>
          <cell r="BF39">
            <v>45327.336805555555</v>
          </cell>
          <cell r="BG39">
            <v>43.663194444445253</v>
          </cell>
          <cell r="BH39">
            <v>45324</v>
          </cell>
          <cell r="BI39">
            <v>45371</v>
          </cell>
        </row>
        <row r="40">
          <cell r="E40" t="str">
            <v>X23051884775</v>
          </cell>
          <cell r="F40" t="str">
            <v>FOODSPHERE, INC.</v>
          </cell>
          <cell r="G40" t="str">
            <v>QUEZON, POBLACION, MUNTINLUPA</v>
          </cell>
          <cell r="H40" t="str">
            <v>MUNTINLUPA CITY</v>
          </cell>
          <cell r="I40" t="str">
            <v>PARAÑAQUE</v>
          </cell>
          <cell r="J40"/>
          <cell r="K40" t="str">
            <v>W/O ISSUE</v>
          </cell>
          <cell r="L40" t="str">
            <v>CHALLENGER</v>
          </cell>
          <cell r="M40" t="str">
            <v>CLOSE</v>
          </cell>
          <cell r="N40" t="str">
            <v>JSP</v>
          </cell>
          <cell r="O40">
            <v>63.201699999999995</v>
          </cell>
          <cell r="P40"/>
          <cell r="Q40">
            <v>118.02</v>
          </cell>
          <cell r="R40">
            <v>25</v>
          </cell>
          <cell r="S40" t="str">
            <v>NEW</v>
          </cell>
          <cell r="T40">
            <v>439662.62</v>
          </cell>
          <cell r="U40">
            <v>63897.06</v>
          </cell>
          <cell r="V40">
            <v>62698.53</v>
          </cell>
          <cell r="W40">
            <v>0.98124279896445943</v>
          </cell>
          <cell r="X40">
            <v>45308.409722222219</v>
          </cell>
          <cell r="Y40">
            <v>45310.62777777778</v>
          </cell>
          <cell r="Z40">
            <v>45309</v>
          </cell>
          <cell r="AA40"/>
          <cell r="AB40">
            <v>45327.31527777778</v>
          </cell>
          <cell r="AC40">
            <v>45623.771527777775</v>
          </cell>
          <cell r="AD40">
            <v>18.905555555560568</v>
          </cell>
          <cell r="AE40">
            <v>16.6875</v>
          </cell>
          <cell r="AF40">
            <v>296.45624999999563</v>
          </cell>
          <cell r="AG40">
            <v>45329.616618773944</v>
          </cell>
          <cell r="AH40">
            <v>45339.071791187736</v>
          </cell>
          <cell r="AI40">
            <v>45358.409722222219</v>
          </cell>
          <cell r="AJ40">
            <v>0.58574905033253899</v>
          </cell>
          <cell r="AK40">
            <v>6.7376420454544466</v>
          </cell>
          <cell r="AL40">
            <v>26</v>
          </cell>
          <cell r="AM40">
            <v>36</v>
          </cell>
          <cell r="AN40">
            <v>24.206896551724139</v>
          </cell>
          <cell r="AO40">
            <v>30.662068965517239</v>
          </cell>
          <cell r="AP40">
            <v>21.206896551724139</v>
          </cell>
          <cell r="AQ40">
            <v>44</v>
          </cell>
          <cell r="AR40">
            <v>35.200000000000003</v>
          </cell>
          <cell r="AS40">
            <v>30.200000000000003</v>
          </cell>
          <cell r="AT40">
            <v>45362.515277777777</v>
          </cell>
          <cell r="AU40">
            <v>45357.515277777777</v>
          </cell>
          <cell r="AV40"/>
          <cell r="AW40"/>
          <cell r="AX40"/>
          <cell r="AY40"/>
          <cell r="AZ40"/>
          <cell r="BA40"/>
          <cell r="BB40"/>
          <cell r="BC40"/>
          <cell r="BD40" t="str">
            <v>PAID</v>
          </cell>
          <cell r="BE40"/>
          <cell r="BF40">
            <v>45330.31527777778</v>
          </cell>
          <cell r="BG40">
            <v>40.684722222220444</v>
          </cell>
          <cell r="BH40">
            <v>45327</v>
          </cell>
          <cell r="BI40">
            <v>45371</v>
          </cell>
        </row>
        <row r="41">
          <cell r="E41" t="str">
            <v>X23114633428</v>
          </cell>
          <cell r="F41" t="str">
            <v>CITY GOVERNMENT OF MUNTINLUPA</v>
          </cell>
          <cell r="G41" t="str">
            <v>NATIONAL, TUNASAN, MUNTINLUPA</v>
          </cell>
          <cell r="H41" t="str">
            <v>MUNTINLUPA CITY</v>
          </cell>
          <cell r="I41" t="str">
            <v>PARAÑAQUE</v>
          </cell>
          <cell r="J41"/>
          <cell r="K41"/>
          <cell r="L41" t="str">
            <v>CHALLENGER</v>
          </cell>
          <cell r="M41" t="str">
            <v>CLOSE</v>
          </cell>
          <cell r="N41" t="str">
            <v>JSP</v>
          </cell>
          <cell r="O41">
            <v>14.36</v>
          </cell>
          <cell r="P41"/>
          <cell r="Q41">
            <v>19.670000000000002</v>
          </cell>
          <cell r="R41">
            <v>70</v>
          </cell>
          <cell r="S41" t="str">
            <v>NEW</v>
          </cell>
          <cell r="T41">
            <v>45160.85</v>
          </cell>
          <cell r="U41">
            <v>11190.74</v>
          </cell>
          <cell r="V41">
            <v>11190.74</v>
          </cell>
          <cell r="W41">
            <v>1</v>
          </cell>
          <cell r="X41">
            <v>45316.670138888891</v>
          </cell>
          <cell r="Y41">
            <v>45320.588194444441</v>
          </cell>
          <cell r="Z41">
            <v>45317</v>
          </cell>
          <cell r="AA41"/>
          <cell r="AB41">
            <v>45322.388194444444</v>
          </cell>
          <cell r="AC41">
            <v>45573.571527777778</v>
          </cell>
          <cell r="AD41">
            <v>5.7180555555532919</v>
          </cell>
          <cell r="AE41">
            <v>1.8000000000029104</v>
          </cell>
          <cell r="AF41">
            <v>251.1833333333343</v>
          </cell>
          <cell r="AG41">
            <v>45334.744519054177</v>
          </cell>
          <cell r="AH41">
            <v>45343.364353764926</v>
          </cell>
          <cell r="AI41">
            <v>45366.670138888891</v>
          </cell>
          <cell r="AJ41">
            <v>0.20349550653586715</v>
          </cell>
          <cell r="AK41">
            <v>6.2795833333333579</v>
          </cell>
          <cell r="AL41">
            <v>20</v>
          </cell>
          <cell r="AM41">
            <v>34</v>
          </cell>
          <cell r="AN41">
            <v>21.074380165289259</v>
          </cell>
          <cell r="AO41">
            <v>26.694214876033058</v>
          </cell>
          <cell r="AP41">
            <v>18.074380165289259</v>
          </cell>
          <cell r="AQ41">
            <v>40</v>
          </cell>
          <cell r="AR41">
            <v>32</v>
          </cell>
          <cell r="AS41">
            <v>27</v>
          </cell>
          <cell r="AT41">
            <v>45354.388194444444</v>
          </cell>
          <cell r="AU41">
            <v>45349.388194444444</v>
          </cell>
          <cell r="AV41"/>
          <cell r="AW41"/>
          <cell r="AX41"/>
          <cell r="AY41"/>
          <cell r="AZ41"/>
          <cell r="BA41"/>
          <cell r="BB41"/>
          <cell r="BC41"/>
          <cell r="BD41" t="str">
            <v>PAID</v>
          </cell>
          <cell r="BE41"/>
          <cell r="BF41">
            <v>45325.388194444444</v>
          </cell>
          <cell r="BG41">
            <v>45.611805555556202</v>
          </cell>
          <cell r="BH41">
            <v>45322</v>
          </cell>
          <cell r="BI41">
            <v>45371</v>
          </cell>
        </row>
        <row r="42">
          <cell r="E42" t="str">
            <v>X23083247880</v>
          </cell>
          <cell r="F42" t="str">
            <v>LEO PLANTILLA ORTIZ</v>
          </cell>
          <cell r="G42" t="str">
            <v>KAMAGONG, AYALA-ALABANG VILL, MUNTINLUPA</v>
          </cell>
          <cell r="H42" t="str">
            <v>MUNTINLUPA CITY</v>
          </cell>
          <cell r="I42" t="str">
            <v>PARAÑAQUE</v>
          </cell>
          <cell r="J42" t="str">
            <v>JSB signed caution - 2/12/24</v>
          </cell>
          <cell r="K42" t="str">
            <v>W/O ISSUE</v>
          </cell>
          <cell r="L42" t="str">
            <v>CHALLENGER</v>
          </cell>
          <cell r="M42" t="str">
            <v>CLOSE</v>
          </cell>
          <cell r="N42" t="str">
            <v>JSP</v>
          </cell>
          <cell r="O42">
            <v>57.238</v>
          </cell>
          <cell r="P42"/>
          <cell r="Q42">
            <v>120.03</v>
          </cell>
          <cell r="R42">
            <v>175</v>
          </cell>
          <cell r="S42" t="str">
            <v>NEW</v>
          </cell>
          <cell r="T42">
            <v>629649.04</v>
          </cell>
          <cell r="U42">
            <v>64447.66</v>
          </cell>
          <cell r="V42">
            <v>67883.42</v>
          </cell>
          <cell r="W42">
            <v>1.0533108572134349</v>
          </cell>
          <cell r="X42">
            <v>45320.400694444441</v>
          </cell>
          <cell r="Y42">
            <v>45324.696527777778</v>
          </cell>
          <cell r="Z42">
            <v>45323</v>
          </cell>
          <cell r="AA42"/>
          <cell r="AB42">
            <v>45334.717361111114</v>
          </cell>
          <cell r="AC42">
            <v>45673</v>
          </cell>
          <cell r="AD42">
            <v>14.316666666672972</v>
          </cell>
          <cell r="AE42">
            <v>10.020833333335759</v>
          </cell>
          <cell r="AF42">
            <v>338.28263888888614</v>
          </cell>
          <cell r="AG42">
            <v>45339.846737609907</v>
          </cell>
          <cell r="AH42">
            <v>45348.832349120697</v>
          </cell>
          <cell r="AI42">
            <v>45370.400694444441</v>
          </cell>
          <cell r="AJ42">
            <v>0.47836939102585174</v>
          </cell>
          <cell r="AK42">
            <v>7.6882417929292304</v>
          </cell>
          <cell r="AL42">
            <v>26</v>
          </cell>
          <cell r="AM42">
            <v>32</v>
          </cell>
          <cell r="AN42">
            <v>22.446043165467625</v>
          </cell>
          <cell r="AO42">
            <v>28.431654676258994</v>
          </cell>
          <cell r="AP42">
            <v>19.446043165467625</v>
          </cell>
          <cell r="AQ42">
            <v>44</v>
          </cell>
          <cell r="AR42">
            <v>35.200000000000003</v>
          </cell>
          <cell r="AS42">
            <v>30.200000000000003</v>
          </cell>
          <cell r="AT42">
            <v>45369.917361111111</v>
          </cell>
          <cell r="AU42">
            <v>45364.917361111111</v>
          </cell>
          <cell r="AV42"/>
          <cell r="AW42"/>
          <cell r="AX42"/>
          <cell r="AY42"/>
          <cell r="AZ42"/>
          <cell r="BA42"/>
          <cell r="BB42"/>
          <cell r="BC42"/>
          <cell r="BD42" t="str">
            <v>PAID</v>
          </cell>
          <cell r="BE42"/>
          <cell r="BF42">
            <v>45337.717361111114</v>
          </cell>
          <cell r="BG42">
            <v>33.28263888888614</v>
          </cell>
          <cell r="BH42">
            <v>45334</v>
          </cell>
          <cell r="BI42">
            <v>45371</v>
          </cell>
        </row>
        <row r="43">
          <cell r="E43" t="str">
            <v>X23124879351</v>
          </cell>
          <cell r="F43" t="str">
            <v>EMILY ESTABILLO ARELLANO</v>
          </cell>
          <cell r="G43" t="str">
            <v>SOUTH SUSANA HOMES, SOUTH SUSANA HOMES, BACOOR</v>
          </cell>
          <cell r="H43" t="str">
            <v>BACOOR CITY</v>
          </cell>
          <cell r="I43" t="str">
            <v>DASMA</v>
          </cell>
          <cell r="J43" t="str">
            <v>2/21/24 - withdraw materials (JSB)</v>
          </cell>
          <cell r="K43" t="str">
            <v>W/O ISSUE</v>
          </cell>
          <cell r="L43" t="str">
            <v>CHALLENGER</v>
          </cell>
          <cell r="M43" t="str">
            <v>CLOSE</v>
          </cell>
          <cell r="N43" t="str">
            <v>JSP</v>
          </cell>
          <cell r="O43">
            <v>57.438000000000002</v>
          </cell>
          <cell r="P43"/>
          <cell r="Q43">
            <v>120.13</v>
          </cell>
          <cell r="R43">
            <v>32</v>
          </cell>
          <cell r="S43" t="str">
            <v>NEW</v>
          </cell>
          <cell r="T43">
            <v>338234.45</v>
          </cell>
          <cell r="U43">
            <v>54506.79</v>
          </cell>
          <cell r="V43">
            <v>83290.39</v>
          </cell>
          <cell r="W43">
            <v>1.5280736583460519</v>
          </cell>
          <cell r="X43">
            <v>45336.681944444441</v>
          </cell>
          <cell r="Y43">
            <v>45345.311111111114</v>
          </cell>
          <cell r="Z43">
            <v>45337</v>
          </cell>
          <cell r="AA43"/>
          <cell r="AB43">
            <v>45346.320833333331</v>
          </cell>
          <cell r="AC43">
            <v>45666</v>
          </cell>
          <cell r="AD43">
            <v>9.6388888888905058</v>
          </cell>
          <cell r="AE43">
            <v>1.0097222222175333</v>
          </cell>
          <cell r="AF43">
            <v>319.67916666666861</v>
          </cell>
          <cell r="AG43">
            <v>45357.888840996166</v>
          </cell>
          <cell r="AH43">
            <v>45367.344013409958</v>
          </cell>
          <cell r="AI43">
            <v>45386.681944444441</v>
          </cell>
          <cell r="AJ43">
            <v>0.29864078822417167</v>
          </cell>
          <cell r="AK43">
            <v>7.2654356060606498</v>
          </cell>
          <cell r="AL43">
            <v>26</v>
          </cell>
          <cell r="AM43">
            <v>36</v>
          </cell>
          <cell r="AN43">
            <v>24.206896551724139</v>
          </cell>
          <cell r="AO43">
            <v>30.662068965517239</v>
          </cell>
          <cell r="AP43">
            <v>21.206896551724139</v>
          </cell>
          <cell r="AQ43">
            <v>44</v>
          </cell>
          <cell r="AR43">
            <v>35.200000000000003</v>
          </cell>
          <cell r="AS43">
            <v>30.200000000000003</v>
          </cell>
          <cell r="AT43">
            <v>45381.520833333328</v>
          </cell>
          <cell r="AU43">
            <v>45376.520833333328</v>
          </cell>
          <cell r="AV43"/>
          <cell r="AW43"/>
          <cell r="AX43"/>
          <cell r="AY43"/>
          <cell r="AZ43"/>
          <cell r="BA43"/>
          <cell r="BB43"/>
          <cell r="BC43"/>
          <cell r="BD43" t="str">
            <v>PAID</v>
          </cell>
          <cell r="BE43"/>
          <cell r="BF43">
            <v>45349.320833333331</v>
          </cell>
          <cell r="BG43">
            <v>21.679166666668607</v>
          </cell>
          <cell r="BH43">
            <v>45346</v>
          </cell>
          <cell r="BI43">
            <v>45371</v>
          </cell>
        </row>
        <row r="44">
          <cell r="E44" t="str">
            <v>R19949360</v>
          </cell>
          <cell r="F44" t="str">
            <v>CAVITEX INFRASTRUCTURE CORP.</v>
          </cell>
          <cell r="G44" t="str">
            <v>DR. A. SANTOS, SUCAT RD, PARANAQUE</v>
          </cell>
          <cell r="H44" t="str">
            <v>PARAÑAQUE CITY</v>
          </cell>
          <cell r="I44" t="str">
            <v>PARAÑAQUE</v>
          </cell>
          <cell r="J44" t="str">
            <v xml:space="preserve">awaiting pole location clearance from MPTS </v>
          </cell>
          <cell r="K44" t="str">
            <v>W/ ISSUE</v>
          </cell>
          <cell r="L44" t="str">
            <v>ECOM</v>
          </cell>
          <cell r="M44" t="str">
            <v>FCOMP</v>
          </cell>
          <cell r="N44" t="str">
            <v>RRG</v>
          </cell>
          <cell r="O44">
            <v>435.82219999999984</v>
          </cell>
          <cell r="P44"/>
          <cell r="Q44">
            <v>1054.82</v>
          </cell>
          <cell r="R44">
            <v>0</v>
          </cell>
          <cell r="S44" t="str">
            <v>POLE RELOC</v>
          </cell>
          <cell r="T44">
            <v>1353575.13</v>
          </cell>
          <cell r="U44">
            <v>467463.2200000002</v>
          </cell>
          <cell r="V44">
            <v>523526.00000000017</v>
          </cell>
          <cell r="W44">
            <v>1.1199298203610542</v>
          </cell>
          <cell r="X44">
            <v>44243.585416666669</v>
          </cell>
          <cell r="Y44">
            <v>44244.600694444445</v>
          </cell>
          <cell r="Z44">
            <v>44244</v>
          </cell>
          <cell r="AA44"/>
          <cell r="AB44">
            <v>45355.541666666664</v>
          </cell>
          <cell r="AC44"/>
          <cell r="AD44">
            <v>1111.9562499999956</v>
          </cell>
          <cell r="AE44">
            <v>1110.940972222219</v>
          </cell>
          <cell r="AF44">
            <v>-45355.541666666664</v>
          </cell>
          <cell r="AG44">
            <v>44270.061399199418</v>
          </cell>
          <cell r="AH44">
            <v>44280.921661208151</v>
          </cell>
          <cell r="AI44">
            <v>44293.585416666669</v>
          </cell>
          <cell r="AJ44">
            <v>28.293109027777668</v>
          </cell>
          <cell r="AK44">
            <v>-755.92569444444439</v>
          </cell>
          <cell r="AL44">
            <v>50</v>
          </cell>
          <cell r="AM44">
            <v>36</v>
          </cell>
          <cell r="AN44">
            <v>29.475982532751093</v>
          </cell>
          <cell r="AO44">
            <v>37.336244541484717</v>
          </cell>
          <cell r="AP44">
            <v>26.475982532751093</v>
          </cell>
          <cell r="AQ44">
            <v>60</v>
          </cell>
          <cell r="AR44">
            <v>48</v>
          </cell>
          <cell r="AS44">
            <v>43</v>
          </cell>
          <cell r="AT44">
            <v>45403.541666666664</v>
          </cell>
          <cell r="AU44">
            <v>45398.541666666664</v>
          </cell>
          <cell r="AV44"/>
          <cell r="AW44"/>
          <cell r="AX44"/>
          <cell r="AY44"/>
          <cell r="AZ44"/>
          <cell r="BA44"/>
          <cell r="BB44"/>
          <cell r="BC44"/>
          <cell r="BD44" t="str">
            <v>MATERIAL BALANCING</v>
          </cell>
          <cell r="BE44" t="str">
            <v>PARTIALLY BILLED</v>
          </cell>
          <cell r="BF44">
            <v>45358.541666666664</v>
          </cell>
          <cell r="BG44">
            <v>13.458333333335759</v>
          </cell>
          <cell r="BH44">
            <v>45320</v>
          </cell>
          <cell r="BI44">
            <v>45372</v>
          </cell>
        </row>
        <row r="45">
          <cell r="E45" t="str">
            <v>X23104151755</v>
          </cell>
          <cell r="F45" t="str">
            <v>ROWENA SARREAL SANTOS</v>
          </cell>
          <cell r="G45" t="str">
            <v>BLOCK 5, SOUTH GAWARAN II, BACOOR</v>
          </cell>
          <cell r="H45" t="str">
            <v>BACOOR CITY</v>
          </cell>
          <cell r="I45" t="str">
            <v>DASMA</v>
          </cell>
          <cell r="J45" t="str">
            <v>for digging</v>
          </cell>
          <cell r="K45" t="str">
            <v>W/O ISSUE</v>
          </cell>
          <cell r="L45" t="str">
            <v>ECOM</v>
          </cell>
          <cell r="M45" t="str">
            <v>FCOMP</v>
          </cell>
          <cell r="N45" t="str">
            <v>RRG</v>
          </cell>
          <cell r="O45">
            <v>149.35059999999996</v>
          </cell>
          <cell r="P45"/>
          <cell r="Q45">
            <v>296.13</v>
          </cell>
          <cell r="R45">
            <v>95.49</v>
          </cell>
          <cell r="S45" t="str">
            <v>NEW</v>
          </cell>
          <cell r="T45">
            <v>846932.45</v>
          </cell>
          <cell r="U45">
            <v>169866.48</v>
          </cell>
          <cell r="V45">
            <v>119567.05999999998</v>
          </cell>
          <cell r="W45">
            <v>0.70388848935940729</v>
          </cell>
          <cell r="X45">
            <v>45247.715277777781</v>
          </cell>
          <cell r="Y45">
            <v>45250.682638888888</v>
          </cell>
          <cell r="Z45">
            <v>45251</v>
          </cell>
          <cell r="AA45"/>
          <cell r="AB45">
            <v>45315.288888888892</v>
          </cell>
          <cell r="AC45"/>
          <cell r="AD45">
            <v>67.573611111110949</v>
          </cell>
          <cell r="AE45">
            <v>64.606250000004366</v>
          </cell>
          <cell r="AF45">
            <v>-45315.288888888892</v>
          </cell>
          <cell r="AG45">
            <v>45268.675009321407</v>
          </cell>
          <cell r="AH45">
            <v>45278.064271066374</v>
          </cell>
          <cell r="AI45">
            <v>45297.715277777781</v>
          </cell>
          <cell r="AJ45">
            <v>2.1152243814192291</v>
          </cell>
          <cell r="AK45">
            <v>-985.11497584541064</v>
          </cell>
          <cell r="AL45">
            <v>28</v>
          </cell>
          <cell r="AM45">
            <v>34</v>
          </cell>
          <cell r="AN45">
            <v>23.959731543624162</v>
          </cell>
          <cell r="AO45">
            <v>30.348993288590602</v>
          </cell>
          <cell r="AP45">
            <v>20.959731543624162</v>
          </cell>
          <cell r="AQ45">
            <v>46</v>
          </cell>
          <cell r="AR45">
            <v>36.800000000000004</v>
          </cell>
          <cell r="AS45">
            <v>31.800000000000004</v>
          </cell>
          <cell r="AT45">
            <v>45352.088888888895</v>
          </cell>
          <cell r="AU45">
            <v>45347.088888888895</v>
          </cell>
          <cell r="AV45"/>
          <cell r="AW45"/>
          <cell r="AX45"/>
          <cell r="AY45"/>
          <cell r="AZ45"/>
          <cell r="BA45"/>
          <cell r="BB45"/>
          <cell r="BC45"/>
          <cell r="BD45" t="str">
            <v>FOR AUDIT</v>
          </cell>
          <cell r="BE45" t="str">
            <v>PARTIALLY BILLED</v>
          </cell>
          <cell r="BF45">
            <v>45318.288888888892</v>
          </cell>
          <cell r="BG45">
            <v>53.711111111108039</v>
          </cell>
          <cell r="BH45">
            <v>45322</v>
          </cell>
          <cell r="BI45">
            <v>45372</v>
          </cell>
        </row>
        <row r="46">
          <cell r="E46" t="str">
            <v>R22553542</v>
          </cell>
          <cell r="F46" t="str">
            <v>BASCUGUIN BUENA MONTES,</v>
          </cell>
          <cell r="G46" t="str">
            <v>KALAYAAN VILL/BALAGBAG, KALAYAAN VILL/BALAGBAG, PASAY CITY</v>
          </cell>
          <cell r="H46" t="str">
            <v>PASAY CITY</v>
          </cell>
          <cell r="I46" t="str">
            <v>PARAÑAQUE</v>
          </cell>
          <cell r="J46"/>
          <cell r="K46" t="str">
            <v>W/O ISSUE</v>
          </cell>
          <cell r="L46" t="str">
            <v>ECOM</v>
          </cell>
          <cell r="M46" t="str">
            <v>FCOMP</v>
          </cell>
          <cell r="N46" t="str">
            <v>RRG</v>
          </cell>
          <cell r="O46">
            <v>39.560699999999997</v>
          </cell>
          <cell r="P46"/>
          <cell r="Q46">
            <v>94.97</v>
          </cell>
          <cell r="R46">
            <v>0</v>
          </cell>
          <cell r="S46" t="str">
            <v>PCA RELOC</v>
          </cell>
          <cell r="T46">
            <v>210433.39</v>
          </cell>
          <cell r="U46">
            <v>36174.340000000004</v>
          </cell>
          <cell r="V46">
            <v>26426.52</v>
          </cell>
          <cell r="W46">
            <v>0.73053219492048782</v>
          </cell>
          <cell r="X46">
            <v>45294.706250000003</v>
          </cell>
          <cell r="Y46">
            <v>45296</v>
          </cell>
          <cell r="Z46">
            <v>45296</v>
          </cell>
          <cell r="AA46"/>
          <cell r="AB46">
            <v>45358.439583333333</v>
          </cell>
          <cell r="AC46"/>
          <cell r="AD46">
            <v>63.733333333329938</v>
          </cell>
          <cell r="AE46">
            <v>62.439583333332848</v>
          </cell>
          <cell r="AF46">
            <v>-45358.439583333333</v>
          </cell>
          <cell r="AG46">
            <v>45314.791751858742</v>
          </cell>
          <cell r="AH46">
            <v>45323.947885687732</v>
          </cell>
          <cell r="AI46">
            <v>45344.706250000003</v>
          </cell>
          <cell r="AJ46">
            <v>2.0705636070852358</v>
          </cell>
          <cell r="AK46">
            <v>-1079.9628472222223</v>
          </cell>
          <cell r="AL46">
            <v>23</v>
          </cell>
          <cell r="AM46">
            <v>36</v>
          </cell>
          <cell r="AN46">
            <v>23.085501858736059</v>
          </cell>
          <cell r="AO46">
            <v>29.241635687732341</v>
          </cell>
          <cell r="AP46">
            <v>20.085501858736059</v>
          </cell>
          <cell r="AQ46">
            <v>42</v>
          </cell>
          <cell r="AR46">
            <v>33.6</v>
          </cell>
          <cell r="AS46">
            <v>28.6</v>
          </cell>
          <cell r="AT46">
            <v>45392.039583333331</v>
          </cell>
          <cell r="AU46">
            <v>45387.039583333331</v>
          </cell>
          <cell r="AV46"/>
          <cell r="AW46"/>
          <cell r="AX46"/>
          <cell r="AY46"/>
          <cell r="AZ46"/>
          <cell r="BA46"/>
          <cell r="BB46"/>
          <cell r="BC46"/>
          <cell r="BD46" t="str">
            <v>FOR AUDIT</v>
          </cell>
          <cell r="BE46" t="str">
            <v>PARTIALLY BILLED</v>
          </cell>
          <cell r="BF46">
            <v>45361.439583333333</v>
          </cell>
          <cell r="BG46">
            <v>10.560416666667152</v>
          </cell>
          <cell r="BH46">
            <v>45357</v>
          </cell>
          <cell r="BI46">
            <v>45372</v>
          </cell>
        </row>
        <row r="47">
          <cell r="E47" t="str">
            <v>R22942063</v>
          </cell>
          <cell r="F47" t="str">
            <v>ELEDA, MARIO H.,</v>
          </cell>
          <cell r="G47" t="str">
            <v>BLOCK 34, VISTA VERDE PH III, BACOOR</v>
          </cell>
          <cell r="H47" t="str">
            <v>BACOOR CITY</v>
          </cell>
          <cell r="I47" t="str">
            <v>DASMA</v>
          </cell>
          <cell r="J47"/>
          <cell r="K47"/>
          <cell r="L47" t="str">
            <v>ECOM</v>
          </cell>
          <cell r="M47" t="str">
            <v>CLOSE</v>
          </cell>
          <cell r="N47" t="str">
            <v>RRG</v>
          </cell>
          <cell r="O47">
            <v>32.550699999999999</v>
          </cell>
          <cell r="P47"/>
          <cell r="Q47">
            <v>50.68</v>
          </cell>
          <cell r="R47">
            <v>0</v>
          </cell>
          <cell r="S47" t="str">
            <v>PCA RELOC</v>
          </cell>
          <cell r="T47">
            <v>154575.71</v>
          </cell>
          <cell r="U47">
            <v>25366.71</v>
          </cell>
          <cell r="V47">
            <v>19529.759999999998</v>
          </cell>
          <cell r="W47">
            <v>0.76989723933454512</v>
          </cell>
          <cell r="X47">
            <v>45316.602777777778</v>
          </cell>
          <cell r="Y47">
            <v>45320.613888888889</v>
          </cell>
          <cell r="Z47">
            <v>45323</v>
          </cell>
          <cell r="AA47">
            <v>45357.473611111112</v>
          </cell>
          <cell r="AB47">
            <v>45357.473611111112</v>
          </cell>
          <cell r="AC47">
            <v>45561.838194444441</v>
          </cell>
          <cell r="AD47">
            <v>40.870833333334303</v>
          </cell>
          <cell r="AE47">
            <v>36.859722222223354</v>
          </cell>
          <cell r="AF47">
            <v>204.36458333332848</v>
          </cell>
          <cell r="AG47">
            <v>45335.376971326164</v>
          </cell>
          <cell r="AH47">
            <v>45344.183422939066</v>
          </cell>
          <cell r="AI47">
            <v>45366.602777777778</v>
          </cell>
          <cell r="AJ47">
            <v>1.4077731481481814</v>
          </cell>
          <cell r="AK47">
            <v>5.1091145833332119</v>
          </cell>
          <cell r="AL47">
            <v>20</v>
          </cell>
          <cell r="AM47">
            <v>36</v>
          </cell>
          <cell r="AN47">
            <v>21.774193548387096</v>
          </cell>
          <cell r="AO47">
            <v>27.58064516129032</v>
          </cell>
          <cell r="AP47">
            <v>18.774193548387096</v>
          </cell>
          <cell r="AQ47">
            <v>40</v>
          </cell>
          <cell r="AR47">
            <v>32</v>
          </cell>
          <cell r="AS47">
            <v>27</v>
          </cell>
          <cell r="AT47">
            <v>45389.473611111112</v>
          </cell>
          <cell r="AU47">
            <v>45384.473611111112</v>
          </cell>
          <cell r="AV47"/>
          <cell r="AW47"/>
          <cell r="AX47"/>
          <cell r="AY47"/>
          <cell r="AZ47"/>
          <cell r="BA47"/>
          <cell r="BB47"/>
          <cell r="BC47"/>
          <cell r="BD47" t="str">
            <v>PAID</v>
          </cell>
          <cell r="BE47"/>
          <cell r="BF47">
            <v>45360.473611111112</v>
          </cell>
          <cell r="BG47">
            <v>11.526388888887595</v>
          </cell>
          <cell r="BH47">
            <v>45356</v>
          </cell>
          <cell r="BI47">
            <v>45372</v>
          </cell>
        </row>
        <row r="48">
          <cell r="E48" t="str">
            <v>R23067764</v>
          </cell>
          <cell r="F48" t="str">
            <v>F &amp; E DE CASTRO CORPORATION,, HMB</v>
          </cell>
          <cell r="G48" t="str">
            <v>BLOCK 19, GEORGETOWN HEIGHTS SUBD PH I, BACOOR</v>
          </cell>
          <cell r="H48" t="str">
            <v>BACOOR CITY</v>
          </cell>
          <cell r="I48" t="str">
            <v>DASMA</v>
          </cell>
          <cell r="J48"/>
          <cell r="K48"/>
          <cell r="L48" t="str">
            <v>ECOM</v>
          </cell>
          <cell r="M48" t="str">
            <v>TECO</v>
          </cell>
          <cell r="N48" t="str">
            <v>RRG</v>
          </cell>
          <cell r="O48">
            <v>30.802</v>
          </cell>
          <cell r="P48"/>
          <cell r="Q48">
            <v>51.02</v>
          </cell>
          <cell r="R48">
            <v>0</v>
          </cell>
          <cell r="S48" t="str">
            <v>PCA RELOC</v>
          </cell>
          <cell r="T48">
            <v>153228.84</v>
          </cell>
          <cell r="U48">
            <v>23948.18</v>
          </cell>
          <cell r="V48">
            <v>12320.85</v>
          </cell>
          <cell r="W48">
            <v>0.5144795971969478</v>
          </cell>
          <cell r="X48">
            <v>45321.680555555555</v>
          </cell>
          <cell r="Y48">
            <v>45324.696527777778</v>
          </cell>
          <cell r="Z48">
            <v>45323</v>
          </cell>
          <cell r="AA48">
            <v>45357.474305555559</v>
          </cell>
          <cell r="AB48">
            <v>45357.474305555559</v>
          </cell>
          <cell r="AC48">
            <v>45856.275694444441</v>
          </cell>
          <cell r="AD48">
            <v>35.793750000004366</v>
          </cell>
          <cell r="AE48">
            <v>32.777777777781012</v>
          </cell>
          <cell r="AF48">
            <v>498.80138888888177</v>
          </cell>
          <cell r="AG48">
            <v>45341.766057414294</v>
          </cell>
          <cell r="AH48">
            <v>45350.922191243284</v>
          </cell>
          <cell r="AI48">
            <v>45371.680555555555</v>
          </cell>
          <cell r="AJ48">
            <v>1.1628645833334752</v>
          </cell>
          <cell r="AK48">
            <v>11.876223544973376</v>
          </cell>
          <cell r="AL48">
            <v>23</v>
          </cell>
          <cell r="AM48">
            <v>36</v>
          </cell>
          <cell r="AN48">
            <v>23.085501858736059</v>
          </cell>
          <cell r="AO48">
            <v>29.241635687732341</v>
          </cell>
          <cell r="AP48">
            <v>20.085501858736059</v>
          </cell>
          <cell r="AQ48">
            <v>42</v>
          </cell>
          <cell r="AR48">
            <v>33.6</v>
          </cell>
          <cell r="AS48">
            <v>28.6</v>
          </cell>
          <cell r="AT48">
            <v>45391.074305555558</v>
          </cell>
          <cell r="AU48">
            <v>45386.074305555558</v>
          </cell>
          <cell r="AV48"/>
          <cell r="AW48"/>
          <cell r="AX48"/>
          <cell r="AY48"/>
          <cell r="AZ48"/>
          <cell r="BA48"/>
          <cell r="BB48"/>
          <cell r="BC48"/>
          <cell r="BD48" t="str">
            <v>PAID</v>
          </cell>
          <cell r="BE48"/>
          <cell r="BF48">
            <v>45360.474305555559</v>
          </cell>
          <cell r="BG48">
            <v>11.525694444440887</v>
          </cell>
          <cell r="BH48">
            <v>45356</v>
          </cell>
          <cell r="BI48">
            <v>45372</v>
          </cell>
        </row>
        <row r="49">
          <cell r="E49" t="str">
            <v>X23083122673</v>
          </cell>
          <cell r="F49" t="str">
            <v>ALPINA HEIGHTS PROPERTIES CORP.</v>
          </cell>
          <cell r="G49" t="str">
            <v>CANARY, ALPINA HEIGHTS, PARANAQUE</v>
          </cell>
          <cell r="H49" t="str">
            <v>PARAÑAQUE CITY</v>
          </cell>
          <cell r="I49" t="str">
            <v>PARAÑAQUE</v>
          </cell>
          <cell r="J49" t="str">
            <v>w/ PAI</v>
          </cell>
          <cell r="K49" t="str">
            <v>W/O ISSUE</v>
          </cell>
          <cell r="L49" t="str">
            <v>CHALLENGER</v>
          </cell>
          <cell r="M49" t="str">
            <v>CLOSE</v>
          </cell>
          <cell r="N49" t="str">
            <v>JSP</v>
          </cell>
          <cell r="O49">
            <v>190.51759999999999</v>
          </cell>
          <cell r="P49"/>
          <cell r="Q49">
            <v>491.28</v>
          </cell>
          <cell r="R49">
            <v>481</v>
          </cell>
          <cell r="S49" t="str">
            <v>NEW</v>
          </cell>
          <cell r="T49">
            <v>1897578.69</v>
          </cell>
          <cell r="U49">
            <v>259559.34</v>
          </cell>
          <cell r="V49">
            <v>273512.58</v>
          </cell>
          <cell r="W49">
            <v>1.0537574182458624</v>
          </cell>
          <cell r="X49">
            <v>45273.645138888889</v>
          </cell>
          <cell r="Y49">
            <v>45278</v>
          </cell>
          <cell r="Z49">
            <v>45274</v>
          </cell>
          <cell r="AA49"/>
          <cell r="AB49">
            <v>45308.45</v>
          </cell>
          <cell r="AC49">
            <v>45639</v>
          </cell>
          <cell r="AD49">
            <v>34.804861111108039</v>
          </cell>
          <cell r="AE49">
            <v>30.44999999999709</v>
          </cell>
          <cell r="AF49">
            <v>330.55000000000291</v>
          </cell>
          <cell r="AG49">
            <v>45291.30739054452</v>
          </cell>
          <cell r="AH49">
            <v>45299.817324319352</v>
          </cell>
          <cell r="AI49">
            <v>45323.645138888889</v>
          </cell>
          <cell r="AJ49">
            <v>1.2633495259080081</v>
          </cell>
          <cell r="AK49">
            <v>6.6110000000000584</v>
          </cell>
          <cell r="AL49">
            <v>32</v>
          </cell>
          <cell r="AM49">
            <v>26</v>
          </cell>
          <cell r="AN49">
            <v>20.662251655629142</v>
          </cell>
          <cell r="AO49">
            <v>26.172185430463578</v>
          </cell>
          <cell r="AP49">
            <v>17.662251655629142</v>
          </cell>
          <cell r="AQ49">
            <v>50</v>
          </cell>
          <cell r="AR49">
            <v>40</v>
          </cell>
          <cell r="AS49">
            <v>35</v>
          </cell>
          <cell r="AT49">
            <v>45348.45</v>
          </cell>
          <cell r="AU49">
            <v>45343.45</v>
          </cell>
          <cell r="AV49"/>
          <cell r="AW49"/>
          <cell r="AX49"/>
          <cell r="AY49"/>
          <cell r="AZ49"/>
          <cell r="BA49"/>
          <cell r="BB49"/>
          <cell r="BC49"/>
          <cell r="BD49" t="str">
            <v>PAID</v>
          </cell>
          <cell r="BE49"/>
          <cell r="BF49">
            <v>45311.45</v>
          </cell>
          <cell r="BG49">
            <v>67.55000000000291</v>
          </cell>
          <cell r="BH49">
            <v>45307</v>
          </cell>
          <cell r="BI49">
            <v>45379</v>
          </cell>
        </row>
        <row r="50">
          <cell r="E50" t="str">
            <v>X23114355153</v>
          </cell>
          <cell r="F50" t="str">
            <v>RICARDO ANG LIM</v>
          </cell>
          <cell r="G50" t="str">
            <v>EAST RIDGE, VICTORIAHOMES-DIAMONDPARK SUBD, MUNTINLUPA</v>
          </cell>
          <cell r="H50" t="str">
            <v>MUNTINLUPA CITY</v>
          </cell>
          <cell r="I50" t="str">
            <v>PARAÑAQUE</v>
          </cell>
          <cell r="J50"/>
          <cell r="K50" t="str">
            <v>W/O ISSUE</v>
          </cell>
          <cell r="L50" t="str">
            <v>CHALLENGER</v>
          </cell>
          <cell r="M50" t="str">
            <v>CLOSE</v>
          </cell>
          <cell r="N50" t="str">
            <v>JSP</v>
          </cell>
          <cell r="O50">
            <v>98.128500000000003</v>
          </cell>
          <cell r="P50"/>
          <cell r="Q50">
            <v>207.7</v>
          </cell>
          <cell r="R50">
            <v>80</v>
          </cell>
          <cell r="S50" t="str">
            <v>NEW</v>
          </cell>
          <cell r="T50">
            <v>641874.06999999995</v>
          </cell>
          <cell r="U50">
            <v>108802.73</v>
          </cell>
          <cell r="V50">
            <v>109404.5</v>
          </cell>
          <cell r="W50">
            <v>1.00553083548547</v>
          </cell>
          <cell r="X50">
            <v>45327.643055555556</v>
          </cell>
          <cell r="Y50">
            <v>45334.597916666666</v>
          </cell>
          <cell r="Z50">
            <v>45328</v>
          </cell>
          <cell r="AA50"/>
          <cell r="AB50">
            <v>45337.729861111111</v>
          </cell>
          <cell r="AC50">
            <v>45680</v>
          </cell>
          <cell r="AD50">
            <v>10.086805555554747</v>
          </cell>
          <cell r="AE50">
            <v>3.1319444444452529</v>
          </cell>
          <cell r="AF50">
            <v>342.27013888888905</v>
          </cell>
          <cell r="AG50">
            <v>45348.602787099182</v>
          </cell>
          <cell r="AH50">
            <v>45357.992048844149</v>
          </cell>
          <cell r="AI50">
            <v>45377.643055555556</v>
          </cell>
          <cell r="AJ50">
            <v>0.31574244281043218</v>
          </cell>
          <cell r="AK50">
            <v>7.4406551932367186</v>
          </cell>
          <cell r="AL50">
            <v>28</v>
          </cell>
          <cell r="AM50">
            <v>34</v>
          </cell>
          <cell r="AN50">
            <v>23.959731543624162</v>
          </cell>
          <cell r="AO50">
            <v>30.348993288590602</v>
          </cell>
          <cell r="AP50">
            <v>20.959731543624162</v>
          </cell>
          <cell r="AQ50">
            <v>46</v>
          </cell>
          <cell r="AR50">
            <v>36.800000000000004</v>
          </cell>
          <cell r="AS50">
            <v>31.800000000000004</v>
          </cell>
          <cell r="AT50">
            <v>45374.529861111114</v>
          </cell>
          <cell r="AU50">
            <v>45369.529861111114</v>
          </cell>
          <cell r="AV50"/>
          <cell r="AW50"/>
          <cell r="AX50"/>
          <cell r="AY50"/>
          <cell r="AZ50"/>
          <cell r="BA50"/>
          <cell r="BB50"/>
          <cell r="BC50"/>
          <cell r="BD50" t="str">
            <v>PAID</v>
          </cell>
          <cell r="BE50"/>
          <cell r="BF50">
            <v>45340.729861111111</v>
          </cell>
          <cell r="BG50">
            <v>38.270138888889051</v>
          </cell>
          <cell r="BH50">
            <v>45337</v>
          </cell>
          <cell r="BI50">
            <v>45379</v>
          </cell>
        </row>
        <row r="51">
          <cell r="E51" t="str">
            <v>X23114353957</v>
          </cell>
          <cell r="F51" t="str">
            <v>GOLDEN PAN DE SAL, INC.,</v>
          </cell>
          <cell r="G51" t="str">
            <v>AFGHANISTAN, BETTER LIVING SUBD, PARANAQUE</v>
          </cell>
          <cell r="H51" t="str">
            <v>PARAÑAQUE CITY</v>
          </cell>
          <cell r="I51" t="str">
            <v>PARAÑAQUE</v>
          </cell>
          <cell r="J51"/>
          <cell r="K51" t="str">
            <v>W/O ISSUE</v>
          </cell>
          <cell r="L51" t="str">
            <v>VJC</v>
          </cell>
          <cell r="M51" t="str">
            <v>TECO</v>
          </cell>
          <cell r="N51" t="str">
            <v>JSB</v>
          </cell>
          <cell r="O51">
            <v>1.75</v>
          </cell>
          <cell r="P51"/>
          <cell r="Q51">
            <v>964.72</v>
          </cell>
          <cell r="R51">
            <v>36</v>
          </cell>
          <cell r="S51" t="str">
            <v>MODIFICATION</v>
          </cell>
          <cell r="T51">
            <v>35504.36</v>
          </cell>
          <cell r="U51">
            <v>4660.3</v>
          </cell>
          <cell r="V51">
            <v>4660.3</v>
          </cell>
          <cell r="W51">
            <v>1</v>
          </cell>
          <cell r="X51">
            <v>45314.679166666669</v>
          </cell>
          <cell r="Y51">
            <v>45316.513194444444</v>
          </cell>
          <cell r="Z51">
            <v>45316</v>
          </cell>
          <cell r="AA51"/>
          <cell r="AB51">
            <v>45327.284722222219</v>
          </cell>
          <cell r="AC51">
            <v>45730.63958333333</v>
          </cell>
          <cell r="AD51">
            <v>12.605555555550382</v>
          </cell>
          <cell r="AE51">
            <v>10.771527777775191</v>
          </cell>
          <cell r="AF51">
            <v>403.35486111111095</v>
          </cell>
          <cell r="AG51">
            <v>45339.514218213058</v>
          </cell>
          <cell r="AH51">
            <v>45349.936898625434</v>
          </cell>
          <cell r="AI51">
            <v>45364.679166666669</v>
          </cell>
          <cell r="AJ51">
            <v>0.33964969135788525</v>
          </cell>
          <cell r="AK51">
            <v>7.3337247474747445</v>
          </cell>
          <cell r="AL51">
            <v>40</v>
          </cell>
          <cell r="AM51">
            <v>36</v>
          </cell>
          <cell r="AN51">
            <v>27.835051546391753</v>
          </cell>
          <cell r="AO51">
            <v>35.257731958762882</v>
          </cell>
          <cell r="AP51">
            <v>24.835051546391753</v>
          </cell>
          <cell r="AQ51">
            <v>55</v>
          </cell>
          <cell r="AR51">
            <v>44</v>
          </cell>
          <cell r="AS51">
            <v>39</v>
          </cell>
          <cell r="AT51">
            <v>45371.284722222219</v>
          </cell>
          <cell r="AU51">
            <v>45366.284722222219</v>
          </cell>
          <cell r="AV51"/>
          <cell r="AW51"/>
          <cell r="AX51"/>
          <cell r="AY51"/>
          <cell r="AZ51"/>
          <cell r="BA51"/>
          <cell r="BB51"/>
          <cell r="BC51"/>
          <cell r="BD51" t="str">
            <v>PAID</v>
          </cell>
          <cell r="BE51"/>
          <cell r="BF51">
            <v>45330.284722222219</v>
          </cell>
          <cell r="BG51">
            <v>52.715277777781012</v>
          </cell>
          <cell r="BH51">
            <v>45321</v>
          </cell>
          <cell r="BI51">
            <v>45383</v>
          </cell>
        </row>
        <row r="52">
          <cell r="E52" t="str">
            <v>X23062077188</v>
          </cell>
          <cell r="F52" t="str">
            <v>DIOSALYN ARROYO ARTUZ</v>
          </cell>
          <cell r="G52" t="str">
            <v>THOMAS, MULTINATIONAL VILL, PARANAQUE</v>
          </cell>
          <cell r="H52" t="str">
            <v>PARAÑAQUE CITY</v>
          </cell>
          <cell r="I52" t="str">
            <v>PARAÑAQUE</v>
          </cell>
          <cell r="J52" t="str">
            <v>need endorsement from multi HOA</v>
          </cell>
          <cell r="K52" t="str">
            <v>W/O ISSUE</v>
          </cell>
          <cell r="L52" t="str">
            <v>CHALLENGER</v>
          </cell>
          <cell r="M52" t="str">
            <v>CLOSE</v>
          </cell>
          <cell r="N52" t="str">
            <v>JSP</v>
          </cell>
          <cell r="O52">
            <v>26.362799999999996</v>
          </cell>
          <cell r="P52"/>
          <cell r="Q52">
            <v>93.65</v>
          </cell>
          <cell r="R52">
            <v>328</v>
          </cell>
          <cell r="S52" t="str">
            <v>MODIFICATION</v>
          </cell>
          <cell r="T52">
            <v>651835.93000000005</v>
          </cell>
          <cell r="U52">
            <v>53394.2</v>
          </cell>
          <cell r="V52">
            <v>60114.45</v>
          </cell>
          <cell r="W52">
            <v>1.12586104857831</v>
          </cell>
          <cell r="X52">
            <v>45195.674305555556</v>
          </cell>
          <cell r="Y52">
            <v>45198</v>
          </cell>
          <cell r="Z52">
            <v>45197</v>
          </cell>
          <cell r="AA52"/>
          <cell r="AB52">
            <v>45321.3125</v>
          </cell>
          <cell r="AC52">
            <v>45538.695138888892</v>
          </cell>
          <cell r="AD52">
            <v>125.6381944444438</v>
          </cell>
          <cell r="AE52">
            <v>123.3125</v>
          </cell>
          <cell r="AF52">
            <v>217.38263888889196</v>
          </cell>
          <cell r="AG52">
            <v>45212.388591269839</v>
          </cell>
          <cell r="AH52">
            <v>45220.645734126985</v>
          </cell>
          <cell r="AI52">
            <v>45245.674305555556</v>
          </cell>
          <cell r="AJ52">
            <v>4.7797139190821003</v>
          </cell>
          <cell r="AK52">
            <v>5.1757771164021893</v>
          </cell>
          <cell r="AL52">
            <v>23</v>
          </cell>
          <cell r="AM52">
            <v>28</v>
          </cell>
          <cell r="AN52">
            <v>19.714285714285715</v>
          </cell>
          <cell r="AO52">
            <v>24.971428571428572</v>
          </cell>
          <cell r="AP52">
            <v>16.714285714285715</v>
          </cell>
          <cell r="AQ52">
            <v>42</v>
          </cell>
          <cell r="AR52">
            <v>33.6</v>
          </cell>
          <cell r="AS52">
            <v>28.6</v>
          </cell>
          <cell r="AT52">
            <v>45354.912499999999</v>
          </cell>
          <cell r="AU52">
            <v>45349.912499999999</v>
          </cell>
          <cell r="AV52"/>
          <cell r="AW52"/>
          <cell r="AX52"/>
          <cell r="AY52"/>
          <cell r="AZ52"/>
          <cell r="BA52"/>
          <cell r="BB52"/>
          <cell r="BC52"/>
          <cell r="BD52" t="str">
            <v>PAID</v>
          </cell>
          <cell r="BE52"/>
          <cell r="BF52">
            <v>45324.3125</v>
          </cell>
          <cell r="BG52">
            <v>64.6875</v>
          </cell>
          <cell r="BH52">
            <v>45321</v>
          </cell>
          <cell r="BI52">
            <v>45389</v>
          </cell>
        </row>
        <row r="53">
          <cell r="E53" t="str">
            <v>X23083241610</v>
          </cell>
          <cell r="F53" t="str">
            <v>FRANCIS LUSONG BUTON</v>
          </cell>
          <cell r="G53" t="str">
            <v>LOWER TAIWAN, BETTER LIVING SUBD, PARANAQUE</v>
          </cell>
          <cell r="H53" t="str">
            <v>PARAÑAQUE CITY</v>
          </cell>
          <cell r="I53" t="str">
            <v>PARAÑAQUE</v>
          </cell>
          <cell r="J53" t="str">
            <v>dig 1/4/2023</v>
          </cell>
          <cell r="K53" t="str">
            <v>W/O ISSUE</v>
          </cell>
          <cell r="L53" t="str">
            <v>CHALLENGER</v>
          </cell>
          <cell r="M53" t="str">
            <v>CLOSE</v>
          </cell>
          <cell r="N53" t="str">
            <v>JSP</v>
          </cell>
          <cell r="O53">
            <v>161.60949999999994</v>
          </cell>
          <cell r="P53"/>
          <cell r="Q53">
            <v>348.47</v>
          </cell>
          <cell r="R53">
            <v>78</v>
          </cell>
          <cell r="S53" t="str">
            <v>NEW</v>
          </cell>
          <cell r="T53">
            <v>1052067.6599999999</v>
          </cell>
          <cell r="U53">
            <v>177049.16</v>
          </cell>
          <cell r="V53">
            <v>185320.74</v>
          </cell>
          <cell r="W53">
            <v>1.0467191146233057</v>
          </cell>
          <cell r="X53">
            <v>45273.642361111109</v>
          </cell>
          <cell r="Y53">
            <v>45278</v>
          </cell>
          <cell r="Z53">
            <v>45274</v>
          </cell>
          <cell r="AA53"/>
          <cell r="AB53">
            <v>45306.370138888888</v>
          </cell>
          <cell r="AC53">
            <v>45673</v>
          </cell>
          <cell r="AD53">
            <v>32.727777777778101</v>
          </cell>
          <cell r="AE53">
            <v>28.370138888887595</v>
          </cell>
          <cell r="AF53">
            <v>366.6298611111124</v>
          </cell>
          <cell r="AG53">
            <v>45295.161591880344</v>
          </cell>
          <cell r="AH53">
            <v>45304.700053418805</v>
          </cell>
          <cell r="AI53">
            <v>45323.642361111109</v>
          </cell>
          <cell r="AJ53">
            <v>1.0010849673202711</v>
          </cell>
          <cell r="AK53">
            <v>7.6381221064815081</v>
          </cell>
          <cell r="AL53">
            <v>30</v>
          </cell>
          <cell r="AM53">
            <v>34</v>
          </cell>
          <cell r="AN53">
            <v>24.51923076923077</v>
          </cell>
          <cell r="AO53">
            <v>31.057692307692307</v>
          </cell>
          <cell r="AP53">
            <v>21.51923076923077</v>
          </cell>
          <cell r="AQ53">
            <v>48</v>
          </cell>
          <cell r="AR53">
            <v>38.400000000000006</v>
          </cell>
          <cell r="AS53">
            <v>33.400000000000006</v>
          </cell>
          <cell r="AT53">
            <v>45344.770138888889</v>
          </cell>
          <cell r="AU53">
            <v>45339.770138888889</v>
          </cell>
          <cell r="AV53"/>
          <cell r="AW53"/>
          <cell r="AX53"/>
          <cell r="AY53"/>
          <cell r="AZ53"/>
          <cell r="BA53"/>
          <cell r="BB53"/>
          <cell r="BC53"/>
          <cell r="BD53" t="str">
            <v>PAID</v>
          </cell>
          <cell r="BE53"/>
          <cell r="BF53">
            <v>45309.370138888888</v>
          </cell>
          <cell r="BG53">
            <v>79.629861111112405</v>
          </cell>
          <cell r="BH53">
            <v>45303</v>
          </cell>
          <cell r="BI53">
            <v>45389</v>
          </cell>
        </row>
        <row r="54">
          <cell r="E54" t="str">
            <v>R22425673</v>
          </cell>
          <cell r="F54" t="str">
            <v>DELA CRUZ, MENCHIE E.,</v>
          </cell>
          <cell r="G54" t="str">
            <v>BLOCK 4, CAMELLA SPRINGVILLE GARDEN IV, BACOOR</v>
          </cell>
          <cell r="H54" t="str">
            <v>BACOOR CITY</v>
          </cell>
          <cell r="I54" t="str">
            <v>DASMA</v>
          </cell>
          <cell r="J54"/>
          <cell r="K54" t="str">
            <v>W/O ISSUE</v>
          </cell>
          <cell r="L54" t="str">
            <v>CHALLENGER</v>
          </cell>
          <cell r="M54" t="str">
            <v>CLOSE</v>
          </cell>
          <cell r="N54" t="str">
            <v>JSP</v>
          </cell>
          <cell r="O54">
            <v>33.868699999999983</v>
          </cell>
          <cell r="P54"/>
          <cell r="Q54">
            <v>65.2</v>
          </cell>
          <cell r="R54">
            <v>0</v>
          </cell>
          <cell r="S54" t="str">
            <v>PCA RELOC</v>
          </cell>
          <cell r="T54">
            <v>149437.21</v>
          </cell>
          <cell r="U54">
            <v>32790.74</v>
          </cell>
          <cell r="V54">
            <v>27499.32</v>
          </cell>
          <cell r="W54">
            <v>0.83863066219304605</v>
          </cell>
          <cell r="X54">
            <v>45278.629861111112</v>
          </cell>
          <cell r="Y54">
            <v>45280</v>
          </cell>
          <cell r="Z54">
            <v>45280</v>
          </cell>
          <cell r="AA54"/>
          <cell r="AB54">
            <v>45322.386805555558</v>
          </cell>
          <cell r="AC54">
            <v>45636</v>
          </cell>
          <cell r="AD54">
            <v>43.756944444445253</v>
          </cell>
          <cell r="AE54">
            <v>42.386805555557657</v>
          </cell>
          <cell r="AF54">
            <v>313.61319444444234</v>
          </cell>
          <cell r="AG54">
            <v>45298.715362969851</v>
          </cell>
          <cell r="AH54">
            <v>45307.871496798842</v>
          </cell>
          <cell r="AI54">
            <v>45328.629861111112</v>
          </cell>
          <cell r="AJ54">
            <v>1.4215722289318566</v>
          </cell>
          <cell r="AK54">
            <v>7.4669808201057704</v>
          </cell>
          <cell r="AL54">
            <v>23</v>
          </cell>
          <cell r="AM54">
            <v>36</v>
          </cell>
          <cell r="AN54">
            <v>23.085501858736059</v>
          </cell>
          <cell r="AO54">
            <v>29.241635687732341</v>
          </cell>
          <cell r="AP54">
            <v>20.085501858736059</v>
          </cell>
          <cell r="AQ54">
            <v>42</v>
          </cell>
          <cell r="AR54">
            <v>33.6</v>
          </cell>
          <cell r="AS54">
            <v>28.6</v>
          </cell>
          <cell r="AT54">
            <v>45355.986805555556</v>
          </cell>
          <cell r="AU54">
            <v>45350.986805555556</v>
          </cell>
          <cell r="AV54"/>
          <cell r="AW54"/>
          <cell r="AX54"/>
          <cell r="AY54"/>
          <cell r="AZ54"/>
          <cell r="BA54"/>
          <cell r="BB54"/>
          <cell r="BC54"/>
          <cell r="BD54" t="str">
            <v>PAID</v>
          </cell>
          <cell r="BE54"/>
          <cell r="BF54">
            <v>45325.386805555558</v>
          </cell>
          <cell r="BG54">
            <v>63.613194444442343</v>
          </cell>
          <cell r="BH54">
            <v>45322</v>
          </cell>
          <cell r="BI54">
            <v>45389</v>
          </cell>
        </row>
        <row r="55">
          <cell r="E55" t="str">
            <v>X24020640893</v>
          </cell>
          <cell r="F55" t="str">
            <v>BARANGAY BF HOMES</v>
          </cell>
          <cell r="G55" t="str">
            <v>GNG. ELSIE GACHES, BF HOMES, PARANAQUE</v>
          </cell>
          <cell r="H55" t="str">
            <v>PARAÑAQUE CITY</v>
          </cell>
          <cell r="I55" t="str">
            <v>PARAÑAQUE</v>
          </cell>
          <cell r="J55"/>
          <cell r="K55" t="str">
            <v>W/O ISSUE</v>
          </cell>
          <cell r="L55" t="str">
            <v>ECOM</v>
          </cell>
          <cell r="M55" t="str">
            <v>TECO</v>
          </cell>
          <cell r="N55" t="str">
            <v>RRG</v>
          </cell>
          <cell r="O55">
            <v>94.286700000000025</v>
          </cell>
          <cell r="P55"/>
          <cell r="Q55">
            <v>173.47</v>
          </cell>
          <cell r="R55">
            <v>46.5</v>
          </cell>
          <cell r="S55" t="str">
            <v>NEW</v>
          </cell>
          <cell r="T55">
            <v>600960.49</v>
          </cell>
          <cell r="U55">
            <v>92857.419999999969</v>
          </cell>
          <cell r="V55">
            <v>87630.78</v>
          </cell>
          <cell r="W55">
            <v>0.94371327568653129</v>
          </cell>
          <cell r="X55">
            <v>45362.594444444447</v>
          </cell>
          <cell r="Y55">
            <v>45364.419444444444</v>
          </cell>
          <cell r="Z55">
            <v>45364</v>
          </cell>
          <cell r="AA55">
            <v>45369.336805555555</v>
          </cell>
          <cell r="AB55">
            <v>45369.336805555555</v>
          </cell>
          <cell r="AC55"/>
          <cell r="AD55">
            <v>6.742361111108039</v>
          </cell>
          <cell r="AE55">
            <v>4.9173611111109494</v>
          </cell>
          <cell r="AF55">
            <v>-45369.336805555555</v>
          </cell>
          <cell r="AG55">
            <v>45383.801340996171</v>
          </cell>
          <cell r="AH55">
            <v>45393.256513409964</v>
          </cell>
          <cell r="AI55">
            <v>45412.594444444447</v>
          </cell>
          <cell r="AJ55">
            <v>0.2088979404082619</v>
          </cell>
          <cell r="AK55">
            <v>-1031.1212910353536</v>
          </cell>
          <cell r="AL55">
            <v>26</v>
          </cell>
          <cell r="AM55">
            <v>36</v>
          </cell>
          <cell r="AN55">
            <v>24.206896551724139</v>
          </cell>
          <cell r="AO55">
            <v>30.662068965517239</v>
          </cell>
          <cell r="AP55">
            <v>21.206896551724139</v>
          </cell>
          <cell r="AQ55">
            <v>44</v>
          </cell>
          <cell r="AR55">
            <v>35.200000000000003</v>
          </cell>
          <cell r="AS55">
            <v>30.200000000000003</v>
          </cell>
          <cell r="AT55">
            <v>45404.536805555552</v>
          </cell>
          <cell r="AU55">
            <v>45399.536805555552</v>
          </cell>
          <cell r="AV55"/>
          <cell r="AW55"/>
          <cell r="AX55"/>
          <cell r="AY55"/>
          <cell r="AZ55"/>
          <cell r="BA55"/>
          <cell r="BB55"/>
          <cell r="BC55"/>
          <cell r="BD55" t="str">
            <v>PAID</v>
          </cell>
          <cell r="BE55" t="str">
            <v>WITH BACKJOB</v>
          </cell>
          <cell r="BF55">
            <v>45372.336805555555</v>
          </cell>
          <cell r="BG55">
            <v>16.663194444445253</v>
          </cell>
          <cell r="BH55">
            <v>45367</v>
          </cell>
          <cell r="BI55">
            <v>45389</v>
          </cell>
        </row>
        <row r="56">
          <cell r="E56" t="str">
            <v>X23114534814</v>
          </cell>
          <cell r="F56" t="str">
            <v>AMAZING HOUSE HOLDING CORP.</v>
          </cell>
          <cell r="G56" t="str">
            <v>BEGONIA, AYALA-ALABANG VILL, MUNTINLUPA</v>
          </cell>
          <cell r="H56" t="str">
            <v>MUNTINLUPA CITY</v>
          </cell>
          <cell r="I56" t="str">
            <v>PARAÑAQUE</v>
          </cell>
          <cell r="J56"/>
          <cell r="K56"/>
          <cell r="L56" t="str">
            <v>ECOM</v>
          </cell>
          <cell r="M56" t="str">
            <v>CLOSE</v>
          </cell>
          <cell r="N56" t="str">
            <v>RRG</v>
          </cell>
          <cell r="O56">
            <v>57.297499999999999</v>
          </cell>
          <cell r="P56"/>
          <cell r="Q56">
            <v>86.12</v>
          </cell>
          <cell r="R56">
            <v>80</v>
          </cell>
          <cell r="S56" t="str">
            <v>MODIFICATION</v>
          </cell>
          <cell r="T56">
            <v>372357.88</v>
          </cell>
          <cell r="U56">
            <v>44675.05</v>
          </cell>
          <cell r="V56">
            <v>50615.63</v>
          </cell>
          <cell r="W56">
            <v>1.1329731024363709</v>
          </cell>
          <cell r="X56">
            <v>45316.525000000001</v>
          </cell>
          <cell r="Y56">
            <v>45320.645138888889</v>
          </cell>
          <cell r="Z56">
            <v>45323</v>
          </cell>
          <cell r="AA56"/>
          <cell r="AB56">
            <v>45373.686805555553</v>
          </cell>
          <cell r="AC56">
            <v>45652.666666666664</v>
          </cell>
          <cell r="AD56">
            <v>57.161805555551837</v>
          </cell>
          <cell r="AE56">
            <v>53.041666666664241</v>
          </cell>
          <cell r="AF56">
            <v>278.97986111111095</v>
          </cell>
          <cell r="AG56">
            <v>45335.82538022814</v>
          </cell>
          <cell r="AH56">
            <v>45344.772148288976</v>
          </cell>
          <cell r="AI56">
            <v>45366.525000000001</v>
          </cell>
          <cell r="AJ56">
            <v>1.922449470730196</v>
          </cell>
          <cell r="AK56">
            <v>6.6423776455026413</v>
          </cell>
          <cell r="AL56">
            <v>23</v>
          </cell>
          <cell r="AM56">
            <v>34</v>
          </cell>
          <cell r="AN56">
            <v>22.300380228136884</v>
          </cell>
          <cell r="AO56">
            <v>28.247148288973385</v>
          </cell>
          <cell r="AP56">
            <v>19.300380228136884</v>
          </cell>
          <cell r="AQ56">
            <v>42</v>
          </cell>
          <cell r="AR56">
            <v>33.6</v>
          </cell>
          <cell r="AS56">
            <v>28.6</v>
          </cell>
          <cell r="AT56">
            <v>45407.286805555552</v>
          </cell>
          <cell r="AU56">
            <v>45402.286805555552</v>
          </cell>
          <cell r="AV56"/>
          <cell r="AW56"/>
          <cell r="AX56"/>
          <cell r="AY56"/>
          <cell r="AZ56"/>
          <cell r="BA56"/>
          <cell r="BB56"/>
          <cell r="BC56"/>
          <cell r="BD56" t="str">
            <v>PAID</v>
          </cell>
          <cell r="BE56"/>
          <cell r="BF56">
            <v>45376.686805555553</v>
          </cell>
          <cell r="BG56">
            <v>12.313194444446708</v>
          </cell>
          <cell r="BH56">
            <v>45373</v>
          </cell>
          <cell r="BI56">
            <v>45389</v>
          </cell>
        </row>
        <row r="57">
          <cell r="E57" t="str">
            <v>X24010331790</v>
          </cell>
          <cell r="F57" t="str">
            <v>ALBERT PAULE SIOCHI</v>
          </cell>
          <cell r="G57" t="str">
            <v>BLOCK 4, ISABELLE GARDEN MANOR, PARANAQUE</v>
          </cell>
          <cell r="H57" t="str">
            <v>PARAÑAQUE CITY</v>
          </cell>
          <cell r="I57" t="str">
            <v>PARAÑAQUE</v>
          </cell>
          <cell r="J57"/>
          <cell r="K57" t="str">
            <v>W/O ISSUE</v>
          </cell>
          <cell r="L57" t="str">
            <v>CHALLENGER</v>
          </cell>
          <cell r="M57" t="str">
            <v>FCOMP</v>
          </cell>
          <cell r="N57" t="str">
            <v>JGR</v>
          </cell>
          <cell r="O57">
            <v>144.61000000000001</v>
          </cell>
          <cell r="P57"/>
          <cell r="Q57">
            <v>221.18</v>
          </cell>
          <cell r="R57">
            <v>25.36</v>
          </cell>
          <cell r="S57" t="str">
            <v>NEW</v>
          </cell>
          <cell r="T57">
            <v>732102.52</v>
          </cell>
          <cell r="U57">
            <v>112692.89</v>
          </cell>
          <cell r="V57">
            <v>64308.26</v>
          </cell>
          <cell r="W57">
            <v>0.5706505530206919</v>
          </cell>
          <cell r="X57">
            <v>45343.444444444445</v>
          </cell>
          <cell r="Y57">
            <v>45348.513194444444</v>
          </cell>
          <cell r="Z57">
            <v>45344</v>
          </cell>
          <cell r="AA57"/>
          <cell r="AB57">
            <v>45355.296527777777</v>
          </cell>
          <cell r="AC57"/>
          <cell r="AD57">
            <v>11.852083333331393</v>
          </cell>
          <cell r="AE57">
            <v>6.7833333333328483</v>
          </cell>
          <cell r="AF57">
            <v>-45355.296527777777</v>
          </cell>
          <cell r="AG57">
            <v>45365.312865497079</v>
          </cell>
          <cell r="AH57">
            <v>45374.944444444445</v>
          </cell>
          <cell r="AI57">
            <v>45393.444444444445</v>
          </cell>
          <cell r="AJ57">
            <v>0.35744378306872449</v>
          </cell>
          <cell r="AK57">
            <v>-985.98470712560379</v>
          </cell>
          <cell r="AL57">
            <v>28</v>
          </cell>
          <cell r="AM57">
            <v>36</v>
          </cell>
          <cell r="AN57">
            <v>24.868421052631579</v>
          </cell>
          <cell r="AO57">
            <v>31.499999999999996</v>
          </cell>
          <cell r="AP57">
            <v>21.868421052631579</v>
          </cell>
          <cell r="AQ57">
            <v>46</v>
          </cell>
          <cell r="AR57">
            <v>36.800000000000004</v>
          </cell>
          <cell r="AS57">
            <v>31.800000000000004</v>
          </cell>
          <cell r="AT57">
            <v>45392.09652777778</v>
          </cell>
          <cell r="AU57">
            <v>45387.09652777778</v>
          </cell>
          <cell r="AV57"/>
          <cell r="AW57"/>
          <cell r="AX57"/>
          <cell r="AY57"/>
          <cell r="AZ57"/>
          <cell r="BA57"/>
          <cell r="BB57"/>
          <cell r="BC57"/>
          <cell r="BD57" t="str">
            <v>FOR AUDIT</v>
          </cell>
          <cell r="BE57" t="str">
            <v>PARTIALLY BILLED</v>
          </cell>
          <cell r="BF57">
            <v>45358.296527777777</v>
          </cell>
          <cell r="BG57">
            <v>30.703472222223354</v>
          </cell>
          <cell r="BH57">
            <v>45355</v>
          </cell>
          <cell r="BI57">
            <v>45389</v>
          </cell>
        </row>
        <row r="58">
          <cell r="E58" t="str">
            <v>X23124934581</v>
          </cell>
          <cell r="F58" t="str">
            <v>PHIL-TOWER CONSORTIUM INC</v>
          </cell>
          <cell r="G58" t="str">
            <v>UBAS, ADMIRAL PARK SUBD, LAS PINAS CITY</v>
          </cell>
          <cell r="H58" t="str">
            <v>LAS PIÑAS CITY</v>
          </cell>
          <cell r="I58" t="str">
            <v>PARAÑAQUE</v>
          </cell>
          <cell r="J58"/>
          <cell r="K58" t="str">
            <v>W/O ISSUE</v>
          </cell>
          <cell r="L58" t="str">
            <v>CHALLENGER</v>
          </cell>
          <cell r="M58" t="str">
            <v>CLOSE</v>
          </cell>
          <cell r="N58" t="str">
            <v>JSP</v>
          </cell>
          <cell r="O58">
            <v>258.79000000000002</v>
          </cell>
          <cell r="P58"/>
          <cell r="Q58">
            <v>673.63</v>
          </cell>
          <cell r="R58">
            <v>51</v>
          </cell>
          <cell r="S58" t="str">
            <v>NEW</v>
          </cell>
          <cell r="T58">
            <v>2744843.16</v>
          </cell>
          <cell r="U58">
            <v>201349.35</v>
          </cell>
          <cell r="V58">
            <v>87948.87</v>
          </cell>
          <cell r="W58">
            <v>0.43679738722772132</v>
          </cell>
          <cell r="X58">
            <v>45356.327777777777</v>
          </cell>
          <cell r="Y58">
            <v>45359.324999999997</v>
          </cell>
          <cell r="Z58">
            <v>45358</v>
          </cell>
          <cell r="AA58"/>
          <cell r="AB58">
            <v>45362.756944444445</v>
          </cell>
          <cell r="AC58">
            <v>45666.277777777781</v>
          </cell>
          <cell r="AD58">
            <v>6.4291666666686069</v>
          </cell>
          <cell r="AE58">
            <v>3.4319444444481633</v>
          </cell>
          <cell r="AF58">
            <v>303.52083333333576</v>
          </cell>
          <cell r="AG58">
            <v>45380.029348458404</v>
          </cell>
          <cell r="AH58">
            <v>45390.149767306575</v>
          </cell>
          <cell r="AI58">
            <v>45406.327777777777</v>
          </cell>
          <cell r="AJ58">
            <v>0.18058394607848585</v>
          </cell>
          <cell r="AK58">
            <v>5.5185606060606505</v>
          </cell>
          <cell r="AL58">
            <v>40</v>
          </cell>
          <cell r="AM58">
            <v>34</v>
          </cell>
          <cell r="AN58">
            <v>26.701570680628272</v>
          </cell>
          <cell r="AO58">
            <v>33.821989528795811</v>
          </cell>
          <cell r="AP58">
            <v>23.701570680628272</v>
          </cell>
          <cell r="AQ58">
            <v>55</v>
          </cell>
          <cell r="AR58">
            <v>44</v>
          </cell>
          <cell r="AS58">
            <v>39</v>
          </cell>
          <cell r="AT58">
            <v>45406.756944444445</v>
          </cell>
          <cell r="AU58">
            <v>45401.756944444445</v>
          </cell>
          <cell r="AV58"/>
          <cell r="AW58"/>
          <cell r="AX58"/>
          <cell r="AY58"/>
          <cell r="AZ58"/>
          <cell r="BA58"/>
          <cell r="BB58"/>
          <cell r="BC58"/>
          <cell r="BD58" t="str">
            <v>PAID</v>
          </cell>
          <cell r="BE58"/>
          <cell r="BF58">
            <v>45365.756944444445</v>
          </cell>
          <cell r="BG58">
            <v>23.243055555554747</v>
          </cell>
          <cell r="BH58">
            <v>45362</v>
          </cell>
          <cell r="BI58">
            <v>45389</v>
          </cell>
        </row>
        <row r="59">
          <cell r="E59" t="str">
            <v>R22620637</v>
          </cell>
          <cell r="F59" t="str">
            <v>GARCIA, REYNALDO ICASAS</v>
          </cell>
          <cell r="G59" t="str">
            <v>HERRERA ST., TOWN AND COUNTRY WEST SUBD, BACOOR</v>
          </cell>
          <cell r="H59" t="str">
            <v>BACOOR CITY</v>
          </cell>
          <cell r="I59" t="str">
            <v>DASMA</v>
          </cell>
          <cell r="J59"/>
          <cell r="K59"/>
          <cell r="L59" t="str">
            <v>ECOM</v>
          </cell>
          <cell r="M59" t="str">
            <v>TECO</v>
          </cell>
          <cell r="N59" t="str">
            <v>RRG</v>
          </cell>
          <cell r="O59">
            <v>13.64</v>
          </cell>
          <cell r="P59"/>
          <cell r="Q59">
            <v>30.5</v>
          </cell>
          <cell r="R59">
            <v>0</v>
          </cell>
          <cell r="S59" t="str">
            <v>PCA RELOC</v>
          </cell>
          <cell r="T59">
            <v>118680.03</v>
          </cell>
          <cell r="U59">
            <v>13411.699999999999</v>
          </cell>
          <cell r="V59">
            <v>8735.92</v>
          </cell>
          <cell r="W59">
            <v>0.65136559869367794</v>
          </cell>
          <cell r="X59">
            <v>45322.672222222223</v>
          </cell>
          <cell r="Y59">
            <v>45327.384722222225</v>
          </cell>
          <cell r="Z59">
            <v>45323</v>
          </cell>
          <cell r="AA59">
            <v>45369.339583333334</v>
          </cell>
          <cell r="AB59">
            <v>45369.339583333334</v>
          </cell>
          <cell r="AC59"/>
          <cell r="AD59">
            <v>46.667361111110949</v>
          </cell>
          <cell r="AE59">
            <v>41.954861111109494</v>
          </cell>
          <cell r="AF59">
            <v>-45369.339583333334</v>
          </cell>
          <cell r="AG59">
            <v>45341.44641577061</v>
          </cell>
          <cell r="AH59">
            <v>45350.252867383511</v>
          </cell>
          <cell r="AI59">
            <v>45372.672222222223</v>
          </cell>
          <cell r="AJ59">
            <v>1.6074313271604881</v>
          </cell>
          <cell r="AK59">
            <v>-1134.2334895833333</v>
          </cell>
          <cell r="AL59">
            <v>20</v>
          </cell>
          <cell r="AM59">
            <v>36</v>
          </cell>
          <cell r="AN59">
            <v>21.774193548387096</v>
          </cell>
          <cell r="AO59">
            <v>27.58064516129032</v>
          </cell>
          <cell r="AP59">
            <v>18.774193548387096</v>
          </cell>
          <cell r="AQ59">
            <v>40</v>
          </cell>
          <cell r="AR59">
            <v>32</v>
          </cell>
          <cell r="AS59">
            <v>27</v>
          </cell>
          <cell r="AT59">
            <v>45401.339583333334</v>
          </cell>
          <cell r="AU59">
            <v>45396.339583333334</v>
          </cell>
          <cell r="AV59"/>
          <cell r="AW59"/>
          <cell r="AX59"/>
          <cell r="AY59"/>
          <cell r="AZ59"/>
          <cell r="BA59"/>
          <cell r="BB59"/>
          <cell r="BC59"/>
          <cell r="BD59" t="str">
            <v>PAID</v>
          </cell>
          <cell r="BE59"/>
          <cell r="BF59">
            <v>45372.339583333334</v>
          </cell>
          <cell r="BG59">
            <v>16.660416666665697</v>
          </cell>
          <cell r="BH59">
            <v>45363</v>
          </cell>
          <cell r="BI59">
            <v>45389</v>
          </cell>
        </row>
        <row r="60">
          <cell r="E60" t="str">
            <v>X23041298040</v>
          </cell>
          <cell r="F60" t="str">
            <v>SPEED CONSTRUCTION &amp; DEVELOPMENT CORP.,</v>
          </cell>
          <cell r="G60" t="str">
            <v>BLOCK 55, GEORGETOWN HEIGHTS SUBD PH II, BACOOR</v>
          </cell>
          <cell r="H60" t="str">
            <v>BACOOR CITY</v>
          </cell>
          <cell r="I60" t="str">
            <v>DASMA</v>
          </cell>
          <cell r="J60" t="str">
            <v>target energization Feb 28</v>
          </cell>
          <cell r="K60" t="str">
            <v>W/O ISSUE</v>
          </cell>
          <cell r="L60" t="str">
            <v>CHALLENGER</v>
          </cell>
          <cell r="M60" t="str">
            <v>TECO</v>
          </cell>
          <cell r="N60" t="str">
            <v>JSP</v>
          </cell>
          <cell r="O60">
            <v>350.75</v>
          </cell>
          <cell r="P60"/>
          <cell r="Q60">
            <v>577.67999999999995</v>
          </cell>
          <cell r="R60">
            <v>56</v>
          </cell>
          <cell r="S60" t="str">
            <v>NEW</v>
          </cell>
          <cell r="T60">
            <v>2071311.33</v>
          </cell>
          <cell r="U60">
            <v>273339.44</v>
          </cell>
          <cell r="V60">
            <v>157192.84</v>
          </cell>
          <cell r="W60">
            <v>0.57508290790381367</v>
          </cell>
          <cell r="X60">
            <v>45316.600694444445</v>
          </cell>
          <cell r="Y60">
            <v>45320.589583333334</v>
          </cell>
          <cell r="Z60">
            <v>45317</v>
          </cell>
          <cell r="AA60"/>
          <cell r="AB60">
            <v>45348.404861111114</v>
          </cell>
          <cell r="AC60">
            <v>45862</v>
          </cell>
          <cell r="AD60">
            <v>31.804166666668607</v>
          </cell>
          <cell r="AE60">
            <v>27.815277777779556</v>
          </cell>
          <cell r="AF60">
            <v>513.59513888888614</v>
          </cell>
          <cell r="AG60">
            <v>45340.302265125072</v>
          </cell>
          <cell r="AH60">
            <v>45350.422683973244</v>
          </cell>
          <cell r="AI60">
            <v>45366.600694444445</v>
          </cell>
          <cell r="AJ60">
            <v>0.89332291666672115</v>
          </cell>
          <cell r="AK60">
            <v>9.338093434343385</v>
          </cell>
          <cell r="AL60">
            <v>40</v>
          </cell>
          <cell r="AM60">
            <v>34</v>
          </cell>
          <cell r="AN60">
            <v>26.701570680628272</v>
          </cell>
          <cell r="AO60">
            <v>33.821989528795811</v>
          </cell>
          <cell r="AP60">
            <v>23.701570680628272</v>
          </cell>
          <cell r="AQ60">
            <v>55</v>
          </cell>
          <cell r="AR60">
            <v>44</v>
          </cell>
          <cell r="AS60">
            <v>39</v>
          </cell>
          <cell r="AT60">
            <v>45392.404861111114</v>
          </cell>
          <cell r="AU60">
            <v>45387.404861111114</v>
          </cell>
          <cell r="AV60"/>
          <cell r="AW60"/>
          <cell r="AX60"/>
          <cell r="AY60"/>
          <cell r="AZ60"/>
          <cell r="BA60"/>
          <cell r="BB60"/>
          <cell r="BC60"/>
          <cell r="BD60" t="str">
            <v>PAID</v>
          </cell>
          <cell r="BE60"/>
          <cell r="BF60">
            <v>45351.404861111114</v>
          </cell>
          <cell r="BG60">
            <v>47.59513888888614</v>
          </cell>
          <cell r="BH60">
            <v>45348</v>
          </cell>
          <cell r="BI60">
            <v>45399</v>
          </cell>
        </row>
        <row r="61">
          <cell r="E61" t="str">
            <v>P2111120003</v>
          </cell>
          <cell r="F61" t="str">
            <v>DPWH Reloc along Crisanto Delos Reyes Ave. Kaybagal North, Tagaytay (Job 3)</v>
          </cell>
          <cell r="G61" t="str">
            <v>DAANG LUMA KAYBAGAL NORTH KAYBAGAL NORTH TAGAYTAY CITY</v>
          </cell>
          <cell r="H61" t="str">
            <v>TAGAYTAY CITY</v>
          </cell>
          <cell r="I61" t="str">
            <v>DASMA</v>
          </cell>
          <cell r="J61" t="str">
            <v>cant fcomp, asset movement issue</v>
          </cell>
          <cell r="K61"/>
          <cell r="L61" t="str">
            <v>CHALLENGER</v>
          </cell>
          <cell r="M61" t="str">
            <v>CLOSE</v>
          </cell>
          <cell r="N61" t="str">
            <v>JSP</v>
          </cell>
          <cell r="O61">
            <v>725.99479999999983</v>
          </cell>
          <cell r="P61"/>
          <cell r="Q61">
            <v>2164.15</v>
          </cell>
          <cell r="R61">
            <v>0</v>
          </cell>
          <cell r="S61" t="str">
            <v>POLE RELOC</v>
          </cell>
          <cell r="T61">
            <v>3919925.7</v>
          </cell>
          <cell r="U61">
            <v>921530.21</v>
          </cell>
          <cell r="V61">
            <v>1064510.92</v>
          </cell>
          <cell r="W61">
            <v>1.1551557490448414</v>
          </cell>
          <cell r="X61">
            <v>44965.725694444445</v>
          </cell>
          <cell r="Y61">
            <v>44978</v>
          </cell>
          <cell r="Z61">
            <v>44972</v>
          </cell>
          <cell r="AA61"/>
          <cell r="AB61">
            <v>45328.51458333333</v>
          </cell>
          <cell r="AC61">
            <v>45636</v>
          </cell>
          <cell r="AD61">
            <v>362.78888888888469</v>
          </cell>
          <cell r="AE61">
            <v>350.51458333332994</v>
          </cell>
          <cell r="AF61">
            <v>307.48541666667006</v>
          </cell>
          <cell r="AG61">
            <v>44992.201676977194</v>
          </cell>
          <cell r="AH61">
            <v>45003.061938985928</v>
          </cell>
          <cell r="AI61">
            <v>45015.725694444445</v>
          </cell>
          <cell r="AJ61">
            <v>9.2309617283949557</v>
          </cell>
          <cell r="AK61">
            <v>5.1247569444445009</v>
          </cell>
          <cell r="AL61">
            <v>50</v>
          </cell>
          <cell r="AM61">
            <v>36</v>
          </cell>
          <cell r="AN61">
            <v>29.475982532751093</v>
          </cell>
          <cell r="AO61">
            <v>37.336244541484717</v>
          </cell>
          <cell r="AP61">
            <v>26.475982532751093</v>
          </cell>
          <cell r="AQ61">
            <v>60</v>
          </cell>
          <cell r="AR61">
            <v>48</v>
          </cell>
          <cell r="AS61">
            <v>43</v>
          </cell>
          <cell r="AT61">
            <v>45376.51458333333</v>
          </cell>
          <cell r="AU61">
            <v>45371.51458333333</v>
          </cell>
          <cell r="AV61"/>
          <cell r="AW61"/>
          <cell r="AX61"/>
          <cell r="AY61"/>
          <cell r="AZ61"/>
          <cell r="BA61"/>
          <cell r="BB61"/>
          <cell r="BC61"/>
          <cell r="BD61" t="str">
            <v>PAID</v>
          </cell>
          <cell r="BE61"/>
          <cell r="BF61">
            <v>45331.51458333333</v>
          </cell>
          <cell r="BG61">
            <v>74.485416666670062</v>
          </cell>
          <cell r="BH61">
            <v>45328</v>
          </cell>
          <cell r="BI61">
            <v>45406</v>
          </cell>
        </row>
        <row r="62">
          <cell r="E62" t="str">
            <v>X23104050475</v>
          </cell>
          <cell r="F62" t="str">
            <v>YAGA DEVELOPMENT CORPORATION</v>
          </cell>
          <cell r="G62" t="str">
            <v>PRES. M. ROXAS, BACLARAN, PARANAQUE</v>
          </cell>
          <cell r="H62" t="str">
            <v>PARAÑAQUE CITY</v>
          </cell>
          <cell r="I62" t="str">
            <v>PARAÑAQUE</v>
          </cell>
          <cell r="J62" t="str">
            <v>rtpi Feb 20 10 am - 1 pm
2/21/2024 - withdraw materials (JSB)</v>
          </cell>
          <cell r="K62"/>
          <cell r="L62" t="str">
            <v>CHALLENGER</v>
          </cell>
          <cell r="M62" t="str">
            <v>CLOSE</v>
          </cell>
          <cell r="N62" t="str">
            <v>JSP</v>
          </cell>
          <cell r="O62">
            <v>26.558999999999997</v>
          </cell>
          <cell r="P62"/>
          <cell r="Q62">
            <v>66.12</v>
          </cell>
          <cell r="R62">
            <v>98</v>
          </cell>
          <cell r="S62" t="str">
            <v>NEW</v>
          </cell>
          <cell r="T62">
            <v>454391.67</v>
          </cell>
          <cell r="U62">
            <v>38404.480000000003</v>
          </cell>
          <cell r="V62">
            <v>42745.17</v>
          </cell>
          <cell r="W62">
            <v>1.1130256157614944</v>
          </cell>
          <cell r="X62">
            <v>45300.65625</v>
          </cell>
          <cell r="Y62">
            <v>45307.40902777778</v>
          </cell>
          <cell r="Z62">
            <v>45309</v>
          </cell>
          <cell r="AA62"/>
          <cell r="AB62">
            <v>45344.32916666667</v>
          </cell>
          <cell r="AC62">
            <v>45504.693749999999</v>
          </cell>
          <cell r="AD62">
            <v>43.672916666670062</v>
          </cell>
          <cell r="AE62">
            <v>36.920138888890506</v>
          </cell>
          <cell r="AF62">
            <v>160.36458333332848</v>
          </cell>
          <cell r="AG62">
            <v>45319.956630228138</v>
          </cell>
          <cell r="AH62">
            <v>45328.903398288974</v>
          </cell>
          <cell r="AI62">
            <v>45350.65625</v>
          </cell>
          <cell r="AJ62">
            <v>1.4687950234442744</v>
          </cell>
          <cell r="AK62">
            <v>3.8182043650792497</v>
          </cell>
          <cell r="AL62">
            <v>23</v>
          </cell>
          <cell r="AM62">
            <v>34</v>
          </cell>
          <cell r="AN62">
            <v>22.300380228136884</v>
          </cell>
          <cell r="AO62">
            <v>28.247148288973385</v>
          </cell>
          <cell r="AP62">
            <v>19.300380228136884</v>
          </cell>
          <cell r="AQ62">
            <v>42</v>
          </cell>
          <cell r="AR62">
            <v>33.6</v>
          </cell>
          <cell r="AS62">
            <v>28.6</v>
          </cell>
          <cell r="AT62">
            <v>45377.929166666669</v>
          </cell>
          <cell r="AU62">
            <v>45372.929166666669</v>
          </cell>
          <cell r="AV62"/>
          <cell r="AW62"/>
          <cell r="AX62"/>
          <cell r="AY62"/>
          <cell r="AZ62"/>
          <cell r="BA62"/>
          <cell r="BB62"/>
          <cell r="BC62"/>
          <cell r="BD62" t="str">
            <v>PAID</v>
          </cell>
          <cell r="BE62"/>
          <cell r="BF62">
            <v>45347.32916666667</v>
          </cell>
          <cell r="BG62">
            <v>58.670833333329938</v>
          </cell>
          <cell r="BH62">
            <v>45344</v>
          </cell>
          <cell r="BI62">
            <v>45406</v>
          </cell>
        </row>
        <row r="63">
          <cell r="E63" t="str">
            <v>X23041431824</v>
          </cell>
          <cell r="F63" t="str">
            <v>DAVID'S FUSION INT'L. FOOD INC. DOING BUSINESS UND</v>
          </cell>
          <cell r="G63" t="str">
            <v>AQUINO CPD, AQUINO CPD, BACOOR</v>
          </cell>
          <cell r="H63" t="str">
            <v>BACOOR CITY</v>
          </cell>
          <cell r="I63" t="str">
            <v>DASMA</v>
          </cell>
          <cell r="J63" t="str">
            <v>SSP Feb 20</v>
          </cell>
          <cell r="K63" t="str">
            <v>W/O ISSUE</v>
          </cell>
          <cell r="L63" t="str">
            <v>POWERHOUSE</v>
          </cell>
          <cell r="M63" t="str">
            <v>CLOSE</v>
          </cell>
          <cell r="N63" t="str">
            <v>JSP</v>
          </cell>
          <cell r="O63">
            <v>152.24590000000003</v>
          </cell>
          <cell r="P63"/>
          <cell r="Q63">
            <v>393.6</v>
          </cell>
          <cell r="R63">
            <v>415</v>
          </cell>
          <cell r="S63" t="str">
            <v>NEW</v>
          </cell>
          <cell r="T63">
            <v>1554857.26</v>
          </cell>
          <cell r="U63">
            <v>225665.69000000003</v>
          </cell>
          <cell r="V63">
            <v>242614.11</v>
          </cell>
          <cell r="W63">
            <v>1.0751041064328386</v>
          </cell>
          <cell r="X63">
            <v>45300.79791666667</v>
          </cell>
          <cell r="Y63">
            <v>45302.425000000003</v>
          </cell>
          <cell r="Z63">
            <v>45308</v>
          </cell>
          <cell r="AA63"/>
          <cell r="AB63">
            <v>45343.282638888886</v>
          </cell>
          <cell r="AC63">
            <v>45663</v>
          </cell>
          <cell r="AD63">
            <v>42.484722222216078</v>
          </cell>
          <cell r="AE63">
            <v>40.85763888888323</v>
          </cell>
          <cell r="AF63">
            <v>319.71736111111386</v>
          </cell>
          <cell r="AG63">
            <v>45318.11041666667</v>
          </cell>
          <cell r="AH63">
            <v>45326.527083333334</v>
          </cell>
          <cell r="AI63">
            <v>45350.79791666667</v>
          </cell>
          <cell r="AJ63">
            <v>1.5686666666664397</v>
          </cell>
          <cell r="AK63">
            <v>6.660778356481539</v>
          </cell>
          <cell r="AL63">
            <v>30</v>
          </cell>
          <cell r="AM63">
            <v>26</v>
          </cell>
          <cell r="AN63">
            <v>20.312500000000004</v>
          </cell>
          <cell r="AO63">
            <v>25.729166666666668</v>
          </cell>
          <cell r="AP63">
            <v>17.312500000000004</v>
          </cell>
          <cell r="AQ63">
            <v>48</v>
          </cell>
          <cell r="AR63">
            <v>38.400000000000006</v>
          </cell>
          <cell r="AS63">
            <v>33.400000000000006</v>
          </cell>
          <cell r="AT63">
            <v>45381.682638888888</v>
          </cell>
          <cell r="AU63">
            <v>45376.682638888888</v>
          </cell>
          <cell r="AV63"/>
          <cell r="AW63"/>
          <cell r="AX63"/>
          <cell r="AY63"/>
          <cell r="AZ63"/>
          <cell r="BA63"/>
          <cell r="BB63"/>
          <cell r="BC63"/>
          <cell r="BD63" t="str">
            <v>PAID</v>
          </cell>
          <cell r="BE63"/>
          <cell r="BF63">
            <v>45346.282638888886</v>
          </cell>
          <cell r="BG63">
            <v>59.71736111111386</v>
          </cell>
          <cell r="BH63">
            <v>45343</v>
          </cell>
          <cell r="BI63">
            <v>45406</v>
          </cell>
        </row>
        <row r="64">
          <cell r="E64" t="str">
            <v>X23114553296</v>
          </cell>
          <cell r="F64" t="str">
            <v>MIGUEL ALMANZOR SINGSON</v>
          </cell>
          <cell r="G64" t="str">
            <v>PALMETTO, VERDANA HOMES SUBDIVISION, BACOOR</v>
          </cell>
          <cell r="H64" t="str">
            <v>BACOOR CITY</v>
          </cell>
          <cell r="I64" t="str">
            <v>DASMA</v>
          </cell>
          <cell r="J64"/>
          <cell r="K64"/>
          <cell r="L64" t="str">
            <v>CHALLENGER</v>
          </cell>
          <cell r="M64" t="str">
            <v>CLOSE</v>
          </cell>
          <cell r="N64" t="str">
            <v>JSP</v>
          </cell>
          <cell r="O64">
            <v>15.282799999999998</v>
          </cell>
          <cell r="P64"/>
          <cell r="Q64">
            <v>47.7</v>
          </cell>
          <cell r="R64">
            <v>94.6</v>
          </cell>
          <cell r="S64" t="str">
            <v>MODIFICATION</v>
          </cell>
          <cell r="T64">
            <v>258876.98</v>
          </cell>
          <cell r="U64">
            <v>27205.49</v>
          </cell>
          <cell r="V64">
            <v>28532.95</v>
          </cell>
          <cell r="W64">
            <v>1.0487938280104494</v>
          </cell>
          <cell r="X64">
            <v>45302.67083333333</v>
          </cell>
          <cell r="Y64">
            <v>45308.544444444444</v>
          </cell>
          <cell r="Z64">
            <v>45306</v>
          </cell>
          <cell r="AA64"/>
          <cell r="AB64">
            <v>45308.762499999997</v>
          </cell>
          <cell r="AC64">
            <v>45666</v>
          </cell>
          <cell r="AD64">
            <v>6.0916666666671517</v>
          </cell>
          <cell r="AE64">
            <v>0.21805555555329192</v>
          </cell>
          <cell r="AF64">
            <v>357.23750000000291</v>
          </cell>
          <cell r="AG64">
            <v>45320.745213498616</v>
          </cell>
          <cell r="AH64">
            <v>45329.365048209365</v>
          </cell>
          <cell r="AI64">
            <v>45352.67083333333</v>
          </cell>
          <cell r="AJ64">
            <v>0.21679166666668392</v>
          </cell>
          <cell r="AK64">
            <v>8.9309375000000735</v>
          </cell>
          <cell r="AL64">
            <v>20</v>
          </cell>
          <cell r="AM64">
            <v>34</v>
          </cell>
          <cell r="AN64">
            <v>21.074380165289259</v>
          </cell>
          <cell r="AO64">
            <v>26.694214876033058</v>
          </cell>
          <cell r="AP64">
            <v>18.074380165289259</v>
          </cell>
          <cell r="AQ64">
            <v>40</v>
          </cell>
          <cell r="AR64">
            <v>32</v>
          </cell>
          <cell r="AS64">
            <v>27</v>
          </cell>
          <cell r="AT64">
            <v>45340.762499999997</v>
          </cell>
          <cell r="AU64">
            <v>45335.762499999997</v>
          </cell>
          <cell r="AV64"/>
          <cell r="AW64"/>
          <cell r="AX64"/>
          <cell r="AY64"/>
          <cell r="AZ64"/>
          <cell r="BA64"/>
          <cell r="BB64"/>
          <cell r="BC64"/>
          <cell r="BD64" t="str">
            <v>PAID</v>
          </cell>
          <cell r="BE64"/>
          <cell r="BF64">
            <v>45311.762499999997</v>
          </cell>
          <cell r="BG64">
            <v>94.23750000000291</v>
          </cell>
          <cell r="BH64">
            <v>45308</v>
          </cell>
          <cell r="BI64">
            <v>45406</v>
          </cell>
        </row>
        <row r="65">
          <cell r="E65" t="str">
            <v>X23114446410</v>
          </cell>
          <cell r="F65" t="str">
            <v>ALISHA ARA DIONISIO ALMO</v>
          </cell>
          <cell r="G65" t="str">
            <v>ATIS, DOÑA MANUELA SUBD PH 4-B, LAS PINAS CITY</v>
          </cell>
          <cell r="H65" t="str">
            <v>LAS PIÑAS CITY</v>
          </cell>
          <cell r="I65" t="str">
            <v>PARAÑAQUE</v>
          </cell>
          <cell r="J65"/>
          <cell r="K65" t="str">
            <v>W/O ISSUE</v>
          </cell>
          <cell r="L65" t="str">
            <v>CHALLENGER</v>
          </cell>
          <cell r="M65" t="str">
            <v>CLOSE</v>
          </cell>
          <cell r="N65" t="str">
            <v>JSP</v>
          </cell>
          <cell r="O65">
            <v>1.73</v>
          </cell>
          <cell r="P65"/>
          <cell r="Q65">
            <v>5.35</v>
          </cell>
          <cell r="R65">
            <v>16.7</v>
          </cell>
          <cell r="S65" t="str">
            <v>NEW</v>
          </cell>
          <cell r="T65">
            <v>22209.93</v>
          </cell>
          <cell r="U65">
            <v>3054.8599999999997</v>
          </cell>
          <cell r="V65">
            <v>3054.8599999999997</v>
          </cell>
          <cell r="W65">
            <v>1</v>
          </cell>
          <cell r="X65">
            <v>45308.415277777778</v>
          </cell>
          <cell r="Y65">
            <v>45313</v>
          </cell>
          <cell r="Z65">
            <v>45309</v>
          </cell>
          <cell r="AA65"/>
          <cell r="AB65">
            <v>45327.316666666666</v>
          </cell>
          <cell r="AC65">
            <v>45573.563194444447</v>
          </cell>
          <cell r="AD65">
            <v>18.901388888887595</v>
          </cell>
          <cell r="AE65">
            <v>14.316666666665697</v>
          </cell>
          <cell r="AF65">
            <v>246.24652777778101</v>
          </cell>
          <cell r="AG65">
            <v>45327.189471326164</v>
          </cell>
          <cell r="AH65">
            <v>45335.995922939066</v>
          </cell>
          <cell r="AI65">
            <v>45358.415277777778</v>
          </cell>
          <cell r="AJ65">
            <v>0.65104783950612832</v>
          </cell>
          <cell r="AK65">
            <v>6.1561631944445256</v>
          </cell>
          <cell r="AL65">
            <v>20</v>
          </cell>
          <cell r="AM65">
            <v>36</v>
          </cell>
          <cell r="AN65">
            <v>21.774193548387096</v>
          </cell>
          <cell r="AO65">
            <v>27.58064516129032</v>
          </cell>
          <cell r="AP65">
            <v>18.774193548387096</v>
          </cell>
          <cell r="AQ65">
            <v>40</v>
          </cell>
          <cell r="AR65">
            <v>32</v>
          </cell>
          <cell r="AS65">
            <v>27</v>
          </cell>
          <cell r="AT65">
            <v>45359.316666666666</v>
          </cell>
          <cell r="AU65">
            <v>45354.316666666666</v>
          </cell>
          <cell r="AV65"/>
          <cell r="AW65"/>
          <cell r="AX65"/>
          <cell r="AY65"/>
          <cell r="AZ65"/>
          <cell r="BA65"/>
          <cell r="BB65"/>
          <cell r="BC65"/>
          <cell r="BD65" t="str">
            <v>PAID</v>
          </cell>
          <cell r="BE65"/>
          <cell r="BF65">
            <v>45330.316666666666</v>
          </cell>
          <cell r="BG65">
            <v>75.683333333334303</v>
          </cell>
          <cell r="BH65">
            <v>45327</v>
          </cell>
          <cell r="BI65">
            <v>45406</v>
          </cell>
        </row>
        <row r="66">
          <cell r="E66" t="str">
            <v>X23051963897</v>
          </cell>
          <cell r="F66" t="str">
            <v>CITY OF MUNTINLUPA-LAKEVIEW SENIOR HS</v>
          </cell>
          <cell r="G66" t="str">
            <v>MARIGOLD, LAKEVIEW HOMES I, MUNTINLUPA</v>
          </cell>
          <cell r="H66" t="str">
            <v>MUNTINLUPA CITY</v>
          </cell>
          <cell r="I66" t="str">
            <v>PARAÑAQUE</v>
          </cell>
          <cell r="J66" t="str">
            <v>for final decision of applicant on date of interruption</v>
          </cell>
          <cell r="K66" t="str">
            <v>W/ ISSUE</v>
          </cell>
          <cell r="L66" t="str">
            <v>POWERHOUSE</v>
          </cell>
          <cell r="M66" t="str">
            <v>CLOSE</v>
          </cell>
          <cell r="N66" t="str">
            <v>JCF</v>
          </cell>
          <cell r="O66">
            <v>144.58950000000004</v>
          </cell>
          <cell r="P66"/>
          <cell r="Q66">
            <v>391.35</v>
          </cell>
          <cell r="R66">
            <v>348</v>
          </cell>
          <cell r="S66" t="str">
            <v>NEW</v>
          </cell>
          <cell r="T66">
            <v>1546415.82</v>
          </cell>
          <cell r="U66">
            <v>217482.43000000002</v>
          </cell>
          <cell r="V66">
            <v>80953.47</v>
          </cell>
          <cell r="W66">
            <v>0.37222993140181482</v>
          </cell>
          <cell r="X66">
            <v>45327.54583333333</v>
          </cell>
          <cell r="Y66">
            <v>45334.597222222219</v>
          </cell>
          <cell r="Z66">
            <v>45328</v>
          </cell>
          <cell r="AA66"/>
          <cell r="AB66">
            <v>45341.310416666667</v>
          </cell>
          <cell r="AC66">
            <v>45737.518750000003</v>
          </cell>
          <cell r="AD66">
            <v>13.764583333337214</v>
          </cell>
          <cell r="AE66">
            <v>6.7131944444481633</v>
          </cell>
          <cell r="AF66">
            <v>396.20833333333576</v>
          </cell>
          <cell r="AG66">
            <v>45345.974404761902</v>
          </cell>
          <cell r="AH66">
            <v>45354.688690476185</v>
          </cell>
          <cell r="AI66">
            <v>45377.54583333333</v>
          </cell>
          <cell r="AJ66">
            <v>0.48176041666680247</v>
          </cell>
          <cell r="AK66">
            <v>8.2543402777778283</v>
          </cell>
          <cell r="AL66">
            <v>30</v>
          </cell>
          <cell r="AM66">
            <v>28</v>
          </cell>
          <cell r="AN66">
            <v>21.428571428571431</v>
          </cell>
          <cell r="AO66">
            <v>27.142857142857146</v>
          </cell>
          <cell r="AP66">
            <v>18.428571428571431</v>
          </cell>
          <cell r="AQ66">
            <v>48</v>
          </cell>
          <cell r="AR66">
            <v>38.400000000000006</v>
          </cell>
          <cell r="AS66">
            <v>33.400000000000006</v>
          </cell>
          <cell r="AT66">
            <v>45379.710416666669</v>
          </cell>
          <cell r="AU66">
            <v>45374.710416666669</v>
          </cell>
          <cell r="AV66"/>
          <cell r="AW66"/>
          <cell r="AX66"/>
          <cell r="AY66"/>
          <cell r="AZ66"/>
          <cell r="BA66"/>
          <cell r="BB66"/>
          <cell r="BC66"/>
          <cell r="BD66" t="str">
            <v>PAID</v>
          </cell>
          <cell r="BE66"/>
          <cell r="BF66">
            <v>45344.310416666667</v>
          </cell>
          <cell r="BG66">
            <v>61.689583333332848</v>
          </cell>
          <cell r="BH66">
            <v>45339</v>
          </cell>
          <cell r="BI66">
            <v>45406</v>
          </cell>
        </row>
        <row r="67">
          <cell r="E67" t="str">
            <v>X23124810907</v>
          </cell>
          <cell r="F67" t="str">
            <v>DITO TELECOMMUNITY CORPORATION</v>
          </cell>
          <cell r="G67" t="str">
            <v>KATIHAN, POBLACION, MUNTINLUPA</v>
          </cell>
          <cell r="H67" t="str">
            <v>MUNTINLUPA CITY</v>
          </cell>
          <cell r="I67" t="str">
            <v>PARAÑAQUE</v>
          </cell>
          <cell r="J67" t="str">
            <v>2/21/24 - withdraw materials (JSB)
2/22/24 - field completed/energize</v>
          </cell>
          <cell r="K67" t="str">
            <v>W/O ISSUE</v>
          </cell>
          <cell r="L67" t="str">
            <v>CHALLENGER</v>
          </cell>
          <cell r="M67" t="str">
            <v>CLOSE</v>
          </cell>
          <cell r="N67" t="str">
            <v>JSP</v>
          </cell>
          <cell r="O67">
            <v>9.4328000000000003</v>
          </cell>
          <cell r="P67"/>
          <cell r="Q67">
            <v>16.77</v>
          </cell>
          <cell r="R67">
            <v>31</v>
          </cell>
          <cell r="S67" t="str">
            <v>NEW</v>
          </cell>
          <cell r="T67">
            <v>186718.68</v>
          </cell>
          <cell r="U67">
            <v>9647.16</v>
          </cell>
          <cell r="V67">
            <v>11833.56</v>
          </cell>
          <cell r="W67">
            <v>1.2266366474693069</v>
          </cell>
          <cell r="X67">
            <v>45338.643750000003</v>
          </cell>
          <cell r="Y67">
            <v>45345</v>
          </cell>
          <cell r="Z67">
            <v>45341</v>
          </cell>
          <cell r="AA67"/>
          <cell r="AB67">
            <v>45345.381944444445</v>
          </cell>
          <cell r="AC67">
            <v>45538.678472222222</v>
          </cell>
          <cell r="AD67">
            <v>6.7381944444423425</v>
          </cell>
          <cell r="AE67">
            <v>0.38194444444525288</v>
          </cell>
          <cell r="AF67">
            <v>193.29652777777665</v>
          </cell>
          <cell r="AG67">
            <v>45357.417943548389</v>
          </cell>
          <cell r="AH67">
            <v>45366.224395161291</v>
          </cell>
          <cell r="AI67">
            <v>45388.643750000003</v>
          </cell>
          <cell r="AJ67">
            <v>0.23209336419745846</v>
          </cell>
          <cell r="AK67">
            <v>4.832413194444416</v>
          </cell>
          <cell r="AL67">
            <v>20</v>
          </cell>
          <cell r="AM67">
            <v>36</v>
          </cell>
          <cell r="AN67">
            <v>21.774193548387096</v>
          </cell>
          <cell r="AO67">
            <v>27.58064516129032</v>
          </cell>
          <cell r="AP67">
            <v>18.774193548387096</v>
          </cell>
          <cell r="AQ67">
            <v>40</v>
          </cell>
          <cell r="AR67">
            <v>32</v>
          </cell>
          <cell r="AS67">
            <v>27</v>
          </cell>
          <cell r="AT67">
            <v>45377.381944444445</v>
          </cell>
          <cell r="AU67">
            <v>45372.381944444445</v>
          </cell>
          <cell r="AV67"/>
          <cell r="AW67"/>
          <cell r="AX67"/>
          <cell r="AY67"/>
          <cell r="AZ67"/>
          <cell r="BA67"/>
          <cell r="BB67"/>
          <cell r="BC67"/>
          <cell r="BD67" t="str">
            <v>PAID</v>
          </cell>
          <cell r="BE67"/>
          <cell r="BF67">
            <v>45348.381944444445</v>
          </cell>
          <cell r="BG67">
            <v>57.618055555554747</v>
          </cell>
          <cell r="BH67">
            <v>45345</v>
          </cell>
          <cell r="BI67">
            <v>45406</v>
          </cell>
        </row>
        <row r="68">
          <cell r="E68" t="str">
            <v>X23124804093</v>
          </cell>
          <cell r="F68" t="str">
            <v>KINGDOM HALLS FOR JEHOVAHS WITNESSES IN THE PHILIP</v>
          </cell>
          <cell r="G68" t="str">
            <v>BF HOMES-HERNANDEZ PORTION, BF HOMES-HERNANDEZ PORTION, LAS PINAS CITY</v>
          </cell>
          <cell r="H68" t="str">
            <v>LAS PIÑAS CITY</v>
          </cell>
          <cell r="I68" t="str">
            <v>PARAÑAQUE</v>
          </cell>
          <cell r="J68"/>
          <cell r="K68" t="str">
            <v>W/O ISSUE</v>
          </cell>
          <cell r="L68" t="str">
            <v>CHALLENGER</v>
          </cell>
          <cell r="M68" t="str">
            <v>CLOSE</v>
          </cell>
          <cell r="N68" t="str">
            <v>JSP</v>
          </cell>
          <cell r="O68">
            <v>111.69670000000001</v>
          </cell>
          <cell r="P68"/>
          <cell r="Q68">
            <v>131.57</v>
          </cell>
          <cell r="R68">
            <v>40</v>
          </cell>
          <cell r="S68" t="str">
            <v>MODIFICATION</v>
          </cell>
          <cell r="T68">
            <v>414057.58</v>
          </cell>
          <cell r="U68">
            <v>96404.270000000019</v>
          </cell>
          <cell r="V68">
            <v>74099.09</v>
          </cell>
          <cell r="W68">
            <v>0.7686287132302333</v>
          </cell>
          <cell r="X68">
            <v>45348.726388888892</v>
          </cell>
          <cell r="Y68">
            <v>45376.356944444444</v>
          </cell>
          <cell r="Z68">
            <v>45350</v>
          </cell>
          <cell r="AA68"/>
          <cell r="AB68">
            <v>45385.283333333333</v>
          </cell>
          <cell r="AC68">
            <v>45665</v>
          </cell>
          <cell r="AD68">
            <v>36.556944444440887</v>
          </cell>
          <cell r="AE68">
            <v>8.9263888888890506</v>
          </cell>
          <cell r="AF68">
            <v>279.71666666666715</v>
          </cell>
          <cell r="AG68">
            <v>45369.933285440617</v>
          </cell>
          <cell r="AH68">
            <v>45379.388457854409</v>
          </cell>
          <cell r="AI68">
            <v>45398.726388888892</v>
          </cell>
          <cell r="AJ68">
            <v>1.1326403727444292</v>
          </cell>
          <cell r="AK68">
            <v>6.3571969696969806</v>
          </cell>
          <cell r="AL68">
            <v>26</v>
          </cell>
          <cell r="AM68">
            <v>36</v>
          </cell>
          <cell r="AN68">
            <v>24.206896551724139</v>
          </cell>
          <cell r="AO68">
            <v>30.662068965517239</v>
          </cell>
          <cell r="AP68">
            <v>21.206896551724139</v>
          </cell>
          <cell r="AQ68">
            <v>44</v>
          </cell>
          <cell r="AR68">
            <v>35.200000000000003</v>
          </cell>
          <cell r="AS68">
            <v>30.200000000000003</v>
          </cell>
          <cell r="AT68">
            <v>45420.48333333333</v>
          </cell>
          <cell r="AU68">
            <v>45415.48333333333</v>
          </cell>
          <cell r="AV68"/>
          <cell r="AW68"/>
          <cell r="AX68"/>
          <cell r="AY68"/>
          <cell r="AZ68"/>
          <cell r="BA68"/>
          <cell r="BB68"/>
          <cell r="BC68"/>
          <cell r="BD68" t="str">
            <v>PAID</v>
          </cell>
          <cell r="BE68"/>
          <cell r="BF68">
            <v>45388.283333333333</v>
          </cell>
          <cell r="BG68">
            <v>17.716666666667152</v>
          </cell>
          <cell r="BH68">
            <v>45385</v>
          </cell>
          <cell r="BI68">
            <v>45406</v>
          </cell>
        </row>
        <row r="69">
          <cell r="E69" t="str">
            <v>X24010337016</v>
          </cell>
          <cell r="F69" t="str">
            <v>GLOBE TELECOM, INC.</v>
          </cell>
          <cell r="G69" t="str">
            <v>NATIONAL, PUTATAN, MUNTINLUPA</v>
          </cell>
          <cell r="H69" t="str">
            <v>MUNTINLUPA CITY</v>
          </cell>
          <cell r="I69" t="str">
            <v>PARAÑAQUE</v>
          </cell>
          <cell r="J69"/>
          <cell r="K69" t="str">
            <v>W/O ISSUE</v>
          </cell>
          <cell r="L69" t="str">
            <v>CHALLENGER</v>
          </cell>
          <cell r="M69" t="str">
            <v>CLOSE</v>
          </cell>
          <cell r="N69" t="str">
            <v>JSP</v>
          </cell>
          <cell r="O69">
            <v>24.516099999999994</v>
          </cell>
          <cell r="P69"/>
          <cell r="Q69">
            <v>42.67</v>
          </cell>
          <cell r="R69">
            <v>23</v>
          </cell>
          <cell r="S69" t="str">
            <v>NEW</v>
          </cell>
          <cell r="T69">
            <v>172103.41</v>
          </cell>
          <cell r="U69">
            <v>24057.690000000002</v>
          </cell>
          <cell r="V69">
            <v>24490.15</v>
          </cell>
          <cell r="W69">
            <v>1.0179759569601237</v>
          </cell>
          <cell r="X69">
            <v>45358.345833333333</v>
          </cell>
          <cell r="Y69">
            <v>45363.403912037036</v>
          </cell>
          <cell r="Z69">
            <v>45359</v>
          </cell>
          <cell r="AA69"/>
          <cell r="AB69">
            <v>45373.679166666669</v>
          </cell>
          <cell r="AC69">
            <v>45677.543749999997</v>
          </cell>
          <cell r="AD69">
            <v>15.333333333335759</v>
          </cell>
          <cell r="AE69">
            <v>10.2752546296324</v>
          </cell>
          <cell r="AF69">
            <v>303.86458333332848</v>
          </cell>
          <cell r="AG69">
            <v>45377.120026881719</v>
          </cell>
          <cell r="AH69">
            <v>45385.926478494621</v>
          </cell>
          <cell r="AI69">
            <v>45408.345833333333</v>
          </cell>
          <cell r="AJ69">
            <v>0.52814814814823163</v>
          </cell>
          <cell r="AK69">
            <v>7.5966145833332117</v>
          </cell>
          <cell r="AL69">
            <v>20</v>
          </cell>
          <cell r="AM69">
            <v>36</v>
          </cell>
          <cell r="AN69">
            <v>21.774193548387096</v>
          </cell>
          <cell r="AO69">
            <v>27.58064516129032</v>
          </cell>
          <cell r="AP69">
            <v>18.774193548387096</v>
          </cell>
          <cell r="AQ69">
            <v>40</v>
          </cell>
          <cell r="AR69">
            <v>32</v>
          </cell>
          <cell r="AS69">
            <v>27</v>
          </cell>
          <cell r="AT69">
            <v>45405.679166666669</v>
          </cell>
          <cell r="AU69">
            <v>45400.679166666669</v>
          </cell>
          <cell r="AV69"/>
          <cell r="AW69"/>
          <cell r="AX69"/>
          <cell r="AY69"/>
          <cell r="AZ69"/>
          <cell r="BA69"/>
          <cell r="BB69"/>
          <cell r="BC69"/>
          <cell r="BD69" t="str">
            <v>PAID</v>
          </cell>
          <cell r="BE69"/>
          <cell r="BF69">
            <v>45376.679166666669</v>
          </cell>
          <cell r="BG69">
            <v>29.320833333331393</v>
          </cell>
          <cell r="BH69">
            <v>45373</v>
          </cell>
          <cell r="BI69">
            <v>45406</v>
          </cell>
        </row>
        <row r="70">
          <cell r="E70" t="str">
            <v>X23020585324</v>
          </cell>
          <cell r="F70" t="str">
            <v>KVHAI</v>
          </cell>
          <cell r="G70" t="str">
            <v>J. LIWAG, KATARUNGAN VILLAGE, MUNTINLUPA</v>
          </cell>
          <cell r="H70" t="str">
            <v>MUNTINLUPA CITY</v>
          </cell>
          <cell r="I70" t="str">
            <v>PARAÑAQUE</v>
          </cell>
          <cell r="J70" t="str">
            <v>on-going digging</v>
          </cell>
          <cell r="K70" t="str">
            <v>W/O ISSUE</v>
          </cell>
          <cell r="L70" t="str">
            <v>ECOM</v>
          </cell>
          <cell r="M70" t="str">
            <v>TECO</v>
          </cell>
          <cell r="N70" t="str">
            <v>RRG</v>
          </cell>
          <cell r="O70">
            <v>56.290199999999999</v>
          </cell>
          <cell r="P70"/>
          <cell r="Q70">
            <v>140.65</v>
          </cell>
          <cell r="R70">
            <v>24</v>
          </cell>
          <cell r="S70" t="str">
            <v>NEW</v>
          </cell>
          <cell r="T70">
            <v>368582.40000000002</v>
          </cell>
          <cell r="U70">
            <v>80133.600000000006</v>
          </cell>
          <cell r="V70">
            <v>60958.71</v>
          </cell>
          <cell r="W70">
            <v>0.76071348348258405</v>
          </cell>
          <cell r="X70">
            <v>45215.427777777775</v>
          </cell>
          <cell r="Y70">
            <v>45217</v>
          </cell>
          <cell r="Z70">
            <v>45216</v>
          </cell>
          <cell r="AA70">
            <v>45356.647916666669</v>
          </cell>
          <cell r="AB70">
            <v>45356.647916666669</v>
          </cell>
          <cell r="AC70"/>
          <cell r="AD70">
            <v>141.22013888889342</v>
          </cell>
          <cell r="AE70">
            <v>139.64791666666861</v>
          </cell>
          <cell r="AF70">
            <v>-45356.647916666669</v>
          </cell>
          <cell r="AG70">
            <v>45236.6346743295</v>
          </cell>
          <cell r="AH70">
            <v>45246.089846743293</v>
          </cell>
          <cell r="AI70">
            <v>45265.427777777775</v>
          </cell>
          <cell r="AJ70">
            <v>4.3754102860875097</v>
          </cell>
          <cell r="AK70">
            <v>-1030.8329071969697</v>
          </cell>
          <cell r="AL70">
            <v>26</v>
          </cell>
          <cell r="AM70">
            <v>36</v>
          </cell>
          <cell r="AN70">
            <v>24.206896551724139</v>
          </cell>
          <cell r="AO70">
            <v>30.662068965517239</v>
          </cell>
          <cell r="AP70">
            <v>21.206896551724139</v>
          </cell>
          <cell r="AQ70">
            <v>44</v>
          </cell>
          <cell r="AR70">
            <v>35.200000000000003</v>
          </cell>
          <cell r="AS70">
            <v>30.200000000000003</v>
          </cell>
          <cell r="AT70">
            <v>45391.847916666666</v>
          </cell>
          <cell r="AU70">
            <v>45386.847916666666</v>
          </cell>
          <cell r="AV70"/>
          <cell r="AW70"/>
          <cell r="AX70"/>
          <cell r="AY70"/>
          <cell r="AZ70"/>
          <cell r="BA70"/>
          <cell r="BB70"/>
          <cell r="BC70"/>
          <cell r="BD70" t="str">
            <v>PAID</v>
          </cell>
          <cell r="BE70" t="str">
            <v>WITH BACKJOB</v>
          </cell>
          <cell r="BF70">
            <v>45359.647916666669</v>
          </cell>
          <cell r="BG70">
            <v>46.352083333331393</v>
          </cell>
          <cell r="BH70">
            <v>45354</v>
          </cell>
          <cell r="BI70">
            <v>45406</v>
          </cell>
        </row>
        <row r="71">
          <cell r="E71" t="str">
            <v>X23114450993</v>
          </cell>
          <cell r="F71" t="str">
            <v>ELGIN GASPAR MAUNAHAN</v>
          </cell>
          <cell r="G71" t="str">
            <v>SAN PEDRO, SAN ANTONIO VALLEY 2, PARANAQUE</v>
          </cell>
          <cell r="H71" t="str">
            <v>PARAÑAQUE CITY</v>
          </cell>
          <cell r="I71" t="str">
            <v>PARAÑAQUE</v>
          </cell>
          <cell r="J71"/>
          <cell r="K71" t="str">
            <v>W/O ISSUE</v>
          </cell>
          <cell r="L71" t="str">
            <v>CHALLENGER</v>
          </cell>
          <cell r="M71" t="str">
            <v>CLOSE</v>
          </cell>
          <cell r="N71" t="str">
            <v>JSP</v>
          </cell>
          <cell r="O71">
            <v>12.0928</v>
          </cell>
          <cell r="P71"/>
          <cell r="Q71">
            <v>33.770000000000003</v>
          </cell>
          <cell r="R71">
            <v>72</v>
          </cell>
          <cell r="S71" t="str">
            <v>NEW</v>
          </cell>
          <cell r="T71">
            <v>202856.21</v>
          </cell>
          <cell r="U71">
            <v>19311.18</v>
          </cell>
          <cell r="V71">
            <v>20638.64</v>
          </cell>
          <cell r="W71">
            <v>1.0687404912594674</v>
          </cell>
          <cell r="X71">
            <v>45366.675000000003</v>
          </cell>
          <cell r="Y71">
            <v>45372.628472222219</v>
          </cell>
          <cell r="Z71">
            <v>45370</v>
          </cell>
          <cell r="AA71"/>
          <cell r="AB71">
            <v>45376.627083333333</v>
          </cell>
          <cell r="AC71">
            <v>45573.560416666667</v>
          </cell>
          <cell r="AD71">
            <v>9.9520833333299379</v>
          </cell>
          <cell r="AE71">
            <v>3.9986111111138598</v>
          </cell>
          <cell r="AF71">
            <v>196.9333333333343</v>
          </cell>
          <cell r="AG71">
            <v>45384.749380165289</v>
          </cell>
          <cell r="AH71">
            <v>45393.369214876038</v>
          </cell>
          <cell r="AI71">
            <v>45416.675000000003</v>
          </cell>
          <cell r="AJ71">
            <v>0.35417708333321246</v>
          </cell>
          <cell r="AK71">
            <v>4.9233333333333578</v>
          </cell>
          <cell r="AL71">
            <v>20</v>
          </cell>
          <cell r="AM71">
            <v>34</v>
          </cell>
          <cell r="AN71">
            <v>21.074380165289259</v>
          </cell>
          <cell r="AO71">
            <v>26.694214876033058</v>
          </cell>
          <cell r="AP71">
            <v>18.074380165289259</v>
          </cell>
          <cell r="AQ71">
            <v>40</v>
          </cell>
          <cell r="AR71">
            <v>32</v>
          </cell>
          <cell r="AS71">
            <v>27</v>
          </cell>
          <cell r="AT71">
            <v>45408.627083333333</v>
          </cell>
          <cell r="AU71">
            <v>45403.627083333333</v>
          </cell>
          <cell r="AV71"/>
          <cell r="AW71"/>
          <cell r="AX71"/>
          <cell r="AY71"/>
          <cell r="AZ71"/>
          <cell r="BA71"/>
          <cell r="BB71"/>
          <cell r="BC71"/>
          <cell r="BD71" t="str">
            <v>PAID</v>
          </cell>
          <cell r="BE71"/>
          <cell r="BF71">
            <v>45379.627083333333</v>
          </cell>
          <cell r="BG71">
            <v>26.372916666667152</v>
          </cell>
          <cell r="BH71">
            <v>45363</v>
          </cell>
          <cell r="BI71">
            <v>45406</v>
          </cell>
        </row>
        <row r="72">
          <cell r="E72" t="str">
            <v>X24030739894</v>
          </cell>
          <cell r="F72" t="str">
            <v>CITY GOV'T OF LAS PIÑAS</v>
          </cell>
          <cell r="G72" t="str">
            <v>TOPLAND, GOLDEN GATE SUBD, LAS PINAS CITY</v>
          </cell>
          <cell r="H72" t="str">
            <v>LAS PIÑAS CITY</v>
          </cell>
          <cell r="I72" t="str">
            <v>PARAÑAQUE</v>
          </cell>
          <cell r="J72"/>
          <cell r="K72"/>
          <cell r="L72" t="str">
            <v>CHALLENGER</v>
          </cell>
          <cell r="M72" t="str">
            <v>CLOSE</v>
          </cell>
          <cell r="N72" t="str">
            <v>JSP</v>
          </cell>
          <cell r="O72">
            <v>13.5</v>
          </cell>
          <cell r="P72"/>
          <cell r="Q72">
            <v>18.53</v>
          </cell>
          <cell r="R72">
            <v>80</v>
          </cell>
          <cell r="S72" t="str">
            <v>MODIFICATION</v>
          </cell>
          <cell r="T72">
            <v>41843.17</v>
          </cell>
          <cell r="U72">
            <v>10543.91</v>
          </cell>
          <cell r="V72">
            <v>10543.91</v>
          </cell>
          <cell r="W72">
            <v>1</v>
          </cell>
          <cell r="X72">
            <v>45369.448611111111</v>
          </cell>
          <cell r="Y72">
            <v>45372.629166666666</v>
          </cell>
          <cell r="Z72">
            <v>45370</v>
          </cell>
          <cell r="AA72"/>
          <cell r="AB72">
            <v>45373.679861111108</v>
          </cell>
          <cell r="AC72">
            <v>45603.792361111111</v>
          </cell>
          <cell r="AD72">
            <v>4.2312499999970896</v>
          </cell>
          <cell r="AE72">
            <v>1.0506944444423425</v>
          </cell>
          <cell r="AF72">
            <v>230.11250000000291</v>
          </cell>
          <cell r="AG72">
            <v>45387.522991276397</v>
          </cell>
          <cell r="AH72">
            <v>45396.142825987146</v>
          </cell>
          <cell r="AI72">
            <v>45419.448611111111</v>
          </cell>
          <cell r="AJ72">
            <v>0.15058272058813171</v>
          </cell>
          <cell r="AK72">
            <v>5.7528125000000729</v>
          </cell>
          <cell r="AL72">
            <v>20</v>
          </cell>
          <cell r="AM72">
            <v>34</v>
          </cell>
          <cell r="AN72">
            <v>21.074380165289259</v>
          </cell>
          <cell r="AO72">
            <v>26.694214876033058</v>
          </cell>
          <cell r="AP72">
            <v>18.074380165289259</v>
          </cell>
          <cell r="AQ72">
            <v>40</v>
          </cell>
          <cell r="AR72">
            <v>32</v>
          </cell>
          <cell r="AS72">
            <v>27</v>
          </cell>
          <cell r="AT72">
            <v>45405.679861111108</v>
          </cell>
          <cell r="AU72">
            <v>45400.679861111108</v>
          </cell>
          <cell r="AV72"/>
          <cell r="AW72"/>
          <cell r="AX72"/>
          <cell r="AY72"/>
          <cell r="AZ72"/>
          <cell r="BA72"/>
          <cell r="BB72"/>
          <cell r="BC72"/>
          <cell r="BD72" t="str">
            <v>PAID</v>
          </cell>
          <cell r="BE72"/>
          <cell r="BF72">
            <v>45376.679861111108</v>
          </cell>
          <cell r="BG72">
            <v>29.320138888891961</v>
          </cell>
          <cell r="BH72">
            <v>45373</v>
          </cell>
          <cell r="BI72">
            <v>45406</v>
          </cell>
        </row>
        <row r="73">
          <cell r="E73" t="str">
            <v>X24030776916</v>
          </cell>
          <cell r="F73" t="str">
            <v>THAISON BUILDER AND DEVELOPER INC.</v>
          </cell>
          <cell r="G73" t="str">
            <v>TIONGQUIAO, MARTINVILLE SUBD, LAS PINAS CITY</v>
          </cell>
          <cell r="H73" t="str">
            <v>LAS PIÑAS CITY</v>
          </cell>
          <cell r="I73" t="str">
            <v>PARAÑAQUE</v>
          </cell>
          <cell r="J73"/>
          <cell r="K73" t="str">
            <v>W/O ISSUE</v>
          </cell>
          <cell r="L73" t="str">
            <v>CHALLENGER</v>
          </cell>
          <cell r="M73" t="str">
            <v>CLOSE</v>
          </cell>
          <cell r="N73" t="str">
            <v>JSP</v>
          </cell>
          <cell r="O73">
            <v>18.470000000000002</v>
          </cell>
          <cell r="P73"/>
          <cell r="Q73">
            <v>40.03</v>
          </cell>
          <cell r="R73">
            <v>0</v>
          </cell>
          <cell r="S73" t="str">
            <v>TERMINATION</v>
          </cell>
          <cell r="T73">
            <v>44042.6</v>
          </cell>
          <cell r="U73">
            <v>24454.509999999995</v>
          </cell>
          <cell r="V73">
            <v>22802.39</v>
          </cell>
          <cell r="W73">
            <v>0.93244109164321853</v>
          </cell>
          <cell r="X73">
            <v>45373.609722222223</v>
          </cell>
          <cell r="Y73">
            <v>45378.603217592594</v>
          </cell>
          <cell r="Z73">
            <v>45376</v>
          </cell>
          <cell r="AA73"/>
          <cell r="AB73">
            <v>45385.290277777778</v>
          </cell>
          <cell r="AC73">
            <v>45667</v>
          </cell>
          <cell r="AD73">
            <v>11.680555555554747</v>
          </cell>
          <cell r="AE73">
            <v>6.6870601851842366</v>
          </cell>
          <cell r="AF73">
            <v>281.7097222222219</v>
          </cell>
          <cell r="AG73">
            <v>45392.38391577061</v>
          </cell>
          <cell r="AH73">
            <v>45401.190367383511</v>
          </cell>
          <cell r="AI73">
            <v>45423.609722222223</v>
          </cell>
          <cell r="AJ73">
            <v>0.4023302469135524</v>
          </cell>
          <cell r="AK73">
            <v>7.0427430555555475</v>
          </cell>
          <cell r="AL73">
            <v>20</v>
          </cell>
          <cell r="AM73">
            <v>36</v>
          </cell>
          <cell r="AN73">
            <v>21.774193548387096</v>
          </cell>
          <cell r="AO73">
            <v>27.58064516129032</v>
          </cell>
          <cell r="AP73">
            <v>18.774193548387096</v>
          </cell>
          <cell r="AQ73">
            <v>40</v>
          </cell>
          <cell r="AR73">
            <v>32</v>
          </cell>
          <cell r="AS73">
            <v>27</v>
          </cell>
          <cell r="AT73">
            <v>45417.290277777778</v>
          </cell>
          <cell r="AU73">
            <v>45412.290277777778</v>
          </cell>
          <cell r="AV73"/>
          <cell r="AW73"/>
          <cell r="AX73"/>
          <cell r="AY73"/>
          <cell r="AZ73"/>
          <cell r="BA73"/>
          <cell r="BB73"/>
          <cell r="BC73"/>
          <cell r="BD73" t="str">
            <v>PAID</v>
          </cell>
          <cell r="BE73"/>
          <cell r="BF73">
            <v>45388.290277777778</v>
          </cell>
          <cell r="BG73">
            <v>17.709722222221899</v>
          </cell>
          <cell r="BH73">
            <v>45385</v>
          </cell>
          <cell r="BI73">
            <v>45406</v>
          </cell>
        </row>
        <row r="74">
          <cell r="E74" t="str">
            <v>X23072812498</v>
          </cell>
          <cell r="F74" t="str">
            <v>JEFFER BALADIANG BATOBALUNOS</v>
          </cell>
          <cell r="G74" t="str">
            <v>MANGOSTAN ST, MEADOWOOD EXEC VILL PH III-A, BACOOR</v>
          </cell>
          <cell r="H74" t="str">
            <v>BACOOR CITY</v>
          </cell>
          <cell r="I74" t="str">
            <v>DASMA</v>
          </cell>
          <cell r="J74" t="str">
            <v>dig 1/19/24, task 3 na ilalagay yung dt kasi may nagoobject sa task 5</v>
          </cell>
          <cell r="K74"/>
          <cell r="L74" t="str">
            <v>CHALLENGER</v>
          </cell>
          <cell r="M74" t="str">
            <v>FCOMP</v>
          </cell>
          <cell r="N74" t="str">
            <v>IGL</v>
          </cell>
          <cell r="O74">
            <v>128.31190000000001</v>
          </cell>
          <cell r="P74"/>
          <cell r="Q74">
            <v>250.08</v>
          </cell>
          <cell r="R74">
            <v>30</v>
          </cell>
          <cell r="S74" t="str">
            <v>MODIFICATION</v>
          </cell>
          <cell r="T74">
            <v>816813.8</v>
          </cell>
          <cell r="U74">
            <v>130001.27</v>
          </cell>
          <cell r="V74">
            <v>83781.38</v>
          </cell>
          <cell r="W74">
            <v>0.64446585791046507</v>
          </cell>
          <cell r="X74">
            <v>45307.697222222225</v>
          </cell>
          <cell r="Y74">
            <v>45313</v>
          </cell>
          <cell r="Z74">
            <v>45308</v>
          </cell>
          <cell r="AA74"/>
          <cell r="AB74">
            <v>45329.296527777777</v>
          </cell>
          <cell r="AC74"/>
          <cell r="AD74">
            <v>21.599305555551837</v>
          </cell>
          <cell r="AE74">
            <v>16.296527777776646</v>
          </cell>
          <cell r="AF74">
            <v>-45329.296527777777</v>
          </cell>
          <cell r="AG74">
            <v>45329.565643274858</v>
          </cell>
          <cell r="AH74">
            <v>45339.197222222225</v>
          </cell>
          <cell r="AI74">
            <v>45357.697222222225</v>
          </cell>
          <cell r="AJ74">
            <v>0.65140762786584905</v>
          </cell>
          <cell r="AK74">
            <v>-985.41948973429953</v>
          </cell>
          <cell r="AL74">
            <v>28</v>
          </cell>
          <cell r="AM74">
            <v>36</v>
          </cell>
          <cell r="AN74">
            <v>24.868421052631579</v>
          </cell>
          <cell r="AO74">
            <v>31.499999999999996</v>
          </cell>
          <cell r="AP74">
            <v>21.868421052631579</v>
          </cell>
          <cell r="AQ74">
            <v>46</v>
          </cell>
          <cell r="AR74">
            <v>36.800000000000004</v>
          </cell>
          <cell r="AS74">
            <v>31.800000000000004</v>
          </cell>
          <cell r="AT74">
            <v>45366.09652777778</v>
          </cell>
          <cell r="AU74">
            <v>45361.09652777778</v>
          </cell>
          <cell r="AV74"/>
          <cell r="AW74"/>
          <cell r="AX74"/>
          <cell r="AY74"/>
          <cell r="AZ74"/>
          <cell r="BA74"/>
          <cell r="BB74"/>
          <cell r="BC74"/>
          <cell r="BD74" t="str">
            <v>FOR AUDIT</v>
          </cell>
          <cell r="BE74" t="str">
            <v>PARTIALLY BILLED</v>
          </cell>
          <cell r="BF74">
            <v>45332.296527777777</v>
          </cell>
          <cell r="BG74">
            <v>73.703472222223354</v>
          </cell>
          <cell r="BH74">
            <v>45329</v>
          </cell>
          <cell r="BI74">
            <v>45406</v>
          </cell>
        </row>
        <row r="75">
          <cell r="E75" t="str">
            <v>X24010234266</v>
          </cell>
          <cell r="F75" t="str">
            <v>ROLANDO BUNALES GUEVARRA</v>
          </cell>
          <cell r="G75" t="str">
            <v>BLOCK 4, CH COURTYARD II, LAS PINAS CITY</v>
          </cell>
          <cell r="H75" t="str">
            <v>LAS PIÑAS CITY</v>
          </cell>
          <cell r="I75" t="str">
            <v>PARAÑAQUE</v>
          </cell>
          <cell r="J75"/>
          <cell r="K75" t="str">
            <v>W/O ISSUE</v>
          </cell>
          <cell r="L75" t="str">
            <v>CHALLENGER</v>
          </cell>
          <cell r="M75" t="str">
            <v>FCOMP</v>
          </cell>
          <cell r="N75" t="str">
            <v>JSP</v>
          </cell>
          <cell r="O75">
            <v>46.62</v>
          </cell>
          <cell r="P75"/>
          <cell r="Q75">
            <v>67.72</v>
          </cell>
          <cell r="R75">
            <v>39.32</v>
          </cell>
          <cell r="S75" t="str">
            <v>NEW</v>
          </cell>
          <cell r="T75">
            <v>155484.67000000001</v>
          </cell>
          <cell r="U75">
            <v>36329.97</v>
          </cell>
          <cell r="V75">
            <v>20042.509999999998</v>
          </cell>
          <cell r="W75">
            <v>0.5516797839359624</v>
          </cell>
          <cell r="X75">
            <v>45345.470138888886</v>
          </cell>
          <cell r="Y75">
            <v>45352.558333333334</v>
          </cell>
          <cell r="Z75">
            <v>45348</v>
          </cell>
          <cell r="AA75"/>
          <cell r="AB75">
            <v>45358.320833333331</v>
          </cell>
          <cell r="AC75"/>
          <cell r="AD75">
            <v>12.850694444445253</v>
          </cell>
          <cell r="AE75">
            <v>5.7624999999970896</v>
          </cell>
          <cell r="AF75">
            <v>-45358.320833333331</v>
          </cell>
          <cell r="AG75">
            <v>45365.555640747625</v>
          </cell>
          <cell r="AH75">
            <v>45374.711774576615</v>
          </cell>
          <cell r="AI75">
            <v>45395.470138888886</v>
          </cell>
          <cell r="AJ75">
            <v>0.4174923678207455</v>
          </cell>
          <cell r="AK75">
            <v>-1079.9600198412697</v>
          </cell>
          <cell r="AL75">
            <v>23</v>
          </cell>
          <cell r="AM75">
            <v>36</v>
          </cell>
          <cell r="AN75">
            <v>23.085501858736059</v>
          </cell>
          <cell r="AO75">
            <v>29.241635687732341</v>
          </cell>
          <cell r="AP75">
            <v>20.085501858736059</v>
          </cell>
          <cell r="AQ75">
            <v>42</v>
          </cell>
          <cell r="AR75">
            <v>33.6</v>
          </cell>
          <cell r="AS75">
            <v>28.6</v>
          </cell>
          <cell r="AT75">
            <v>45391.92083333333</v>
          </cell>
          <cell r="AU75">
            <v>45386.92083333333</v>
          </cell>
          <cell r="AV75"/>
          <cell r="AW75"/>
          <cell r="AX75"/>
          <cell r="AY75"/>
          <cell r="AZ75"/>
          <cell r="BA75"/>
          <cell r="BB75"/>
          <cell r="BC75"/>
          <cell r="BD75" t="str">
            <v>FOR AUDIT</v>
          </cell>
          <cell r="BE75" t="str">
            <v>PARTIALLY BILLED</v>
          </cell>
          <cell r="BF75">
            <v>45361.320833333331</v>
          </cell>
          <cell r="BG75">
            <v>44.679166666668607</v>
          </cell>
          <cell r="BH75">
            <v>45358</v>
          </cell>
          <cell r="BI75">
            <v>45406</v>
          </cell>
        </row>
        <row r="76">
          <cell r="E76" t="str">
            <v>X23083404027</v>
          </cell>
          <cell r="F76" t="str">
            <v>FIL-GARTE CONSTRUCTION AND DEVELOPMENT CORPORATION</v>
          </cell>
          <cell r="G76" t="str">
            <v>GEN. TIRONA, DULONG BAYAN, BACOOR</v>
          </cell>
          <cell r="H76" t="str">
            <v>BACOOR CITY</v>
          </cell>
          <cell r="I76" t="str">
            <v>DASMA</v>
          </cell>
          <cell r="J76"/>
          <cell r="K76"/>
          <cell r="L76" t="str">
            <v>POWERHOUSE</v>
          </cell>
          <cell r="M76" t="str">
            <v>CLOSE</v>
          </cell>
          <cell r="N76" t="str">
            <v>DCB</v>
          </cell>
          <cell r="O76">
            <v>10.642799999999999</v>
          </cell>
          <cell r="P76"/>
          <cell r="Q76">
            <v>17.88</v>
          </cell>
          <cell r="R76">
            <v>13</v>
          </cell>
          <cell r="S76" t="str">
            <v>NEW</v>
          </cell>
          <cell r="T76">
            <v>138793.76</v>
          </cell>
          <cell r="U76">
            <v>10363.299999999999</v>
          </cell>
          <cell r="V76">
            <v>10363.299999999999</v>
          </cell>
          <cell r="W76">
            <v>1</v>
          </cell>
          <cell r="X76">
            <v>45334.65625</v>
          </cell>
          <cell r="Y76">
            <v>45341.409722222219</v>
          </cell>
          <cell r="Z76">
            <v>45336</v>
          </cell>
          <cell r="AA76"/>
          <cell r="AB76">
            <v>45343.738888888889</v>
          </cell>
          <cell r="AC76">
            <v>45743</v>
          </cell>
          <cell r="AD76">
            <v>9.0826388888890506</v>
          </cell>
          <cell r="AE76">
            <v>2.3291666666700621</v>
          </cell>
          <cell r="AF76">
            <v>399.26111111111095</v>
          </cell>
          <cell r="AG76">
            <v>45353.430443548386</v>
          </cell>
          <cell r="AH76">
            <v>45362.236895161288</v>
          </cell>
          <cell r="AI76">
            <v>45384.65625</v>
          </cell>
          <cell r="AJ76">
            <v>0.3128464506172895</v>
          </cell>
          <cell r="AK76">
            <v>9.9815277777777744</v>
          </cell>
          <cell r="AL76">
            <v>20</v>
          </cell>
          <cell r="AM76">
            <v>36</v>
          </cell>
          <cell r="AN76">
            <v>21.774193548387096</v>
          </cell>
          <cell r="AO76">
            <v>27.58064516129032</v>
          </cell>
          <cell r="AP76">
            <v>18.774193548387096</v>
          </cell>
          <cell r="AQ76">
            <v>40</v>
          </cell>
          <cell r="AR76">
            <v>32</v>
          </cell>
          <cell r="AS76">
            <v>27</v>
          </cell>
          <cell r="AT76">
            <v>45375.738888888889</v>
          </cell>
          <cell r="AU76">
            <v>45370.738888888889</v>
          </cell>
          <cell r="AV76"/>
          <cell r="AW76"/>
          <cell r="AX76"/>
          <cell r="AY76"/>
          <cell r="AZ76"/>
          <cell r="BA76"/>
          <cell r="BB76"/>
          <cell r="BC76"/>
          <cell r="BD76" t="str">
            <v>PAID</v>
          </cell>
          <cell r="BE76"/>
          <cell r="BF76">
            <v>45346.738888888889</v>
          </cell>
          <cell r="BG76">
            <v>59.261111111110949</v>
          </cell>
          <cell r="BH76">
            <v>45343</v>
          </cell>
          <cell r="BI76">
            <v>45406</v>
          </cell>
        </row>
        <row r="77">
          <cell r="E77" t="str">
            <v>X23124802385</v>
          </cell>
          <cell r="F77" t="str">
            <v>CITY GOVERNMENT OF MUNTINLUPA</v>
          </cell>
          <cell r="G77" t="str">
            <v>RIZAL, POBLACION, MUNTINLUPA</v>
          </cell>
          <cell r="H77" t="str">
            <v>MUNTINLUPA CITY</v>
          </cell>
          <cell r="I77" t="str">
            <v>PARAÑAQUE</v>
          </cell>
          <cell r="J77" t="str">
            <v>RTPI March 18 night, March 19 morning meter</v>
          </cell>
          <cell r="K77" t="str">
            <v>W/O ISSUE</v>
          </cell>
          <cell r="L77" t="str">
            <v>CHALLENGER</v>
          </cell>
          <cell r="M77" t="str">
            <v>CLOSE</v>
          </cell>
          <cell r="N77" t="str">
            <v>JSP</v>
          </cell>
          <cell r="O77">
            <v>70.336800000000011</v>
          </cell>
          <cell r="P77"/>
          <cell r="Q77">
            <v>171.55</v>
          </cell>
          <cell r="R77">
            <v>80</v>
          </cell>
          <cell r="S77" t="str">
            <v>NEW</v>
          </cell>
          <cell r="T77">
            <v>818032.09</v>
          </cell>
          <cell r="U77">
            <v>85987.049999999988</v>
          </cell>
          <cell r="V77">
            <v>132605.9</v>
          </cell>
          <cell r="W77">
            <v>1.5421612905664284</v>
          </cell>
          <cell r="X77">
            <v>45355.783333333333</v>
          </cell>
          <cell r="Y77">
            <v>45358.428472222222</v>
          </cell>
          <cell r="Z77">
            <v>45356</v>
          </cell>
          <cell r="AA77"/>
          <cell r="AB77">
            <v>45371.30972222222</v>
          </cell>
          <cell r="AC77">
            <v>45603.808333333334</v>
          </cell>
          <cell r="AD77">
            <v>15.526388888887595</v>
          </cell>
          <cell r="AE77">
            <v>12.881249999998545</v>
          </cell>
          <cell r="AF77">
            <v>232.49861111111386</v>
          </cell>
          <cell r="AG77">
            <v>45376.128403755865</v>
          </cell>
          <cell r="AH77">
            <v>45385.353755868542</v>
          </cell>
          <cell r="AI77">
            <v>45405.783333333333</v>
          </cell>
          <cell r="AJ77">
            <v>0.49881158873801779</v>
          </cell>
          <cell r="AK77">
            <v>5.2840593434344063</v>
          </cell>
          <cell r="AL77">
            <v>26</v>
          </cell>
          <cell r="AM77">
            <v>34</v>
          </cell>
          <cell r="AN77">
            <v>23.345070422535212</v>
          </cell>
          <cell r="AO77">
            <v>29.570422535211268</v>
          </cell>
          <cell r="AP77">
            <v>20.345070422535212</v>
          </cell>
          <cell r="AQ77">
            <v>44</v>
          </cell>
          <cell r="AR77">
            <v>35.200000000000003</v>
          </cell>
          <cell r="AS77">
            <v>30.200000000000003</v>
          </cell>
          <cell r="AT77">
            <v>45406.509722222218</v>
          </cell>
          <cell r="AU77">
            <v>45401.509722222218</v>
          </cell>
          <cell r="AV77"/>
          <cell r="AW77"/>
          <cell r="AX77"/>
          <cell r="AY77"/>
          <cell r="AZ77"/>
          <cell r="BA77"/>
          <cell r="BB77"/>
          <cell r="BC77"/>
          <cell r="BD77" t="str">
            <v>PAID</v>
          </cell>
          <cell r="BE77"/>
          <cell r="BF77">
            <v>45374.30972222222</v>
          </cell>
          <cell r="BG77">
            <v>33.690277777779556</v>
          </cell>
          <cell r="BH77">
            <v>45371</v>
          </cell>
          <cell r="BI77">
            <v>45408</v>
          </cell>
        </row>
        <row r="78">
          <cell r="E78" t="str">
            <v>X23072902761</v>
          </cell>
          <cell r="F78" t="str">
            <v>SIEGRANZ CHEMWORKS CORPORATION</v>
          </cell>
          <cell r="G78" t="str">
            <v>SAPPHIRE, DBP FARM SUBD, LAS PINAS CITY</v>
          </cell>
          <cell r="H78" t="str">
            <v>LAS PIÑAS CITY</v>
          </cell>
          <cell r="I78" t="str">
            <v>PARAÑAQUE</v>
          </cell>
          <cell r="J78" t="str">
            <v>RTPI March 25-26</v>
          </cell>
          <cell r="K78" t="str">
            <v>W/O ISSUE</v>
          </cell>
          <cell r="L78" t="str">
            <v>CHALLENGER</v>
          </cell>
          <cell r="M78" t="str">
            <v>CLOSE</v>
          </cell>
          <cell r="N78" t="str">
            <v>JSP</v>
          </cell>
          <cell r="O78">
            <v>48.192799999999998</v>
          </cell>
          <cell r="P78"/>
          <cell r="Q78">
            <v>235.57</v>
          </cell>
          <cell r="R78">
            <v>268</v>
          </cell>
          <cell r="S78" t="str">
            <v>MODIFICATION</v>
          </cell>
          <cell r="T78">
            <v>892517.9</v>
          </cell>
          <cell r="U78">
            <v>134276.37</v>
          </cell>
          <cell r="V78">
            <v>134276.37</v>
          </cell>
          <cell r="W78">
            <v>1</v>
          </cell>
          <cell r="X78">
            <v>45358.575694444444</v>
          </cell>
          <cell r="Y78">
            <v>45363.408252314817</v>
          </cell>
          <cell r="Z78">
            <v>45359</v>
          </cell>
          <cell r="AA78"/>
          <cell r="AB78">
            <v>45378.322222222225</v>
          </cell>
          <cell r="AC78">
            <v>45688</v>
          </cell>
          <cell r="AD78">
            <v>19.746527777781012</v>
          </cell>
          <cell r="AE78">
            <v>14.913969907407591</v>
          </cell>
          <cell r="AF78">
            <v>309.67777777777519</v>
          </cell>
          <cell r="AG78">
            <v>45377.603666472416</v>
          </cell>
          <cell r="AH78">
            <v>45386.477792346544</v>
          </cell>
          <cell r="AI78">
            <v>45408.575694444444</v>
          </cell>
          <cell r="AJ78">
            <v>0.67232225529111544</v>
          </cell>
          <cell r="AK78">
            <v>6.7321256038646782</v>
          </cell>
          <cell r="AL78">
            <v>28</v>
          </cell>
          <cell r="AM78">
            <v>30</v>
          </cell>
          <cell r="AN78">
            <v>22.027972027972027</v>
          </cell>
          <cell r="AO78">
            <v>27.9020979020979</v>
          </cell>
          <cell r="AP78">
            <v>19.027972027972027</v>
          </cell>
          <cell r="AQ78">
            <v>46</v>
          </cell>
          <cell r="AR78">
            <v>36.800000000000004</v>
          </cell>
          <cell r="AS78">
            <v>31.800000000000004</v>
          </cell>
          <cell r="AT78">
            <v>45415.122222222228</v>
          </cell>
          <cell r="AU78">
            <v>45410.122222222228</v>
          </cell>
          <cell r="AV78"/>
          <cell r="AW78"/>
          <cell r="AX78"/>
          <cell r="AY78"/>
          <cell r="AZ78"/>
          <cell r="BA78"/>
          <cell r="BB78"/>
          <cell r="BC78"/>
          <cell r="BD78" t="str">
            <v>PAID</v>
          </cell>
          <cell r="BE78"/>
          <cell r="BF78">
            <v>45381.322222222225</v>
          </cell>
          <cell r="BG78">
            <v>26.677777777775191</v>
          </cell>
          <cell r="BH78">
            <v>45378</v>
          </cell>
          <cell r="BI78">
            <v>45408</v>
          </cell>
        </row>
        <row r="79">
          <cell r="E79" t="str">
            <v>X23114463694</v>
          </cell>
          <cell r="F79" t="str">
            <v>HUGH JASEN TANBONLIONG KO</v>
          </cell>
          <cell r="G79" t="str">
            <v>DONA IRENEA, IRENEVILLE SUBD, PARANAQUE</v>
          </cell>
          <cell r="H79" t="str">
            <v>PARAÑAQUE CITY</v>
          </cell>
          <cell r="I79" t="str">
            <v>PARAÑAQUE</v>
          </cell>
          <cell r="J79"/>
          <cell r="K79" t="str">
            <v>W/O ISSUE</v>
          </cell>
          <cell r="L79" t="str">
            <v>CHALLENGER</v>
          </cell>
          <cell r="M79" t="str">
            <v>CLOSE</v>
          </cell>
          <cell r="N79" t="str">
            <v>JSP</v>
          </cell>
          <cell r="O79">
            <v>120.10999999999999</v>
          </cell>
          <cell r="P79"/>
          <cell r="Q79">
            <v>234.25</v>
          </cell>
          <cell r="R79">
            <v>101</v>
          </cell>
          <cell r="S79" t="str">
            <v>NEW</v>
          </cell>
          <cell r="T79">
            <v>831956.83</v>
          </cell>
          <cell r="U79">
            <v>122828.7</v>
          </cell>
          <cell r="V79">
            <v>161156.37</v>
          </cell>
          <cell r="W79">
            <v>1.3120416482467046</v>
          </cell>
          <cell r="X79">
            <v>45362.595138888886</v>
          </cell>
          <cell r="Y79">
            <v>45365.564583333333</v>
          </cell>
          <cell r="Z79">
            <v>45364</v>
          </cell>
          <cell r="AA79"/>
          <cell r="AB79">
            <v>45385.292361111111</v>
          </cell>
          <cell r="AC79">
            <v>45673</v>
          </cell>
          <cell r="AD79">
            <v>22.697222222224809</v>
          </cell>
          <cell r="AE79">
            <v>19.727777777778101</v>
          </cell>
          <cell r="AF79">
            <v>287.70763888888905</v>
          </cell>
          <cell r="AG79">
            <v>45382.608837519023</v>
          </cell>
          <cell r="AH79">
            <v>45391.745823820391</v>
          </cell>
          <cell r="AI79">
            <v>45412.595138888886</v>
          </cell>
          <cell r="AJ79">
            <v>0.73968625992071924</v>
          </cell>
          <cell r="AK79">
            <v>6.2545138888888925</v>
          </cell>
          <cell r="AL79">
            <v>28</v>
          </cell>
          <cell r="AM79">
            <v>32</v>
          </cell>
          <cell r="AN79">
            <v>23.013698630136989</v>
          </cell>
          <cell r="AO79">
            <v>29.150684931506852</v>
          </cell>
          <cell r="AP79">
            <v>20.013698630136989</v>
          </cell>
          <cell r="AQ79">
            <v>46</v>
          </cell>
          <cell r="AR79">
            <v>36.800000000000004</v>
          </cell>
          <cell r="AS79">
            <v>31.800000000000004</v>
          </cell>
          <cell r="AT79">
            <v>45422.092361111114</v>
          </cell>
          <cell r="AU79">
            <v>45417.092361111114</v>
          </cell>
          <cell r="AV79"/>
          <cell r="AW79"/>
          <cell r="AX79"/>
          <cell r="AY79"/>
          <cell r="AZ79"/>
          <cell r="BA79"/>
          <cell r="BB79"/>
          <cell r="BC79"/>
          <cell r="BD79" t="str">
            <v>PAID</v>
          </cell>
          <cell r="BE79"/>
          <cell r="BF79">
            <v>45388.292361111111</v>
          </cell>
          <cell r="BG79">
            <v>19.707638888889051</v>
          </cell>
          <cell r="BH79">
            <v>45385</v>
          </cell>
          <cell r="BI79">
            <v>45408</v>
          </cell>
        </row>
        <row r="80">
          <cell r="E80" t="str">
            <v>X24030826444</v>
          </cell>
          <cell r="F80" t="str">
            <v>KINGDOM HALLS FOR JEHOVAHS WITNESSES IN THE PHILIP</v>
          </cell>
          <cell r="G80" t="str">
            <v>BF HOMES-HERNANDEZ PORTION, BF HOMES-HERNANDEZ PORTION, LAS PINAS CITY</v>
          </cell>
          <cell r="H80" t="str">
            <v>LAS PIÑAS CITY</v>
          </cell>
          <cell r="I80" t="str">
            <v>PARAÑAQUE</v>
          </cell>
          <cell r="J80"/>
          <cell r="K80" t="str">
            <v>W/O ISSUE</v>
          </cell>
          <cell r="L80" t="str">
            <v>CHALLENGER</v>
          </cell>
          <cell r="M80" t="str">
            <v>CLOSE</v>
          </cell>
          <cell r="N80" t="str">
            <v>JSP</v>
          </cell>
          <cell r="O80">
            <v>202.50519999999995</v>
          </cell>
          <cell r="P80"/>
          <cell r="Q80">
            <v>171.42</v>
          </cell>
          <cell r="R80">
            <v>40</v>
          </cell>
          <cell r="S80" t="str">
            <v>MODIFICATION</v>
          </cell>
          <cell r="T80">
            <v>482781.64</v>
          </cell>
          <cell r="U80">
            <v>140659.08000000002</v>
          </cell>
          <cell r="V80">
            <v>93151.41</v>
          </cell>
          <cell r="W80">
            <v>0.66224953269991527</v>
          </cell>
          <cell r="X80">
            <v>45373.443749999999</v>
          </cell>
          <cell r="Y80">
            <v>45376.359722222223</v>
          </cell>
          <cell r="Z80">
            <v>45376</v>
          </cell>
          <cell r="AA80"/>
          <cell r="AB80">
            <v>45385.288194444445</v>
          </cell>
          <cell r="AC80">
            <v>45667</v>
          </cell>
          <cell r="AD80">
            <v>11.844444444446708</v>
          </cell>
          <cell r="AE80">
            <v>8.9284722222218988</v>
          </cell>
          <cell r="AF80">
            <v>281.71180555555475</v>
          </cell>
          <cell r="AG80">
            <v>45394.650646551723</v>
          </cell>
          <cell r="AH80">
            <v>45404.105818965516</v>
          </cell>
          <cell r="AI80">
            <v>45423.443749999999</v>
          </cell>
          <cell r="AJ80">
            <v>0.36697530864204542</v>
          </cell>
          <cell r="AK80">
            <v>6.4025410353535168</v>
          </cell>
          <cell r="AL80">
            <v>26</v>
          </cell>
          <cell r="AM80">
            <v>36</v>
          </cell>
          <cell r="AN80">
            <v>24.206896551724139</v>
          </cell>
          <cell r="AO80">
            <v>30.662068965517239</v>
          </cell>
          <cell r="AP80">
            <v>21.206896551724139</v>
          </cell>
          <cell r="AQ80">
            <v>44</v>
          </cell>
          <cell r="AR80">
            <v>35.200000000000003</v>
          </cell>
          <cell r="AS80">
            <v>30.200000000000003</v>
          </cell>
          <cell r="AT80">
            <v>45420.488194444442</v>
          </cell>
          <cell r="AU80">
            <v>45415.488194444442</v>
          </cell>
          <cell r="AV80"/>
          <cell r="AW80"/>
          <cell r="AX80"/>
          <cell r="AY80"/>
          <cell r="AZ80"/>
          <cell r="BA80"/>
          <cell r="BB80"/>
          <cell r="BC80"/>
          <cell r="BD80" t="str">
            <v>PAID</v>
          </cell>
          <cell r="BE80"/>
          <cell r="BF80">
            <v>45388.288194444445</v>
          </cell>
          <cell r="BG80">
            <v>19.711805555554747</v>
          </cell>
          <cell r="BH80">
            <v>45385</v>
          </cell>
          <cell r="BI80">
            <v>45408</v>
          </cell>
        </row>
        <row r="81">
          <cell r="E81" t="str">
            <v>X22031394569</v>
          </cell>
          <cell r="F81" t="str">
            <v>THE ROMAN CATHOLIC BISHOP OF PARAÑAQUE, INC</v>
          </cell>
          <cell r="G81" t="str">
            <v>CHURCH DRIVE, AYALA SOUTHVALE, LAS PINAS CITY</v>
          </cell>
          <cell r="H81" t="str">
            <v>LAS PIÑAS CITY</v>
          </cell>
          <cell r="I81" t="str">
            <v>PARAÑAQUE</v>
          </cell>
          <cell r="J81"/>
          <cell r="K81" t="str">
            <v>W/O ISSUE</v>
          </cell>
          <cell r="L81" t="str">
            <v>CHALLENGER</v>
          </cell>
          <cell r="M81" t="str">
            <v>CLOSE</v>
          </cell>
          <cell r="N81" t="str">
            <v>JSP</v>
          </cell>
          <cell r="O81">
            <v>114.34</v>
          </cell>
          <cell r="P81"/>
          <cell r="Q81">
            <v>156.37</v>
          </cell>
          <cell r="R81">
            <v>144</v>
          </cell>
          <cell r="S81" t="str">
            <v>NEW</v>
          </cell>
          <cell r="T81">
            <v>703232.17</v>
          </cell>
          <cell r="U81">
            <v>89139.39</v>
          </cell>
          <cell r="V81">
            <v>89139.39</v>
          </cell>
          <cell r="W81">
            <v>1</v>
          </cell>
          <cell r="X81">
            <v>45377.615277777775</v>
          </cell>
          <cell r="Y81">
            <v>45383.388888888891</v>
          </cell>
          <cell r="Z81">
            <v>45378</v>
          </cell>
          <cell r="AA81"/>
          <cell r="AB81">
            <v>45388.447222222225</v>
          </cell>
          <cell r="AC81">
            <v>45669</v>
          </cell>
          <cell r="AD81">
            <v>10.831944444449618</v>
          </cell>
          <cell r="AE81">
            <v>5.0583333333343035</v>
          </cell>
          <cell r="AF81">
            <v>280.55277777777519</v>
          </cell>
          <cell r="AG81">
            <v>45397.061320943241</v>
          </cell>
          <cell r="AH81">
            <v>45406.046932454032</v>
          </cell>
          <cell r="AI81">
            <v>45427.615277777775</v>
          </cell>
          <cell r="AJ81">
            <v>0.36193275908136946</v>
          </cell>
          <cell r="AK81">
            <v>6.3761994949494358</v>
          </cell>
          <cell r="AL81">
            <v>26</v>
          </cell>
          <cell r="AM81">
            <v>32</v>
          </cell>
          <cell r="AN81">
            <v>22.446043165467625</v>
          </cell>
          <cell r="AO81">
            <v>28.431654676258994</v>
          </cell>
          <cell r="AP81">
            <v>19.446043165467625</v>
          </cell>
          <cell r="AQ81">
            <v>44</v>
          </cell>
          <cell r="AR81">
            <v>35.200000000000003</v>
          </cell>
          <cell r="AS81">
            <v>30.200000000000003</v>
          </cell>
          <cell r="AT81">
            <v>45423.647222222222</v>
          </cell>
          <cell r="AU81">
            <v>45418.647222222222</v>
          </cell>
          <cell r="AV81"/>
          <cell r="AW81"/>
          <cell r="AX81"/>
          <cell r="AY81"/>
          <cell r="AZ81"/>
          <cell r="BA81"/>
          <cell r="BB81"/>
          <cell r="BC81"/>
          <cell r="BD81" t="str">
            <v>PAID</v>
          </cell>
          <cell r="BE81"/>
          <cell r="BF81">
            <v>45391.447222222225</v>
          </cell>
          <cell r="BG81">
            <v>16.552777777775191</v>
          </cell>
          <cell r="BH81">
            <v>45388</v>
          </cell>
          <cell r="BI81">
            <v>45408</v>
          </cell>
        </row>
        <row r="82">
          <cell r="E82" t="str">
            <v>X24010148406</v>
          </cell>
          <cell r="F82" t="str">
            <v>WILL DECENA AND ASSOCIATES INC.</v>
          </cell>
          <cell r="G82" t="str">
            <v>QUIRINO, TAMBO, PARANAQUE</v>
          </cell>
          <cell r="H82" t="str">
            <v>PARAÑAQUE CITY</v>
          </cell>
          <cell r="I82" t="str">
            <v>PARAÑAQUE</v>
          </cell>
          <cell r="J82"/>
          <cell r="K82" t="str">
            <v>W/O ISSUE</v>
          </cell>
          <cell r="L82" t="str">
            <v>CHALLENGER</v>
          </cell>
          <cell r="M82" t="str">
            <v>CLOSE</v>
          </cell>
          <cell r="N82" t="str">
            <v>JSP</v>
          </cell>
          <cell r="O82">
            <v>105.41740000000001</v>
          </cell>
          <cell r="P82"/>
          <cell r="Q82">
            <v>163.77000000000001</v>
          </cell>
          <cell r="R82">
            <v>0</v>
          </cell>
          <cell r="S82" t="str">
            <v>TERMINATION</v>
          </cell>
          <cell r="T82">
            <v>110205.89</v>
          </cell>
          <cell r="U82">
            <v>93139.62</v>
          </cell>
          <cell r="V82">
            <v>92886</v>
          </cell>
          <cell r="W82">
            <v>0.99727699125248748</v>
          </cell>
          <cell r="X82">
            <v>45329.674305555556</v>
          </cell>
          <cell r="Y82">
            <v>45334.609027777777</v>
          </cell>
          <cell r="Z82">
            <v>45334</v>
          </cell>
          <cell r="AA82"/>
          <cell r="AB82">
            <v>45340.677083333336</v>
          </cell>
          <cell r="AC82">
            <v>45566.624305555553</v>
          </cell>
          <cell r="AD82">
            <v>11.002777777779556</v>
          </cell>
          <cell r="AE82">
            <v>6.0680555555591127</v>
          </cell>
          <cell r="AF82">
            <v>225.94722222221753</v>
          </cell>
          <cell r="AG82">
            <v>45350.881202107281</v>
          </cell>
          <cell r="AH82">
            <v>45360.336374521074</v>
          </cell>
          <cell r="AI82">
            <v>45379.674305555556</v>
          </cell>
          <cell r="AJ82">
            <v>0.34089802943975117</v>
          </cell>
          <cell r="AK82">
            <v>5.1351641414140348</v>
          </cell>
          <cell r="AL82">
            <v>26</v>
          </cell>
          <cell r="AM82">
            <v>36</v>
          </cell>
          <cell r="AN82">
            <v>24.206896551724139</v>
          </cell>
          <cell r="AO82">
            <v>30.662068965517239</v>
          </cell>
          <cell r="AP82">
            <v>21.206896551724139</v>
          </cell>
          <cell r="AQ82">
            <v>44</v>
          </cell>
          <cell r="AR82">
            <v>35.200000000000003</v>
          </cell>
          <cell r="AS82">
            <v>30.200000000000003</v>
          </cell>
          <cell r="AT82">
            <v>45375.877083333333</v>
          </cell>
          <cell r="AU82">
            <v>45370.877083333333</v>
          </cell>
          <cell r="AV82"/>
          <cell r="AW82"/>
          <cell r="AX82"/>
          <cell r="AY82"/>
          <cell r="AZ82"/>
          <cell r="BA82"/>
          <cell r="BB82"/>
          <cell r="BC82"/>
          <cell r="BD82" t="str">
            <v>PAID</v>
          </cell>
          <cell r="BE82"/>
          <cell r="BF82">
            <v>45343.677083333336</v>
          </cell>
          <cell r="BG82">
            <v>75.322916666664241</v>
          </cell>
          <cell r="BH82">
            <v>45340</v>
          </cell>
          <cell r="BI82">
            <v>45419</v>
          </cell>
        </row>
        <row r="83">
          <cell r="E83" t="str">
            <v>X23072559637</v>
          </cell>
          <cell r="F83" t="str">
            <v>NIDA M. AUSTRIA</v>
          </cell>
          <cell r="G83" t="str">
            <v>BLOCK 6, DON JUAN BAYVIEW SUBD, MUNTINLUPA</v>
          </cell>
          <cell r="H83" t="str">
            <v>MUNTINLUPA CITY</v>
          </cell>
          <cell r="I83" t="str">
            <v>PARAÑAQUE</v>
          </cell>
          <cell r="J83"/>
          <cell r="K83" t="str">
            <v>W/O ISSUE</v>
          </cell>
          <cell r="L83" t="str">
            <v>VJC</v>
          </cell>
          <cell r="M83" t="str">
            <v>CLOSE</v>
          </cell>
          <cell r="N83" t="str">
            <v>JSB</v>
          </cell>
          <cell r="O83">
            <v>52.932600000000001</v>
          </cell>
          <cell r="P83"/>
          <cell r="Q83">
            <v>964.72</v>
          </cell>
          <cell r="R83">
            <v>56.7</v>
          </cell>
          <cell r="S83" t="str">
            <v>NEW</v>
          </cell>
          <cell r="T83">
            <v>420217.61</v>
          </cell>
          <cell r="U83">
            <v>53006.61</v>
          </cell>
          <cell r="V83">
            <v>50462.06</v>
          </cell>
          <cell r="W83">
            <v>0.95199560960416063</v>
          </cell>
          <cell r="X83">
            <v>45301.665972222225</v>
          </cell>
          <cell r="Y83">
            <v>45306.400694444441</v>
          </cell>
          <cell r="Z83">
            <v>45302</v>
          </cell>
          <cell r="AA83"/>
          <cell r="AB83">
            <v>45326.347916666666</v>
          </cell>
          <cell r="AC83">
            <v>45742.445833333331</v>
          </cell>
          <cell r="AD83">
            <v>24.681944444440887</v>
          </cell>
          <cell r="AE83">
            <v>19.947222222224809</v>
          </cell>
          <cell r="AF83">
            <v>416.0979166666657</v>
          </cell>
          <cell r="AG83">
            <v>45325.367542902852</v>
          </cell>
          <cell r="AH83">
            <v>45335.487961751023</v>
          </cell>
          <cell r="AI83">
            <v>45351.665972222225</v>
          </cell>
          <cell r="AJ83">
            <v>0.69327226307179546</v>
          </cell>
          <cell r="AK83">
            <v>7.5654166666666489</v>
          </cell>
          <cell r="AL83">
            <v>40</v>
          </cell>
          <cell r="AM83">
            <v>34</v>
          </cell>
          <cell r="AN83">
            <v>26.701570680628272</v>
          </cell>
          <cell r="AO83">
            <v>33.821989528795811</v>
          </cell>
          <cell r="AP83">
            <v>23.701570680628272</v>
          </cell>
          <cell r="AQ83">
            <v>55</v>
          </cell>
          <cell r="AR83">
            <v>44</v>
          </cell>
          <cell r="AS83">
            <v>39</v>
          </cell>
          <cell r="AT83">
            <v>45370.347916666666</v>
          </cell>
          <cell r="AU83">
            <v>45365.347916666666</v>
          </cell>
          <cell r="AV83"/>
          <cell r="AW83"/>
          <cell r="AX83"/>
          <cell r="AY83"/>
          <cell r="AZ83"/>
          <cell r="BA83"/>
          <cell r="BB83"/>
          <cell r="BC83"/>
          <cell r="BD83" t="str">
            <v>PAID</v>
          </cell>
          <cell r="BE83"/>
          <cell r="BF83">
            <v>45329.347916666666</v>
          </cell>
          <cell r="BG83">
            <v>97.652083333334303</v>
          </cell>
          <cell r="BH83">
            <v>45325</v>
          </cell>
          <cell r="BI83">
            <v>45427</v>
          </cell>
        </row>
        <row r="84">
          <cell r="E84" t="str">
            <v>X22083397605</v>
          </cell>
          <cell r="F84" t="str">
            <v>SHIN MIKANA PHILIPPINES, INC.</v>
          </cell>
          <cell r="G84" t="str">
            <v>GEN. EMILIO AGUINALDO, HABAY I, BACOOR</v>
          </cell>
          <cell r="H84" t="str">
            <v>BACOOR CITY</v>
          </cell>
          <cell r="I84" t="str">
            <v>DASMA</v>
          </cell>
          <cell r="J84" t="str">
            <v>ssp feb 28, 2024, with 9S reservation</v>
          </cell>
          <cell r="K84" t="str">
            <v>W/O ISSUE</v>
          </cell>
          <cell r="L84" t="str">
            <v>CHALLENGER</v>
          </cell>
          <cell r="M84" t="str">
            <v>CLOSE</v>
          </cell>
          <cell r="N84" t="str">
            <v>JSP</v>
          </cell>
          <cell r="O84">
            <v>24.153300000000002</v>
          </cell>
          <cell r="P84"/>
          <cell r="Q84">
            <v>78.569999999999993</v>
          </cell>
          <cell r="R84">
            <v>96</v>
          </cell>
          <cell r="S84" t="str">
            <v>NEW</v>
          </cell>
          <cell r="T84">
            <v>386791.19</v>
          </cell>
          <cell r="U84">
            <v>44711.01</v>
          </cell>
          <cell r="V84">
            <v>50074.74</v>
          </cell>
          <cell r="W84">
            <v>1.119964411450334</v>
          </cell>
          <cell r="X84">
            <v>45320.638888888891</v>
          </cell>
          <cell r="Y84">
            <v>45323.511111111111</v>
          </cell>
          <cell r="Z84">
            <v>45323</v>
          </cell>
          <cell r="AA84"/>
          <cell r="AB84">
            <v>45350.743750000001</v>
          </cell>
          <cell r="AC84">
            <v>45603.662499999999</v>
          </cell>
          <cell r="AD84">
            <v>30.104861111110949</v>
          </cell>
          <cell r="AE84">
            <v>27.232638888890506</v>
          </cell>
          <cell r="AF84">
            <v>252.91874999999709</v>
          </cell>
          <cell r="AG84">
            <v>45339.939269117029</v>
          </cell>
          <cell r="AH84">
            <v>45348.886037177865</v>
          </cell>
          <cell r="AI84">
            <v>45370.638888888891</v>
          </cell>
          <cell r="AJ84">
            <v>1.0124780655015573</v>
          </cell>
          <cell r="AK84">
            <v>6.0218749999999304</v>
          </cell>
          <cell r="AL84">
            <v>23</v>
          </cell>
          <cell r="AM84">
            <v>34</v>
          </cell>
          <cell r="AN84">
            <v>22.300380228136884</v>
          </cell>
          <cell r="AO84">
            <v>28.247148288973385</v>
          </cell>
          <cell r="AP84">
            <v>19.300380228136884</v>
          </cell>
          <cell r="AQ84">
            <v>42</v>
          </cell>
          <cell r="AR84">
            <v>33.6</v>
          </cell>
          <cell r="AS84">
            <v>28.6</v>
          </cell>
          <cell r="AT84">
            <v>45384.34375</v>
          </cell>
          <cell r="AU84">
            <v>45379.34375</v>
          </cell>
          <cell r="AV84"/>
          <cell r="AW84"/>
          <cell r="AX84"/>
          <cell r="AY84"/>
          <cell r="AZ84"/>
          <cell r="BA84"/>
          <cell r="BB84"/>
          <cell r="BC84"/>
          <cell r="BD84" t="str">
            <v>PAID</v>
          </cell>
          <cell r="BE84"/>
          <cell r="BF84">
            <v>45353.743750000001</v>
          </cell>
          <cell r="BG84">
            <v>75.256249999998545</v>
          </cell>
          <cell r="BH84">
            <v>45350</v>
          </cell>
          <cell r="BI84">
            <v>45429</v>
          </cell>
        </row>
        <row r="85">
          <cell r="E85" t="str">
            <v>X23093525811</v>
          </cell>
          <cell r="F85" t="str">
            <v>ERNANDO SANTOS DE LEON</v>
          </cell>
          <cell r="G85" t="str">
            <v>NATIONAL, ALABANG, MUNTINLUPA</v>
          </cell>
          <cell r="H85" t="str">
            <v>MUNTINLUPA CITY</v>
          </cell>
          <cell r="I85" t="str">
            <v>PARAÑAQUE</v>
          </cell>
          <cell r="J85"/>
          <cell r="K85"/>
          <cell r="L85" t="str">
            <v>CHALLENGER</v>
          </cell>
          <cell r="M85" t="str">
            <v>CLOSE</v>
          </cell>
          <cell r="N85" t="str">
            <v>JSP</v>
          </cell>
          <cell r="O85">
            <v>23.442799999999998</v>
          </cell>
          <cell r="P85"/>
          <cell r="Q85">
            <v>56.02</v>
          </cell>
          <cell r="R85">
            <v>88</v>
          </cell>
          <cell r="S85" t="str">
            <v>NEW</v>
          </cell>
          <cell r="T85">
            <v>419408.26</v>
          </cell>
          <cell r="U85">
            <v>32066.01</v>
          </cell>
          <cell r="V85">
            <v>19762.990000000002</v>
          </cell>
          <cell r="W85">
            <v>0.61632208060809568</v>
          </cell>
          <cell r="X85">
            <v>45324.425694444442</v>
          </cell>
          <cell r="Y85">
            <v>45328.603472222225</v>
          </cell>
          <cell r="Z85">
            <v>45324</v>
          </cell>
          <cell r="AA85"/>
          <cell r="AB85">
            <v>45336.36146990741</v>
          </cell>
          <cell r="AC85">
            <v>45623</v>
          </cell>
          <cell r="AD85">
            <v>11.935775462967285</v>
          </cell>
          <cell r="AE85">
            <v>7.7579976851848187</v>
          </cell>
          <cell r="AF85">
            <v>286.63853009259037</v>
          </cell>
          <cell r="AG85">
            <v>45343.726074672581</v>
          </cell>
          <cell r="AH85">
            <v>45352.672842733416</v>
          </cell>
          <cell r="AI85">
            <v>45374.425694444442</v>
          </cell>
          <cell r="AJ85">
            <v>0.40142058142716064</v>
          </cell>
          <cell r="AK85">
            <v>6.8247269069664371</v>
          </cell>
          <cell r="AL85">
            <v>23</v>
          </cell>
          <cell r="AM85">
            <v>34</v>
          </cell>
          <cell r="AN85">
            <v>22.300380228136884</v>
          </cell>
          <cell r="AO85">
            <v>28.247148288973385</v>
          </cell>
          <cell r="AP85">
            <v>19.300380228136884</v>
          </cell>
          <cell r="AQ85">
            <v>42</v>
          </cell>
          <cell r="AR85">
            <v>33.6</v>
          </cell>
          <cell r="AS85">
            <v>28.6</v>
          </cell>
          <cell r="AT85">
            <v>45369.961469907408</v>
          </cell>
          <cell r="AU85">
            <v>45364.961469907408</v>
          </cell>
          <cell r="AV85"/>
          <cell r="AW85"/>
          <cell r="AX85"/>
          <cell r="AY85"/>
          <cell r="AZ85"/>
          <cell r="BA85"/>
          <cell r="BB85"/>
          <cell r="BC85"/>
          <cell r="BD85" t="str">
            <v>PAID</v>
          </cell>
          <cell r="BE85"/>
          <cell r="BF85">
            <v>45339.36146990741</v>
          </cell>
          <cell r="BG85">
            <v>89.638530092590372</v>
          </cell>
          <cell r="BH85">
            <v>45336</v>
          </cell>
          <cell r="BI85">
            <v>45429</v>
          </cell>
        </row>
        <row r="86">
          <cell r="E86" t="str">
            <v>X24010194875</v>
          </cell>
          <cell r="F86" t="str">
            <v>CITY GOVERNMENT OF MUNTINLUPA,</v>
          </cell>
          <cell r="G86" t="str">
            <v>ESTANISLAO, LAKEVIEW HOMES I, MUNTINLUPA</v>
          </cell>
          <cell r="H86" t="str">
            <v>MUNTINLUPA CITY</v>
          </cell>
          <cell r="I86" t="str">
            <v>PARAÑAQUE</v>
          </cell>
          <cell r="J86" t="str">
            <v>sched March 16</v>
          </cell>
          <cell r="K86" t="str">
            <v>W/O ISSUE</v>
          </cell>
          <cell r="L86" t="str">
            <v>CHALLENGER</v>
          </cell>
          <cell r="M86" t="str">
            <v>FCOMP</v>
          </cell>
          <cell r="N86" t="str">
            <v>JSP</v>
          </cell>
          <cell r="O86">
            <v>3.92</v>
          </cell>
          <cell r="P86"/>
          <cell r="Q86">
            <v>28.75</v>
          </cell>
          <cell r="R86">
            <v>95</v>
          </cell>
          <cell r="S86" t="str">
            <v>NEW</v>
          </cell>
          <cell r="T86">
            <v>54331.67</v>
          </cell>
          <cell r="U86">
            <v>16349.740000000002</v>
          </cell>
          <cell r="V86">
            <v>13513.08</v>
          </cell>
          <cell r="W86">
            <v>0.82650121653310682</v>
          </cell>
          <cell r="X86">
            <v>45352.457638888889</v>
          </cell>
          <cell r="Y86">
            <v>45358.426388888889</v>
          </cell>
          <cell r="Z86">
            <v>45356</v>
          </cell>
          <cell r="AA86"/>
          <cell r="AB86">
            <v>45369.36041666667</v>
          </cell>
          <cell r="AC86"/>
          <cell r="AD86">
            <v>16.902777777781012</v>
          </cell>
          <cell r="AE86">
            <v>10.934027777781012</v>
          </cell>
          <cell r="AF86">
            <v>-45369.36041666667</v>
          </cell>
          <cell r="AG86">
            <v>45370.532019054175</v>
          </cell>
          <cell r="AH86">
            <v>45379.151853764924</v>
          </cell>
          <cell r="AI86">
            <v>45402.457638888889</v>
          </cell>
          <cell r="AJ86">
            <v>0.60154003267985356</v>
          </cell>
          <cell r="AK86">
            <v>-1134.2340104166667</v>
          </cell>
          <cell r="AL86">
            <v>20</v>
          </cell>
          <cell r="AM86">
            <v>34</v>
          </cell>
          <cell r="AN86">
            <v>21.074380165289259</v>
          </cell>
          <cell r="AO86">
            <v>26.694214876033058</v>
          </cell>
          <cell r="AP86">
            <v>18.074380165289259</v>
          </cell>
          <cell r="AQ86">
            <v>40</v>
          </cell>
          <cell r="AR86">
            <v>32</v>
          </cell>
          <cell r="AS86">
            <v>27</v>
          </cell>
          <cell r="AT86">
            <v>45401.36041666667</v>
          </cell>
          <cell r="AU86">
            <v>45396.36041666667</v>
          </cell>
          <cell r="AV86"/>
          <cell r="AW86"/>
          <cell r="AX86"/>
          <cell r="AY86"/>
          <cell r="AZ86"/>
          <cell r="BA86"/>
          <cell r="BB86"/>
          <cell r="BC86"/>
          <cell r="BD86" t="str">
            <v>FOR AUDIT</v>
          </cell>
          <cell r="BE86" t="str">
            <v>PARTIALLY BILLED</v>
          </cell>
          <cell r="BF86">
            <v>45372.36041666667</v>
          </cell>
          <cell r="BG86">
            <v>56.639583333329938</v>
          </cell>
          <cell r="BH86">
            <v>45369</v>
          </cell>
          <cell r="BI86">
            <v>45429</v>
          </cell>
        </row>
        <row r="87">
          <cell r="E87" t="str">
            <v>X24030821948</v>
          </cell>
          <cell r="F87" t="str">
            <v>NELA C ROCAFORT</v>
          </cell>
          <cell r="G87" t="str">
            <v>LAPU-LAPU, BACLARAN, PARANAQUE</v>
          </cell>
          <cell r="H87" t="str">
            <v>PARAÑAQUE CITY</v>
          </cell>
          <cell r="I87" t="str">
            <v>PARAÑAQUE</v>
          </cell>
          <cell r="J87"/>
          <cell r="K87" t="str">
            <v>W/O ISSUE</v>
          </cell>
          <cell r="L87" t="str">
            <v>VJC</v>
          </cell>
          <cell r="M87" t="str">
            <v>CLOSE</v>
          </cell>
          <cell r="N87" t="str">
            <v>JSB</v>
          </cell>
          <cell r="O87">
            <v>1.73</v>
          </cell>
          <cell r="P87"/>
          <cell r="Q87">
            <v>964.72</v>
          </cell>
          <cell r="R87">
            <v>37</v>
          </cell>
          <cell r="S87" t="str">
            <v>MODIFICATION</v>
          </cell>
          <cell r="T87">
            <v>20484.060000000001</v>
          </cell>
          <cell r="U87">
            <v>3195.12</v>
          </cell>
          <cell r="V87">
            <v>3195.12</v>
          </cell>
          <cell r="W87">
            <v>1</v>
          </cell>
          <cell r="X87">
            <v>45378.400694444441</v>
          </cell>
          <cell r="Y87">
            <v>45387.611111111109</v>
          </cell>
          <cell r="Z87">
            <v>45386</v>
          </cell>
          <cell r="AA87"/>
          <cell r="AB87">
            <v>45392</v>
          </cell>
          <cell r="AC87">
            <v>45574.595833333333</v>
          </cell>
          <cell r="AD87">
            <v>13.599305555559113</v>
          </cell>
          <cell r="AE87">
            <v>4.3888888888905058</v>
          </cell>
          <cell r="AF87">
            <v>182.59583333333285</v>
          </cell>
          <cell r="AG87">
            <v>45403.235745990831</v>
          </cell>
          <cell r="AH87">
            <v>45413.658426403206</v>
          </cell>
          <cell r="AI87">
            <v>45428.400694444441</v>
          </cell>
          <cell r="AJ87">
            <v>0.36642573302478715</v>
          </cell>
          <cell r="AK87">
            <v>3.3199242424242335</v>
          </cell>
          <cell r="AL87">
            <v>40</v>
          </cell>
          <cell r="AM87">
            <v>36</v>
          </cell>
          <cell r="AN87">
            <v>27.835051546391753</v>
          </cell>
          <cell r="AO87">
            <v>35.257731958762882</v>
          </cell>
          <cell r="AP87">
            <v>24.835051546391753</v>
          </cell>
          <cell r="AQ87">
            <v>55</v>
          </cell>
          <cell r="AR87">
            <v>44</v>
          </cell>
          <cell r="AS87">
            <v>39</v>
          </cell>
          <cell r="AT87">
            <v>45436</v>
          </cell>
          <cell r="AU87">
            <v>45431</v>
          </cell>
          <cell r="AV87"/>
          <cell r="AW87"/>
          <cell r="AX87"/>
          <cell r="AY87"/>
          <cell r="AZ87"/>
          <cell r="BA87"/>
          <cell r="BB87"/>
          <cell r="BC87"/>
          <cell r="BD87" t="str">
            <v>PAID</v>
          </cell>
          <cell r="BE87" t="str">
            <v>WITH BACKJOB</v>
          </cell>
          <cell r="BF87">
            <v>45395</v>
          </cell>
          <cell r="BG87">
            <v>41</v>
          </cell>
          <cell r="BH87">
            <v>45392</v>
          </cell>
          <cell r="BI87">
            <v>45436</v>
          </cell>
        </row>
        <row r="88">
          <cell r="E88" t="str">
            <v>X24020417068</v>
          </cell>
          <cell r="F88" t="str">
            <v>BARDSTOWN, INC.</v>
          </cell>
          <cell r="G88" t="str">
            <v>DAANG HARI, ALMANZA II, LAS PINAS CITY</v>
          </cell>
          <cell r="H88" t="str">
            <v>LAS PIÑAS CITY</v>
          </cell>
          <cell r="I88" t="str">
            <v>PARAÑAQUE</v>
          </cell>
          <cell r="J88"/>
          <cell r="K88" t="str">
            <v>W/O ISSUE</v>
          </cell>
          <cell r="L88" t="str">
            <v>VJC</v>
          </cell>
          <cell r="M88" t="str">
            <v>FCOMP</v>
          </cell>
          <cell r="N88" t="str">
            <v>JSB</v>
          </cell>
          <cell r="O88">
            <v>15.952799999999998</v>
          </cell>
          <cell r="P88"/>
          <cell r="Q88">
            <v>964.72</v>
          </cell>
          <cell r="R88">
            <v>95</v>
          </cell>
          <cell r="S88" t="str">
            <v>NEW</v>
          </cell>
          <cell r="T88">
            <v>461259.56</v>
          </cell>
          <cell r="U88">
            <v>45589.97</v>
          </cell>
          <cell r="V88">
            <v>49270.89</v>
          </cell>
          <cell r="W88">
            <v>1.0807396890149301</v>
          </cell>
          <cell r="X88">
            <v>45387.327777777777</v>
          </cell>
          <cell r="Y88">
            <v>45393.614583333336</v>
          </cell>
          <cell r="Z88">
            <v>45392</v>
          </cell>
          <cell r="AA88"/>
          <cell r="AB88">
            <v>45406.352777777778</v>
          </cell>
          <cell r="AC88"/>
          <cell r="AD88">
            <v>19.025000000001455</v>
          </cell>
          <cell r="AE88">
            <v>12.738194444442343</v>
          </cell>
          <cell r="AF88">
            <v>-45406.352777777778</v>
          </cell>
          <cell r="AG88">
            <v>45411.029348458404</v>
          </cell>
          <cell r="AH88">
            <v>45421.149767306575</v>
          </cell>
          <cell r="AI88">
            <v>45437.327777777777</v>
          </cell>
          <cell r="AJ88">
            <v>0.53437867647062909</v>
          </cell>
          <cell r="AK88">
            <v>-825.57005050505052</v>
          </cell>
          <cell r="AL88">
            <v>40</v>
          </cell>
          <cell r="AM88">
            <v>34</v>
          </cell>
          <cell r="AN88">
            <v>26.701570680628272</v>
          </cell>
          <cell r="AO88">
            <v>33.821989528795811</v>
          </cell>
          <cell r="AP88">
            <v>23.701570680628272</v>
          </cell>
          <cell r="AQ88">
            <v>55</v>
          </cell>
          <cell r="AR88">
            <v>44</v>
          </cell>
          <cell r="AS88">
            <v>39</v>
          </cell>
          <cell r="AT88">
            <v>45450.352777777778</v>
          </cell>
          <cell r="AU88">
            <v>45445.352777777778</v>
          </cell>
          <cell r="AV88"/>
          <cell r="AW88"/>
          <cell r="AX88"/>
          <cell r="AY88"/>
          <cell r="AZ88"/>
          <cell r="BA88"/>
          <cell r="BB88"/>
          <cell r="BC88"/>
          <cell r="BD88" t="str">
            <v>FOR AUDIT</v>
          </cell>
          <cell r="BE88" t="str">
            <v>PARTIALLY BILLED - 6/21/24 JSB</v>
          </cell>
          <cell r="BF88">
            <v>45409.352777777778</v>
          </cell>
          <cell r="BG88">
            <v>26.647222222221899</v>
          </cell>
          <cell r="BH88">
            <v>45398</v>
          </cell>
          <cell r="BI88">
            <v>45436</v>
          </cell>
        </row>
        <row r="89">
          <cell r="E89" t="str">
            <v>P1701005436</v>
          </cell>
          <cell r="F89" t="str">
            <v>MN - 831914105007 -  RELOCATE FACILITIES DUE TO DPWH PROJECT (MEADOWPARK,MOLINO IV, BACOOR)</v>
          </cell>
          <cell r="G89" t="str">
            <v>MOLINO IV, MOLINO IV, BACOOR</v>
          </cell>
          <cell r="H89" t="str">
            <v>BACOOR CITY</v>
          </cell>
          <cell r="I89" t="str">
            <v>DASMA</v>
          </cell>
          <cell r="J89" t="str">
            <v>With private structures
13 poles for retirement inquire if still feasible to relocate due to actual site condition (Mar 2017) Converted from EAM. Turned over to Sta. Rosa (Rommel Espallardo, early 2016)
For Schedule PAI 2nd Week of Dec 2023</v>
          </cell>
          <cell r="K89" t="str">
            <v>W/ ISSUE</v>
          </cell>
          <cell r="L89" t="str">
            <v>AVECO</v>
          </cell>
          <cell r="M89" t="str">
            <v>CLOSE</v>
          </cell>
          <cell r="N89" t="str">
            <v>RRG</v>
          </cell>
          <cell r="O89">
            <v>30.489999999999988</v>
          </cell>
          <cell r="P89"/>
          <cell r="Q89">
            <v>1481.75</v>
          </cell>
          <cell r="R89">
            <v>0</v>
          </cell>
          <cell r="S89" t="str">
            <v>POLE RELOC</v>
          </cell>
          <cell r="T89">
            <v>1824225.79</v>
          </cell>
          <cell r="U89">
            <v>31514.909999999996</v>
          </cell>
          <cell r="V89">
            <v>837746.92</v>
          </cell>
          <cell r="W89">
            <v>26.58255790671781</v>
          </cell>
          <cell r="X89">
            <v>42786.71875</v>
          </cell>
          <cell r="Y89">
            <v>43038.311805555553</v>
          </cell>
          <cell r="Z89">
            <v>44700</v>
          </cell>
          <cell r="AA89"/>
          <cell r="AB89">
            <v>45398.373611111114</v>
          </cell>
          <cell r="AC89">
            <v>45470.290277777778</v>
          </cell>
          <cell r="AD89">
            <v>2611.6548611111139</v>
          </cell>
          <cell r="AE89">
            <v>2360.0618055555606</v>
          </cell>
          <cell r="AF89">
            <v>71.916666666664241</v>
          </cell>
          <cell r="AG89">
            <v>42813.194732532749</v>
          </cell>
          <cell r="AH89">
            <v>42824.054994541482</v>
          </cell>
          <cell r="AI89">
            <v>42836.71875</v>
          </cell>
          <cell r="AJ89">
            <v>66.452107021605002</v>
          </cell>
          <cell r="AK89">
            <v>1.1986111111110707</v>
          </cell>
          <cell r="AL89">
            <v>50</v>
          </cell>
          <cell r="AM89">
            <v>36</v>
          </cell>
          <cell r="AN89">
            <v>29.475982532751093</v>
          </cell>
          <cell r="AO89">
            <v>37.336244541484717</v>
          </cell>
          <cell r="AP89">
            <v>26.475982532751093</v>
          </cell>
          <cell r="AQ89">
            <v>60</v>
          </cell>
          <cell r="AR89">
            <v>48</v>
          </cell>
          <cell r="AS89">
            <v>43</v>
          </cell>
          <cell r="AT89">
            <v>45446.373611111114</v>
          </cell>
          <cell r="AU89">
            <v>45441.373611111114</v>
          </cell>
          <cell r="AV89"/>
          <cell r="AW89"/>
          <cell r="AX89"/>
          <cell r="AY89"/>
          <cell r="AZ89"/>
          <cell r="BA89"/>
          <cell r="BB89"/>
          <cell r="BC89"/>
          <cell r="BD89" t="str">
            <v>PAID</v>
          </cell>
          <cell r="BE89"/>
          <cell r="BF89">
            <v>45401.373611111114</v>
          </cell>
          <cell r="BG89">
            <v>39.62638888888614</v>
          </cell>
          <cell r="BH89">
            <v>45350</v>
          </cell>
          <cell r="BI89">
            <v>45441</v>
          </cell>
        </row>
        <row r="90">
          <cell r="E90" t="str">
            <v>X24010152430</v>
          </cell>
          <cell r="F90" t="str">
            <v>CITY GOVERNMENT OF MUNTINLUPA</v>
          </cell>
          <cell r="G90" t="str">
            <v>ESTANISLAO, LAKEVIEW HOMES I, MUNTINLUPA</v>
          </cell>
          <cell r="H90" t="str">
            <v>MUNTINLUPA CITY</v>
          </cell>
          <cell r="I90" t="str">
            <v>PARAÑAQUE</v>
          </cell>
          <cell r="J90" t="str">
            <v>target energization Feb 28</v>
          </cell>
          <cell r="K90" t="str">
            <v>W/O ISSUE</v>
          </cell>
          <cell r="L90" t="str">
            <v>CHALLENGER</v>
          </cell>
          <cell r="M90" t="str">
            <v>CLOSE</v>
          </cell>
          <cell r="N90" t="str">
            <v>JSP</v>
          </cell>
          <cell r="O90">
            <v>88.896200000000007</v>
          </cell>
          <cell r="P90"/>
          <cell r="Q90">
            <v>181.13</v>
          </cell>
          <cell r="R90">
            <v>285</v>
          </cell>
          <cell r="S90" t="str">
            <v>NEW</v>
          </cell>
          <cell r="T90">
            <v>830297.58</v>
          </cell>
          <cell r="U90">
            <v>101617.76000000001</v>
          </cell>
          <cell r="V90">
            <v>98420.33</v>
          </cell>
          <cell r="W90">
            <v>0.96853473251132471</v>
          </cell>
          <cell r="X90">
            <v>45334.554861111108</v>
          </cell>
          <cell r="Y90">
            <v>45337.545138888891</v>
          </cell>
          <cell r="Z90">
            <v>45336</v>
          </cell>
          <cell r="AA90"/>
          <cell r="AB90">
            <v>45351.805555555555</v>
          </cell>
          <cell r="AC90">
            <v>45623.748611111114</v>
          </cell>
          <cell r="AD90">
            <v>17.250694444446708</v>
          </cell>
          <cell r="AE90">
            <v>14.260416666664241</v>
          </cell>
          <cell r="AF90">
            <v>271.94305555555911</v>
          </cell>
          <cell r="AG90">
            <v>45353.062214052283</v>
          </cell>
          <cell r="AH90">
            <v>45361.797508169933</v>
          </cell>
          <cell r="AI90">
            <v>45384.554861111108</v>
          </cell>
          <cell r="AJ90">
            <v>0.60156267806275698</v>
          </cell>
          <cell r="AK90">
            <v>6.1805239898990711</v>
          </cell>
          <cell r="AL90">
            <v>26</v>
          </cell>
          <cell r="AM90">
            <v>30</v>
          </cell>
          <cell r="AN90">
            <v>21.507352941176471</v>
          </cell>
          <cell r="AO90">
            <v>27.242647058823529</v>
          </cell>
          <cell r="AP90">
            <v>18.507352941176471</v>
          </cell>
          <cell r="AQ90">
            <v>44</v>
          </cell>
          <cell r="AR90">
            <v>35.200000000000003</v>
          </cell>
          <cell r="AS90">
            <v>30.200000000000003</v>
          </cell>
          <cell r="AT90">
            <v>45387.005555555552</v>
          </cell>
          <cell r="AU90">
            <v>45382.005555555552</v>
          </cell>
          <cell r="AV90"/>
          <cell r="AW90"/>
          <cell r="AX90"/>
          <cell r="AY90"/>
          <cell r="AZ90"/>
          <cell r="BA90"/>
          <cell r="BB90"/>
          <cell r="BC90"/>
          <cell r="BD90" t="str">
            <v>PAID</v>
          </cell>
          <cell r="BE90"/>
          <cell r="BF90">
            <v>45354.805555555555</v>
          </cell>
          <cell r="BG90">
            <v>86.194444444445253</v>
          </cell>
          <cell r="BH90">
            <v>45351</v>
          </cell>
          <cell r="BI90">
            <v>45441</v>
          </cell>
        </row>
        <row r="91">
          <cell r="E91" t="str">
            <v>X23124813349</v>
          </cell>
          <cell r="F91" t="str">
            <v>ROBERTO MARCELO MORENO GASCON</v>
          </cell>
          <cell r="G91" t="str">
            <v>SOYUZ, MOONWALK VILL, LAS PINAS CITY</v>
          </cell>
          <cell r="H91" t="str">
            <v>LAS PIÑAS CITY</v>
          </cell>
          <cell r="I91" t="str">
            <v>PARAÑAQUE</v>
          </cell>
          <cell r="J91" t="str">
            <v>dig March 4</v>
          </cell>
          <cell r="K91" t="str">
            <v>W/O ISSUE</v>
          </cell>
          <cell r="L91" t="str">
            <v>CHALLENGER</v>
          </cell>
          <cell r="M91" t="str">
            <v>CLOSE</v>
          </cell>
          <cell r="N91" t="str">
            <v>JSP</v>
          </cell>
          <cell r="O91">
            <v>51.588999999999999</v>
          </cell>
          <cell r="P91"/>
          <cell r="Q91">
            <v>87.05</v>
          </cell>
          <cell r="R91">
            <v>45</v>
          </cell>
          <cell r="S91" t="str">
            <v>NEW</v>
          </cell>
          <cell r="T91">
            <v>365199.27</v>
          </cell>
          <cell r="U91">
            <v>46536</v>
          </cell>
          <cell r="V91">
            <v>48332.84</v>
          </cell>
          <cell r="W91">
            <v>1.038611827402441</v>
          </cell>
          <cell r="X91">
            <v>45343.662499999999</v>
          </cell>
          <cell r="Y91">
            <v>45349.42083333333</v>
          </cell>
          <cell r="Z91">
            <v>45348</v>
          </cell>
          <cell r="AA91"/>
          <cell r="AB91">
            <v>45357.316666666666</v>
          </cell>
          <cell r="AC91">
            <v>45667</v>
          </cell>
          <cell r="AD91">
            <v>13.654166666667152</v>
          </cell>
          <cell r="AE91">
            <v>7.8958333333357587</v>
          </cell>
          <cell r="AF91">
            <v>309.6833333333343</v>
          </cell>
          <cell r="AG91">
            <v>45363.748001858738</v>
          </cell>
          <cell r="AH91">
            <v>45372.904135687728</v>
          </cell>
          <cell r="AI91">
            <v>45393.662499999999</v>
          </cell>
          <cell r="AJ91">
            <v>0.44359551127215741</v>
          </cell>
          <cell r="AK91">
            <v>7.3734126984127215</v>
          </cell>
          <cell r="AL91">
            <v>23</v>
          </cell>
          <cell r="AM91">
            <v>36</v>
          </cell>
          <cell r="AN91">
            <v>23.085501858736059</v>
          </cell>
          <cell r="AO91">
            <v>29.241635687732341</v>
          </cell>
          <cell r="AP91">
            <v>20.085501858736059</v>
          </cell>
          <cell r="AQ91">
            <v>42</v>
          </cell>
          <cell r="AR91">
            <v>33.6</v>
          </cell>
          <cell r="AS91">
            <v>28.6</v>
          </cell>
          <cell r="AT91">
            <v>45390.916666666664</v>
          </cell>
          <cell r="AU91">
            <v>45385.916666666664</v>
          </cell>
          <cell r="AV91"/>
          <cell r="AW91"/>
          <cell r="AX91"/>
          <cell r="AY91"/>
          <cell r="AZ91"/>
          <cell r="BA91"/>
          <cell r="BB91"/>
          <cell r="BC91"/>
          <cell r="BD91" t="str">
            <v>PAID</v>
          </cell>
          <cell r="BE91" t="str">
            <v>WITH BACKJOB</v>
          </cell>
          <cell r="BF91">
            <v>45360.316666666666</v>
          </cell>
          <cell r="BG91">
            <v>80.683333333334303</v>
          </cell>
          <cell r="BH91">
            <v>45357</v>
          </cell>
          <cell r="BI91">
            <v>45441</v>
          </cell>
        </row>
        <row r="92">
          <cell r="E92" t="str">
            <v>X22114641740</v>
          </cell>
          <cell r="F92" t="str">
            <v>DITO TELECOMMUNITY CORPORATION</v>
          </cell>
          <cell r="G92" t="str">
            <v>NATIONAL, POBLACION, MUNTINLUPA</v>
          </cell>
          <cell r="H92" t="str">
            <v>MUNTINLUPA CITY</v>
          </cell>
          <cell r="I92" t="str">
            <v>PARAÑAQUE</v>
          </cell>
          <cell r="J92"/>
          <cell r="K92" t="str">
            <v>W/O ISSUE</v>
          </cell>
          <cell r="L92" t="str">
            <v>CHALLENGER</v>
          </cell>
          <cell r="M92" t="str">
            <v>CLOSE</v>
          </cell>
          <cell r="N92" t="str">
            <v>JSP</v>
          </cell>
          <cell r="O92">
            <v>26.092799999999993</v>
          </cell>
          <cell r="P92"/>
          <cell r="Q92">
            <v>74.97</v>
          </cell>
          <cell r="R92">
            <v>34</v>
          </cell>
          <cell r="S92" t="str">
            <v>NEW</v>
          </cell>
          <cell r="T92">
            <v>366134.29</v>
          </cell>
          <cell r="U92">
            <v>37285.770000000011</v>
          </cell>
          <cell r="V92">
            <v>36771.43</v>
          </cell>
          <cell r="W92">
            <v>0.98620546122555575</v>
          </cell>
          <cell r="X92">
            <v>45393.577777777777</v>
          </cell>
          <cell r="Y92">
            <v>45399.270833333336</v>
          </cell>
          <cell r="Z92">
            <v>45397</v>
          </cell>
          <cell r="AA92"/>
          <cell r="AB92">
            <v>45405.399305555555</v>
          </cell>
          <cell r="AC92">
            <v>45705</v>
          </cell>
          <cell r="AD92">
            <v>11.821527777778101</v>
          </cell>
          <cell r="AE92">
            <v>6.1284722222189885</v>
          </cell>
          <cell r="AF92">
            <v>299.60069444444525</v>
          </cell>
          <cell r="AG92">
            <v>45413.663279636516</v>
          </cell>
          <cell r="AH92">
            <v>45422.819413465506</v>
          </cell>
          <cell r="AI92">
            <v>45443.577777777777</v>
          </cell>
          <cell r="AJ92">
            <v>0.38405688070317745</v>
          </cell>
          <cell r="AK92">
            <v>7.1333498677248866</v>
          </cell>
          <cell r="AL92">
            <v>23</v>
          </cell>
          <cell r="AM92">
            <v>36</v>
          </cell>
          <cell r="AN92">
            <v>23.085501858736059</v>
          </cell>
          <cell r="AO92">
            <v>29.241635687732341</v>
          </cell>
          <cell r="AP92">
            <v>20.085501858736059</v>
          </cell>
          <cell r="AQ92">
            <v>42</v>
          </cell>
          <cell r="AR92">
            <v>33.6</v>
          </cell>
          <cell r="AS92">
            <v>28.6</v>
          </cell>
          <cell r="AT92">
            <v>45438.999305555553</v>
          </cell>
          <cell r="AU92">
            <v>45433.999305555553</v>
          </cell>
          <cell r="AV92"/>
          <cell r="AW92"/>
          <cell r="AX92"/>
          <cell r="AY92"/>
          <cell r="AZ92"/>
          <cell r="BA92"/>
          <cell r="BB92"/>
          <cell r="BC92"/>
          <cell r="BD92" t="str">
            <v>PAID</v>
          </cell>
          <cell r="BE92"/>
          <cell r="BF92">
            <v>45408.399305555555</v>
          </cell>
          <cell r="BG92">
            <v>32.600694444445253</v>
          </cell>
          <cell r="BH92">
            <v>45405</v>
          </cell>
          <cell r="BI92">
            <v>45441</v>
          </cell>
        </row>
        <row r="93">
          <cell r="E93" t="str">
            <v>X24020534137</v>
          </cell>
          <cell r="F93" t="str">
            <v>FIGARO COFFEE SYSTEMS INC.</v>
          </cell>
          <cell r="G93" t="str">
            <v>QUIRINO, SAN DIONISIO, PARANAQUE</v>
          </cell>
          <cell r="H93" t="str">
            <v>PARAÑAQUE CITY</v>
          </cell>
          <cell r="I93" t="str">
            <v>PARAÑAQUE</v>
          </cell>
          <cell r="J93"/>
          <cell r="K93" t="str">
            <v>W/O ISSUE</v>
          </cell>
          <cell r="L93" t="str">
            <v>ECOM</v>
          </cell>
          <cell r="M93" t="str">
            <v>CLOSE</v>
          </cell>
          <cell r="N93" t="str">
            <v>RRG</v>
          </cell>
          <cell r="O93">
            <v>5.26</v>
          </cell>
          <cell r="P93"/>
          <cell r="Q93">
            <v>7.22</v>
          </cell>
          <cell r="R93">
            <v>41</v>
          </cell>
          <cell r="S93" t="str">
            <v>NEW</v>
          </cell>
          <cell r="T93">
            <v>30611.11</v>
          </cell>
          <cell r="U93">
            <v>4235.6499999999996</v>
          </cell>
          <cell r="V93">
            <v>3873.3</v>
          </cell>
          <cell r="W93">
            <v>0.91445232726972259</v>
          </cell>
          <cell r="X93">
            <v>45407.622916666667</v>
          </cell>
          <cell r="Y93">
            <v>45414.549305555556</v>
          </cell>
          <cell r="Z93">
            <v>45413</v>
          </cell>
          <cell r="AA93"/>
          <cell r="AB93">
            <v>45425.362500000003</v>
          </cell>
          <cell r="AC93">
            <v>45561.820833333331</v>
          </cell>
          <cell r="AD93">
            <v>17.739583333335759</v>
          </cell>
          <cell r="AE93">
            <v>10.813194444446708</v>
          </cell>
          <cell r="AF93">
            <v>136.45833333332848</v>
          </cell>
          <cell r="AG93">
            <v>45426.397110215054</v>
          </cell>
          <cell r="AH93">
            <v>45435.203561827955</v>
          </cell>
          <cell r="AI93">
            <v>45457.622916666667</v>
          </cell>
          <cell r="AJ93">
            <v>0.61103009259267616</v>
          </cell>
          <cell r="AK93">
            <v>3.4114583333332122</v>
          </cell>
          <cell r="AL93">
            <v>20</v>
          </cell>
          <cell r="AM93">
            <v>36</v>
          </cell>
          <cell r="AN93">
            <v>21.774193548387096</v>
          </cell>
          <cell r="AO93">
            <v>27.58064516129032</v>
          </cell>
          <cell r="AP93">
            <v>18.774193548387096</v>
          </cell>
          <cell r="AQ93">
            <v>40</v>
          </cell>
          <cell r="AR93">
            <v>32</v>
          </cell>
          <cell r="AS93">
            <v>27</v>
          </cell>
          <cell r="AT93">
            <v>45457.362500000003</v>
          </cell>
          <cell r="AU93">
            <v>45452.362500000003</v>
          </cell>
          <cell r="AV93"/>
          <cell r="AW93"/>
          <cell r="AX93"/>
          <cell r="AY93"/>
          <cell r="AZ93"/>
          <cell r="BA93"/>
          <cell r="BB93"/>
          <cell r="BC93"/>
          <cell r="BD93" t="str">
            <v>PAID</v>
          </cell>
          <cell r="BE93"/>
          <cell r="BF93">
            <v>45428.362500000003</v>
          </cell>
          <cell r="BG93">
            <v>12.63749999999709</v>
          </cell>
          <cell r="BH93">
            <v>45422</v>
          </cell>
          <cell r="BI93">
            <v>45441</v>
          </cell>
        </row>
        <row r="94">
          <cell r="E94" t="str">
            <v>X24041298266</v>
          </cell>
          <cell r="F94" t="str">
            <v>PAOLO JORGE L AMANTE</v>
          </cell>
          <cell r="G94" t="str">
            <v>MONTILLA, BF HOMES, PARANAQUE</v>
          </cell>
          <cell r="H94" t="str">
            <v>PARAÑAQUE CITY</v>
          </cell>
          <cell r="I94" t="str">
            <v>PARAÑAQUE</v>
          </cell>
          <cell r="J94"/>
          <cell r="K94" t="str">
            <v>W/O ISSUE</v>
          </cell>
          <cell r="L94" t="str">
            <v>ECOM</v>
          </cell>
          <cell r="M94" t="str">
            <v>CLOSE</v>
          </cell>
          <cell r="N94" t="str">
            <v>RRG</v>
          </cell>
          <cell r="O94">
            <v>3.96</v>
          </cell>
          <cell r="P94"/>
          <cell r="Q94">
            <v>5.42</v>
          </cell>
          <cell r="R94">
            <v>28</v>
          </cell>
          <cell r="S94" t="str">
            <v>MODIFICATION</v>
          </cell>
          <cell r="T94">
            <v>19663.29</v>
          </cell>
          <cell r="U94">
            <v>3188.89</v>
          </cell>
          <cell r="V94">
            <v>3188.89</v>
          </cell>
          <cell r="W94">
            <v>1</v>
          </cell>
          <cell r="X94">
            <v>45418.686805555553</v>
          </cell>
          <cell r="Y94">
            <v>45422.62777777778</v>
          </cell>
          <cell r="Z94">
            <v>45422</v>
          </cell>
          <cell r="AA94"/>
          <cell r="AB94">
            <v>45425.363194444442</v>
          </cell>
          <cell r="AC94">
            <v>45547.674305555556</v>
          </cell>
          <cell r="AD94">
            <v>6.6763888888890506</v>
          </cell>
          <cell r="AE94">
            <v>2.7354166666627862</v>
          </cell>
          <cell r="AF94">
            <v>122.31111111111386</v>
          </cell>
          <cell r="AG94">
            <v>45437.46099910394</v>
          </cell>
          <cell r="AH94">
            <v>45446.267450716841</v>
          </cell>
          <cell r="AI94">
            <v>45468.686805555553</v>
          </cell>
          <cell r="AJ94">
            <v>0.22996450617284506</v>
          </cell>
          <cell r="AK94">
            <v>3.0577777777778463</v>
          </cell>
          <cell r="AL94">
            <v>20</v>
          </cell>
          <cell r="AM94">
            <v>36</v>
          </cell>
          <cell r="AN94">
            <v>21.774193548387096</v>
          </cell>
          <cell r="AO94">
            <v>27.58064516129032</v>
          </cell>
          <cell r="AP94">
            <v>18.774193548387096</v>
          </cell>
          <cell r="AQ94">
            <v>40</v>
          </cell>
          <cell r="AR94">
            <v>32</v>
          </cell>
          <cell r="AS94">
            <v>27</v>
          </cell>
          <cell r="AT94">
            <v>45457.363194444442</v>
          </cell>
          <cell r="AU94">
            <v>45452.363194444442</v>
          </cell>
          <cell r="AV94"/>
          <cell r="AW94"/>
          <cell r="AX94"/>
          <cell r="AY94"/>
          <cell r="AZ94"/>
          <cell r="BA94"/>
          <cell r="BB94"/>
          <cell r="BC94"/>
          <cell r="BD94" t="str">
            <v>PAID</v>
          </cell>
          <cell r="BE94" t="str">
            <v>WITH BACKJOB</v>
          </cell>
          <cell r="BF94">
            <v>45428.363194444442</v>
          </cell>
          <cell r="BG94">
            <v>12.636805555557657</v>
          </cell>
          <cell r="BH94">
            <v>45422</v>
          </cell>
          <cell r="BI94">
            <v>45441</v>
          </cell>
        </row>
        <row r="95">
          <cell r="E95" t="str">
            <v>X23114456977</v>
          </cell>
          <cell r="F95" t="str">
            <v>GLOBE TELECOM., INC.</v>
          </cell>
          <cell r="G95" t="str">
            <v>CRISPINA, LAS PINAS VILL, LAS PINAS CITY</v>
          </cell>
          <cell r="H95" t="str">
            <v>LAS PIÑAS CITY</v>
          </cell>
          <cell r="I95" t="str">
            <v>PARAÑAQUE</v>
          </cell>
          <cell r="J95" t="str">
            <v>ssp Feb 18 morning</v>
          </cell>
          <cell r="K95" t="str">
            <v>W/ ISSUE</v>
          </cell>
          <cell r="L95" t="str">
            <v>CHALLENGER</v>
          </cell>
          <cell r="M95" t="str">
            <v>CLOSE</v>
          </cell>
          <cell r="N95" t="str">
            <v>JSP</v>
          </cell>
          <cell r="O95">
            <v>44.32</v>
          </cell>
          <cell r="P95"/>
          <cell r="Q95">
            <v>60.47</v>
          </cell>
          <cell r="R95">
            <v>36</v>
          </cell>
          <cell r="S95" t="str">
            <v>MODIFICATION</v>
          </cell>
          <cell r="T95">
            <v>261908.28</v>
          </cell>
          <cell r="U95">
            <v>34537.269999999997</v>
          </cell>
          <cell r="V95">
            <v>39847.11</v>
          </cell>
          <cell r="W95">
            <v>1.1537423195290191</v>
          </cell>
          <cell r="X95">
            <v>45302.478472222225</v>
          </cell>
          <cell r="Y95">
            <v>45307.418726851851</v>
          </cell>
          <cell r="Z95">
            <v>45306</v>
          </cell>
          <cell r="AA95"/>
          <cell r="AB95">
            <v>45340.677777777775</v>
          </cell>
          <cell r="AC95">
            <v>45669</v>
          </cell>
          <cell r="AD95">
            <v>38.199305555550382</v>
          </cell>
          <cell r="AE95">
            <v>33.259050925924385</v>
          </cell>
          <cell r="AF95">
            <v>328.32222222222481</v>
          </cell>
          <cell r="AG95">
            <v>45322.563974080964</v>
          </cell>
          <cell r="AH95">
            <v>45331.720107909954</v>
          </cell>
          <cell r="AI95">
            <v>45352.478472222225</v>
          </cell>
          <cell r="AJ95">
            <v>1.2410160862853927</v>
          </cell>
          <cell r="AK95">
            <v>7.8171957671958285</v>
          </cell>
          <cell r="AL95">
            <v>23</v>
          </cell>
          <cell r="AM95">
            <v>36</v>
          </cell>
          <cell r="AN95">
            <v>23.085501858736059</v>
          </cell>
          <cell r="AO95">
            <v>29.241635687732341</v>
          </cell>
          <cell r="AP95">
            <v>20.085501858736059</v>
          </cell>
          <cell r="AQ95">
            <v>42</v>
          </cell>
          <cell r="AR95">
            <v>33.6</v>
          </cell>
          <cell r="AS95">
            <v>28.6</v>
          </cell>
          <cell r="AT95">
            <v>45374.277777777774</v>
          </cell>
          <cell r="AU95">
            <v>45369.277777777774</v>
          </cell>
          <cell r="AV95"/>
          <cell r="AW95"/>
          <cell r="AX95"/>
          <cell r="AY95"/>
          <cell r="AZ95"/>
          <cell r="BA95"/>
          <cell r="BB95"/>
          <cell r="BC95"/>
          <cell r="BD95" t="str">
            <v>PAID</v>
          </cell>
          <cell r="BE95"/>
          <cell r="BF95">
            <v>45343.677777777775</v>
          </cell>
          <cell r="BG95">
            <v>101.32222222222481</v>
          </cell>
          <cell r="BH95">
            <v>45340</v>
          </cell>
          <cell r="BI95">
            <v>45445</v>
          </cell>
        </row>
        <row r="96">
          <cell r="E96" t="str">
            <v>X23124807296</v>
          </cell>
          <cell r="F96" t="str">
            <v>OLIVAREZ COLLEGE, INC.</v>
          </cell>
          <cell r="G96" t="str">
            <v>DR. A SANTOS, SAN DIONISIO, PARANAQUE</v>
          </cell>
          <cell r="H96" t="str">
            <v>PARAÑAQUE CITY</v>
          </cell>
          <cell r="I96" t="str">
            <v>PARAÑAQUE</v>
          </cell>
          <cell r="J96" t="str">
            <v>superseded by X24041267097</v>
          </cell>
          <cell r="K96" t="str">
            <v>W/O ISSUE</v>
          </cell>
          <cell r="L96" t="str">
            <v>CHALLENGER</v>
          </cell>
          <cell r="M96" t="str">
            <v>CLOSE</v>
          </cell>
          <cell r="N96" t="str">
            <v>JSP</v>
          </cell>
          <cell r="O96">
            <v>31.059499999999996</v>
          </cell>
          <cell r="P96"/>
          <cell r="Q96">
            <v>57.73</v>
          </cell>
          <cell r="R96">
            <v>172</v>
          </cell>
          <cell r="S96" t="str">
            <v>NEW</v>
          </cell>
          <cell r="T96">
            <v>128021.15</v>
          </cell>
          <cell r="U96">
            <v>27159.25</v>
          </cell>
          <cell r="V96">
            <v>35586.93</v>
          </cell>
          <cell r="W96">
            <v>1.3103060651527565</v>
          </cell>
          <cell r="X96">
            <v>45373.652777777781</v>
          </cell>
          <cell r="Y96">
            <v>45376.541666666664</v>
          </cell>
          <cell r="Z96">
            <v>45376</v>
          </cell>
          <cell r="AA96"/>
          <cell r="AB96">
            <v>45422.458333333336</v>
          </cell>
          <cell r="AC96">
            <v>45585.289583333331</v>
          </cell>
          <cell r="AD96">
            <v>48.805555555554747</v>
          </cell>
          <cell r="AE96">
            <v>45.916666666671517</v>
          </cell>
          <cell r="AF96">
            <v>162.83124999999563</v>
          </cell>
          <cell r="AG96">
            <v>45392.131376999569</v>
          </cell>
          <cell r="AH96">
            <v>45400.859003458718</v>
          </cell>
          <cell r="AI96">
            <v>45423.652777777781</v>
          </cell>
          <cell r="AJ96">
            <v>1.7042157306763004</v>
          </cell>
          <cell r="AK96">
            <v>3.8769345238094197</v>
          </cell>
          <cell r="AL96">
            <v>23</v>
          </cell>
          <cell r="AM96">
            <v>32</v>
          </cell>
          <cell r="AN96">
            <v>21.478599221789885</v>
          </cell>
          <cell r="AO96">
            <v>27.206225680933851</v>
          </cell>
          <cell r="AP96">
            <v>18.478599221789885</v>
          </cell>
          <cell r="AQ96">
            <v>42</v>
          </cell>
          <cell r="AR96">
            <v>33.6</v>
          </cell>
          <cell r="AS96">
            <v>28.6</v>
          </cell>
          <cell r="AT96">
            <v>45456.058333333334</v>
          </cell>
          <cell r="AU96">
            <v>45451.058333333334</v>
          </cell>
          <cell r="AV96"/>
          <cell r="AW96"/>
          <cell r="AX96"/>
          <cell r="AY96"/>
          <cell r="AZ96"/>
          <cell r="BA96"/>
          <cell r="BB96"/>
          <cell r="BC96"/>
          <cell r="BD96" t="str">
            <v>PAID</v>
          </cell>
          <cell r="BE96"/>
          <cell r="BF96">
            <v>45425.458333333336</v>
          </cell>
          <cell r="BG96">
            <v>19.541666666664241</v>
          </cell>
          <cell r="BH96">
            <v>45422</v>
          </cell>
          <cell r="BI96">
            <v>45445</v>
          </cell>
        </row>
        <row r="97">
          <cell r="E97" t="str">
            <v>X23124807302</v>
          </cell>
          <cell r="F97" t="str">
            <v>PERSAN CONSTRUCTION INC.</v>
          </cell>
          <cell r="G97" t="str">
            <v>DR. A SANTOS, SAN DIONISIO, PARANAQUE</v>
          </cell>
          <cell r="H97" t="str">
            <v>PARAÑAQUE CITY</v>
          </cell>
          <cell r="I97" t="str">
            <v>PARAÑAQUE</v>
          </cell>
          <cell r="J97" t="str">
            <v>w/ special permits issue from LGU (excavation permit)</v>
          </cell>
          <cell r="K97" t="str">
            <v>W/O ISSUE</v>
          </cell>
          <cell r="L97" t="str">
            <v>CHALLENGER</v>
          </cell>
          <cell r="M97" t="str">
            <v>CLOSE</v>
          </cell>
          <cell r="N97" t="str">
            <v>JSP</v>
          </cell>
          <cell r="O97">
            <v>27.962799999999998</v>
          </cell>
          <cell r="P97"/>
          <cell r="Q97">
            <v>113.25</v>
          </cell>
          <cell r="R97">
            <v>172</v>
          </cell>
          <cell r="S97" t="str">
            <v>NEW</v>
          </cell>
          <cell r="T97">
            <v>710703.82</v>
          </cell>
          <cell r="U97">
            <v>64677.270000000004</v>
          </cell>
          <cell r="V97">
            <v>36634.17</v>
          </cell>
          <cell r="W97">
            <v>0.56641490897806901</v>
          </cell>
          <cell r="X97">
            <v>45373.654861111114</v>
          </cell>
          <cell r="Y97">
            <v>45376.543055555558</v>
          </cell>
          <cell r="Z97">
            <v>45376</v>
          </cell>
          <cell r="AA97"/>
          <cell r="AB97">
            <v>45422.460416666669</v>
          </cell>
          <cell r="AC97">
            <v>45669</v>
          </cell>
          <cell r="AD97">
            <v>48.805555555554747</v>
          </cell>
          <cell r="AE97">
            <v>45.917361111110949</v>
          </cell>
          <cell r="AF97">
            <v>246.53958333333139</v>
          </cell>
          <cell r="AG97">
            <v>45393.10090427658</v>
          </cell>
          <cell r="AH97">
            <v>45402.08651578737</v>
          </cell>
          <cell r="AI97">
            <v>45423.654861111114</v>
          </cell>
          <cell r="AJ97">
            <v>1.6307625534187764</v>
          </cell>
          <cell r="AK97">
            <v>5.6031723484848044</v>
          </cell>
          <cell r="AL97">
            <v>26</v>
          </cell>
          <cell r="AM97">
            <v>32</v>
          </cell>
          <cell r="AN97">
            <v>22.446043165467625</v>
          </cell>
          <cell r="AO97">
            <v>28.431654676258994</v>
          </cell>
          <cell r="AP97">
            <v>19.446043165467625</v>
          </cell>
          <cell r="AQ97">
            <v>44</v>
          </cell>
          <cell r="AR97">
            <v>35.200000000000003</v>
          </cell>
          <cell r="AS97">
            <v>30.200000000000003</v>
          </cell>
          <cell r="AT97">
            <v>45457.660416666666</v>
          </cell>
          <cell r="AU97">
            <v>45452.660416666666</v>
          </cell>
          <cell r="AV97"/>
          <cell r="AW97"/>
          <cell r="AX97"/>
          <cell r="AY97"/>
          <cell r="AZ97"/>
          <cell r="BA97"/>
          <cell r="BB97"/>
          <cell r="BC97"/>
          <cell r="BD97" t="str">
            <v>PAID</v>
          </cell>
          <cell r="BE97"/>
          <cell r="BF97">
            <v>45425.460416666669</v>
          </cell>
          <cell r="BG97">
            <v>19.539583333331393</v>
          </cell>
          <cell r="BH97">
            <v>45422</v>
          </cell>
          <cell r="BI97">
            <v>45445</v>
          </cell>
        </row>
        <row r="98">
          <cell r="E98" t="str">
            <v>X24020353245</v>
          </cell>
          <cell r="F98" t="str">
            <v>NICASIO M. YUMUL</v>
          </cell>
          <cell r="G98" t="str">
            <v>ST. JUDE, PERPETUAL VILL, LAS PINAS CITY</v>
          </cell>
          <cell r="H98" t="str">
            <v>LAS PIÑAS CITY</v>
          </cell>
          <cell r="I98" t="str">
            <v>PARAÑAQUE</v>
          </cell>
          <cell r="J98" t="str">
            <v>relocate dt pole between lot 7 and 29</v>
          </cell>
          <cell r="K98" t="str">
            <v>W/ ISSUE</v>
          </cell>
          <cell r="L98" t="str">
            <v>CHALLENGER</v>
          </cell>
          <cell r="M98" t="str">
            <v>CLOSE</v>
          </cell>
          <cell r="N98" t="str">
            <v>JSP</v>
          </cell>
          <cell r="O98">
            <v>38.1</v>
          </cell>
          <cell r="P98"/>
          <cell r="Q98">
            <v>59.07</v>
          </cell>
          <cell r="R98">
            <v>56.44</v>
          </cell>
          <cell r="S98" t="str">
            <v>NEW</v>
          </cell>
          <cell r="T98">
            <v>320292.46999999997</v>
          </cell>
          <cell r="U98">
            <v>29688.9</v>
          </cell>
          <cell r="V98">
            <v>43631.95</v>
          </cell>
          <cell r="W98">
            <v>1.4696384844167347</v>
          </cell>
          <cell r="X98">
            <v>45400.304861111108</v>
          </cell>
          <cell r="Y98">
            <v>45405.638194444444</v>
          </cell>
          <cell r="Z98">
            <v>45404</v>
          </cell>
          <cell r="AA98"/>
          <cell r="AB98">
            <v>45418.668749999997</v>
          </cell>
          <cell r="AC98">
            <v>45623.760416666664</v>
          </cell>
          <cell r="AD98">
            <v>18.363888888889051</v>
          </cell>
          <cell r="AE98">
            <v>13.030555555553292</v>
          </cell>
          <cell r="AF98">
            <v>205.09166666666715</v>
          </cell>
          <cell r="AG98">
            <v>45419.605241339246</v>
          </cell>
          <cell r="AH98">
            <v>45428.552009400082</v>
          </cell>
          <cell r="AI98">
            <v>45450.304861111108</v>
          </cell>
          <cell r="AJ98">
            <v>0.6176090508667289</v>
          </cell>
          <cell r="AK98">
            <v>4.8831349206349319</v>
          </cell>
          <cell r="AL98">
            <v>23</v>
          </cell>
          <cell r="AM98">
            <v>34</v>
          </cell>
          <cell r="AN98">
            <v>22.300380228136884</v>
          </cell>
          <cell r="AO98">
            <v>28.247148288973385</v>
          </cell>
          <cell r="AP98">
            <v>19.300380228136884</v>
          </cell>
          <cell r="AQ98">
            <v>42</v>
          </cell>
          <cell r="AR98">
            <v>33.6</v>
          </cell>
          <cell r="AS98">
            <v>28.6</v>
          </cell>
          <cell r="AT98">
            <v>45452.268749999996</v>
          </cell>
          <cell r="AU98">
            <v>45447.268749999996</v>
          </cell>
          <cell r="AV98"/>
          <cell r="AW98"/>
          <cell r="AX98"/>
          <cell r="AY98"/>
          <cell r="AZ98"/>
          <cell r="BA98"/>
          <cell r="BB98"/>
          <cell r="BC98"/>
          <cell r="BD98" t="str">
            <v>PAID</v>
          </cell>
          <cell r="BE98"/>
          <cell r="BF98">
            <v>45421.668749999997</v>
          </cell>
          <cell r="BG98">
            <v>23.33125000000291</v>
          </cell>
          <cell r="BH98">
            <v>45418</v>
          </cell>
          <cell r="BI98">
            <v>45445</v>
          </cell>
        </row>
        <row r="99">
          <cell r="E99" t="str">
            <v>X24010027112</v>
          </cell>
          <cell r="F99" t="str">
            <v>PHILIPPINE LIFE WORD MISSION CHURCH, INC.</v>
          </cell>
          <cell r="G99" t="str">
            <v>FILIPINAS, UNITED PARANAQUE 5, PARANAQUE</v>
          </cell>
          <cell r="H99" t="str">
            <v>PARAÑAQUE CITY</v>
          </cell>
          <cell r="I99" t="str">
            <v>PARAÑAQUE</v>
          </cell>
          <cell r="J99"/>
          <cell r="K99" t="str">
            <v>W/O ISSUE</v>
          </cell>
          <cell r="L99" t="str">
            <v>CHALLENGER</v>
          </cell>
          <cell r="M99" t="str">
            <v>CLOSE</v>
          </cell>
          <cell r="N99" t="str">
            <v>JSP</v>
          </cell>
          <cell r="O99">
            <v>80.542699999999996</v>
          </cell>
          <cell r="P99"/>
          <cell r="Q99">
            <v>115.55</v>
          </cell>
          <cell r="R99">
            <v>48</v>
          </cell>
          <cell r="S99" t="str">
            <v>NEW</v>
          </cell>
          <cell r="T99">
            <v>411242.46</v>
          </cell>
          <cell r="U99">
            <v>64883.47</v>
          </cell>
          <cell r="V99">
            <v>67434.58</v>
          </cell>
          <cell r="W99">
            <v>1.039318334854779</v>
          </cell>
          <cell r="X99">
            <v>45406.332638888889</v>
          </cell>
          <cell r="Y99">
            <v>45411.631249999999</v>
          </cell>
          <cell r="Z99">
            <v>45413</v>
          </cell>
          <cell r="AA99"/>
          <cell r="AB99">
            <v>45418.670138888891</v>
          </cell>
          <cell r="AC99">
            <v>45585.296527777777</v>
          </cell>
          <cell r="AD99">
            <v>12.337500000001455</v>
          </cell>
          <cell r="AE99">
            <v>7.038888888891961</v>
          </cell>
          <cell r="AF99">
            <v>166.62638888888614</v>
          </cell>
          <cell r="AG99">
            <v>45427.539535440614</v>
          </cell>
          <cell r="AH99">
            <v>45436.994707854406</v>
          </cell>
          <cell r="AI99">
            <v>45456.332638888889</v>
          </cell>
          <cell r="AJ99">
            <v>0.38225160256414764</v>
          </cell>
          <cell r="AK99">
            <v>3.7869633838383212</v>
          </cell>
          <cell r="AL99">
            <v>26</v>
          </cell>
          <cell r="AM99">
            <v>36</v>
          </cell>
          <cell r="AN99">
            <v>24.206896551724139</v>
          </cell>
          <cell r="AO99">
            <v>30.662068965517239</v>
          </cell>
          <cell r="AP99">
            <v>21.206896551724139</v>
          </cell>
          <cell r="AQ99">
            <v>44</v>
          </cell>
          <cell r="AR99">
            <v>35.200000000000003</v>
          </cell>
          <cell r="AS99">
            <v>30.200000000000003</v>
          </cell>
          <cell r="AT99">
            <v>45453.870138888888</v>
          </cell>
          <cell r="AU99">
            <v>45448.870138888888</v>
          </cell>
          <cell r="AV99"/>
          <cell r="AW99"/>
          <cell r="AX99"/>
          <cell r="AY99"/>
          <cell r="AZ99"/>
          <cell r="BA99"/>
          <cell r="BB99"/>
          <cell r="BC99"/>
          <cell r="BD99" t="str">
            <v>PAID</v>
          </cell>
          <cell r="BE99"/>
          <cell r="BF99">
            <v>45421.670138888891</v>
          </cell>
          <cell r="BG99">
            <v>23.329861111109494</v>
          </cell>
          <cell r="BH99">
            <v>45418</v>
          </cell>
          <cell r="BI99">
            <v>45445</v>
          </cell>
        </row>
        <row r="100">
          <cell r="E100" t="str">
            <v>P2403166136</v>
          </cell>
          <cell r="F100" t="str">
            <v>MAINT 425WU  Reconductoring to covered  conductor  from CZ8-0039 to CZ9-1430</v>
          </cell>
          <cell r="G100" t="str">
            <v>STA. CECILIA SAN ANTONIO VALLEY  1 SN ANTONIO PARANAQUE</v>
          </cell>
          <cell r="H100" t="str">
            <v>PARAÑAQUE CITY</v>
          </cell>
          <cell r="I100" t="str">
            <v>PARAÑAQUE</v>
          </cell>
          <cell r="J100"/>
          <cell r="K100" t="str">
            <v>W/O ISSUE</v>
          </cell>
          <cell r="L100" t="str">
            <v>CHALLENGER</v>
          </cell>
          <cell r="M100" t="str">
            <v>FCOMP</v>
          </cell>
          <cell r="N100" t="str">
            <v>IGL</v>
          </cell>
          <cell r="O100">
            <v>89.96</v>
          </cell>
          <cell r="P100"/>
          <cell r="Q100">
            <v>3.27</v>
          </cell>
          <cell r="R100">
            <v>0</v>
          </cell>
          <cell r="S100" t="str">
            <v>SUPPLEMENTAL MN FOR PCA</v>
          </cell>
          <cell r="T100">
            <v>197923.24</v>
          </cell>
          <cell r="U100">
            <v>70102.509999999995</v>
          </cell>
          <cell r="V100">
            <v>31637.14</v>
          </cell>
          <cell r="W100">
            <v>0.4512982488073537</v>
          </cell>
          <cell r="X100">
            <v>45377.599999999999</v>
          </cell>
          <cell r="Y100">
            <v>45378.556944444441</v>
          </cell>
          <cell r="Z100">
            <v>45378</v>
          </cell>
          <cell r="AA100"/>
          <cell r="AB100">
            <v>45401.433333333334</v>
          </cell>
          <cell r="AC100"/>
          <cell r="AD100">
            <v>23.833333333335759</v>
          </cell>
          <cell r="AE100">
            <v>22.876388888893416</v>
          </cell>
          <cell r="AF100">
            <v>-45401.433333333334</v>
          </cell>
          <cell r="AG100">
            <v>45396.374193548385</v>
          </cell>
          <cell r="AH100">
            <v>45405.180645161287</v>
          </cell>
          <cell r="AI100">
            <v>45427.6</v>
          </cell>
          <cell r="AJ100">
            <v>0.82092592592600933</v>
          </cell>
          <cell r="AK100">
            <v>-1135.0358333333334</v>
          </cell>
          <cell r="AL100">
            <v>20</v>
          </cell>
          <cell r="AM100">
            <v>36</v>
          </cell>
          <cell r="AN100">
            <v>21.774193548387096</v>
          </cell>
          <cell r="AO100">
            <v>27.58064516129032</v>
          </cell>
          <cell r="AP100">
            <v>18.774193548387096</v>
          </cell>
          <cell r="AQ100">
            <v>40</v>
          </cell>
          <cell r="AR100">
            <v>32</v>
          </cell>
          <cell r="AS100">
            <v>27</v>
          </cell>
          <cell r="AT100">
            <v>45433.433333333334</v>
          </cell>
          <cell r="AU100">
            <v>45428.433333333334</v>
          </cell>
          <cell r="AV100"/>
          <cell r="AW100"/>
          <cell r="AX100"/>
          <cell r="AY100"/>
          <cell r="AZ100"/>
          <cell r="BA100"/>
          <cell r="BB100"/>
          <cell r="BC100"/>
          <cell r="BD100" t="str">
            <v>FOR AUDIT</v>
          </cell>
          <cell r="BE100" t="str">
            <v>PARTIALLY BILLED</v>
          </cell>
          <cell r="BF100">
            <v>45404.433333333334</v>
          </cell>
          <cell r="BG100">
            <v>40.566666666665697</v>
          </cell>
          <cell r="BH100">
            <v>45401</v>
          </cell>
          <cell r="BI100">
            <v>45445</v>
          </cell>
        </row>
        <row r="101">
          <cell r="E101" t="str">
            <v>X22041527324</v>
          </cell>
          <cell r="F101" t="str">
            <v>MARIAN CAROLINE ZIGA SO</v>
          </cell>
          <cell r="G101" t="str">
            <v>MADRID, BF HOMES, LAS PINAS CITY</v>
          </cell>
          <cell r="H101" t="str">
            <v>LAS PIÑAS CITY</v>
          </cell>
          <cell r="I101" t="str">
            <v>PARAÑAQUE</v>
          </cell>
          <cell r="J101" t="str">
            <v>For Schedule</v>
          </cell>
          <cell r="K101" t="str">
            <v>W/O ISSUE</v>
          </cell>
          <cell r="L101" t="str">
            <v>ECOM</v>
          </cell>
          <cell r="M101" t="str">
            <v>CLOSE</v>
          </cell>
          <cell r="N101" t="str">
            <v>RRG</v>
          </cell>
          <cell r="O101">
            <v>33.212800000000001</v>
          </cell>
          <cell r="P101"/>
          <cell r="Q101">
            <v>67.97</v>
          </cell>
          <cell r="R101">
            <v>83.1</v>
          </cell>
          <cell r="S101" t="str">
            <v>MODIFICATION</v>
          </cell>
          <cell r="T101">
            <v>315081.34000000003</v>
          </cell>
          <cell r="U101">
            <v>35880.07</v>
          </cell>
          <cell r="V101">
            <v>50230.98</v>
          </cell>
          <cell r="W101">
            <v>1.3999688406405004</v>
          </cell>
          <cell r="X101">
            <v>45282.364583333336</v>
          </cell>
          <cell r="Y101">
            <v>45286</v>
          </cell>
          <cell r="Z101">
            <v>45288</v>
          </cell>
          <cell r="AA101"/>
          <cell r="AB101">
            <v>45405.565972222219</v>
          </cell>
          <cell r="AC101">
            <v>45652.671527777777</v>
          </cell>
          <cell r="AD101">
            <v>123.20138888888323</v>
          </cell>
          <cell r="AE101">
            <v>119.56597222221899</v>
          </cell>
          <cell r="AF101">
            <v>247.10555555555766</v>
          </cell>
          <cell r="AG101">
            <v>45301.664963561474</v>
          </cell>
          <cell r="AH101">
            <v>45310.61173162231</v>
          </cell>
          <cell r="AI101">
            <v>45332.364583333336</v>
          </cell>
          <cell r="AJ101">
            <v>4.1434738206875048</v>
          </cell>
          <cell r="AK101">
            <v>5.8834656084656585</v>
          </cell>
          <cell r="AL101">
            <v>23</v>
          </cell>
          <cell r="AM101">
            <v>34</v>
          </cell>
          <cell r="AN101">
            <v>22.300380228136884</v>
          </cell>
          <cell r="AO101">
            <v>28.247148288973385</v>
          </cell>
          <cell r="AP101">
            <v>19.300380228136884</v>
          </cell>
          <cell r="AQ101">
            <v>42</v>
          </cell>
          <cell r="AR101">
            <v>33.6</v>
          </cell>
          <cell r="AS101">
            <v>28.6</v>
          </cell>
          <cell r="AT101">
            <v>45439.165972222218</v>
          </cell>
          <cell r="AU101">
            <v>45434.165972222218</v>
          </cell>
          <cell r="AV101"/>
          <cell r="AW101"/>
          <cell r="AX101"/>
          <cell r="AY101"/>
          <cell r="AZ101"/>
          <cell r="BA101"/>
          <cell r="BB101"/>
          <cell r="BC101"/>
          <cell r="BD101" t="str">
            <v>PAID</v>
          </cell>
          <cell r="BE101"/>
          <cell r="BF101">
            <v>45408.565972222219</v>
          </cell>
          <cell r="BG101">
            <v>46.434027777781012</v>
          </cell>
          <cell r="BH101">
            <v>45404</v>
          </cell>
          <cell r="BI101">
            <v>45455</v>
          </cell>
        </row>
        <row r="102">
          <cell r="E102" t="str">
            <v>X24010194492</v>
          </cell>
          <cell r="F102" t="str">
            <v>CITY GOVERNMENT OF MUNTINLUPA,</v>
          </cell>
          <cell r="G102" t="str">
            <v>ESTANISLAO, LAKEVIEW HOMES I, MUNTINLUPA</v>
          </cell>
          <cell r="H102" t="str">
            <v>MUNTINLUPA CITY</v>
          </cell>
          <cell r="I102" t="str">
            <v>PARAÑAQUE</v>
          </cell>
          <cell r="J102" t="str">
            <v>target energization Feb 28</v>
          </cell>
          <cell r="K102" t="str">
            <v>W/O ISSUE</v>
          </cell>
          <cell r="L102" t="str">
            <v>CHALLENGER</v>
          </cell>
          <cell r="M102" t="str">
            <v>CLOSE</v>
          </cell>
          <cell r="N102" t="str">
            <v>JSP</v>
          </cell>
          <cell r="O102">
            <v>3.92</v>
          </cell>
          <cell r="P102"/>
          <cell r="Q102">
            <v>28.75</v>
          </cell>
          <cell r="R102">
            <v>95</v>
          </cell>
          <cell r="S102" t="str">
            <v>NEW</v>
          </cell>
          <cell r="T102">
            <v>54331.67</v>
          </cell>
          <cell r="U102">
            <v>16349.740000000002</v>
          </cell>
          <cell r="V102">
            <v>16349.740000000002</v>
          </cell>
          <cell r="W102">
            <v>1</v>
          </cell>
          <cell r="X102">
            <v>45334.560416666667</v>
          </cell>
          <cell r="Y102">
            <v>45337.54583333333</v>
          </cell>
          <cell r="Z102">
            <v>45336</v>
          </cell>
          <cell r="AA102"/>
          <cell r="AB102">
            <v>45351.807638888888</v>
          </cell>
          <cell r="AC102">
            <v>45535.316666666666</v>
          </cell>
          <cell r="AD102">
            <v>17.247222222220444</v>
          </cell>
          <cell r="AE102">
            <v>14.261805555557657</v>
          </cell>
          <cell r="AF102">
            <v>183.5090277777781</v>
          </cell>
          <cell r="AG102">
            <v>45352.634796831953</v>
          </cell>
          <cell r="AH102">
            <v>45361.254631542703</v>
          </cell>
          <cell r="AI102">
            <v>45384.560416666667</v>
          </cell>
          <cell r="AJ102">
            <v>0.61379820261431584</v>
          </cell>
          <cell r="AK102">
            <v>4.5877256944444529</v>
          </cell>
          <cell r="AL102">
            <v>20</v>
          </cell>
          <cell r="AM102">
            <v>34</v>
          </cell>
          <cell r="AN102">
            <v>21.074380165289259</v>
          </cell>
          <cell r="AO102">
            <v>26.694214876033058</v>
          </cell>
          <cell r="AP102">
            <v>18.074380165289259</v>
          </cell>
          <cell r="AQ102">
            <v>40</v>
          </cell>
          <cell r="AR102">
            <v>32</v>
          </cell>
          <cell r="AS102">
            <v>27</v>
          </cell>
          <cell r="AT102">
            <v>45383.807638888888</v>
          </cell>
          <cell r="AU102">
            <v>45378.807638888888</v>
          </cell>
          <cell r="AV102"/>
          <cell r="AW102"/>
          <cell r="AX102"/>
          <cell r="AY102"/>
          <cell r="AZ102"/>
          <cell r="BA102"/>
          <cell r="BB102"/>
          <cell r="BC102"/>
          <cell r="BD102" t="str">
            <v>PAID</v>
          </cell>
          <cell r="BE102"/>
          <cell r="BF102">
            <v>45354.807638888888</v>
          </cell>
          <cell r="BG102">
            <v>100.1923611111124</v>
          </cell>
          <cell r="BH102">
            <v>45351</v>
          </cell>
          <cell r="BI102">
            <v>45455</v>
          </cell>
        </row>
        <row r="103">
          <cell r="E103" t="str">
            <v>X24010103381</v>
          </cell>
          <cell r="F103" t="str">
            <v>FU FAMILY REAL ESTATE CORPORATION</v>
          </cell>
          <cell r="G103" t="str">
            <v>AGUILAR, CASIMIRO VILL 3, LAS PINAS CITY</v>
          </cell>
          <cell r="H103" t="str">
            <v>LAS PIÑAS CITY</v>
          </cell>
          <cell r="I103" t="str">
            <v>PARAÑAQUE</v>
          </cell>
          <cell r="J103" t="str">
            <v>RTPI May 4, 10 am - 3 pm</v>
          </cell>
          <cell r="K103" t="str">
            <v>W/O ISSUE</v>
          </cell>
          <cell r="L103" t="str">
            <v>CHALLENGER</v>
          </cell>
          <cell r="M103" t="str">
            <v>CLOSE</v>
          </cell>
          <cell r="N103" t="str">
            <v>JCF</v>
          </cell>
          <cell r="O103">
            <v>67.569999999999993</v>
          </cell>
          <cell r="P103"/>
          <cell r="Q103">
            <v>92.17</v>
          </cell>
          <cell r="R103">
            <v>63</v>
          </cell>
          <cell r="S103" t="str">
            <v>NEW</v>
          </cell>
          <cell r="T103">
            <v>474247.01</v>
          </cell>
          <cell r="U103">
            <v>52673.760000000002</v>
          </cell>
          <cell r="V103">
            <v>25997.39</v>
          </cell>
          <cell r="W103">
            <v>0.49355485539669086</v>
          </cell>
          <cell r="X103">
            <v>45397.568055555559</v>
          </cell>
          <cell r="Y103">
            <v>45401.585416666669</v>
          </cell>
          <cell r="Z103">
            <v>45399</v>
          </cell>
          <cell r="AA103"/>
          <cell r="AB103">
            <v>45418.665972222225</v>
          </cell>
          <cell r="AC103">
            <v>45724</v>
          </cell>
          <cell r="AD103">
            <v>21.097916666665697</v>
          </cell>
          <cell r="AE103">
            <v>17.080555555556202</v>
          </cell>
          <cell r="AF103">
            <v>305.33402777777519</v>
          </cell>
          <cell r="AG103">
            <v>45416.868435783697</v>
          </cell>
          <cell r="AH103">
            <v>45425.815203844533</v>
          </cell>
          <cell r="AI103">
            <v>45447.568055555559</v>
          </cell>
          <cell r="AJ103">
            <v>0.70955908994029127</v>
          </cell>
          <cell r="AK103">
            <v>7.2698578042327426</v>
          </cell>
          <cell r="AL103">
            <v>23</v>
          </cell>
          <cell r="AM103">
            <v>34</v>
          </cell>
          <cell r="AN103">
            <v>22.300380228136884</v>
          </cell>
          <cell r="AO103">
            <v>28.247148288973385</v>
          </cell>
          <cell r="AP103">
            <v>19.300380228136884</v>
          </cell>
          <cell r="AQ103">
            <v>42</v>
          </cell>
          <cell r="AR103">
            <v>33.6</v>
          </cell>
          <cell r="AS103">
            <v>28.6</v>
          </cell>
          <cell r="AT103">
            <v>45452.265972222223</v>
          </cell>
          <cell r="AU103">
            <v>45447.265972222223</v>
          </cell>
          <cell r="AV103"/>
          <cell r="AW103"/>
          <cell r="AX103"/>
          <cell r="AY103"/>
          <cell r="AZ103"/>
          <cell r="BA103"/>
          <cell r="BB103"/>
          <cell r="BC103"/>
          <cell r="BD103" t="str">
            <v>PAID</v>
          </cell>
          <cell r="BE103"/>
          <cell r="BF103">
            <v>45421.665972222225</v>
          </cell>
          <cell r="BG103">
            <v>33.334027777775191</v>
          </cell>
          <cell r="BH103">
            <v>45418</v>
          </cell>
          <cell r="BI103">
            <v>45455</v>
          </cell>
        </row>
        <row r="104">
          <cell r="E104" t="str">
            <v>X24020458320</v>
          </cell>
          <cell r="F104" t="str">
            <v>ALTHORP LAND HOLDINGS, INCORPORATED,</v>
          </cell>
          <cell r="G104" t="str">
            <v>CASTILLO, MALIPAY III, BACOOR</v>
          </cell>
          <cell r="H104" t="str">
            <v>BACOOR CITY</v>
          </cell>
          <cell r="I104" t="str">
            <v>DASMA</v>
          </cell>
          <cell r="J104"/>
          <cell r="K104" t="str">
            <v>W/O ISSUE</v>
          </cell>
          <cell r="L104" t="str">
            <v>CHALLENGER</v>
          </cell>
          <cell r="M104" t="str">
            <v>FCOMP</v>
          </cell>
          <cell r="N104" t="str">
            <v>JSP</v>
          </cell>
          <cell r="O104">
            <v>170.54320000000004</v>
          </cell>
          <cell r="P104"/>
          <cell r="Q104">
            <v>313.75</v>
          </cell>
          <cell r="R104">
            <v>0</v>
          </cell>
          <cell r="S104" t="str">
            <v>TERMINATION</v>
          </cell>
          <cell r="T104">
            <v>229904.11</v>
          </cell>
          <cell r="U104">
            <v>164325.76000000004</v>
          </cell>
          <cell r="V104">
            <v>95954.64</v>
          </cell>
          <cell r="W104">
            <v>0.58392938514326653</v>
          </cell>
          <cell r="X104">
            <v>45349.67291666667</v>
          </cell>
          <cell r="Y104">
            <v>45358.56527777778</v>
          </cell>
          <cell r="Z104">
            <v>45355</v>
          </cell>
          <cell r="AA104"/>
          <cell r="AB104">
            <v>45363.820138888892</v>
          </cell>
          <cell r="AC104"/>
          <cell r="AD104">
            <v>14.147222222221899</v>
          </cell>
          <cell r="AE104">
            <v>5.2548611111124046</v>
          </cell>
          <cell r="AF104">
            <v>-45363.820138888892</v>
          </cell>
          <cell r="AG104">
            <v>45372.144614779878</v>
          </cell>
          <cell r="AH104">
            <v>45381.937067610066</v>
          </cell>
          <cell r="AI104">
            <v>45399.67291666667</v>
          </cell>
          <cell r="AJ104">
            <v>0.41655709876542257</v>
          </cell>
          <cell r="AK104">
            <v>-945.07958622685192</v>
          </cell>
          <cell r="AL104">
            <v>30</v>
          </cell>
          <cell r="AM104">
            <v>36</v>
          </cell>
          <cell r="AN104">
            <v>25.471698113207545</v>
          </cell>
          <cell r="AO104">
            <v>32.264150943396224</v>
          </cell>
          <cell r="AP104">
            <v>22.471698113207545</v>
          </cell>
          <cell r="AQ104">
            <v>48</v>
          </cell>
          <cell r="AR104">
            <v>38.400000000000006</v>
          </cell>
          <cell r="AS104">
            <v>33.400000000000006</v>
          </cell>
          <cell r="AT104">
            <v>45402.220138888893</v>
          </cell>
          <cell r="AU104">
            <v>45397.220138888893</v>
          </cell>
          <cell r="AV104"/>
          <cell r="AW104"/>
          <cell r="AX104"/>
          <cell r="AY104"/>
          <cell r="AZ104"/>
          <cell r="BA104"/>
          <cell r="BB104"/>
          <cell r="BC104"/>
          <cell r="BD104" t="str">
            <v>FOR AUDIT</v>
          </cell>
          <cell r="BE104" t="str">
            <v>PARTIALLY BILLED</v>
          </cell>
          <cell r="BF104">
            <v>45366.820138888892</v>
          </cell>
          <cell r="BG104">
            <v>88.179861111108039</v>
          </cell>
          <cell r="BH104">
            <v>45363</v>
          </cell>
          <cell r="BI104">
            <v>45455</v>
          </cell>
        </row>
        <row r="105">
          <cell r="E105" t="str">
            <v>X24010194728</v>
          </cell>
          <cell r="F105" t="str">
            <v>CITY GOVERNMENT OF MUNTINLUPA,</v>
          </cell>
          <cell r="G105" t="str">
            <v>ESTANISLAO, LAKEVIEW HOMES I, MUNTINLUPA</v>
          </cell>
          <cell r="H105" t="str">
            <v>MUNTINLUPA CITY</v>
          </cell>
          <cell r="I105" t="str">
            <v>PARAÑAQUE</v>
          </cell>
          <cell r="J105" t="str">
            <v>target energization Feb 28</v>
          </cell>
          <cell r="K105" t="str">
            <v>W/O ISSUE</v>
          </cell>
          <cell r="L105" t="str">
            <v>CHALLENGER</v>
          </cell>
          <cell r="M105" t="str">
            <v>CLOSE</v>
          </cell>
          <cell r="N105" t="str">
            <v>JSP</v>
          </cell>
          <cell r="O105">
            <v>632.22429999999997</v>
          </cell>
          <cell r="P105"/>
          <cell r="Q105">
            <v>1440.32</v>
          </cell>
          <cell r="R105">
            <v>285</v>
          </cell>
          <cell r="S105" t="str">
            <v>NEW</v>
          </cell>
          <cell r="T105">
            <v>3295072.45</v>
          </cell>
          <cell r="U105">
            <v>739826.3200000003</v>
          </cell>
          <cell r="V105">
            <v>772568.11</v>
          </cell>
          <cell r="W105">
            <v>1.0442560491765145</v>
          </cell>
          <cell r="X105">
            <v>45330.591666666667</v>
          </cell>
          <cell r="Y105">
            <v>45337.543749999997</v>
          </cell>
          <cell r="Z105">
            <v>45334</v>
          </cell>
          <cell r="AA105"/>
          <cell r="AB105">
            <v>45352.323611111111</v>
          </cell>
          <cell r="AC105">
            <v>45705</v>
          </cell>
          <cell r="AD105">
            <v>21.731944444443798</v>
          </cell>
          <cell r="AE105">
            <v>14.77986111111386</v>
          </cell>
          <cell r="AF105">
            <v>352.67638888888905</v>
          </cell>
          <cell r="AG105">
            <v>45353.159848484851</v>
          </cell>
          <cell r="AH105">
            <v>45362.978030303027</v>
          </cell>
          <cell r="AI105">
            <v>45380.591666666667</v>
          </cell>
          <cell r="AJ105">
            <v>0.63747037037035137</v>
          </cell>
          <cell r="AK105">
            <v>5.8779398148148179</v>
          </cell>
          <cell r="AL105">
            <v>50</v>
          </cell>
          <cell r="AM105">
            <v>30</v>
          </cell>
          <cell r="AN105">
            <v>25.56818181818182</v>
          </cell>
          <cell r="AO105">
            <v>32.38636363636364</v>
          </cell>
          <cell r="AP105">
            <v>22.56818181818182</v>
          </cell>
          <cell r="AQ105">
            <v>60</v>
          </cell>
          <cell r="AR105">
            <v>48</v>
          </cell>
          <cell r="AS105">
            <v>43</v>
          </cell>
          <cell r="AT105">
            <v>45400.323611111111</v>
          </cell>
          <cell r="AU105">
            <v>45395.323611111111</v>
          </cell>
          <cell r="AV105"/>
          <cell r="AW105"/>
          <cell r="AX105"/>
          <cell r="AY105"/>
          <cell r="AZ105"/>
          <cell r="BA105"/>
          <cell r="BB105"/>
          <cell r="BC105"/>
          <cell r="BD105" t="str">
            <v>PAID</v>
          </cell>
          <cell r="BE105"/>
          <cell r="BF105">
            <v>45355.323611111111</v>
          </cell>
          <cell r="BG105">
            <v>100.67638888888905</v>
          </cell>
          <cell r="BH105">
            <v>45351</v>
          </cell>
          <cell r="BI105">
            <v>45456</v>
          </cell>
        </row>
        <row r="106">
          <cell r="E106" t="str">
            <v>X24020565151</v>
          </cell>
          <cell r="F106" t="str">
            <v>INTEGRATED RENTALS, INC.</v>
          </cell>
          <cell r="G106" t="str">
            <v>BAYANAN, BAYANAN, BACOOR</v>
          </cell>
          <cell r="H106" t="str">
            <v>BACOOR CITY</v>
          </cell>
          <cell r="I106" t="str">
            <v>DASMA</v>
          </cell>
          <cell r="J106"/>
          <cell r="K106" t="str">
            <v>W/O ISSUE</v>
          </cell>
          <cell r="L106" t="str">
            <v>ECOM</v>
          </cell>
          <cell r="M106" t="str">
            <v>FCOMP</v>
          </cell>
          <cell r="N106" t="str">
            <v>RRG</v>
          </cell>
          <cell r="O106">
            <v>10.4428</v>
          </cell>
          <cell r="P106"/>
          <cell r="Q106">
            <v>17.329999999999998</v>
          </cell>
          <cell r="R106">
            <v>21</v>
          </cell>
          <cell r="S106" t="str">
            <v>NEW</v>
          </cell>
          <cell r="T106">
            <v>138949.29</v>
          </cell>
          <cell r="U106">
            <v>9905.869999999999</v>
          </cell>
          <cell r="V106"/>
          <cell r="W106">
            <v>0</v>
          </cell>
          <cell r="X106">
            <v>45387.606249999997</v>
          </cell>
          <cell r="Y106">
            <v>45393.615277777775</v>
          </cell>
          <cell r="Z106">
            <v>45388</v>
          </cell>
          <cell r="AA106"/>
          <cell r="AB106">
            <v>45427.377083333333</v>
          </cell>
          <cell r="AC106"/>
          <cell r="AD106">
            <v>39.770833333335759</v>
          </cell>
          <cell r="AE106">
            <v>33.761805555557657</v>
          </cell>
          <cell r="AF106">
            <v>-45427.377083333333</v>
          </cell>
          <cell r="AG106">
            <v>45406.380443548383</v>
          </cell>
          <cell r="AH106">
            <v>45415.186895161285</v>
          </cell>
          <cell r="AI106">
            <v>45437.606249999997</v>
          </cell>
          <cell r="AJ106">
            <v>1.3698842592593428</v>
          </cell>
          <cell r="AK106">
            <v>-1135.6844270833333</v>
          </cell>
          <cell r="AL106">
            <v>20</v>
          </cell>
          <cell r="AM106">
            <v>36</v>
          </cell>
          <cell r="AN106">
            <v>21.774193548387096</v>
          </cell>
          <cell r="AO106">
            <v>27.58064516129032</v>
          </cell>
          <cell r="AP106">
            <v>18.774193548387096</v>
          </cell>
          <cell r="AQ106">
            <v>40</v>
          </cell>
          <cell r="AR106">
            <v>32</v>
          </cell>
          <cell r="AS106">
            <v>27</v>
          </cell>
          <cell r="AT106">
            <v>45459.377083333333</v>
          </cell>
          <cell r="AU106">
            <v>45454.377083333333</v>
          </cell>
          <cell r="AV106"/>
          <cell r="AW106"/>
          <cell r="AX106"/>
          <cell r="AY106"/>
          <cell r="AZ106"/>
          <cell r="BA106"/>
          <cell r="BB106"/>
          <cell r="BC106"/>
          <cell r="BD106" t="str">
            <v>FOR AUDIT</v>
          </cell>
          <cell r="BE106"/>
          <cell r="BF106">
            <v>45430.377083333333</v>
          </cell>
          <cell r="BG106">
            <v>37.622916666667152</v>
          </cell>
          <cell r="BH106">
            <v>45426</v>
          </cell>
          <cell r="BI106">
            <v>45468</v>
          </cell>
        </row>
        <row r="107">
          <cell r="E107" t="str">
            <v>X23030896341</v>
          </cell>
          <cell r="F107" t="str">
            <v>GELARDA MALABUYOC TOLENTINO</v>
          </cell>
          <cell r="G107" t="str">
            <v>MALVAR ST, AYALA-ALABANG VILL, MUNTINLUPA</v>
          </cell>
          <cell r="H107" t="str">
            <v>MUNTINLUPA CITY</v>
          </cell>
          <cell r="I107" t="str">
            <v>PARAÑAQUE</v>
          </cell>
          <cell r="J107"/>
          <cell r="K107" t="str">
            <v>W/O ISSUE</v>
          </cell>
          <cell r="L107" t="str">
            <v>ECOM</v>
          </cell>
          <cell r="M107" t="str">
            <v>TECO</v>
          </cell>
          <cell r="N107" t="str">
            <v>RRG</v>
          </cell>
          <cell r="O107">
            <v>12.292800000000002</v>
          </cell>
          <cell r="P107"/>
          <cell r="Q107">
            <v>58.92</v>
          </cell>
          <cell r="R107">
            <v>52.8</v>
          </cell>
          <cell r="S107" t="str">
            <v>MODIFICATION</v>
          </cell>
          <cell r="T107">
            <v>246271.35999999999</v>
          </cell>
          <cell r="U107">
            <v>33601.86</v>
          </cell>
          <cell r="V107">
            <v>8816.2900000000009</v>
          </cell>
          <cell r="W107">
            <v>0.26237505899971014</v>
          </cell>
          <cell r="X107">
            <v>45371.669444444444</v>
          </cell>
          <cell r="Y107">
            <v>45378.5783912037</v>
          </cell>
          <cell r="Z107">
            <v>45373</v>
          </cell>
          <cell r="AA107">
            <v>45447.561805555553</v>
          </cell>
          <cell r="AB107">
            <v>45447.561805555553</v>
          </cell>
          <cell r="AC107"/>
          <cell r="AD107">
            <v>75.892361111109494</v>
          </cell>
          <cell r="AE107">
            <v>68.983414351852844</v>
          </cell>
          <cell r="AF107">
            <v>-45447.561805555553</v>
          </cell>
          <cell r="AG107">
            <v>45390.969824672582</v>
          </cell>
          <cell r="AH107">
            <v>45399.916592733418</v>
          </cell>
          <cell r="AI107">
            <v>45421.669444444444</v>
          </cell>
          <cell r="AJ107">
            <v>2.5523901499004857</v>
          </cell>
          <cell r="AK107">
            <v>-1082.0848048941798</v>
          </cell>
          <cell r="AL107">
            <v>23</v>
          </cell>
          <cell r="AM107">
            <v>34</v>
          </cell>
          <cell r="AN107">
            <v>22.300380228136884</v>
          </cell>
          <cell r="AO107">
            <v>28.247148288973385</v>
          </cell>
          <cell r="AP107">
            <v>19.300380228136884</v>
          </cell>
          <cell r="AQ107">
            <v>42</v>
          </cell>
          <cell r="AR107">
            <v>33.6</v>
          </cell>
          <cell r="AS107">
            <v>28.6</v>
          </cell>
          <cell r="AT107">
            <v>45481.161805555552</v>
          </cell>
          <cell r="AU107">
            <v>45476.161805555552</v>
          </cell>
          <cell r="AV107"/>
          <cell r="AW107"/>
          <cell r="AX107"/>
          <cell r="AY107"/>
          <cell r="AZ107"/>
          <cell r="BA107"/>
          <cell r="BB107"/>
          <cell r="BC107"/>
          <cell r="BD107" t="str">
            <v>PAID</v>
          </cell>
          <cell r="BE107"/>
          <cell r="BF107">
            <v>45450.561805555553</v>
          </cell>
          <cell r="BG107">
            <v>17.438194444446708</v>
          </cell>
          <cell r="BH107">
            <v>45447</v>
          </cell>
          <cell r="BI107">
            <v>45468</v>
          </cell>
        </row>
        <row r="108">
          <cell r="E108" t="str">
            <v>X24030881770</v>
          </cell>
          <cell r="F108" t="str">
            <v>ANNA MARIE CAPTENIO CO</v>
          </cell>
          <cell r="G108" t="str">
            <v>EVANGELINE REYES, BF RESORT VILL, LAS PINAS CITY</v>
          </cell>
          <cell r="H108" t="str">
            <v>LAS PIÑAS CITY</v>
          </cell>
          <cell r="I108" t="str">
            <v>PARAÑAQUE</v>
          </cell>
          <cell r="J108"/>
          <cell r="K108" t="str">
            <v>W/O ISSUE</v>
          </cell>
          <cell r="L108" t="str">
            <v>ECOM</v>
          </cell>
          <cell r="M108" t="str">
            <v>CLOSE</v>
          </cell>
          <cell r="N108" t="str">
            <v>RRG</v>
          </cell>
          <cell r="O108">
            <v>11.292800000000002</v>
          </cell>
          <cell r="P108"/>
          <cell r="Q108">
            <v>19.100000000000001</v>
          </cell>
          <cell r="R108">
            <v>32.6</v>
          </cell>
          <cell r="S108" t="str">
            <v>MODIFICATION</v>
          </cell>
          <cell r="T108">
            <v>139968.62</v>
          </cell>
          <cell r="U108">
            <v>11274.859999999999</v>
          </cell>
          <cell r="V108">
            <v>12589.07</v>
          </cell>
          <cell r="W108">
            <v>1.1165610925545861</v>
          </cell>
          <cell r="X108">
            <v>45412.714583333334</v>
          </cell>
          <cell r="Y108">
            <v>45418.522916666669</v>
          </cell>
          <cell r="Z108">
            <v>45418</v>
          </cell>
          <cell r="AA108"/>
          <cell r="AB108">
            <v>45441.380555555559</v>
          </cell>
          <cell r="AC108">
            <v>45652.680555555555</v>
          </cell>
          <cell r="AD108">
            <v>28.665972222224809</v>
          </cell>
          <cell r="AE108">
            <v>22.857638888890506</v>
          </cell>
          <cell r="AF108">
            <v>211.29999999999563</v>
          </cell>
          <cell r="AG108">
            <v>45431.488776881721</v>
          </cell>
          <cell r="AH108">
            <v>45440.295228494622</v>
          </cell>
          <cell r="AI108">
            <v>45462.714583333334</v>
          </cell>
          <cell r="AJ108">
            <v>0.98738348765441009</v>
          </cell>
          <cell r="AK108">
            <v>5.2824999999998905</v>
          </cell>
          <cell r="AL108">
            <v>20</v>
          </cell>
          <cell r="AM108">
            <v>36</v>
          </cell>
          <cell r="AN108">
            <v>21.774193548387096</v>
          </cell>
          <cell r="AO108">
            <v>27.58064516129032</v>
          </cell>
          <cell r="AP108">
            <v>18.774193548387096</v>
          </cell>
          <cell r="AQ108">
            <v>40</v>
          </cell>
          <cell r="AR108">
            <v>32</v>
          </cell>
          <cell r="AS108">
            <v>27</v>
          </cell>
          <cell r="AT108">
            <v>45473.380555555559</v>
          </cell>
          <cell r="AU108">
            <v>45468.380555555559</v>
          </cell>
          <cell r="AV108"/>
          <cell r="AW108"/>
          <cell r="AX108"/>
          <cell r="AY108"/>
          <cell r="AZ108"/>
          <cell r="BA108"/>
          <cell r="BB108"/>
          <cell r="BC108"/>
          <cell r="BD108" t="str">
            <v>PAID</v>
          </cell>
          <cell r="BE108"/>
          <cell r="BF108">
            <v>45444.380555555559</v>
          </cell>
          <cell r="BG108">
            <v>23.619444444440887</v>
          </cell>
          <cell r="BH108">
            <v>45432</v>
          </cell>
          <cell r="BI108">
            <v>45468</v>
          </cell>
        </row>
        <row r="109">
          <cell r="E109" t="str">
            <v>X24051559876</v>
          </cell>
          <cell r="F109" t="str">
            <v>CITYPROP INC.</v>
          </cell>
          <cell r="G109" t="str">
            <v>PRESIDENT'S, BF HOMES, PARANAQUE</v>
          </cell>
          <cell r="H109" t="str">
            <v>PARAÑAQUE CITY</v>
          </cell>
          <cell r="I109" t="str">
            <v>PARAÑAQUE</v>
          </cell>
          <cell r="J109"/>
          <cell r="K109"/>
          <cell r="L109" t="str">
            <v>ECOM</v>
          </cell>
          <cell r="M109" t="str">
            <v>CLOSE</v>
          </cell>
          <cell r="N109" t="str">
            <v>RRG</v>
          </cell>
          <cell r="O109">
            <v>106.59609999999998</v>
          </cell>
          <cell r="P109"/>
          <cell r="Q109">
            <v>111.88</v>
          </cell>
          <cell r="R109">
            <v>209</v>
          </cell>
          <cell r="S109" t="str">
            <v>NEW</v>
          </cell>
          <cell r="T109">
            <v>733150.14</v>
          </cell>
          <cell r="U109">
            <v>70384.810000000012</v>
          </cell>
          <cell r="V109">
            <v>74263.820000000007</v>
          </cell>
          <cell r="W109">
            <v>1.055111465101632</v>
          </cell>
          <cell r="X109">
            <v>45440.634027777778</v>
          </cell>
          <cell r="Y109">
            <v>45447.577777777777</v>
          </cell>
          <cell r="Z109">
            <v>45442</v>
          </cell>
          <cell r="AA109"/>
          <cell r="AB109">
            <v>45448.378472222219</v>
          </cell>
          <cell r="AC109">
            <v>45579.757638888892</v>
          </cell>
          <cell r="AD109">
            <v>7.7444444444408873</v>
          </cell>
          <cell r="AE109">
            <v>0.8006944444423425</v>
          </cell>
          <cell r="AF109">
            <v>131.37916666667297</v>
          </cell>
          <cell r="AG109">
            <v>45459.141380718953</v>
          </cell>
          <cell r="AH109">
            <v>45467.876674836603</v>
          </cell>
          <cell r="AI109">
            <v>45490.634027777778</v>
          </cell>
          <cell r="AJ109">
            <v>0.27006267806255402</v>
          </cell>
          <cell r="AK109">
            <v>2.9858901515152949</v>
          </cell>
          <cell r="AL109">
            <v>26</v>
          </cell>
          <cell r="AM109">
            <v>30</v>
          </cell>
          <cell r="AN109">
            <v>21.507352941176471</v>
          </cell>
          <cell r="AO109">
            <v>27.242647058823529</v>
          </cell>
          <cell r="AP109">
            <v>18.507352941176471</v>
          </cell>
          <cell r="AQ109">
            <v>44</v>
          </cell>
          <cell r="AR109">
            <v>35.200000000000003</v>
          </cell>
          <cell r="AS109">
            <v>30.200000000000003</v>
          </cell>
          <cell r="AT109">
            <v>45483.578472222216</v>
          </cell>
          <cell r="AU109">
            <v>45478.578472222216</v>
          </cell>
          <cell r="AV109"/>
          <cell r="AW109"/>
          <cell r="AX109"/>
          <cell r="AY109"/>
          <cell r="AZ109"/>
          <cell r="BA109"/>
          <cell r="BB109"/>
          <cell r="BC109"/>
          <cell r="BD109" t="str">
            <v>PAID</v>
          </cell>
          <cell r="BE109" t="str">
            <v>WITH BACKJOB</v>
          </cell>
          <cell r="BF109">
            <v>45451.378472222219</v>
          </cell>
          <cell r="BG109">
            <v>16.621527777781012</v>
          </cell>
          <cell r="BH109">
            <v>45447</v>
          </cell>
          <cell r="BI109">
            <v>45468</v>
          </cell>
        </row>
        <row r="110">
          <cell r="E110" t="str">
            <v>X22083311352</v>
          </cell>
          <cell r="F110" t="str">
            <v>INFRACOR REALTY VENTURES, INC.</v>
          </cell>
          <cell r="G110" t="str">
            <v>PRESIDENT, TEOVILLE SUBD EAST, PARANAQUE</v>
          </cell>
          <cell r="H110" t="str">
            <v>PARAÑAQUE CITY</v>
          </cell>
          <cell r="I110" t="str">
            <v>PARAÑAQUE</v>
          </cell>
          <cell r="J110" t="str">
            <v>SSP June 6 night</v>
          </cell>
          <cell r="K110" t="str">
            <v>W/O ISSUE</v>
          </cell>
          <cell r="L110" t="str">
            <v>ECOM</v>
          </cell>
          <cell r="M110" t="str">
            <v>CLOSE</v>
          </cell>
          <cell r="N110" t="str">
            <v>RRG</v>
          </cell>
          <cell r="O110">
            <v>39.652799999999992</v>
          </cell>
          <cell r="P110"/>
          <cell r="Q110">
            <v>201.95</v>
          </cell>
          <cell r="R110">
            <v>139</v>
          </cell>
          <cell r="S110" t="str">
            <v>NEW</v>
          </cell>
          <cell r="T110">
            <v>830209.18</v>
          </cell>
          <cell r="U110">
            <v>118950.49999999999</v>
          </cell>
          <cell r="V110">
            <v>118443.18</v>
          </cell>
          <cell r="W110">
            <v>0.99573503263962748</v>
          </cell>
          <cell r="X110">
            <v>45441.611111111109</v>
          </cell>
          <cell r="Y110">
            <v>45447.579861111109</v>
          </cell>
          <cell r="Z110">
            <v>45442</v>
          </cell>
          <cell r="AA110"/>
          <cell r="AB110">
            <v>45450.425694444442</v>
          </cell>
          <cell r="AC110">
            <v>45652.689583333333</v>
          </cell>
          <cell r="AD110">
            <v>8.8145833333328483</v>
          </cell>
          <cell r="AE110">
            <v>2.8458333333328483</v>
          </cell>
          <cell r="AF110">
            <v>202.26388888889051</v>
          </cell>
          <cell r="AG110">
            <v>45461.624809741246</v>
          </cell>
          <cell r="AH110">
            <v>45470.761796042614</v>
          </cell>
          <cell r="AI110">
            <v>45491.611111111109</v>
          </cell>
          <cell r="AJ110">
            <v>0.28726097470236517</v>
          </cell>
          <cell r="AK110">
            <v>4.3970410628019678</v>
          </cell>
          <cell r="AL110">
            <v>28</v>
          </cell>
          <cell r="AM110">
            <v>32</v>
          </cell>
          <cell r="AN110">
            <v>23.013698630136989</v>
          </cell>
          <cell r="AO110">
            <v>29.150684931506852</v>
          </cell>
          <cell r="AP110">
            <v>20.013698630136989</v>
          </cell>
          <cell r="AQ110">
            <v>46</v>
          </cell>
          <cell r="AR110">
            <v>36.800000000000004</v>
          </cell>
          <cell r="AS110">
            <v>31.800000000000004</v>
          </cell>
          <cell r="AT110">
            <v>45487.225694444445</v>
          </cell>
          <cell r="AU110">
            <v>45482.225694444445</v>
          </cell>
          <cell r="AV110"/>
          <cell r="AW110"/>
          <cell r="AX110"/>
          <cell r="AY110"/>
          <cell r="AZ110"/>
          <cell r="BA110"/>
          <cell r="BB110"/>
          <cell r="BC110"/>
          <cell r="BD110" t="str">
            <v>PAID</v>
          </cell>
          <cell r="BE110"/>
          <cell r="BF110">
            <v>45453.425694444442</v>
          </cell>
          <cell r="BG110">
            <v>14.574305555557657</v>
          </cell>
          <cell r="BH110">
            <v>45449</v>
          </cell>
          <cell r="BI110">
            <v>45468</v>
          </cell>
        </row>
        <row r="111">
          <cell r="E111" t="str">
            <v>X24020382978</v>
          </cell>
          <cell r="F111" t="str">
            <v>JOSE MANUEL C LOPA</v>
          </cell>
          <cell r="G111" t="str">
            <v>BACOLOD, ALABANG HILLS SUBD PH 3, MUNTINLUPA</v>
          </cell>
          <cell r="H111" t="str">
            <v>MUNTINLUPA CITY</v>
          </cell>
          <cell r="I111" t="str">
            <v>PARAÑAQUE</v>
          </cell>
          <cell r="J111"/>
          <cell r="K111"/>
          <cell r="L111" t="str">
            <v>ECOM</v>
          </cell>
          <cell r="M111" t="str">
            <v>TECO</v>
          </cell>
          <cell r="N111" t="str">
            <v>RRG</v>
          </cell>
          <cell r="O111">
            <v>10.770000000000001</v>
          </cell>
          <cell r="P111"/>
          <cell r="Q111">
            <v>28.67</v>
          </cell>
          <cell r="R111">
            <v>30</v>
          </cell>
          <cell r="S111" t="str">
            <v>MODIFICATION</v>
          </cell>
          <cell r="T111">
            <v>46596.62</v>
          </cell>
          <cell r="U111">
            <v>16318.23</v>
          </cell>
          <cell r="V111">
            <v>16318.23</v>
          </cell>
          <cell r="W111">
            <v>1</v>
          </cell>
          <cell r="X111">
            <v>45358.392361111109</v>
          </cell>
          <cell r="Y111">
            <v>45363.34884259259</v>
          </cell>
          <cell r="Z111">
            <v>45364</v>
          </cell>
          <cell r="AA111">
            <v>45369.335416666669</v>
          </cell>
          <cell r="AB111">
            <v>45369.335416666669</v>
          </cell>
          <cell r="AC111"/>
          <cell r="AD111">
            <v>10.943055555559113</v>
          </cell>
          <cell r="AE111">
            <v>5.9865740740788169</v>
          </cell>
          <cell r="AF111">
            <v>-45369.335416666669</v>
          </cell>
          <cell r="AG111">
            <v>45377.166554659496</v>
          </cell>
          <cell r="AH111">
            <v>45385.973006272397</v>
          </cell>
          <cell r="AI111">
            <v>45408.392361111109</v>
          </cell>
          <cell r="AJ111">
            <v>0.37692746913592501</v>
          </cell>
          <cell r="AK111">
            <v>-1134.2333854166668</v>
          </cell>
          <cell r="AL111">
            <v>20</v>
          </cell>
          <cell r="AM111">
            <v>36</v>
          </cell>
          <cell r="AN111">
            <v>21.774193548387096</v>
          </cell>
          <cell r="AO111">
            <v>27.58064516129032</v>
          </cell>
          <cell r="AP111">
            <v>18.774193548387096</v>
          </cell>
          <cell r="AQ111">
            <v>40</v>
          </cell>
          <cell r="AR111">
            <v>32</v>
          </cell>
          <cell r="AS111">
            <v>27</v>
          </cell>
          <cell r="AT111">
            <v>45401.335416666669</v>
          </cell>
          <cell r="AU111">
            <v>45396.335416666669</v>
          </cell>
          <cell r="AV111"/>
          <cell r="AW111"/>
          <cell r="AX111"/>
          <cell r="AY111"/>
          <cell r="AZ111"/>
          <cell r="BA111"/>
          <cell r="BB111"/>
          <cell r="BC111"/>
          <cell r="BD111" t="str">
            <v>PAID</v>
          </cell>
          <cell r="BE111"/>
          <cell r="BF111">
            <v>45372.335416666669</v>
          </cell>
          <cell r="BG111">
            <v>95.664583333331393</v>
          </cell>
          <cell r="BH111">
            <v>45364</v>
          </cell>
          <cell r="BI111">
            <v>45468</v>
          </cell>
        </row>
        <row r="112">
          <cell r="E112" t="str">
            <v>X22062791742</v>
          </cell>
          <cell r="F112" t="str">
            <v>WEB-JET INVESTMENT&amp; DEVELOPMENT CORPORATION</v>
          </cell>
          <cell r="G112" t="str">
            <v>MOLINO IV, MOLINO IV, BACOOR</v>
          </cell>
          <cell r="H112" t="str">
            <v>BACOOR CITY</v>
          </cell>
          <cell r="I112" t="str">
            <v>DASMA</v>
          </cell>
          <cell r="J112"/>
          <cell r="K112" t="str">
            <v>W/O ISSUE</v>
          </cell>
          <cell r="L112" t="str">
            <v>POWERHOUSE</v>
          </cell>
          <cell r="M112" t="str">
            <v>CLOSE</v>
          </cell>
          <cell r="N112" t="str">
            <v>JSP</v>
          </cell>
          <cell r="O112">
            <v>203.91330000000002</v>
          </cell>
          <cell r="P112"/>
          <cell r="Q112">
            <v>572.41999999999996</v>
          </cell>
          <cell r="R112">
            <v>862</v>
          </cell>
          <cell r="S112" t="str">
            <v>NEW</v>
          </cell>
          <cell r="T112">
            <v>2486800.61</v>
          </cell>
          <cell r="U112">
            <v>321430.9200000001</v>
          </cell>
          <cell r="V112">
            <v>342847.85</v>
          </cell>
          <cell r="W112">
            <v>1.0666299620459658</v>
          </cell>
          <cell r="X112">
            <v>45365.472916666666</v>
          </cell>
          <cell r="Y112">
            <v>45372.618750000001</v>
          </cell>
          <cell r="Z112">
            <v>45366</v>
          </cell>
          <cell r="AA112"/>
          <cell r="AB112">
            <v>45374.505555555559</v>
          </cell>
          <cell r="AC112">
            <v>45666.27847222222</v>
          </cell>
          <cell r="AD112">
            <v>9.0326388888934162</v>
          </cell>
          <cell r="AE112">
            <v>1.8868055555576575</v>
          </cell>
          <cell r="AF112">
            <v>291.77291666666133</v>
          </cell>
          <cell r="AG112">
            <v>45382.243690305637</v>
          </cell>
          <cell r="AH112">
            <v>45390.515896609359</v>
          </cell>
          <cell r="AI112">
            <v>45415.472916666666</v>
          </cell>
          <cell r="AJ112">
            <v>0.34265119263302196</v>
          </cell>
          <cell r="AK112">
            <v>5.3049621212120242</v>
          </cell>
          <cell r="AL112">
            <v>40</v>
          </cell>
          <cell r="AM112">
            <v>23</v>
          </cell>
          <cell r="AN112">
            <v>19.770773638968482</v>
          </cell>
          <cell r="AO112">
            <v>25.04297994269341</v>
          </cell>
          <cell r="AP112">
            <v>16.770773638968482</v>
          </cell>
          <cell r="AQ112">
            <v>55</v>
          </cell>
          <cell r="AR112">
            <v>44</v>
          </cell>
          <cell r="AS112">
            <v>39</v>
          </cell>
          <cell r="AT112">
            <v>45418.505555555559</v>
          </cell>
          <cell r="AU112">
            <v>45413.505555555559</v>
          </cell>
          <cell r="AV112"/>
          <cell r="AW112"/>
          <cell r="AX112"/>
          <cell r="AY112"/>
          <cell r="AZ112"/>
          <cell r="BA112"/>
          <cell r="BB112"/>
          <cell r="BC112"/>
          <cell r="BD112" t="str">
            <v>PAID</v>
          </cell>
          <cell r="BE112"/>
          <cell r="BF112">
            <v>45377.505555555559</v>
          </cell>
          <cell r="BG112">
            <v>92.494444444440887</v>
          </cell>
          <cell r="BH112">
            <v>45354</v>
          </cell>
          <cell r="BI112">
            <v>45470</v>
          </cell>
        </row>
        <row r="113">
          <cell r="E113" t="str">
            <v>X24030697989</v>
          </cell>
          <cell r="F113" t="str">
            <v>PHILIP ANDREW ARCELLANA LAPUT,</v>
          </cell>
          <cell r="G113" t="str">
            <v>L. DA VINCI, ITALIA 500-BF HOMES, LAS PINAS CITY</v>
          </cell>
          <cell r="H113" t="str">
            <v>LAS PIÑAS CITY</v>
          </cell>
          <cell r="I113" t="str">
            <v>PARAÑAQUE</v>
          </cell>
          <cell r="J113"/>
          <cell r="K113" t="str">
            <v>W/O ISSUE</v>
          </cell>
          <cell r="L113" t="str">
            <v>CHALLENGER</v>
          </cell>
          <cell r="M113" t="str">
            <v>FCOMP</v>
          </cell>
          <cell r="N113" t="str">
            <v>IGL</v>
          </cell>
          <cell r="O113">
            <v>339.59780000000001</v>
          </cell>
          <cell r="P113"/>
          <cell r="Q113">
            <v>228.88</v>
          </cell>
          <cell r="R113">
            <v>23</v>
          </cell>
          <cell r="S113" t="str">
            <v>NEW</v>
          </cell>
          <cell r="T113">
            <v>703369.77</v>
          </cell>
          <cell r="U113">
            <v>210918.75999999998</v>
          </cell>
          <cell r="V113">
            <v>69114.22</v>
          </cell>
          <cell r="W113">
            <v>0.32768171024711129</v>
          </cell>
          <cell r="X113">
            <v>45385.565972222219</v>
          </cell>
          <cell r="Y113">
            <v>45390.533333333333</v>
          </cell>
          <cell r="Z113">
            <v>45385</v>
          </cell>
          <cell r="AA113"/>
          <cell r="AB113">
            <v>45443.886111111111</v>
          </cell>
          <cell r="AC113"/>
          <cell r="AD113">
            <v>58.320138888891961</v>
          </cell>
          <cell r="AE113">
            <v>53.352777777778101</v>
          </cell>
          <cell r="AF113">
            <v>-45443.886111111111</v>
          </cell>
          <cell r="AG113">
            <v>45407.434393274852</v>
          </cell>
          <cell r="AH113">
            <v>45417.065972222219</v>
          </cell>
          <cell r="AI113">
            <v>45435.565972222219</v>
          </cell>
          <cell r="AJ113">
            <v>1.7588613315697574</v>
          </cell>
          <cell r="AK113">
            <v>-987.91056763285019</v>
          </cell>
          <cell r="AL113">
            <v>28</v>
          </cell>
          <cell r="AM113">
            <v>36</v>
          </cell>
          <cell r="AN113">
            <v>24.868421052631579</v>
          </cell>
          <cell r="AO113">
            <v>31.499999999999996</v>
          </cell>
          <cell r="AP113">
            <v>21.868421052631579</v>
          </cell>
          <cell r="AQ113">
            <v>46</v>
          </cell>
          <cell r="AR113">
            <v>36.800000000000004</v>
          </cell>
          <cell r="AS113">
            <v>31.800000000000004</v>
          </cell>
          <cell r="AT113">
            <v>45480.686111111114</v>
          </cell>
          <cell r="AU113">
            <v>45475.686111111114</v>
          </cell>
          <cell r="AV113"/>
          <cell r="AW113"/>
          <cell r="AX113"/>
          <cell r="AY113"/>
          <cell r="AZ113"/>
          <cell r="BA113"/>
          <cell r="BB113"/>
          <cell r="BC113"/>
          <cell r="BD113" t="str">
            <v>FOR AUDIT</v>
          </cell>
          <cell r="BE113" t="str">
            <v>PARTIALLY BILLED</v>
          </cell>
          <cell r="BF113">
            <v>45446.886111111111</v>
          </cell>
          <cell r="BG113">
            <v>24.113888888889051</v>
          </cell>
          <cell r="BH113">
            <v>45443</v>
          </cell>
          <cell r="BI113">
            <v>45471</v>
          </cell>
        </row>
        <row r="114">
          <cell r="E114" t="str">
            <v>X24020601785</v>
          </cell>
          <cell r="F114" t="str">
            <v>ZELLER PLASTIK PHILIPPINES INC,</v>
          </cell>
          <cell r="G114" t="str">
            <v>WEST SERVICE, PHILCREST CPD, MUNTINLUPA</v>
          </cell>
          <cell r="H114" t="str">
            <v>MUNTINLUPA CITY</v>
          </cell>
          <cell r="I114" t="str">
            <v>PARAÑAQUE</v>
          </cell>
          <cell r="J114"/>
          <cell r="K114" t="str">
            <v>W/O ISSUE</v>
          </cell>
          <cell r="L114" t="str">
            <v>CHALLENGER</v>
          </cell>
          <cell r="M114" t="str">
            <v>CLOSE</v>
          </cell>
          <cell r="N114" t="str">
            <v>JSP</v>
          </cell>
          <cell r="O114">
            <v>237.70760000000001</v>
          </cell>
          <cell r="P114"/>
          <cell r="Q114">
            <v>358.88</v>
          </cell>
          <cell r="R114">
            <v>1212</v>
          </cell>
          <cell r="S114" t="str">
            <v>NEW</v>
          </cell>
          <cell r="T114">
            <v>2461974.46</v>
          </cell>
          <cell r="U114">
            <v>191444.09</v>
          </cell>
          <cell r="V114">
            <v>214678.04</v>
          </cell>
          <cell r="W114">
            <v>1.1213615421609515</v>
          </cell>
          <cell r="X114">
            <v>45421.657638888886</v>
          </cell>
          <cell r="Y114">
            <v>45425.50372685185</v>
          </cell>
          <cell r="Z114">
            <v>45425</v>
          </cell>
          <cell r="AA114"/>
          <cell r="AB114">
            <v>45437.708333333336</v>
          </cell>
          <cell r="AC114">
            <v>45623.695138888892</v>
          </cell>
          <cell r="AD114">
            <v>16.050694444449618</v>
          </cell>
          <cell r="AE114">
            <v>12.204606481485825</v>
          </cell>
          <cell r="AF114">
            <v>185.9868055555562</v>
          </cell>
          <cell r="AG114">
            <v>45435.32430555555</v>
          </cell>
          <cell r="AH114">
            <v>45442.768749999996</v>
          </cell>
          <cell r="AI114">
            <v>45471.657638888886</v>
          </cell>
          <cell r="AJ114">
            <v>0.7222812500002328</v>
          </cell>
          <cell r="AK114">
            <v>3.8747251157407541</v>
          </cell>
          <cell r="AL114">
            <v>30</v>
          </cell>
          <cell r="AM114">
            <v>20</v>
          </cell>
          <cell r="AN114">
            <v>16.666666666666668</v>
          </cell>
          <cell r="AO114">
            <v>21.111111111111111</v>
          </cell>
          <cell r="AP114">
            <v>13.666666666666668</v>
          </cell>
          <cell r="AQ114">
            <v>48</v>
          </cell>
          <cell r="AR114">
            <v>38.400000000000006</v>
          </cell>
          <cell r="AS114">
            <v>33.400000000000006</v>
          </cell>
          <cell r="AT114">
            <v>45476.108333333337</v>
          </cell>
          <cell r="AU114">
            <v>45471.108333333337</v>
          </cell>
          <cell r="AV114"/>
          <cell r="AW114"/>
          <cell r="AX114"/>
          <cell r="AY114"/>
          <cell r="AZ114"/>
          <cell r="BA114"/>
          <cell r="BB114"/>
          <cell r="BC114"/>
          <cell r="BD114" t="str">
            <v>PAID</v>
          </cell>
          <cell r="BE114"/>
          <cell r="BF114">
            <v>45440.708333333336</v>
          </cell>
          <cell r="BG114">
            <v>30.291666666664241</v>
          </cell>
          <cell r="BH114">
            <v>45437</v>
          </cell>
          <cell r="BI114">
            <v>45471</v>
          </cell>
        </row>
        <row r="115">
          <cell r="E115" t="str">
            <v>X24041439619</v>
          </cell>
          <cell r="F115" t="str">
            <v>THE GOOD SHEPHERD CHURCH OF MUNTINLUPA, INC</v>
          </cell>
          <cell r="G115" t="str">
            <v>NATIONAL, TUNASAN, MUNTINLUPA</v>
          </cell>
          <cell r="H115" t="str">
            <v>MUNTINLUPA CITY</v>
          </cell>
          <cell r="I115" t="str">
            <v>PARAÑAQUE</v>
          </cell>
          <cell r="J115"/>
          <cell r="K115" t="str">
            <v>W/O ISSUE</v>
          </cell>
          <cell r="L115" t="str">
            <v>CHALLENGER</v>
          </cell>
          <cell r="M115" t="str">
            <v>CLOSE</v>
          </cell>
          <cell r="N115" t="str">
            <v>JSP</v>
          </cell>
          <cell r="O115">
            <v>118.52460000000001</v>
          </cell>
          <cell r="P115"/>
          <cell r="Q115">
            <v>179.62</v>
          </cell>
          <cell r="R115">
            <v>276</v>
          </cell>
          <cell r="S115" t="str">
            <v>NEW</v>
          </cell>
          <cell r="T115">
            <v>948107.38</v>
          </cell>
          <cell r="U115">
            <v>95091.47</v>
          </cell>
          <cell r="V115">
            <v>131073.23000000001</v>
          </cell>
          <cell r="W115">
            <v>1.3783910375977992</v>
          </cell>
          <cell r="X115">
            <v>45422.323611111111</v>
          </cell>
          <cell r="Y115">
            <v>45426.626388888886</v>
          </cell>
          <cell r="Z115">
            <v>45425</v>
          </cell>
          <cell r="AA115"/>
          <cell r="AB115">
            <v>45440.352777777778</v>
          </cell>
          <cell r="AC115">
            <v>45674</v>
          </cell>
          <cell r="AD115">
            <v>18.029166666667152</v>
          </cell>
          <cell r="AE115">
            <v>13.726388888891961</v>
          </cell>
          <cell r="AF115">
            <v>233.6472222222219</v>
          </cell>
          <cell r="AG115">
            <v>45440.830964052286</v>
          </cell>
          <cell r="AH115">
            <v>45449.566258169936</v>
          </cell>
          <cell r="AI115">
            <v>45472.323611111111</v>
          </cell>
          <cell r="AJ115">
            <v>0.62870940170941858</v>
          </cell>
          <cell r="AK115">
            <v>5.3101641414141341</v>
          </cell>
          <cell r="AL115">
            <v>26</v>
          </cell>
          <cell r="AM115">
            <v>30</v>
          </cell>
          <cell r="AN115">
            <v>21.507352941176471</v>
          </cell>
          <cell r="AO115">
            <v>27.242647058823529</v>
          </cell>
          <cell r="AP115">
            <v>18.507352941176471</v>
          </cell>
          <cell r="AQ115">
            <v>44</v>
          </cell>
          <cell r="AR115">
            <v>35.200000000000003</v>
          </cell>
          <cell r="AS115">
            <v>30.200000000000003</v>
          </cell>
          <cell r="AT115">
            <v>45475.552777777775</v>
          </cell>
          <cell r="AU115">
            <v>45470.552777777775</v>
          </cell>
          <cell r="AV115"/>
          <cell r="AW115"/>
          <cell r="AX115"/>
          <cell r="AY115"/>
          <cell r="AZ115"/>
          <cell r="BA115"/>
          <cell r="BB115"/>
          <cell r="BC115"/>
          <cell r="BD115" t="str">
            <v>PAID</v>
          </cell>
          <cell r="BE115"/>
          <cell r="BF115">
            <v>45443.352777777778</v>
          </cell>
          <cell r="BG115">
            <v>27.647222222221899</v>
          </cell>
          <cell r="BH115">
            <v>45440</v>
          </cell>
          <cell r="BI115">
            <v>45471</v>
          </cell>
        </row>
        <row r="116">
          <cell r="E116" t="str">
            <v>X22073024381</v>
          </cell>
          <cell r="F116" t="str">
            <v>ANITA SO NAVARRO</v>
          </cell>
          <cell r="G116" t="str">
            <v>PUROK 5, PUROK 5, MUNTINLUPA</v>
          </cell>
          <cell r="H116" t="str">
            <v>MUNTINLUPA CITY</v>
          </cell>
          <cell r="I116" t="str">
            <v>PARAÑAQUE</v>
          </cell>
          <cell r="J116"/>
          <cell r="K116" t="str">
            <v>W/O ISSUE</v>
          </cell>
          <cell r="L116" t="str">
            <v>CHALLENGER</v>
          </cell>
          <cell r="M116" t="str">
            <v>CLOSE</v>
          </cell>
          <cell r="N116" t="str">
            <v>JSP</v>
          </cell>
          <cell r="O116">
            <v>75.326499999999996</v>
          </cell>
          <cell r="P116"/>
          <cell r="Q116">
            <v>111.98</v>
          </cell>
          <cell r="R116">
            <v>65</v>
          </cell>
          <cell r="S116" t="str">
            <v>NEW</v>
          </cell>
          <cell r="T116">
            <v>473099.32</v>
          </cell>
          <cell r="U116">
            <v>60658.54</v>
          </cell>
          <cell r="V116">
            <v>24383.87</v>
          </cell>
          <cell r="W116">
            <v>0.40198577150059989</v>
          </cell>
          <cell r="X116">
            <v>45429.482638888891</v>
          </cell>
          <cell r="Y116">
            <v>45434.379861111112</v>
          </cell>
          <cell r="Z116">
            <v>45432</v>
          </cell>
          <cell r="AA116"/>
          <cell r="AB116">
            <v>45443.88958333333</v>
          </cell>
          <cell r="AC116">
            <v>45729</v>
          </cell>
          <cell r="AD116">
            <v>14.406944444439432</v>
          </cell>
          <cell r="AE116">
            <v>9.5097222222175333</v>
          </cell>
          <cell r="AF116">
            <v>285.11041666667006</v>
          </cell>
          <cell r="AG116">
            <v>45449.827709311423</v>
          </cell>
          <cell r="AH116">
            <v>45459.0530614241</v>
          </cell>
          <cell r="AI116">
            <v>45479.482638888891</v>
          </cell>
          <cell r="AJ116">
            <v>0.46284753645031657</v>
          </cell>
          <cell r="AK116">
            <v>6.479782196969774</v>
          </cell>
          <cell r="AL116">
            <v>26</v>
          </cell>
          <cell r="AM116">
            <v>34</v>
          </cell>
          <cell r="AN116">
            <v>23.345070422535212</v>
          </cell>
          <cell r="AO116">
            <v>29.570422535211268</v>
          </cell>
          <cell r="AP116">
            <v>20.345070422535212</v>
          </cell>
          <cell r="AQ116">
            <v>44</v>
          </cell>
          <cell r="AR116">
            <v>35.200000000000003</v>
          </cell>
          <cell r="AS116">
            <v>30.200000000000003</v>
          </cell>
          <cell r="AT116">
            <v>45479.089583333327</v>
          </cell>
          <cell r="AU116">
            <v>45474.089583333327</v>
          </cell>
          <cell r="AV116"/>
          <cell r="AW116"/>
          <cell r="AX116"/>
          <cell r="AY116"/>
          <cell r="AZ116"/>
          <cell r="BA116"/>
          <cell r="BB116"/>
          <cell r="BC116"/>
          <cell r="BD116" t="str">
            <v>PAID</v>
          </cell>
          <cell r="BE116"/>
          <cell r="BF116">
            <v>45446.88958333333</v>
          </cell>
          <cell r="BG116">
            <v>24.110416666670062</v>
          </cell>
          <cell r="BH116">
            <v>45443</v>
          </cell>
          <cell r="BI116">
            <v>45471</v>
          </cell>
        </row>
        <row r="117">
          <cell r="E117" t="str">
            <v>X24020458335</v>
          </cell>
          <cell r="F117" t="str">
            <v>ALTHORP LAND HOLDINGS, INCORPORATED,</v>
          </cell>
          <cell r="G117" t="str">
            <v>CASTILLO, MALIPAY III, BACOOR</v>
          </cell>
          <cell r="H117" t="str">
            <v>BACOOR CITY</v>
          </cell>
          <cell r="I117" t="str">
            <v>DASMA</v>
          </cell>
          <cell r="J117" t="str">
            <v>execute Mar 16</v>
          </cell>
          <cell r="K117" t="str">
            <v>W/O ISSUE</v>
          </cell>
          <cell r="L117" t="str">
            <v>CHALLENGER</v>
          </cell>
          <cell r="M117" t="str">
            <v>FCOMP</v>
          </cell>
          <cell r="N117" t="str">
            <v>JSP</v>
          </cell>
          <cell r="O117">
            <v>298.55939999999975</v>
          </cell>
          <cell r="P117"/>
          <cell r="Q117">
            <v>586.29999999999995</v>
          </cell>
          <cell r="R117">
            <v>0</v>
          </cell>
          <cell r="S117" t="str">
            <v>TERMINATION</v>
          </cell>
          <cell r="T117">
            <v>416640.46</v>
          </cell>
          <cell r="U117">
            <v>303946.80000000022</v>
          </cell>
          <cell r="V117">
            <v>83478.87</v>
          </cell>
          <cell r="W117">
            <v>0.27464960973433489</v>
          </cell>
          <cell r="X117">
            <v>45349.673611111109</v>
          </cell>
          <cell r="Y117">
            <v>45357.521527777775</v>
          </cell>
          <cell r="Z117">
            <v>45355</v>
          </cell>
          <cell r="AA117"/>
          <cell r="AB117">
            <v>45365.424305555556</v>
          </cell>
          <cell r="AC117"/>
          <cell r="AD117">
            <v>15.750694444446708</v>
          </cell>
          <cell r="AE117">
            <v>7.9027777777810115</v>
          </cell>
          <cell r="AF117">
            <v>-45365.424305555556</v>
          </cell>
          <cell r="AG117">
            <v>45374.508662657499</v>
          </cell>
          <cell r="AH117">
            <v>45384.931343069875</v>
          </cell>
          <cell r="AI117">
            <v>45399.673611111109</v>
          </cell>
          <cell r="AJ117">
            <v>0.42439371141981402</v>
          </cell>
          <cell r="AK117">
            <v>-824.82589646464646</v>
          </cell>
          <cell r="AL117">
            <v>40</v>
          </cell>
          <cell r="AM117">
            <v>36</v>
          </cell>
          <cell r="AN117">
            <v>27.835051546391753</v>
          </cell>
          <cell r="AO117">
            <v>35.257731958762882</v>
          </cell>
          <cell r="AP117">
            <v>24.835051546391753</v>
          </cell>
          <cell r="AQ117">
            <v>55</v>
          </cell>
          <cell r="AR117">
            <v>44</v>
          </cell>
          <cell r="AS117">
            <v>39</v>
          </cell>
          <cell r="AT117">
            <v>45409.424305555556</v>
          </cell>
          <cell r="AU117">
            <v>45404.424305555556</v>
          </cell>
          <cell r="AV117"/>
          <cell r="AW117"/>
          <cell r="AX117"/>
          <cell r="AY117"/>
          <cell r="AZ117"/>
          <cell r="BA117"/>
          <cell r="BB117"/>
          <cell r="BC117"/>
          <cell r="BD117" t="str">
            <v>FOR AUDIT</v>
          </cell>
          <cell r="BE117" t="str">
            <v>PARTIALLY BILLED</v>
          </cell>
          <cell r="BF117">
            <v>45368.424305555556</v>
          </cell>
          <cell r="BG117">
            <v>102.5756944444438</v>
          </cell>
          <cell r="BH117">
            <v>45365</v>
          </cell>
          <cell r="BI117">
            <v>45471</v>
          </cell>
        </row>
        <row r="118">
          <cell r="E118" t="str">
            <v>X24010305955</v>
          </cell>
          <cell r="F118" t="str">
            <v>ALMARDI COMPANY INC.</v>
          </cell>
          <cell r="G118" t="str">
            <v>BEDFORD, HILLSBOROUGH SUBD, MUNTINLUPA</v>
          </cell>
          <cell r="H118" t="str">
            <v>MUNTINLUPA CITY</v>
          </cell>
          <cell r="I118" t="str">
            <v>PARAÑAQUE</v>
          </cell>
          <cell r="J118"/>
          <cell r="K118" t="str">
            <v>W/O ISSUE</v>
          </cell>
          <cell r="L118" t="str">
            <v>ECOM</v>
          </cell>
          <cell r="M118" t="str">
            <v>CLOSE</v>
          </cell>
          <cell r="N118" t="str">
            <v>RRG</v>
          </cell>
          <cell r="O118">
            <v>6.9899999999999993</v>
          </cell>
          <cell r="P118"/>
          <cell r="Q118">
            <v>10.47</v>
          </cell>
          <cell r="R118">
            <v>122</v>
          </cell>
          <cell r="S118" t="str">
            <v>MODIFICATION</v>
          </cell>
          <cell r="T118">
            <v>21465.21</v>
          </cell>
          <cell r="U118">
            <v>5961.63</v>
          </cell>
          <cell r="V118">
            <v>5961.63</v>
          </cell>
          <cell r="W118">
            <v>1</v>
          </cell>
          <cell r="X118">
            <v>45329.650694444441</v>
          </cell>
          <cell r="Y118">
            <v>45336.597222222219</v>
          </cell>
          <cell r="Z118">
            <v>45336</v>
          </cell>
          <cell r="AA118"/>
          <cell r="AB118">
            <v>45407.553472222222</v>
          </cell>
          <cell r="AC118">
            <v>45666</v>
          </cell>
          <cell r="AD118">
            <v>77.902777777781012</v>
          </cell>
          <cell r="AE118">
            <v>70.95625000000291</v>
          </cell>
          <cell r="AF118">
            <v>258.4465277777781</v>
          </cell>
          <cell r="AG118">
            <v>45346.989677495287</v>
          </cell>
          <cell r="AH118">
            <v>45355.41340630885</v>
          </cell>
          <cell r="AI118">
            <v>45379.650694444441</v>
          </cell>
          <cell r="AJ118">
            <v>2.8726649305556746</v>
          </cell>
          <cell r="AK118">
            <v>6.4611631944444525</v>
          </cell>
          <cell r="AL118">
            <v>20</v>
          </cell>
          <cell r="AM118">
            <v>32</v>
          </cell>
          <cell r="AN118">
            <v>20.33898305084746</v>
          </cell>
          <cell r="AO118">
            <v>25.762711864406779</v>
          </cell>
          <cell r="AP118">
            <v>17.33898305084746</v>
          </cell>
          <cell r="AQ118">
            <v>40</v>
          </cell>
          <cell r="AR118">
            <v>32</v>
          </cell>
          <cell r="AS118">
            <v>27</v>
          </cell>
          <cell r="AT118">
            <v>45439.553472222222</v>
          </cell>
          <cell r="AU118">
            <v>45434.553472222222</v>
          </cell>
          <cell r="AV118"/>
          <cell r="AW118"/>
          <cell r="AX118"/>
          <cell r="AY118"/>
          <cell r="AZ118"/>
          <cell r="BA118"/>
          <cell r="BB118"/>
          <cell r="BC118"/>
          <cell r="BD118" t="str">
            <v>PAID</v>
          </cell>
          <cell r="BE118"/>
          <cell r="BF118">
            <v>45410.553472222222</v>
          </cell>
          <cell r="BG118">
            <v>62.446527777778101</v>
          </cell>
          <cell r="BH118">
            <v>45407</v>
          </cell>
          <cell r="BI118">
            <v>45473</v>
          </cell>
        </row>
        <row r="119">
          <cell r="E119" t="str">
            <v>X24020412152</v>
          </cell>
          <cell r="F119" t="str">
            <v>LSA PRINTING PRESS, INC.</v>
          </cell>
          <cell r="G119" t="str">
            <v>BAYANAN, BAYANAN, BACOOR</v>
          </cell>
          <cell r="H119" t="str">
            <v>BACOOR CITY</v>
          </cell>
          <cell r="I119" t="str">
            <v>DASMA</v>
          </cell>
          <cell r="J119"/>
          <cell r="K119"/>
          <cell r="L119" t="str">
            <v>ECOM</v>
          </cell>
          <cell r="M119" t="str">
            <v>CLOSE</v>
          </cell>
          <cell r="N119" t="str">
            <v>RRG</v>
          </cell>
          <cell r="O119">
            <v>12.530000000000001</v>
          </cell>
          <cell r="P119"/>
          <cell r="Q119">
            <v>44.68</v>
          </cell>
          <cell r="R119">
            <v>0</v>
          </cell>
          <cell r="S119" t="str">
            <v>TERMINATION</v>
          </cell>
          <cell r="T119">
            <v>35776.080000000002</v>
          </cell>
          <cell r="U119">
            <v>25412.98</v>
          </cell>
          <cell r="V119">
            <v>25412.98</v>
          </cell>
          <cell r="W119">
            <v>1</v>
          </cell>
          <cell r="X119">
            <v>45387.604861111111</v>
          </cell>
          <cell r="Y119">
            <v>45393.613888888889</v>
          </cell>
          <cell r="Z119">
            <v>45388</v>
          </cell>
          <cell r="AA119"/>
          <cell r="AB119">
            <v>45427.37777777778</v>
          </cell>
          <cell r="AC119">
            <v>45561.828472222223</v>
          </cell>
          <cell r="AD119">
            <v>39.772916666668607</v>
          </cell>
          <cell r="AE119">
            <v>33.763888888890506</v>
          </cell>
          <cell r="AF119">
            <v>134.4506944444438</v>
          </cell>
          <cell r="AG119">
            <v>45406.379054659497</v>
          </cell>
          <cell r="AH119">
            <v>45415.185506272399</v>
          </cell>
          <cell r="AI119">
            <v>45437.604861111111</v>
          </cell>
          <cell r="AJ119">
            <v>1.3699560185185851</v>
          </cell>
          <cell r="AK119">
            <v>3.361267361111095</v>
          </cell>
          <cell r="AL119">
            <v>20</v>
          </cell>
          <cell r="AM119">
            <v>36</v>
          </cell>
          <cell r="AN119">
            <v>21.774193548387096</v>
          </cell>
          <cell r="AO119">
            <v>27.58064516129032</v>
          </cell>
          <cell r="AP119">
            <v>18.774193548387096</v>
          </cell>
          <cell r="AQ119">
            <v>40</v>
          </cell>
          <cell r="AR119">
            <v>32</v>
          </cell>
          <cell r="AS119">
            <v>27</v>
          </cell>
          <cell r="AT119">
            <v>45459.37777777778</v>
          </cell>
          <cell r="AU119">
            <v>45454.37777777778</v>
          </cell>
          <cell r="AV119"/>
          <cell r="AW119"/>
          <cell r="AX119"/>
          <cell r="AY119"/>
          <cell r="AZ119"/>
          <cell r="BA119"/>
          <cell r="BB119"/>
          <cell r="BC119"/>
          <cell r="BD119" t="str">
            <v>PAID</v>
          </cell>
          <cell r="BE119"/>
          <cell r="BF119">
            <v>45430.37777777778</v>
          </cell>
          <cell r="BG119">
            <v>42.622222222220444</v>
          </cell>
          <cell r="BH119">
            <v>45426</v>
          </cell>
          <cell r="BI119">
            <v>45473</v>
          </cell>
        </row>
        <row r="120">
          <cell r="E120" t="str">
            <v>X24010314920</v>
          </cell>
          <cell r="F120" t="str">
            <v>DITO TELECOMMUNITY CORPORATION</v>
          </cell>
          <cell r="G120" t="str">
            <v>STA. CATALINA, SAN ANTONIO VALLEY 1, PARANAQUE</v>
          </cell>
          <cell r="H120" t="str">
            <v>PARAÑAQUE CITY</v>
          </cell>
          <cell r="I120" t="str">
            <v>PARAÑAQUE</v>
          </cell>
          <cell r="J120"/>
          <cell r="K120" t="str">
            <v>W/O ISSUE</v>
          </cell>
          <cell r="L120" t="str">
            <v>ECOM</v>
          </cell>
          <cell r="M120" t="str">
            <v>CLOSE</v>
          </cell>
          <cell r="N120" t="str">
            <v>RRG</v>
          </cell>
          <cell r="O120">
            <v>36.459000000000003</v>
          </cell>
          <cell r="P120"/>
          <cell r="Q120">
            <v>62.5</v>
          </cell>
          <cell r="R120">
            <v>31</v>
          </cell>
          <cell r="S120" t="str">
            <v>NEW</v>
          </cell>
          <cell r="T120">
            <v>259661.28</v>
          </cell>
          <cell r="U120">
            <v>36796.730000000003</v>
          </cell>
          <cell r="V120">
            <v>36796.730000000003</v>
          </cell>
          <cell r="W120">
            <v>1</v>
          </cell>
          <cell r="X120">
            <v>45404.658333333333</v>
          </cell>
          <cell r="Y120">
            <v>45411.538888888892</v>
          </cell>
          <cell r="Z120">
            <v>45406</v>
          </cell>
          <cell r="AA120"/>
          <cell r="AB120">
            <v>45443.413194444445</v>
          </cell>
          <cell r="AC120">
            <v>45652.684027777781</v>
          </cell>
          <cell r="AD120">
            <v>38.754861111112405</v>
          </cell>
          <cell r="AE120">
            <v>31.874305555553292</v>
          </cell>
          <cell r="AF120">
            <v>209.27083333333576</v>
          </cell>
          <cell r="AG120">
            <v>45424.743835192072</v>
          </cell>
          <cell r="AH120">
            <v>45433.899969021062</v>
          </cell>
          <cell r="AI120">
            <v>45454.658333333333</v>
          </cell>
          <cell r="AJ120">
            <v>1.2590649322329996</v>
          </cell>
          <cell r="AK120">
            <v>4.982638888888947</v>
          </cell>
          <cell r="AL120">
            <v>23</v>
          </cell>
          <cell r="AM120">
            <v>36</v>
          </cell>
          <cell r="AN120">
            <v>23.085501858736059</v>
          </cell>
          <cell r="AO120">
            <v>29.241635687732341</v>
          </cell>
          <cell r="AP120">
            <v>20.085501858736059</v>
          </cell>
          <cell r="AQ120">
            <v>42</v>
          </cell>
          <cell r="AR120">
            <v>33.6</v>
          </cell>
          <cell r="AS120">
            <v>28.6</v>
          </cell>
          <cell r="AT120">
            <v>45477.013194444444</v>
          </cell>
          <cell r="AU120">
            <v>45472.013194444444</v>
          </cell>
          <cell r="AV120"/>
          <cell r="AW120"/>
          <cell r="AX120"/>
          <cell r="AY120"/>
          <cell r="AZ120"/>
          <cell r="BA120"/>
          <cell r="BB120"/>
          <cell r="BC120"/>
          <cell r="BD120" t="str">
            <v>PAID</v>
          </cell>
          <cell r="BE120" t="str">
            <v>WITH BACKJOB</v>
          </cell>
          <cell r="BF120">
            <v>45446.413194444445</v>
          </cell>
          <cell r="BG120">
            <v>26.586805555554747</v>
          </cell>
          <cell r="BH120">
            <v>45443</v>
          </cell>
          <cell r="BI120">
            <v>45473</v>
          </cell>
        </row>
        <row r="121">
          <cell r="E121" t="str">
            <v>X24010287018</v>
          </cell>
          <cell r="F121" t="str">
            <v>TURBO SYSTEMS SOUTH EAST ASIA PTE. LTD.</v>
          </cell>
          <cell r="G121" t="str">
            <v>WEST SERVICE, CUPANG, MUNTINLUPA</v>
          </cell>
          <cell r="H121" t="str">
            <v>MUNTINLUPA CITY</v>
          </cell>
          <cell r="I121" t="str">
            <v>PARAÑAQUE</v>
          </cell>
          <cell r="J121"/>
          <cell r="K121" t="str">
            <v>W/O ISSUE</v>
          </cell>
          <cell r="L121" t="str">
            <v>ECOM</v>
          </cell>
          <cell r="M121" t="str">
            <v>CLOSE</v>
          </cell>
          <cell r="N121" t="str">
            <v>RRG</v>
          </cell>
          <cell r="O121">
            <v>122.7705</v>
          </cell>
          <cell r="P121"/>
          <cell r="Q121">
            <v>162</v>
          </cell>
          <cell r="R121">
            <v>179.23</v>
          </cell>
          <cell r="S121" t="str">
            <v>NEW</v>
          </cell>
          <cell r="T121">
            <v>970621.47</v>
          </cell>
          <cell r="U121">
            <v>98864.1</v>
          </cell>
          <cell r="V121">
            <v>113331.18</v>
          </cell>
          <cell r="W121">
            <v>1.1463329965073266</v>
          </cell>
          <cell r="X121">
            <v>45443.537499999999</v>
          </cell>
          <cell r="Y121">
            <v>45449.370138888888</v>
          </cell>
          <cell r="Z121">
            <v>45446</v>
          </cell>
          <cell r="AA121"/>
          <cell r="AB121">
            <v>45453.310416666667</v>
          </cell>
          <cell r="AC121">
            <v>45653</v>
          </cell>
          <cell r="AD121">
            <v>9.7729166666686069</v>
          </cell>
          <cell r="AE121">
            <v>3.9402777777795563</v>
          </cell>
          <cell r="AF121">
            <v>199.68958333333285</v>
          </cell>
          <cell r="AG121">
            <v>45462.983543165465</v>
          </cell>
          <cell r="AH121">
            <v>45471.969154676255</v>
          </cell>
          <cell r="AI121">
            <v>45493.537499999999</v>
          </cell>
          <cell r="AJ121">
            <v>0.32654697516032122</v>
          </cell>
          <cell r="AK121">
            <v>4.5383996212121103</v>
          </cell>
          <cell r="AL121">
            <v>26</v>
          </cell>
          <cell r="AM121">
            <v>32</v>
          </cell>
          <cell r="AN121">
            <v>22.446043165467625</v>
          </cell>
          <cell r="AO121">
            <v>28.431654676258994</v>
          </cell>
          <cell r="AP121">
            <v>19.446043165467625</v>
          </cell>
          <cell r="AQ121">
            <v>44</v>
          </cell>
          <cell r="AR121">
            <v>35.200000000000003</v>
          </cell>
          <cell r="AS121">
            <v>30.200000000000003</v>
          </cell>
          <cell r="AT121">
            <v>45488.510416666664</v>
          </cell>
          <cell r="AU121">
            <v>45483.510416666664</v>
          </cell>
          <cell r="AV121"/>
          <cell r="AW121"/>
          <cell r="AX121"/>
          <cell r="AY121"/>
          <cell r="AZ121"/>
          <cell r="BA121"/>
          <cell r="BB121"/>
          <cell r="BC121"/>
          <cell r="BD121" t="str">
            <v>PAID</v>
          </cell>
          <cell r="BE121"/>
          <cell r="BF121">
            <v>45456.310416666667</v>
          </cell>
          <cell r="BG121">
            <v>16.689583333332848</v>
          </cell>
          <cell r="BH121">
            <v>45452</v>
          </cell>
          <cell r="BI121">
            <v>45473</v>
          </cell>
        </row>
        <row r="122">
          <cell r="E122" t="str">
            <v>X22114733605</v>
          </cell>
          <cell r="F122" t="str">
            <v>SAMUEL GO TAN</v>
          </cell>
          <cell r="G122" t="str">
            <v>B65L31 NICANOR ABELARDO ST., BF HOMES, PARAÑAQUE</v>
          </cell>
          <cell r="H122" t="str">
            <v>PARAÑAQUE CITY</v>
          </cell>
          <cell r="I122" t="str">
            <v>PARAÑAQUE</v>
          </cell>
          <cell r="J122" t="str">
            <v>requested for cancellation w/email to BC</v>
          </cell>
          <cell r="K122" t="str">
            <v>W/O ISSUE</v>
          </cell>
          <cell r="L122" t="str">
            <v>CHALLENGER</v>
          </cell>
          <cell r="M122" t="str">
            <v>CLOSE</v>
          </cell>
          <cell r="N122" t="str">
            <v>JSP</v>
          </cell>
          <cell r="O122">
            <v>162.8819</v>
          </cell>
          <cell r="P122"/>
          <cell r="Q122">
            <v>308.05</v>
          </cell>
          <cell r="R122">
            <v>67</v>
          </cell>
          <cell r="S122" t="str">
            <v>MODIFICATION</v>
          </cell>
          <cell r="T122">
            <v>906485.2</v>
          </cell>
          <cell r="U122">
            <v>151925.13</v>
          </cell>
          <cell r="V122">
            <v>178371.87</v>
          </cell>
          <cell r="W122">
            <v>1.1740774551254292</v>
          </cell>
          <cell r="X122">
            <v>45044</v>
          </cell>
          <cell r="Y122">
            <v>45049</v>
          </cell>
          <cell r="Z122">
            <v>45049</v>
          </cell>
          <cell r="AA122"/>
          <cell r="AB122">
            <v>45421.307638888888</v>
          </cell>
          <cell r="AC122">
            <v>45651.418749999997</v>
          </cell>
          <cell r="AD122">
            <v>377.3076388888876</v>
          </cell>
          <cell r="AE122">
            <v>372.3076388888876</v>
          </cell>
          <cell r="AF122">
            <v>230.11111111110949</v>
          </cell>
          <cell r="AG122">
            <v>45065.519230769234</v>
          </cell>
          <cell r="AH122">
            <v>45075.057692307695</v>
          </cell>
          <cell r="AI122">
            <v>45094</v>
          </cell>
          <cell r="AJ122">
            <v>11.541174836601266</v>
          </cell>
          <cell r="AK122">
            <v>4.7939814814814481</v>
          </cell>
          <cell r="AL122">
            <v>30</v>
          </cell>
          <cell r="AM122">
            <v>34</v>
          </cell>
          <cell r="AN122">
            <v>24.51923076923077</v>
          </cell>
          <cell r="AO122">
            <v>31.057692307692307</v>
          </cell>
          <cell r="AP122">
            <v>21.51923076923077</v>
          </cell>
          <cell r="AQ122">
            <v>48</v>
          </cell>
          <cell r="AR122">
            <v>38.400000000000006</v>
          </cell>
          <cell r="AS122">
            <v>33.400000000000006</v>
          </cell>
          <cell r="AT122">
            <v>45459.707638888889</v>
          </cell>
          <cell r="AU122">
            <v>45454.707638888889</v>
          </cell>
          <cell r="AV122"/>
          <cell r="AW122"/>
          <cell r="AX122"/>
          <cell r="AY122"/>
          <cell r="AZ122"/>
          <cell r="BA122"/>
          <cell r="BB122"/>
          <cell r="BC122"/>
          <cell r="BD122" t="str">
            <v>PAID</v>
          </cell>
          <cell r="BE122"/>
          <cell r="BF122">
            <v>45424.307638888888</v>
          </cell>
          <cell r="BG122">
            <v>51.692361111112405</v>
          </cell>
          <cell r="BH122">
            <v>45421</v>
          </cell>
          <cell r="BI122">
            <v>45476</v>
          </cell>
        </row>
        <row r="123">
          <cell r="E123" t="str">
            <v>X24030873562</v>
          </cell>
          <cell r="F123" t="str">
            <v>CHITO M ROXAS</v>
          </cell>
          <cell r="G123" t="str">
            <v>KALAPI, AYALA-ALABANG VILL, MUNTINLUPA</v>
          </cell>
          <cell r="H123" t="str">
            <v>MUNTINLUPA CITY</v>
          </cell>
          <cell r="I123" t="str">
            <v>PARAÑAQUE</v>
          </cell>
          <cell r="J123"/>
          <cell r="K123" t="str">
            <v>W/O ISSUE</v>
          </cell>
          <cell r="L123" t="str">
            <v>CHALLENGER</v>
          </cell>
          <cell r="M123" t="str">
            <v>CLOSE</v>
          </cell>
          <cell r="N123" t="str">
            <v>JSP</v>
          </cell>
          <cell r="O123">
            <v>208.78</v>
          </cell>
          <cell r="P123"/>
          <cell r="Q123">
            <v>300.82</v>
          </cell>
          <cell r="R123">
            <v>123</v>
          </cell>
          <cell r="S123" t="str">
            <v>MODIFICATION</v>
          </cell>
          <cell r="T123">
            <v>883889.67</v>
          </cell>
          <cell r="U123">
            <v>162017.98000000001</v>
          </cell>
          <cell r="V123">
            <v>170170.41</v>
          </cell>
          <cell r="W123">
            <v>1.0503180572921598</v>
          </cell>
          <cell r="X123">
            <v>45390.623611111114</v>
          </cell>
          <cell r="Y123">
            <v>45397.620833333334</v>
          </cell>
          <cell r="Z123">
            <v>45394</v>
          </cell>
          <cell r="AA123"/>
          <cell r="AB123">
            <v>45426.333333333336</v>
          </cell>
          <cell r="AC123">
            <v>45686</v>
          </cell>
          <cell r="AD123">
            <v>35.709722222221899</v>
          </cell>
          <cell r="AE123">
            <v>28.712500000001455</v>
          </cell>
          <cell r="AF123">
            <v>259.66666666666424</v>
          </cell>
          <cell r="AG123">
            <v>45410.637309741251</v>
          </cell>
          <cell r="AH123">
            <v>45419.774296042619</v>
          </cell>
          <cell r="AI123">
            <v>45440.623611111114</v>
          </cell>
          <cell r="AJ123">
            <v>1.1637543402777673</v>
          </cell>
          <cell r="AK123">
            <v>5.6449275362318314</v>
          </cell>
          <cell r="AL123">
            <v>28</v>
          </cell>
          <cell r="AM123">
            <v>32</v>
          </cell>
          <cell r="AN123">
            <v>23.013698630136989</v>
          </cell>
          <cell r="AO123">
            <v>29.150684931506852</v>
          </cell>
          <cell r="AP123">
            <v>20.013698630136989</v>
          </cell>
          <cell r="AQ123">
            <v>46</v>
          </cell>
          <cell r="AR123">
            <v>36.800000000000004</v>
          </cell>
          <cell r="AS123">
            <v>31.800000000000004</v>
          </cell>
          <cell r="AT123">
            <v>45463.133333333339</v>
          </cell>
          <cell r="AU123">
            <v>45458.133333333339</v>
          </cell>
          <cell r="AV123"/>
          <cell r="AW123"/>
          <cell r="AX123"/>
          <cell r="AY123"/>
          <cell r="AZ123"/>
          <cell r="BA123"/>
          <cell r="BB123"/>
          <cell r="BC123"/>
          <cell r="BD123" t="str">
            <v>PAID</v>
          </cell>
          <cell r="BE123"/>
          <cell r="BF123">
            <v>45429.333333333336</v>
          </cell>
          <cell r="BG123">
            <v>46.666666666664241</v>
          </cell>
          <cell r="BH123">
            <v>45427</v>
          </cell>
          <cell r="BI123">
            <v>45476</v>
          </cell>
        </row>
        <row r="124">
          <cell r="E124" t="str">
            <v>X24030897472</v>
          </cell>
          <cell r="F124" t="str">
            <v>EMME TRADING COMPANY INC.</v>
          </cell>
          <cell r="G124" t="str">
            <v>M.L. QUEZON, PUROK 4, TAGUIG CITY</v>
          </cell>
          <cell r="H124" t="str">
            <v>TAGUIG CITY</v>
          </cell>
          <cell r="I124" t="str">
            <v>PARAÑAQUE</v>
          </cell>
          <cell r="J124"/>
          <cell r="K124" t="str">
            <v>W/O ISSUE</v>
          </cell>
          <cell r="L124" t="str">
            <v>CHALLENGER</v>
          </cell>
          <cell r="M124" t="str">
            <v>CLOSE</v>
          </cell>
          <cell r="N124" t="str">
            <v>IJP</v>
          </cell>
          <cell r="O124">
            <v>76.490399999999994</v>
          </cell>
          <cell r="P124"/>
          <cell r="Q124">
            <v>108.2</v>
          </cell>
          <cell r="R124">
            <v>124</v>
          </cell>
          <cell r="S124" t="str">
            <v>NEW</v>
          </cell>
          <cell r="T124">
            <v>540713.21</v>
          </cell>
          <cell r="U124">
            <v>61628.07</v>
          </cell>
          <cell r="V124">
            <v>60613.42</v>
          </cell>
          <cell r="W124">
            <v>0.98353591147670205</v>
          </cell>
          <cell r="X124">
            <v>45429.476388888892</v>
          </cell>
          <cell r="Y124">
            <v>45434.384722222225</v>
          </cell>
          <cell r="Z124">
            <v>45432</v>
          </cell>
          <cell r="AA124"/>
          <cell r="AB124">
            <v>45443.888194444444</v>
          </cell>
          <cell r="AC124">
            <v>45639.398611111108</v>
          </cell>
          <cell r="AD124">
            <v>14.411805555551837</v>
          </cell>
          <cell r="AE124">
            <v>9.5034722222189885</v>
          </cell>
          <cell r="AF124">
            <v>195.51041666666424</v>
          </cell>
          <cell r="AG124">
            <v>45448.922432054358</v>
          </cell>
          <cell r="AH124">
            <v>45457.908043565149</v>
          </cell>
          <cell r="AI124">
            <v>45479.476388888892</v>
          </cell>
          <cell r="AJ124">
            <v>0.48154831063021764</v>
          </cell>
          <cell r="AK124">
            <v>4.4434185606060055</v>
          </cell>
          <cell r="AL124">
            <v>26</v>
          </cell>
          <cell r="AM124">
            <v>32</v>
          </cell>
          <cell r="AN124">
            <v>22.446043165467625</v>
          </cell>
          <cell r="AO124">
            <v>28.431654676258994</v>
          </cell>
          <cell r="AP124">
            <v>19.446043165467625</v>
          </cell>
          <cell r="AQ124">
            <v>44</v>
          </cell>
          <cell r="AR124">
            <v>35.200000000000003</v>
          </cell>
          <cell r="AS124">
            <v>30.200000000000003</v>
          </cell>
          <cell r="AT124">
            <v>45479.088194444441</v>
          </cell>
          <cell r="AU124">
            <v>45474.088194444441</v>
          </cell>
          <cell r="AV124"/>
          <cell r="AW124"/>
          <cell r="AX124"/>
          <cell r="AY124"/>
          <cell r="AZ124"/>
          <cell r="BA124"/>
          <cell r="BB124"/>
          <cell r="BC124"/>
          <cell r="BD124" t="str">
            <v>PAID</v>
          </cell>
          <cell r="BE124" t="str">
            <v>WITH BACKJOB</v>
          </cell>
          <cell r="BF124">
            <v>45446.888194444444</v>
          </cell>
          <cell r="BG124">
            <v>29.111805555556202</v>
          </cell>
          <cell r="BH124">
            <v>45443</v>
          </cell>
          <cell r="BI124">
            <v>45476</v>
          </cell>
        </row>
        <row r="125">
          <cell r="E125" t="str">
            <v>X24010312837</v>
          </cell>
          <cell r="F125" t="str">
            <v>DITO TELECOMMUNITY CORPORATION</v>
          </cell>
          <cell r="G125" t="str">
            <v>PRES. M. ROXAS, MALACANANG VILL, PARANAQUE</v>
          </cell>
          <cell r="H125" t="str">
            <v>PARAÑAQUE CITY</v>
          </cell>
          <cell r="I125" t="str">
            <v>PARAÑAQUE</v>
          </cell>
          <cell r="J125"/>
          <cell r="K125" t="str">
            <v>W/O ISSUE</v>
          </cell>
          <cell r="L125" t="str">
            <v>CHALLENGER</v>
          </cell>
          <cell r="M125" t="str">
            <v>CLOSE</v>
          </cell>
          <cell r="N125" t="str">
            <v>JSP</v>
          </cell>
          <cell r="O125">
            <v>65.7988</v>
          </cell>
          <cell r="P125"/>
          <cell r="Q125">
            <v>87.12</v>
          </cell>
          <cell r="R125">
            <v>31</v>
          </cell>
          <cell r="S125" t="str">
            <v>NEW</v>
          </cell>
          <cell r="T125">
            <v>307467.90000000002</v>
          </cell>
          <cell r="U125">
            <v>52986.25</v>
          </cell>
          <cell r="V125">
            <v>53836.62</v>
          </cell>
          <cell r="W125">
            <v>1.0160488806058177</v>
          </cell>
          <cell r="X125">
            <v>45432.650694444441</v>
          </cell>
          <cell r="Y125">
            <v>45436.388194444444</v>
          </cell>
          <cell r="Z125">
            <v>45436</v>
          </cell>
          <cell r="AA125"/>
          <cell r="AB125">
            <v>45453.373611111114</v>
          </cell>
          <cell r="AC125">
            <v>45667</v>
          </cell>
          <cell r="AD125">
            <v>20.722916666672972</v>
          </cell>
          <cell r="AE125">
            <v>16.985416666670062</v>
          </cell>
          <cell r="AF125">
            <v>213.62638888888614</v>
          </cell>
          <cell r="AG125">
            <v>45452.73619630318</v>
          </cell>
          <cell r="AH125">
            <v>45461.89233013217</v>
          </cell>
          <cell r="AI125">
            <v>45482.650694444441</v>
          </cell>
          <cell r="AJ125">
            <v>0.67324451489553505</v>
          </cell>
          <cell r="AK125">
            <v>5.0863425925925272</v>
          </cell>
          <cell r="AL125">
            <v>23</v>
          </cell>
          <cell r="AM125">
            <v>36</v>
          </cell>
          <cell r="AN125">
            <v>23.085501858736059</v>
          </cell>
          <cell r="AO125">
            <v>29.241635687732341</v>
          </cell>
          <cell r="AP125">
            <v>20.085501858736059</v>
          </cell>
          <cell r="AQ125">
            <v>42</v>
          </cell>
          <cell r="AR125">
            <v>33.6</v>
          </cell>
          <cell r="AS125">
            <v>28.6</v>
          </cell>
          <cell r="AT125">
            <v>45486.973611111112</v>
          </cell>
          <cell r="AU125">
            <v>45481.973611111112</v>
          </cell>
          <cell r="AV125"/>
          <cell r="AW125"/>
          <cell r="AX125"/>
          <cell r="AY125"/>
          <cell r="AZ125"/>
          <cell r="BA125"/>
          <cell r="BB125"/>
          <cell r="BC125"/>
          <cell r="BD125" t="str">
            <v>PAID</v>
          </cell>
          <cell r="BE125"/>
          <cell r="BF125">
            <v>45456.373611111114</v>
          </cell>
          <cell r="BG125">
            <v>19.62638888888614</v>
          </cell>
          <cell r="BH125">
            <v>45451</v>
          </cell>
          <cell r="BI125">
            <v>45476</v>
          </cell>
        </row>
        <row r="126">
          <cell r="E126" t="str">
            <v>X24010064308</v>
          </cell>
          <cell r="F126" t="str">
            <v>MJC MANAGEMENT CORPORATION</v>
          </cell>
          <cell r="G126" t="str">
            <v>SAN ENRIQUE, AYALA-ALABANG VILL, MUNTINLUPA</v>
          </cell>
          <cell r="H126" t="str">
            <v>MUNTINLUPA CITY</v>
          </cell>
          <cell r="I126" t="str">
            <v>PARAÑAQUE</v>
          </cell>
          <cell r="J126"/>
          <cell r="K126" t="str">
            <v>W/O ISSUE</v>
          </cell>
          <cell r="L126" t="str">
            <v>POWERHOUSE</v>
          </cell>
          <cell r="M126" t="str">
            <v>TECO</v>
          </cell>
          <cell r="N126" t="str">
            <v>JGR</v>
          </cell>
          <cell r="O126">
            <v>16.232799999999997</v>
          </cell>
          <cell r="P126"/>
          <cell r="Q126">
            <v>33.979999999999997</v>
          </cell>
          <cell r="R126">
            <v>80</v>
          </cell>
          <cell r="S126" t="str">
            <v>NEW</v>
          </cell>
          <cell r="T126">
            <v>246296.65</v>
          </cell>
          <cell r="U126">
            <v>19089.450000000004</v>
          </cell>
          <cell r="V126"/>
          <cell r="W126">
            <v>0</v>
          </cell>
          <cell r="X126">
            <v>45334.541666666664</v>
          </cell>
          <cell r="Y126">
            <v>45342.518750000003</v>
          </cell>
          <cell r="Z126">
            <v>45336</v>
          </cell>
          <cell r="AA126"/>
          <cell r="AB126">
            <v>45342.542361111111</v>
          </cell>
          <cell r="AC126">
            <v>45770.459027777775</v>
          </cell>
          <cell r="AD126">
            <v>8.0006944444467081</v>
          </cell>
          <cell r="AE126">
            <v>2.361111110803904E-2</v>
          </cell>
          <cell r="AF126">
            <v>427.91666666666424</v>
          </cell>
          <cell r="AG126">
            <v>45352.61604683195</v>
          </cell>
          <cell r="AH126">
            <v>45361.2358815427</v>
          </cell>
          <cell r="AI126">
            <v>45384.541666666664</v>
          </cell>
          <cell r="AJ126">
            <v>0.28473059640530929</v>
          </cell>
          <cell r="AK126">
            <v>10.697916666666606</v>
          </cell>
          <cell r="AL126">
            <v>20</v>
          </cell>
          <cell r="AM126">
            <v>34</v>
          </cell>
          <cell r="AN126">
            <v>21.074380165289259</v>
          </cell>
          <cell r="AO126">
            <v>26.694214876033058</v>
          </cell>
          <cell r="AP126">
            <v>18.074380165289259</v>
          </cell>
          <cell r="AQ126">
            <v>40</v>
          </cell>
          <cell r="AR126">
            <v>32</v>
          </cell>
          <cell r="AS126">
            <v>27</v>
          </cell>
          <cell r="AT126">
            <v>45374.542361111111</v>
          </cell>
          <cell r="AU126">
            <v>45369.542361111111</v>
          </cell>
          <cell r="AV126"/>
          <cell r="AW126"/>
          <cell r="AX126"/>
          <cell r="AY126"/>
          <cell r="AZ126"/>
          <cell r="BA126"/>
          <cell r="BB126"/>
          <cell r="BC126" t="str">
            <v>PAI</v>
          </cell>
          <cell r="BD126" t="str">
            <v>PAID</v>
          </cell>
          <cell r="BE126"/>
          <cell r="BF126">
            <v>45345.542361111111</v>
          </cell>
          <cell r="BG126">
            <v>143.45763888888905</v>
          </cell>
          <cell r="BH126">
            <v>45341</v>
          </cell>
          <cell r="BI126">
            <v>45489</v>
          </cell>
        </row>
        <row r="127">
          <cell r="E127" t="str">
            <v>X23124850782</v>
          </cell>
          <cell r="F127" t="str">
            <v>ALEJANDRO S. FRANCISCO</v>
          </cell>
          <cell r="G127" t="str">
            <v>BLOCK 5, BRAZILIA HEIGHTS, MUNTINLUPA</v>
          </cell>
          <cell r="H127" t="str">
            <v>MUNTINLUPA CITY</v>
          </cell>
          <cell r="I127" t="str">
            <v>PARAÑAQUE</v>
          </cell>
          <cell r="J127"/>
          <cell r="K127"/>
          <cell r="L127" t="str">
            <v>POWERHOUSE</v>
          </cell>
          <cell r="M127" t="str">
            <v>CLOSE</v>
          </cell>
          <cell r="N127" t="str">
            <v>JSP</v>
          </cell>
          <cell r="O127">
            <v>11.292800000000002</v>
          </cell>
          <cell r="P127"/>
          <cell r="Q127">
            <v>19.5</v>
          </cell>
          <cell r="R127">
            <v>31</v>
          </cell>
          <cell r="S127" t="str">
            <v>MODIFICATION</v>
          </cell>
          <cell r="T127">
            <v>138810.35</v>
          </cell>
          <cell r="U127">
            <v>11151.89</v>
          </cell>
          <cell r="V127">
            <v>12410.87</v>
          </cell>
          <cell r="W127">
            <v>1.1128938682142671</v>
          </cell>
          <cell r="X127">
            <v>45300.576388888891</v>
          </cell>
          <cell r="Y127">
            <v>45302.52847222222</v>
          </cell>
          <cell r="Z127">
            <v>45307</v>
          </cell>
          <cell r="AA127"/>
          <cell r="AB127">
            <v>45311.315972222219</v>
          </cell>
          <cell r="AC127">
            <v>45694</v>
          </cell>
          <cell r="AD127">
            <v>10.739583333328483</v>
          </cell>
          <cell r="AE127">
            <v>8.7874999999985448</v>
          </cell>
          <cell r="AF127">
            <v>382.68402777778101</v>
          </cell>
          <cell r="AG127">
            <v>45319.350582437277</v>
          </cell>
          <cell r="AH127">
            <v>45328.157034050178</v>
          </cell>
          <cell r="AI127">
            <v>45350.576388888891</v>
          </cell>
          <cell r="AJ127">
            <v>0.36991898148131441</v>
          </cell>
          <cell r="AK127">
            <v>9.5671006944445249</v>
          </cell>
          <cell r="AL127">
            <v>20</v>
          </cell>
          <cell r="AM127">
            <v>36</v>
          </cell>
          <cell r="AN127">
            <v>21.774193548387096</v>
          </cell>
          <cell r="AO127">
            <v>27.58064516129032</v>
          </cell>
          <cell r="AP127">
            <v>18.774193548387096</v>
          </cell>
          <cell r="AQ127">
            <v>40</v>
          </cell>
          <cell r="AR127">
            <v>32</v>
          </cell>
          <cell r="AS127">
            <v>27</v>
          </cell>
          <cell r="AT127">
            <v>45343.315972222219</v>
          </cell>
          <cell r="AU127">
            <v>45338.315972222219</v>
          </cell>
          <cell r="AV127"/>
          <cell r="AW127"/>
          <cell r="AX127"/>
          <cell r="AY127"/>
          <cell r="AZ127"/>
          <cell r="BA127"/>
          <cell r="BB127"/>
          <cell r="BC127"/>
          <cell r="BD127" t="str">
            <v>PAID</v>
          </cell>
          <cell r="BE127"/>
          <cell r="BF127">
            <v>45314.315972222219</v>
          </cell>
          <cell r="BG127">
            <v>174.68402777778101</v>
          </cell>
          <cell r="BH127">
            <v>45310</v>
          </cell>
          <cell r="BI127">
            <v>45489</v>
          </cell>
        </row>
        <row r="128">
          <cell r="E128" t="str">
            <v>X22031115703</v>
          </cell>
          <cell r="F128" t="str">
            <v>DITO TELECOMMUNITY CORPORATION</v>
          </cell>
          <cell r="G128" t="str">
            <v>LAZO COURT, ALMANZA I, LAS PINAS CITY</v>
          </cell>
          <cell r="H128" t="str">
            <v>LAS PIÑAS CITY</v>
          </cell>
          <cell r="I128" t="str">
            <v>PARAÑAQUE</v>
          </cell>
          <cell r="J128" t="str">
            <v>for FCOMP</v>
          </cell>
          <cell r="K128" t="str">
            <v>W/O ISSUE</v>
          </cell>
          <cell r="L128" t="str">
            <v>POWERHOUSE</v>
          </cell>
          <cell r="M128" t="str">
            <v>CLOSE</v>
          </cell>
          <cell r="N128" t="str">
            <v>DSB</v>
          </cell>
          <cell r="O128">
            <v>11.363300000000001</v>
          </cell>
          <cell r="P128"/>
          <cell r="Q128">
            <v>36.82</v>
          </cell>
          <cell r="R128">
            <v>31</v>
          </cell>
          <cell r="S128" t="str">
            <v>NEW</v>
          </cell>
          <cell r="T128">
            <v>174196.42</v>
          </cell>
          <cell r="U128">
            <v>20950.099999999999</v>
          </cell>
          <cell r="V128">
            <v>20950.099999999999</v>
          </cell>
          <cell r="W128">
            <v>1</v>
          </cell>
          <cell r="X128">
            <v>45335.643750000003</v>
          </cell>
          <cell r="Y128">
            <v>45336.595138888886</v>
          </cell>
          <cell r="Z128">
            <v>45210</v>
          </cell>
          <cell r="AA128"/>
          <cell r="AB128">
            <v>45348.436805555553</v>
          </cell>
          <cell r="AC128">
            <v>45743</v>
          </cell>
          <cell r="AD128">
            <v>12.793055555550382</v>
          </cell>
          <cell r="AE128">
            <v>11.841666666667152</v>
          </cell>
          <cell r="AF128">
            <v>394.56319444444671</v>
          </cell>
          <cell r="AG128">
            <v>45354.417943548389</v>
          </cell>
          <cell r="AH128">
            <v>45363.224395161291</v>
          </cell>
          <cell r="AI128">
            <v>45385.643750000003</v>
          </cell>
          <cell r="AJ128">
            <v>0.44064969135784643</v>
          </cell>
          <cell r="AK128">
            <v>9.8640798611111684</v>
          </cell>
          <cell r="AL128">
            <v>20</v>
          </cell>
          <cell r="AM128">
            <v>36</v>
          </cell>
          <cell r="AN128">
            <v>21.774193548387096</v>
          </cell>
          <cell r="AO128">
            <v>27.58064516129032</v>
          </cell>
          <cell r="AP128">
            <v>18.774193548387096</v>
          </cell>
          <cell r="AQ128">
            <v>40</v>
          </cell>
          <cell r="AR128">
            <v>32</v>
          </cell>
          <cell r="AS128">
            <v>27</v>
          </cell>
          <cell r="AT128">
            <v>45380.436805555553</v>
          </cell>
          <cell r="AU128">
            <v>45375.436805555553</v>
          </cell>
          <cell r="AV128"/>
          <cell r="AW128"/>
          <cell r="AX128"/>
          <cell r="AY128"/>
          <cell r="AZ128"/>
          <cell r="BA128"/>
          <cell r="BB128"/>
          <cell r="BC128"/>
          <cell r="BD128" t="str">
            <v>PAID</v>
          </cell>
          <cell r="BE128" t="str">
            <v>WITH BACKJOB</v>
          </cell>
          <cell r="BF128">
            <v>45351.436805555553</v>
          </cell>
          <cell r="BG128">
            <v>137.56319444444671</v>
          </cell>
          <cell r="BH128">
            <v>45346</v>
          </cell>
          <cell r="BI128">
            <v>45489</v>
          </cell>
        </row>
        <row r="129">
          <cell r="E129" t="str">
            <v>X24010007435</v>
          </cell>
          <cell r="F129" t="str">
            <v>SAN MIGUEL PAPER PACKAGING CORPORATION</v>
          </cell>
          <cell r="G129" t="str">
            <v>DR. A. SANTOS, BF HOMES, PARANAQUE</v>
          </cell>
          <cell r="H129" t="str">
            <v>PARAÑAQUE CITY</v>
          </cell>
          <cell r="I129" t="str">
            <v>PARAÑAQUE</v>
          </cell>
          <cell r="J129"/>
          <cell r="K129" t="str">
            <v>W/O ISSUE</v>
          </cell>
          <cell r="L129" t="str">
            <v>ECOM</v>
          </cell>
          <cell r="M129" t="str">
            <v>CLOSE</v>
          </cell>
          <cell r="N129" t="str">
            <v>RRG</v>
          </cell>
          <cell r="O129">
            <v>355.30610000000001</v>
          </cell>
          <cell r="P129"/>
          <cell r="Q129">
            <v>510.8</v>
          </cell>
          <cell r="R129">
            <v>573</v>
          </cell>
          <cell r="S129" t="str">
            <v>NEW</v>
          </cell>
          <cell r="T129">
            <v>2402073.44</v>
          </cell>
          <cell r="U129">
            <v>285918.52</v>
          </cell>
          <cell r="V129">
            <v>183397.38</v>
          </cell>
          <cell r="W129">
            <v>0.64143232134805395</v>
          </cell>
          <cell r="X129">
            <v>45447.629166666666</v>
          </cell>
          <cell r="Y129">
            <v>45450.413194444445</v>
          </cell>
          <cell r="Z129">
            <v>45449</v>
          </cell>
          <cell r="AA129"/>
          <cell r="AB129">
            <v>45472.357638888891</v>
          </cell>
          <cell r="AC129">
            <v>45722.299305555556</v>
          </cell>
          <cell r="AD129">
            <v>24.728472222224809</v>
          </cell>
          <cell r="AE129">
            <v>21.944444444445253</v>
          </cell>
          <cell r="AF129">
            <v>249.9416666666657</v>
          </cell>
          <cell r="AG129">
            <v>45464.399940305637</v>
          </cell>
          <cell r="AH129">
            <v>45472.672146609359</v>
          </cell>
          <cell r="AI129">
            <v>45497.629166666666</v>
          </cell>
          <cell r="AJ129">
            <v>0.93806921799526721</v>
          </cell>
          <cell r="AK129">
            <v>4.5443939393939221</v>
          </cell>
          <cell r="AL129">
            <v>40</v>
          </cell>
          <cell r="AM129">
            <v>23</v>
          </cell>
          <cell r="AN129">
            <v>19.770773638968482</v>
          </cell>
          <cell r="AO129">
            <v>25.04297994269341</v>
          </cell>
          <cell r="AP129">
            <v>16.770773638968482</v>
          </cell>
          <cell r="AQ129">
            <v>55</v>
          </cell>
          <cell r="AR129">
            <v>44</v>
          </cell>
          <cell r="AS129">
            <v>39</v>
          </cell>
          <cell r="AT129">
            <v>45516.357638888891</v>
          </cell>
          <cell r="AU129">
            <v>45511.357638888891</v>
          </cell>
          <cell r="AV129"/>
          <cell r="AW129"/>
          <cell r="AX129"/>
          <cell r="AY129"/>
          <cell r="AZ129"/>
          <cell r="BA129"/>
          <cell r="BB129"/>
          <cell r="BC129"/>
          <cell r="BD129" t="str">
            <v>PAID</v>
          </cell>
          <cell r="BE129"/>
          <cell r="BF129">
            <v>45475.357638888891</v>
          </cell>
          <cell r="BG129">
            <v>17.642361111109494</v>
          </cell>
          <cell r="BH129">
            <v>45458</v>
          </cell>
          <cell r="BI129">
            <v>45493</v>
          </cell>
        </row>
        <row r="130">
          <cell r="E130" t="str">
            <v>X24041124107</v>
          </cell>
          <cell r="F130" t="str">
            <v>MERCURY DRUG CORPORATION</v>
          </cell>
          <cell r="G130" t="str">
            <v>DR. A. SANTOS, BF HOMES, PARANAQUE</v>
          </cell>
          <cell r="H130" t="str">
            <v>PARAÑAQUE CITY</v>
          </cell>
          <cell r="I130" t="str">
            <v>PARAÑAQUE</v>
          </cell>
          <cell r="J130"/>
          <cell r="K130" t="str">
            <v>W/O ISSUE</v>
          </cell>
          <cell r="L130" t="str">
            <v>ECOM</v>
          </cell>
          <cell r="M130" t="str">
            <v>TECO</v>
          </cell>
          <cell r="N130" t="str">
            <v>RRG</v>
          </cell>
          <cell r="O130">
            <v>73.401300000000006</v>
          </cell>
          <cell r="P130"/>
          <cell r="Q130">
            <v>100.22</v>
          </cell>
          <cell r="R130">
            <v>140</v>
          </cell>
          <cell r="S130" t="str">
            <v>NEW</v>
          </cell>
          <cell r="T130">
            <v>772833.16</v>
          </cell>
          <cell r="U130">
            <v>59140.45</v>
          </cell>
          <cell r="V130">
            <v>24878.1</v>
          </cell>
          <cell r="W130">
            <v>0.42066132401765627</v>
          </cell>
          <cell r="X130">
            <v>45450.579861111109</v>
          </cell>
          <cell r="Y130">
            <v>45457.561805555553</v>
          </cell>
          <cell r="Z130">
            <v>45470</v>
          </cell>
          <cell r="AA130">
            <v>45472.345833333333</v>
          </cell>
          <cell r="AB130">
            <v>45472.345833333333</v>
          </cell>
          <cell r="AC130">
            <v>45791</v>
          </cell>
          <cell r="AD130">
            <v>21.765972222223354</v>
          </cell>
          <cell r="AE130">
            <v>14.784027777779556</v>
          </cell>
          <cell r="AF130">
            <v>318.65416666666715</v>
          </cell>
          <cell r="AG130">
            <v>45469.058460332897</v>
          </cell>
          <cell r="AH130">
            <v>45477.786086792046</v>
          </cell>
          <cell r="AI130">
            <v>45500.579861111109</v>
          </cell>
          <cell r="AJ130">
            <v>0.76003462786839693</v>
          </cell>
          <cell r="AK130">
            <v>7.5870039682539794</v>
          </cell>
          <cell r="AL130">
            <v>23</v>
          </cell>
          <cell r="AM130">
            <v>32</v>
          </cell>
          <cell r="AN130">
            <v>21.478599221789885</v>
          </cell>
          <cell r="AO130">
            <v>27.206225680933851</v>
          </cell>
          <cell r="AP130">
            <v>18.478599221789885</v>
          </cell>
          <cell r="AQ130">
            <v>42</v>
          </cell>
          <cell r="AR130">
            <v>33.6</v>
          </cell>
          <cell r="AS130">
            <v>28.6</v>
          </cell>
          <cell r="AT130">
            <v>45505.945833333331</v>
          </cell>
          <cell r="AU130">
            <v>45500.945833333331</v>
          </cell>
          <cell r="AV130"/>
          <cell r="AW130"/>
          <cell r="AX130"/>
          <cell r="AY130"/>
          <cell r="AZ130"/>
          <cell r="BA130"/>
          <cell r="BB130"/>
          <cell r="BC130"/>
          <cell r="BD130" t="str">
            <v>PAID</v>
          </cell>
          <cell r="BE130" t="str">
            <v>WITH BACKJOB</v>
          </cell>
          <cell r="BF130">
            <v>45475.345833333333</v>
          </cell>
          <cell r="BG130">
            <v>17.654166666667152</v>
          </cell>
          <cell r="BH130">
            <v>45471</v>
          </cell>
          <cell r="BI130">
            <v>45493</v>
          </cell>
        </row>
        <row r="131">
          <cell r="E131" t="str">
            <v>X23114542164</v>
          </cell>
          <cell r="F131" t="str">
            <v>MIGUEL ALMANZOR SINGSON</v>
          </cell>
          <cell r="G131" t="str">
            <v>LANCASTER, HILLSBOROUGH SUBD, MUNTINLUPA</v>
          </cell>
          <cell r="H131" t="str">
            <v>MUNTINLUPA CITY</v>
          </cell>
          <cell r="I131" t="str">
            <v>PARAÑAQUE</v>
          </cell>
          <cell r="J131"/>
          <cell r="K131" t="str">
            <v>W/O ISSUE</v>
          </cell>
          <cell r="L131" t="str">
            <v>ECOM</v>
          </cell>
          <cell r="M131" t="str">
            <v>COMP</v>
          </cell>
          <cell r="N131" t="str">
            <v>RRG</v>
          </cell>
          <cell r="O131">
            <v>98.7273</v>
          </cell>
          <cell r="P131"/>
          <cell r="Q131">
            <v>141.44999999999999</v>
          </cell>
          <cell r="R131">
            <v>77</v>
          </cell>
          <cell r="S131" t="str">
            <v>MODIFICATION</v>
          </cell>
          <cell r="T131">
            <v>463772.64</v>
          </cell>
          <cell r="U131">
            <v>79125.759999999995</v>
          </cell>
          <cell r="V131">
            <v>72229.84</v>
          </cell>
          <cell r="W131">
            <v>0.91284860960577185</v>
          </cell>
          <cell r="X131">
            <v>45407.668749999997</v>
          </cell>
          <cell r="Y131">
            <v>45414.546527777777</v>
          </cell>
          <cell r="Z131">
            <v>45413</v>
          </cell>
          <cell r="AA131">
            <v>45468.290277777778</v>
          </cell>
          <cell r="AB131">
            <v>45468.290277777778</v>
          </cell>
          <cell r="AC131">
            <v>45863.566666666666</v>
          </cell>
          <cell r="AD131">
            <v>60.621527777781012</v>
          </cell>
          <cell r="AE131">
            <v>53.743750000001455</v>
          </cell>
          <cell r="AF131">
            <v>395.2763888888876</v>
          </cell>
          <cell r="AG131">
            <v>45428.01382042253</v>
          </cell>
          <cell r="AH131">
            <v>45437.239172535206</v>
          </cell>
          <cell r="AI131">
            <v>45457.668749999997</v>
          </cell>
          <cell r="AJ131">
            <v>1.9475694444445482</v>
          </cell>
          <cell r="AK131">
            <v>8.9835542929292629</v>
          </cell>
          <cell r="AL131">
            <v>26</v>
          </cell>
          <cell r="AM131">
            <v>34</v>
          </cell>
          <cell r="AN131">
            <v>23.345070422535212</v>
          </cell>
          <cell r="AO131">
            <v>29.570422535211268</v>
          </cell>
          <cell r="AP131">
            <v>20.345070422535212</v>
          </cell>
          <cell r="AQ131">
            <v>44</v>
          </cell>
          <cell r="AR131">
            <v>35.200000000000003</v>
          </cell>
          <cell r="AS131">
            <v>30.200000000000003</v>
          </cell>
          <cell r="AT131">
            <v>45503.490277777775</v>
          </cell>
          <cell r="AU131">
            <v>45498.490277777775</v>
          </cell>
          <cell r="AV131"/>
          <cell r="AW131"/>
          <cell r="AX131"/>
          <cell r="AY131"/>
          <cell r="AZ131"/>
          <cell r="BA131"/>
          <cell r="BB131"/>
          <cell r="BC131"/>
          <cell r="BD131" t="str">
            <v>PAID</v>
          </cell>
          <cell r="BE131" t="str">
            <v>WITH BACKJOB</v>
          </cell>
          <cell r="BF131">
            <v>45471.290277777778</v>
          </cell>
          <cell r="BG131">
            <v>21.709722222221899</v>
          </cell>
          <cell r="BH131">
            <v>45463</v>
          </cell>
          <cell r="BI131">
            <v>45493</v>
          </cell>
        </row>
        <row r="132">
          <cell r="E132" t="str">
            <v>R23216876</v>
          </cell>
          <cell r="F132" t="str">
            <v>LIAO,, KELSEY NATHANIEL LEE,</v>
          </cell>
          <cell r="G132" t="str">
            <v>DEUTERONOMY, BF HOMES MARTINVILLE SUBD, LAS PINAS CITY</v>
          </cell>
          <cell r="H132" t="str">
            <v>LAS PIÑAS CITY</v>
          </cell>
          <cell r="I132" t="str">
            <v>PARAÑAQUE</v>
          </cell>
          <cell r="J132"/>
          <cell r="K132" t="str">
            <v>W/O ISSUE</v>
          </cell>
          <cell r="L132" t="str">
            <v>ECOM</v>
          </cell>
          <cell r="M132" t="str">
            <v>FCOMP</v>
          </cell>
          <cell r="N132" t="str">
            <v>RRG</v>
          </cell>
          <cell r="O132">
            <v>2.54</v>
          </cell>
          <cell r="P132"/>
          <cell r="Q132">
            <v>3.55</v>
          </cell>
          <cell r="R132">
            <v>0</v>
          </cell>
          <cell r="S132" t="str">
            <v>PCA RELOC</v>
          </cell>
          <cell r="T132">
            <v>15252.47</v>
          </cell>
          <cell r="U132">
            <v>2046.18</v>
          </cell>
          <cell r="V132">
            <v>2046.14</v>
          </cell>
          <cell r="W132">
            <v>0.99998045137768921</v>
          </cell>
          <cell r="X132">
            <v>45453.645833333336</v>
          </cell>
          <cell r="Y132">
            <v>45461.624305555553</v>
          </cell>
          <cell r="Z132">
            <v>45456</v>
          </cell>
          <cell r="AA132"/>
          <cell r="AB132">
            <v>45492.560416666667</v>
          </cell>
          <cell r="AC132"/>
          <cell r="AD132">
            <v>38.914583333331393</v>
          </cell>
          <cell r="AE132">
            <v>30.93611111111386</v>
          </cell>
          <cell r="AF132">
            <v>-45492.560416666667</v>
          </cell>
          <cell r="AG132">
            <v>45472.420026881722</v>
          </cell>
          <cell r="AH132">
            <v>45481.226478494624</v>
          </cell>
          <cell r="AI132">
            <v>45503.645833333336</v>
          </cell>
          <cell r="AJ132">
            <v>1.3403912037036367</v>
          </cell>
          <cell r="AK132">
            <v>-1137.3140104166666</v>
          </cell>
          <cell r="AL132">
            <v>20</v>
          </cell>
          <cell r="AM132">
            <v>36</v>
          </cell>
          <cell r="AN132">
            <v>21.774193548387096</v>
          </cell>
          <cell r="AO132">
            <v>27.58064516129032</v>
          </cell>
          <cell r="AP132">
            <v>18.774193548387096</v>
          </cell>
          <cell r="AQ132">
            <v>40</v>
          </cell>
          <cell r="AR132">
            <v>32</v>
          </cell>
          <cell r="AS132">
            <v>27</v>
          </cell>
          <cell r="AT132">
            <v>45524.560416666667</v>
          </cell>
          <cell r="AU132">
            <v>45519.560416666667</v>
          </cell>
          <cell r="AV132"/>
          <cell r="AW132"/>
          <cell r="AX132"/>
          <cell r="AY132"/>
          <cell r="AZ132"/>
          <cell r="BA132"/>
          <cell r="BB132"/>
          <cell r="BC132"/>
          <cell r="BD132" t="str">
            <v>FOR AUDIT</v>
          </cell>
          <cell r="BE132" t="str">
            <v>PARTIALLY BILLED</v>
          </cell>
          <cell r="BF132">
            <v>45495.560416666667</v>
          </cell>
          <cell r="BG132">
            <v>-2.5604166666671517</v>
          </cell>
          <cell r="BH132">
            <v>45475</v>
          </cell>
          <cell r="BI132">
            <v>45493</v>
          </cell>
        </row>
        <row r="133">
          <cell r="E133" t="str">
            <v>X24010328074</v>
          </cell>
          <cell r="F133" t="str">
            <v>UDENNA ENVIRONMENTAL SERVICES INC.</v>
          </cell>
          <cell r="G133" t="str">
            <v>STA. MARIA, TAGUIG BAGUMBAYAN INDL ASS INC, TAGUIG CITY</v>
          </cell>
          <cell r="H133" t="str">
            <v>TAGUIG CITY</v>
          </cell>
          <cell r="I133" t="str">
            <v>PARAÑAQUE</v>
          </cell>
          <cell r="J133"/>
          <cell r="K133" t="str">
            <v>W/O ISSUE</v>
          </cell>
          <cell r="L133" t="str">
            <v>VJC</v>
          </cell>
          <cell r="M133" t="str">
            <v>FCOMP</v>
          </cell>
          <cell r="N133" t="str">
            <v>JSB</v>
          </cell>
          <cell r="O133">
            <v>22.389999999999997</v>
          </cell>
          <cell r="P133"/>
          <cell r="Q133">
            <v>964.72</v>
          </cell>
          <cell r="R133">
            <v>0</v>
          </cell>
          <cell r="S133" t="str">
            <v>TERMINATION</v>
          </cell>
          <cell r="T133">
            <v>87638.25</v>
          </cell>
          <cell r="U133">
            <v>88793.26999999999</v>
          </cell>
          <cell r="V133">
            <v>93186.349999999991</v>
          </cell>
          <cell r="W133">
            <v>1.0494753712753231</v>
          </cell>
          <cell r="X133">
            <v>45329.64166666667</v>
          </cell>
          <cell r="Y133">
            <v>45334.606944444444</v>
          </cell>
          <cell r="Z133">
            <v>45335</v>
          </cell>
          <cell r="AA133"/>
          <cell r="AB133">
            <v>45357.640972222223</v>
          </cell>
          <cell r="AC133"/>
          <cell r="AD133">
            <v>27.999305555553292</v>
          </cell>
          <cell r="AE133">
            <v>23.034027777779556</v>
          </cell>
          <cell r="AF133">
            <v>-45357.640972222223</v>
          </cell>
          <cell r="AG133">
            <v>45354.47671821306</v>
          </cell>
          <cell r="AH133">
            <v>45364.899398625435</v>
          </cell>
          <cell r="AI133">
            <v>45379.64166666667</v>
          </cell>
          <cell r="AJ133">
            <v>0.75442573302463034</v>
          </cell>
          <cell r="AK133">
            <v>-824.68438131313133</v>
          </cell>
          <cell r="AL133">
            <v>40</v>
          </cell>
          <cell r="AM133">
            <v>36</v>
          </cell>
          <cell r="AN133">
            <v>27.835051546391753</v>
          </cell>
          <cell r="AO133">
            <v>35.257731958762882</v>
          </cell>
          <cell r="AP133">
            <v>24.835051546391753</v>
          </cell>
          <cell r="AQ133">
            <v>55</v>
          </cell>
          <cell r="AR133">
            <v>44</v>
          </cell>
          <cell r="AS133">
            <v>39</v>
          </cell>
          <cell r="AT133">
            <v>45401.640972222223</v>
          </cell>
          <cell r="AU133">
            <v>45396.640972222223</v>
          </cell>
          <cell r="AV133"/>
          <cell r="AW133"/>
          <cell r="AX133"/>
          <cell r="AY133"/>
          <cell r="AZ133"/>
          <cell r="BA133"/>
          <cell r="BB133"/>
          <cell r="BC133"/>
          <cell r="BD133" t="str">
            <v>ON GOING MAT RETURN</v>
          </cell>
          <cell r="BE133" t="str">
            <v>PARTIALLY BILLED - 6/21/24 JSB</v>
          </cell>
          <cell r="BF133">
            <v>45360.640972222223</v>
          </cell>
          <cell r="BG133">
            <v>136.35902777777665</v>
          </cell>
          <cell r="BH133">
            <v>45357</v>
          </cell>
          <cell r="BI133">
            <v>45497</v>
          </cell>
        </row>
        <row r="134">
          <cell r="E134" t="str">
            <v>X24010315517</v>
          </cell>
          <cell r="F134" t="str">
            <v>AP ALUMINUM AND GLASS OPC</v>
          </cell>
          <cell r="G134" t="str">
            <v>1ST, TAGUIG BAGUMBAYAN INDL ASS INC, TAGUIG CITY</v>
          </cell>
          <cell r="H134" t="str">
            <v>TAGUIG CITY</v>
          </cell>
          <cell r="I134" t="str">
            <v>PARAÑAQUE</v>
          </cell>
          <cell r="J134" t="str">
            <v>construction bond for TBICAI, for permit application - 2/22/24
customer secured/paid permit from TBICAI - 2/28/24</v>
          </cell>
          <cell r="K134" t="str">
            <v>W/O ISSUE</v>
          </cell>
          <cell r="L134" t="str">
            <v>VJC</v>
          </cell>
          <cell r="M134" t="str">
            <v>CLOSE</v>
          </cell>
          <cell r="N134" t="str">
            <v>JSB</v>
          </cell>
          <cell r="O134">
            <v>27.962799999999998</v>
          </cell>
          <cell r="P134"/>
          <cell r="Q134">
            <v>964.72</v>
          </cell>
          <cell r="R134">
            <v>240</v>
          </cell>
          <cell r="S134" t="str">
            <v>MODIFICATION</v>
          </cell>
          <cell r="T134">
            <v>629254.31000000006</v>
          </cell>
          <cell r="U134">
            <v>41384.020000000004</v>
          </cell>
          <cell r="V134">
            <v>41490.79</v>
          </cell>
          <cell r="W134">
            <v>1.0025799813551219</v>
          </cell>
          <cell r="X134">
            <v>45336.560416666667</v>
          </cell>
          <cell r="Y134">
            <v>45342.538888888892</v>
          </cell>
          <cell r="Z134">
            <v>45337</v>
          </cell>
          <cell r="AA134"/>
          <cell r="AB134">
            <v>45357.63958333333</v>
          </cell>
          <cell r="AC134">
            <v>45745.941666666666</v>
          </cell>
          <cell r="AD134">
            <v>21.079166666662786</v>
          </cell>
          <cell r="AE134">
            <v>15.100694444437977</v>
          </cell>
          <cell r="AF134">
            <v>388.30208333333576</v>
          </cell>
          <cell r="AG134">
            <v>45357.884740990994</v>
          </cell>
          <cell r="AH134">
            <v>45367.371227477481</v>
          </cell>
          <cell r="AI134">
            <v>45386.560416666667</v>
          </cell>
          <cell r="AJ134">
            <v>0.64994097222210256</v>
          </cell>
          <cell r="AK134">
            <v>7.0600378787879228</v>
          </cell>
          <cell r="AL134">
            <v>40</v>
          </cell>
          <cell r="AM134">
            <v>30</v>
          </cell>
          <cell r="AN134">
            <v>24.324324324324326</v>
          </cell>
          <cell r="AO134">
            <v>30.810810810810811</v>
          </cell>
          <cell r="AP134">
            <v>21.324324324324326</v>
          </cell>
          <cell r="AQ134">
            <v>55</v>
          </cell>
          <cell r="AR134">
            <v>44</v>
          </cell>
          <cell r="AS134">
            <v>39</v>
          </cell>
          <cell r="AT134">
            <v>45401.63958333333</v>
          </cell>
          <cell r="AU134">
            <v>45396.63958333333</v>
          </cell>
          <cell r="AV134"/>
          <cell r="AW134"/>
          <cell r="AX134"/>
          <cell r="AY134"/>
          <cell r="AZ134"/>
          <cell r="BA134"/>
          <cell r="BB134"/>
          <cell r="BC134"/>
          <cell r="BD134" t="str">
            <v>PAID</v>
          </cell>
          <cell r="BE134"/>
          <cell r="BF134">
            <v>45360.63958333333</v>
          </cell>
          <cell r="BG134">
            <v>136.36041666667006</v>
          </cell>
          <cell r="BH134">
            <v>45357</v>
          </cell>
          <cell r="BI134">
            <v>45497</v>
          </cell>
        </row>
        <row r="135">
          <cell r="E135" t="str">
            <v>X24010309790</v>
          </cell>
          <cell r="F135" t="str">
            <v>MARILOU ESCAL LABAO</v>
          </cell>
          <cell r="G135" t="str">
            <v>BLOCK 8, ENLISTED PERSONNEL VIL 2, TAGUIG CITY</v>
          </cell>
          <cell r="H135" t="str">
            <v>TAGUIG CITY</v>
          </cell>
          <cell r="I135" t="str">
            <v>PARAÑAQUE</v>
          </cell>
          <cell r="J135" t="str">
            <v>for material modification - 4/27/24</v>
          </cell>
          <cell r="K135" t="str">
            <v>W/O ISSUE</v>
          </cell>
          <cell r="L135" t="str">
            <v>VJC</v>
          </cell>
          <cell r="M135" t="str">
            <v>CLOSE</v>
          </cell>
          <cell r="N135" t="str">
            <v>JSB</v>
          </cell>
          <cell r="O135">
            <v>1.33</v>
          </cell>
          <cell r="P135"/>
          <cell r="Q135">
            <v>964.72</v>
          </cell>
          <cell r="R135">
            <v>18</v>
          </cell>
          <cell r="S135" t="str">
            <v>NEW</v>
          </cell>
          <cell r="T135">
            <v>16322.29</v>
          </cell>
          <cell r="U135">
            <v>1034.8800000000001</v>
          </cell>
          <cell r="V135">
            <v>5705.68</v>
          </cell>
          <cell r="W135">
            <v>5.5133735312306742</v>
          </cell>
          <cell r="X135">
            <v>45370.570833333331</v>
          </cell>
          <cell r="Y135">
            <v>45372.629861111112</v>
          </cell>
          <cell r="Z135">
            <v>45384</v>
          </cell>
          <cell r="AA135"/>
          <cell r="AB135">
            <v>45416</v>
          </cell>
          <cell r="AC135"/>
          <cell r="AD135">
            <v>45.429166666668607</v>
          </cell>
          <cell r="AE135">
            <v>43.370138888887595</v>
          </cell>
          <cell r="AF135">
            <v>-45416</v>
          </cell>
          <cell r="AG135">
            <v>45395.405884879721</v>
          </cell>
          <cell r="AH135">
            <v>45405.828565292097</v>
          </cell>
          <cell r="AI135">
            <v>45420.570833333331</v>
          </cell>
          <cell r="AJ135">
            <v>1.2240636574074597</v>
          </cell>
          <cell r="AK135">
            <v>-825.74545454545455</v>
          </cell>
          <cell r="AL135">
            <v>40</v>
          </cell>
          <cell r="AM135">
            <v>36</v>
          </cell>
          <cell r="AN135">
            <v>27.835051546391753</v>
          </cell>
          <cell r="AO135">
            <v>35.257731958762882</v>
          </cell>
          <cell r="AP135">
            <v>24.835051546391753</v>
          </cell>
          <cell r="AQ135">
            <v>55</v>
          </cell>
          <cell r="AR135">
            <v>44</v>
          </cell>
          <cell r="AS135">
            <v>39</v>
          </cell>
          <cell r="AT135">
            <v>45460</v>
          </cell>
          <cell r="AU135">
            <v>45455</v>
          </cell>
          <cell r="AV135"/>
          <cell r="AW135"/>
          <cell r="AX135"/>
          <cell r="AY135"/>
          <cell r="AZ135"/>
          <cell r="BA135"/>
          <cell r="BB135"/>
          <cell r="BC135"/>
          <cell r="BD135" t="str">
            <v>PAID</v>
          </cell>
          <cell r="BE135"/>
          <cell r="BF135">
            <v>45419</v>
          </cell>
          <cell r="BG135">
            <v>78</v>
          </cell>
          <cell r="BH135">
            <v>45416</v>
          </cell>
          <cell r="BI135">
            <v>45497</v>
          </cell>
        </row>
        <row r="136">
          <cell r="E136" t="str">
            <v>X24030708290</v>
          </cell>
          <cell r="F136" t="str">
            <v>RHEA ALONSAGAY EBARDO</v>
          </cell>
          <cell r="G136" t="str">
            <v>VILLAGE GREEN BAGONG DIWA (SUBD), PUROK 6D, TAGUIG CITY</v>
          </cell>
          <cell r="H136" t="str">
            <v>TAGUIG CITY</v>
          </cell>
          <cell r="I136" t="str">
            <v>PARAÑAQUE</v>
          </cell>
          <cell r="J136"/>
          <cell r="K136" t="str">
            <v>W/O ISSUE</v>
          </cell>
          <cell r="L136" t="str">
            <v>VJC</v>
          </cell>
          <cell r="M136" t="str">
            <v>CLOSE</v>
          </cell>
          <cell r="N136" t="str">
            <v>JSB</v>
          </cell>
          <cell r="O136">
            <v>18.632799999999996</v>
          </cell>
          <cell r="P136"/>
          <cell r="Q136">
            <v>964.72</v>
          </cell>
          <cell r="R136">
            <v>12</v>
          </cell>
          <cell r="S136" t="str">
            <v>NEW</v>
          </cell>
          <cell r="T136">
            <v>222950.39</v>
          </cell>
          <cell r="U136">
            <v>17323.929999999997</v>
          </cell>
          <cell r="V136">
            <v>17597.73</v>
          </cell>
          <cell r="W136">
            <v>1.0158047279110458</v>
          </cell>
          <cell r="X136">
            <v>45378.311111111114</v>
          </cell>
          <cell r="Y136">
            <v>45387.615277777775</v>
          </cell>
          <cell r="Z136">
            <v>45386</v>
          </cell>
          <cell r="AA136"/>
          <cell r="AB136">
            <v>45404.481249999997</v>
          </cell>
          <cell r="AC136">
            <v>45621.666666666664</v>
          </cell>
          <cell r="AD136">
            <v>26.17013888888323</v>
          </cell>
          <cell r="AE136">
            <v>16.865972222221899</v>
          </cell>
          <cell r="AF136">
            <v>217.18541666666715</v>
          </cell>
          <cell r="AG136">
            <v>45403.146162657504</v>
          </cell>
          <cell r="AH136">
            <v>45413.568843069879</v>
          </cell>
          <cell r="AI136">
            <v>45428.311111111114</v>
          </cell>
          <cell r="AJ136">
            <v>0.70513985339490914</v>
          </cell>
          <cell r="AK136">
            <v>3.9488257575757664</v>
          </cell>
          <cell r="AL136">
            <v>40</v>
          </cell>
          <cell r="AM136">
            <v>36</v>
          </cell>
          <cell r="AN136">
            <v>27.835051546391753</v>
          </cell>
          <cell r="AO136">
            <v>35.257731958762882</v>
          </cell>
          <cell r="AP136">
            <v>24.835051546391753</v>
          </cell>
          <cell r="AQ136">
            <v>55</v>
          </cell>
          <cell r="AR136">
            <v>44</v>
          </cell>
          <cell r="AS136">
            <v>39</v>
          </cell>
          <cell r="AT136">
            <v>45448.481249999997</v>
          </cell>
          <cell r="AU136">
            <v>45443.481249999997</v>
          </cell>
          <cell r="AV136"/>
          <cell r="AW136"/>
          <cell r="AX136"/>
          <cell r="AY136"/>
          <cell r="AZ136"/>
          <cell r="BA136"/>
          <cell r="BB136"/>
          <cell r="BC136"/>
          <cell r="BD136" t="str">
            <v>PAID</v>
          </cell>
          <cell r="BE136"/>
          <cell r="BF136">
            <v>45407.481249999997</v>
          </cell>
          <cell r="BG136">
            <v>89.51875000000291</v>
          </cell>
          <cell r="BH136">
            <v>45404</v>
          </cell>
          <cell r="BI136">
            <v>45497</v>
          </cell>
        </row>
        <row r="137">
          <cell r="E137" t="str">
            <v>X24041323632</v>
          </cell>
          <cell r="F137" t="str">
            <v>ORIENTAL HANDICRAFT INC,</v>
          </cell>
          <cell r="G137" t="str">
            <v>STA. MARIA, TAGUIG BAGUMBAYAN INDL ASS INC, TAGUIG CITY</v>
          </cell>
          <cell r="H137" t="str">
            <v>TAGUIG CITY</v>
          </cell>
          <cell r="I137" t="str">
            <v>PARAÑAQUE</v>
          </cell>
          <cell r="J137"/>
          <cell r="K137" t="str">
            <v>W/O ISSUE</v>
          </cell>
          <cell r="L137" t="str">
            <v>VJC</v>
          </cell>
          <cell r="M137" t="str">
            <v>CLOSE</v>
          </cell>
          <cell r="N137" t="str">
            <v>JSB</v>
          </cell>
          <cell r="O137">
            <v>16.667300000000001</v>
          </cell>
          <cell r="P137"/>
          <cell r="Q137">
            <v>964.72</v>
          </cell>
          <cell r="R137">
            <v>47</v>
          </cell>
          <cell r="S137" t="str">
            <v>NEW</v>
          </cell>
          <cell r="T137">
            <v>246886.97</v>
          </cell>
          <cell r="U137">
            <v>13421.63</v>
          </cell>
          <cell r="V137">
            <v>15396.17</v>
          </cell>
          <cell r="W137">
            <v>1.1471162593515096</v>
          </cell>
          <cell r="X137">
            <v>45429.736111111109</v>
          </cell>
          <cell r="Y137">
            <v>45434.386805555558</v>
          </cell>
          <cell r="Z137">
            <v>45433</v>
          </cell>
          <cell r="AA137"/>
          <cell r="AB137">
            <v>45442</v>
          </cell>
          <cell r="AC137">
            <v>45621.672222222223</v>
          </cell>
          <cell r="AD137">
            <v>12.263888888890506</v>
          </cell>
          <cell r="AE137">
            <v>7.6131944444423425</v>
          </cell>
          <cell r="AF137">
            <v>179.67222222222335</v>
          </cell>
          <cell r="AG137">
            <v>45454.571162657499</v>
          </cell>
          <cell r="AH137">
            <v>45464.993843069875</v>
          </cell>
          <cell r="AI137">
            <v>45479.736111111109</v>
          </cell>
          <cell r="AJ137">
            <v>0.33044367283954967</v>
          </cell>
          <cell r="AK137">
            <v>3.2667676767676972</v>
          </cell>
          <cell r="AL137">
            <v>40</v>
          </cell>
          <cell r="AM137">
            <v>36</v>
          </cell>
          <cell r="AN137">
            <v>27.835051546391753</v>
          </cell>
          <cell r="AO137">
            <v>35.257731958762882</v>
          </cell>
          <cell r="AP137">
            <v>24.835051546391753</v>
          </cell>
          <cell r="AQ137">
            <v>55</v>
          </cell>
          <cell r="AR137">
            <v>44</v>
          </cell>
          <cell r="AS137">
            <v>39</v>
          </cell>
          <cell r="AT137">
            <v>45486</v>
          </cell>
          <cell r="AU137">
            <v>45481</v>
          </cell>
          <cell r="AV137"/>
          <cell r="AW137"/>
          <cell r="AX137"/>
          <cell r="AY137"/>
          <cell r="AZ137"/>
          <cell r="BA137"/>
          <cell r="BB137"/>
          <cell r="BC137"/>
          <cell r="BD137" t="str">
            <v>PAID</v>
          </cell>
          <cell r="BE137"/>
          <cell r="BF137">
            <v>45445</v>
          </cell>
          <cell r="BG137">
            <v>52</v>
          </cell>
          <cell r="BH137">
            <v>45442</v>
          </cell>
          <cell r="BI137">
            <v>45497</v>
          </cell>
        </row>
        <row r="138">
          <cell r="E138" t="str">
            <v>X23104174861</v>
          </cell>
          <cell r="F138" t="str">
            <v>GRANT CECILIA INTEGRATED SCHOOL, INC.</v>
          </cell>
          <cell r="G138" t="str">
            <v>VIZCARRA, PUROK 1, TAGUIG CITY</v>
          </cell>
          <cell r="H138" t="str">
            <v>TAGUIG CITY</v>
          </cell>
          <cell r="I138" t="str">
            <v>PARAÑAQUE</v>
          </cell>
          <cell r="J138"/>
          <cell r="K138" t="str">
            <v>W/O ISSUE</v>
          </cell>
          <cell r="L138" t="str">
            <v>VJC</v>
          </cell>
          <cell r="M138" t="str">
            <v>CLOSE</v>
          </cell>
          <cell r="N138" t="str">
            <v>JSB</v>
          </cell>
          <cell r="O138">
            <v>2.73</v>
          </cell>
          <cell r="P138"/>
          <cell r="Q138">
            <v>964.72</v>
          </cell>
          <cell r="R138">
            <v>31</v>
          </cell>
          <cell r="S138" t="str">
            <v>NEW</v>
          </cell>
          <cell r="T138">
            <v>46788.959999999999</v>
          </cell>
          <cell r="U138">
            <v>11507.35</v>
          </cell>
          <cell r="V138">
            <v>11507.35</v>
          </cell>
          <cell r="W138">
            <v>1</v>
          </cell>
          <cell r="X138">
            <v>45404.645138888889</v>
          </cell>
          <cell r="Y138">
            <v>45411.543055555558</v>
          </cell>
          <cell r="Z138">
            <v>45406</v>
          </cell>
          <cell r="AA138"/>
          <cell r="AB138">
            <v>45415</v>
          </cell>
          <cell r="AC138">
            <v>45742.512499999997</v>
          </cell>
          <cell r="AD138">
            <v>10.354861111110949</v>
          </cell>
          <cell r="AE138">
            <v>3.4569444444423425</v>
          </cell>
          <cell r="AF138">
            <v>327.51249999999709</v>
          </cell>
          <cell r="AG138">
            <v>45429.480190435279</v>
          </cell>
          <cell r="AH138">
            <v>45439.902870847654</v>
          </cell>
          <cell r="AI138">
            <v>45454.645138888889</v>
          </cell>
          <cell r="AJ138">
            <v>0.27900597993826726</v>
          </cell>
          <cell r="AK138">
            <v>5.9547727272726743</v>
          </cell>
          <cell r="AL138">
            <v>40</v>
          </cell>
          <cell r="AM138">
            <v>36</v>
          </cell>
          <cell r="AN138">
            <v>27.835051546391753</v>
          </cell>
          <cell r="AO138">
            <v>35.257731958762882</v>
          </cell>
          <cell r="AP138">
            <v>24.835051546391753</v>
          </cell>
          <cell r="AQ138">
            <v>55</v>
          </cell>
          <cell r="AR138">
            <v>44</v>
          </cell>
          <cell r="AS138">
            <v>39</v>
          </cell>
          <cell r="AT138">
            <v>45459</v>
          </cell>
          <cell r="AU138">
            <v>45454</v>
          </cell>
          <cell r="AV138"/>
          <cell r="AW138"/>
          <cell r="AX138"/>
          <cell r="AY138"/>
          <cell r="AZ138"/>
          <cell r="BA138"/>
          <cell r="BB138"/>
          <cell r="BC138"/>
          <cell r="BD138" t="str">
            <v>PAID</v>
          </cell>
          <cell r="BE138"/>
          <cell r="BF138">
            <v>45418</v>
          </cell>
          <cell r="BG138">
            <v>80</v>
          </cell>
          <cell r="BH138">
            <v>45415</v>
          </cell>
          <cell r="BI138">
            <v>45498</v>
          </cell>
        </row>
        <row r="139">
          <cell r="E139" t="str">
            <v>X23051833049</v>
          </cell>
          <cell r="F139" t="str">
            <v>CB ANDREW PHILIPPINES, INC.</v>
          </cell>
          <cell r="G139" t="str">
            <v>JY &amp; SONS CPD, VETERANS CENTER, TAGUIG CITY</v>
          </cell>
          <cell r="H139" t="str">
            <v>TAGUIG CITY</v>
          </cell>
          <cell r="I139" t="str">
            <v>PARAÑAQUE</v>
          </cell>
          <cell r="J139" t="str">
            <v>energized last 12/17/2023</v>
          </cell>
          <cell r="K139" t="str">
            <v>W/O ISSUE</v>
          </cell>
          <cell r="L139" t="str">
            <v>VJC</v>
          </cell>
          <cell r="M139" t="str">
            <v>FCOMP</v>
          </cell>
          <cell r="N139" t="str">
            <v>JSB</v>
          </cell>
          <cell r="O139">
            <v>139.14840000000007</v>
          </cell>
          <cell r="P139"/>
          <cell r="Q139">
            <v>964.72</v>
          </cell>
          <cell r="R139">
            <v>660</v>
          </cell>
          <cell r="S139" t="str">
            <v>MODIFICATION</v>
          </cell>
          <cell r="T139">
            <v>1944670.4</v>
          </cell>
          <cell r="U139">
            <v>200164.62</v>
          </cell>
          <cell r="V139">
            <v>143275.78</v>
          </cell>
          <cell r="W139">
            <v>0.71578973347038055</v>
          </cell>
          <cell r="X139">
            <v>45259.654861111114</v>
          </cell>
          <cell r="Y139">
            <v>45261</v>
          </cell>
          <cell r="Z139">
            <v>45260</v>
          </cell>
          <cell r="AA139"/>
          <cell r="AB139">
            <v>45317.597916666666</v>
          </cell>
          <cell r="AC139"/>
          <cell r="AD139">
            <v>57.943055555551837</v>
          </cell>
          <cell r="AE139">
            <v>56.597916666665697</v>
          </cell>
          <cell r="AF139">
            <v>-45317.597916666666</v>
          </cell>
          <cell r="AG139">
            <v>45276.425634750085</v>
          </cell>
          <cell r="AH139">
            <v>45284.697841053807</v>
          </cell>
          <cell r="AI139">
            <v>45309.654861111114</v>
          </cell>
          <cell r="AJ139">
            <v>2.1980572161834337</v>
          </cell>
          <cell r="AK139">
            <v>-823.95632575757577</v>
          </cell>
          <cell r="AL139">
            <v>40</v>
          </cell>
          <cell r="AM139">
            <v>23</v>
          </cell>
          <cell r="AN139">
            <v>19.770773638968482</v>
          </cell>
          <cell r="AO139">
            <v>25.04297994269341</v>
          </cell>
          <cell r="AP139">
            <v>16.770773638968482</v>
          </cell>
          <cell r="AQ139">
            <v>55</v>
          </cell>
          <cell r="AR139">
            <v>44</v>
          </cell>
          <cell r="AS139">
            <v>39</v>
          </cell>
          <cell r="AT139">
            <v>45361.597916666666</v>
          </cell>
          <cell r="AU139">
            <v>45356.597916666666</v>
          </cell>
          <cell r="AV139"/>
          <cell r="AW139"/>
          <cell r="AX139"/>
          <cell r="AY139"/>
          <cell r="AZ139"/>
          <cell r="BA139"/>
          <cell r="BB139"/>
          <cell r="BC139"/>
          <cell r="BD139" t="str">
            <v>FOR AUDIT</v>
          </cell>
          <cell r="BE139" t="str">
            <v>PARTIALLY BILLED</v>
          </cell>
          <cell r="BF139">
            <v>45320.597916666666</v>
          </cell>
          <cell r="BG139">
            <v>185.4020833333343</v>
          </cell>
          <cell r="BH139">
            <v>45277</v>
          </cell>
          <cell r="BI139">
            <v>45506</v>
          </cell>
        </row>
        <row r="140">
          <cell r="E140" t="str">
            <v>X24010152978</v>
          </cell>
          <cell r="F140" t="str">
            <v>MANILA BAYSHORE PROPERTY HOLDINGS, INC.</v>
          </cell>
          <cell r="G140" t="str">
            <v>ROAD 4, PAGCOR ENTERTAINMENT CITY, PARANAQUE</v>
          </cell>
          <cell r="H140" t="str">
            <v>PARAÑAQUE CITY</v>
          </cell>
          <cell r="I140" t="str">
            <v>PARAÑAQUE</v>
          </cell>
          <cell r="J140"/>
          <cell r="K140" t="str">
            <v>W/O ISSUE</v>
          </cell>
          <cell r="L140" t="str">
            <v>VJC</v>
          </cell>
          <cell r="M140" t="str">
            <v>FCOMP</v>
          </cell>
          <cell r="N140" t="str">
            <v>JSB</v>
          </cell>
          <cell r="O140">
            <v>143.13669999999999</v>
          </cell>
          <cell r="P140"/>
          <cell r="Q140">
            <v>964.72</v>
          </cell>
          <cell r="R140">
            <v>0</v>
          </cell>
          <cell r="S140" t="str">
            <v>TERMINATION</v>
          </cell>
          <cell r="T140">
            <v>213401.03</v>
          </cell>
          <cell r="U140">
            <v>111546.18</v>
          </cell>
          <cell r="V140">
            <v>57971.98</v>
          </cell>
          <cell r="W140">
            <v>0.51971282207960867</v>
          </cell>
          <cell r="X140">
            <v>45309.365277777775</v>
          </cell>
          <cell r="Y140">
            <v>45313.814583333333</v>
          </cell>
          <cell r="Z140">
            <v>45316</v>
          </cell>
          <cell r="AA140"/>
          <cell r="AB140">
            <v>45323.25277777778</v>
          </cell>
          <cell r="AC140"/>
          <cell r="AD140">
            <v>13.887500000004366</v>
          </cell>
          <cell r="AE140">
            <v>9.4381944444467081</v>
          </cell>
          <cell r="AF140">
            <v>-45323.25277777778</v>
          </cell>
          <cell r="AG140">
            <v>45334.200329324165</v>
          </cell>
          <cell r="AH140">
            <v>45344.623009736541</v>
          </cell>
          <cell r="AI140">
            <v>45359.365277777775</v>
          </cell>
          <cell r="AJ140">
            <v>0.37419097222233977</v>
          </cell>
          <cell r="AK140">
            <v>-824.05914141414144</v>
          </cell>
          <cell r="AL140">
            <v>40</v>
          </cell>
          <cell r="AM140">
            <v>36</v>
          </cell>
          <cell r="AN140">
            <v>27.835051546391753</v>
          </cell>
          <cell r="AO140">
            <v>35.257731958762882</v>
          </cell>
          <cell r="AP140">
            <v>24.835051546391753</v>
          </cell>
          <cell r="AQ140">
            <v>55</v>
          </cell>
          <cell r="AR140">
            <v>44</v>
          </cell>
          <cell r="AS140">
            <v>39</v>
          </cell>
          <cell r="AT140">
            <v>45367.25277777778</v>
          </cell>
          <cell r="AU140">
            <v>45362.25277777778</v>
          </cell>
          <cell r="AV140"/>
          <cell r="AW140"/>
          <cell r="AX140"/>
          <cell r="AY140"/>
          <cell r="AZ140"/>
          <cell r="BA140"/>
          <cell r="BB140"/>
          <cell r="BC140"/>
          <cell r="BD140" t="str">
            <v>FOR AUDIT</v>
          </cell>
          <cell r="BE140" t="str">
            <v>PARTIALLY BILLED</v>
          </cell>
          <cell r="BF140">
            <v>45326.25277777778</v>
          </cell>
          <cell r="BG140">
            <v>179.74722222222044</v>
          </cell>
          <cell r="BH140">
            <v>45323</v>
          </cell>
          <cell r="BI140">
            <v>45506</v>
          </cell>
        </row>
        <row r="141">
          <cell r="E141" t="str">
            <v>X23083195776</v>
          </cell>
          <cell r="F141" t="str">
            <v>SO HUAT TRADING OPC DOING BUSINESS UNDER THE NAMES</v>
          </cell>
          <cell r="G141" t="str">
            <v>DONA SOLEDAD EXTN, BETTER LIVING SUBD, PARANAQUE</v>
          </cell>
          <cell r="H141" t="str">
            <v>PARAÑAQUE CITY</v>
          </cell>
          <cell r="I141" t="str">
            <v>PARAÑAQUE</v>
          </cell>
          <cell r="J141"/>
          <cell r="K141" t="str">
            <v>W/O ISSUE</v>
          </cell>
          <cell r="L141" t="str">
            <v>VJC</v>
          </cell>
          <cell r="M141" t="str">
            <v>FCOMP</v>
          </cell>
          <cell r="N141" t="str">
            <v>JSB</v>
          </cell>
          <cell r="O141">
            <v>63.528700000000001</v>
          </cell>
          <cell r="P141"/>
          <cell r="Q141">
            <v>964.72</v>
          </cell>
          <cell r="R141">
            <v>57</v>
          </cell>
          <cell r="S141" t="str">
            <v>NEW</v>
          </cell>
          <cell r="T141">
            <v>510055.9</v>
          </cell>
          <cell r="U141">
            <v>74173.75</v>
          </cell>
          <cell r="V141">
            <v>56246.47</v>
          </cell>
          <cell r="W141">
            <v>0.75830694821281119</v>
          </cell>
          <cell r="X141">
            <v>45329.67291666667</v>
          </cell>
          <cell r="Y141">
            <v>45334.605555555558</v>
          </cell>
          <cell r="Z141">
            <v>45335</v>
          </cell>
          <cell r="AA141"/>
          <cell r="AB141">
            <v>45344.706944444442</v>
          </cell>
          <cell r="AC141"/>
          <cell r="AD141">
            <v>15.03402777777228</v>
          </cell>
          <cell r="AE141">
            <v>10.101388888884685</v>
          </cell>
          <cell r="AF141">
            <v>-45344.706944444442</v>
          </cell>
          <cell r="AG141">
            <v>45353.374487347297</v>
          </cell>
          <cell r="AH141">
            <v>45363.494906195469</v>
          </cell>
          <cell r="AI141">
            <v>45379.67291666667</v>
          </cell>
          <cell r="AJ141">
            <v>0.42227930964036847</v>
          </cell>
          <cell r="AK141">
            <v>-824.44921717171712</v>
          </cell>
          <cell r="AL141">
            <v>40</v>
          </cell>
          <cell r="AM141">
            <v>34</v>
          </cell>
          <cell r="AN141">
            <v>26.701570680628272</v>
          </cell>
          <cell r="AO141">
            <v>33.821989528795811</v>
          </cell>
          <cell r="AP141">
            <v>23.701570680628272</v>
          </cell>
          <cell r="AQ141">
            <v>55</v>
          </cell>
          <cell r="AR141">
            <v>44</v>
          </cell>
          <cell r="AS141">
            <v>39</v>
          </cell>
          <cell r="AT141">
            <v>45388.706944444442</v>
          </cell>
          <cell r="AU141">
            <v>45383.706944444442</v>
          </cell>
          <cell r="AV141"/>
          <cell r="AW141"/>
          <cell r="AX141"/>
          <cell r="AY141"/>
          <cell r="AZ141"/>
          <cell r="BA141"/>
          <cell r="BB141"/>
          <cell r="BC141"/>
          <cell r="BD141" t="str">
            <v>MATERIAL BALANCING</v>
          </cell>
          <cell r="BE141" t="str">
            <v>PARTIALLY BILLED</v>
          </cell>
          <cell r="BF141">
            <v>45347.706944444442</v>
          </cell>
          <cell r="BG141">
            <v>158.29305555555766</v>
          </cell>
          <cell r="BH141">
            <v>45344</v>
          </cell>
          <cell r="BI141">
            <v>45506</v>
          </cell>
        </row>
        <row r="142">
          <cell r="E142" t="str">
            <v>X23104103492</v>
          </cell>
          <cell r="F142" t="str">
            <v>DITO TELECOMMUNITY CORPORATION</v>
          </cell>
          <cell r="G142" t="str">
            <v>STA. INES, SAN ANTONIO VALLEY 6, PARANAQUE</v>
          </cell>
          <cell r="H142" t="str">
            <v>PARAÑAQUE CITY</v>
          </cell>
          <cell r="I142" t="str">
            <v>PARAÑAQUE</v>
          </cell>
          <cell r="J142"/>
          <cell r="K142" t="str">
            <v>W/O ISSUE</v>
          </cell>
          <cell r="L142" t="str">
            <v>VJC</v>
          </cell>
          <cell r="M142" t="str">
            <v>FCOMP</v>
          </cell>
          <cell r="N142" t="str">
            <v>JSB</v>
          </cell>
          <cell r="O142">
            <v>17.812799999999996</v>
          </cell>
          <cell r="P142"/>
          <cell r="Q142">
            <v>964.72</v>
          </cell>
          <cell r="R142">
            <v>31</v>
          </cell>
          <cell r="S142" t="str">
            <v>NEW</v>
          </cell>
          <cell r="T142">
            <v>251435.36</v>
          </cell>
          <cell r="U142">
            <v>23104.080000000002</v>
          </cell>
          <cell r="V142">
            <v>17026.400000000001</v>
          </cell>
          <cell r="W142">
            <v>0.73694343163631704</v>
          </cell>
          <cell r="X142">
            <v>45336.474999999999</v>
          </cell>
          <cell r="Y142">
            <v>45345.431250000001</v>
          </cell>
          <cell r="Z142">
            <v>45342</v>
          </cell>
          <cell r="AA142"/>
          <cell r="AB142">
            <v>45367.293055555558</v>
          </cell>
          <cell r="AC142"/>
          <cell r="AD142">
            <v>30.818055555559113</v>
          </cell>
          <cell r="AE142">
            <v>21.861805555556202</v>
          </cell>
          <cell r="AF142">
            <v>-45367.293055555558</v>
          </cell>
          <cell r="AG142">
            <v>45361.310051546388</v>
          </cell>
          <cell r="AH142">
            <v>45371.732731958764</v>
          </cell>
          <cell r="AI142">
            <v>45386.474999999999</v>
          </cell>
          <cell r="AJ142">
            <v>0.83037538580256498</v>
          </cell>
          <cell r="AK142">
            <v>-824.85987373737373</v>
          </cell>
          <cell r="AL142">
            <v>40</v>
          </cell>
          <cell r="AM142">
            <v>36</v>
          </cell>
          <cell r="AN142">
            <v>27.835051546391753</v>
          </cell>
          <cell r="AO142">
            <v>35.257731958762882</v>
          </cell>
          <cell r="AP142">
            <v>24.835051546391753</v>
          </cell>
          <cell r="AQ142">
            <v>55</v>
          </cell>
          <cell r="AR142">
            <v>44</v>
          </cell>
          <cell r="AS142">
            <v>39</v>
          </cell>
          <cell r="AT142">
            <v>45411.293055555558</v>
          </cell>
          <cell r="AU142">
            <v>45406.293055555558</v>
          </cell>
          <cell r="AV142"/>
          <cell r="AW142"/>
          <cell r="AX142"/>
          <cell r="AY142"/>
          <cell r="AZ142"/>
          <cell r="BA142"/>
          <cell r="BB142"/>
          <cell r="BC142"/>
          <cell r="BD142" t="str">
            <v>FOR AUDIT</v>
          </cell>
          <cell r="BE142" t="str">
            <v>PARTIALLY BILLED - 8/15/24 JSB</v>
          </cell>
          <cell r="BF142">
            <v>45370.293055555558</v>
          </cell>
          <cell r="BG142">
            <v>135.70694444444234</v>
          </cell>
          <cell r="BH142">
            <v>45367</v>
          </cell>
          <cell r="BI142">
            <v>45506</v>
          </cell>
        </row>
        <row r="143">
          <cell r="E143" t="str">
            <v>X23104204164</v>
          </cell>
          <cell r="F143" t="str">
            <v>NATIONAL HOUSING AUTHORITY</v>
          </cell>
          <cell r="G143" t="str">
            <v>MINDANAO, MAHARLIKA VILL, TAGUIG CITY</v>
          </cell>
          <cell r="H143" t="str">
            <v>TAGUIG CITY</v>
          </cell>
          <cell r="I143" t="str">
            <v>PARAÑAQUE</v>
          </cell>
          <cell r="J143"/>
          <cell r="K143" t="str">
            <v>W/O ISSUE</v>
          </cell>
          <cell r="L143" t="str">
            <v>VJC</v>
          </cell>
          <cell r="M143" t="str">
            <v>CLOSE</v>
          </cell>
          <cell r="N143" t="str">
            <v>JSB</v>
          </cell>
          <cell r="O143">
            <v>19.739999999999998</v>
          </cell>
          <cell r="P143"/>
          <cell r="Q143">
            <v>964.72</v>
          </cell>
          <cell r="R143">
            <v>17</v>
          </cell>
          <cell r="S143" t="str">
            <v>NEW</v>
          </cell>
          <cell r="T143">
            <v>219937.19</v>
          </cell>
          <cell r="U143">
            <v>15381.99</v>
          </cell>
          <cell r="V143">
            <v>18708.150000000001</v>
          </cell>
          <cell r="W143">
            <v>1.2162373008953979</v>
          </cell>
          <cell r="X143">
            <v>45377.61041666667</v>
          </cell>
          <cell r="Y143">
            <v>45383.40625</v>
          </cell>
          <cell r="Z143">
            <v>45384</v>
          </cell>
          <cell r="AA143"/>
          <cell r="AB143">
            <v>45392.624305555553</v>
          </cell>
          <cell r="AC143">
            <v>45742.509722222225</v>
          </cell>
          <cell r="AD143">
            <v>15.01388888888323</v>
          </cell>
          <cell r="AE143">
            <v>9.2180555555532919</v>
          </cell>
          <cell r="AF143">
            <v>349.88541666667152</v>
          </cell>
          <cell r="AG143">
            <v>45402.44546821306</v>
          </cell>
          <cell r="AH143">
            <v>45412.868148625435</v>
          </cell>
          <cell r="AI143">
            <v>45427.61041666667</v>
          </cell>
          <cell r="AJ143">
            <v>0.40454089506157587</v>
          </cell>
          <cell r="AK143">
            <v>6.3615530303031189</v>
          </cell>
          <cell r="AL143">
            <v>40</v>
          </cell>
          <cell r="AM143">
            <v>36</v>
          </cell>
          <cell r="AN143">
            <v>27.835051546391753</v>
          </cell>
          <cell r="AO143">
            <v>35.257731958762882</v>
          </cell>
          <cell r="AP143">
            <v>24.835051546391753</v>
          </cell>
          <cell r="AQ143">
            <v>55</v>
          </cell>
          <cell r="AR143">
            <v>44</v>
          </cell>
          <cell r="AS143">
            <v>39</v>
          </cell>
          <cell r="AT143">
            <v>45436.624305555553</v>
          </cell>
          <cell r="AU143">
            <v>45431.624305555553</v>
          </cell>
          <cell r="AV143"/>
          <cell r="AW143"/>
          <cell r="AX143"/>
          <cell r="AY143"/>
          <cell r="AZ143"/>
          <cell r="BA143"/>
          <cell r="BB143"/>
          <cell r="BC143"/>
          <cell r="BD143" t="str">
            <v>PAID</v>
          </cell>
          <cell r="BE143"/>
          <cell r="BF143">
            <v>45395.624305555553</v>
          </cell>
          <cell r="BG143">
            <v>110.37569444444671</v>
          </cell>
          <cell r="BH143">
            <v>45392</v>
          </cell>
          <cell r="BI143">
            <v>45506</v>
          </cell>
        </row>
        <row r="144">
          <cell r="E144" t="str">
            <v>X23124798271</v>
          </cell>
          <cell r="F144" t="str">
            <v>JOEL IBE RODRIGUEZ</v>
          </cell>
          <cell r="G144" t="str">
            <v>SUN VALLEY, SUN VALLEY SUBD, PARANAQUE</v>
          </cell>
          <cell r="H144" t="str">
            <v>PARAÑAQUE CITY</v>
          </cell>
          <cell r="I144" t="str">
            <v>PARAÑAQUE</v>
          </cell>
          <cell r="J144"/>
          <cell r="K144" t="str">
            <v>W/O ISSUE</v>
          </cell>
          <cell r="L144" t="str">
            <v>VJC</v>
          </cell>
          <cell r="M144" t="str">
            <v>CLOSE</v>
          </cell>
          <cell r="N144" t="str">
            <v>JSB</v>
          </cell>
          <cell r="O144">
            <v>27.99</v>
          </cell>
          <cell r="P144"/>
          <cell r="Q144">
            <v>964.72</v>
          </cell>
          <cell r="R144">
            <v>26</v>
          </cell>
          <cell r="S144" t="str">
            <v>NEW</v>
          </cell>
          <cell r="T144">
            <v>203012.61</v>
          </cell>
          <cell r="U144">
            <v>21815.08</v>
          </cell>
          <cell r="V144">
            <v>21815.08</v>
          </cell>
          <cell r="W144">
            <v>1</v>
          </cell>
          <cell r="X144">
            <v>45313.693749999999</v>
          </cell>
          <cell r="Y144">
            <v>45315</v>
          </cell>
          <cell r="Z144">
            <v>45315</v>
          </cell>
          <cell r="AA144">
            <v>45329</v>
          </cell>
          <cell r="AB144">
            <v>45329.369444444441</v>
          </cell>
          <cell r="AC144">
            <v>45742.45416666667</v>
          </cell>
          <cell r="AD144">
            <v>15.675694444442343</v>
          </cell>
          <cell r="AE144">
            <v>14.369444444440887</v>
          </cell>
          <cell r="AF144">
            <v>413.08472222222917</v>
          </cell>
          <cell r="AG144">
            <v>45338.528801546388</v>
          </cell>
          <cell r="AH144">
            <v>45348.951481958764</v>
          </cell>
          <cell r="AI144">
            <v>45363.693749999999</v>
          </cell>
          <cell r="AJ144">
            <v>0.42237287808636315</v>
          </cell>
          <cell r="AK144">
            <v>7.5106313131314399</v>
          </cell>
          <cell r="AL144">
            <v>40</v>
          </cell>
          <cell r="AM144">
            <v>36</v>
          </cell>
          <cell r="AN144">
            <v>27.835051546391753</v>
          </cell>
          <cell r="AO144">
            <v>35.257731958762882</v>
          </cell>
          <cell r="AP144">
            <v>24.835051546391753</v>
          </cell>
          <cell r="AQ144">
            <v>55</v>
          </cell>
          <cell r="AR144">
            <v>44</v>
          </cell>
          <cell r="AS144">
            <v>39</v>
          </cell>
          <cell r="AT144">
            <v>45373.369444444441</v>
          </cell>
          <cell r="AU144">
            <v>45368.369444444441</v>
          </cell>
          <cell r="AV144"/>
          <cell r="AW144"/>
          <cell r="AX144"/>
          <cell r="AY144"/>
          <cell r="AZ144"/>
          <cell r="BA144"/>
          <cell r="BB144"/>
          <cell r="BC144"/>
          <cell r="BD144" t="str">
            <v>PAID</v>
          </cell>
          <cell r="BE144"/>
          <cell r="BF144">
            <v>45332.369444444441</v>
          </cell>
          <cell r="BG144">
            <v>176.63055555555911</v>
          </cell>
          <cell r="BH144">
            <v>45329</v>
          </cell>
          <cell r="BI144">
            <v>45509</v>
          </cell>
        </row>
        <row r="145">
          <cell r="E145" t="str">
            <v>X24010348321</v>
          </cell>
          <cell r="F145" t="str">
            <v>BANK OF THE PHILIPPINE ISLANDS,</v>
          </cell>
          <cell r="G145" t="str">
            <v>DOÑA SOLEDAD, BETTER LIVING SUBD, PARANAQUE</v>
          </cell>
          <cell r="H145" t="str">
            <v>PARAÑAQUE CITY</v>
          </cell>
          <cell r="I145" t="str">
            <v>PARAÑAQUE</v>
          </cell>
          <cell r="J145" t="str">
            <v>3/8/24 - move energization to 3/9/24</v>
          </cell>
          <cell r="K145" t="str">
            <v>W/O ISSUE</v>
          </cell>
          <cell r="L145" t="str">
            <v>VJC</v>
          </cell>
          <cell r="M145" t="str">
            <v>CLOSE</v>
          </cell>
          <cell r="N145" t="str">
            <v>JSB</v>
          </cell>
          <cell r="O145">
            <v>30.05</v>
          </cell>
          <cell r="P145"/>
          <cell r="Q145">
            <v>964.72</v>
          </cell>
          <cell r="R145">
            <v>60</v>
          </cell>
          <cell r="S145" t="str">
            <v>MODIFICATION</v>
          </cell>
          <cell r="T145">
            <v>64084.5</v>
          </cell>
          <cell r="U145">
            <v>23417.99</v>
          </cell>
          <cell r="V145">
            <v>22750.92</v>
          </cell>
          <cell r="W145">
            <v>0.97151463468897192</v>
          </cell>
          <cell r="X145">
            <v>45343.672222222223</v>
          </cell>
          <cell r="Y145">
            <v>45348.591666666667</v>
          </cell>
          <cell r="Z145">
            <v>45349</v>
          </cell>
          <cell r="AA145"/>
          <cell r="AB145">
            <v>45360</v>
          </cell>
          <cell r="AC145">
            <v>45586.532638888886</v>
          </cell>
          <cell r="AD145">
            <v>16.327777777776646</v>
          </cell>
          <cell r="AE145">
            <v>11.408333333332848</v>
          </cell>
          <cell r="AF145">
            <v>226.53263888888614</v>
          </cell>
          <cell r="AG145">
            <v>45367.37379290285</v>
          </cell>
          <cell r="AH145">
            <v>45377.494211751022</v>
          </cell>
          <cell r="AI145">
            <v>45393.672222222223</v>
          </cell>
          <cell r="AJ145">
            <v>0.45861846405225576</v>
          </cell>
          <cell r="AK145">
            <v>4.1187752525252028</v>
          </cell>
          <cell r="AL145">
            <v>40</v>
          </cell>
          <cell r="AM145">
            <v>34</v>
          </cell>
          <cell r="AN145">
            <v>26.701570680628272</v>
          </cell>
          <cell r="AO145">
            <v>33.821989528795811</v>
          </cell>
          <cell r="AP145">
            <v>23.701570680628272</v>
          </cell>
          <cell r="AQ145">
            <v>55</v>
          </cell>
          <cell r="AR145">
            <v>44</v>
          </cell>
          <cell r="AS145">
            <v>39</v>
          </cell>
          <cell r="AT145">
            <v>45404</v>
          </cell>
          <cell r="AU145">
            <v>45399</v>
          </cell>
          <cell r="AV145"/>
          <cell r="AW145"/>
          <cell r="AX145"/>
          <cell r="AY145"/>
          <cell r="AZ145"/>
          <cell r="BA145"/>
          <cell r="BB145"/>
          <cell r="BC145"/>
          <cell r="BD145" t="str">
            <v>PAID</v>
          </cell>
          <cell r="BE145" t="str">
            <v>WITH BACKJOB</v>
          </cell>
          <cell r="BF145">
            <v>45363</v>
          </cell>
          <cell r="BG145">
            <v>146</v>
          </cell>
          <cell r="BH145">
            <v>45355</v>
          </cell>
          <cell r="BI145">
            <v>45509</v>
          </cell>
        </row>
        <row r="146">
          <cell r="E146" t="str">
            <v>X23083412397</v>
          </cell>
          <cell r="F146" t="str">
            <v>FILINVEST ALABANG INC</v>
          </cell>
          <cell r="G146" t="str">
            <v>ALABANG-ZAPOTE, FILINVEST CORPORATE CITY, MUNTINLUPA</v>
          </cell>
          <cell r="H146" t="str">
            <v>MUNTINLUPA CITY</v>
          </cell>
          <cell r="I146" t="str">
            <v>PARAÑAQUE</v>
          </cell>
          <cell r="J146" t="str">
            <v>permit sa Filinvest</v>
          </cell>
          <cell r="K146" t="str">
            <v>W/ ISSUE</v>
          </cell>
          <cell r="L146" t="str">
            <v>CHALLENGER</v>
          </cell>
          <cell r="M146" t="str">
            <v>FCOMP</v>
          </cell>
          <cell r="N146" t="str">
            <v>JSP</v>
          </cell>
          <cell r="O146">
            <v>16.48</v>
          </cell>
          <cell r="P146"/>
          <cell r="Q146">
            <v>35.35</v>
          </cell>
          <cell r="R146">
            <v>0</v>
          </cell>
          <cell r="S146" t="str">
            <v>TERMINATION</v>
          </cell>
          <cell r="T146">
            <v>31749.73</v>
          </cell>
          <cell r="U146">
            <v>20285.14</v>
          </cell>
          <cell r="V146">
            <v>14494.94</v>
          </cell>
          <cell r="W146">
            <v>0.71455952485415442</v>
          </cell>
          <cell r="X146">
            <v>45211.492361111108</v>
          </cell>
          <cell r="Y146">
            <v>45216</v>
          </cell>
          <cell r="Z146">
            <v>45216</v>
          </cell>
          <cell r="AA146"/>
          <cell r="AB146">
            <v>45369.270833333336</v>
          </cell>
          <cell r="AC146"/>
          <cell r="AD146">
            <v>157.77847222222772</v>
          </cell>
          <cell r="AE146">
            <v>153.27083333333576</v>
          </cell>
          <cell r="AF146">
            <v>-45369.270833333336</v>
          </cell>
          <cell r="AG146">
            <v>45230.266554659494</v>
          </cell>
          <cell r="AH146">
            <v>45239.073006272396</v>
          </cell>
          <cell r="AI146">
            <v>45261.492361111108</v>
          </cell>
          <cell r="AJ146">
            <v>5.4345918209878432</v>
          </cell>
          <cell r="AK146">
            <v>-1134.2317708333335</v>
          </cell>
          <cell r="AL146">
            <v>20</v>
          </cell>
          <cell r="AM146">
            <v>36</v>
          </cell>
          <cell r="AN146">
            <v>21.774193548387096</v>
          </cell>
          <cell r="AO146">
            <v>27.58064516129032</v>
          </cell>
          <cell r="AP146">
            <v>18.774193548387096</v>
          </cell>
          <cell r="AQ146">
            <v>40</v>
          </cell>
          <cell r="AR146">
            <v>32</v>
          </cell>
          <cell r="AS146">
            <v>27</v>
          </cell>
          <cell r="AT146">
            <v>45401.270833333336</v>
          </cell>
          <cell r="AU146">
            <v>45396.270833333336</v>
          </cell>
          <cell r="AV146"/>
          <cell r="AW146"/>
          <cell r="AX146"/>
          <cell r="AY146"/>
          <cell r="AZ146"/>
          <cell r="BA146"/>
          <cell r="BB146"/>
          <cell r="BC146"/>
          <cell r="BD146" t="str">
            <v>CHECKING OF SERVICE ITEMS</v>
          </cell>
          <cell r="BE146" t="str">
            <v>PARTIALLY BILLED</v>
          </cell>
          <cell r="BF146">
            <v>45372.270833333336</v>
          </cell>
          <cell r="BG146">
            <v>139.72916666666424</v>
          </cell>
          <cell r="BH146">
            <v>45369</v>
          </cell>
          <cell r="BI146">
            <v>45512</v>
          </cell>
        </row>
        <row r="147">
          <cell r="E147" t="str">
            <v>X23114362189</v>
          </cell>
          <cell r="F147" t="str">
            <v>DPP RETAIL INC.</v>
          </cell>
          <cell r="G147" t="str">
            <v>DOÑA SOLEDAD, BETTER LIVING SUBD, PARANAQUE</v>
          </cell>
          <cell r="H147" t="str">
            <v>PARAÑAQUE CITY</v>
          </cell>
          <cell r="I147" t="str">
            <v>PARAÑAQUE</v>
          </cell>
          <cell r="J147"/>
          <cell r="K147" t="str">
            <v>W/O ISSUE</v>
          </cell>
          <cell r="L147" t="str">
            <v>VJC</v>
          </cell>
          <cell r="M147" t="str">
            <v>CLOSE</v>
          </cell>
          <cell r="N147" t="str">
            <v>JSB</v>
          </cell>
          <cell r="O147">
            <v>55.130200000000009</v>
          </cell>
          <cell r="P147"/>
          <cell r="Q147">
            <v>964.72</v>
          </cell>
          <cell r="R147">
            <v>41</v>
          </cell>
          <cell r="S147" t="str">
            <v>NEW</v>
          </cell>
          <cell r="T147">
            <v>476588.52</v>
          </cell>
          <cell r="U147">
            <v>54390.11</v>
          </cell>
          <cell r="V147">
            <v>26523.52</v>
          </cell>
          <cell r="W147">
            <v>0.48765336198069831</v>
          </cell>
          <cell r="X147">
            <v>45282.339583333334</v>
          </cell>
          <cell r="Y147">
            <v>45284</v>
          </cell>
          <cell r="Z147">
            <v>45288</v>
          </cell>
          <cell r="AA147"/>
          <cell r="AB147">
            <v>45299.339583333334</v>
          </cell>
          <cell r="AC147">
            <v>45643.536805555559</v>
          </cell>
          <cell r="AD147">
            <v>17</v>
          </cell>
          <cell r="AE147">
            <v>15.339583333334303</v>
          </cell>
          <cell r="AF147">
            <v>344.19722222222481</v>
          </cell>
          <cell r="AG147">
            <v>45307.174634879724</v>
          </cell>
          <cell r="AH147">
            <v>45317.5973152921</v>
          </cell>
          <cell r="AI147">
            <v>45332.339583333334</v>
          </cell>
          <cell r="AJ147">
            <v>0.45805555555555555</v>
          </cell>
          <cell r="AK147">
            <v>6.2581313131313605</v>
          </cell>
          <cell r="AL147">
            <v>40</v>
          </cell>
          <cell r="AM147">
            <v>36</v>
          </cell>
          <cell r="AN147">
            <v>27.835051546391753</v>
          </cell>
          <cell r="AO147">
            <v>35.257731958762882</v>
          </cell>
          <cell r="AP147">
            <v>24.835051546391753</v>
          </cell>
          <cell r="AQ147">
            <v>55</v>
          </cell>
          <cell r="AR147">
            <v>44</v>
          </cell>
          <cell r="AS147">
            <v>39</v>
          </cell>
          <cell r="AT147">
            <v>45343.339583333334</v>
          </cell>
          <cell r="AU147">
            <v>45338.339583333334</v>
          </cell>
          <cell r="AV147"/>
          <cell r="AW147"/>
          <cell r="AX147"/>
          <cell r="AY147"/>
          <cell r="AZ147"/>
          <cell r="BA147"/>
          <cell r="BB147"/>
          <cell r="BC147"/>
          <cell r="BD147" t="str">
            <v>PAID</v>
          </cell>
          <cell r="BE147"/>
          <cell r="BF147">
            <v>45302.339583333334</v>
          </cell>
          <cell r="BG147">
            <v>213.6604166666657</v>
          </cell>
          <cell r="BH147">
            <v>45299</v>
          </cell>
          <cell r="BI147">
            <v>45516</v>
          </cell>
        </row>
        <row r="148">
          <cell r="E148" t="str">
            <v>X23104175879</v>
          </cell>
          <cell r="F148" t="str">
            <v>DITO TELECOMMUNITY CORPORATION</v>
          </cell>
          <cell r="G148" t="str">
            <v>QUIRINO, SAN DIONISIO, PARANAQUE</v>
          </cell>
          <cell r="H148" t="str">
            <v>PARAÑAQUE CITY</v>
          </cell>
          <cell r="I148" t="str">
            <v>PARAÑAQUE</v>
          </cell>
          <cell r="J148"/>
          <cell r="K148" t="str">
            <v>W/O ISSUE</v>
          </cell>
          <cell r="L148" t="str">
            <v>CHALLENGER</v>
          </cell>
          <cell r="M148" t="str">
            <v>TECO</v>
          </cell>
          <cell r="N148" t="str">
            <v>IJP</v>
          </cell>
          <cell r="O148">
            <v>55.61</v>
          </cell>
          <cell r="P148"/>
          <cell r="Q148">
            <v>96.4</v>
          </cell>
          <cell r="R148">
            <v>31</v>
          </cell>
          <cell r="S148" t="str">
            <v>NEW</v>
          </cell>
          <cell r="T148">
            <v>1063007.27</v>
          </cell>
          <cell r="U148">
            <v>43337.18</v>
          </cell>
          <cell r="V148">
            <v>9598.3799999999992</v>
          </cell>
          <cell r="W148">
            <v>0.22148141618813219</v>
          </cell>
          <cell r="X148">
            <v>45390.619444444441</v>
          </cell>
          <cell r="Y148">
            <v>45397.618055555555</v>
          </cell>
          <cell r="Z148">
            <v>45394</v>
          </cell>
          <cell r="AA148"/>
          <cell r="AB148">
            <v>45453.372916666667</v>
          </cell>
          <cell r="AC148">
            <v>45807.400694444441</v>
          </cell>
          <cell r="AD148">
            <v>62.753472222226264</v>
          </cell>
          <cell r="AE148">
            <v>55.754861111112405</v>
          </cell>
          <cell r="AF148">
            <v>354.02777777777374</v>
          </cell>
          <cell r="AG148">
            <v>45410.70494630318</v>
          </cell>
          <cell r="AH148">
            <v>45419.86108013217</v>
          </cell>
          <cell r="AI148">
            <v>45440.619444444441</v>
          </cell>
          <cell r="AJ148">
            <v>2.0387299550457563</v>
          </cell>
          <cell r="AK148">
            <v>8.4292328042327078</v>
          </cell>
          <cell r="AL148">
            <v>23</v>
          </cell>
          <cell r="AM148">
            <v>36</v>
          </cell>
          <cell r="AN148">
            <v>23.085501858736059</v>
          </cell>
          <cell r="AO148">
            <v>29.241635687732341</v>
          </cell>
          <cell r="AP148">
            <v>20.085501858736059</v>
          </cell>
          <cell r="AQ148">
            <v>42</v>
          </cell>
          <cell r="AR148">
            <v>33.6</v>
          </cell>
          <cell r="AS148">
            <v>28.6</v>
          </cell>
          <cell r="AT148">
            <v>45486.972916666666</v>
          </cell>
          <cell r="AU148">
            <v>45481.972916666666</v>
          </cell>
          <cell r="AV148"/>
          <cell r="AW148"/>
          <cell r="AX148"/>
          <cell r="AY148"/>
          <cell r="AZ148"/>
          <cell r="BA148"/>
          <cell r="BB148"/>
          <cell r="BC148"/>
          <cell r="BD148" t="str">
            <v>PAID</v>
          </cell>
          <cell r="BE148"/>
          <cell r="BF148">
            <v>45456.372916666667</v>
          </cell>
          <cell r="BG148">
            <v>61.627083333332848</v>
          </cell>
          <cell r="BH148">
            <v>45453</v>
          </cell>
          <cell r="BI148">
            <v>45518</v>
          </cell>
        </row>
        <row r="149">
          <cell r="E149" t="str">
            <v>X24030845069</v>
          </cell>
          <cell r="F149" t="str">
            <v>JOAHNNA SEE SORIANO</v>
          </cell>
          <cell r="G149" t="str">
            <v>BUCKINGHAM, HILLSBOROUGH SUBD, MUNTINLUPA</v>
          </cell>
          <cell r="H149" t="str">
            <v>MUNTINLUPA CITY</v>
          </cell>
          <cell r="I149" t="str">
            <v>PARAÑAQUE</v>
          </cell>
          <cell r="J149"/>
          <cell r="K149" t="str">
            <v>W/O ISSUE</v>
          </cell>
          <cell r="L149" t="str">
            <v>ECOM</v>
          </cell>
          <cell r="M149" t="str">
            <v>TECO</v>
          </cell>
          <cell r="N149" t="str">
            <v>RRG</v>
          </cell>
          <cell r="O149">
            <v>77.804699999999997</v>
          </cell>
          <cell r="P149"/>
          <cell r="Q149">
            <v>113.57</v>
          </cell>
          <cell r="R149">
            <v>88</v>
          </cell>
          <cell r="S149" t="str">
            <v>MODIFICATION</v>
          </cell>
          <cell r="T149">
            <v>425926.51</v>
          </cell>
          <cell r="U149">
            <v>62678.31</v>
          </cell>
          <cell r="V149">
            <v>25849.33</v>
          </cell>
          <cell r="W149">
            <v>0.41241268311159002</v>
          </cell>
          <cell r="X149">
            <v>45429.446527777778</v>
          </cell>
          <cell r="Y149">
            <v>45434.382638888892</v>
          </cell>
          <cell r="Z149">
            <v>45432</v>
          </cell>
          <cell r="AA149"/>
          <cell r="AB149">
            <v>45468.288194444445</v>
          </cell>
          <cell r="AC149"/>
          <cell r="AD149">
            <v>38.841666666667152</v>
          </cell>
          <cell r="AE149">
            <v>33.905555555553292</v>
          </cell>
          <cell r="AF149">
            <v>-45468.288194444445</v>
          </cell>
          <cell r="AG149">
            <v>45449.791598200311</v>
          </cell>
          <cell r="AH149">
            <v>45459.016950312987</v>
          </cell>
          <cell r="AI149">
            <v>45479.446527777778</v>
          </cell>
          <cell r="AJ149">
            <v>1.2478544494721122</v>
          </cell>
          <cell r="AK149">
            <v>-1033.3701862373737</v>
          </cell>
          <cell r="AL149">
            <v>26</v>
          </cell>
          <cell r="AM149">
            <v>34</v>
          </cell>
          <cell r="AN149">
            <v>23.345070422535212</v>
          </cell>
          <cell r="AO149">
            <v>29.570422535211268</v>
          </cell>
          <cell r="AP149">
            <v>20.345070422535212</v>
          </cell>
          <cell r="AQ149">
            <v>44</v>
          </cell>
          <cell r="AR149">
            <v>35.200000000000003</v>
          </cell>
          <cell r="AS149">
            <v>30.200000000000003</v>
          </cell>
          <cell r="AT149">
            <v>45503.488194444442</v>
          </cell>
          <cell r="AU149">
            <v>45498.488194444442</v>
          </cell>
          <cell r="AV149"/>
          <cell r="AW149"/>
          <cell r="AX149"/>
          <cell r="AY149"/>
          <cell r="AZ149"/>
          <cell r="BA149"/>
          <cell r="BB149"/>
          <cell r="BC149"/>
          <cell r="BD149" t="str">
            <v>PAID</v>
          </cell>
          <cell r="BE149" t="str">
            <v>WITH BACKJOB</v>
          </cell>
          <cell r="BF149">
            <v>45471.288194444445</v>
          </cell>
          <cell r="BG149">
            <v>46.711805555554747</v>
          </cell>
          <cell r="BH149">
            <v>45471</v>
          </cell>
          <cell r="BI149">
            <v>45518</v>
          </cell>
        </row>
        <row r="150">
          <cell r="E150" t="str">
            <v>X24020533981</v>
          </cell>
          <cell r="F150" t="str">
            <v>ROMMEL PARULAN NADAL</v>
          </cell>
          <cell r="G150" t="str">
            <v>N. ARMSTRONG, MOONWALK, PARANAQUE</v>
          </cell>
          <cell r="H150" t="str">
            <v>PARAÑAQUE CITY</v>
          </cell>
          <cell r="I150" t="str">
            <v>PARAÑAQUE</v>
          </cell>
          <cell r="J150" t="str">
            <v>for completion on July 20, 2024</v>
          </cell>
          <cell r="K150" t="str">
            <v>W/O ISSUE</v>
          </cell>
          <cell r="L150" t="str">
            <v>ECOM</v>
          </cell>
          <cell r="M150" t="str">
            <v>FCOMP</v>
          </cell>
          <cell r="N150" t="str">
            <v>RRG</v>
          </cell>
          <cell r="O150">
            <v>82.018299999999996</v>
          </cell>
          <cell r="P150"/>
          <cell r="Q150">
            <v>133.30000000000001</v>
          </cell>
          <cell r="R150">
            <v>31</v>
          </cell>
          <cell r="S150" t="str">
            <v>NEW</v>
          </cell>
          <cell r="T150">
            <v>550631.56000000006</v>
          </cell>
          <cell r="U150">
            <v>66047.16</v>
          </cell>
          <cell r="V150">
            <v>39257.699999999997</v>
          </cell>
          <cell r="W150">
            <v>0.59438891846371589</v>
          </cell>
          <cell r="X150">
            <v>45443.666666666664</v>
          </cell>
          <cell r="Y150">
            <v>45449.37222222222</v>
          </cell>
          <cell r="Z150">
            <v>45446</v>
          </cell>
          <cell r="AA150"/>
          <cell r="AB150">
            <v>45493.286805555559</v>
          </cell>
          <cell r="AC150"/>
          <cell r="AD150">
            <v>49.620138888894871</v>
          </cell>
          <cell r="AE150">
            <v>43.914583333338669</v>
          </cell>
          <cell r="AF150">
            <v>-45493.286805555559</v>
          </cell>
          <cell r="AG150">
            <v>45464.873563218389</v>
          </cell>
          <cell r="AH150">
            <v>45474.328735632182</v>
          </cell>
          <cell r="AI150">
            <v>45493.666666666664</v>
          </cell>
          <cell r="AJ150">
            <v>1.5373760980533666</v>
          </cell>
          <cell r="AK150">
            <v>-1033.938336489899</v>
          </cell>
          <cell r="AL150">
            <v>26</v>
          </cell>
          <cell r="AM150">
            <v>36</v>
          </cell>
          <cell r="AN150">
            <v>24.206896551724139</v>
          </cell>
          <cell r="AO150">
            <v>30.662068965517239</v>
          </cell>
          <cell r="AP150">
            <v>21.206896551724139</v>
          </cell>
          <cell r="AQ150">
            <v>44</v>
          </cell>
          <cell r="AR150">
            <v>35.200000000000003</v>
          </cell>
          <cell r="AS150">
            <v>30.200000000000003</v>
          </cell>
          <cell r="AT150">
            <v>45528.486805555556</v>
          </cell>
          <cell r="AU150">
            <v>45523.486805555556</v>
          </cell>
          <cell r="AV150"/>
          <cell r="AW150"/>
          <cell r="AX150"/>
          <cell r="AY150"/>
          <cell r="AZ150"/>
          <cell r="BA150"/>
          <cell r="BB150"/>
          <cell r="BC150"/>
          <cell r="BD150" t="str">
            <v>MATERIAL BALANCING</v>
          </cell>
          <cell r="BE150" t="str">
            <v>PARTIALLY BILLED</v>
          </cell>
          <cell r="BF150">
            <v>45496.286805555559</v>
          </cell>
          <cell r="BG150">
            <v>21.713194444440887</v>
          </cell>
          <cell r="BH150">
            <v>45493</v>
          </cell>
          <cell r="BI150">
            <v>45518</v>
          </cell>
        </row>
        <row r="151">
          <cell r="E151" t="str">
            <v>X24030858589</v>
          </cell>
          <cell r="F151" t="str">
            <v>DEO MISSALYN SARIGUMBA SAVELLANO</v>
          </cell>
          <cell r="G151" t="str">
            <v>VON BRAUN, MOONWALK, PARANAQUE</v>
          </cell>
          <cell r="H151" t="str">
            <v>PARAÑAQUE CITY</v>
          </cell>
          <cell r="I151" t="str">
            <v>PARAÑAQUE</v>
          </cell>
          <cell r="J151"/>
          <cell r="K151" t="str">
            <v>W/O ISSUE</v>
          </cell>
          <cell r="L151" t="str">
            <v>CHALLENGER</v>
          </cell>
          <cell r="M151" t="str">
            <v>FCOMP</v>
          </cell>
          <cell r="N151" t="str">
            <v>JCF</v>
          </cell>
          <cell r="O151">
            <v>77.722499999999997</v>
          </cell>
          <cell r="P151"/>
          <cell r="Q151">
            <v>110.52</v>
          </cell>
          <cell r="R151">
            <v>51</v>
          </cell>
          <cell r="S151" t="str">
            <v>MODIFICATION</v>
          </cell>
          <cell r="T151">
            <v>408530.17</v>
          </cell>
          <cell r="U151">
            <v>62588.32</v>
          </cell>
          <cell r="V151">
            <v>27215.57</v>
          </cell>
          <cell r="W151">
            <v>0.43483464646438824</v>
          </cell>
          <cell r="X151">
            <v>45418.665277777778</v>
          </cell>
          <cell r="Y151">
            <v>45422.62703703704</v>
          </cell>
          <cell r="Z151">
            <v>45421</v>
          </cell>
          <cell r="AA151"/>
          <cell r="AB151">
            <v>45450.522916666669</v>
          </cell>
          <cell r="AC151"/>
          <cell r="AD151">
            <v>31.857638888890506</v>
          </cell>
          <cell r="AE151">
            <v>27.895879629628325</v>
          </cell>
          <cell r="AF151">
            <v>-45450.522916666669</v>
          </cell>
          <cell r="AG151">
            <v>45439.010348200311</v>
          </cell>
          <cell r="AH151">
            <v>45448.235700312987</v>
          </cell>
          <cell r="AI151">
            <v>45468.665277777778</v>
          </cell>
          <cell r="AJ151">
            <v>1.0234807063851701</v>
          </cell>
          <cell r="AK151">
            <v>-1032.9664299242424</v>
          </cell>
          <cell r="AL151">
            <v>26</v>
          </cell>
          <cell r="AM151">
            <v>34</v>
          </cell>
          <cell r="AN151">
            <v>23.345070422535212</v>
          </cell>
          <cell r="AO151">
            <v>29.570422535211268</v>
          </cell>
          <cell r="AP151">
            <v>20.345070422535212</v>
          </cell>
          <cell r="AQ151">
            <v>44</v>
          </cell>
          <cell r="AR151">
            <v>35.200000000000003</v>
          </cell>
          <cell r="AS151">
            <v>30.200000000000003</v>
          </cell>
          <cell r="AT151">
            <v>45485.722916666666</v>
          </cell>
          <cell r="AU151">
            <v>45480.722916666666</v>
          </cell>
          <cell r="AV151"/>
          <cell r="AW151"/>
          <cell r="AX151"/>
          <cell r="AY151"/>
          <cell r="AZ151"/>
          <cell r="BA151"/>
          <cell r="BB151"/>
          <cell r="BC151"/>
          <cell r="BD151" t="str">
            <v>CHECKING OF SERVICE ITEMS</v>
          </cell>
          <cell r="BE151" t="str">
            <v>PARTIALLY BILLED; WITH BACKJOB</v>
          </cell>
          <cell r="BF151">
            <v>45453.522916666669</v>
          </cell>
          <cell r="BG151">
            <v>64.477083333331393</v>
          </cell>
          <cell r="BH151">
            <v>45450</v>
          </cell>
          <cell r="BI151">
            <v>45518</v>
          </cell>
        </row>
        <row r="152">
          <cell r="E152" t="str">
            <v>X24041309755</v>
          </cell>
          <cell r="F152" t="str">
            <v>DITO TELECOMMUNITY CORPORATION</v>
          </cell>
          <cell r="G152" t="str">
            <v>LIBRA, PUROK 1, MUNTINLUPA</v>
          </cell>
          <cell r="H152" t="str">
            <v>MUNTINLUPA CITY</v>
          </cell>
          <cell r="I152" t="str">
            <v>PARAÑAQUE</v>
          </cell>
          <cell r="J152"/>
          <cell r="K152" t="str">
            <v>W/O ISSUE</v>
          </cell>
          <cell r="L152" t="str">
            <v>ECOM</v>
          </cell>
          <cell r="M152" t="str">
            <v>FCOMP</v>
          </cell>
          <cell r="N152" t="str">
            <v>RRG</v>
          </cell>
          <cell r="O152">
            <v>68.694500000000005</v>
          </cell>
          <cell r="P152"/>
          <cell r="Q152">
            <v>99.52</v>
          </cell>
          <cell r="R152">
            <v>22</v>
          </cell>
          <cell r="S152" t="str">
            <v>NEW</v>
          </cell>
          <cell r="T152">
            <v>255918.24</v>
          </cell>
          <cell r="U152">
            <v>55318.239999999998</v>
          </cell>
          <cell r="V152"/>
          <cell r="W152">
            <v>0</v>
          </cell>
          <cell r="X152">
            <v>45461.4375</v>
          </cell>
          <cell r="Y152">
            <v>45464.602083333331</v>
          </cell>
          <cell r="Z152">
            <v>45476</v>
          </cell>
          <cell r="AA152"/>
          <cell r="AB152">
            <v>45482.424305555556</v>
          </cell>
          <cell r="AC152"/>
          <cell r="AD152">
            <v>20.986805555556202</v>
          </cell>
          <cell r="AE152">
            <v>17.822222222224809</v>
          </cell>
          <cell r="AF152">
            <v>-45482.424305555556</v>
          </cell>
          <cell r="AG152">
            <v>45481.523001858739</v>
          </cell>
          <cell r="AH152">
            <v>45490.679135687729</v>
          </cell>
          <cell r="AI152">
            <v>45511.4375</v>
          </cell>
          <cell r="AJ152">
            <v>0.68181771672036451</v>
          </cell>
          <cell r="AK152">
            <v>-1082.9148644179895</v>
          </cell>
          <cell r="AL152">
            <v>23</v>
          </cell>
          <cell r="AM152">
            <v>36</v>
          </cell>
          <cell r="AN152">
            <v>23.085501858736059</v>
          </cell>
          <cell r="AO152">
            <v>29.241635687732341</v>
          </cell>
          <cell r="AP152">
            <v>20.085501858736059</v>
          </cell>
          <cell r="AQ152">
            <v>42</v>
          </cell>
          <cell r="AR152">
            <v>33.6</v>
          </cell>
          <cell r="AS152">
            <v>28.6</v>
          </cell>
          <cell r="AT152">
            <v>45516.024305555555</v>
          </cell>
          <cell r="AU152">
            <v>45511.024305555555</v>
          </cell>
          <cell r="AV152"/>
          <cell r="AW152"/>
          <cell r="AX152"/>
          <cell r="AY152"/>
          <cell r="AZ152"/>
          <cell r="BA152"/>
          <cell r="BB152"/>
          <cell r="BC152"/>
          <cell r="BD152" t="str">
            <v>FOR AUDIT</v>
          </cell>
          <cell r="BE152"/>
          <cell r="BF152">
            <v>45485.424305555556</v>
          </cell>
          <cell r="BG152">
            <v>32.575694444443798</v>
          </cell>
          <cell r="BH152">
            <v>45489</v>
          </cell>
          <cell r="BI152">
            <v>45518</v>
          </cell>
        </row>
        <row r="153">
          <cell r="E153" t="str">
            <v>X24051814146</v>
          </cell>
          <cell r="F153" t="str">
            <v>PATRICIO III CEDRO BONCAYAO</v>
          </cell>
          <cell r="G153" t="str">
            <v>DIAZ CPD, PUTATAN, MUNTINLUPA</v>
          </cell>
          <cell r="H153" t="str">
            <v>MUNTINLUPA CITY</v>
          </cell>
          <cell r="I153" t="str">
            <v>PARAÑAQUE</v>
          </cell>
          <cell r="J153"/>
          <cell r="K153" t="str">
            <v>W/O ISSUE</v>
          </cell>
          <cell r="L153" t="str">
            <v>ECOM</v>
          </cell>
          <cell r="M153" t="str">
            <v>FCOMP</v>
          </cell>
          <cell r="N153" t="str">
            <v>RRG</v>
          </cell>
          <cell r="O153">
            <v>42.07508</v>
          </cell>
          <cell r="P153"/>
          <cell r="Q153">
            <v>18.149999999999999</v>
          </cell>
          <cell r="R153">
            <v>27</v>
          </cell>
          <cell r="S153" t="str">
            <v>NEW</v>
          </cell>
          <cell r="T153">
            <v>178440.16</v>
          </cell>
          <cell r="U153">
            <v>20077.36</v>
          </cell>
          <cell r="V153"/>
          <cell r="W153">
            <v>0</v>
          </cell>
          <cell r="X153">
            <v>45463.526388888888</v>
          </cell>
          <cell r="Y153">
            <v>45470.381944444445</v>
          </cell>
          <cell r="Z153">
            <v>45468</v>
          </cell>
          <cell r="AA153"/>
          <cell r="AB153">
            <v>45482.424305555556</v>
          </cell>
          <cell r="AC153"/>
          <cell r="AD153">
            <v>18.897916666668607</v>
          </cell>
          <cell r="AE153">
            <v>12.042361111110949</v>
          </cell>
          <cell r="AF153">
            <v>-45482.424305555556</v>
          </cell>
          <cell r="AG153">
            <v>45482.300582437274</v>
          </cell>
          <cell r="AH153">
            <v>45491.107034050176</v>
          </cell>
          <cell r="AI153">
            <v>45513.526388888888</v>
          </cell>
          <cell r="AJ153">
            <v>0.65092824074080757</v>
          </cell>
          <cell r="AK153">
            <v>-1137.060607638889</v>
          </cell>
          <cell r="AL153">
            <v>20</v>
          </cell>
          <cell r="AM153">
            <v>36</v>
          </cell>
          <cell r="AN153">
            <v>21.774193548387096</v>
          </cell>
          <cell r="AO153">
            <v>27.58064516129032</v>
          </cell>
          <cell r="AP153">
            <v>18.774193548387096</v>
          </cell>
          <cell r="AQ153">
            <v>40</v>
          </cell>
          <cell r="AR153">
            <v>32</v>
          </cell>
          <cell r="AS153">
            <v>27</v>
          </cell>
          <cell r="AT153">
            <v>45514.424305555556</v>
          </cell>
          <cell r="AU153">
            <v>45509.424305555556</v>
          </cell>
          <cell r="AV153"/>
          <cell r="AW153"/>
          <cell r="AX153"/>
          <cell r="AY153"/>
          <cell r="AZ153"/>
          <cell r="BA153"/>
          <cell r="BB153"/>
          <cell r="BC153"/>
          <cell r="BD153" t="str">
            <v>FOR AUDIT</v>
          </cell>
          <cell r="BE153"/>
          <cell r="BF153">
            <v>45485.424305555556</v>
          </cell>
          <cell r="BG153">
            <v>32.575694444443798</v>
          </cell>
          <cell r="BH153">
            <v>45482</v>
          </cell>
          <cell r="BI153">
            <v>45518</v>
          </cell>
        </row>
        <row r="154">
          <cell r="E154" t="str">
            <v>X24062336064</v>
          </cell>
          <cell r="F154" t="str">
            <v>DITO TELECOMMUNITY CORPORATION</v>
          </cell>
          <cell r="G154" t="str">
            <v>CERVANTES CPD, CERVANTES CPD, PARANAQUE</v>
          </cell>
          <cell r="H154" t="str">
            <v>PARAÑAQUE CITY</v>
          </cell>
          <cell r="I154" t="str">
            <v>PARAÑAQUE</v>
          </cell>
          <cell r="J154" t="str">
            <v>for completion 7/16/2024</v>
          </cell>
          <cell r="K154" t="str">
            <v>W/O ISSUE</v>
          </cell>
          <cell r="L154" t="str">
            <v>ECOM</v>
          </cell>
          <cell r="M154" t="str">
            <v>FCOMP</v>
          </cell>
          <cell r="N154" t="str">
            <v>RRG</v>
          </cell>
          <cell r="O154">
            <v>25.290299999999998</v>
          </cell>
          <cell r="P154"/>
          <cell r="Q154">
            <v>34.619999999999997</v>
          </cell>
          <cell r="R154">
            <v>31</v>
          </cell>
          <cell r="S154" t="str">
            <v>NEW</v>
          </cell>
          <cell r="T154">
            <v>205000.15</v>
          </cell>
          <cell r="U154">
            <v>20365.62</v>
          </cell>
          <cell r="V154"/>
          <cell r="W154">
            <v>0</v>
          </cell>
          <cell r="X154">
            <v>45483.932638888888</v>
          </cell>
          <cell r="Y154">
            <v>45488.615972222222</v>
          </cell>
          <cell r="Z154">
            <v>45485</v>
          </cell>
          <cell r="AA154"/>
          <cell r="AB154">
            <v>45490.280555555553</v>
          </cell>
          <cell r="AC154"/>
          <cell r="AD154">
            <v>6.3479166666656965</v>
          </cell>
          <cell r="AE154">
            <v>1.6645833333313931</v>
          </cell>
          <cell r="AF154">
            <v>-45490.280555555553</v>
          </cell>
          <cell r="AG154">
            <v>45502.706832437274</v>
          </cell>
          <cell r="AH154">
            <v>45511.513284050176</v>
          </cell>
          <cell r="AI154">
            <v>45533.932638888888</v>
          </cell>
          <cell r="AJ154">
            <v>0.2186504629629295</v>
          </cell>
          <cell r="AK154">
            <v>-1137.2570138888889</v>
          </cell>
          <cell r="AL154">
            <v>20</v>
          </cell>
          <cell r="AM154">
            <v>36</v>
          </cell>
          <cell r="AN154">
            <v>21.774193548387096</v>
          </cell>
          <cell r="AO154">
            <v>27.58064516129032</v>
          </cell>
          <cell r="AP154">
            <v>18.774193548387096</v>
          </cell>
          <cell r="AQ154">
            <v>40</v>
          </cell>
          <cell r="AR154">
            <v>32</v>
          </cell>
          <cell r="AS154">
            <v>27</v>
          </cell>
          <cell r="AT154">
            <v>45522.280555555553</v>
          </cell>
          <cell r="AU154">
            <v>45517.280555555553</v>
          </cell>
          <cell r="AV154"/>
          <cell r="AW154"/>
          <cell r="AX154"/>
          <cell r="AY154"/>
          <cell r="AZ154"/>
          <cell r="BA154"/>
          <cell r="BB154"/>
          <cell r="BC154"/>
          <cell r="BD154" t="str">
            <v>MATERIAL BALANCING</v>
          </cell>
          <cell r="BE154"/>
          <cell r="BF154">
            <v>45493.280555555553</v>
          </cell>
          <cell r="BG154">
            <v>24.719444444446708</v>
          </cell>
          <cell r="BH154">
            <v>45489</v>
          </cell>
          <cell r="BI154">
            <v>45518</v>
          </cell>
        </row>
        <row r="155">
          <cell r="E155" t="str">
            <v>X24062350511</v>
          </cell>
          <cell r="F155" t="str">
            <v>NATIONAL HOUSING AUTHORITY</v>
          </cell>
          <cell r="G155" t="str">
            <v>C-5, WESTERN BICUTAN, TAGUIG CITY</v>
          </cell>
          <cell r="H155" t="str">
            <v>TAGUIG CITY</v>
          </cell>
          <cell r="I155" t="str">
            <v>PARAÑAQUE</v>
          </cell>
          <cell r="J155" t="str">
            <v>Sched meter jULY 20, 2024</v>
          </cell>
          <cell r="K155" t="str">
            <v>W/O ISSUE</v>
          </cell>
          <cell r="L155" t="str">
            <v>ECOM</v>
          </cell>
          <cell r="M155" t="str">
            <v>FCOMP</v>
          </cell>
          <cell r="N155" t="str">
            <v>RRG</v>
          </cell>
          <cell r="O155">
            <v>214.12307999999999</v>
          </cell>
          <cell r="P155"/>
          <cell r="Q155">
            <v>64.05</v>
          </cell>
          <cell r="R155">
            <v>112.5</v>
          </cell>
          <cell r="S155" t="str">
            <v>NEW</v>
          </cell>
          <cell r="T155">
            <v>474561.3</v>
          </cell>
          <cell r="U155">
            <v>86218.03</v>
          </cell>
          <cell r="V155">
            <v>27371.439999999999</v>
          </cell>
          <cell r="W155">
            <v>0.31746770368100502</v>
          </cell>
          <cell r="X155">
            <v>45488.652777777781</v>
          </cell>
          <cell r="Y155">
            <v>45492.565972222219</v>
          </cell>
          <cell r="Z155">
            <v>45492</v>
          </cell>
          <cell r="AA155"/>
          <cell r="AB155">
            <v>45493.288888888892</v>
          </cell>
          <cell r="AC155"/>
          <cell r="AD155">
            <v>4.6361111111109494</v>
          </cell>
          <cell r="AE155">
            <v>0.7229166666729725</v>
          </cell>
          <cell r="AF155">
            <v>-45493.288888888892</v>
          </cell>
          <cell r="AG155">
            <v>45507.131376999569</v>
          </cell>
          <cell r="AH155">
            <v>45515.859003458718</v>
          </cell>
          <cell r="AI155">
            <v>45538.652777777781</v>
          </cell>
          <cell r="AJ155">
            <v>0.1618859450483035</v>
          </cell>
          <cell r="AK155">
            <v>-1083.1735449735449</v>
          </cell>
          <cell r="AL155">
            <v>23</v>
          </cell>
          <cell r="AM155">
            <v>32</v>
          </cell>
          <cell r="AN155">
            <v>21.478599221789885</v>
          </cell>
          <cell r="AO155">
            <v>27.206225680933851</v>
          </cell>
          <cell r="AP155">
            <v>18.478599221789885</v>
          </cell>
          <cell r="AQ155">
            <v>42</v>
          </cell>
          <cell r="AR155">
            <v>33.6</v>
          </cell>
          <cell r="AS155">
            <v>28.6</v>
          </cell>
          <cell r="AT155">
            <v>45526.888888888891</v>
          </cell>
          <cell r="AU155">
            <v>45521.888888888891</v>
          </cell>
          <cell r="AV155"/>
          <cell r="AW155"/>
          <cell r="AX155"/>
          <cell r="AY155"/>
          <cell r="AZ155"/>
          <cell r="BA155"/>
          <cell r="BB155"/>
          <cell r="BC155"/>
          <cell r="BD155" t="str">
            <v>FOR AUDIT</v>
          </cell>
          <cell r="BE155" t="str">
            <v>PARTIALLY BILLED</v>
          </cell>
          <cell r="BF155">
            <v>45496.288888888892</v>
          </cell>
          <cell r="BG155">
            <v>21.711111111108039</v>
          </cell>
          <cell r="BH155">
            <v>45492</v>
          </cell>
          <cell r="BI155">
            <v>45518</v>
          </cell>
        </row>
        <row r="156">
          <cell r="E156" t="str">
            <v>X23010284719</v>
          </cell>
          <cell r="F156" t="str">
            <v>URATEX PHIL'S INC.</v>
          </cell>
          <cell r="G156" t="str">
            <v>WEST SERVICE, CUPANG, MUNTINLUPA</v>
          </cell>
          <cell r="H156" t="str">
            <v>MUNTINLUPA CITY</v>
          </cell>
          <cell r="I156" t="str">
            <v>PARAÑAQUE</v>
          </cell>
          <cell r="J156" t="str">
            <v>RTPI June 13 day</v>
          </cell>
          <cell r="K156" t="str">
            <v>W/O ISSUE</v>
          </cell>
          <cell r="L156" t="str">
            <v>CHALLENGER</v>
          </cell>
          <cell r="M156" t="str">
            <v>FCOMP</v>
          </cell>
          <cell r="N156" t="str">
            <v>JSP</v>
          </cell>
          <cell r="O156">
            <v>14.62</v>
          </cell>
          <cell r="P156"/>
          <cell r="Q156">
            <v>19.850000000000001</v>
          </cell>
          <cell r="R156">
            <v>0</v>
          </cell>
          <cell r="S156" t="str">
            <v>TERMINATION</v>
          </cell>
          <cell r="T156">
            <v>24043.8</v>
          </cell>
          <cell r="U156">
            <v>11781.17</v>
          </cell>
          <cell r="V156"/>
          <cell r="W156">
            <v>0</v>
          </cell>
          <cell r="X156">
            <v>45425.582638888889</v>
          </cell>
          <cell r="Y156">
            <v>45429.548611111109</v>
          </cell>
          <cell r="Z156">
            <v>45427</v>
          </cell>
          <cell r="AA156"/>
          <cell r="AB156">
            <v>45457.538888888892</v>
          </cell>
          <cell r="AC156"/>
          <cell r="AD156">
            <v>31.95625000000291</v>
          </cell>
          <cell r="AE156">
            <v>27.990277777782467</v>
          </cell>
          <cell r="AF156">
            <v>-45457.538888888892</v>
          </cell>
          <cell r="AG156">
            <v>45444.356832437275</v>
          </cell>
          <cell r="AH156">
            <v>45453.163284050177</v>
          </cell>
          <cell r="AI156">
            <v>45475.582638888889</v>
          </cell>
          <cell r="AJ156">
            <v>1.1007152777778779</v>
          </cell>
          <cell r="AK156">
            <v>-1136.4384722222223</v>
          </cell>
          <cell r="AL156">
            <v>20</v>
          </cell>
          <cell r="AM156">
            <v>36</v>
          </cell>
          <cell r="AN156">
            <v>21.774193548387096</v>
          </cell>
          <cell r="AO156">
            <v>27.58064516129032</v>
          </cell>
          <cell r="AP156">
            <v>18.774193548387096</v>
          </cell>
          <cell r="AQ156">
            <v>40</v>
          </cell>
          <cell r="AR156">
            <v>32</v>
          </cell>
          <cell r="AS156">
            <v>27</v>
          </cell>
          <cell r="AT156">
            <v>45489.538888888892</v>
          </cell>
          <cell r="AU156">
            <v>45484.538888888892</v>
          </cell>
          <cell r="AV156"/>
          <cell r="AW156"/>
          <cell r="AX156"/>
          <cell r="AY156"/>
          <cell r="AZ156"/>
          <cell r="BA156"/>
          <cell r="BB156"/>
          <cell r="BC156"/>
          <cell r="BD156" t="str">
            <v>CHECKING OF SERVICE ITEMS</v>
          </cell>
          <cell r="BE156"/>
          <cell r="BF156">
            <v>45460.538888888892</v>
          </cell>
          <cell r="BG156">
            <v>57.461111111108039</v>
          </cell>
          <cell r="BH156">
            <v>45457</v>
          </cell>
          <cell r="BI156">
            <v>45518</v>
          </cell>
        </row>
        <row r="157">
          <cell r="E157" t="str">
            <v>R23054624</v>
          </cell>
          <cell r="F157" t="str">
            <v>WONG, ALEX Z</v>
          </cell>
          <cell r="G157" t="str">
            <v>CORNELIUS, BETTERLIVING SUBD ANNEX 35, PARANAQUE</v>
          </cell>
          <cell r="H157" t="str">
            <v>PARAÑAQUE CITY</v>
          </cell>
          <cell r="I157" t="str">
            <v>PARAÑAQUE</v>
          </cell>
          <cell r="J157" t="str">
            <v>narrow access, with possible customer refusal on relocation
2/28/24 - Aware naman ang kapitbahay na tatayuan, nakausap na nina mam Hannah</v>
          </cell>
          <cell r="K157" t="str">
            <v>W/O ISSUE</v>
          </cell>
          <cell r="L157" t="str">
            <v>VJC</v>
          </cell>
          <cell r="M157" t="str">
            <v>FCOMP</v>
          </cell>
          <cell r="N157" t="str">
            <v>JSB</v>
          </cell>
          <cell r="O157">
            <v>25.109999999999996</v>
          </cell>
          <cell r="P157"/>
          <cell r="Q157">
            <v>964.72</v>
          </cell>
          <cell r="R157">
            <v>0</v>
          </cell>
          <cell r="S157" t="str">
            <v>PCA RELOC</v>
          </cell>
          <cell r="T157">
            <v>149882.65</v>
          </cell>
          <cell r="U157">
            <v>30493.590000000004</v>
          </cell>
          <cell r="V157">
            <v>10691.96</v>
          </cell>
          <cell r="W157">
            <v>0.35062975530267171</v>
          </cell>
          <cell r="X157">
            <v>45337.386111111111</v>
          </cell>
          <cell r="Y157">
            <v>45341.411111111112</v>
          </cell>
          <cell r="Z157">
            <v>45338</v>
          </cell>
          <cell r="AA157"/>
          <cell r="AB157">
            <v>45364.624305555553</v>
          </cell>
          <cell r="AC157"/>
          <cell r="AD157">
            <v>27.238194444442343</v>
          </cell>
          <cell r="AE157">
            <v>23.213194444440887</v>
          </cell>
          <cell r="AF157">
            <v>-45364.624305555553</v>
          </cell>
          <cell r="AG157">
            <v>45362.221162657501</v>
          </cell>
          <cell r="AH157">
            <v>45372.643843069876</v>
          </cell>
          <cell r="AI157">
            <v>45387.386111111111</v>
          </cell>
          <cell r="AJ157">
            <v>0.73391801697525194</v>
          </cell>
          <cell r="AK157">
            <v>-824.81135101010102</v>
          </cell>
          <cell r="AL157">
            <v>40</v>
          </cell>
          <cell r="AM157">
            <v>36</v>
          </cell>
          <cell r="AN157">
            <v>27.835051546391753</v>
          </cell>
          <cell r="AO157">
            <v>35.257731958762882</v>
          </cell>
          <cell r="AP157">
            <v>24.835051546391753</v>
          </cell>
          <cell r="AQ157">
            <v>55</v>
          </cell>
          <cell r="AR157">
            <v>44</v>
          </cell>
          <cell r="AS157">
            <v>39</v>
          </cell>
          <cell r="AT157">
            <v>45408.624305555553</v>
          </cell>
          <cell r="AU157">
            <v>45403.624305555553</v>
          </cell>
          <cell r="AV157"/>
          <cell r="AW157"/>
          <cell r="AX157"/>
          <cell r="AY157"/>
          <cell r="AZ157"/>
          <cell r="BA157"/>
          <cell r="BB157"/>
          <cell r="BC157"/>
          <cell r="BD157" t="str">
            <v>MATERIAL BALANCING</v>
          </cell>
          <cell r="BE157" t="str">
            <v>PARTIALLY BILLED - 9/6/24 JSB</v>
          </cell>
          <cell r="BF157">
            <v>45367.624305555553</v>
          </cell>
          <cell r="BG157">
            <v>151.37569444444671</v>
          </cell>
          <cell r="BH157">
            <v>45364</v>
          </cell>
          <cell r="BI157">
            <v>45519</v>
          </cell>
        </row>
        <row r="158">
          <cell r="E158" t="str">
            <v>X23114336720</v>
          </cell>
          <cell r="F158" t="str">
            <v>MARIA PAZ JAVIER BANAWA</v>
          </cell>
          <cell r="G158" t="str">
            <v>AGOHO, ZONE 1, TAGUIG CITY</v>
          </cell>
          <cell r="H158" t="str">
            <v>TAGUIG CITY</v>
          </cell>
          <cell r="I158" t="str">
            <v>PARAÑAQUE</v>
          </cell>
          <cell r="J158" t="str">
            <v>dig 2/24</v>
          </cell>
          <cell r="K158" t="str">
            <v>W/O ISSUE</v>
          </cell>
          <cell r="L158" t="str">
            <v>POWERHOUSE</v>
          </cell>
          <cell r="M158" t="str">
            <v>FCOMP</v>
          </cell>
          <cell r="N158" t="str">
            <v>DCB</v>
          </cell>
          <cell r="O158">
            <v>104.96419999999998</v>
          </cell>
          <cell r="P158"/>
          <cell r="Q158">
            <v>206.13</v>
          </cell>
          <cell r="R158">
            <v>45.6</v>
          </cell>
          <cell r="S158" t="str">
            <v>NEW</v>
          </cell>
          <cell r="T158">
            <v>602628.4</v>
          </cell>
          <cell r="U158">
            <v>111125.74999999996</v>
          </cell>
          <cell r="V158">
            <v>27400.12</v>
          </cell>
          <cell r="W158">
            <v>0.24656859458766317</v>
          </cell>
          <cell r="X158">
            <v>45337.678472222222</v>
          </cell>
          <cell r="Y158">
            <v>45342.534722222219</v>
          </cell>
          <cell r="Z158">
            <v>45341</v>
          </cell>
          <cell r="AA158"/>
          <cell r="AB158">
            <v>45348.506944444445</v>
          </cell>
          <cell r="AC158"/>
          <cell r="AD158">
            <v>10.828472222223354</v>
          </cell>
          <cell r="AE158">
            <v>5.9722222222262644</v>
          </cell>
          <cell r="AF158">
            <v>-45348.506944444445</v>
          </cell>
          <cell r="AG158">
            <v>45359.546893274855</v>
          </cell>
          <cell r="AH158">
            <v>45369.178472222222</v>
          </cell>
          <cell r="AI158">
            <v>45387.678472222222</v>
          </cell>
          <cell r="AJ158">
            <v>0.32657297178133921</v>
          </cell>
          <cell r="AK158">
            <v>-985.83710748792271</v>
          </cell>
          <cell r="AL158">
            <v>28</v>
          </cell>
          <cell r="AM158">
            <v>36</v>
          </cell>
          <cell r="AN158">
            <v>24.868421052631579</v>
          </cell>
          <cell r="AO158">
            <v>31.499999999999996</v>
          </cell>
          <cell r="AP158">
            <v>21.868421052631579</v>
          </cell>
          <cell r="AQ158">
            <v>46</v>
          </cell>
          <cell r="AR158">
            <v>36.800000000000004</v>
          </cell>
          <cell r="AS158">
            <v>31.800000000000004</v>
          </cell>
          <cell r="AT158">
            <v>45385.306944444448</v>
          </cell>
          <cell r="AU158">
            <v>45380.306944444448</v>
          </cell>
          <cell r="AV158"/>
          <cell r="AW158"/>
          <cell r="AX158"/>
          <cell r="AY158"/>
          <cell r="AZ158"/>
          <cell r="BA158"/>
          <cell r="BB158"/>
          <cell r="BC158"/>
          <cell r="BD158" t="str">
            <v>ON GOING MAT RETURN</v>
          </cell>
          <cell r="BE158" t="str">
            <v>PARTIALLY BILLED,WITH BACK JOB</v>
          </cell>
          <cell r="BF158">
            <v>45351.506944444445</v>
          </cell>
          <cell r="BG158">
            <v>167.49305555555475</v>
          </cell>
          <cell r="BH158">
            <v>45355</v>
          </cell>
          <cell r="BI158">
            <v>45519</v>
          </cell>
        </row>
        <row r="159">
          <cell r="E159" t="str">
            <v>X24030688726</v>
          </cell>
          <cell r="F159" t="str">
            <v>PHILIPPINE ARMY FINANCE CENTER TRANSPORT SERVICES</v>
          </cell>
          <cell r="G159" t="str">
            <v>M.L. QUEZON, PUROK 1, TAGUIG CITY</v>
          </cell>
          <cell r="H159" t="str">
            <v>TAGUIG CITY</v>
          </cell>
          <cell r="I159" t="str">
            <v>PARAÑAQUE</v>
          </cell>
          <cell r="J159"/>
          <cell r="K159" t="str">
            <v>W/O ISSUE</v>
          </cell>
          <cell r="L159" t="str">
            <v>VJC</v>
          </cell>
          <cell r="M159" t="str">
            <v>FCOMP</v>
          </cell>
          <cell r="N159" t="str">
            <v>JSB</v>
          </cell>
          <cell r="O159">
            <v>127.2407</v>
          </cell>
          <cell r="P159"/>
          <cell r="Q159">
            <v>964.72</v>
          </cell>
          <cell r="R159">
            <v>3</v>
          </cell>
          <cell r="S159" t="str">
            <v>NEW</v>
          </cell>
          <cell r="T159">
            <v>283583.75</v>
          </cell>
          <cell r="U159">
            <v>71536.210000000006</v>
          </cell>
          <cell r="V159">
            <v>30300.49</v>
          </cell>
          <cell r="W159">
            <v>0.42356856758276679</v>
          </cell>
          <cell r="X159">
            <v>45435.451388888891</v>
          </cell>
          <cell r="Y159">
            <v>45436.408333333333</v>
          </cell>
          <cell r="Z159">
            <v>45436</v>
          </cell>
          <cell r="AA159"/>
          <cell r="AB159">
            <v>45483</v>
          </cell>
          <cell r="AC159"/>
          <cell r="AD159">
            <v>47.548611111109494</v>
          </cell>
          <cell r="AE159">
            <v>46.591666666667152</v>
          </cell>
          <cell r="AF159">
            <v>-45483</v>
          </cell>
          <cell r="AG159">
            <v>45460.28644043528</v>
          </cell>
          <cell r="AH159">
            <v>45470.709120847656</v>
          </cell>
          <cell r="AI159">
            <v>45485.451388888891</v>
          </cell>
          <cell r="AJ159">
            <v>1.2811709104937836</v>
          </cell>
          <cell r="AK159">
            <v>-826.9636363636364</v>
          </cell>
          <cell r="AL159">
            <v>40</v>
          </cell>
          <cell r="AM159">
            <v>36</v>
          </cell>
          <cell r="AN159">
            <v>27.835051546391753</v>
          </cell>
          <cell r="AO159">
            <v>35.257731958762882</v>
          </cell>
          <cell r="AP159">
            <v>24.835051546391753</v>
          </cell>
          <cell r="AQ159">
            <v>55</v>
          </cell>
          <cell r="AR159">
            <v>44</v>
          </cell>
          <cell r="AS159">
            <v>39</v>
          </cell>
          <cell r="AT159">
            <v>45527</v>
          </cell>
          <cell r="AU159">
            <v>45522</v>
          </cell>
          <cell r="AV159"/>
          <cell r="AW159"/>
          <cell r="AX159"/>
          <cell r="AY159"/>
          <cell r="AZ159"/>
          <cell r="BA159"/>
          <cell r="BB159"/>
          <cell r="BC159"/>
          <cell r="BD159" t="str">
            <v>ON GOING MAT RETURN</v>
          </cell>
          <cell r="BE159" t="str">
            <v>PARTIALLY BILLED - 9/6/24 JSB , WITH BACKJOB</v>
          </cell>
          <cell r="BF159">
            <v>45486</v>
          </cell>
          <cell r="BG159">
            <v>33</v>
          </cell>
          <cell r="BH159">
            <v>45483</v>
          </cell>
          <cell r="BI159">
            <v>45519</v>
          </cell>
        </row>
        <row r="160">
          <cell r="E160" t="str">
            <v>X24041321225</v>
          </cell>
          <cell r="F160" t="str">
            <v>DOÑA SOLEDAD, BETTER LIVING SUBD, PARANAQUE</v>
          </cell>
          <cell r="G160" t="str">
            <v>DOÑA SOLEDAD, BETTER LIVING SUBD, PARANAQUE</v>
          </cell>
          <cell r="H160" t="str">
            <v>PARAÑAQUE CITY</v>
          </cell>
          <cell r="I160" t="str">
            <v>PARAÑAQUE</v>
          </cell>
          <cell r="J160"/>
          <cell r="K160" t="str">
            <v>W/O ISSUE</v>
          </cell>
          <cell r="L160" t="str">
            <v>VJC</v>
          </cell>
          <cell r="M160" t="str">
            <v>FCOMP</v>
          </cell>
          <cell r="N160" t="str">
            <v>JSB</v>
          </cell>
          <cell r="O160">
            <v>72.534300000000002</v>
          </cell>
          <cell r="P160"/>
          <cell r="Q160">
            <v>964.72</v>
          </cell>
          <cell r="R160">
            <v>191</v>
          </cell>
          <cell r="S160" t="str">
            <v>NEW</v>
          </cell>
          <cell r="T160">
            <v>664741.03</v>
          </cell>
          <cell r="U160">
            <v>61396.03</v>
          </cell>
          <cell r="V160">
            <v>47044.210000000006</v>
          </cell>
          <cell r="W160">
            <v>0.76624188892995215</v>
          </cell>
          <cell r="X160">
            <v>45440.634722222225</v>
          </cell>
          <cell r="Y160">
            <v>45443.443749999999</v>
          </cell>
          <cell r="Z160">
            <v>45443</v>
          </cell>
          <cell r="AA160"/>
          <cell r="AB160">
            <v>45446.329861111109</v>
          </cell>
          <cell r="AC160"/>
          <cell r="AD160">
            <v>5.695138888884685</v>
          </cell>
          <cell r="AE160">
            <v>2.8861111111109494</v>
          </cell>
          <cell r="AF160">
            <v>-45446.329861111109</v>
          </cell>
          <cell r="AG160">
            <v>45463.166637115843</v>
          </cell>
          <cell r="AH160">
            <v>45472.975147754143</v>
          </cell>
          <cell r="AI160">
            <v>45490.634722222225</v>
          </cell>
          <cell r="AJ160">
            <v>0.1672947048609876</v>
          </cell>
          <cell r="AK160">
            <v>-826.29690656565651</v>
          </cell>
          <cell r="AL160">
            <v>40</v>
          </cell>
          <cell r="AM160">
            <v>32</v>
          </cell>
          <cell r="AN160">
            <v>25.531914893617024</v>
          </cell>
          <cell r="AO160">
            <v>32.340425531914896</v>
          </cell>
          <cell r="AP160">
            <v>22.531914893617024</v>
          </cell>
          <cell r="AQ160">
            <v>55</v>
          </cell>
          <cell r="AR160">
            <v>44</v>
          </cell>
          <cell r="AS160">
            <v>39</v>
          </cell>
          <cell r="AT160">
            <v>45490.329861111109</v>
          </cell>
          <cell r="AU160">
            <v>45485.329861111109</v>
          </cell>
          <cell r="AV160"/>
          <cell r="AW160"/>
          <cell r="AX160"/>
          <cell r="AY160"/>
          <cell r="AZ160"/>
          <cell r="BA160"/>
          <cell r="BB160"/>
          <cell r="BC160"/>
          <cell r="BD160" t="str">
            <v>ON GOING MAT RETURN</v>
          </cell>
          <cell r="BE160" t="str">
            <v>PARTIALLY BILLED - 8/15/24 JSB</v>
          </cell>
          <cell r="BF160">
            <v>45449.329861111109</v>
          </cell>
          <cell r="BG160">
            <v>69.670138888890506</v>
          </cell>
          <cell r="BH160">
            <v>45446</v>
          </cell>
          <cell r="BI160">
            <v>45519</v>
          </cell>
        </row>
        <row r="161">
          <cell r="E161" t="str">
            <v>X24041321520</v>
          </cell>
          <cell r="F161" t="str">
            <v>PERPET PILIPINAS CORP.</v>
          </cell>
          <cell r="G161" t="str">
            <v>DOÑA SOLEDAD, BETTER LIVING SUBD, PARANAQUE</v>
          </cell>
          <cell r="H161" t="str">
            <v>PARAÑAQUE CITY</v>
          </cell>
          <cell r="I161" t="str">
            <v>PARAÑAQUE</v>
          </cell>
          <cell r="J161"/>
          <cell r="K161" t="str">
            <v>W/O ISSUE</v>
          </cell>
          <cell r="L161" t="str">
            <v>VJC</v>
          </cell>
          <cell r="M161" t="str">
            <v>CLOSE</v>
          </cell>
          <cell r="N161" t="str">
            <v>JSB</v>
          </cell>
          <cell r="O161">
            <v>7.98</v>
          </cell>
          <cell r="P161"/>
          <cell r="Q161">
            <v>964.72</v>
          </cell>
          <cell r="R161">
            <v>0</v>
          </cell>
          <cell r="S161" t="str">
            <v>TERMINATION</v>
          </cell>
          <cell r="T161">
            <v>18175.849999999999</v>
          </cell>
          <cell r="U161">
            <v>6563.01</v>
          </cell>
          <cell r="V161">
            <v>6563.01</v>
          </cell>
          <cell r="W161">
            <v>1</v>
          </cell>
          <cell r="X161">
            <v>45440.634722222225</v>
          </cell>
          <cell r="Y161">
            <v>45443.442361111112</v>
          </cell>
          <cell r="Z161">
            <v>45444</v>
          </cell>
          <cell r="AA161"/>
          <cell r="AB161">
            <v>45446.331250000003</v>
          </cell>
          <cell r="AC161">
            <v>45714.64166666667</v>
          </cell>
          <cell r="AD161">
            <v>5.6965277777781012</v>
          </cell>
          <cell r="AE161">
            <v>2.8888888888905058</v>
          </cell>
          <cell r="AF161">
            <v>268.31041666666715</v>
          </cell>
          <cell r="AG161">
            <v>45465.469773768615</v>
          </cell>
          <cell r="AH161">
            <v>45475.89245418099</v>
          </cell>
          <cell r="AI161">
            <v>45490.634722222225</v>
          </cell>
          <cell r="AJ161">
            <v>0.1534897762345766</v>
          </cell>
          <cell r="AK161">
            <v>4.8783712121212206</v>
          </cell>
          <cell r="AL161">
            <v>40</v>
          </cell>
          <cell r="AM161">
            <v>36</v>
          </cell>
          <cell r="AN161">
            <v>27.835051546391753</v>
          </cell>
          <cell r="AO161">
            <v>35.257731958762882</v>
          </cell>
          <cell r="AP161">
            <v>24.835051546391753</v>
          </cell>
          <cell r="AQ161">
            <v>55</v>
          </cell>
          <cell r="AR161">
            <v>44</v>
          </cell>
          <cell r="AS161">
            <v>39</v>
          </cell>
          <cell r="AT161">
            <v>45490.331250000003</v>
          </cell>
          <cell r="AU161">
            <v>45485.331250000003</v>
          </cell>
          <cell r="AV161"/>
          <cell r="AW161"/>
          <cell r="AX161"/>
          <cell r="AY161"/>
          <cell r="AZ161"/>
          <cell r="BA161"/>
          <cell r="BB161"/>
          <cell r="BC161"/>
          <cell r="BD161" t="str">
            <v>PAID</v>
          </cell>
          <cell r="BE161"/>
          <cell r="BF161">
            <v>45449.331250000003</v>
          </cell>
          <cell r="BG161">
            <v>69.66874999999709</v>
          </cell>
          <cell r="BH161">
            <v>45446</v>
          </cell>
          <cell r="BI161">
            <v>45519</v>
          </cell>
        </row>
        <row r="162">
          <cell r="E162" t="str">
            <v>X24051568783</v>
          </cell>
          <cell r="F162" t="str">
            <v>CITY GOVERNMENT OF TAGUIG</v>
          </cell>
          <cell r="G162" t="str">
            <v>BLOCK 35, PINAGSAMA PH 2 VILL, TAGUIG CITY</v>
          </cell>
          <cell r="H162" t="str">
            <v>TAGUIG CITY</v>
          </cell>
          <cell r="I162" t="str">
            <v>PARAÑAQUE</v>
          </cell>
          <cell r="J162"/>
          <cell r="K162" t="str">
            <v>W/O ISSUE</v>
          </cell>
          <cell r="L162" t="str">
            <v>VJC</v>
          </cell>
          <cell r="M162" t="str">
            <v>FCOMP</v>
          </cell>
          <cell r="N162" t="str">
            <v>JSB</v>
          </cell>
          <cell r="O162">
            <v>4.22</v>
          </cell>
          <cell r="P162"/>
          <cell r="Q162">
            <v>964.72</v>
          </cell>
          <cell r="R162">
            <v>0</v>
          </cell>
          <cell r="S162" t="str">
            <v>NEW</v>
          </cell>
          <cell r="T162">
            <v>18756.79</v>
          </cell>
          <cell r="U162">
            <v>3398.25</v>
          </cell>
          <cell r="V162">
            <v>3076.15</v>
          </cell>
          <cell r="W162">
            <v>0.90521591995880235</v>
          </cell>
          <cell r="X162">
            <v>45443.73541666667</v>
          </cell>
          <cell r="Y162">
            <v>45449.337500000001</v>
          </cell>
          <cell r="Z162">
            <v>45449</v>
          </cell>
          <cell r="AA162"/>
          <cell r="AB162">
            <v>45463.604861111111</v>
          </cell>
          <cell r="AC162"/>
          <cell r="AD162">
            <v>19.869444444440887</v>
          </cell>
          <cell r="AE162">
            <v>14.267361111109494</v>
          </cell>
          <cell r="AF162">
            <v>-45463.604861111111</v>
          </cell>
          <cell r="AG162">
            <v>45468.57046821306</v>
          </cell>
          <cell r="AH162">
            <v>45478.993148625435</v>
          </cell>
          <cell r="AI162">
            <v>45493.73541666667</v>
          </cell>
          <cell r="AJ162">
            <v>0.53537114197521274</v>
          </cell>
          <cell r="AK162">
            <v>-826.61099747474748</v>
          </cell>
          <cell r="AL162">
            <v>40</v>
          </cell>
          <cell r="AM162">
            <v>36</v>
          </cell>
          <cell r="AN162">
            <v>27.835051546391753</v>
          </cell>
          <cell r="AO162">
            <v>35.257731958762882</v>
          </cell>
          <cell r="AP162">
            <v>24.835051546391753</v>
          </cell>
          <cell r="AQ162">
            <v>55</v>
          </cell>
          <cell r="AR162">
            <v>44</v>
          </cell>
          <cell r="AS162">
            <v>39</v>
          </cell>
          <cell r="AT162">
            <v>45507.604861111111</v>
          </cell>
          <cell r="AU162">
            <v>45502.604861111111</v>
          </cell>
          <cell r="AV162"/>
          <cell r="AW162"/>
          <cell r="AX162"/>
          <cell r="AY162"/>
          <cell r="AZ162"/>
          <cell r="BA162"/>
          <cell r="BB162"/>
          <cell r="BC162"/>
          <cell r="BD162" t="str">
            <v>FOR AUDIT</v>
          </cell>
          <cell r="BE162" t="str">
            <v>PARTIALLY BILLED</v>
          </cell>
          <cell r="BF162">
            <v>45466.604861111111</v>
          </cell>
          <cell r="BG162">
            <v>52.395138888889051</v>
          </cell>
          <cell r="BH162">
            <v>45463</v>
          </cell>
          <cell r="BI162">
            <v>45519</v>
          </cell>
        </row>
        <row r="163">
          <cell r="E163" t="str">
            <v>R23163088</v>
          </cell>
          <cell r="F163" t="str">
            <v>GARCIA, ENCARNACION</v>
          </cell>
          <cell r="G163" t="str">
            <v>CABASAAN, ZONE 4, TAGUIG CITY</v>
          </cell>
          <cell r="H163" t="str">
            <v>TAGUIG CITY</v>
          </cell>
          <cell r="I163" t="str">
            <v>PARAÑAQUE</v>
          </cell>
          <cell r="J163"/>
          <cell r="K163" t="str">
            <v>W/O ISSUE</v>
          </cell>
          <cell r="L163" t="str">
            <v>VJC</v>
          </cell>
          <cell r="M163" t="str">
            <v>FCOMP</v>
          </cell>
          <cell r="N163" t="str">
            <v>JSB</v>
          </cell>
          <cell r="O163">
            <v>11.56</v>
          </cell>
          <cell r="P163"/>
          <cell r="Q163">
            <v>964.72</v>
          </cell>
          <cell r="R163">
            <v>0</v>
          </cell>
          <cell r="S163" t="str">
            <v>PCA RELOC</v>
          </cell>
          <cell r="T163">
            <v>26200.1</v>
          </cell>
          <cell r="U163">
            <v>9308.9699999999993</v>
          </cell>
          <cell r="V163">
            <v>6329.52</v>
          </cell>
          <cell r="W163">
            <v>0.67993773747256692</v>
          </cell>
          <cell r="X163">
            <v>45449.430555555555</v>
          </cell>
          <cell r="Y163">
            <v>45456.629166666666</v>
          </cell>
          <cell r="Z163">
            <v>45454</v>
          </cell>
          <cell r="AA163"/>
          <cell r="AB163">
            <v>45463.602083333331</v>
          </cell>
          <cell r="AC163"/>
          <cell r="AD163">
            <v>14.171527777776646</v>
          </cell>
          <cell r="AE163">
            <v>6.9729166666656965</v>
          </cell>
          <cell r="AF163">
            <v>-45463.602083333331</v>
          </cell>
          <cell r="AG163">
            <v>45474.265607101945</v>
          </cell>
          <cell r="AH163">
            <v>45484.68828751432</v>
          </cell>
          <cell r="AI163">
            <v>45499.430555555555</v>
          </cell>
          <cell r="AJ163">
            <v>0.38184394290120405</v>
          </cell>
          <cell r="AK163">
            <v>-826.6109469696969</v>
          </cell>
          <cell r="AL163">
            <v>40</v>
          </cell>
          <cell r="AM163">
            <v>36</v>
          </cell>
          <cell r="AN163">
            <v>27.835051546391753</v>
          </cell>
          <cell r="AO163">
            <v>35.257731958762882</v>
          </cell>
          <cell r="AP163">
            <v>24.835051546391753</v>
          </cell>
          <cell r="AQ163">
            <v>55</v>
          </cell>
          <cell r="AR163">
            <v>44</v>
          </cell>
          <cell r="AS163">
            <v>39</v>
          </cell>
          <cell r="AT163">
            <v>45507.602083333331</v>
          </cell>
          <cell r="AU163">
            <v>45502.602083333331</v>
          </cell>
          <cell r="AV163"/>
          <cell r="AW163"/>
          <cell r="AX163"/>
          <cell r="AY163"/>
          <cell r="AZ163"/>
          <cell r="BA163"/>
          <cell r="BB163"/>
          <cell r="BC163"/>
          <cell r="BD163" t="str">
            <v>FOR AUDIT</v>
          </cell>
          <cell r="BE163" t="str">
            <v>FULLY BILLED</v>
          </cell>
          <cell r="BF163">
            <v>45466.602083333331</v>
          </cell>
          <cell r="BG163">
            <v>52.397916666668607</v>
          </cell>
          <cell r="BH163">
            <v>45463</v>
          </cell>
          <cell r="BI163">
            <v>45519</v>
          </cell>
        </row>
        <row r="164">
          <cell r="E164" t="str">
            <v>X24062220179</v>
          </cell>
          <cell r="F164" t="str">
            <v>THE EPISCOPAL DIOCESE OF CENTRAL PHILIPPINES, INC.</v>
          </cell>
          <cell r="G164" t="str">
            <v>RESMA, ZONE 4, TAGUIG CITY</v>
          </cell>
          <cell r="H164" t="str">
            <v>TAGUIG CITY</v>
          </cell>
          <cell r="I164" t="str">
            <v>PARAÑAQUE</v>
          </cell>
          <cell r="J164"/>
          <cell r="K164" t="str">
            <v>W/O ISSUE</v>
          </cell>
          <cell r="L164" t="str">
            <v>VJC</v>
          </cell>
          <cell r="M164" t="str">
            <v>CLOSE</v>
          </cell>
          <cell r="N164" t="str">
            <v>JSB</v>
          </cell>
          <cell r="O164">
            <v>4.0999999999999996</v>
          </cell>
          <cell r="P164"/>
          <cell r="Q164">
            <v>964.72</v>
          </cell>
          <cell r="R164">
            <v>17</v>
          </cell>
          <cell r="S164" t="str">
            <v>NEW</v>
          </cell>
          <cell r="T164">
            <v>19867.88</v>
          </cell>
          <cell r="U164">
            <v>4106.87</v>
          </cell>
          <cell r="V164">
            <v>3301.63</v>
          </cell>
          <cell r="W164">
            <v>0.80392853925252084</v>
          </cell>
          <cell r="X164">
            <v>45468.408333333333</v>
          </cell>
          <cell r="Y164">
            <v>45471.522916666669</v>
          </cell>
          <cell r="Z164">
            <v>45469</v>
          </cell>
          <cell r="AA164"/>
          <cell r="AB164">
            <v>45483</v>
          </cell>
          <cell r="AC164">
            <v>45687.90625</v>
          </cell>
          <cell r="AD164">
            <v>14.591666666667152</v>
          </cell>
          <cell r="AE164">
            <v>11.477083333331393</v>
          </cell>
          <cell r="AF164">
            <v>204.90625</v>
          </cell>
          <cell r="AG164">
            <v>45493.243384879723</v>
          </cell>
          <cell r="AH164">
            <v>45503.666065292098</v>
          </cell>
          <cell r="AI164">
            <v>45518.408333333333</v>
          </cell>
          <cell r="AJ164">
            <v>0.39316435185186488</v>
          </cell>
          <cell r="AK164">
            <v>3.7255681818181818</v>
          </cell>
          <cell r="AL164">
            <v>40</v>
          </cell>
          <cell r="AM164">
            <v>36</v>
          </cell>
          <cell r="AN164">
            <v>27.835051546391753</v>
          </cell>
          <cell r="AO164">
            <v>35.257731958762882</v>
          </cell>
          <cell r="AP164">
            <v>24.835051546391753</v>
          </cell>
          <cell r="AQ164">
            <v>55</v>
          </cell>
          <cell r="AR164">
            <v>44</v>
          </cell>
          <cell r="AS164">
            <v>39</v>
          </cell>
          <cell r="AT164">
            <v>45527</v>
          </cell>
          <cell r="AU164">
            <v>45522</v>
          </cell>
          <cell r="AV164"/>
          <cell r="AW164"/>
          <cell r="AX164"/>
          <cell r="AY164"/>
          <cell r="AZ164"/>
          <cell r="BA164"/>
          <cell r="BB164"/>
          <cell r="BC164"/>
          <cell r="BD164" t="str">
            <v>PAID</v>
          </cell>
          <cell r="BE164"/>
          <cell r="BF164">
            <v>45486</v>
          </cell>
          <cell r="BG164">
            <v>33</v>
          </cell>
          <cell r="BH164">
            <v>45483</v>
          </cell>
          <cell r="BI164">
            <v>45519</v>
          </cell>
        </row>
        <row r="165">
          <cell r="E165" t="str">
            <v>X23031028024</v>
          </cell>
          <cell r="F165" t="str">
            <v>ROMAN CATHOLIC BISHOP OF IMUS, INCORPORATED</v>
          </cell>
          <cell r="G165" t="str">
            <v>SANTAN, QUEEN'S ROW AREA B SUBD, BACOOR</v>
          </cell>
          <cell r="H165" t="str">
            <v>BACOOR CITY</v>
          </cell>
          <cell r="I165" t="str">
            <v>DASMA</v>
          </cell>
          <cell r="J165" t="str">
            <v>SSP June 21</v>
          </cell>
          <cell r="K165" t="str">
            <v>W/O ISSUE</v>
          </cell>
          <cell r="L165" t="str">
            <v>CHALLENGER</v>
          </cell>
          <cell r="M165" t="str">
            <v>TECO</v>
          </cell>
          <cell r="N165" t="str">
            <v>JSP</v>
          </cell>
          <cell r="O165">
            <v>135.8998</v>
          </cell>
          <cell r="P165"/>
          <cell r="Q165">
            <v>213.62</v>
          </cell>
          <cell r="R165">
            <v>102</v>
          </cell>
          <cell r="S165" t="str">
            <v>NEW</v>
          </cell>
          <cell r="T165">
            <v>724594.23</v>
          </cell>
          <cell r="U165">
            <v>109445.21</v>
          </cell>
          <cell r="V165">
            <v>146402.76</v>
          </cell>
          <cell r="W165">
            <v>1.3376808359178076</v>
          </cell>
          <cell r="X165">
            <v>45429.48333333333</v>
          </cell>
          <cell r="Y165">
            <v>45434.380555555559</v>
          </cell>
          <cell r="Z165">
            <v>45432</v>
          </cell>
          <cell r="AA165"/>
          <cell r="AB165">
            <v>45465.363888888889</v>
          </cell>
          <cell r="AC165">
            <v>45838</v>
          </cell>
          <cell r="AD165">
            <v>35.880555555559113</v>
          </cell>
          <cell r="AE165">
            <v>30.983333333329938</v>
          </cell>
          <cell r="AF165">
            <v>372.63611111111095</v>
          </cell>
          <cell r="AG165">
            <v>45449.497031963467</v>
          </cell>
          <cell r="AH165">
            <v>45458.634018264835</v>
          </cell>
          <cell r="AI165">
            <v>45479.48333333333</v>
          </cell>
          <cell r="AJ165">
            <v>1.1693216765874175</v>
          </cell>
          <cell r="AK165">
            <v>8.100785024154586</v>
          </cell>
          <cell r="AL165">
            <v>28</v>
          </cell>
          <cell r="AM165">
            <v>32</v>
          </cell>
          <cell r="AN165">
            <v>23.013698630136989</v>
          </cell>
          <cell r="AO165">
            <v>29.150684931506852</v>
          </cell>
          <cell r="AP165">
            <v>20.013698630136989</v>
          </cell>
          <cell r="AQ165">
            <v>46</v>
          </cell>
          <cell r="AR165">
            <v>36.800000000000004</v>
          </cell>
          <cell r="AS165">
            <v>31.800000000000004</v>
          </cell>
          <cell r="AT165">
            <v>45502.163888888892</v>
          </cell>
          <cell r="AU165">
            <v>45497.163888888892</v>
          </cell>
          <cell r="AV165"/>
          <cell r="AW165"/>
          <cell r="AX165"/>
          <cell r="AY165"/>
          <cell r="AZ165"/>
          <cell r="BA165"/>
          <cell r="BB165"/>
          <cell r="BC165"/>
          <cell r="BD165" t="str">
            <v>PAID</v>
          </cell>
          <cell r="BE165"/>
          <cell r="BF165">
            <v>45468.363888888889</v>
          </cell>
          <cell r="BG165">
            <v>53.636111111110949</v>
          </cell>
          <cell r="BH165">
            <v>45465</v>
          </cell>
          <cell r="BI165">
            <v>45522</v>
          </cell>
        </row>
        <row r="166">
          <cell r="E166" t="str">
            <v>P2403164170</v>
          </cell>
          <cell r="F166" t="str">
            <v>MN_MAJOR (WDESIGN), DS RELOC DUE TO CONSTRUCTION OF DAANG HARI ROAD FLYOVER BACOOR CAVITE</v>
          </cell>
          <cell r="G166" t="str">
            <v>MOLINO IV, MOLINO IV, BACOOR</v>
          </cell>
          <cell r="H166" t="str">
            <v>BACOOR CITY</v>
          </cell>
          <cell r="I166" t="str">
            <v>DASMA</v>
          </cell>
          <cell r="J166"/>
          <cell r="K166" t="str">
            <v>W/O ISSUE</v>
          </cell>
          <cell r="L166" t="str">
            <v>CHALLENGER</v>
          </cell>
          <cell r="M166" t="str">
            <v>FCOMP</v>
          </cell>
          <cell r="N166" t="str">
            <v>JSP</v>
          </cell>
          <cell r="O166">
            <v>47.9</v>
          </cell>
          <cell r="P166"/>
          <cell r="Q166">
            <v>154.19999999999999</v>
          </cell>
          <cell r="R166">
            <v>0</v>
          </cell>
          <cell r="S166" t="str">
            <v>POLE RELOC</v>
          </cell>
          <cell r="T166">
            <v>669165.41</v>
          </cell>
          <cell r="U166">
            <v>37326.39</v>
          </cell>
          <cell r="V166">
            <v>11054.24</v>
          </cell>
          <cell r="W166">
            <v>0.29615079304481362</v>
          </cell>
          <cell r="X166">
            <v>45370.729166666664</v>
          </cell>
          <cell r="Y166">
            <v>45393.413194444445</v>
          </cell>
          <cell r="Z166">
            <v>45394</v>
          </cell>
          <cell r="AA166"/>
          <cell r="AB166">
            <v>45443.883333333331</v>
          </cell>
          <cell r="AC166"/>
          <cell r="AD166">
            <v>73.154166666667152</v>
          </cell>
          <cell r="AE166">
            <v>50.47013888888614</v>
          </cell>
          <cell r="AF166">
            <v>-45443.883333333331</v>
          </cell>
          <cell r="AG166">
            <v>45391.936063218389</v>
          </cell>
          <cell r="AH166">
            <v>45401.391235632182</v>
          </cell>
          <cell r="AI166">
            <v>45420.729166666664</v>
          </cell>
          <cell r="AJ166">
            <v>2.2665286680911829</v>
          </cell>
          <cell r="AK166">
            <v>-1032.8155303030303</v>
          </cell>
          <cell r="AL166">
            <v>26</v>
          </cell>
          <cell r="AM166">
            <v>36</v>
          </cell>
          <cell r="AN166">
            <v>24.206896551724139</v>
          </cell>
          <cell r="AO166">
            <v>30.662068965517239</v>
          </cell>
          <cell r="AP166">
            <v>21.206896551724139</v>
          </cell>
          <cell r="AQ166">
            <v>44</v>
          </cell>
          <cell r="AR166">
            <v>35.200000000000003</v>
          </cell>
          <cell r="AS166">
            <v>30.200000000000003</v>
          </cell>
          <cell r="AT166">
            <v>45479.083333333328</v>
          </cell>
          <cell r="AU166">
            <v>45474.083333333328</v>
          </cell>
          <cell r="AV166"/>
          <cell r="AW166"/>
          <cell r="AX166"/>
          <cell r="AY166"/>
          <cell r="AZ166"/>
          <cell r="BA166"/>
          <cell r="BB166"/>
          <cell r="BC166"/>
          <cell r="BD166" t="str">
            <v>FOR AUDIT</v>
          </cell>
          <cell r="BE166" t="str">
            <v>PARTIALLY BILLED</v>
          </cell>
          <cell r="BF166">
            <v>45446.883333333331</v>
          </cell>
          <cell r="BG166">
            <v>75.116666666668607</v>
          </cell>
          <cell r="BH166">
            <v>45443</v>
          </cell>
          <cell r="BI166">
            <v>45522</v>
          </cell>
        </row>
        <row r="167">
          <cell r="E167" t="str">
            <v>X23010284510</v>
          </cell>
          <cell r="F167" t="str">
            <v>MULTIFLEX RNC PHILS. INC.</v>
          </cell>
          <cell r="G167" t="str">
            <v>WEST SERVICE, CUPANG, MUNTINLUPA</v>
          </cell>
          <cell r="H167" t="str">
            <v>MUNTINLUPA CITY</v>
          </cell>
          <cell r="I167" t="str">
            <v>PARAÑAQUE</v>
          </cell>
          <cell r="J167" t="str">
            <v>RTPI June 13 day</v>
          </cell>
          <cell r="K167" t="str">
            <v>W/O ISSUE</v>
          </cell>
          <cell r="L167" t="str">
            <v>CHALLENGER</v>
          </cell>
          <cell r="M167" t="str">
            <v>TECO</v>
          </cell>
          <cell r="N167" t="str">
            <v>JSP</v>
          </cell>
          <cell r="O167">
            <v>57.4983</v>
          </cell>
          <cell r="P167"/>
          <cell r="Q167">
            <v>78.62</v>
          </cell>
          <cell r="R167">
            <v>103</v>
          </cell>
          <cell r="S167" t="str">
            <v>NEW</v>
          </cell>
          <cell r="T167">
            <v>455967.71</v>
          </cell>
          <cell r="U167">
            <v>46301.98</v>
          </cell>
          <cell r="V167">
            <v>14124.53</v>
          </cell>
          <cell r="W167">
            <v>0.3050523973272849</v>
          </cell>
          <cell r="X167">
            <v>45425.580555555556</v>
          </cell>
          <cell r="Y167">
            <v>45429.554166666669</v>
          </cell>
          <cell r="Z167">
            <v>45427</v>
          </cell>
          <cell r="AA167"/>
          <cell r="AB167">
            <v>45457.792361111111</v>
          </cell>
          <cell r="AC167">
            <v>45764</v>
          </cell>
          <cell r="AD167">
            <v>32.211805555554747</v>
          </cell>
          <cell r="AE167">
            <v>28.238194444442343</v>
          </cell>
          <cell r="AF167">
            <v>306.20763888888905</v>
          </cell>
          <cell r="AG167">
            <v>45444.059154777344</v>
          </cell>
          <cell r="AH167">
            <v>45452.786781236493</v>
          </cell>
          <cell r="AI167">
            <v>45475.580555555556</v>
          </cell>
          <cell r="AJ167">
            <v>1.1247872320349959</v>
          </cell>
          <cell r="AK167">
            <v>7.2906580687830722</v>
          </cell>
          <cell r="AL167">
            <v>23</v>
          </cell>
          <cell r="AM167">
            <v>32</v>
          </cell>
          <cell r="AN167">
            <v>21.478599221789885</v>
          </cell>
          <cell r="AO167">
            <v>27.206225680933851</v>
          </cell>
          <cell r="AP167">
            <v>18.478599221789885</v>
          </cell>
          <cell r="AQ167">
            <v>42</v>
          </cell>
          <cell r="AR167">
            <v>33.6</v>
          </cell>
          <cell r="AS167">
            <v>28.6</v>
          </cell>
          <cell r="AT167">
            <v>45491.392361111109</v>
          </cell>
          <cell r="AU167">
            <v>45486.392361111109</v>
          </cell>
          <cell r="AV167"/>
          <cell r="AW167"/>
          <cell r="AX167"/>
          <cell r="AY167"/>
          <cell r="AZ167"/>
          <cell r="BA167"/>
          <cell r="BB167"/>
          <cell r="BC167"/>
          <cell r="BD167" t="str">
            <v>PAID</v>
          </cell>
          <cell r="BE167"/>
          <cell r="BF167">
            <v>45460.792361111111</v>
          </cell>
          <cell r="BG167">
            <v>61.207638888889051</v>
          </cell>
          <cell r="BH167">
            <v>45457</v>
          </cell>
          <cell r="BI167">
            <v>45522</v>
          </cell>
        </row>
        <row r="168">
          <cell r="E168" t="str">
            <v>X23103908355</v>
          </cell>
          <cell r="F168" t="str">
            <v>AZIENDA FIORENTE REALTY INC.</v>
          </cell>
          <cell r="G168" t="str">
            <v>WEST SERVICE, MARCELO GREEN VILL, PARANAQUE</v>
          </cell>
          <cell r="H168" t="str">
            <v>PARAÑAQUE CITY</v>
          </cell>
          <cell r="I168" t="str">
            <v>PARAÑAQUE</v>
          </cell>
          <cell r="J168" t="str">
            <v>to energize on June 20, 2024</v>
          </cell>
          <cell r="K168" t="str">
            <v>W/O ISSUE</v>
          </cell>
          <cell r="L168" t="str">
            <v>CHALLENGER</v>
          </cell>
          <cell r="M168" t="str">
            <v>CLOSE</v>
          </cell>
          <cell r="N168" t="str">
            <v>JSP</v>
          </cell>
          <cell r="O168">
            <v>77.201599999999999</v>
          </cell>
          <cell r="P168"/>
          <cell r="Q168">
            <v>275.18</v>
          </cell>
          <cell r="R168">
            <v>1570</v>
          </cell>
          <cell r="S168" t="str">
            <v>NEW</v>
          </cell>
          <cell r="T168">
            <v>946478.17</v>
          </cell>
          <cell r="U168">
            <v>60503.17</v>
          </cell>
          <cell r="V168">
            <v>90864.960000000006</v>
          </cell>
          <cell r="W168">
            <v>1.5018214748086756</v>
          </cell>
          <cell r="X168">
            <v>45456.699305555558</v>
          </cell>
          <cell r="Y168">
            <v>45462.5</v>
          </cell>
          <cell r="Z168">
            <v>45462</v>
          </cell>
          <cell r="AA168"/>
          <cell r="AB168">
            <v>45463.877083333333</v>
          </cell>
          <cell r="AC168">
            <v>45697.966666666667</v>
          </cell>
          <cell r="AD168">
            <v>7.1777777777751908</v>
          </cell>
          <cell r="AE168">
            <v>1.3770833333328483</v>
          </cell>
          <cell r="AF168">
            <v>234.0895833333343</v>
          </cell>
          <cell r="AG168">
            <v>45470.105555555558</v>
          </cell>
          <cell r="AH168">
            <v>45477.480555555558</v>
          </cell>
          <cell r="AI168">
            <v>45506.699305555558</v>
          </cell>
          <cell r="AJ168">
            <v>0.32812698412686581</v>
          </cell>
          <cell r="AK168">
            <v>5.0889039855072671</v>
          </cell>
          <cell r="AL168">
            <v>28</v>
          </cell>
          <cell r="AM168">
            <v>20</v>
          </cell>
          <cell r="AN168">
            <v>16.406250000000004</v>
          </cell>
          <cell r="AO168">
            <v>20.781250000000004</v>
          </cell>
          <cell r="AP168">
            <v>13.406250000000004</v>
          </cell>
          <cell r="AQ168">
            <v>46</v>
          </cell>
          <cell r="AR168">
            <v>36.800000000000004</v>
          </cell>
          <cell r="AS168">
            <v>31.800000000000004</v>
          </cell>
          <cell r="AT168">
            <v>45500.677083333336</v>
          </cell>
          <cell r="AU168">
            <v>45495.677083333336</v>
          </cell>
          <cell r="AV168"/>
          <cell r="AW168"/>
          <cell r="AX168"/>
          <cell r="AY168"/>
          <cell r="AZ168"/>
          <cell r="BA168"/>
          <cell r="BB168"/>
          <cell r="BC168"/>
          <cell r="BD168" t="str">
            <v>PAID</v>
          </cell>
          <cell r="BE168"/>
          <cell r="BF168">
            <v>45466.877083333333</v>
          </cell>
          <cell r="BG168">
            <v>55.122916666667152</v>
          </cell>
          <cell r="BH168">
            <v>45463</v>
          </cell>
          <cell r="BI168">
            <v>45522</v>
          </cell>
        </row>
        <row r="169">
          <cell r="E169" t="str">
            <v>X24041261200</v>
          </cell>
          <cell r="F169" t="str">
            <v>PIA ALONZO WURTZBACH</v>
          </cell>
          <cell r="G169" t="str">
            <v>BUCKINGHAM, HILLSBOROUGH SUBD, MUNTINLUPA</v>
          </cell>
          <cell r="H169" t="str">
            <v>MUNTINLUPA CITY</v>
          </cell>
          <cell r="I169" t="str">
            <v>PARAÑAQUE</v>
          </cell>
          <cell r="J169"/>
          <cell r="K169" t="str">
            <v>W/O ISSUE</v>
          </cell>
          <cell r="L169" t="str">
            <v>CHALLENGER</v>
          </cell>
          <cell r="M169" t="str">
            <v>TECO</v>
          </cell>
          <cell r="N169" t="str">
            <v>JGR</v>
          </cell>
          <cell r="O169">
            <v>64.245000000000005</v>
          </cell>
          <cell r="P169"/>
          <cell r="Q169">
            <v>95.35</v>
          </cell>
          <cell r="R169">
            <v>80</v>
          </cell>
          <cell r="S169" t="str">
            <v>MODIFICATION</v>
          </cell>
          <cell r="T169">
            <v>418666.94</v>
          </cell>
          <cell r="U169">
            <v>51758.99</v>
          </cell>
          <cell r="V169">
            <v>55306.25</v>
          </cell>
          <cell r="W169">
            <v>1.068534181211805</v>
          </cell>
          <cell r="X169">
            <v>45476.656944444447</v>
          </cell>
          <cell r="Y169">
            <v>45481.54583333333</v>
          </cell>
          <cell r="Z169">
            <v>45481</v>
          </cell>
          <cell r="AA169"/>
          <cell r="AB169">
            <v>45504.706944444442</v>
          </cell>
          <cell r="AC169">
            <v>45782</v>
          </cell>
          <cell r="AD169">
            <v>28.049999999995634</v>
          </cell>
          <cell r="AE169">
            <v>23.161111111112405</v>
          </cell>
          <cell r="AF169">
            <v>277.29305555555766</v>
          </cell>
          <cell r="AG169">
            <v>45495.957324672585</v>
          </cell>
          <cell r="AH169">
            <v>45504.904092733421</v>
          </cell>
          <cell r="AI169">
            <v>45526.656944444447</v>
          </cell>
          <cell r="AJ169">
            <v>0.94336956521724447</v>
          </cell>
          <cell r="AK169">
            <v>6.6022156084656585</v>
          </cell>
          <cell r="AL169">
            <v>23</v>
          </cell>
          <cell r="AM169">
            <v>34</v>
          </cell>
          <cell r="AN169">
            <v>22.300380228136884</v>
          </cell>
          <cell r="AO169">
            <v>28.247148288973385</v>
          </cell>
          <cell r="AP169">
            <v>19.300380228136884</v>
          </cell>
          <cell r="AQ169">
            <v>42</v>
          </cell>
          <cell r="AR169">
            <v>33.6</v>
          </cell>
          <cell r="AS169">
            <v>28.6</v>
          </cell>
          <cell r="AT169">
            <v>45538.306944444441</v>
          </cell>
          <cell r="AU169">
            <v>45533.306944444441</v>
          </cell>
          <cell r="AV169"/>
          <cell r="AW169"/>
          <cell r="AX169"/>
          <cell r="AY169"/>
          <cell r="AZ169"/>
          <cell r="BA169"/>
          <cell r="BB169"/>
          <cell r="BC169"/>
          <cell r="BD169" t="str">
            <v>PAID</v>
          </cell>
          <cell r="BE169"/>
          <cell r="BF169">
            <v>45507.706944444442</v>
          </cell>
          <cell r="BG169">
            <v>14.293055555557657</v>
          </cell>
          <cell r="BH169">
            <v>45504</v>
          </cell>
          <cell r="BI169">
            <v>45522</v>
          </cell>
        </row>
        <row r="170">
          <cell r="E170" t="str">
            <v>X23093684362</v>
          </cell>
          <cell r="F170" t="str">
            <v>CITYSTATE SAVINGS BANK, INC.</v>
          </cell>
          <cell r="G170" t="str">
            <v>NATIONAL, TUNASAN, MUNTINLUPA</v>
          </cell>
          <cell r="H170" t="str">
            <v>MUNTINLUPA CITY</v>
          </cell>
          <cell r="I170" t="str">
            <v>PARAÑAQUE</v>
          </cell>
          <cell r="J170"/>
          <cell r="K170" t="str">
            <v>W/O ISSUE</v>
          </cell>
          <cell r="L170" t="str">
            <v>CHALLENGER</v>
          </cell>
          <cell r="M170" t="str">
            <v>COMP</v>
          </cell>
          <cell r="N170" t="str">
            <v>JSP</v>
          </cell>
          <cell r="O170">
            <v>10.4428</v>
          </cell>
          <cell r="P170"/>
          <cell r="Q170">
            <v>18.55</v>
          </cell>
          <cell r="R170">
            <v>30</v>
          </cell>
          <cell r="S170" t="str">
            <v>NEW</v>
          </cell>
          <cell r="T170">
            <v>140165.23000000001</v>
          </cell>
          <cell r="U170">
            <v>11047.019999999999</v>
          </cell>
          <cell r="V170"/>
          <cell r="W170">
            <v>0</v>
          </cell>
          <cell r="X170">
            <v>45441.552777777775</v>
          </cell>
          <cell r="Y170">
            <v>45447.581250000003</v>
          </cell>
          <cell r="Z170">
            <v>45442</v>
          </cell>
          <cell r="AA170"/>
          <cell r="AB170">
            <v>45457.541666666664</v>
          </cell>
          <cell r="AC170"/>
          <cell r="AD170">
            <v>15.988888888889051</v>
          </cell>
          <cell r="AE170">
            <v>9.960416666661331</v>
          </cell>
          <cell r="AF170">
            <v>-45457.541666666664</v>
          </cell>
          <cell r="AG170">
            <v>45460.326971326162</v>
          </cell>
          <cell r="AH170">
            <v>45469.133422939063</v>
          </cell>
          <cell r="AI170">
            <v>45491.552777777775</v>
          </cell>
          <cell r="AJ170">
            <v>0.55072839506173388</v>
          </cell>
          <cell r="AK170">
            <v>-1136.4385416666667</v>
          </cell>
          <cell r="AL170">
            <v>20</v>
          </cell>
          <cell r="AM170">
            <v>36</v>
          </cell>
          <cell r="AN170">
            <v>21.774193548387096</v>
          </cell>
          <cell r="AO170">
            <v>27.58064516129032</v>
          </cell>
          <cell r="AP170">
            <v>18.774193548387096</v>
          </cell>
          <cell r="AQ170">
            <v>40</v>
          </cell>
          <cell r="AR170">
            <v>32</v>
          </cell>
          <cell r="AS170">
            <v>27</v>
          </cell>
          <cell r="AT170">
            <v>45489.541666666664</v>
          </cell>
          <cell r="AU170">
            <v>45484.541666666664</v>
          </cell>
          <cell r="AV170"/>
          <cell r="AW170"/>
          <cell r="AX170"/>
          <cell r="AY170"/>
          <cell r="AZ170"/>
          <cell r="BA170"/>
          <cell r="BB170"/>
          <cell r="BC170"/>
          <cell r="BD170" t="str">
            <v>PAID</v>
          </cell>
          <cell r="BE170"/>
          <cell r="BF170">
            <v>45460.541666666664</v>
          </cell>
          <cell r="BG170">
            <v>61.458333333335759</v>
          </cell>
          <cell r="BH170">
            <v>45457</v>
          </cell>
          <cell r="BI170">
            <v>45522</v>
          </cell>
        </row>
        <row r="171">
          <cell r="E171" t="str">
            <v>X24041441704</v>
          </cell>
          <cell r="F171" t="str">
            <v>DHS ABODE CORP.</v>
          </cell>
          <cell r="G171" t="str">
            <v>PALMSPRING, MERVILLE SUBD, PARANAQUE</v>
          </cell>
          <cell r="H171" t="str">
            <v>PARAÑAQUE CITY</v>
          </cell>
          <cell r="I171" t="str">
            <v>PARAÑAQUE</v>
          </cell>
          <cell r="J171" t="str">
            <v>RTPI June 10 day</v>
          </cell>
          <cell r="K171" t="str">
            <v>W/O ISSUE</v>
          </cell>
          <cell r="L171" t="str">
            <v>CHALLENGER</v>
          </cell>
          <cell r="M171" t="str">
            <v>CLOSE</v>
          </cell>
          <cell r="N171" t="str">
            <v>JSP</v>
          </cell>
          <cell r="O171">
            <v>7.76</v>
          </cell>
          <cell r="P171"/>
          <cell r="Q171">
            <v>10.43</v>
          </cell>
          <cell r="R171">
            <v>0</v>
          </cell>
          <cell r="S171" t="str">
            <v>TERMINATION</v>
          </cell>
          <cell r="T171">
            <v>17734.21</v>
          </cell>
          <cell r="U171">
            <v>6248.92</v>
          </cell>
          <cell r="V171">
            <v>6248.92</v>
          </cell>
          <cell r="W171">
            <v>1</v>
          </cell>
          <cell r="X171">
            <v>45426.709027777775</v>
          </cell>
          <cell r="Y171">
            <v>45429.586805555555</v>
          </cell>
          <cell r="Z171">
            <v>45432</v>
          </cell>
          <cell r="AA171"/>
          <cell r="AB171">
            <v>45453.79791666667</v>
          </cell>
          <cell r="AC171">
            <v>45725</v>
          </cell>
          <cell r="AD171">
            <v>27.088888888894871</v>
          </cell>
          <cell r="AE171">
            <v>24.211111111115315</v>
          </cell>
          <cell r="AF171">
            <v>271.20208333332994</v>
          </cell>
          <cell r="AG171">
            <v>45445.483221326162</v>
          </cell>
          <cell r="AH171">
            <v>45454.289672939063</v>
          </cell>
          <cell r="AI171">
            <v>45476.709027777775</v>
          </cell>
          <cell r="AJ171">
            <v>0.9330617283952678</v>
          </cell>
          <cell r="AK171">
            <v>6.7800520833332483</v>
          </cell>
          <cell r="AL171">
            <v>20</v>
          </cell>
          <cell r="AM171">
            <v>36</v>
          </cell>
          <cell r="AN171">
            <v>21.774193548387096</v>
          </cell>
          <cell r="AO171">
            <v>27.58064516129032</v>
          </cell>
          <cell r="AP171">
            <v>18.774193548387096</v>
          </cell>
          <cell r="AQ171">
            <v>40</v>
          </cell>
          <cell r="AR171">
            <v>32</v>
          </cell>
          <cell r="AS171">
            <v>27</v>
          </cell>
          <cell r="AT171">
            <v>45485.79791666667</v>
          </cell>
          <cell r="AU171">
            <v>45480.79791666667</v>
          </cell>
          <cell r="AV171"/>
          <cell r="AW171"/>
          <cell r="AX171"/>
          <cell r="AY171"/>
          <cell r="AZ171"/>
          <cell r="BA171"/>
          <cell r="BB171"/>
          <cell r="BC171"/>
          <cell r="BD171" t="str">
            <v>PAID</v>
          </cell>
          <cell r="BE171"/>
          <cell r="BF171">
            <v>45456.79791666667</v>
          </cell>
          <cell r="BG171">
            <v>65.202083333329938</v>
          </cell>
          <cell r="BH171">
            <v>45453</v>
          </cell>
          <cell r="BI171">
            <v>45522</v>
          </cell>
        </row>
        <row r="172">
          <cell r="E172" t="str">
            <v>X24051584777</v>
          </cell>
          <cell r="F172" t="str">
            <v>SUZETTE PACHO LAVIN</v>
          </cell>
          <cell r="G172" t="str">
            <v>COUNTRY CLUB, AYALA-ALABANG VILL, MUNTINLUPA</v>
          </cell>
          <cell r="H172" t="str">
            <v>MUNTINLUPA CITY</v>
          </cell>
          <cell r="I172" t="str">
            <v>PARAÑAQUE</v>
          </cell>
          <cell r="J172" t="str">
            <v>waiting sched may hukay na</v>
          </cell>
          <cell r="K172" t="str">
            <v>W/O ISSUE</v>
          </cell>
          <cell r="L172" t="str">
            <v>CHALLENGER</v>
          </cell>
          <cell r="M172" t="str">
            <v>TECO</v>
          </cell>
          <cell r="N172" t="str">
            <v>JGR</v>
          </cell>
          <cell r="O172">
            <v>152.8955</v>
          </cell>
          <cell r="P172"/>
          <cell r="Q172">
            <v>219.32</v>
          </cell>
          <cell r="R172">
            <v>107</v>
          </cell>
          <cell r="S172" t="str">
            <v>NEW</v>
          </cell>
          <cell r="T172">
            <v>776180.05</v>
          </cell>
          <cell r="U172">
            <v>123147.37</v>
          </cell>
          <cell r="V172">
            <v>23841.53</v>
          </cell>
          <cell r="W172">
            <v>0.19360161731427963</v>
          </cell>
          <cell r="X172">
            <v>45443.533333333333</v>
          </cell>
          <cell r="Y172">
            <v>45449.372916666667</v>
          </cell>
          <cell r="Z172">
            <v>45446</v>
          </cell>
          <cell r="AA172"/>
          <cell r="AB172">
            <v>45470.72152777778</v>
          </cell>
          <cell r="AC172">
            <v>45761.756944444445</v>
          </cell>
          <cell r="AD172">
            <v>27.188194444446708</v>
          </cell>
          <cell r="AE172">
            <v>21.348611111112405</v>
          </cell>
          <cell r="AF172">
            <v>291.0354166666657</v>
          </cell>
          <cell r="AG172">
            <v>45463.54703196347</v>
          </cell>
          <cell r="AH172">
            <v>45472.684018264838</v>
          </cell>
          <cell r="AI172">
            <v>45493.533333333333</v>
          </cell>
          <cell r="AJ172">
            <v>0.88604383680562915</v>
          </cell>
          <cell r="AK172">
            <v>6.3268568840579498</v>
          </cell>
          <cell r="AL172">
            <v>28</v>
          </cell>
          <cell r="AM172">
            <v>32</v>
          </cell>
          <cell r="AN172">
            <v>23.013698630136989</v>
          </cell>
          <cell r="AO172">
            <v>29.150684931506852</v>
          </cell>
          <cell r="AP172">
            <v>20.013698630136989</v>
          </cell>
          <cell r="AQ172">
            <v>46</v>
          </cell>
          <cell r="AR172">
            <v>36.800000000000004</v>
          </cell>
          <cell r="AS172">
            <v>31.800000000000004</v>
          </cell>
          <cell r="AT172">
            <v>45507.521527777782</v>
          </cell>
          <cell r="AU172">
            <v>45502.521527777782</v>
          </cell>
          <cell r="AV172"/>
          <cell r="AW172"/>
          <cell r="AX172"/>
          <cell r="AY172"/>
          <cell r="AZ172"/>
          <cell r="BA172"/>
          <cell r="BB172"/>
          <cell r="BC172"/>
          <cell r="BD172" t="str">
            <v>PAID</v>
          </cell>
          <cell r="BE172" t="str">
            <v>WITH BACKJOB; WITH NTC</v>
          </cell>
          <cell r="BF172">
            <v>45473.72152777778</v>
          </cell>
          <cell r="BG172">
            <v>50.278472222220444</v>
          </cell>
          <cell r="BH172">
            <v>45470</v>
          </cell>
          <cell r="BI172">
            <v>45524</v>
          </cell>
        </row>
        <row r="173">
          <cell r="E173" t="str">
            <v>X24020423802</v>
          </cell>
          <cell r="F173" t="str">
            <v>OSCAR ESPEJO DELOS REYES</v>
          </cell>
          <cell r="G173" t="str">
            <v>BOUGAINVILLA, T.S. CRUZ SUBD, LAS PINAS CITY</v>
          </cell>
          <cell r="H173" t="str">
            <v>LAS PIÑAS CITY</v>
          </cell>
          <cell r="I173" t="str">
            <v>PARAÑAQUE</v>
          </cell>
          <cell r="J173" t="str">
            <v>digging May 10, 2024</v>
          </cell>
          <cell r="K173" t="str">
            <v>W/O ISSUE</v>
          </cell>
          <cell r="L173" t="str">
            <v>CHALLENGER</v>
          </cell>
          <cell r="M173" t="str">
            <v>FCOMP</v>
          </cell>
          <cell r="N173" t="str">
            <v>CLG</v>
          </cell>
          <cell r="O173">
            <v>249.6874</v>
          </cell>
          <cell r="P173"/>
          <cell r="Q173">
            <v>364.42</v>
          </cell>
          <cell r="R173">
            <v>68</v>
          </cell>
          <cell r="S173" t="str">
            <v>NEW</v>
          </cell>
          <cell r="T173">
            <v>1248473.78</v>
          </cell>
          <cell r="U173">
            <v>200690.67</v>
          </cell>
          <cell r="V173">
            <v>68867.8</v>
          </cell>
          <cell r="W173">
            <v>0.34315396924032393</v>
          </cell>
          <cell r="X173">
            <v>45408.655555555553</v>
          </cell>
          <cell r="Y173">
            <v>45414.554166666669</v>
          </cell>
          <cell r="Z173">
            <v>45412</v>
          </cell>
          <cell r="AA173"/>
          <cell r="AB173">
            <v>45447.611111111109</v>
          </cell>
          <cell r="AC173"/>
          <cell r="AD173">
            <v>38.955555555556202</v>
          </cell>
          <cell r="AE173">
            <v>33.056944444440887</v>
          </cell>
          <cell r="AF173">
            <v>-45447.611111111109</v>
          </cell>
          <cell r="AG173">
            <v>45430.174786324787</v>
          </cell>
          <cell r="AH173">
            <v>45439.713247863248</v>
          </cell>
          <cell r="AI173">
            <v>45458.655555555553</v>
          </cell>
          <cell r="AJ173">
            <v>1.191581699346425</v>
          </cell>
          <cell r="AK173">
            <v>-946.82523148148141</v>
          </cell>
          <cell r="AL173">
            <v>30</v>
          </cell>
          <cell r="AM173">
            <v>34</v>
          </cell>
          <cell r="AN173">
            <v>24.51923076923077</v>
          </cell>
          <cell r="AO173">
            <v>31.057692307692307</v>
          </cell>
          <cell r="AP173">
            <v>21.51923076923077</v>
          </cell>
          <cell r="AQ173">
            <v>48</v>
          </cell>
          <cell r="AR173">
            <v>38.400000000000006</v>
          </cell>
          <cell r="AS173">
            <v>33.400000000000006</v>
          </cell>
          <cell r="AT173">
            <v>45486.011111111111</v>
          </cell>
          <cell r="AU173">
            <v>45481.011111111111</v>
          </cell>
          <cell r="AV173"/>
          <cell r="AW173"/>
          <cell r="AX173"/>
          <cell r="AY173"/>
          <cell r="AZ173"/>
          <cell r="BA173"/>
          <cell r="BB173"/>
          <cell r="BC173"/>
          <cell r="BD173" t="str">
            <v>FOR AUDIT</v>
          </cell>
          <cell r="BE173" t="str">
            <v>PARTIALLY BILLED</v>
          </cell>
          <cell r="BF173">
            <v>45450.611111111109</v>
          </cell>
          <cell r="BG173">
            <v>74.388888888890506</v>
          </cell>
          <cell r="BH173">
            <v>45447</v>
          </cell>
          <cell r="BI173">
            <v>45525</v>
          </cell>
        </row>
        <row r="174">
          <cell r="E174" t="str">
            <v>X23093728494</v>
          </cell>
          <cell r="F174" t="str">
            <v>CHROMAESTHETICS INC.</v>
          </cell>
          <cell r="G174" t="str">
            <v>MOLINO, NIOG III, BACOOR</v>
          </cell>
          <cell r="H174" t="str">
            <v>BACOOR CITY</v>
          </cell>
          <cell r="I174" t="str">
            <v>DASMA</v>
          </cell>
          <cell r="J174"/>
          <cell r="K174" t="str">
            <v>W/ ISSUE</v>
          </cell>
          <cell r="L174" t="str">
            <v>CHALLENGER</v>
          </cell>
          <cell r="M174" t="str">
            <v>TECO</v>
          </cell>
          <cell r="N174" t="str">
            <v>JSP</v>
          </cell>
          <cell r="O174">
            <v>125.7432</v>
          </cell>
          <cell r="P174"/>
          <cell r="Q174">
            <v>179.72</v>
          </cell>
          <cell r="R174">
            <v>220</v>
          </cell>
          <cell r="S174" t="str">
            <v>NEW</v>
          </cell>
          <cell r="T174">
            <v>902470.09</v>
          </cell>
          <cell r="U174">
            <v>101258.17</v>
          </cell>
          <cell r="V174">
            <v>125184.86</v>
          </cell>
          <cell r="W174">
            <v>1.2362939207769605</v>
          </cell>
          <cell r="X174">
            <v>45412.394444444442</v>
          </cell>
          <cell r="Y174">
            <v>45418.508333333331</v>
          </cell>
          <cell r="Z174">
            <v>45414</v>
          </cell>
          <cell r="AA174"/>
          <cell r="AB174">
            <v>45436.351388888892</v>
          </cell>
          <cell r="AC174">
            <v>45838</v>
          </cell>
          <cell r="AD174">
            <v>23.956944444449618</v>
          </cell>
          <cell r="AE174">
            <v>17.843055555560568</v>
          </cell>
          <cell r="AF174">
            <v>401.64861111110804</v>
          </cell>
          <cell r="AG174">
            <v>45430.901797385617</v>
          </cell>
          <cell r="AH174">
            <v>45439.637091503268</v>
          </cell>
          <cell r="AI174">
            <v>45462.394444444442</v>
          </cell>
          <cell r="AJ174">
            <v>0.83542165242183275</v>
          </cell>
          <cell r="AK174">
            <v>9.1283775252524553</v>
          </cell>
          <cell r="AL174">
            <v>26</v>
          </cell>
          <cell r="AM174">
            <v>30</v>
          </cell>
          <cell r="AN174">
            <v>21.507352941176471</v>
          </cell>
          <cell r="AO174">
            <v>27.242647058823529</v>
          </cell>
          <cell r="AP174">
            <v>18.507352941176471</v>
          </cell>
          <cell r="AQ174">
            <v>44</v>
          </cell>
          <cell r="AR174">
            <v>35.200000000000003</v>
          </cell>
          <cell r="AS174">
            <v>30.200000000000003</v>
          </cell>
          <cell r="AT174">
            <v>45471.551388888889</v>
          </cell>
          <cell r="AU174">
            <v>45466.551388888889</v>
          </cell>
          <cell r="AV174"/>
          <cell r="AW174"/>
          <cell r="AX174"/>
          <cell r="AY174"/>
          <cell r="AZ174"/>
          <cell r="BA174"/>
          <cell r="BB174"/>
          <cell r="BC174"/>
          <cell r="BD174" t="str">
            <v>PAID</v>
          </cell>
          <cell r="BE174"/>
          <cell r="BF174">
            <v>45439.351388888892</v>
          </cell>
          <cell r="BG174">
            <v>85.648611111108039</v>
          </cell>
          <cell r="BH174">
            <v>45436</v>
          </cell>
          <cell r="BI174">
            <v>45525</v>
          </cell>
        </row>
        <row r="175">
          <cell r="E175" t="str">
            <v>X24030941443</v>
          </cell>
          <cell r="F175" t="str">
            <v>DHS ABODE CORP.</v>
          </cell>
          <cell r="G175" t="str">
            <v>PALMSPRING, MERVILLE SUBD, PARANAQUE</v>
          </cell>
          <cell r="H175" t="str">
            <v>PARAÑAQUE CITY</v>
          </cell>
          <cell r="I175" t="str">
            <v>PARAÑAQUE</v>
          </cell>
          <cell r="J175" t="str">
            <v>RTPI June 10 day</v>
          </cell>
          <cell r="K175" t="str">
            <v>W/O ISSUE</v>
          </cell>
          <cell r="L175" t="str">
            <v>CHALLENGER</v>
          </cell>
          <cell r="M175" t="str">
            <v>FCOMP</v>
          </cell>
          <cell r="N175" t="str">
            <v>CLG</v>
          </cell>
          <cell r="O175">
            <v>87.774100000000004</v>
          </cell>
          <cell r="P175"/>
          <cell r="Q175">
            <v>124.37</v>
          </cell>
          <cell r="R175">
            <v>91</v>
          </cell>
          <cell r="S175" t="str">
            <v>NEW</v>
          </cell>
          <cell r="T175">
            <v>443067.22</v>
          </cell>
          <cell r="U175">
            <v>70706.899999999994</v>
          </cell>
          <cell r="V175">
            <v>23672.42</v>
          </cell>
          <cell r="W175">
            <v>0.3347964625800311</v>
          </cell>
          <cell r="X175">
            <v>45418.665972222225</v>
          </cell>
          <cell r="Y175">
            <v>45422.631874999999</v>
          </cell>
          <cell r="Z175">
            <v>45421</v>
          </cell>
          <cell r="AA175"/>
          <cell r="AB175">
            <v>45453.797222222223</v>
          </cell>
          <cell r="AC175"/>
          <cell r="AD175">
            <v>35.131249999998545</v>
          </cell>
          <cell r="AE175">
            <v>31.165347222224227</v>
          </cell>
          <cell r="AF175">
            <v>-45453.797222222223</v>
          </cell>
          <cell r="AG175">
            <v>45439.011042644757</v>
          </cell>
          <cell r="AH175">
            <v>45448.236394757434</v>
          </cell>
          <cell r="AI175">
            <v>45468.665972222225</v>
          </cell>
          <cell r="AJ175">
            <v>1.1286510180995009</v>
          </cell>
          <cell r="AK175">
            <v>-1033.040845959596</v>
          </cell>
          <cell r="AL175">
            <v>26</v>
          </cell>
          <cell r="AM175">
            <v>34</v>
          </cell>
          <cell r="AN175">
            <v>23.345070422535212</v>
          </cell>
          <cell r="AO175">
            <v>29.570422535211268</v>
          </cell>
          <cell r="AP175">
            <v>20.345070422535212</v>
          </cell>
          <cell r="AQ175">
            <v>44</v>
          </cell>
          <cell r="AR175">
            <v>35.200000000000003</v>
          </cell>
          <cell r="AS175">
            <v>30.200000000000003</v>
          </cell>
          <cell r="AT175">
            <v>45488.99722222222</v>
          </cell>
          <cell r="AU175">
            <v>45483.99722222222</v>
          </cell>
          <cell r="AV175"/>
          <cell r="AW175"/>
          <cell r="AX175"/>
          <cell r="AY175"/>
          <cell r="AZ175"/>
          <cell r="BA175"/>
          <cell r="BB175"/>
          <cell r="BC175"/>
          <cell r="BD175" t="str">
            <v>ON GOING MAT RETURN</v>
          </cell>
          <cell r="BE175" t="str">
            <v>PARTIALLY BILLED</v>
          </cell>
          <cell r="BF175">
            <v>45456.797222222223</v>
          </cell>
          <cell r="BG175">
            <v>68.202777777776646</v>
          </cell>
          <cell r="BH175">
            <v>45601</v>
          </cell>
          <cell r="BI175">
            <v>45525</v>
          </cell>
        </row>
        <row r="176">
          <cell r="E176" t="str">
            <v>X24041057944</v>
          </cell>
          <cell r="F176" t="str">
            <v>STA. LUCIA REALTY &amp; DEVELOPMENT, INC.</v>
          </cell>
          <cell r="G176" t="str">
            <v>STREET, BLOCK 29, VISTA VERDE PH II, BACOOR</v>
          </cell>
          <cell r="H176" t="str">
            <v>BACOOR CITY</v>
          </cell>
          <cell r="I176" t="str">
            <v>DASMA</v>
          </cell>
          <cell r="J176"/>
          <cell r="K176" t="str">
            <v>W/O ISSUE</v>
          </cell>
          <cell r="L176" t="str">
            <v>CHALLENGER</v>
          </cell>
          <cell r="M176" t="str">
            <v>FCOMP</v>
          </cell>
          <cell r="N176" t="str">
            <v>JSP</v>
          </cell>
          <cell r="O176">
            <v>70.028700000000001</v>
          </cell>
          <cell r="P176"/>
          <cell r="Q176">
            <v>107.68</v>
          </cell>
          <cell r="R176">
            <v>3</v>
          </cell>
          <cell r="S176" t="str">
            <v>NEW</v>
          </cell>
          <cell r="T176">
            <v>347458.02</v>
          </cell>
          <cell r="U176">
            <v>56392.77</v>
          </cell>
          <cell r="V176">
            <v>21331.71</v>
          </cell>
          <cell r="W176">
            <v>0.3782702995437181</v>
          </cell>
          <cell r="X176">
            <v>45406.676388888889</v>
          </cell>
          <cell r="Y176">
            <v>45411.636805555558</v>
          </cell>
          <cell r="Z176">
            <v>45413</v>
          </cell>
          <cell r="AA176"/>
          <cell r="AB176">
            <v>45453.795138888891</v>
          </cell>
          <cell r="AC176"/>
          <cell r="AD176">
            <v>47.118750000001455</v>
          </cell>
          <cell r="AE176">
            <v>42.158333333332848</v>
          </cell>
          <cell r="AF176">
            <v>-45453.795138888891</v>
          </cell>
          <cell r="AG176">
            <v>45427.883285440614</v>
          </cell>
          <cell r="AH176">
            <v>45437.338457854406</v>
          </cell>
          <cell r="AI176">
            <v>45456.676388888889</v>
          </cell>
          <cell r="AJ176">
            <v>1.4598758012820963</v>
          </cell>
          <cell r="AK176">
            <v>-1033.0407986111111</v>
          </cell>
          <cell r="AL176">
            <v>26</v>
          </cell>
          <cell r="AM176">
            <v>36</v>
          </cell>
          <cell r="AN176">
            <v>24.206896551724139</v>
          </cell>
          <cell r="AO176">
            <v>30.662068965517239</v>
          </cell>
          <cell r="AP176">
            <v>21.206896551724139</v>
          </cell>
          <cell r="AQ176">
            <v>44</v>
          </cell>
          <cell r="AR176">
            <v>35.200000000000003</v>
          </cell>
          <cell r="AS176">
            <v>30.200000000000003</v>
          </cell>
          <cell r="AT176">
            <v>45488.995138888888</v>
          </cell>
          <cell r="AU176">
            <v>45483.995138888888</v>
          </cell>
          <cell r="AV176"/>
          <cell r="AW176"/>
          <cell r="AX176"/>
          <cell r="AY176"/>
          <cell r="AZ176"/>
          <cell r="BA176"/>
          <cell r="BB176"/>
          <cell r="BC176"/>
          <cell r="BD176" t="str">
            <v>FOR AUDIT</v>
          </cell>
          <cell r="BE176" t="str">
            <v>PARTIALLY BILLED</v>
          </cell>
          <cell r="BF176">
            <v>45456.795138888891</v>
          </cell>
          <cell r="BG176">
            <v>68.204861111109494</v>
          </cell>
          <cell r="BH176">
            <v>45453</v>
          </cell>
          <cell r="BI176">
            <v>45525</v>
          </cell>
        </row>
        <row r="177">
          <cell r="E177" t="str">
            <v>X24041159047</v>
          </cell>
          <cell r="F177" t="str">
            <v>DENNIS FUENTES BANCAIREN</v>
          </cell>
          <cell r="G177" t="str">
            <v>SAPLUNGAN, MEADOWOOD EXEC. VILLAGE PHASE 3B, BACOOR</v>
          </cell>
          <cell r="H177" t="str">
            <v>BACOOR CITY</v>
          </cell>
          <cell r="I177" t="str">
            <v>DASMA</v>
          </cell>
          <cell r="J177" t="str">
            <v>pwede na ienergize</v>
          </cell>
          <cell r="K177" t="str">
            <v>W/O ISSUE</v>
          </cell>
          <cell r="L177" t="str">
            <v>CHALLENGER</v>
          </cell>
          <cell r="M177" t="str">
            <v>FCOMP</v>
          </cell>
          <cell r="N177" t="str">
            <v>JSP</v>
          </cell>
          <cell r="O177">
            <v>66.947400000000002</v>
          </cell>
          <cell r="P177"/>
          <cell r="Q177">
            <v>105.75</v>
          </cell>
          <cell r="R177">
            <v>10</v>
          </cell>
          <cell r="S177" t="str">
            <v>NEW</v>
          </cell>
          <cell r="T177">
            <v>286060.38</v>
          </cell>
          <cell r="U177">
            <v>53911.45</v>
          </cell>
          <cell r="V177">
            <v>11377.48</v>
          </cell>
          <cell r="W177">
            <v>0.21104014082351708</v>
          </cell>
          <cell r="X177">
            <v>45439.786805555559</v>
          </cell>
          <cell r="Y177">
            <v>45443.433333333334</v>
          </cell>
          <cell r="Z177">
            <v>45442</v>
          </cell>
          <cell r="AA177"/>
          <cell r="AB177">
            <v>45463.322222222225</v>
          </cell>
          <cell r="AC177"/>
          <cell r="AD177">
            <v>23.535416666665697</v>
          </cell>
          <cell r="AE177">
            <v>19.888888888890506</v>
          </cell>
          <cell r="AF177">
            <v>-45463.322222222225</v>
          </cell>
          <cell r="AG177">
            <v>45460.993702107284</v>
          </cell>
          <cell r="AH177">
            <v>45470.448874521077</v>
          </cell>
          <cell r="AI177">
            <v>45489.786805555559</v>
          </cell>
          <cell r="AJ177">
            <v>0.72919560185182175</v>
          </cell>
          <cell r="AK177">
            <v>-1033.2573232323232</v>
          </cell>
          <cell r="AL177">
            <v>26</v>
          </cell>
          <cell r="AM177">
            <v>36</v>
          </cell>
          <cell r="AN177">
            <v>24.206896551724139</v>
          </cell>
          <cell r="AO177">
            <v>30.662068965517239</v>
          </cell>
          <cell r="AP177">
            <v>21.206896551724139</v>
          </cell>
          <cell r="AQ177">
            <v>44</v>
          </cell>
          <cell r="AR177">
            <v>35.200000000000003</v>
          </cell>
          <cell r="AS177">
            <v>30.200000000000003</v>
          </cell>
          <cell r="AT177">
            <v>45498.522222222222</v>
          </cell>
          <cell r="AU177">
            <v>45493.522222222222</v>
          </cell>
          <cell r="AV177"/>
          <cell r="AW177"/>
          <cell r="AX177"/>
          <cell r="AY177"/>
          <cell r="AZ177"/>
          <cell r="BA177"/>
          <cell r="BB177"/>
          <cell r="BC177"/>
          <cell r="BD177" t="str">
            <v>FOR AUDIT</v>
          </cell>
          <cell r="BE177" t="str">
            <v>PARTIALLY BILLED</v>
          </cell>
          <cell r="BF177">
            <v>45466.322222222225</v>
          </cell>
          <cell r="BG177">
            <v>58.677777777775191</v>
          </cell>
          <cell r="BH177">
            <v>45463</v>
          </cell>
          <cell r="BI177">
            <v>45525</v>
          </cell>
        </row>
        <row r="178">
          <cell r="E178" t="str">
            <v>X24030698130</v>
          </cell>
          <cell r="F178" t="str">
            <v>ALFAMETRO MARKETING INC.</v>
          </cell>
          <cell r="G178" t="str">
            <v>SAN PEDRO, SAN ANTONIO VALLEY 2, PARANAQUE</v>
          </cell>
          <cell r="H178" t="str">
            <v>PARAÑAQUE CITY</v>
          </cell>
          <cell r="I178" t="str">
            <v>PARAÑAQUE</v>
          </cell>
          <cell r="J178" t="str">
            <v>target completion 07/20/2024
install pole only</v>
          </cell>
          <cell r="K178" t="str">
            <v>W/O ISSUE</v>
          </cell>
          <cell r="L178" t="str">
            <v>CHALLENGER</v>
          </cell>
          <cell r="M178" t="str">
            <v>CLOSE</v>
          </cell>
          <cell r="N178" t="str">
            <v>JSP</v>
          </cell>
          <cell r="O178">
            <v>54.464100000000002</v>
          </cell>
          <cell r="P178"/>
          <cell r="Q178">
            <v>80.22</v>
          </cell>
          <cell r="R178">
            <v>0</v>
          </cell>
          <cell r="S178" t="str">
            <v>NEW</v>
          </cell>
          <cell r="T178">
            <v>212033.79</v>
          </cell>
          <cell r="U178">
            <v>43859</v>
          </cell>
          <cell r="V178">
            <v>43255.040000000001</v>
          </cell>
          <cell r="W178">
            <v>0.98622950819672128</v>
          </cell>
          <cell r="X178">
            <v>45457.680555555555</v>
          </cell>
          <cell r="Y178">
            <v>45464.520833333336</v>
          </cell>
          <cell r="Z178">
            <v>45462</v>
          </cell>
          <cell r="AA178"/>
          <cell r="AB178">
            <v>45492.630555555559</v>
          </cell>
          <cell r="AC178">
            <v>45734</v>
          </cell>
          <cell r="AD178">
            <v>34.950000000004366</v>
          </cell>
          <cell r="AE178">
            <v>28.109722222223354</v>
          </cell>
          <cell r="AF178">
            <v>241.36944444444089</v>
          </cell>
          <cell r="AG178">
            <v>45477.766057414294</v>
          </cell>
          <cell r="AH178">
            <v>45486.922191243284</v>
          </cell>
          <cell r="AI178">
            <v>45507.680555555555</v>
          </cell>
          <cell r="AJ178">
            <v>1.1354528985508665</v>
          </cell>
          <cell r="AK178">
            <v>5.74689153439145</v>
          </cell>
          <cell r="AL178">
            <v>23</v>
          </cell>
          <cell r="AM178">
            <v>36</v>
          </cell>
          <cell r="AN178">
            <v>23.085501858736059</v>
          </cell>
          <cell r="AO178">
            <v>29.241635687732341</v>
          </cell>
          <cell r="AP178">
            <v>20.085501858736059</v>
          </cell>
          <cell r="AQ178">
            <v>42</v>
          </cell>
          <cell r="AR178">
            <v>33.6</v>
          </cell>
          <cell r="AS178">
            <v>28.6</v>
          </cell>
          <cell r="AT178">
            <v>45526.230555555558</v>
          </cell>
          <cell r="AU178">
            <v>45521.230555555558</v>
          </cell>
          <cell r="AV178"/>
          <cell r="AW178"/>
          <cell r="AX178"/>
          <cell r="AY178"/>
          <cell r="AZ178"/>
          <cell r="BA178"/>
          <cell r="BB178"/>
          <cell r="BC178"/>
          <cell r="BD178" t="str">
            <v>PAID</v>
          </cell>
          <cell r="BE178"/>
          <cell r="BF178">
            <v>45495.630555555559</v>
          </cell>
          <cell r="BG178">
            <v>29.369444444440887</v>
          </cell>
          <cell r="BH178">
            <v>45492</v>
          </cell>
          <cell r="BI178">
            <v>45525</v>
          </cell>
        </row>
        <row r="179">
          <cell r="E179" t="str">
            <v>X23124774850</v>
          </cell>
          <cell r="F179" t="str">
            <v>HARD DISCOUNT PHILIPPINES, INC.</v>
          </cell>
          <cell r="G179" t="str">
            <v>BALLECER, ZONE 2, TAGUIG CITY</v>
          </cell>
          <cell r="H179" t="str">
            <v>TAGUIG CITY</v>
          </cell>
          <cell r="I179" t="str">
            <v>PARAÑAQUE</v>
          </cell>
          <cell r="J179" t="str">
            <v>lapsed validity period of brgy permit - for re-application c/o PROW
4/26/24 - secure new brgy permit</v>
          </cell>
          <cell r="K179" t="str">
            <v>W/O ISSUE</v>
          </cell>
          <cell r="L179" t="str">
            <v>VJC</v>
          </cell>
          <cell r="M179" t="str">
            <v>FCOMP</v>
          </cell>
          <cell r="N179" t="str">
            <v>JSB</v>
          </cell>
          <cell r="O179">
            <v>59.436600000000006</v>
          </cell>
          <cell r="P179"/>
          <cell r="Q179">
            <v>964.72</v>
          </cell>
          <cell r="R179">
            <v>22</v>
          </cell>
          <cell r="S179" t="str">
            <v>NEW</v>
          </cell>
          <cell r="T179">
            <v>277649.88</v>
          </cell>
          <cell r="U179">
            <v>52959.69</v>
          </cell>
          <cell r="V179">
            <v>21950.66</v>
          </cell>
          <cell r="W179">
            <v>0.41447863459925838</v>
          </cell>
          <cell r="X179">
            <v>45337.693749999999</v>
          </cell>
          <cell r="Y179">
            <v>45341.427083333336</v>
          </cell>
          <cell r="Z179">
            <v>45338</v>
          </cell>
          <cell r="AA179"/>
          <cell r="AB179">
            <v>45486.290277777778</v>
          </cell>
          <cell r="AC179"/>
          <cell r="AD179">
            <v>148.59652777777956</v>
          </cell>
          <cell r="AE179">
            <v>144.86319444444234</v>
          </cell>
          <cell r="AF179">
            <v>-45486.290277777778</v>
          </cell>
          <cell r="AG179">
            <v>45362.528801546388</v>
          </cell>
          <cell r="AH179">
            <v>45372.951481958764</v>
          </cell>
          <cell r="AI179">
            <v>45387.693749999999</v>
          </cell>
          <cell r="AJ179">
            <v>4.0038508873457266</v>
          </cell>
          <cell r="AK179">
            <v>-827.02345959595959</v>
          </cell>
          <cell r="AL179">
            <v>40</v>
          </cell>
          <cell r="AM179">
            <v>36</v>
          </cell>
          <cell r="AN179">
            <v>27.835051546391753</v>
          </cell>
          <cell r="AO179">
            <v>35.257731958762882</v>
          </cell>
          <cell r="AP179">
            <v>24.835051546391753</v>
          </cell>
          <cell r="AQ179">
            <v>55</v>
          </cell>
          <cell r="AR179">
            <v>44</v>
          </cell>
          <cell r="AS179">
            <v>39</v>
          </cell>
          <cell r="AT179">
            <v>45530.290277777778</v>
          </cell>
          <cell r="AU179">
            <v>45525.290277777778</v>
          </cell>
          <cell r="AV179"/>
          <cell r="AW179"/>
          <cell r="AX179"/>
          <cell r="AY179"/>
          <cell r="AZ179"/>
          <cell r="BA179"/>
          <cell r="BB179"/>
          <cell r="BC179"/>
          <cell r="BD179" t="str">
            <v>FOR AUDIT</v>
          </cell>
          <cell r="BE179" t="str">
            <v>PARTIALLY BILLED - 9/6/24 JSB</v>
          </cell>
          <cell r="BF179">
            <v>45489.290277777778</v>
          </cell>
          <cell r="BG179">
            <v>43.709722222221899</v>
          </cell>
          <cell r="BH179">
            <v>45486</v>
          </cell>
          <cell r="BI179">
            <v>45533</v>
          </cell>
        </row>
        <row r="180">
          <cell r="E180" t="str">
            <v>X23104205084</v>
          </cell>
          <cell r="F180" t="str">
            <v>DITO TELECOMMUNITY CORPORATION</v>
          </cell>
          <cell r="G180" t="str">
            <v>HOLY FAMILY, HOLY FAMILY VILL, TAGUIG CITY</v>
          </cell>
          <cell r="H180" t="str">
            <v>TAGUIG CITY</v>
          </cell>
          <cell r="I180" t="str">
            <v>PARAÑAQUE</v>
          </cell>
          <cell r="J180"/>
          <cell r="K180" t="str">
            <v>W/O ISSUE</v>
          </cell>
          <cell r="L180" t="str">
            <v>VJC</v>
          </cell>
          <cell r="M180" t="str">
            <v>FCOMP</v>
          </cell>
          <cell r="N180" t="str">
            <v>JSB</v>
          </cell>
          <cell r="O180">
            <v>115.14320000000001</v>
          </cell>
          <cell r="P180"/>
          <cell r="Q180">
            <v>964.72</v>
          </cell>
          <cell r="R180">
            <v>31</v>
          </cell>
          <cell r="S180" t="str">
            <v>NEW</v>
          </cell>
          <cell r="T180">
            <v>512106.52</v>
          </cell>
          <cell r="U180">
            <v>108956.88</v>
          </cell>
          <cell r="V180">
            <v>40027.17</v>
          </cell>
          <cell r="W180">
            <v>0.36736707218488635</v>
          </cell>
          <cell r="X180">
            <v>45405.421527777777</v>
          </cell>
          <cell r="Y180">
            <v>45411.55972222222</v>
          </cell>
          <cell r="Z180">
            <v>45406</v>
          </cell>
          <cell r="AA180"/>
          <cell r="AB180">
            <v>45420</v>
          </cell>
          <cell r="AC180"/>
          <cell r="AD180">
            <v>14.578472222223354</v>
          </cell>
          <cell r="AE180">
            <v>8.4402777777795563</v>
          </cell>
          <cell r="AF180">
            <v>-45420</v>
          </cell>
          <cell r="AG180">
            <v>45430.256579324167</v>
          </cell>
          <cell r="AH180">
            <v>45440.679259736542</v>
          </cell>
          <cell r="AI180">
            <v>45455.421527777777</v>
          </cell>
          <cell r="AJ180">
            <v>0.3928088348765737</v>
          </cell>
          <cell r="AK180">
            <v>-825.81818181818187</v>
          </cell>
          <cell r="AL180">
            <v>40</v>
          </cell>
          <cell r="AM180">
            <v>36</v>
          </cell>
          <cell r="AN180">
            <v>27.835051546391753</v>
          </cell>
          <cell r="AO180">
            <v>35.257731958762882</v>
          </cell>
          <cell r="AP180">
            <v>24.835051546391753</v>
          </cell>
          <cell r="AQ180">
            <v>55</v>
          </cell>
          <cell r="AR180">
            <v>44</v>
          </cell>
          <cell r="AS180">
            <v>39</v>
          </cell>
          <cell r="AT180">
            <v>45464</v>
          </cell>
          <cell r="AU180">
            <v>45459</v>
          </cell>
          <cell r="AV180"/>
          <cell r="AW180"/>
          <cell r="AX180"/>
          <cell r="AY180"/>
          <cell r="AZ180"/>
          <cell r="BA180"/>
          <cell r="BB180"/>
          <cell r="BC180"/>
          <cell r="BD180" t="str">
            <v>FOR AUDIT</v>
          </cell>
          <cell r="BE180" t="str">
            <v>PARTIALLY BILLED - 9/6/24 JSB</v>
          </cell>
          <cell r="BF180">
            <v>45423</v>
          </cell>
          <cell r="BG180">
            <v>110</v>
          </cell>
          <cell r="BH180">
            <v>45420</v>
          </cell>
          <cell r="BI180">
            <v>45533</v>
          </cell>
        </row>
        <row r="181">
          <cell r="E181" t="str">
            <v>X23072860418</v>
          </cell>
          <cell r="F181" t="str">
            <v>LIEZL GUMANAB TEOH</v>
          </cell>
          <cell r="G181" t="str">
            <v>EXTRA EXT, 4TH ESTATE SUBD, PARANAQUE</v>
          </cell>
          <cell r="H181" t="str">
            <v>PARAÑAQUE CITY</v>
          </cell>
          <cell r="I181" t="str">
            <v>PARAÑAQUE</v>
          </cell>
          <cell r="J181"/>
          <cell r="K181" t="str">
            <v>W/O ISSUE</v>
          </cell>
          <cell r="L181" t="str">
            <v>VJC</v>
          </cell>
          <cell r="M181" t="str">
            <v>TECO</v>
          </cell>
          <cell r="N181" t="str">
            <v>JSB</v>
          </cell>
          <cell r="O181">
            <v>32.200000000000003</v>
          </cell>
          <cell r="P181"/>
          <cell r="Q181">
            <v>964.72</v>
          </cell>
          <cell r="R181">
            <v>62</v>
          </cell>
          <cell r="S181" t="str">
            <v>NEW</v>
          </cell>
          <cell r="T181">
            <v>218485.61</v>
          </cell>
          <cell r="U181">
            <v>25930.05</v>
          </cell>
          <cell r="V181">
            <v>10033.959999999999</v>
          </cell>
          <cell r="W181">
            <v>0.38696261673232407</v>
          </cell>
          <cell r="X181">
            <v>45418.665972222225</v>
          </cell>
          <cell r="Y181">
            <v>45422.633587962962</v>
          </cell>
          <cell r="Z181">
            <v>45426</v>
          </cell>
          <cell r="AA181"/>
          <cell r="AB181">
            <v>45434</v>
          </cell>
          <cell r="AC181">
            <v>45779.461111111108</v>
          </cell>
          <cell r="AD181">
            <v>15.334027777775191</v>
          </cell>
          <cell r="AE181">
            <v>11.366412037037662</v>
          </cell>
          <cell r="AF181">
            <v>345.46111111110804</v>
          </cell>
          <cell r="AG181">
            <v>45442.367542902852</v>
          </cell>
          <cell r="AH181">
            <v>45452.487961751023</v>
          </cell>
          <cell r="AI181">
            <v>45468.665972222225</v>
          </cell>
          <cell r="AJ181">
            <v>0.43070578022868544</v>
          </cell>
          <cell r="AK181">
            <v>6.2811111111110556</v>
          </cell>
          <cell r="AL181">
            <v>40</v>
          </cell>
          <cell r="AM181">
            <v>34</v>
          </cell>
          <cell r="AN181">
            <v>26.701570680628272</v>
          </cell>
          <cell r="AO181">
            <v>33.821989528795811</v>
          </cell>
          <cell r="AP181">
            <v>23.701570680628272</v>
          </cell>
          <cell r="AQ181">
            <v>55</v>
          </cell>
          <cell r="AR181">
            <v>44</v>
          </cell>
          <cell r="AS181">
            <v>39</v>
          </cell>
          <cell r="AT181">
            <v>45478</v>
          </cell>
          <cell r="AU181">
            <v>45473</v>
          </cell>
          <cell r="AV181"/>
          <cell r="AW181"/>
          <cell r="AX181"/>
          <cell r="AY181"/>
          <cell r="AZ181"/>
          <cell r="BA181"/>
          <cell r="BB181"/>
          <cell r="BC181"/>
          <cell r="BD181" t="str">
            <v>PAID</v>
          </cell>
          <cell r="BE181" t="str">
            <v>WITH BACKJOB</v>
          </cell>
          <cell r="BF181">
            <v>45437</v>
          </cell>
          <cell r="BG181">
            <v>96</v>
          </cell>
          <cell r="BH181">
            <v>45434</v>
          </cell>
          <cell r="BI181">
            <v>45533</v>
          </cell>
        </row>
        <row r="182">
          <cell r="E182" t="str">
            <v>X24051727142</v>
          </cell>
          <cell r="F182" t="str">
            <v>HOLY SPIRIT CHRISTIAN LEARNING CENTRE INC.</v>
          </cell>
          <cell r="G182" t="str">
            <v>RESMA, ZONE 4, TAGUIG CITY</v>
          </cell>
          <cell r="H182" t="str">
            <v>TAGUIG CITY</v>
          </cell>
          <cell r="I182" t="str">
            <v>PARAÑAQUE</v>
          </cell>
          <cell r="J182"/>
          <cell r="K182" t="str">
            <v>W/O ISSUE</v>
          </cell>
          <cell r="L182" t="str">
            <v>VJC</v>
          </cell>
          <cell r="M182" t="str">
            <v>FCOMP</v>
          </cell>
          <cell r="N182" t="str">
            <v>JSB</v>
          </cell>
          <cell r="O182">
            <v>14.43</v>
          </cell>
          <cell r="P182"/>
          <cell r="Q182">
            <v>964.72</v>
          </cell>
          <cell r="R182">
            <v>31</v>
          </cell>
          <cell r="S182" t="str">
            <v>NEW</v>
          </cell>
          <cell r="T182">
            <v>43011.89</v>
          </cell>
          <cell r="U182">
            <v>11620.1</v>
          </cell>
          <cell r="V182">
            <v>6442.16</v>
          </cell>
          <cell r="W182">
            <v>0.55439798280565566</v>
          </cell>
          <cell r="X182">
            <v>45449.652083333334</v>
          </cell>
          <cell r="Y182">
            <v>45453.44027777778</v>
          </cell>
          <cell r="Z182">
            <v>45454</v>
          </cell>
          <cell r="AA182"/>
          <cell r="AB182">
            <v>45463.6</v>
          </cell>
          <cell r="AC182"/>
          <cell r="AD182">
            <v>13.947916666664241</v>
          </cell>
          <cell r="AE182">
            <v>10.159722222218988</v>
          </cell>
          <cell r="AF182">
            <v>-45463.6</v>
          </cell>
          <cell r="AG182">
            <v>45474.487134879724</v>
          </cell>
          <cell r="AH182">
            <v>45484.9098152921</v>
          </cell>
          <cell r="AI182">
            <v>45499.652083333334</v>
          </cell>
          <cell r="AJ182">
            <v>0.37581886574067536</v>
          </cell>
          <cell r="AK182">
            <v>-826.6109090909091</v>
          </cell>
          <cell r="AL182">
            <v>40</v>
          </cell>
          <cell r="AM182">
            <v>36</v>
          </cell>
          <cell r="AN182">
            <v>27.835051546391753</v>
          </cell>
          <cell r="AO182">
            <v>35.257731958762882</v>
          </cell>
          <cell r="AP182">
            <v>24.835051546391753</v>
          </cell>
          <cell r="AQ182">
            <v>55</v>
          </cell>
          <cell r="AR182">
            <v>44</v>
          </cell>
          <cell r="AS182">
            <v>39</v>
          </cell>
          <cell r="AT182">
            <v>45507.6</v>
          </cell>
          <cell r="AU182">
            <v>45502.6</v>
          </cell>
          <cell r="AV182"/>
          <cell r="AW182"/>
          <cell r="AX182"/>
          <cell r="AY182"/>
          <cell r="AZ182"/>
          <cell r="BA182"/>
          <cell r="BB182"/>
          <cell r="BC182"/>
          <cell r="BD182" t="str">
            <v>MATERIAL BALANCING</v>
          </cell>
          <cell r="BE182" t="str">
            <v>PARTIALLY BILLED - 9/6/24 JSB</v>
          </cell>
          <cell r="BF182">
            <v>45466.6</v>
          </cell>
          <cell r="BG182">
            <v>66.400000000001455</v>
          </cell>
          <cell r="BH182">
            <v>45463</v>
          </cell>
          <cell r="BI182">
            <v>45533</v>
          </cell>
        </row>
        <row r="183">
          <cell r="E183" t="str">
            <v>X24062200693</v>
          </cell>
          <cell r="F183" t="str">
            <v>AC AUTOMOBILE SERVICES INC.</v>
          </cell>
          <cell r="G183" t="str">
            <v>WEST SERVICE, ALABANG, MUNTINLUPA</v>
          </cell>
          <cell r="H183" t="str">
            <v>MUNTINLUPA CITY</v>
          </cell>
          <cell r="I183" t="str">
            <v>PARAÑAQUE</v>
          </cell>
          <cell r="J183" t="str">
            <v xml:space="preserve">sched to meter 07/25/2024 - ECOM- X24062200693 - AUTOMOBILE (missing SE)
(CRS will email for sabayan)
</v>
          </cell>
          <cell r="K183" t="str">
            <v>(R) W/O ISSUE</v>
          </cell>
          <cell r="L183" t="str">
            <v>ECOM</v>
          </cell>
          <cell r="M183" t="str">
            <v>CLOSE</v>
          </cell>
          <cell r="N183" t="str">
            <v>RRG</v>
          </cell>
          <cell r="O183">
            <v>75.005300000000005</v>
          </cell>
          <cell r="P183"/>
          <cell r="Q183">
            <v>101.85</v>
          </cell>
          <cell r="R183">
            <v>171</v>
          </cell>
          <cell r="S183" t="str">
            <v>NEW</v>
          </cell>
          <cell r="T183">
            <v>675130.57</v>
          </cell>
          <cell r="U183">
            <v>60407.98</v>
          </cell>
          <cell r="V183">
            <v>33587.99</v>
          </cell>
          <cell r="W183">
            <v>0.5560190888687222</v>
          </cell>
          <cell r="X183">
            <v>45491.732638888891</v>
          </cell>
          <cell r="Y183">
            <v>45496.524305555555</v>
          </cell>
          <cell r="Z183">
            <v>45499</v>
          </cell>
          <cell r="AA183"/>
          <cell r="AB183">
            <v>45519</v>
          </cell>
          <cell r="AC183">
            <v>45733.926388888889</v>
          </cell>
          <cell r="AD183">
            <v>27.267361111109494</v>
          </cell>
          <cell r="AE183">
            <v>22.475694444445253</v>
          </cell>
          <cell r="AF183">
            <v>214.92638888888905</v>
          </cell>
          <cell r="AG183">
            <v>45511.178682054357</v>
          </cell>
          <cell r="AH183">
            <v>45520.164293565147</v>
          </cell>
          <cell r="AI183">
            <v>45541.732638888891</v>
          </cell>
          <cell r="AJ183">
            <v>0.91109692174139889</v>
          </cell>
          <cell r="AK183">
            <v>4.8846906565656605</v>
          </cell>
          <cell r="AL183">
            <v>26</v>
          </cell>
          <cell r="AM183">
            <v>32</v>
          </cell>
          <cell r="AN183">
            <v>22.446043165467625</v>
          </cell>
          <cell r="AO183">
            <v>28.431654676258994</v>
          </cell>
          <cell r="AP183">
            <v>19.446043165467625</v>
          </cell>
          <cell r="AQ183">
            <v>44</v>
          </cell>
          <cell r="AR183">
            <v>35.200000000000003</v>
          </cell>
          <cell r="AS183">
            <v>30.200000000000003</v>
          </cell>
          <cell r="AT183">
            <v>45554.2</v>
          </cell>
          <cell r="AU183">
            <v>45549.2</v>
          </cell>
          <cell r="AV183"/>
          <cell r="AW183"/>
          <cell r="AX183"/>
          <cell r="AY183"/>
          <cell r="AZ183"/>
          <cell r="BA183"/>
          <cell r="BB183"/>
          <cell r="BC183"/>
          <cell r="BD183" t="str">
            <v>PAID</v>
          </cell>
          <cell r="BE183" t="str">
            <v>WITH BACKJOB</v>
          </cell>
          <cell r="BF183">
            <v>45522</v>
          </cell>
          <cell r="BG183">
            <v>19</v>
          </cell>
          <cell r="BH183">
            <v>45514</v>
          </cell>
          <cell r="BI183">
            <v>45541</v>
          </cell>
        </row>
        <row r="184">
          <cell r="E184" t="str">
            <v>X24062094087</v>
          </cell>
          <cell r="F184" t="str">
            <v>AVA SMERALDA DAZA ZANIRATO</v>
          </cell>
          <cell r="G184" t="str">
            <v>PALMSPRING, MERVILLE SUBD, PARANAQUE</v>
          </cell>
          <cell r="H184" t="str">
            <v>PARAÑAQUE CITY</v>
          </cell>
          <cell r="I184" t="str">
            <v>PARAÑAQUE</v>
          </cell>
          <cell r="J184"/>
          <cell r="K184" t="str">
            <v>W/O ISSUE</v>
          </cell>
          <cell r="L184" t="str">
            <v>ECOM</v>
          </cell>
          <cell r="M184" t="str">
            <v>FCOMP</v>
          </cell>
          <cell r="N184" t="str">
            <v>RRG</v>
          </cell>
          <cell r="O184">
            <v>29.360800000000001</v>
          </cell>
          <cell r="P184"/>
          <cell r="Q184">
            <v>40.22</v>
          </cell>
          <cell r="R184">
            <v>42.5</v>
          </cell>
          <cell r="S184" t="str">
            <v>MODIFICATION</v>
          </cell>
          <cell r="T184">
            <v>215127.33</v>
          </cell>
          <cell r="U184">
            <v>23643.48</v>
          </cell>
          <cell r="V184">
            <v>15928.27</v>
          </cell>
          <cell r="W184">
            <v>0.6736855149918709</v>
          </cell>
          <cell r="X184">
            <v>45474.677777777775</v>
          </cell>
          <cell r="Y184">
            <v>45477.515277777777</v>
          </cell>
          <cell r="Z184">
            <v>45476</v>
          </cell>
          <cell r="AA184"/>
          <cell r="AB184">
            <v>45519.42291666667</v>
          </cell>
          <cell r="AC184"/>
          <cell r="AD184">
            <v>44.745138888894871</v>
          </cell>
          <cell r="AE184">
            <v>41.907638888893416</v>
          </cell>
          <cell r="AF184">
            <v>-45519.42291666667</v>
          </cell>
          <cell r="AG184">
            <v>45493.451971326162</v>
          </cell>
          <cell r="AH184">
            <v>45502.258422939063</v>
          </cell>
          <cell r="AI184">
            <v>45524.677777777775</v>
          </cell>
          <cell r="AJ184">
            <v>1.5412214506174902</v>
          </cell>
          <cell r="AK184">
            <v>-1137.9855729166668</v>
          </cell>
          <cell r="AL184">
            <v>20</v>
          </cell>
          <cell r="AM184">
            <v>36</v>
          </cell>
          <cell r="AN184">
            <v>21.774193548387096</v>
          </cell>
          <cell r="AO184">
            <v>27.58064516129032</v>
          </cell>
          <cell r="AP184">
            <v>18.774193548387096</v>
          </cell>
          <cell r="AQ184">
            <v>40</v>
          </cell>
          <cell r="AR184">
            <v>32</v>
          </cell>
          <cell r="AS184">
            <v>27</v>
          </cell>
          <cell r="AT184">
            <v>45551.42291666667</v>
          </cell>
          <cell r="AU184">
            <v>45546.42291666667</v>
          </cell>
          <cell r="AV184"/>
          <cell r="AW184"/>
          <cell r="AX184"/>
          <cell r="AY184"/>
          <cell r="AZ184"/>
          <cell r="BA184"/>
          <cell r="BB184"/>
          <cell r="BC184"/>
          <cell r="BD184" t="str">
            <v>FOR AUDIT</v>
          </cell>
          <cell r="BE184" t="str">
            <v>PARTIALLY BILLED</v>
          </cell>
          <cell r="BF184">
            <v>45522.42291666667</v>
          </cell>
          <cell r="BG184">
            <v>18.577083333329938</v>
          </cell>
          <cell r="BH184">
            <v>45506</v>
          </cell>
          <cell r="BI184">
            <v>45541</v>
          </cell>
        </row>
        <row r="185">
          <cell r="E185" t="str">
            <v>X24072829801</v>
          </cell>
          <cell r="F185" t="str">
            <v>LASOHO REALTY DEVELOPMENT CORP.</v>
          </cell>
          <cell r="G185" t="str">
            <v>NINOY AQUINO, SAN DIONISIO, PARANAQUE</v>
          </cell>
          <cell r="H185" t="str">
            <v>PARAÑAQUE CITY</v>
          </cell>
          <cell r="I185" t="str">
            <v>PARAÑAQUE</v>
          </cell>
          <cell r="J185"/>
          <cell r="K185"/>
          <cell r="L185" t="str">
            <v>ECOM</v>
          </cell>
          <cell r="M185" t="str">
            <v>FCOMP</v>
          </cell>
          <cell r="N185" t="str">
            <v>RRG</v>
          </cell>
          <cell r="O185">
            <v>71.59</v>
          </cell>
          <cell r="P185"/>
          <cell r="Q185">
            <v>98.03</v>
          </cell>
          <cell r="R185">
            <v>0</v>
          </cell>
          <cell r="S185" t="str">
            <v>TERMINATION</v>
          </cell>
          <cell r="T185">
            <v>57167.22</v>
          </cell>
          <cell r="U185">
            <v>57649.62</v>
          </cell>
          <cell r="V185"/>
          <cell r="W185">
            <v>0</v>
          </cell>
          <cell r="X185">
            <v>45505.636805555558</v>
          </cell>
          <cell r="Y185">
            <v>45512.394444444442</v>
          </cell>
          <cell r="Z185">
            <v>45512</v>
          </cell>
          <cell r="AA185"/>
          <cell r="AB185">
            <v>45519.429861111108</v>
          </cell>
          <cell r="AC185"/>
          <cell r="AD185">
            <v>13.793055555550382</v>
          </cell>
          <cell r="AE185">
            <v>7.0354166666656965</v>
          </cell>
          <cell r="AF185">
            <v>-45519.429861111108</v>
          </cell>
          <cell r="AG185">
            <v>45525.722307414297</v>
          </cell>
          <cell r="AH185">
            <v>45534.878441243287</v>
          </cell>
          <cell r="AI185">
            <v>45555.636805555558</v>
          </cell>
          <cell r="AJ185">
            <v>0.44810772275882271</v>
          </cell>
          <cell r="AK185">
            <v>-1083.7959490740741</v>
          </cell>
          <cell r="AL185">
            <v>23</v>
          </cell>
          <cell r="AM185">
            <v>36</v>
          </cell>
          <cell r="AN185">
            <v>23.085501858736059</v>
          </cell>
          <cell r="AO185">
            <v>29.241635687732341</v>
          </cell>
          <cell r="AP185">
            <v>20.085501858736059</v>
          </cell>
          <cell r="AQ185">
            <v>42</v>
          </cell>
          <cell r="AR185">
            <v>33.6</v>
          </cell>
          <cell r="AS185">
            <v>28.6</v>
          </cell>
          <cell r="AT185">
            <v>45553.029861111107</v>
          </cell>
          <cell r="AU185">
            <v>45548.029861111107</v>
          </cell>
          <cell r="AV185"/>
          <cell r="AW185"/>
          <cell r="AX185"/>
          <cell r="AY185"/>
          <cell r="AZ185"/>
          <cell r="BA185"/>
          <cell r="BB185"/>
          <cell r="BC185"/>
          <cell r="BD185" t="str">
            <v>FOR AUDIT</v>
          </cell>
          <cell r="BE185"/>
          <cell r="BF185">
            <v>45522.429861111108</v>
          </cell>
          <cell r="BG185">
            <v>18.570138888891961</v>
          </cell>
          <cell r="BH185">
            <v>45515</v>
          </cell>
          <cell r="BI185">
            <v>45541</v>
          </cell>
        </row>
        <row r="186">
          <cell r="E186" t="str">
            <v>X24072732348</v>
          </cell>
          <cell r="F186" t="str">
            <v>DIETHER CANLAS MERCADO</v>
          </cell>
          <cell r="G186" t="str">
            <v>HAWAII ST., CAMELLA HOMES PH II-A, BACOOR</v>
          </cell>
          <cell r="H186" t="str">
            <v>BACOOR CITY</v>
          </cell>
          <cell r="I186" t="str">
            <v>DASMA</v>
          </cell>
          <cell r="J186" t="str">
            <v>for completion 8/24/2024</v>
          </cell>
          <cell r="K186" t="str">
            <v>W/O ISSUE</v>
          </cell>
          <cell r="L186" t="str">
            <v>ECOM</v>
          </cell>
          <cell r="M186" t="str">
            <v>FCOMP</v>
          </cell>
          <cell r="N186" t="str">
            <v>RRG</v>
          </cell>
          <cell r="O186">
            <v>18.13</v>
          </cell>
          <cell r="P186"/>
          <cell r="Q186">
            <v>24.85</v>
          </cell>
          <cell r="R186">
            <v>39.200000000000003</v>
          </cell>
          <cell r="S186" t="str">
            <v>NEW</v>
          </cell>
          <cell r="T186">
            <v>53467.7</v>
          </cell>
          <cell r="U186">
            <v>14599.6</v>
          </cell>
          <cell r="V186">
            <v>10486.51</v>
          </cell>
          <cell r="W186">
            <v>0.71827378832296773</v>
          </cell>
          <cell r="X186">
            <v>45517.392361111109</v>
          </cell>
          <cell r="Y186">
            <v>45517.392361111109</v>
          </cell>
          <cell r="Z186">
            <v>45518</v>
          </cell>
          <cell r="AA186"/>
          <cell r="AB186">
            <v>45531</v>
          </cell>
          <cell r="AC186"/>
          <cell r="AD186">
            <v>13.607638888890506</v>
          </cell>
          <cell r="AE186">
            <v>13.607638888890506</v>
          </cell>
          <cell r="AF186">
            <v>-45531</v>
          </cell>
          <cell r="AG186">
            <v>45536.166554659496</v>
          </cell>
          <cell r="AH186">
            <v>45544.973006272397</v>
          </cell>
          <cell r="AI186">
            <v>45567.392361111109</v>
          </cell>
          <cell r="AJ186">
            <v>0.46870756172845074</v>
          </cell>
          <cell r="AK186">
            <v>-1138.2750000000001</v>
          </cell>
          <cell r="AL186">
            <v>20</v>
          </cell>
          <cell r="AM186">
            <v>36</v>
          </cell>
          <cell r="AN186">
            <v>21.774193548387096</v>
          </cell>
          <cell r="AO186">
            <v>27.58064516129032</v>
          </cell>
          <cell r="AP186">
            <v>18.774193548387096</v>
          </cell>
          <cell r="AQ186">
            <v>40</v>
          </cell>
          <cell r="AR186">
            <v>32</v>
          </cell>
          <cell r="AS186">
            <v>27</v>
          </cell>
          <cell r="AT186">
            <v>45563</v>
          </cell>
          <cell r="AU186">
            <v>45558</v>
          </cell>
          <cell r="AV186"/>
          <cell r="AW186"/>
          <cell r="AX186"/>
          <cell r="AY186"/>
          <cell r="AZ186"/>
          <cell r="BA186"/>
          <cell r="BB186"/>
          <cell r="BC186"/>
          <cell r="BD186" t="str">
            <v>FOR AUDIT</v>
          </cell>
          <cell r="BE186" t="str">
            <v>PARTIALLY BILLED</v>
          </cell>
          <cell r="BF186">
            <v>45534</v>
          </cell>
          <cell r="BG186">
            <v>7</v>
          </cell>
          <cell r="BH186">
            <v>45528</v>
          </cell>
          <cell r="BI186">
            <v>45541</v>
          </cell>
        </row>
        <row r="187">
          <cell r="E187" t="str">
            <v>X23072903962</v>
          </cell>
          <cell r="F187" t="str">
            <v>LIGHT RAIL MANILA CORPORATION</v>
          </cell>
          <cell r="G187" t="str">
            <v>NINOY AQUINO, STO. NINO, PARANAQUE</v>
          </cell>
          <cell r="H187" t="str">
            <v>PARAÑAQUE CITY</v>
          </cell>
          <cell r="I187" t="str">
            <v>PARAÑAQUE</v>
          </cell>
          <cell r="J187" t="str">
            <v>may tambak, cleared and digging completed, after digging they requested to relocate location for 2 poles, sa dulo naghukay, 3rd pole erected and installed 3-25kva dt</v>
          </cell>
          <cell r="K187" t="str">
            <v>W/O ISSUE</v>
          </cell>
          <cell r="L187" t="str">
            <v>VJC</v>
          </cell>
          <cell r="M187" t="str">
            <v>FCOMP</v>
          </cell>
          <cell r="N187" t="str">
            <v>JSB</v>
          </cell>
          <cell r="O187">
            <v>113.77909999999999</v>
          </cell>
          <cell r="P187"/>
          <cell r="Q187">
            <v>964.72</v>
          </cell>
          <cell r="R187">
            <v>78</v>
          </cell>
          <cell r="S187" t="str">
            <v>NEW</v>
          </cell>
          <cell r="T187">
            <v>476005.37</v>
          </cell>
          <cell r="U187">
            <v>119790.23</v>
          </cell>
          <cell r="V187">
            <v>43890</v>
          </cell>
          <cell r="W187">
            <v>0.36639048109349154</v>
          </cell>
          <cell r="X187">
            <v>45183.722222222219</v>
          </cell>
          <cell r="Y187">
            <v>45187</v>
          </cell>
          <cell r="Z187">
            <v>45185</v>
          </cell>
          <cell r="AA187"/>
          <cell r="AB187">
            <v>45326.330555555556</v>
          </cell>
          <cell r="AC187"/>
          <cell r="AD187">
            <v>142.60833333333721</v>
          </cell>
          <cell r="AE187">
            <v>139.3305555555562</v>
          </cell>
          <cell r="AF187">
            <v>-45326.330555555556</v>
          </cell>
          <cell r="AG187">
            <v>45207.423792902846</v>
          </cell>
          <cell r="AH187">
            <v>45217.544211751017</v>
          </cell>
          <cell r="AI187">
            <v>45233.722222222219</v>
          </cell>
          <cell r="AJ187">
            <v>4.0056164215687362</v>
          </cell>
          <cell r="AK187">
            <v>-824.11510101010106</v>
          </cell>
          <cell r="AL187">
            <v>40</v>
          </cell>
          <cell r="AM187">
            <v>34</v>
          </cell>
          <cell r="AN187">
            <v>26.701570680628272</v>
          </cell>
          <cell r="AO187">
            <v>33.821989528795811</v>
          </cell>
          <cell r="AP187">
            <v>23.701570680628272</v>
          </cell>
          <cell r="AQ187">
            <v>55</v>
          </cell>
          <cell r="AR187">
            <v>44</v>
          </cell>
          <cell r="AS187">
            <v>39</v>
          </cell>
          <cell r="AT187">
            <v>45370.330555555556</v>
          </cell>
          <cell r="AU187">
            <v>45365.330555555556</v>
          </cell>
          <cell r="AV187"/>
          <cell r="AW187"/>
          <cell r="AX187"/>
          <cell r="AY187"/>
          <cell r="AZ187"/>
          <cell r="BA187"/>
          <cell r="BB187"/>
          <cell r="BC187"/>
          <cell r="BD187" t="str">
            <v>MATERIAL BALANCING</v>
          </cell>
          <cell r="BE187" t="str">
            <v>PARTIALLY BILLED - 7/4/24 JSB; WITH BACKJOB</v>
          </cell>
          <cell r="BF187">
            <v>45329.330555555556</v>
          </cell>
          <cell r="BG187">
            <v>212.6694444444438</v>
          </cell>
          <cell r="BH187">
            <v>45326</v>
          </cell>
          <cell r="BI187">
            <v>45542</v>
          </cell>
        </row>
        <row r="188">
          <cell r="E188" t="str">
            <v>X23083310471</v>
          </cell>
          <cell r="F188" t="str">
            <v>JOEL RIVERA BALORO SR.</v>
          </cell>
          <cell r="G188" t="str">
            <v>SALAZAR, ZONE 3, TAGUIG CITY</v>
          </cell>
          <cell r="H188" t="str">
            <v>TAGUIG CITY</v>
          </cell>
          <cell r="I188" t="str">
            <v>PARAÑAQUE</v>
          </cell>
          <cell r="J188" t="str">
            <v>walang 9s na metro - resolved
RTPI on 2/23/24 11PM</v>
          </cell>
          <cell r="K188" t="str">
            <v>W/O ISSUE</v>
          </cell>
          <cell r="L188" t="str">
            <v>VJC</v>
          </cell>
          <cell r="M188" t="str">
            <v>FCOMP</v>
          </cell>
          <cell r="N188" t="str">
            <v>JSB</v>
          </cell>
          <cell r="O188">
            <v>12.350000000000001</v>
          </cell>
          <cell r="P188"/>
          <cell r="Q188">
            <v>964.72</v>
          </cell>
          <cell r="R188">
            <v>0</v>
          </cell>
          <cell r="S188" t="str">
            <v>TERMINATION</v>
          </cell>
          <cell r="T188">
            <v>26440.6</v>
          </cell>
          <cell r="U188">
            <v>14261.17</v>
          </cell>
          <cell r="V188">
            <v>7621.53</v>
          </cell>
          <cell r="W188">
            <v>0.53442529610123146</v>
          </cell>
          <cell r="X188">
            <v>45306.416666666664</v>
          </cell>
          <cell r="Y188">
            <v>45308.650694444441</v>
          </cell>
          <cell r="Z188">
            <v>45307</v>
          </cell>
          <cell r="AA188"/>
          <cell r="AB188">
            <v>45346.40902777778</v>
          </cell>
          <cell r="AC188"/>
          <cell r="AD188">
            <v>39.992361111115315</v>
          </cell>
          <cell r="AE188">
            <v>37.758333333338669</v>
          </cell>
          <cell r="AF188">
            <v>-45346.40902777778</v>
          </cell>
          <cell r="AG188">
            <v>45331.251718213054</v>
          </cell>
          <cell r="AH188">
            <v>45341.67439862543</v>
          </cell>
          <cell r="AI188">
            <v>45356.416666666664</v>
          </cell>
          <cell r="AJ188">
            <v>1.0775719521606069</v>
          </cell>
          <cell r="AK188">
            <v>-824.48016414141421</v>
          </cell>
          <cell r="AL188">
            <v>40</v>
          </cell>
          <cell r="AM188">
            <v>36</v>
          </cell>
          <cell r="AN188">
            <v>27.835051546391753</v>
          </cell>
          <cell r="AO188">
            <v>35.257731958762882</v>
          </cell>
          <cell r="AP188">
            <v>24.835051546391753</v>
          </cell>
          <cell r="AQ188">
            <v>55</v>
          </cell>
          <cell r="AR188">
            <v>44</v>
          </cell>
          <cell r="AS188">
            <v>39</v>
          </cell>
          <cell r="AT188">
            <v>45390.40902777778</v>
          </cell>
          <cell r="AU188">
            <v>45385.40902777778</v>
          </cell>
          <cell r="AV188"/>
          <cell r="AW188"/>
          <cell r="AX188"/>
          <cell r="AY188"/>
          <cell r="AZ188"/>
          <cell r="BA188"/>
          <cell r="BB188"/>
          <cell r="BC188"/>
          <cell r="BD188" t="str">
            <v>FOR AUDIT</v>
          </cell>
          <cell r="BE188" t="str">
            <v>PARTIALLY BILLED - 7/4/24 JSB</v>
          </cell>
          <cell r="BF188">
            <v>45349.40902777778</v>
          </cell>
          <cell r="BG188">
            <v>192.59097222222044</v>
          </cell>
          <cell r="BH188">
            <v>45346</v>
          </cell>
          <cell r="BI188">
            <v>45542</v>
          </cell>
        </row>
        <row r="189">
          <cell r="E189" t="str">
            <v>X24020530879</v>
          </cell>
          <cell r="F189" t="str">
            <v>DIONISIO ESCAL LABAO</v>
          </cell>
          <cell r="G189" t="str">
            <v>BLOCK 8, ENLISTED PERSONNEL VIL 2, TAGUIG CITY</v>
          </cell>
          <cell r="H189" t="str">
            <v>TAGUIG CITY</v>
          </cell>
          <cell r="I189" t="str">
            <v>PARAÑAQUE</v>
          </cell>
          <cell r="J189"/>
          <cell r="K189" t="str">
            <v>W/O ISSUE</v>
          </cell>
          <cell r="L189" t="str">
            <v>VJC</v>
          </cell>
          <cell r="M189" t="str">
            <v>FCOMP</v>
          </cell>
          <cell r="N189" t="str">
            <v>JSB</v>
          </cell>
          <cell r="O189">
            <v>10.4428</v>
          </cell>
          <cell r="P189"/>
          <cell r="Q189">
            <v>964.72</v>
          </cell>
          <cell r="R189">
            <v>18</v>
          </cell>
          <cell r="S189" t="str">
            <v>NEW</v>
          </cell>
          <cell r="T189">
            <v>141493.28</v>
          </cell>
          <cell r="U189">
            <v>11243.109999999999</v>
          </cell>
          <cell r="V189">
            <v>7683.86</v>
          </cell>
          <cell r="W189">
            <v>0.6834283396675831</v>
          </cell>
          <cell r="X189">
            <v>45371.667361111111</v>
          </cell>
          <cell r="Y189">
            <v>45378.596180555556</v>
          </cell>
          <cell r="Z189">
            <v>45384</v>
          </cell>
          <cell r="AA189"/>
          <cell r="AB189">
            <v>45406.361111111109</v>
          </cell>
          <cell r="AC189"/>
          <cell r="AD189">
            <v>34.693749999998545</v>
          </cell>
          <cell r="AE189">
            <v>27.764930555553292</v>
          </cell>
          <cell r="AF189">
            <v>-45406.361111111109</v>
          </cell>
          <cell r="AG189">
            <v>45396.502412657501</v>
          </cell>
          <cell r="AH189">
            <v>45406.925093069876</v>
          </cell>
          <cell r="AI189">
            <v>45421.667361111111</v>
          </cell>
          <cell r="AJ189">
            <v>0.93480381944440516</v>
          </cell>
          <cell r="AK189">
            <v>-825.57020202020203</v>
          </cell>
          <cell r="AL189">
            <v>40</v>
          </cell>
          <cell r="AM189">
            <v>36</v>
          </cell>
          <cell r="AN189">
            <v>27.835051546391753</v>
          </cell>
          <cell r="AO189">
            <v>35.257731958762882</v>
          </cell>
          <cell r="AP189">
            <v>24.835051546391753</v>
          </cell>
          <cell r="AQ189">
            <v>55</v>
          </cell>
          <cell r="AR189">
            <v>44</v>
          </cell>
          <cell r="AS189">
            <v>39</v>
          </cell>
          <cell r="AT189">
            <v>45450.361111111109</v>
          </cell>
          <cell r="AU189">
            <v>45445.361111111109</v>
          </cell>
          <cell r="AV189"/>
          <cell r="AW189"/>
          <cell r="AX189"/>
          <cell r="AY189"/>
          <cell r="AZ189"/>
          <cell r="BA189"/>
          <cell r="BB189"/>
          <cell r="BC189"/>
          <cell r="BD189" t="str">
            <v>FOR AUDIT</v>
          </cell>
          <cell r="BE189" t="str">
            <v>PARTIALLY BILLED</v>
          </cell>
          <cell r="BF189">
            <v>45409.361111111109</v>
          </cell>
          <cell r="BG189">
            <v>132.63888888889051</v>
          </cell>
          <cell r="BH189">
            <v>45406</v>
          </cell>
          <cell r="BI189">
            <v>45542</v>
          </cell>
        </row>
        <row r="190">
          <cell r="E190" t="str">
            <v>X23114605512</v>
          </cell>
          <cell r="F190" t="str">
            <v>HARRITEX INDUSTRIAL CORPORATION</v>
          </cell>
          <cell r="G190" t="str">
            <v>MANALAC, TAGUIG BAGUMBAYAN INDL ASS INC, TAGUIG CITY</v>
          </cell>
          <cell r="H190" t="str">
            <v>TAGUIG CITY</v>
          </cell>
          <cell r="I190" t="str">
            <v>PARAÑAQUE</v>
          </cell>
          <cell r="J190" t="str">
            <v>4/27/24: For Joint Survey
5/3/24: Cancelled RTPI due to pending permit from TBICAI</v>
          </cell>
          <cell r="K190" t="str">
            <v>W/O ISSUE</v>
          </cell>
          <cell r="L190" t="str">
            <v>VJC</v>
          </cell>
          <cell r="M190" t="str">
            <v>FCOMP</v>
          </cell>
          <cell r="N190" t="str">
            <v>JSB</v>
          </cell>
          <cell r="O190">
            <v>5.58</v>
          </cell>
          <cell r="P190"/>
          <cell r="Q190">
            <v>964.72</v>
          </cell>
          <cell r="R190">
            <v>136</v>
          </cell>
          <cell r="S190" t="str">
            <v>NEW</v>
          </cell>
          <cell r="T190">
            <v>116484.38</v>
          </cell>
          <cell r="U190">
            <v>52618.5</v>
          </cell>
          <cell r="V190">
            <v>20620.32</v>
          </cell>
          <cell r="W190">
            <v>0.39188346304056559</v>
          </cell>
          <cell r="X190">
            <v>45387.659722222219</v>
          </cell>
          <cell r="Y190">
            <v>45393.609027777777</v>
          </cell>
          <cell r="Z190">
            <v>45392</v>
          </cell>
          <cell r="AA190"/>
          <cell r="AB190">
            <v>45432</v>
          </cell>
          <cell r="AC190"/>
          <cell r="AD190">
            <v>44.340277777781012</v>
          </cell>
          <cell r="AE190">
            <v>38.390972222223354</v>
          </cell>
          <cell r="AF190">
            <v>-45432</v>
          </cell>
          <cell r="AG190">
            <v>45410.191637115837</v>
          </cell>
          <cell r="AH190">
            <v>45420.000147754137</v>
          </cell>
          <cell r="AI190">
            <v>45437.659722222219</v>
          </cell>
          <cell r="AJ190">
            <v>1.3024956597223172</v>
          </cell>
          <cell r="AK190">
            <v>-826.0363636363636</v>
          </cell>
          <cell r="AL190">
            <v>40</v>
          </cell>
          <cell r="AM190">
            <v>32</v>
          </cell>
          <cell r="AN190">
            <v>25.531914893617024</v>
          </cell>
          <cell r="AO190">
            <v>32.340425531914896</v>
          </cell>
          <cell r="AP190">
            <v>22.531914893617024</v>
          </cell>
          <cell r="AQ190">
            <v>55</v>
          </cell>
          <cell r="AR190">
            <v>44</v>
          </cell>
          <cell r="AS190">
            <v>39</v>
          </cell>
          <cell r="AT190">
            <v>45476</v>
          </cell>
          <cell r="AU190">
            <v>45471</v>
          </cell>
          <cell r="AV190"/>
          <cell r="AW190"/>
          <cell r="AX190"/>
          <cell r="AY190"/>
          <cell r="AZ190"/>
          <cell r="BA190"/>
          <cell r="BB190"/>
          <cell r="BC190"/>
          <cell r="BD190" t="str">
            <v>MATERIAL BALANCING</v>
          </cell>
          <cell r="BE190" t="str">
            <v xml:space="preserve">PARTIALLY BILLED </v>
          </cell>
          <cell r="BF190">
            <v>45435</v>
          </cell>
          <cell r="BG190">
            <v>107</v>
          </cell>
          <cell r="BH190">
            <v>45432</v>
          </cell>
          <cell r="BI190">
            <v>45542</v>
          </cell>
        </row>
        <row r="191">
          <cell r="E191" t="str">
            <v>X24030697159</v>
          </cell>
          <cell r="F191" t="str">
            <v>JAYSON R. GARCIA</v>
          </cell>
          <cell r="G191" t="str">
            <v>ALAGAW, STO. NINO, TAGUIG CITY</v>
          </cell>
          <cell r="H191" t="str">
            <v>TAGUIG CITY</v>
          </cell>
          <cell r="I191" t="str">
            <v>PARAÑAQUE</v>
          </cell>
          <cell r="J191" t="str">
            <v>Request for brgy permit application</v>
          </cell>
          <cell r="K191" t="str">
            <v>W/O ISSUE</v>
          </cell>
          <cell r="L191" t="str">
            <v>VJC</v>
          </cell>
          <cell r="M191" t="str">
            <v>FCOMP</v>
          </cell>
          <cell r="N191" t="str">
            <v>JSB</v>
          </cell>
          <cell r="O191">
            <v>24.01</v>
          </cell>
          <cell r="P191"/>
          <cell r="Q191">
            <v>964.72</v>
          </cell>
          <cell r="R191">
            <v>24</v>
          </cell>
          <cell r="S191" t="str">
            <v>NEW</v>
          </cell>
          <cell r="T191">
            <v>173781.28</v>
          </cell>
          <cell r="U191">
            <v>18359</v>
          </cell>
          <cell r="V191"/>
          <cell r="W191">
            <v>0</v>
          </cell>
          <cell r="X191">
            <v>45399.736111111109</v>
          </cell>
          <cell r="Y191">
            <v>45405.635416666664</v>
          </cell>
          <cell r="Z191">
            <v>45405</v>
          </cell>
          <cell r="AA191"/>
          <cell r="AB191">
            <v>45486.285416666666</v>
          </cell>
          <cell r="AC191"/>
          <cell r="AD191">
            <v>86.549305555556202</v>
          </cell>
          <cell r="AE191">
            <v>80.650000000001455</v>
          </cell>
          <cell r="AF191">
            <v>-45486.285416666666</v>
          </cell>
          <cell r="AG191">
            <v>45424.571162657499</v>
          </cell>
          <cell r="AH191">
            <v>45434.993843069875</v>
          </cell>
          <cell r="AI191">
            <v>45449.736111111109</v>
          </cell>
          <cell r="AJ191">
            <v>2.3320229552469307</v>
          </cell>
          <cell r="AK191">
            <v>-827.02337121212122</v>
          </cell>
          <cell r="AL191">
            <v>40</v>
          </cell>
          <cell r="AM191">
            <v>36</v>
          </cell>
          <cell r="AN191">
            <v>27.835051546391753</v>
          </cell>
          <cell r="AO191">
            <v>35.257731958762882</v>
          </cell>
          <cell r="AP191">
            <v>24.835051546391753</v>
          </cell>
          <cell r="AQ191">
            <v>55</v>
          </cell>
          <cell r="AR191">
            <v>44</v>
          </cell>
          <cell r="AS191">
            <v>39</v>
          </cell>
          <cell r="AT191">
            <v>45530.285416666666</v>
          </cell>
          <cell r="AU191">
            <v>45525.285416666666</v>
          </cell>
          <cell r="AV191"/>
          <cell r="AW191"/>
          <cell r="AX191"/>
          <cell r="AY191"/>
          <cell r="AZ191"/>
          <cell r="BA191"/>
          <cell r="BB191"/>
          <cell r="BC191"/>
          <cell r="BD191" t="str">
            <v>FOR AUDIT</v>
          </cell>
          <cell r="BE191"/>
          <cell r="BF191">
            <v>45489.285416666666</v>
          </cell>
          <cell r="BG191">
            <v>52.714583333334303</v>
          </cell>
          <cell r="BH191">
            <v>45486</v>
          </cell>
          <cell r="BI191">
            <v>45542</v>
          </cell>
        </row>
        <row r="192">
          <cell r="E192" t="str">
            <v>X24041163271</v>
          </cell>
          <cell r="F192" t="str">
            <v>MAYNILAD WATER SERVICES, INC.</v>
          </cell>
          <cell r="G192" t="str">
            <v>SAN GUILLERMO, BAYANAN, MUNTINLUPA</v>
          </cell>
          <cell r="H192" t="str">
            <v>MUNTINLUPA CITY</v>
          </cell>
          <cell r="I192" t="str">
            <v>PARAÑAQUE</v>
          </cell>
          <cell r="J192"/>
          <cell r="K192" t="str">
            <v>W/O ISSUE</v>
          </cell>
          <cell r="L192" t="str">
            <v>VJC</v>
          </cell>
          <cell r="M192" t="str">
            <v>FCOMP</v>
          </cell>
          <cell r="N192" t="str">
            <v>JSB</v>
          </cell>
          <cell r="O192">
            <v>590.31060000000002</v>
          </cell>
          <cell r="P192"/>
          <cell r="Q192">
            <v>964.72</v>
          </cell>
          <cell r="R192">
            <v>105</v>
          </cell>
          <cell r="S192" t="str">
            <v>NEW</v>
          </cell>
          <cell r="T192">
            <v>2839366.99</v>
          </cell>
          <cell r="U192">
            <v>475368.59</v>
          </cell>
          <cell r="V192">
            <v>181982.14</v>
          </cell>
          <cell r="W192">
            <v>0.38282323196827117</v>
          </cell>
          <cell r="X192">
            <v>45425.583333333336</v>
          </cell>
          <cell r="Y192">
            <v>45429.597916666666</v>
          </cell>
          <cell r="Z192">
            <v>45427</v>
          </cell>
          <cell r="AA192"/>
          <cell r="AB192">
            <v>45469.416666666664</v>
          </cell>
          <cell r="AC192"/>
          <cell r="AD192">
            <v>43.833333333328483</v>
          </cell>
          <cell r="AE192">
            <v>39.818749999998545</v>
          </cell>
          <cell r="AF192">
            <v>-45469.416666666664</v>
          </cell>
          <cell r="AG192">
            <v>45448.115248226954</v>
          </cell>
          <cell r="AH192">
            <v>45457.923758865254</v>
          </cell>
          <cell r="AI192">
            <v>45475.583333333336</v>
          </cell>
          <cell r="AJ192">
            <v>1.2876041666665241</v>
          </cell>
          <cell r="AK192">
            <v>-826.71666666666658</v>
          </cell>
          <cell r="AL192">
            <v>40</v>
          </cell>
          <cell r="AM192">
            <v>32</v>
          </cell>
          <cell r="AN192">
            <v>25.531914893617024</v>
          </cell>
          <cell r="AO192">
            <v>32.340425531914896</v>
          </cell>
          <cell r="AP192">
            <v>22.531914893617024</v>
          </cell>
          <cell r="AQ192">
            <v>55</v>
          </cell>
          <cell r="AR192">
            <v>44</v>
          </cell>
          <cell r="AS192">
            <v>39</v>
          </cell>
          <cell r="AT192">
            <v>45513.416666666664</v>
          </cell>
          <cell r="AU192">
            <v>45508.416666666664</v>
          </cell>
          <cell r="AV192"/>
          <cell r="AW192"/>
          <cell r="AX192"/>
          <cell r="AY192"/>
          <cell r="AZ192"/>
          <cell r="BA192"/>
          <cell r="BB192"/>
          <cell r="BC192"/>
          <cell r="BD192" t="str">
            <v>FOR AUDIT</v>
          </cell>
          <cell r="BE192" t="str">
            <v>PARTIALLY BILLED - 6/27/24 JSB</v>
          </cell>
          <cell r="BF192">
            <v>45472.416666666664</v>
          </cell>
          <cell r="BG192">
            <v>69.583333333335759</v>
          </cell>
          <cell r="BH192">
            <v>45469</v>
          </cell>
          <cell r="BI192">
            <v>45542</v>
          </cell>
        </row>
        <row r="193">
          <cell r="E193" t="str">
            <v>X24051573241</v>
          </cell>
          <cell r="F193" t="str">
            <v>JOSEPH G. OCENADA</v>
          </cell>
          <cell r="G193" t="str">
            <v>V.P. CRUZ, PUROK 4, TAGUIG CITY</v>
          </cell>
          <cell r="H193" t="str">
            <v>TAGUIG CITY</v>
          </cell>
          <cell r="I193" t="str">
            <v>PARAÑAQUE</v>
          </cell>
          <cell r="J193"/>
          <cell r="K193" t="str">
            <v>W/O ISSUE</v>
          </cell>
          <cell r="L193" t="str">
            <v>VJC</v>
          </cell>
          <cell r="M193" t="str">
            <v>FCOMP</v>
          </cell>
          <cell r="N193" t="str">
            <v>JSB</v>
          </cell>
          <cell r="O193">
            <v>25.280799999999999</v>
          </cell>
          <cell r="P193"/>
          <cell r="Q193">
            <v>964.72</v>
          </cell>
          <cell r="R193">
            <v>28</v>
          </cell>
          <cell r="S193" t="str">
            <v>NEW</v>
          </cell>
          <cell r="T193">
            <v>208638.58</v>
          </cell>
          <cell r="U193">
            <v>20357.97</v>
          </cell>
          <cell r="V193"/>
          <cell r="W193">
            <v>0</v>
          </cell>
          <cell r="X193">
            <v>45432.439583333333</v>
          </cell>
          <cell r="Y193">
            <v>45436.390972222223</v>
          </cell>
          <cell r="Z193">
            <v>45434</v>
          </cell>
          <cell r="AA193"/>
          <cell r="AB193">
            <v>45442</v>
          </cell>
          <cell r="AC193"/>
          <cell r="AD193">
            <v>9.5604166666671517</v>
          </cell>
          <cell r="AE193">
            <v>5.609027777776646</v>
          </cell>
          <cell r="AF193">
            <v>-45442</v>
          </cell>
          <cell r="AG193">
            <v>45457.274634879723</v>
          </cell>
          <cell r="AH193">
            <v>45467.697315292098</v>
          </cell>
          <cell r="AI193">
            <v>45482.439583333333</v>
          </cell>
          <cell r="AJ193">
            <v>0.25760011574075381</v>
          </cell>
          <cell r="AK193">
            <v>-826.21818181818185</v>
          </cell>
          <cell r="AL193">
            <v>40</v>
          </cell>
          <cell r="AM193">
            <v>36</v>
          </cell>
          <cell r="AN193">
            <v>27.835051546391753</v>
          </cell>
          <cell r="AO193">
            <v>35.257731958762882</v>
          </cell>
          <cell r="AP193">
            <v>24.835051546391753</v>
          </cell>
          <cell r="AQ193">
            <v>55</v>
          </cell>
          <cell r="AR193">
            <v>44</v>
          </cell>
          <cell r="AS193">
            <v>39</v>
          </cell>
          <cell r="AT193">
            <v>45486</v>
          </cell>
          <cell r="AU193">
            <v>45481</v>
          </cell>
          <cell r="AV193"/>
          <cell r="AW193"/>
          <cell r="AX193"/>
          <cell r="AY193"/>
          <cell r="AZ193"/>
          <cell r="BA193"/>
          <cell r="BB193"/>
          <cell r="BC193"/>
          <cell r="BD193" t="str">
            <v>FOR AUDIT</v>
          </cell>
          <cell r="BE193"/>
          <cell r="BF193">
            <v>45445</v>
          </cell>
          <cell r="BG193">
            <v>97</v>
          </cell>
          <cell r="BH193">
            <v>45442</v>
          </cell>
          <cell r="BI193">
            <v>45542</v>
          </cell>
        </row>
        <row r="194">
          <cell r="E194" t="str">
            <v>X24051819719</v>
          </cell>
          <cell r="F194" t="str">
            <v>CITY GOVERNMENT OF TAGUIG</v>
          </cell>
          <cell r="G194" t="str">
            <v>BALLECER, ZONE 2, TAGUIG CITY</v>
          </cell>
          <cell r="H194" t="str">
            <v>TAGUIG CITY</v>
          </cell>
          <cell r="I194" t="str">
            <v>PARAÑAQUE</v>
          </cell>
          <cell r="J194"/>
          <cell r="K194" t="str">
            <v>W/O ISSUE</v>
          </cell>
          <cell r="L194" t="str">
            <v>VJC</v>
          </cell>
          <cell r="M194" t="str">
            <v>FCOMP</v>
          </cell>
          <cell r="N194" t="str">
            <v>JSB</v>
          </cell>
          <cell r="O194">
            <v>64.056700000000006</v>
          </cell>
          <cell r="P194"/>
          <cell r="Q194">
            <v>964.72</v>
          </cell>
          <cell r="R194">
            <v>0</v>
          </cell>
          <cell r="S194" t="str">
            <v>TERMINATION</v>
          </cell>
          <cell r="T194">
            <v>66253.87</v>
          </cell>
          <cell r="U194">
            <v>51631.81</v>
          </cell>
          <cell r="V194"/>
          <cell r="W194">
            <v>0</v>
          </cell>
          <cell r="X194">
            <v>45468.429166666669</v>
          </cell>
          <cell r="Y194">
            <v>45471.550694444442</v>
          </cell>
          <cell r="Z194">
            <v>45477</v>
          </cell>
          <cell r="AA194"/>
          <cell r="AB194">
            <v>45483</v>
          </cell>
          <cell r="AC194"/>
          <cell r="AD194">
            <v>14.570833333331393</v>
          </cell>
          <cell r="AE194">
            <v>11.449305555557657</v>
          </cell>
          <cell r="AF194">
            <v>-45483</v>
          </cell>
          <cell r="AG194">
            <v>45493.264218213058</v>
          </cell>
          <cell r="AH194">
            <v>45503.686898625434</v>
          </cell>
          <cell r="AI194">
            <v>45518.429166666669</v>
          </cell>
          <cell r="AJ194">
            <v>0.39260300925920699</v>
          </cell>
          <cell r="AK194">
            <v>-826.9636363636364</v>
          </cell>
          <cell r="AL194">
            <v>40</v>
          </cell>
          <cell r="AM194">
            <v>36</v>
          </cell>
          <cell r="AN194">
            <v>27.835051546391753</v>
          </cell>
          <cell r="AO194">
            <v>35.257731958762882</v>
          </cell>
          <cell r="AP194">
            <v>24.835051546391753</v>
          </cell>
          <cell r="AQ194">
            <v>55</v>
          </cell>
          <cell r="AR194">
            <v>44</v>
          </cell>
          <cell r="AS194">
            <v>39</v>
          </cell>
          <cell r="AT194">
            <v>45527</v>
          </cell>
          <cell r="AU194">
            <v>45522</v>
          </cell>
          <cell r="AV194"/>
          <cell r="AW194"/>
          <cell r="AX194"/>
          <cell r="AY194"/>
          <cell r="AZ194"/>
          <cell r="BA194"/>
          <cell r="BB194"/>
          <cell r="BC194"/>
          <cell r="BD194" t="str">
            <v>FOR AUDIT</v>
          </cell>
          <cell r="BE194"/>
          <cell r="BF194">
            <v>45486</v>
          </cell>
          <cell r="BG194">
            <v>56</v>
          </cell>
          <cell r="BH194">
            <v>45483</v>
          </cell>
          <cell r="BI194">
            <v>45542</v>
          </cell>
        </row>
        <row r="195">
          <cell r="E195" t="str">
            <v>X23051647119</v>
          </cell>
          <cell r="F195" t="str">
            <v>DITO TELECOMMUNITY CORPORATION</v>
          </cell>
          <cell r="G195" t="str">
            <v>MANALO, PUROK 2, TAGUIG CITY</v>
          </cell>
          <cell r="H195" t="str">
            <v>TAGUIG CITY</v>
          </cell>
          <cell r="I195" t="str">
            <v>PARAÑAQUE</v>
          </cell>
          <cell r="J195"/>
          <cell r="K195" t="str">
            <v>W/O ISSUE</v>
          </cell>
          <cell r="L195" t="str">
            <v>VJC</v>
          </cell>
          <cell r="M195" t="str">
            <v>FCOMP</v>
          </cell>
          <cell r="N195" t="str">
            <v>JSB</v>
          </cell>
          <cell r="O195">
            <v>19.166799999999999</v>
          </cell>
          <cell r="P195"/>
          <cell r="Q195">
            <v>964.72</v>
          </cell>
          <cell r="R195">
            <v>31</v>
          </cell>
          <cell r="S195" t="str">
            <v>NEW</v>
          </cell>
          <cell r="T195">
            <v>56763.77</v>
          </cell>
          <cell r="U195">
            <v>15434.5</v>
          </cell>
          <cell r="V195">
            <v>15434.5</v>
          </cell>
          <cell r="W195">
            <v>1</v>
          </cell>
          <cell r="X195">
            <v>45474.560416666667</v>
          </cell>
          <cell r="Y195">
            <v>45477.434027777781</v>
          </cell>
          <cell r="Z195">
            <v>45477</v>
          </cell>
          <cell r="AA195"/>
          <cell r="AB195">
            <v>45483.347916666666</v>
          </cell>
          <cell r="AC195"/>
          <cell r="AD195">
            <v>8.7874999999985448</v>
          </cell>
          <cell r="AE195">
            <v>5.913888888884685</v>
          </cell>
          <cell r="AF195">
            <v>-45483.347916666666</v>
          </cell>
          <cell r="AG195">
            <v>45499.395468213057</v>
          </cell>
          <cell r="AH195">
            <v>45509.818148625433</v>
          </cell>
          <cell r="AI195">
            <v>45524.560416666667</v>
          </cell>
          <cell r="AJ195">
            <v>0.23677430555551632</v>
          </cell>
          <cell r="AK195">
            <v>-826.96996212121212</v>
          </cell>
          <cell r="AL195">
            <v>40</v>
          </cell>
          <cell r="AM195">
            <v>36</v>
          </cell>
          <cell r="AN195">
            <v>27.835051546391753</v>
          </cell>
          <cell r="AO195">
            <v>35.257731958762882</v>
          </cell>
          <cell r="AP195">
            <v>24.835051546391753</v>
          </cell>
          <cell r="AQ195">
            <v>55</v>
          </cell>
          <cell r="AR195">
            <v>44</v>
          </cell>
          <cell r="AS195">
            <v>39</v>
          </cell>
          <cell r="AT195">
            <v>45527.347916666666</v>
          </cell>
          <cell r="AU195">
            <v>45522.347916666666</v>
          </cell>
          <cell r="AV195"/>
          <cell r="AW195"/>
          <cell r="AX195"/>
          <cell r="AY195"/>
          <cell r="AZ195"/>
          <cell r="BA195"/>
          <cell r="BB195"/>
          <cell r="BC195"/>
          <cell r="BD195" t="str">
            <v>FOR AUDIT</v>
          </cell>
          <cell r="BE195" t="str">
            <v>FULLY BILLED</v>
          </cell>
          <cell r="BF195">
            <v>45486.347916666666</v>
          </cell>
          <cell r="BG195">
            <v>55.652083333334303</v>
          </cell>
          <cell r="BH195">
            <v>45483</v>
          </cell>
          <cell r="BI195">
            <v>45542</v>
          </cell>
        </row>
        <row r="196">
          <cell r="E196" t="str">
            <v>X24041063070</v>
          </cell>
          <cell r="F196" t="str">
            <v>CHIARA ROSARIO JULIA LANUZA PAREDES</v>
          </cell>
          <cell r="G196" t="str">
            <v>BATANGAS WEST, AYALA-ALABANG VILL, MUNTINLUPA</v>
          </cell>
          <cell r="H196" t="str">
            <v>MUNTINLUPA CITY</v>
          </cell>
          <cell r="I196" t="str">
            <v>PARAÑAQUE</v>
          </cell>
          <cell r="J196" t="str">
            <v xml:space="preserve">
Issue With installation of DT , Forwarded to AVAA (Resolve)
Problem with Location No
Hold  by Customer due to DT will be  install in front of his house were the Customer applied was across the Street 
</v>
          </cell>
          <cell r="K196" t="str">
            <v>W/ ISSUE</v>
          </cell>
          <cell r="L196" t="str">
            <v>ECOM</v>
          </cell>
          <cell r="M196" t="str">
            <v>FCOMP</v>
          </cell>
          <cell r="N196" t="str">
            <v>RRG</v>
          </cell>
          <cell r="O196">
            <v>34.337299999999999</v>
          </cell>
          <cell r="P196"/>
          <cell r="Q196">
            <v>46.8</v>
          </cell>
          <cell r="R196">
            <v>86.6</v>
          </cell>
          <cell r="S196" t="str">
            <v>NEW</v>
          </cell>
          <cell r="T196">
            <v>263804.64</v>
          </cell>
          <cell r="U196">
            <v>27675.11</v>
          </cell>
          <cell r="V196"/>
          <cell r="W196">
            <v>0</v>
          </cell>
          <cell r="X196">
            <v>45411.652083333334</v>
          </cell>
          <cell r="Y196">
            <v>45414.674305555556</v>
          </cell>
          <cell r="Z196">
            <v>45418</v>
          </cell>
          <cell r="AA196"/>
          <cell r="AB196">
            <v>45481.573611111111</v>
          </cell>
          <cell r="AC196"/>
          <cell r="AD196">
            <v>69.921527777776646</v>
          </cell>
          <cell r="AE196">
            <v>66.899305555554747</v>
          </cell>
          <cell r="AF196">
            <v>-45481.573611111111</v>
          </cell>
          <cell r="AG196">
            <v>45429.72646349862</v>
          </cell>
          <cell r="AH196">
            <v>45438.34629820937</v>
          </cell>
          <cell r="AI196">
            <v>45461.652083333334</v>
          </cell>
          <cell r="AJ196">
            <v>2.4883837826796982</v>
          </cell>
          <cell r="AK196">
            <v>-1137.0393402777777</v>
          </cell>
          <cell r="AL196">
            <v>20</v>
          </cell>
          <cell r="AM196">
            <v>34</v>
          </cell>
          <cell r="AN196">
            <v>21.074380165289259</v>
          </cell>
          <cell r="AO196">
            <v>26.694214876033058</v>
          </cell>
          <cell r="AP196">
            <v>18.074380165289259</v>
          </cell>
          <cell r="AQ196">
            <v>40</v>
          </cell>
          <cell r="AR196">
            <v>32</v>
          </cell>
          <cell r="AS196">
            <v>27</v>
          </cell>
          <cell r="AT196">
            <v>45513.573611111111</v>
          </cell>
          <cell r="AU196">
            <v>45508.573611111111</v>
          </cell>
          <cell r="AV196"/>
          <cell r="AW196"/>
          <cell r="AX196"/>
          <cell r="AY196"/>
          <cell r="AZ196"/>
          <cell r="BA196"/>
          <cell r="BB196"/>
          <cell r="BC196"/>
          <cell r="BD196" t="str">
            <v>FOR AUDIT</v>
          </cell>
          <cell r="BE196"/>
          <cell r="BF196">
            <v>45484.573611111111</v>
          </cell>
          <cell r="BG196">
            <v>67.426388888889051</v>
          </cell>
          <cell r="BH196">
            <v>45474</v>
          </cell>
          <cell r="BI196">
            <v>45552</v>
          </cell>
        </row>
        <row r="197">
          <cell r="E197" t="str">
            <v>X23114599150</v>
          </cell>
          <cell r="F197" t="str">
            <v>ICONIC DEALERSHIP, INC.</v>
          </cell>
          <cell r="G197" t="str">
            <v>MOLINO BLVD., BAYANAN, BACOOR</v>
          </cell>
          <cell r="H197" t="str">
            <v>BACOOR CITY</v>
          </cell>
          <cell r="I197" t="str">
            <v>DASMA</v>
          </cell>
          <cell r="J197" t="str">
            <v>SSP
target 07/29/2024 
resched due to SOE
SSP on Aug 6, 2024 night
meter 08/07/2024</v>
          </cell>
          <cell r="K197" t="str">
            <v>W/O ISSUE</v>
          </cell>
          <cell r="L197" t="str">
            <v>ECOM</v>
          </cell>
          <cell r="M197" t="str">
            <v>FCOMP</v>
          </cell>
          <cell r="N197" t="str">
            <v>RRG</v>
          </cell>
          <cell r="O197">
            <v>59.414999999999999</v>
          </cell>
          <cell r="P197"/>
          <cell r="Q197">
            <v>81</v>
          </cell>
          <cell r="R197">
            <v>138</v>
          </cell>
          <cell r="S197" t="str">
            <v>NEW</v>
          </cell>
          <cell r="T197">
            <v>630335.26</v>
          </cell>
          <cell r="U197">
            <v>47853.48</v>
          </cell>
          <cell r="V197"/>
          <cell r="W197">
            <v>0</v>
          </cell>
          <cell r="X197">
            <v>45490.435416666667</v>
          </cell>
          <cell r="Y197">
            <v>45496.420138888891</v>
          </cell>
          <cell r="Z197">
            <v>45499</v>
          </cell>
          <cell r="AA197"/>
          <cell r="AB197">
            <v>45524</v>
          </cell>
          <cell r="AC197"/>
          <cell r="AD197">
            <v>33.564583333332848</v>
          </cell>
          <cell r="AE197">
            <v>27.579861111109494</v>
          </cell>
          <cell r="AF197">
            <v>-45524</v>
          </cell>
          <cell r="AG197">
            <v>45508.914015888455</v>
          </cell>
          <cell r="AH197">
            <v>45517.641642347604</v>
          </cell>
          <cell r="AI197">
            <v>45540.435416666667</v>
          </cell>
          <cell r="AJ197">
            <v>1.172024173460128</v>
          </cell>
          <cell r="AK197">
            <v>-1083.9047619047619</v>
          </cell>
          <cell r="AL197">
            <v>23</v>
          </cell>
          <cell r="AM197">
            <v>32</v>
          </cell>
          <cell r="AN197">
            <v>21.478599221789885</v>
          </cell>
          <cell r="AO197">
            <v>27.206225680933851</v>
          </cell>
          <cell r="AP197">
            <v>18.478599221789885</v>
          </cell>
          <cell r="AQ197">
            <v>42</v>
          </cell>
          <cell r="AR197">
            <v>33.6</v>
          </cell>
          <cell r="AS197">
            <v>28.6</v>
          </cell>
          <cell r="AT197">
            <v>45557.599999999999</v>
          </cell>
          <cell r="AU197">
            <v>45552.6</v>
          </cell>
          <cell r="AV197"/>
          <cell r="AW197"/>
          <cell r="AX197"/>
          <cell r="AY197"/>
          <cell r="AZ197"/>
          <cell r="BA197"/>
          <cell r="BB197"/>
          <cell r="BC197"/>
          <cell r="BD197" t="str">
            <v>MATERIAL BALANCING</v>
          </cell>
          <cell r="BE197"/>
          <cell r="BF197">
            <v>45527</v>
          </cell>
          <cell r="BG197">
            <v>25</v>
          </cell>
          <cell r="BH197">
            <v>45510</v>
          </cell>
          <cell r="BI197">
            <v>45552</v>
          </cell>
        </row>
        <row r="198">
          <cell r="E198" t="str">
            <v>X24051597580</v>
          </cell>
          <cell r="F198" t="str">
            <v>MET-A-FOUR CORPORATION</v>
          </cell>
          <cell r="G198" t="str">
            <v>AGUIRRE, BF HOMES, PARANAQUE</v>
          </cell>
          <cell r="H198" t="str">
            <v>PARAÑAQUE CITY</v>
          </cell>
          <cell r="I198" t="str">
            <v>PARAÑAQUE</v>
          </cell>
          <cell r="J198"/>
          <cell r="K198" t="str">
            <v>W/O ISSUE</v>
          </cell>
          <cell r="L198" t="str">
            <v>ECOM</v>
          </cell>
          <cell r="M198" t="str">
            <v>TECO</v>
          </cell>
          <cell r="N198" t="str">
            <v>RRG</v>
          </cell>
          <cell r="O198">
            <v>4.99</v>
          </cell>
          <cell r="P198"/>
          <cell r="Q198">
            <v>6.85</v>
          </cell>
          <cell r="R198">
            <v>42</v>
          </cell>
          <cell r="S198" t="str">
            <v>NEW</v>
          </cell>
          <cell r="T198">
            <v>28392.74</v>
          </cell>
          <cell r="U198">
            <v>4018.24</v>
          </cell>
          <cell r="V198"/>
          <cell r="W198">
            <v>0</v>
          </cell>
          <cell r="X198">
            <v>45514.438194444447</v>
          </cell>
          <cell r="Y198">
            <v>45517.630555555559</v>
          </cell>
          <cell r="Z198">
            <v>45518</v>
          </cell>
          <cell r="AA198"/>
          <cell r="AB198">
            <v>45523</v>
          </cell>
          <cell r="AC198"/>
          <cell r="AD198">
            <v>8.5618055555532919</v>
          </cell>
          <cell r="AE198">
            <v>5.3694444444408873</v>
          </cell>
          <cell r="AF198">
            <v>-45523</v>
          </cell>
          <cell r="AG198">
            <v>45533.212387992833</v>
          </cell>
          <cell r="AH198">
            <v>45542.018839605735</v>
          </cell>
          <cell r="AI198">
            <v>45564.438194444447</v>
          </cell>
          <cell r="AJ198">
            <v>0.29490663580239118</v>
          </cell>
          <cell r="AK198">
            <v>-1138.075</v>
          </cell>
          <cell r="AL198">
            <v>20</v>
          </cell>
          <cell r="AM198">
            <v>36</v>
          </cell>
          <cell r="AN198">
            <v>21.774193548387096</v>
          </cell>
          <cell r="AO198">
            <v>27.58064516129032</v>
          </cell>
          <cell r="AP198">
            <v>18.774193548387096</v>
          </cell>
          <cell r="AQ198">
            <v>40</v>
          </cell>
          <cell r="AR198">
            <v>32</v>
          </cell>
          <cell r="AS198">
            <v>27</v>
          </cell>
          <cell r="AT198">
            <v>45555</v>
          </cell>
          <cell r="AU198">
            <v>45550</v>
          </cell>
          <cell r="AV198"/>
          <cell r="AW198"/>
          <cell r="AX198"/>
          <cell r="AY198"/>
          <cell r="AZ198"/>
          <cell r="BA198"/>
          <cell r="BB198"/>
          <cell r="BC198"/>
          <cell r="BD198" t="str">
            <v>PAID</v>
          </cell>
          <cell r="BE198"/>
          <cell r="BF198">
            <v>45526</v>
          </cell>
          <cell r="BG198">
            <v>26</v>
          </cell>
          <cell r="BH198">
            <v>45521</v>
          </cell>
          <cell r="BI198">
            <v>45552</v>
          </cell>
        </row>
        <row r="199">
          <cell r="E199" t="str">
            <v>X23114555343</v>
          </cell>
          <cell r="F199" t="str">
            <v>ARMY'S ANGELS INTEGRATED SCHOOL INC.</v>
          </cell>
          <cell r="G199" t="str">
            <v>SALAZAR, ZONE 3, TAGUIG CITY</v>
          </cell>
          <cell r="H199" t="str">
            <v>TAGUIG CITY</v>
          </cell>
          <cell r="I199" t="str">
            <v>PARAÑAQUE</v>
          </cell>
          <cell r="J199" t="str">
            <v>needs 9Smeter</v>
          </cell>
          <cell r="K199" t="str">
            <v>W/O ISSUE</v>
          </cell>
          <cell r="L199" t="str">
            <v>VJC</v>
          </cell>
          <cell r="M199" t="str">
            <v>FCOMP</v>
          </cell>
          <cell r="N199" t="str">
            <v>JSB</v>
          </cell>
          <cell r="O199">
            <v>79.580500000000001</v>
          </cell>
          <cell r="P199"/>
          <cell r="Q199">
            <v>964.72</v>
          </cell>
          <cell r="R199">
            <v>249</v>
          </cell>
          <cell r="S199" t="str">
            <v>NEW</v>
          </cell>
          <cell r="T199">
            <v>1096419.19</v>
          </cell>
          <cell r="U199">
            <v>132592.73000000001</v>
          </cell>
          <cell r="V199">
            <v>22085.31</v>
          </cell>
          <cell r="W199">
            <v>0.16656501453737321</v>
          </cell>
          <cell r="X199">
            <v>45306.418749999997</v>
          </cell>
          <cell r="Y199">
            <v>45308.652083333334</v>
          </cell>
          <cell r="Z199">
            <v>45307</v>
          </cell>
          <cell r="AA199"/>
          <cell r="AB199">
            <v>45346.411111111112</v>
          </cell>
          <cell r="AC199"/>
          <cell r="AD199">
            <v>39.992361111115315</v>
          </cell>
          <cell r="AE199">
            <v>37.759027777778101</v>
          </cell>
          <cell r="AF199">
            <v>-45346.411111111112</v>
          </cell>
          <cell r="AG199">
            <v>45327.743074324324</v>
          </cell>
          <cell r="AH199">
            <v>45337.229560810811</v>
          </cell>
          <cell r="AI199">
            <v>45356.418749999997</v>
          </cell>
          <cell r="AJ199">
            <v>1.2330978009260554</v>
          </cell>
          <cell r="AK199">
            <v>-824.480202020202</v>
          </cell>
          <cell r="AL199">
            <v>40</v>
          </cell>
          <cell r="AM199">
            <v>30</v>
          </cell>
          <cell r="AN199">
            <v>24.324324324324326</v>
          </cell>
          <cell r="AO199">
            <v>30.810810810810811</v>
          </cell>
          <cell r="AP199">
            <v>21.324324324324326</v>
          </cell>
          <cell r="AQ199">
            <v>55</v>
          </cell>
          <cell r="AR199">
            <v>44</v>
          </cell>
          <cell r="AS199">
            <v>39</v>
          </cell>
          <cell r="AT199">
            <v>45390.411111111112</v>
          </cell>
          <cell r="AU199">
            <v>45385.411111111112</v>
          </cell>
          <cell r="AV199"/>
          <cell r="AW199"/>
          <cell r="AX199"/>
          <cell r="AY199"/>
          <cell r="AZ199"/>
          <cell r="BA199"/>
          <cell r="BB199"/>
          <cell r="BC199"/>
          <cell r="BD199" t="str">
            <v>FOR AUDIT</v>
          </cell>
          <cell r="BE199" t="str">
            <v>PARTIALLY BILLED</v>
          </cell>
          <cell r="BF199">
            <v>45349.411111111112</v>
          </cell>
          <cell r="BG199">
            <v>206.5888888888876</v>
          </cell>
          <cell r="BH199">
            <v>45346</v>
          </cell>
          <cell r="BI199">
            <v>45556</v>
          </cell>
        </row>
        <row r="200">
          <cell r="E200" t="str">
            <v>X23093806698</v>
          </cell>
          <cell r="F200" t="str">
            <v>NEW WEALTH PROPERTIES CORP.</v>
          </cell>
          <cell r="G200" t="str">
            <v>3RD, BAGUMBAYAN, TAGUIG CITY</v>
          </cell>
          <cell r="H200" t="str">
            <v>TAGUIG CITY</v>
          </cell>
          <cell r="I200" t="str">
            <v>PARAÑAQUE</v>
          </cell>
          <cell r="J200" t="str">
            <v>needs 9Smeter-resolved
RTPI - 3/2/2024</v>
          </cell>
          <cell r="K200" t="str">
            <v>W/O ISSUE</v>
          </cell>
          <cell r="L200" t="str">
            <v>VJC</v>
          </cell>
          <cell r="M200" t="str">
            <v>FCOMP</v>
          </cell>
          <cell r="N200" t="str">
            <v>JSB</v>
          </cell>
          <cell r="O200">
            <v>31.275699999999997</v>
          </cell>
          <cell r="P200"/>
          <cell r="Q200">
            <v>964.72</v>
          </cell>
          <cell r="R200">
            <v>108</v>
          </cell>
          <cell r="S200" t="str">
            <v>NEW</v>
          </cell>
          <cell r="T200">
            <v>654576.69999999995</v>
          </cell>
          <cell r="U200">
            <v>45916.28</v>
          </cell>
          <cell r="V200">
            <v>18103.080000000002</v>
          </cell>
          <cell r="W200">
            <v>0.39426277564297463</v>
          </cell>
          <cell r="X200">
            <v>45306.683333333334</v>
          </cell>
          <cell r="Y200">
            <v>45308.651388888888</v>
          </cell>
          <cell r="Z200">
            <v>45307</v>
          </cell>
          <cell r="AA200"/>
          <cell r="AB200">
            <v>45353.792361111111</v>
          </cell>
          <cell r="AC200"/>
          <cell r="AD200">
            <v>47.109027777776646</v>
          </cell>
          <cell r="AE200">
            <v>45.140972222223354</v>
          </cell>
          <cell r="AF200">
            <v>-45353.792361111111</v>
          </cell>
          <cell r="AG200">
            <v>45329.215248226952</v>
          </cell>
          <cell r="AH200">
            <v>45339.023758865253</v>
          </cell>
          <cell r="AI200">
            <v>45356.683333333334</v>
          </cell>
          <cell r="AJ200">
            <v>1.3838276909721889</v>
          </cell>
          <cell r="AK200">
            <v>-824.61440656565651</v>
          </cell>
          <cell r="AL200">
            <v>40</v>
          </cell>
          <cell r="AM200">
            <v>32</v>
          </cell>
          <cell r="AN200">
            <v>25.531914893617024</v>
          </cell>
          <cell r="AO200">
            <v>32.340425531914896</v>
          </cell>
          <cell r="AP200">
            <v>22.531914893617024</v>
          </cell>
          <cell r="AQ200">
            <v>55</v>
          </cell>
          <cell r="AR200">
            <v>44</v>
          </cell>
          <cell r="AS200">
            <v>39</v>
          </cell>
          <cell r="AT200">
            <v>45397.792361111111</v>
          </cell>
          <cell r="AU200">
            <v>45392.792361111111</v>
          </cell>
          <cell r="AV200"/>
          <cell r="AW200"/>
          <cell r="AX200"/>
          <cell r="AY200"/>
          <cell r="AZ200"/>
          <cell r="BA200"/>
          <cell r="BB200"/>
          <cell r="BC200"/>
          <cell r="BD200" t="str">
            <v>FOR AUDIT</v>
          </cell>
          <cell r="BE200" t="str">
            <v>PARTIALLY BILLED - 7/4/24 JSB</v>
          </cell>
          <cell r="BF200">
            <v>45356.792361111111</v>
          </cell>
          <cell r="BG200">
            <v>199.20763888888905</v>
          </cell>
          <cell r="BH200">
            <v>45353</v>
          </cell>
          <cell r="BI200">
            <v>45556</v>
          </cell>
        </row>
        <row r="201">
          <cell r="E201" t="str">
            <v>X23103927059</v>
          </cell>
          <cell r="F201" t="str">
            <v>NELPA LIFESCIENCES, INC.</v>
          </cell>
          <cell r="G201" t="str">
            <v>CERVANTES CPD, CERVANTES CPD, PARANAQUE</v>
          </cell>
          <cell r="H201" t="str">
            <v>PARAÑAQUE CITY</v>
          </cell>
          <cell r="I201" t="str">
            <v>PARAÑAQUE</v>
          </cell>
          <cell r="J201"/>
          <cell r="K201" t="str">
            <v>W/O ISSUE</v>
          </cell>
          <cell r="L201" t="str">
            <v>VJC</v>
          </cell>
          <cell r="M201" t="str">
            <v>CLOSE</v>
          </cell>
          <cell r="N201" t="str">
            <v>JSB</v>
          </cell>
          <cell r="O201">
            <v>29.08</v>
          </cell>
          <cell r="P201"/>
          <cell r="Q201">
            <v>964.72</v>
          </cell>
          <cell r="R201">
            <v>32</v>
          </cell>
          <cell r="S201" t="str">
            <v>MODIFICATION</v>
          </cell>
          <cell r="T201">
            <v>75616.960000000006</v>
          </cell>
          <cell r="U201">
            <v>22662.02</v>
          </cell>
          <cell r="V201">
            <v>22095.66</v>
          </cell>
          <cell r="W201">
            <v>0.97500840613502238</v>
          </cell>
          <cell r="X201">
            <v>45324.597916666666</v>
          </cell>
          <cell r="Y201">
            <v>45327.390277777777</v>
          </cell>
          <cell r="Z201">
            <v>45325</v>
          </cell>
          <cell r="AA201"/>
          <cell r="AB201">
            <v>45329.370138888888</v>
          </cell>
          <cell r="AC201">
            <v>45687.901388888888</v>
          </cell>
          <cell r="AD201">
            <v>4.7722222222218988</v>
          </cell>
          <cell r="AE201">
            <v>1.9798611111109494</v>
          </cell>
          <cell r="AF201">
            <v>358.53125</v>
          </cell>
          <cell r="AG201">
            <v>45349.432968213056</v>
          </cell>
          <cell r="AH201">
            <v>45359.855648625431</v>
          </cell>
          <cell r="AI201">
            <v>45374.597916666666</v>
          </cell>
          <cell r="AJ201">
            <v>0.12858487654320117</v>
          </cell>
          <cell r="AK201">
            <v>6.5187499999999998</v>
          </cell>
          <cell r="AL201">
            <v>40</v>
          </cell>
          <cell r="AM201">
            <v>36</v>
          </cell>
          <cell r="AN201">
            <v>27.835051546391753</v>
          </cell>
          <cell r="AO201">
            <v>35.257731958762882</v>
          </cell>
          <cell r="AP201">
            <v>24.835051546391753</v>
          </cell>
          <cell r="AQ201">
            <v>55</v>
          </cell>
          <cell r="AR201">
            <v>44</v>
          </cell>
          <cell r="AS201">
            <v>39</v>
          </cell>
          <cell r="AT201">
            <v>45373.370138888888</v>
          </cell>
          <cell r="AU201">
            <v>45368.370138888888</v>
          </cell>
          <cell r="AV201"/>
          <cell r="AW201"/>
          <cell r="AX201"/>
          <cell r="AY201"/>
          <cell r="AZ201"/>
          <cell r="BA201"/>
          <cell r="BB201"/>
          <cell r="BC201"/>
          <cell r="BD201" t="str">
            <v>PAID</v>
          </cell>
          <cell r="BE201"/>
          <cell r="BF201">
            <v>45332.370138888888</v>
          </cell>
          <cell r="BG201">
            <v>223.6298611111124</v>
          </cell>
          <cell r="BH201">
            <v>45329</v>
          </cell>
          <cell r="BI201">
            <v>45556</v>
          </cell>
        </row>
        <row r="202">
          <cell r="E202" t="str">
            <v>X24010070316</v>
          </cell>
          <cell r="F202" t="str">
            <v>GLOBE TELECOM, INC.</v>
          </cell>
          <cell r="G202" t="str">
            <v>BLOCK 74, PUROK 6, TAGUIG CITY</v>
          </cell>
          <cell r="H202" t="str">
            <v>TAGUIG CITY</v>
          </cell>
          <cell r="I202" t="str">
            <v>PARAÑAQUE</v>
          </cell>
          <cell r="J202" t="str">
            <v>with issue at brgy upper bicutan, target completion april 4</v>
          </cell>
          <cell r="K202" t="str">
            <v>W/O ISSUE</v>
          </cell>
          <cell r="L202" t="str">
            <v>VJC</v>
          </cell>
          <cell r="M202" t="str">
            <v>FCOMP</v>
          </cell>
          <cell r="N202" t="str">
            <v>JSB</v>
          </cell>
          <cell r="O202">
            <v>80.692899999999995</v>
          </cell>
          <cell r="P202"/>
          <cell r="Q202">
            <v>964.72</v>
          </cell>
          <cell r="R202">
            <v>26</v>
          </cell>
          <cell r="S202" t="str">
            <v>NEW</v>
          </cell>
          <cell r="T202">
            <v>298578.75</v>
          </cell>
          <cell r="U202">
            <v>44540.32</v>
          </cell>
          <cell r="V202"/>
          <cell r="W202">
            <v>0</v>
          </cell>
          <cell r="X202">
            <v>45345.432638888888</v>
          </cell>
          <cell r="Y202">
            <v>45351.624305555553</v>
          </cell>
          <cell r="Z202">
            <v>45356</v>
          </cell>
          <cell r="AA202"/>
          <cell r="AB202">
            <v>45388.299305555556</v>
          </cell>
          <cell r="AC202"/>
          <cell r="AD202">
            <v>42.866666666668607</v>
          </cell>
          <cell r="AE202">
            <v>36.67500000000291</v>
          </cell>
          <cell r="AF202">
            <v>-45388.299305555556</v>
          </cell>
          <cell r="AG202">
            <v>45370.267690435277</v>
          </cell>
          <cell r="AH202">
            <v>45380.690370847653</v>
          </cell>
          <cell r="AI202">
            <v>45395.432638888888</v>
          </cell>
          <cell r="AJ202">
            <v>1.1550185185185708</v>
          </cell>
          <cell r="AK202">
            <v>-825.24180555555552</v>
          </cell>
          <cell r="AL202">
            <v>40</v>
          </cell>
          <cell r="AM202">
            <v>36</v>
          </cell>
          <cell r="AN202">
            <v>27.835051546391753</v>
          </cell>
          <cell r="AO202">
            <v>35.257731958762882</v>
          </cell>
          <cell r="AP202">
            <v>24.835051546391753</v>
          </cell>
          <cell r="AQ202">
            <v>55</v>
          </cell>
          <cell r="AR202">
            <v>44</v>
          </cell>
          <cell r="AS202">
            <v>39</v>
          </cell>
          <cell r="AT202">
            <v>45432.299305555556</v>
          </cell>
          <cell r="AU202">
            <v>45427.299305555556</v>
          </cell>
          <cell r="AV202"/>
          <cell r="AW202"/>
          <cell r="AX202"/>
          <cell r="AY202"/>
          <cell r="AZ202"/>
          <cell r="BA202"/>
          <cell r="BB202"/>
          <cell r="BC202"/>
          <cell r="BD202" t="str">
            <v>FOR AUDIT</v>
          </cell>
          <cell r="BE202"/>
          <cell r="BF202">
            <v>45391.299305555556</v>
          </cell>
          <cell r="BG202">
            <v>164.7006944444438</v>
          </cell>
          <cell r="BH202">
            <v>45388</v>
          </cell>
          <cell r="BI202">
            <v>45556</v>
          </cell>
        </row>
        <row r="203">
          <cell r="E203" t="str">
            <v>X24030686883</v>
          </cell>
          <cell r="F203" t="str">
            <v>SANFORD CORP</v>
          </cell>
          <cell r="G203" t="str">
            <v>WEST SERVICE, SUPERVILLE SUBD, PARANAQUE</v>
          </cell>
          <cell r="H203" t="str">
            <v>PARAÑAQUE CITY</v>
          </cell>
          <cell r="I203" t="str">
            <v>PARAÑAQUE</v>
          </cell>
          <cell r="J203" t="str">
            <v>with RTPI - 3/23/24</v>
          </cell>
          <cell r="K203" t="str">
            <v>W/O ISSUE</v>
          </cell>
          <cell r="L203" t="str">
            <v>VJC</v>
          </cell>
          <cell r="M203" t="str">
            <v>CLOSE</v>
          </cell>
          <cell r="N203" t="str">
            <v>JSB</v>
          </cell>
          <cell r="O203">
            <v>8.1195000000000004</v>
          </cell>
          <cell r="P203"/>
          <cell r="Q203">
            <v>964.72</v>
          </cell>
          <cell r="R203">
            <v>0</v>
          </cell>
          <cell r="S203" t="str">
            <v>MODIFICATION</v>
          </cell>
          <cell r="T203">
            <v>28272.22</v>
          </cell>
          <cell r="U203">
            <v>12607.45</v>
          </cell>
          <cell r="V203">
            <v>12607.45</v>
          </cell>
          <cell r="W203">
            <v>1</v>
          </cell>
          <cell r="X203">
            <v>45366.464583333334</v>
          </cell>
          <cell r="Y203">
            <v>45372.621527777781</v>
          </cell>
          <cell r="Z203">
            <v>45370</v>
          </cell>
          <cell r="AA203"/>
          <cell r="AB203">
            <v>45375</v>
          </cell>
          <cell r="AC203">
            <v>45689.53402777778</v>
          </cell>
          <cell r="AD203">
            <v>8.5354166666656965</v>
          </cell>
          <cell r="AE203">
            <v>2.3784722222189885</v>
          </cell>
          <cell r="AF203">
            <v>314.53402777777956</v>
          </cell>
          <cell r="AG203">
            <v>45391.299634879724</v>
          </cell>
          <cell r="AH203">
            <v>45401.7223152921</v>
          </cell>
          <cell r="AI203">
            <v>45416.464583333334</v>
          </cell>
          <cell r="AJ203">
            <v>0.22998206018515904</v>
          </cell>
          <cell r="AK203">
            <v>5.7188005050505373</v>
          </cell>
          <cell r="AL203">
            <v>40</v>
          </cell>
          <cell r="AM203">
            <v>36</v>
          </cell>
          <cell r="AN203">
            <v>27.835051546391753</v>
          </cell>
          <cell r="AO203">
            <v>35.257731958762882</v>
          </cell>
          <cell r="AP203">
            <v>24.835051546391753</v>
          </cell>
          <cell r="AQ203">
            <v>55</v>
          </cell>
          <cell r="AR203">
            <v>44</v>
          </cell>
          <cell r="AS203">
            <v>39</v>
          </cell>
          <cell r="AT203">
            <v>45419</v>
          </cell>
          <cell r="AU203">
            <v>45414</v>
          </cell>
          <cell r="AV203"/>
          <cell r="AW203"/>
          <cell r="AX203"/>
          <cell r="AY203"/>
          <cell r="AZ203"/>
          <cell r="BA203"/>
          <cell r="BB203"/>
          <cell r="BC203"/>
          <cell r="BD203" t="str">
            <v>PAID</v>
          </cell>
          <cell r="BE203"/>
          <cell r="BF203">
            <v>45378</v>
          </cell>
          <cell r="BG203">
            <v>178</v>
          </cell>
          <cell r="BH203">
            <v>45388</v>
          </cell>
          <cell r="BI203">
            <v>45556</v>
          </cell>
        </row>
        <row r="204">
          <cell r="E204" t="str">
            <v>X23114534878</v>
          </cell>
          <cell r="F204" t="str">
            <v>DITO TELECOMMUNITY CORPORATION</v>
          </cell>
          <cell r="G204" t="str">
            <v>PENDATUN, MAHARLIKA VILL, TAGUIG CITY</v>
          </cell>
          <cell r="H204" t="str">
            <v>TAGUIG CITY</v>
          </cell>
          <cell r="I204" t="str">
            <v>PARAÑAQUE</v>
          </cell>
          <cell r="J204"/>
          <cell r="K204" t="str">
            <v>W/O ISSUE</v>
          </cell>
          <cell r="L204" t="str">
            <v>VJC</v>
          </cell>
          <cell r="M204" t="str">
            <v>FCOMP</v>
          </cell>
          <cell r="N204" t="str">
            <v>JSB</v>
          </cell>
          <cell r="O204">
            <v>61.98</v>
          </cell>
          <cell r="P204"/>
          <cell r="Q204">
            <v>964.72</v>
          </cell>
          <cell r="R204">
            <v>31</v>
          </cell>
          <cell r="S204" t="str">
            <v>NEW</v>
          </cell>
          <cell r="T204">
            <v>400009.26</v>
          </cell>
          <cell r="U204">
            <v>48304.52</v>
          </cell>
          <cell r="V204">
            <v>54287.16</v>
          </cell>
          <cell r="W204">
            <v>1.1238525918485476</v>
          </cell>
          <cell r="X204">
            <v>45390.67291666667</v>
          </cell>
          <cell r="Y204">
            <v>45397.620138888888</v>
          </cell>
          <cell r="Z204">
            <v>45394</v>
          </cell>
          <cell r="AA204"/>
          <cell r="AB204">
            <v>45412</v>
          </cell>
          <cell r="AC204"/>
          <cell r="AD204">
            <v>21.327083333329938</v>
          </cell>
          <cell r="AE204">
            <v>14.379861111112405</v>
          </cell>
          <cell r="AF204">
            <v>-45412</v>
          </cell>
          <cell r="AG204">
            <v>45415.50796821306</v>
          </cell>
          <cell r="AH204">
            <v>45425.930648625435</v>
          </cell>
          <cell r="AI204">
            <v>45440.67291666667</v>
          </cell>
          <cell r="AJ204">
            <v>0.57464641203694555</v>
          </cell>
          <cell r="AK204">
            <v>-825.67272727272723</v>
          </cell>
          <cell r="AL204">
            <v>40</v>
          </cell>
          <cell r="AM204">
            <v>36</v>
          </cell>
          <cell r="AN204">
            <v>27.835051546391753</v>
          </cell>
          <cell r="AO204">
            <v>35.257731958762882</v>
          </cell>
          <cell r="AP204">
            <v>24.835051546391753</v>
          </cell>
          <cell r="AQ204">
            <v>55</v>
          </cell>
          <cell r="AR204">
            <v>44</v>
          </cell>
          <cell r="AS204">
            <v>39</v>
          </cell>
          <cell r="AT204">
            <v>45456</v>
          </cell>
          <cell r="AU204">
            <v>45451</v>
          </cell>
          <cell r="AV204"/>
          <cell r="AW204"/>
          <cell r="AX204"/>
          <cell r="AY204"/>
          <cell r="AZ204"/>
          <cell r="BA204"/>
          <cell r="BB204"/>
          <cell r="BC204"/>
          <cell r="BD204" t="str">
            <v>MATERIAL BALANCING</v>
          </cell>
          <cell r="BE204" t="str">
            <v>PARTIALLY BILLED-1/18/25 JSB</v>
          </cell>
          <cell r="BF204">
            <v>45415</v>
          </cell>
          <cell r="BG204">
            <v>141</v>
          </cell>
          <cell r="BH204">
            <v>45381</v>
          </cell>
          <cell r="BI204">
            <v>45556</v>
          </cell>
        </row>
        <row r="205">
          <cell r="E205" t="str">
            <v>X23051742739</v>
          </cell>
          <cell r="F205" t="str">
            <v>MULTI-SPHERE TRADING, INC.</v>
          </cell>
          <cell r="G205" t="str">
            <v>MADRID, MERVILLE SUBD, PARANAQUE</v>
          </cell>
          <cell r="H205" t="str">
            <v>PARAÑAQUE CITY</v>
          </cell>
          <cell r="I205" t="str">
            <v>PARAÑAQUE</v>
          </cell>
          <cell r="J205" t="str">
            <v>For sched of RTPI (Night)
tentative 27, 2024 (night)
resched due to SOE
RTPI - 08/02/2024 (meter 08/03/2024)</v>
          </cell>
          <cell r="K205" t="str">
            <v>W/O ISSUE</v>
          </cell>
          <cell r="L205" t="str">
            <v>VJC</v>
          </cell>
          <cell r="M205" t="str">
            <v>FCOMP</v>
          </cell>
          <cell r="N205" t="str">
            <v>JSB</v>
          </cell>
          <cell r="O205">
            <v>171.20349999999999</v>
          </cell>
          <cell r="P205"/>
          <cell r="Q205">
            <v>238.62</v>
          </cell>
          <cell r="R205">
            <v>246</v>
          </cell>
          <cell r="S205" t="str">
            <v>NEW</v>
          </cell>
          <cell r="T205">
            <v>1210436.2</v>
          </cell>
          <cell r="U205">
            <v>137930.26</v>
          </cell>
          <cell r="V205">
            <v>105152.79</v>
          </cell>
          <cell r="W205">
            <v>0.76236200816267574</v>
          </cell>
          <cell r="X205">
            <v>45450.578472222223</v>
          </cell>
          <cell r="Y205">
            <v>45457.554166666669</v>
          </cell>
          <cell r="Z205">
            <v>45469</v>
          </cell>
          <cell r="AA205"/>
          <cell r="AB205">
            <v>45518</v>
          </cell>
          <cell r="AC205"/>
          <cell r="AD205">
            <v>67.421527777776646</v>
          </cell>
          <cell r="AE205">
            <v>60.445833333331393</v>
          </cell>
          <cell r="AF205">
            <v>-45518</v>
          </cell>
          <cell r="AG205">
            <v>45469.606444250196</v>
          </cell>
          <cell r="AH205">
            <v>45478.480570124324</v>
          </cell>
          <cell r="AI205">
            <v>45500.578472222223</v>
          </cell>
          <cell r="AJ205">
            <v>2.2955424933862045</v>
          </cell>
          <cell r="AK205">
            <v>-989.52173913043475</v>
          </cell>
          <cell r="AL205">
            <v>28</v>
          </cell>
          <cell r="AM205">
            <v>30</v>
          </cell>
          <cell r="AN205">
            <v>22.027972027972027</v>
          </cell>
          <cell r="AO205">
            <v>27.9020979020979</v>
          </cell>
          <cell r="AP205">
            <v>19.027972027972027</v>
          </cell>
          <cell r="AQ205">
            <v>46</v>
          </cell>
          <cell r="AR205">
            <v>36.800000000000004</v>
          </cell>
          <cell r="AS205">
            <v>31.800000000000004</v>
          </cell>
          <cell r="AT205">
            <v>45554.8</v>
          </cell>
          <cell r="AU205">
            <v>45549.8</v>
          </cell>
          <cell r="AV205"/>
          <cell r="AW205"/>
          <cell r="AX205"/>
          <cell r="AY205"/>
          <cell r="AZ205"/>
          <cell r="BA205"/>
          <cell r="BB205"/>
          <cell r="BC205"/>
          <cell r="BD205" t="str">
            <v>MATERIAL BALANCING</v>
          </cell>
          <cell r="BE205" t="str">
            <v>PARTIALLY BILLED</v>
          </cell>
          <cell r="BF205">
            <v>45521</v>
          </cell>
          <cell r="BG205">
            <v>35</v>
          </cell>
          <cell r="BH205">
            <v>45518</v>
          </cell>
          <cell r="BI205">
            <v>45556</v>
          </cell>
        </row>
        <row r="206">
          <cell r="E206" t="str">
            <v>X24041466876</v>
          </cell>
          <cell r="F206" t="str">
            <v>BVCUISINE INC.</v>
          </cell>
          <cell r="G206" t="str">
            <v>1ST, TAGUIG BAGUMBAYAN INDL ASS INC, TAGUIG CITY</v>
          </cell>
          <cell r="H206" t="str">
            <v>TAGUIG CITY</v>
          </cell>
          <cell r="I206" t="str">
            <v>PARAÑAQUE</v>
          </cell>
          <cell r="J206" t="str">
            <v>For survey
target completion 07/27/2024</v>
          </cell>
          <cell r="K206" t="str">
            <v>W/O ISSUE</v>
          </cell>
          <cell r="L206" t="str">
            <v>VJC</v>
          </cell>
          <cell r="M206" t="str">
            <v>CLOSE</v>
          </cell>
          <cell r="N206" t="str">
            <v>JSB</v>
          </cell>
          <cell r="O206">
            <v>248.58760000000001</v>
          </cell>
          <cell r="P206"/>
          <cell r="Q206">
            <v>964.72</v>
          </cell>
          <cell r="R206">
            <v>363</v>
          </cell>
          <cell r="S206" t="str">
            <v>NEW</v>
          </cell>
          <cell r="T206">
            <v>1639421.04</v>
          </cell>
          <cell r="U206">
            <v>200213.42</v>
          </cell>
          <cell r="V206">
            <v>97776.45</v>
          </cell>
          <cell r="W206">
            <v>0.4883611198490091</v>
          </cell>
          <cell r="X206">
            <v>45484.643055555556</v>
          </cell>
          <cell r="Y206">
            <v>45488.617361111108</v>
          </cell>
          <cell r="Z206">
            <v>45485</v>
          </cell>
          <cell r="AA206"/>
          <cell r="AB206">
            <v>45504.65</v>
          </cell>
          <cell r="AC206">
            <v>45742.67291666667</v>
          </cell>
          <cell r="AD206">
            <v>20.006944444445253</v>
          </cell>
          <cell r="AE206">
            <v>16.032638888893416</v>
          </cell>
          <cell r="AF206">
            <v>238.02291666666861</v>
          </cell>
          <cell r="AG206">
            <v>45504.719978632478</v>
          </cell>
          <cell r="AH206">
            <v>45513.873824786322</v>
          </cell>
          <cell r="AI206">
            <v>45534.643055555556</v>
          </cell>
          <cell r="AJ206">
            <v>0.65022569444447065</v>
          </cell>
          <cell r="AK206">
            <v>4.327689393939429</v>
          </cell>
          <cell r="AL206">
            <v>40</v>
          </cell>
          <cell r="AM206">
            <v>28</v>
          </cell>
          <cell r="AN206">
            <v>23.076923076923077</v>
          </cell>
          <cell r="AO206">
            <v>29.23076923076923</v>
          </cell>
          <cell r="AP206">
            <v>20.076923076923077</v>
          </cell>
          <cell r="AQ206">
            <v>55</v>
          </cell>
          <cell r="AR206">
            <v>44</v>
          </cell>
          <cell r="AS206">
            <v>39</v>
          </cell>
          <cell r="AT206">
            <v>45548.65</v>
          </cell>
          <cell r="AU206">
            <v>45543.65</v>
          </cell>
          <cell r="AV206"/>
          <cell r="AW206"/>
          <cell r="AX206"/>
          <cell r="AY206"/>
          <cell r="AZ206"/>
          <cell r="BA206"/>
          <cell r="BB206"/>
          <cell r="BC206"/>
          <cell r="BD206" t="str">
            <v>PAID</v>
          </cell>
          <cell r="BE206"/>
          <cell r="BF206">
            <v>45507.65</v>
          </cell>
          <cell r="BG206">
            <v>48.349999999998545</v>
          </cell>
          <cell r="BH206">
            <v>45504</v>
          </cell>
          <cell r="BI206">
            <v>45556</v>
          </cell>
        </row>
        <row r="207">
          <cell r="E207" t="str">
            <v>X24072668324</v>
          </cell>
          <cell r="F207" t="str">
            <v>FODC-FIRST ORIENT DEVELOPMENT AND CONSTRUCTION COR</v>
          </cell>
          <cell r="G207" t="str">
            <v>PRES. M. ROXAS, TAMBO, PARANAQUE</v>
          </cell>
          <cell r="H207" t="str">
            <v>PARAÑAQUE CITY</v>
          </cell>
          <cell r="I207" t="str">
            <v>PARAÑAQUE</v>
          </cell>
          <cell r="J207"/>
          <cell r="K207"/>
          <cell r="L207" t="str">
            <v>VJC</v>
          </cell>
          <cell r="M207" t="str">
            <v>FCOMP</v>
          </cell>
          <cell r="N207" t="str">
            <v>JSB</v>
          </cell>
          <cell r="O207">
            <v>38.57</v>
          </cell>
          <cell r="P207"/>
          <cell r="Q207">
            <v>52.63</v>
          </cell>
          <cell r="R207">
            <v>0</v>
          </cell>
          <cell r="S207" t="str">
            <v>TERMINATION</v>
          </cell>
          <cell r="T207">
            <v>35822.769999999997</v>
          </cell>
          <cell r="U207">
            <v>31067.49</v>
          </cell>
          <cell r="V207">
            <v>38203.9</v>
          </cell>
          <cell r="W207">
            <v>1.2297066805203767</v>
          </cell>
          <cell r="X207">
            <v>45505.617361111108</v>
          </cell>
          <cell r="Y207">
            <v>45512.395833333336</v>
          </cell>
          <cell r="Z207">
            <v>45512</v>
          </cell>
          <cell r="AA207"/>
          <cell r="AB207">
            <v>45522</v>
          </cell>
          <cell r="AC207"/>
          <cell r="AD207">
            <v>16.382638888891961</v>
          </cell>
          <cell r="AE207">
            <v>9.6041666666642413</v>
          </cell>
          <cell r="AF207">
            <v>-45522</v>
          </cell>
          <cell r="AG207">
            <v>45525.702862969847</v>
          </cell>
          <cell r="AH207">
            <v>45534.858996798837</v>
          </cell>
          <cell r="AI207">
            <v>45555.617361111108</v>
          </cell>
          <cell r="AJ207">
            <v>0.53223790593139331</v>
          </cell>
          <cell r="AK207">
            <v>-1083.8571428571429</v>
          </cell>
          <cell r="AL207">
            <v>23</v>
          </cell>
          <cell r="AM207">
            <v>36</v>
          </cell>
          <cell r="AN207">
            <v>23.085501858736059</v>
          </cell>
          <cell r="AO207">
            <v>29.241635687732341</v>
          </cell>
          <cell r="AP207">
            <v>20.085501858736059</v>
          </cell>
          <cell r="AQ207">
            <v>42</v>
          </cell>
          <cell r="AR207">
            <v>33.6</v>
          </cell>
          <cell r="AS207">
            <v>28.6</v>
          </cell>
          <cell r="AT207">
            <v>45555.6</v>
          </cell>
          <cell r="AU207">
            <v>45550.6</v>
          </cell>
          <cell r="AV207"/>
          <cell r="AW207"/>
          <cell r="AX207"/>
          <cell r="AY207"/>
          <cell r="AZ207"/>
          <cell r="BA207"/>
          <cell r="BB207"/>
          <cell r="BC207"/>
          <cell r="BD207" t="str">
            <v>MATERIAL BALANCING</v>
          </cell>
          <cell r="BE207" t="str">
            <v>PARTIALLY BILLED - 9/6/24 JSB</v>
          </cell>
          <cell r="BF207">
            <v>45525</v>
          </cell>
          <cell r="BG207">
            <v>31</v>
          </cell>
          <cell r="BH207">
            <v>45522</v>
          </cell>
          <cell r="BI207">
            <v>45556</v>
          </cell>
        </row>
        <row r="208">
          <cell r="E208" t="str">
            <v>X24051527486</v>
          </cell>
          <cell r="F208" t="str">
            <v>FORESTLAKE SUMMIT CORPORATION</v>
          </cell>
          <cell r="G208" t="str">
            <v>YANTOK, AYALA-ALABANG VILL, MUNTINLUPA</v>
          </cell>
          <cell r="H208" t="str">
            <v>MUNTINLUPA CITY</v>
          </cell>
          <cell r="I208" t="str">
            <v>PARAÑAQUE</v>
          </cell>
          <cell r="J208" t="str">
            <v>SSP May 18, 2024</v>
          </cell>
          <cell r="K208" t="str">
            <v>W/O ISSUE</v>
          </cell>
          <cell r="L208" t="str">
            <v>POWERHOUSE</v>
          </cell>
          <cell r="M208" t="str">
            <v>FCOMP</v>
          </cell>
          <cell r="N208" t="str">
            <v>CLG</v>
          </cell>
          <cell r="O208">
            <v>396.13219999999978</v>
          </cell>
          <cell r="P208"/>
          <cell r="Q208">
            <v>737.88</v>
          </cell>
          <cell r="R208">
            <v>0</v>
          </cell>
          <cell r="S208" t="str">
            <v>NEW</v>
          </cell>
          <cell r="T208">
            <v>1852850.11</v>
          </cell>
          <cell r="U208">
            <v>401629.91000000003</v>
          </cell>
          <cell r="V208">
            <v>105758.61</v>
          </cell>
          <cell r="W208">
            <v>0.26332354081895942</v>
          </cell>
          <cell r="X208">
            <v>45359.331944444442</v>
          </cell>
          <cell r="Y208">
            <v>45365.574490740742</v>
          </cell>
          <cell r="Z208">
            <v>45359</v>
          </cell>
          <cell r="AA208"/>
          <cell r="AB208">
            <v>45430.523611111108</v>
          </cell>
          <cell r="AC208"/>
          <cell r="AD208">
            <v>71.191666666665697</v>
          </cell>
          <cell r="AE208">
            <v>64.949120370365563</v>
          </cell>
          <cell r="AF208">
            <v>-45430.523611111108</v>
          </cell>
          <cell r="AG208">
            <v>45384.166995990832</v>
          </cell>
          <cell r="AH208">
            <v>45394.589676403208</v>
          </cell>
          <cell r="AI208">
            <v>45409.331944444442</v>
          </cell>
          <cell r="AJ208">
            <v>1.9182199074073814</v>
          </cell>
          <cell r="AK208">
            <v>-826.0095202020201</v>
          </cell>
          <cell r="AL208">
            <v>40</v>
          </cell>
          <cell r="AM208">
            <v>36</v>
          </cell>
          <cell r="AN208">
            <v>27.835051546391753</v>
          </cell>
          <cell r="AO208">
            <v>35.257731958762882</v>
          </cell>
          <cell r="AP208">
            <v>24.835051546391753</v>
          </cell>
          <cell r="AQ208">
            <v>55</v>
          </cell>
          <cell r="AR208">
            <v>44</v>
          </cell>
          <cell r="AS208">
            <v>39</v>
          </cell>
          <cell r="AT208">
            <v>45474.523611111108</v>
          </cell>
          <cell r="AU208">
            <v>45469.523611111108</v>
          </cell>
          <cell r="AV208"/>
          <cell r="AW208"/>
          <cell r="AX208"/>
          <cell r="AY208"/>
          <cell r="AZ208"/>
          <cell r="BA208"/>
          <cell r="BB208"/>
          <cell r="BC208"/>
          <cell r="BD208" t="str">
            <v>FOR AUDIT</v>
          </cell>
          <cell r="BE208" t="str">
            <v>PARTIALLY BILLED</v>
          </cell>
          <cell r="BF208">
            <v>45433.523611111108</v>
          </cell>
          <cell r="BG208">
            <v>125.47638888889196</v>
          </cell>
          <cell r="BH208">
            <v>45363</v>
          </cell>
          <cell r="BI208">
            <v>45559</v>
          </cell>
        </row>
        <row r="209">
          <cell r="E209" t="str">
            <v>X24051735189</v>
          </cell>
          <cell r="F209" t="str">
            <v>ALEXCY CORPORATION</v>
          </cell>
          <cell r="G209" t="str">
            <v>ORMOC, ALABANG HILLS SUBD PH 2, MUNTINLUPA</v>
          </cell>
          <cell r="H209" t="str">
            <v>MUNTINLUPA CITY</v>
          </cell>
          <cell r="I209" t="str">
            <v>PARAÑAQUE</v>
          </cell>
          <cell r="J209" t="str">
            <v>to energize last week of June 2024</v>
          </cell>
          <cell r="K209" t="str">
            <v>W/O ISSUE</v>
          </cell>
          <cell r="L209" t="str">
            <v>CHALLENGER</v>
          </cell>
          <cell r="M209" t="str">
            <v>FCOMP</v>
          </cell>
          <cell r="N209" t="str">
            <v>DCB</v>
          </cell>
          <cell r="O209">
            <v>323.71730000000002</v>
          </cell>
          <cell r="P209"/>
          <cell r="Q209">
            <v>472.05</v>
          </cell>
          <cell r="R209">
            <v>67.099999999999994</v>
          </cell>
          <cell r="S209" t="str">
            <v>NEW</v>
          </cell>
          <cell r="T209">
            <v>1288738.2</v>
          </cell>
          <cell r="U209">
            <v>259951.72</v>
          </cell>
          <cell r="V209">
            <v>81338.2</v>
          </cell>
          <cell r="W209">
            <v>0.31289733339714004</v>
          </cell>
          <cell r="X209">
            <v>45441.438194444447</v>
          </cell>
          <cell r="Y209">
            <v>45443.336111111108</v>
          </cell>
          <cell r="Z209">
            <v>45442</v>
          </cell>
          <cell r="AA209"/>
          <cell r="AB209">
            <v>45470.757638888892</v>
          </cell>
          <cell r="AC209"/>
          <cell r="AD209">
            <v>29.319444444445253</v>
          </cell>
          <cell r="AE209">
            <v>27.421527777783922</v>
          </cell>
          <cell r="AF209">
            <v>-45470.757638888892</v>
          </cell>
          <cell r="AG209">
            <v>45463.468869291071</v>
          </cell>
          <cell r="AH209">
            <v>45473.143715916842</v>
          </cell>
          <cell r="AI209">
            <v>45491.438194444447</v>
          </cell>
          <cell r="AJ209">
            <v>0.87850541258172354</v>
          </cell>
          <cell r="AK209">
            <v>-909.41515277777785</v>
          </cell>
          <cell r="AL209">
            <v>32</v>
          </cell>
          <cell r="AM209">
            <v>34</v>
          </cell>
          <cell r="AN209">
            <v>25.030674846625768</v>
          </cell>
          <cell r="AO209">
            <v>31.70552147239264</v>
          </cell>
          <cell r="AP209">
            <v>22.030674846625768</v>
          </cell>
          <cell r="AQ209">
            <v>50</v>
          </cell>
          <cell r="AR209">
            <v>40</v>
          </cell>
          <cell r="AS209">
            <v>35</v>
          </cell>
          <cell r="AT209">
            <v>45510.757638888892</v>
          </cell>
          <cell r="AU209">
            <v>45505.757638888892</v>
          </cell>
          <cell r="AV209"/>
          <cell r="AW209"/>
          <cell r="AX209"/>
          <cell r="AY209"/>
          <cell r="AZ209"/>
          <cell r="BA209"/>
          <cell r="BB209"/>
          <cell r="BC209"/>
          <cell r="BD209" t="str">
            <v>MATERIAL BALANCING</v>
          </cell>
          <cell r="BE209" t="str">
            <v>PARTIALLY BILLED,WITH BACK JOB</v>
          </cell>
          <cell r="BF209">
            <v>45473.757638888892</v>
          </cell>
          <cell r="BG209">
            <v>85.242361111108039</v>
          </cell>
          <cell r="BH209">
            <v>45470</v>
          </cell>
          <cell r="BI209">
            <v>45559</v>
          </cell>
        </row>
        <row r="210">
          <cell r="E210" t="str">
            <v>X24030697130</v>
          </cell>
          <cell r="F210" t="str">
            <v>JHOY MEDINA MATILLA</v>
          </cell>
          <cell r="G210" t="str">
            <v>ROSAL, T.S. CRUZ SUBD, LAS PINAS CITY</v>
          </cell>
          <cell r="H210" t="str">
            <v>LAS PIÑAS CITY</v>
          </cell>
          <cell r="I210" t="str">
            <v>PARAÑAQUE</v>
          </cell>
          <cell r="J210" t="str">
            <v>SSP June 13</v>
          </cell>
          <cell r="K210" t="str">
            <v>W/O ISSUE</v>
          </cell>
          <cell r="L210" t="str">
            <v>POWERHOUSE</v>
          </cell>
          <cell r="M210" t="str">
            <v>FCOMP</v>
          </cell>
          <cell r="N210" t="str">
            <v>CLG</v>
          </cell>
          <cell r="O210">
            <v>223.27379999999999</v>
          </cell>
          <cell r="P210"/>
          <cell r="Q210">
            <v>325.02</v>
          </cell>
          <cell r="R210">
            <v>52</v>
          </cell>
          <cell r="S210" t="str">
            <v>NEW</v>
          </cell>
          <cell r="T210">
            <v>949791.79</v>
          </cell>
          <cell r="U210">
            <v>179797.53</v>
          </cell>
          <cell r="V210">
            <v>35182.39</v>
          </cell>
          <cell r="W210">
            <v>0.19567782716481144</v>
          </cell>
          <cell r="X210">
            <v>45414.808333333334</v>
          </cell>
          <cell r="Y210">
            <v>45420.355555555558</v>
          </cell>
          <cell r="Z210">
            <v>45418</v>
          </cell>
          <cell r="AA210"/>
          <cell r="AB210">
            <v>45456.590277777781</v>
          </cell>
          <cell r="AC210"/>
          <cell r="AD210">
            <v>41.781944444446708</v>
          </cell>
          <cell r="AE210">
            <v>36.234722222223354</v>
          </cell>
          <cell r="AF210">
            <v>-45456.590277777781</v>
          </cell>
          <cell r="AG210">
            <v>45436.327564102568</v>
          </cell>
          <cell r="AH210">
            <v>45445.866025641029</v>
          </cell>
          <cell r="AI210">
            <v>45464.808333333334</v>
          </cell>
          <cell r="AJ210">
            <v>1.2780359477124876</v>
          </cell>
          <cell r="AK210">
            <v>-947.01229745370381</v>
          </cell>
          <cell r="AL210">
            <v>30</v>
          </cell>
          <cell r="AM210">
            <v>34</v>
          </cell>
          <cell r="AN210">
            <v>24.51923076923077</v>
          </cell>
          <cell r="AO210">
            <v>31.057692307692307</v>
          </cell>
          <cell r="AP210">
            <v>21.51923076923077</v>
          </cell>
          <cell r="AQ210">
            <v>48</v>
          </cell>
          <cell r="AR210">
            <v>38.400000000000006</v>
          </cell>
          <cell r="AS210">
            <v>33.400000000000006</v>
          </cell>
          <cell r="AT210">
            <v>45494.990277777782</v>
          </cell>
          <cell r="AU210">
            <v>45489.990277777782</v>
          </cell>
          <cell r="AV210"/>
          <cell r="AW210"/>
          <cell r="AX210"/>
          <cell r="AY210"/>
          <cell r="AZ210"/>
          <cell r="BA210"/>
          <cell r="BB210"/>
          <cell r="BC210"/>
          <cell r="BD210" t="str">
            <v>FOR AUDIT</v>
          </cell>
          <cell r="BE210" t="str">
            <v>PARTIALLY BILLED</v>
          </cell>
          <cell r="BF210">
            <v>45459.590277777781</v>
          </cell>
          <cell r="BG210">
            <v>99.409722222218988</v>
          </cell>
          <cell r="BH210">
            <v>45456</v>
          </cell>
          <cell r="BI210">
            <v>45559</v>
          </cell>
        </row>
        <row r="211">
          <cell r="E211" t="str">
            <v>X24010179505</v>
          </cell>
          <cell r="F211" t="str">
            <v>PROPERTY COMPANY OF FRIENDS, INC.</v>
          </cell>
          <cell r="G211" t="str">
            <v>BLOCK 4, BELLEFORT ESTATES PH 1, BACOOR</v>
          </cell>
          <cell r="H211" t="str">
            <v>BACOOR CITY</v>
          </cell>
          <cell r="I211" t="str">
            <v>DASMA</v>
          </cell>
          <cell r="J211" t="str">
            <v>Schedule of meter 07/19/2024</v>
          </cell>
          <cell r="K211" t="str">
            <v>W/O ISSUE</v>
          </cell>
          <cell r="L211" t="str">
            <v>ECOM</v>
          </cell>
          <cell r="M211" t="str">
            <v>FCOMP</v>
          </cell>
          <cell r="N211" t="str">
            <v>RRG</v>
          </cell>
          <cell r="O211">
            <v>48.912300000000002</v>
          </cell>
          <cell r="P211"/>
          <cell r="Q211">
            <v>71.13</v>
          </cell>
          <cell r="R211">
            <v>16</v>
          </cell>
          <cell r="S211" t="str">
            <v>NEW</v>
          </cell>
          <cell r="T211">
            <v>319903.78000000003</v>
          </cell>
          <cell r="U211">
            <v>39387.910000000003</v>
          </cell>
          <cell r="V211"/>
          <cell r="W211">
            <v>0</v>
          </cell>
          <cell r="X211">
            <v>45422.584722222222</v>
          </cell>
          <cell r="Y211">
            <v>45426.628472222219</v>
          </cell>
          <cell r="Z211">
            <v>45427</v>
          </cell>
          <cell r="AA211"/>
          <cell r="AB211">
            <v>45493.284722222219</v>
          </cell>
          <cell r="AC211"/>
          <cell r="AD211">
            <v>70.69999999999709</v>
          </cell>
          <cell r="AE211">
            <v>66.65625</v>
          </cell>
          <cell r="AF211">
            <v>-45493.284722222219</v>
          </cell>
          <cell r="AG211">
            <v>45442.670224080961</v>
          </cell>
          <cell r="AH211">
            <v>45451.826357909951</v>
          </cell>
          <cell r="AI211">
            <v>45472.584722222222</v>
          </cell>
          <cell r="AJ211">
            <v>2.2968961352656061</v>
          </cell>
          <cell r="AK211">
            <v>-1083.1734457671957</v>
          </cell>
          <cell r="AL211">
            <v>23</v>
          </cell>
          <cell r="AM211">
            <v>36</v>
          </cell>
          <cell r="AN211">
            <v>23.085501858736059</v>
          </cell>
          <cell r="AO211">
            <v>29.241635687732341</v>
          </cell>
          <cell r="AP211">
            <v>20.085501858736059</v>
          </cell>
          <cell r="AQ211">
            <v>42</v>
          </cell>
          <cell r="AR211">
            <v>33.6</v>
          </cell>
          <cell r="AS211">
            <v>28.6</v>
          </cell>
          <cell r="AT211">
            <v>45526.884722222218</v>
          </cell>
          <cell r="AU211">
            <v>45521.884722222218</v>
          </cell>
          <cell r="AV211"/>
          <cell r="AW211"/>
          <cell r="AX211"/>
          <cell r="AY211"/>
          <cell r="AZ211"/>
          <cell r="BA211"/>
          <cell r="BB211"/>
          <cell r="BC211"/>
          <cell r="BD211" t="str">
            <v>FOR AUDIT</v>
          </cell>
          <cell r="BE211"/>
          <cell r="BF211">
            <v>45496.284722222219</v>
          </cell>
          <cell r="BG211">
            <v>62.715277777781012</v>
          </cell>
          <cell r="BH211">
            <v>45492</v>
          </cell>
          <cell r="BI211">
            <v>45559</v>
          </cell>
        </row>
        <row r="212">
          <cell r="E212" t="str">
            <v>X24030778685</v>
          </cell>
          <cell r="F212" t="str">
            <v>CITY GOVERNMENT OF LAS PINAS</v>
          </cell>
          <cell r="G212" t="str">
            <v>MOLAVE, ADMIRAL PARK SUBD, LAS PINAS CITY</v>
          </cell>
          <cell r="H212" t="str">
            <v>LAS PIÑAS CITY</v>
          </cell>
          <cell r="I212" t="str">
            <v>PARAÑAQUE</v>
          </cell>
          <cell r="J212" t="str">
            <v xml:space="preserve">Pole Location. Water Pipe. On Going Cordination to divert </v>
          </cell>
          <cell r="K212" t="str">
            <v>W/ ISSUE</v>
          </cell>
          <cell r="L212" t="str">
            <v>ECOM</v>
          </cell>
          <cell r="M212" t="str">
            <v>FCOMP</v>
          </cell>
          <cell r="N212" t="str">
            <v>RRG</v>
          </cell>
          <cell r="O212">
            <v>55.5837</v>
          </cell>
          <cell r="P212"/>
          <cell r="Q212">
            <v>82.5</v>
          </cell>
          <cell r="R212">
            <v>78</v>
          </cell>
          <cell r="S212" t="str">
            <v>MODIFICATION</v>
          </cell>
          <cell r="T212">
            <v>333598.28000000003</v>
          </cell>
          <cell r="U212">
            <v>44784.22</v>
          </cell>
          <cell r="V212">
            <v>37691.11</v>
          </cell>
          <cell r="W212">
            <v>0.84161586380202669</v>
          </cell>
          <cell r="X212">
            <v>45433.549305555556</v>
          </cell>
          <cell r="Y212">
            <v>45436.395138888889</v>
          </cell>
          <cell r="Z212">
            <v>45441</v>
          </cell>
          <cell r="AA212"/>
          <cell r="AB212">
            <v>45526.620138888888</v>
          </cell>
          <cell r="AC212"/>
          <cell r="AD212">
            <v>93.070833333331393</v>
          </cell>
          <cell r="AE212">
            <v>90.224999999998545</v>
          </cell>
          <cell r="AF212">
            <v>-45526.620138888888</v>
          </cell>
          <cell r="AG212">
            <v>45452.849685783694</v>
          </cell>
          <cell r="AH212">
            <v>45461.79645384453</v>
          </cell>
          <cell r="AI212">
            <v>45483.549305555556</v>
          </cell>
          <cell r="AJ212">
            <v>3.1301316069905569</v>
          </cell>
          <cell r="AK212">
            <v>-1083.9671461640212</v>
          </cell>
          <cell r="AL212">
            <v>23</v>
          </cell>
          <cell r="AM212">
            <v>34</v>
          </cell>
          <cell r="AN212">
            <v>22.300380228136884</v>
          </cell>
          <cell r="AO212">
            <v>28.247148288973385</v>
          </cell>
          <cell r="AP212">
            <v>19.300380228136884</v>
          </cell>
          <cell r="AQ212">
            <v>42</v>
          </cell>
          <cell r="AR212">
            <v>33.6</v>
          </cell>
          <cell r="AS212">
            <v>28.6</v>
          </cell>
          <cell r="AT212">
            <v>45560.220138888886</v>
          </cell>
          <cell r="AU212">
            <v>45555.220138888886</v>
          </cell>
          <cell r="AV212"/>
          <cell r="AW212"/>
          <cell r="AX212"/>
          <cell r="AY212"/>
          <cell r="AZ212"/>
          <cell r="BA212"/>
          <cell r="BB212"/>
          <cell r="BC212"/>
          <cell r="BD212" t="str">
            <v>FOR AUDIT</v>
          </cell>
          <cell r="BE212" t="str">
            <v>PARTIALLY BILLED</v>
          </cell>
          <cell r="BF212">
            <v>45529.620138888888</v>
          </cell>
          <cell r="BG212">
            <v>29.379861111112405</v>
          </cell>
          <cell r="BH212">
            <v>45507</v>
          </cell>
          <cell r="BI212">
            <v>45559</v>
          </cell>
        </row>
        <row r="213">
          <cell r="E213" t="str">
            <v>X24041185273</v>
          </cell>
          <cell r="F213" t="str">
            <v>DON AGUEDO BERNABE SUBDIVISION HOMEOWNERS ASSOCIAT</v>
          </cell>
          <cell r="G213" t="str">
            <v>CATTLEYA, DON AGUEDO BERNABE SUBD-SAV5, PARANAQUE</v>
          </cell>
          <cell r="H213" t="str">
            <v>PARAÑAQUE CITY</v>
          </cell>
          <cell r="I213" t="str">
            <v>PARAÑAQUE</v>
          </cell>
          <cell r="J213" t="str">
            <v>extension of facilities (4spans)
target aug2024</v>
          </cell>
          <cell r="K213" t="str">
            <v>W/O ISSUE</v>
          </cell>
          <cell r="L213" t="str">
            <v>CHALLENGER</v>
          </cell>
          <cell r="M213" t="str">
            <v>FCOMP</v>
          </cell>
          <cell r="N213" t="str">
            <v>JGR</v>
          </cell>
          <cell r="O213">
            <v>271.90210000000002</v>
          </cell>
          <cell r="P213"/>
          <cell r="Q213">
            <v>398.3</v>
          </cell>
          <cell r="R213">
            <v>24</v>
          </cell>
          <cell r="S213" t="str">
            <v>NEW</v>
          </cell>
          <cell r="T213">
            <v>1032754.31</v>
          </cell>
          <cell r="U213">
            <v>218201.98</v>
          </cell>
          <cell r="V213">
            <v>87955.4</v>
          </cell>
          <cell r="W213">
            <v>0.40309166763747967</v>
          </cell>
          <cell r="X213">
            <v>45470.430555555555</v>
          </cell>
          <cell r="Y213">
            <v>45477.422222222223</v>
          </cell>
          <cell r="Z213">
            <v>45478</v>
          </cell>
          <cell r="AA213"/>
          <cell r="AB213">
            <v>45525</v>
          </cell>
          <cell r="AC213"/>
          <cell r="AD213">
            <v>54.569444444445253</v>
          </cell>
          <cell r="AE213">
            <v>47.577777777776646</v>
          </cell>
          <cell r="AF213">
            <v>-45525</v>
          </cell>
          <cell r="AG213">
            <v>45492.902253668763</v>
          </cell>
          <cell r="AH213">
            <v>45502.694706498951</v>
          </cell>
          <cell r="AI213">
            <v>45520.430555555555</v>
          </cell>
          <cell r="AJ213">
            <v>1.6067669753086655</v>
          </cell>
          <cell r="AK213">
            <v>-948.4375</v>
          </cell>
          <cell r="AL213">
            <v>30</v>
          </cell>
          <cell r="AM213">
            <v>36</v>
          </cell>
          <cell r="AN213">
            <v>25.471698113207545</v>
          </cell>
          <cell r="AO213">
            <v>32.264150943396224</v>
          </cell>
          <cell r="AP213">
            <v>22.471698113207545</v>
          </cell>
          <cell r="AQ213">
            <v>48</v>
          </cell>
          <cell r="AR213">
            <v>38.400000000000006</v>
          </cell>
          <cell r="AS213">
            <v>33.400000000000006</v>
          </cell>
          <cell r="AT213">
            <v>45563.4</v>
          </cell>
          <cell r="AU213">
            <v>45558.400000000001</v>
          </cell>
          <cell r="AV213"/>
          <cell r="AW213"/>
          <cell r="AX213"/>
          <cell r="AY213"/>
          <cell r="AZ213"/>
          <cell r="BA213"/>
          <cell r="BB213"/>
          <cell r="BC213"/>
          <cell r="BD213" t="str">
            <v>FOR AUDIT</v>
          </cell>
          <cell r="BE213" t="str">
            <v>PARTIALLY BILLED</v>
          </cell>
          <cell r="BF213">
            <v>45528</v>
          </cell>
          <cell r="BG213">
            <v>31</v>
          </cell>
          <cell r="BH213">
            <v>45525</v>
          </cell>
          <cell r="BI213">
            <v>45559</v>
          </cell>
        </row>
        <row r="214">
          <cell r="E214" t="str">
            <v>X24020565841</v>
          </cell>
          <cell r="F214" t="str">
            <v>JAN ALBERT COLE RONGAVILLA</v>
          </cell>
          <cell r="G214" t="str">
            <v>MAYOR J. POSADAS, DOÑA ROSARIO HEIGHTS SUBD, MUNTINLUPA</v>
          </cell>
          <cell r="H214" t="str">
            <v>MUNTINLUPA CITY</v>
          </cell>
          <cell r="I214" t="str">
            <v>PARAÑAQUE</v>
          </cell>
          <cell r="J214"/>
          <cell r="K214" t="str">
            <v>W/O ISSUE</v>
          </cell>
          <cell r="L214" t="str">
            <v>ECOM</v>
          </cell>
          <cell r="M214" t="str">
            <v>TECO</v>
          </cell>
          <cell r="N214" t="str">
            <v>RRG</v>
          </cell>
          <cell r="O214">
            <v>179.339</v>
          </cell>
          <cell r="P214"/>
          <cell r="Q214">
            <v>143.44999999999999</v>
          </cell>
          <cell r="R214">
            <v>56</v>
          </cell>
          <cell r="S214" t="str">
            <v>MODIFICATION</v>
          </cell>
          <cell r="T214">
            <v>442069.73</v>
          </cell>
          <cell r="U214">
            <v>113514.36</v>
          </cell>
          <cell r="V214">
            <v>120674.44</v>
          </cell>
          <cell r="W214">
            <v>1.0630764248681841</v>
          </cell>
          <cell r="X214">
            <v>45477.533333333333</v>
          </cell>
          <cell r="Y214">
            <v>45483.512499999997</v>
          </cell>
          <cell r="Z214">
            <v>45482</v>
          </cell>
          <cell r="AA214">
            <v>45519.425000000003</v>
          </cell>
          <cell r="AB214">
            <v>45519.425000000003</v>
          </cell>
          <cell r="AC214"/>
          <cell r="AD214">
            <v>41.891666666670062</v>
          </cell>
          <cell r="AE214">
            <v>35.912500000005821</v>
          </cell>
          <cell r="AF214">
            <v>-45519.425000000003</v>
          </cell>
          <cell r="AG214">
            <v>45497.878403755865</v>
          </cell>
          <cell r="AH214">
            <v>45507.103755868542</v>
          </cell>
          <cell r="AI214">
            <v>45527.533333333333</v>
          </cell>
          <cell r="AJ214">
            <v>1.345840874811572</v>
          </cell>
          <cell r="AK214">
            <v>-1034.5323863636365</v>
          </cell>
          <cell r="AL214">
            <v>26</v>
          </cell>
          <cell r="AM214">
            <v>34</v>
          </cell>
          <cell r="AN214">
            <v>23.345070422535212</v>
          </cell>
          <cell r="AO214">
            <v>29.570422535211268</v>
          </cell>
          <cell r="AP214">
            <v>20.345070422535212</v>
          </cell>
          <cell r="AQ214">
            <v>44</v>
          </cell>
          <cell r="AR214">
            <v>35.200000000000003</v>
          </cell>
          <cell r="AS214">
            <v>30.200000000000003</v>
          </cell>
          <cell r="AT214">
            <v>45554.625</v>
          </cell>
          <cell r="AU214">
            <v>45549.625</v>
          </cell>
          <cell r="AV214"/>
          <cell r="AW214"/>
          <cell r="AX214"/>
          <cell r="AY214"/>
          <cell r="AZ214"/>
          <cell r="BA214"/>
          <cell r="BB214"/>
          <cell r="BC214"/>
          <cell r="BD214" t="str">
            <v>PAID</v>
          </cell>
          <cell r="BE214" t="str">
            <v>WITH BACKJOB</v>
          </cell>
          <cell r="BF214">
            <v>45522.425000000003</v>
          </cell>
          <cell r="BG214">
            <v>36.57499999999709</v>
          </cell>
          <cell r="BH214">
            <v>45518</v>
          </cell>
          <cell r="BI214">
            <v>45559</v>
          </cell>
        </row>
        <row r="215">
          <cell r="E215" t="str">
            <v>X24051527486</v>
          </cell>
          <cell r="F215" t="str">
            <v>ALLAN JOSEPH GARCIA GONZALEZ</v>
          </cell>
          <cell r="G215" t="str">
            <v>F.C. MENDOZA, VILLA MENDOZA SUBD, PARANAQUE</v>
          </cell>
          <cell r="H215" t="str">
            <v>PARAÑAQUE CITY</v>
          </cell>
          <cell r="I215" t="str">
            <v>PARAÑAQUE</v>
          </cell>
          <cell r="J215"/>
          <cell r="K215" t="str">
            <v>W/O ISSUE</v>
          </cell>
          <cell r="L215" t="str">
            <v>CHALLENGER</v>
          </cell>
          <cell r="M215" t="str">
            <v>FCOMP</v>
          </cell>
          <cell r="N215" t="str">
            <v>CLG</v>
          </cell>
          <cell r="O215">
            <v>44.280200000000001</v>
          </cell>
          <cell r="P215"/>
          <cell r="Q215">
            <v>73.27</v>
          </cell>
          <cell r="R215">
            <v>39</v>
          </cell>
          <cell r="S215" t="str">
            <v>MODIFICATION</v>
          </cell>
          <cell r="T215">
            <v>326092.7</v>
          </cell>
          <cell r="U215">
            <v>38675.9</v>
          </cell>
          <cell r="V215">
            <v>22848.87</v>
          </cell>
          <cell r="W215">
            <v>0.59077797801731824</v>
          </cell>
          <cell r="X215">
            <v>45442.729861111111</v>
          </cell>
          <cell r="Y215">
            <v>45449.335416666669</v>
          </cell>
          <cell r="Z215">
            <v>45443</v>
          </cell>
          <cell r="AA215"/>
          <cell r="AB215">
            <v>45457.781944444447</v>
          </cell>
          <cell r="AC215"/>
          <cell r="AD215">
            <v>15.052083333335759</v>
          </cell>
          <cell r="AE215">
            <v>8.4465277777781012</v>
          </cell>
          <cell r="AF215">
            <v>-45457.781944444447</v>
          </cell>
          <cell r="AG215">
            <v>45462.81536296985</v>
          </cell>
          <cell r="AH215">
            <v>45471.97149679884</v>
          </cell>
          <cell r="AI215">
            <v>45492.729861111111</v>
          </cell>
          <cell r="AJ215">
            <v>0.4890109198873574</v>
          </cell>
          <cell r="AK215">
            <v>-1082.3281415343915</v>
          </cell>
          <cell r="AL215">
            <v>23</v>
          </cell>
          <cell r="AM215">
            <v>36</v>
          </cell>
          <cell r="AN215">
            <v>23.085501858736059</v>
          </cell>
          <cell r="AO215">
            <v>29.241635687732341</v>
          </cell>
          <cell r="AP215">
            <v>20.085501858736059</v>
          </cell>
          <cell r="AQ215">
            <v>42</v>
          </cell>
          <cell r="AR215">
            <v>33.6</v>
          </cell>
          <cell r="AS215">
            <v>28.6</v>
          </cell>
          <cell r="AT215">
            <v>45491.381944444445</v>
          </cell>
          <cell r="AU215">
            <v>45486.381944444445</v>
          </cell>
          <cell r="AV215"/>
          <cell r="AW215"/>
          <cell r="AX215"/>
          <cell r="AY215"/>
          <cell r="AZ215"/>
          <cell r="BA215"/>
          <cell r="BB215"/>
          <cell r="BC215"/>
          <cell r="BD215" t="str">
            <v>ON GOING MAT RETURN</v>
          </cell>
          <cell r="BE215" t="str">
            <v>PARTIALLY BILLED; WITH BACKJOB</v>
          </cell>
          <cell r="BF215">
            <v>45460.781944444447</v>
          </cell>
          <cell r="BG215">
            <v>98.218055555553292</v>
          </cell>
          <cell r="BH215">
            <v>45457</v>
          </cell>
          <cell r="BI215">
            <v>45559</v>
          </cell>
        </row>
        <row r="216">
          <cell r="E216" t="str">
            <v>X24051725389</v>
          </cell>
          <cell r="F216" t="str">
            <v>MARTIN'S CAR ACCESSORIES PARTS AND SERVICES INC.</v>
          </cell>
          <cell r="G216" t="str">
            <v>JASMIN, T.S. CRUZ SUBD, LAS PINAS CITY</v>
          </cell>
          <cell r="H216" t="str">
            <v>LAS PIÑAS CITY</v>
          </cell>
          <cell r="I216" t="str">
            <v>PARAÑAQUE</v>
          </cell>
          <cell r="J216" t="str">
            <v>for completion Aug 31</v>
          </cell>
          <cell r="K216" t="str">
            <v>W/O ISSUE</v>
          </cell>
          <cell r="L216" t="str">
            <v>ECOM</v>
          </cell>
          <cell r="M216" t="str">
            <v>COMP</v>
          </cell>
          <cell r="N216" t="str">
            <v>RRG</v>
          </cell>
          <cell r="O216">
            <v>53.5715</v>
          </cell>
          <cell r="P216"/>
          <cell r="Q216">
            <v>79.099999999999994</v>
          </cell>
          <cell r="R216">
            <v>30</v>
          </cell>
          <cell r="S216" t="str">
            <v>NEW</v>
          </cell>
          <cell r="T216">
            <v>305981.84000000003</v>
          </cell>
          <cell r="U216">
            <v>43139.79</v>
          </cell>
          <cell r="V216">
            <v>44365.02</v>
          </cell>
          <cell r="W216">
            <v>1.0284013899928579</v>
          </cell>
          <cell r="X216">
            <v>45525.630555555559</v>
          </cell>
          <cell r="Y216">
            <v>45531.449305555558</v>
          </cell>
          <cell r="Z216">
            <v>45532</v>
          </cell>
          <cell r="AA216">
            <v>45535.415972222225</v>
          </cell>
          <cell r="AB216">
            <v>45535.415972222225</v>
          </cell>
          <cell r="AC216">
            <v>45867.661111111112</v>
          </cell>
          <cell r="AD216">
            <v>9.7854166666656965</v>
          </cell>
          <cell r="AE216">
            <v>3.9666666666671517</v>
          </cell>
          <cell r="AF216">
            <v>332.2451388888876</v>
          </cell>
          <cell r="AG216">
            <v>45545.716057414298</v>
          </cell>
          <cell r="AH216">
            <v>45554.872191243288</v>
          </cell>
          <cell r="AI216">
            <v>45575.630555555559</v>
          </cell>
          <cell r="AJ216">
            <v>0.3179078603059266</v>
          </cell>
          <cell r="AK216">
            <v>7.9105985449735146</v>
          </cell>
          <cell r="AL216">
            <v>23</v>
          </cell>
          <cell r="AM216">
            <v>36</v>
          </cell>
          <cell r="AN216">
            <v>23.085501858736059</v>
          </cell>
          <cell r="AO216">
            <v>29.241635687732341</v>
          </cell>
          <cell r="AP216">
            <v>20.085501858736059</v>
          </cell>
          <cell r="AQ216">
            <v>42</v>
          </cell>
          <cell r="AR216">
            <v>33.6</v>
          </cell>
          <cell r="AS216">
            <v>28.6</v>
          </cell>
          <cell r="AT216">
            <v>45569.015972222223</v>
          </cell>
          <cell r="AU216">
            <v>45564.015972222223</v>
          </cell>
          <cell r="AV216"/>
          <cell r="AW216"/>
          <cell r="AX216"/>
          <cell r="AY216"/>
          <cell r="AZ216"/>
          <cell r="BA216"/>
          <cell r="BB216"/>
          <cell r="BC216"/>
          <cell r="BD216" t="str">
            <v>PAID</v>
          </cell>
          <cell r="BE216"/>
          <cell r="BF216">
            <v>45538.415972222225</v>
          </cell>
          <cell r="BG216">
            <v>20.584027777775191</v>
          </cell>
          <cell r="BH216">
            <v>45539</v>
          </cell>
          <cell r="BI216">
            <v>45559</v>
          </cell>
        </row>
        <row r="217">
          <cell r="E217" t="str">
            <v>X23114409472</v>
          </cell>
          <cell r="F217" t="str">
            <v>CITY GOVERNMENT OF TAGUIG</v>
          </cell>
          <cell r="G217" t="str">
            <v>MINDANAO, MAHARLIKA VILL, TAGUIG CITY</v>
          </cell>
          <cell r="H217" t="str">
            <v>TAGUIG CITY</v>
          </cell>
          <cell r="I217" t="str">
            <v>PARAÑAQUE</v>
          </cell>
          <cell r="J217" t="str">
            <v>Requires permit at Brgy. Upper Bicutan - resolved; with permit provided by PROW on Mar 25, 2024</v>
          </cell>
          <cell r="K217" t="str">
            <v>W/O ISSUE</v>
          </cell>
          <cell r="L217" t="str">
            <v>VJC</v>
          </cell>
          <cell r="M217" t="str">
            <v>FCOMP</v>
          </cell>
          <cell r="N217" t="str">
            <v>JSB</v>
          </cell>
          <cell r="O217">
            <v>61.505600000000001</v>
          </cell>
          <cell r="P217"/>
          <cell r="Q217">
            <v>964.72</v>
          </cell>
          <cell r="R217">
            <v>3.5</v>
          </cell>
          <cell r="S217" t="str">
            <v>NEW</v>
          </cell>
          <cell r="T217">
            <v>336546.5</v>
          </cell>
          <cell r="U217">
            <v>53812.65</v>
          </cell>
          <cell r="V217">
            <v>22581.48</v>
          </cell>
          <cell r="W217">
            <v>0.41963144353604587</v>
          </cell>
          <cell r="X217">
            <v>45273.32708333333</v>
          </cell>
          <cell r="Y217">
            <v>45278</v>
          </cell>
          <cell r="Z217">
            <v>45274</v>
          </cell>
          <cell r="AA217"/>
          <cell r="AB217">
            <v>45440</v>
          </cell>
          <cell r="AC217"/>
          <cell r="AD217">
            <v>166.67291666667006</v>
          </cell>
          <cell r="AE217">
            <v>162</v>
          </cell>
          <cell r="AF217">
            <v>-45440</v>
          </cell>
          <cell r="AG217">
            <v>45298.16213487972</v>
          </cell>
          <cell r="AH217">
            <v>45308.584815292095</v>
          </cell>
          <cell r="AI217">
            <v>45323.32708333333</v>
          </cell>
          <cell r="AJ217">
            <v>4.4909091435186097</v>
          </cell>
          <cell r="AK217">
            <v>-826.18181818181813</v>
          </cell>
          <cell r="AL217">
            <v>40</v>
          </cell>
          <cell r="AM217">
            <v>36</v>
          </cell>
          <cell r="AN217">
            <v>27.835051546391753</v>
          </cell>
          <cell r="AO217">
            <v>35.257731958762882</v>
          </cell>
          <cell r="AP217">
            <v>24.835051546391753</v>
          </cell>
          <cell r="AQ217">
            <v>55</v>
          </cell>
          <cell r="AR217">
            <v>44</v>
          </cell>
          <cell r="AS217">
            <v>39</v>
          </cell>
          <cell r="AT217">
            <v>45484</v>
          </cell>
          <cell r="AU217">
            <v>45479</v>
          </cell>
          <cell r="AV217"/>
          <cell r="AW217"/>
          <cell r="AX217"/>
          <cell r="AY217"/>
          <cell r="AZ217"/>
          <cell r="BA217"/>
          <cell r="BB217"/>
          <cell r="BC217"/>
          <cell r="BD217" t="str">
            <v>FOR AUDIT</v>
          </cell>
          <cell r="BE217" t="str">
            <v>PARTIALLY BILLED-1/18/25 JSB</v>
          </cell>
          <cell r="BF217">
            <v>45443</v>
          </cell>
          <cell r="BG217">
            <v>125</v>
          </cell>
          <cell r="BH217">
            <v>45440</v>
          </cell>
          <cell r="BI217">
            <v>45568</v>
          </cell>
        </row>
        <row r="218">
          <cell r="E218" t="str">
            <v>X24010345371</v>
          </cell>
          <cell r="F218" t="str">
            <v>CENTURY PACIFIC FOOD PACKAGING VENTURES INC.</v>
          </cell>
          <cell r="G218" t="str">
            <v>ARTHUR, TAGUIG BAGUMBAYAN INDL ASS INC, TAGUIG CITY</v>
          </cell>
          <cell r="H218" t="str">
            <v>TAGUIG CITY</v>
          </cell>
          <cell r="I218" t="str">
            <v>PARAÑAQUE</v>
          </cell>
          <cell r="J218" t="str">
            <v>Digging 07/18/2024
Schedule on July 25, 2024
SSP - re-orient DT riser (resched due to SOE)
SSP 08/04/2024 and meter</v>
          </cell>
          <cell r="K218" t="str">
            <v>W/O ISSUE</v>
          </cell>
          <cell r="L218" t="str">
            <v>VJC</v>
          </cell>
          <cell r="M218" t="str">
            <v>TECO</v>
          </cell>
          <cell r="N218" t="str">
            <v>JSB</v>
          </cell>
          <cell r="O218">
            <v>216.02250000000001</v>
          </cell>
          <cell r="P218"/>
          <cell r="Q218">
            <v>964.72</v>
          </cell>
          <cell r="R218">
            <v>360</v>
          </cell>
          <cell r="S218" t="str">
            <v>NEW</v>
          </cell>
          <cell r="T218">
            <v>1528842.57</v>
          </cell>
          <cell r="U218">
            <v>174078.32</v>
          </cell>
          <cell r="V218">
            <v>134758.27000000002</v>
          </cell>
          <cell r="W218">
            <v>0.774124371145126</v>
          </cell>
          <cell r="X218">
            <v>45477.648611111108</v>
          </cell>
          <cell r="Y218">
            <v>45483.381944444445</v>
          </cell>
          <cell r="Z218">
            <v>45482</v>
          </cell>
          <cell r="AA218"/>
          <cell r="AB218">
            <v>45509.326388888891</v>
          </cell>
          <cell r="AC218">
            <v>45775.6875</v>
          </cell>
          <cell r="AD218">
            <v>31.677777777782467</v>
          </cell>
          <cell r="AE218">
            <v>25.944444444445253</v>
          </cell>
          <cell r="AF218">
            <v>266.36111111110949</v>
          </cell>
          <cell r="AG218">
            <v>45497.72553418803</v>
          </cell>
          <cell r="AH218">
            <v>45506.879380341874</v>
          </cell>
          <cell r="AI218">
            <v>45527.648611111108</v>
          </cell>
          <cell r="AJ218">
            <v>1.0295277777779301</v>
          </cell>
          <cell r="AK218">
            <v>4.8429292929292638</v>
          </cell>
          <cell r="AL218">
            <v>40</v>
          </cell>
          <cell r="AM218">
            <v>28</v>
          </cell>
          <cell r="AN218">
            <v>23.076923076923077</v>
          </cell>
          <cell r="AO218">
            <v>29.23076923076923</v>
          </cell>
          <cell r="AP218">
            <v>20.076923076923077</v>
          </cell>
          <cell r="AQ218">
            <v>55</v>
          </cell>
          <cell r="AR218">
            <v>44</v>
          </cell>
          <cell r="AS218">
            <v>39</v>
          </cell>
          <cell r="AT218">
            <v>45553.326388888891</v>
          </cell>
          <cell r="AU218">
            <v>45548.326388888891</v>
          </cell>
          <cell r="AV218"/>
          <cell r="AW218"/>
          <cell r="AX218"/>
          <cell r="AY218"/>
          <cell r="AZ218"/>
          <cell r="BA218"/>
          <cell r="BB218"/>
          <cell r="BC218"/>
          <cell r="BD218" t="str">
            <v>PAID</v>
          </cell>
          <cell r="BE218" t="str">
            <v xml:space="preserve"> </v>
          </cell>
          <cell r="BF218">
            <v>45512.326388888891</v>
          </cell>
          <cell r="BG218">
            <v>55.673611111109494</v>
          </cell>
          <cell r="BH218">
            <v>45509</v>
          </cell>
          <cell r="BI218">
            <v>45568</v>
          </cell>
        </row>
        <row r="219">
          <cell r="E219" t="str">
            <v>X24073016598</v>
          </cell>
          <cell r="F219" t="str">
            <v>ADRIAN LESTER P. LEVINA</v>
          </cell>
          <cell r="G219" t="str">
            <v>DUQUE ST, AFPOVAI PHASE 2, TAGUIG CITY</v>
          </cell>
          <cell r="H219" t="str">
            <v>TAGUIG CITY</v>
          </cell>
          <cell r="I219" t="str">
            <v>PARAÑAQUE</v>
          </cell>
          <cell r="J219" t="str">
            <v>for energization and meter - Aug 20</v>
          </cell>
          <cell r="K219" t="str">
            <v>W/O ISSUE</v>
          </cell>
          <cell r="L219" t="str">
            <v>VJC</v>
          </cell>
          <cell r="M219" t="str">
            <v>FCOMP</v>
          </cell>
          <cell r="N219" t="str">
            <v>JSB</v>
          </cell>
          <cell r="O219">
            <v>3.68</v>
          </cell>
          <cell r="P219"/>
          <cell r="Q219">
            <v>5.0199999999999996</v>
          </cell>
          <cell r="R219">
            <v>12</v>
          </cell>
          <cell r="S219" t="str">
            <v>NEW</v>
          </cell>
          <cell r="T219">
            <v>21879.98</v>
          </cell>
          <cell r="U219">
            <v>2963.41</v>
          </cell>
          <cell r="V219">
            <v>2963.41</v>
          </cell>
          <cell r="W219">
            <v>1</v>
          </cell>
          <cell r="X219">
            <v>45516.709027777775</v>
          </cell>
          <cell r="Y219">
            <v>45520.629166666666</v>
          </cell>
          <cell r="Z219">
            <v>45520</v>
          </cell>
          <cell r="AA219"/>
          <cell r="AB219">
            <v>45524</v>
          </cell>
          <cell r="AC219"/>
          <cell r="AD219">
            <v>7.2909722222248092</v>
          </cell>
          <cell r="AE219">
            <v>3.3708333333343035</v>
          </cell>
          <cell r="AF219">
            <v>-45524</v>
          </cell>
          <cell r="AG219">
            <v>45535.483221326162</v>
          </cell>
          <cell r="AH219">
            <v>45544.289672939063</v>
          </cell>
          <cell r="AI219">
            <v>45566.709027777775</v>
          </cell>
          <cell r="AJ219">
            <v>0.25113348765441007</v>
          </cell>
          <cell r="AK219">
            <v>-1138.0999999999999</v>
          </cell>
          <cell r="AL219">
            <v>20</v>
          </cell>
          <cell r="AM219">
            <v>36</v>
          </cell>
          <cell r="AN219">
            <v>21.774193548387096</v>
          </cell>
          <cell r="AO219">
            <v>27.58064516129032</v>
          </cell>
          <cell r="AP219">
            <v>18.774193548387096</v>
          </cell>
          <cell r="AQ219">
            <v>40</v>
          </cell>
          <cell r="AR219">
            <v>32</v>
          </cell>
          <cell r="AS219">
            <v>27</v>
          </cell>
          <cell r="AT219">
            <v>45556</v>
          </cell>
          <cell r="AU219">
            <v>45551</v>
          </cell>
          <cell r="AV219"/>
          <cell r="AW219"/>
          <cell r="AX219"/>
          <cell r="AY219"/>
          <cell r="AZ219"/>
          <cell r="BA219"/>
          <cell r="BB219"/>
          <cell r="BC219"/>
          <cell r="BD219" t="str">
            <v>MATERIAL BALANCING</v>
          </cell>
          <cell r="BE219" t="str">
            <v>FULLY BILLED</v>
          </cell>
          <cell r="BF219">
            <v>45527</v>
          </cell>
          <cell r="BG219">
            <v>41</v>
          </cell>
          <cell r="BH219">
            <v>45524</v>
          </cell>
          <cell r="BI219">
            <v>45568</v>
          </cell>
        </row>
        <row r="220">
          <cell r="E220" t="str">
            <v>X24083093814</v>
          </cell>
          <cell r="F220" t="str">
            <v>INTERNATIONAL SPECIALTY CONCEPTS, INC.</v>
          </cell>
          <cell r="G220" t="str">
            <v>VRCC, VETERANS CENTER, TAGUIG CITY</v>
          </cell>
          <cell r="H220" t="str">
            <v>TAGUIG CITY</v>
          </cell>
          <cell r="I220" t="str">
            <v>PARAÑAQUE</v>
          </cell>
          <cell r="J220" t="str">
            <v>for energization and meter - Aug 20</v>
          </cell>
          <cell r="K220" t="str">
            <v>W/O ISSUE</v>
          </cell>
          <cell r="L220" t="str">
            <v>VJC</v>
          </cell>
          <cell r="M220" t="str">
            <v>FCOMP</v>
          </cell>
          <cell r="N220" t="str">
            <v>JSB</v>
          </cell>
          <cell r="O220">
            <v>4.54</v>
          </cell>
          <cell r="P220"/>
          <cell r="Q220">
            <v>6.23</v>
          </cell>
          <cell r="R220">
            <v>14</v>
          </cell>
          <cell r="S220" t="str">
            <v>NEW</v>
          </cell>
          <cell r="T220">
            <v>25811.46</v>
          </cell>
          <cell r="U220">
            <v>3655.89</v>
          </cell>
          <cell r="V220">
            <v>3655.89</v>
          </cell>
          <cell r="W220">
            <v>1</v>
          </cell>
          <cell r="X220">
            <v>45516.736805555556</v>
          </cell>
          <cell r="Y220">
            <v>45520.630555555559</v>
          </cell>
          <cell r="Z220">
            <v>45520</v>
          </cell>
          <cell r="AA220"/>
          <cell r="AB220">
            <v>45524</v>
          </cell>
          <cell r="AC220"/>
          <cell r="AD220">
            <v>7.2631944444437977</v>
          </cell>
          <cell r="AE220">
            <v>3.3694444444408873</v>
          </cell>
          <cell r="AF220">
            <v>-45524</v>
          </cell>
          <cell r="AG220">
            <v>45535.510999103943</v>
          </cell>
          <cell r="AH220">
            <v>45544.317450716844</v>
          </cell>
          <cell r="AI220">
            <v>45566.736805555556</v>
          </cell>
          <cell r="AJ220">
            <v>0.25017669753084193</v>
          </cell>
          <cell r="AK220">
            <v>-1138.0999999999999</v>
          </cell>
          <cell r="AL220">
            <v>20</v>
          </cell>
          <cell r="AM220">
            <v>36</v>
          </cell>
          <cell r="AN220">
            <v>21.774193548387096</v>
          </cell>
          <cell r="AO220">
            <v>27.58064516129032</v>
          </cell>
          <cell r="AP220">
            <v>18.774193548387096</v>
          </cell>
          <cell r="AQ220">
            <v>40</v>
          </cell>
          <cell r="AR220">
            <v>32</v>
          </cell>
          <cell r="AS220">
            <v>27</v>
          </cell>
          <cell r="AT220">
            <v>45556</v>
          </cell>
          <cell r="AU220">
            <v>45551</v>
          </cell>
          <cell r="AV220"/>
          <cell r="AW220"/>
          <cell r="AX220"/>
          <cell r="AY220"/>
          <cell r="AZ220"/>
          <cell r="BA220"/>
          <cell r="BB220"/>
          <cell r="BC220"/>
          <cell r="BD220" t="str">
            <v>MATERIAL BALANCING</v>
          </cell>
          <cell r="BE220" t="str">
            <v>PAID</v>
          </cell>
          <cell r="BF220">
            <v>45527</v>
          </cell>
          <cell r="BG220">
            <v>41</v>
          </cell>
          <cell r="BH220">
            <v>45524</v>
          </cell>
          <cell r="BI220">
            <v>45568</v>
          </cell>
        </row>
        <row r="221">
          <cell r="E221" t="str">
            <v>X24083048091</v>
          </cell>
          <cell r="F221" t="str">
            <v>OSAVE TRADING PHILIPPINES CORPORATION</v>
          </cell>
          <cell r="G221" t="str">
            <v>DIEGO SILANG, AFPOVAI PHASE 2, TAGUIG CITY</v>
          </cell>
          <cell r="H221" t="str">
            <v>TAGUIG CITY</v>
          </cell>
          <cell r="I221" t="str">
            <v>PARAÑAQUE</v>
          </cell>
          <cell r="J221" t="str">
            <v>for energization and meter - Aug 20</v>
          </cell>
          <cell r="K221" t="str">
            <v>W/O ISSUE</v>
          </cell>
          <cell r="L221" t="str">
            <v>VJC</v>
          </cell>
          <cell r="M221" t="str">
            <v>FCOMP</v>
          </cell>
          <cell r="N221" t="str">
            <v>JSB</v>
          </cell>
          <cell r="O221">
            <v>4.3600000000000003</v>
          </cell>
          <cell r="P221"/>
          <cell r="Q221">
            <v>5.97</v>
          </cell>
          <cell r="R221">
            <v>9</v>
          </cell>
          <cell r="S221" t="str">
            <v>NEW</v>
          </cell>
          <cell r="T221">
            <v>15892.45</v>
          </cell>
          <cell r="U221">
            <v>3511</v>
          </cell>
          <cell r="V221">
            <v>2947.32</v>
          </cell>
          <cell r="W221">
            <v>0.83945314725149534</v>
          </cell>
          <cell r="X221">
            <v>45516.738888888889</v>
          </cell>
          <cell r="Y221">
            <v>45520.631944444445</v>
          </cell>
          <cell r="Z221">
            <v>45520</v>
          </cell>
          <cell r="AA221"/>
          <cell r="AB221">
            <v>45524</v>
          </cell>
          <cell r="AC221"/>
          <cell r="AD221">
            <v>7.2611111111109494</v>
          </cell>
          <cell r="AE221">
            <v>3.3680555555547471</v>
          </cell>
          <cell r="AF221">
            <v>-45524</v>
          </cell>
          <cell r="AG221">
            <v>45535.513082437275</v>
          </cell>
          <cell r="AH221">
            <v>45544.319534050177</v>
          </cell>
          <cell r="AI221">
            <v>45566.738888888889</v>
          </cell>
          <cell r="AJ221">
            <v>0.25010493827159935</v>
          </cell>
          <cell r="AK221">
            <v>-1138.0999999999999</v>
          </cell>
          <cell r="AL221">
            <v>20</v>
          </cell>
          <cell r="AM221">
            <v>36</v>
          </cell>
          <cell r="AN221">
            <v>21.774193548387096</v>
          </cell>
          <cell r="AO221">
            <v>27.58064516129032</v>
          </cell>
          <cell r="AP221">
            <v>18.774193548387096</v>
          </cell>
          <cell r="AQ221">
            <v>40</v>
          </cell>
          <cell r="AR221">
            <v>32</v>
          </cell>
          <cell r="AS221">
            <v>27</v>
          </cell>
          <cell r="AT221">
            <v>45556</v>
          </cell>
          <cell r="AU221">
            <v>45551</v>
          </cell>
          <cell r="AV221"/>
          <cell r="AW221"/>
          <cell r="AX221"/>
          <cell r="AY221"/>
          <cell r="AZ221"/>
          <cell r="BA221"/>
          <cell r="BB221"/>
          <cell r="BC221"/>
          <cell r="BD221" t="str">
            <v>MATERIAL BALANCING</v>
          </cell>
          <cell r="BE221" t="str">
            <v>FULLY BILLED</v>
          </cell>
          <cell r="BF221">
            <v>45527</v>
          </cell>
          <cell r="BG221">
            <v>41</v>
          </cell>
          <cell r="BH221">
            <v>45524</v>
          </cell>
          <cell r="BI221">
            <v>45568</v>
          </cell>
        </row>
        <row r="222">
          <cell r="E222" t="str">
            <v>R22633503</v>
          </cell>
          <cell r="F222" t="str">
            <v>GO MITZI KAY LIM</v>
          </cell>
          <cell r="G222" t="str">
            <v>M. JHOCSON, BF HOMES, LAS PINAS CITY</v>
          </cell>
          <cell r="H222" t="str">
            <v>LAS PIÑAS CITY</v>
          </cell>
          <cell r="I222" t="str">
            <v>PARAÑAQUE</v>
          </cell>
          <cell r="J222"/>
          <cell r="K222" t="str">
            <v>W  /ISSUE</v>
          </cell>
          <cell r="L222" t="str">
            <v>AVECO</v>
          </cell>
          <cell r="M222" t="str">
            <v>FCOMP</v>
          </cell>
          <cell r="N222" t="str">
            <v>RRG</v>
          </cell>
          <cell r="O222">
            <v>54.586199999999998</v>
          </cell>
          <cell r="P222"/>
          <cell r="Q222">
            <v>87.98</v>
          </cell>
          <cell r="R222">
            <v>0</v>
          </cell>
          <cell r="S222" t="str">
            <v>PCA RELOC</v>
          </cell>
          <cell r="T222">
            <v>204576.14</v>
          </cell>
          <cell r="U222">
            <v>54748.25</v>
          </cell>
          <cell r="V222"/>
          <cell r="W222">
            <v>0</v>
          </cell>
          <cell r="X222">
            <v>45280.661805555559</v>
          </cell>
          <cell r="Y222">
            <v>45282</v>
          </cell>
          <cell r="Z222">
            <v>45281</v>
          </cell>
          <cell r="AA222"/>
          <cell r="AB222">
            <v>45378.57916666667</v>
          </cell>
          <cell r="AC222"/>
          <cell r="AD222">
            <v>97.917361111110949</v>
          </cell>
          <cell r="AE222">
            <v>96.579166666670062</v>
          </cell>
          <cell r="AF222">
            <v>-45378.57916666667</v>
          </cell>
          <cell r="AG222">
            <v>45300.747307414298</v>
          </cell>
          <cell r="AH222">
            <v>45309.903441243288</v>
          </cell>
          <cell r="AI222">
            <v>45330.661805555559</v>
          </cell>
          <cell r="AJ222">
            <v>3.1811316592860921</v>
          </cell>
          <cell r="AK222">
            <v>-1080.4423611111113</v>
          </cell>
          <cell r="AL222">
            <v>23</v>
          </cell>
          <cell r="AM222">
            <v>36</v>
          </cell>
          <cell r="AN222">
            <v>23.085501858736059</v>
          </cell>
          <cell r="AO222">
            <v>29.241635687732341</v>
          </cell>
          <cell r="AP222">
            <v>20.085501858736059</v>
          </cell>
          <cell r="AQ222">
            <v>42</v>
          </cell>
          <cell r="AR222">
            <v>33.6</v>
          </cell>
          <cell r="AS222">
            <v>28.6</v>
          </cell>
          <cell r="AT222">
            <v>45412.179166666669</v>
          </cell>
          <cell r="AU222">
            <v>45407.179166666669</v>
          </cell>
          <cell r="AV222"/>
          <cell r="AW222"/>
          <cell r="AX222"/>
          <cell r="AY222"/>
          <cell r="AZ222"/>
          <cell r="BA222"/>
          <cell r="BB222"/>
          <cell r="BC222"/>
          <cell r="BD222" t="str">
            <v>FOR AUDIT</v>
          </cell>
          <cell r="BE222"/>
          <cell r="BF222">
            <v>45381.57916666667</v>
          </cell>
          <cell r="BG222">
            <v>188.42083333332994</v>
          </cell>
          <cell r="BH222">
            <v>45309</v>
          </cell>
          <cell r="BI222">
            <v>45570</v>
          </cell>
        </row>
        <row r="223">
          <cell r="E223" t="str">
            <v>X23052014233</v>
          </cell>
          <cell r="F223" t="str">
            <v>PRIMEBUILDER SERVICES INC.</v>
          </cell>
          <cell r="G223" t="str">
            <v>DAFFODILL, SUN VALLEY SUBD, PARANAQUE</v>
          </cell>
          <cell r="H223" t="str">
            <v>PARAÑAQUE CITY</v>
          </cell>
          <cell r="I223" t="str">
            <v>PARAÑAQUE</v>
          </cell>
          <cell r="J223" t="str">
            <v>2/23/2024 - SSP (9am-12nn)</v>
          </cell>
          <cell r="K223" t="str">
            <v>W/O ISSUE</v>
          </cell>
          <cell r="L223" t="str">
            <v>VJC</v>
          </cell>
          <cell r="M223" t="str">
            <v>TECO</v>
          </cell>
          <cell r="N223" t="str">
            <v>JSB</v>
          </cell>
          <cell r="O223">
            <v>12.632799999999998</v>
          </cell>
          <cell r="P223"/>
          <cell r="Q223">
            <v>964.72</v>
          </cell>
          <cell r="R223">
            <v>36</v>
          </cell>
          <cell r="S223" t="str">
            <v>NEW</v>
          </cell>
          <cell r="T223">
            <v>238700.51</v>
          </cell>
          <cell r="U223">
            <v>21531.82</v>
          </cell>
          <cell r="V223">
            <v>15811.99</v>
          </cell>
          <cell r="W223">
            <v>0.73435455061392862</v>
          </cell>
          <cell r="X223">
            <v>45330.654166666667</v>
          </cell>
          <cell r="Y223">
            <v>45336.630555555559</v>
          </cell>
          <cell r="Z223">
            <v>45335</v>
          </cell>
          <cell r="AA223"/>
          <cell r="AB223">
            <v>45346.413194444445</v>
          </cell>
          <cell r="AC223">
            <v>45779.447916666664</v>
          </cell>
          <cell r="AD223">
            <v>15.759027777778101</v>
          </cell>
          <cell r="AE223">
            <v>9.7826388888861402</v>
          </cell>
          <cell r="AF223">
            <v>433.03472222221899</v>
          </cell>
          <cell r="AG223">
            <v>45355.489218213057</v>
          </cell>
          <cell r="AH223">
            <v>45365.911898625433</v>
          </cell>
          <cell r="AI223">
            <v>45380.654166666667</v>
          </cell>
          <cell r="AJ223">
            <v>0.42461824845679885</v>
          </cell>
          <cell r="AK223">
            <v>7.8733585858585267</v>
          </cell>
          <cell r="AL223">
            <v>40</v>
          </cell>
          <cell r="AM223">
            <v>36</v>
          </cell>
          <cell r="AN223">
            <v>27.835051546391753</v>
          </cell>
          <cell r="AO223">
            <v>35.257731958762882</v>
          </cell>
          <cell r="AP223">
            <v>24.835051546391753</v>
          </cell>
          <cell r="AQ223">
            <v>55</v>
          </cell>
          <cell r="AR223">
            <v>44</v>
          </cell>
          <cell r="AS223">
            <v>39</v>
          </cell>
          <cell r="AT223">
            <v>45390.413194444445</v>
          </cell>
          <cell r="AU223">
            <v>45385.413194444445</v>
          </cell>
          <cell r="AV223"/>
          <cell r="AW223"/>
          <cell r="AX223"/>
          <cell r="AY223"/>
          <cell r="AZ223"/>
          <cell r="BA223"/>
          <cell r="BB223"/>
          <cell r="BC223"/>
          <cell r="BD223" t="str">
            <v>PAID</v>
          </cell>
          <cell r="BE223"/>
          <cell r="BF223">
            <v>45349.413194444445</v>
          </cell>
          <cell r="BG223">
            <v>220.58680555555475</v>
          </cell>
          <cell r="BH223">
            <v>45346</v>
          </cell>
          <cell r="BI223">
            <v>45570</v>
          </cell>
        </row>
        <row r="224">
          <cell r="E224" t="str">
            <v>X24020387830</v>
          </cell>
          <cell r="F224" t="str">
            <v>NATHANIELLE VINCE DE GUZMAN ORTIZ</v>
          </cell>
          <cell r="G224" t="str">
            <v>DIMASALANG, BACLARAN, PARANAQUE</v>
          </cell>
          <cell r="H224" t="str">
            <v>PARAÑAQUE CITY</v>
          </cell>
          <cell r="I224" t="str">
            <v>PARAÑAQUE</v>
          </cell>
          <cell r="J224"/>
          <cell r="K224" t="str">
            <v>W/O ISSUE</v>
          </cell>
          <cell r="L224" t="str">
            <v>VJC</v>
          </cell>
          <cell r="M224" t="str">
            <v>FCOMP</v>
          </cell>
          <cell r="N224" t="str">
            <v>JSB</v>
          </cell>
          <cell r="O224">
            <v>1.73</v>
          </cell>
          <cell r="P224"/>
          <cell r="Q224">
            <v>964.72</v>
          </cell>
          <cell r="R224">
            <v>26</v>
          </cell>
          <cell r="S224" t="str">
            <v>NEW</v>
          </cell>
          <cell r="T224">
            <v>19075.96</v>
          </cell>
          <cell r="U224">
            <v>2922.37</v>
          </cell>
          <cell r="V224">
            <v>2922.37</v>
          </cell>
          <cell r="W224">
            <v>1</v>
          </cell>
          <cell r="X224">
            <v>45349.30972222222</v>
          </cell>
          <cell r="Y224">
            <v>45351.704861111109</v>
          </cell>
          <cell r="Z224">
            <v>45350</v>
          </cell>
          <cell r="AA224"/>
          <cell r="AB224">
            <v>45351.727083333331</v>
          </cell>
          <cell r="AC224"/>
          <cell r="AD224">
            <v>2.4173611111109494</v>
          </cell>
          <cell r="AE224">
            <v>2.2222222221898846E-2</v>
          </cell>
          <cell r="AF224">
            <v>-45351.727083333331</v>
          </cell>
          <cell r="AG224">
            <v>45374.14477376861</v>
          </cell>
          <cell r="AH224">
            <v>45384.567454180986</v>
          </cell>
          <cell r="AI224">
            <v>45399.30972222222</v>
          </cell>
          <cell r="AJ224">
            <v>6.5134452160489464E-2</v>
          </cell>
          <cell r="AK224">
            <v>-824.57685606060602</v>
          </cell>
          <cell r="AL224">
            <v>40</v>
          </cell>
          <cell r="AM224">
            <v>36</v>
          </cell>
          <cell r="AN224">
            <v>27.835051546391753</v>
          </cell>
          <cell r="AO224">
            <v>35.257731958762882</v>
          </cell>
          <cell r="AP224">
            <v>24.835051546391753</v>
          </cell>
          <cell r="AQ224">
            <v>55</v>
          </cell>
          <cell r="AR224">
            <v>44</v>
          </cell>
          <cell r="AS224">
            <v>39</v>
          </cell>
          <cell r="AT224">
            <v>45395.727083333331</v>
          </cell>
          <cell r="AU224">
            <v>45390.727083333331</v>
          </cell>
          <cell r="AV224"/>
          <cell r="AW224"/>
          <cell r="AX224"/>
          <cell r="AY224"/>
          <cell r="AZ224"/>
          <cell r="BA224"/>
          <cell r="BB224"/>
          <cell r="BC224"/>
          <cell r="BD224" t="str">
            <v>FOR AUDIT</v>
          </cell>
          <cell r="BE224" t="str">
            <v>FULLY BILLED</v>
          </cell>
          <cell r="BF224">
            <v>45354.727083333331</v>
          </cell>
          <cell r="BG224">
            <v>215.27291666666861</v>
          </cell>
          <cell r="BH224">
            <v>45351</v>
          </cell>
          <cell r="BI224">
            <v>45570</v>
          </cell>
        </row>
        <row r="225">
          <cell r="E225" t="str">
            <v>X23104184669</v>
          </cell>
          <cell r="F225" t="str">
            <v>MA. YVONNE JIMENEZ NG</v>
          </cell>
          <cell r="G225" t="str">
            <v>VITALEZ CPD, VITALEZ CPD, PARANAQUE</v>
          </cell>
          <cell r="H225" t="str">
            <v>PARAÑAQUE CITY</v>
          </cell>
          <cell r="I225" t="str">
            <v>PARAÑAQUE</v>
          </cell>
          <cell r="J225"/>
          <cell r="K225" t="str">
            <v>W/O ISSUE</v>
          </cell>
          <cell r="L225" t="str">
            <v>VJC</v>
          </cell>
          <cell r="M225" t="str">
            <v>FCOMP</v>
          </cell>
          <cell r="N225" t="str">
            <v>JSB</v>
          </cell>
          <cell r="O225">
            <v>10.4428</v>
          </cell>
          <cell r="P225"/>
          <cell r="Q225">
            <v>964.72</v>
          </cell>
          <cell r="R225">
            <v>16</v>
          </cell>
          <cell r="S225" t="str">
            <v>NEW</v>
          </cell>
          <cell r="T225">
            <v>137715.35999999999</v>
          </cell>
          <cell r="U225">
            <v>11284.439999999999</v>
          </cell>
          <cell r="V225">
            <v>7894.27</v>
          </cell>
          <cell r="W225">
            <v>0.69957126804697456</v>
          </cell>
          <cell r="X225">
            <v>45363.747916666667</v>
          </cell>
          <cell r="Y225">
            <v>45365.623611111114</v>
          </cell>
          <cell r="Z225">
            <v>45364</v>
          </cell>
          <cell r="AA225"/>
          <cell r="AB225">
            <v>45367.307638888888</v>
          </cell>
          <cell r="AC225"/>
          <cell r="AD225">
            <v>3.5597222222204437</v>
          </cell>
          <cell r="AE225">
            <v>1.6840277777737356</v>
          </cell>
          <cell r="AF225">
            <v>-45367.307638888888</v>
          </cell>
          <cell r="AG225">
            <v>45388.582968213057</v>
          </cell>
          <cell r="AH225">
            <v>45399.005648625433</v>
          </cell>
          <cell r="AI225">
            <v>45413.747916666667</v>
          </cell>
          <cell r="AJ225">
            <v>9.5914737654273066E-2</v>
          </cell>
          <cell r="AK225">
            <v>-824.86013888888886</v>
          </cell>
          <cell r="AL225">
            <v>40</v>
          </cell>
          <cell r="AM225">
            <v>36</v>
          </cell>
          <cell r="AN225">
            <v>27.835051546391753</v>
          </cell>
          <cell r="AO225">
            <v>35.257731958762882</v>
          </cell>
          <cell r="AP225">
            <v>24.835051546391753</v>
          </cell>
          <cell r="AQ225">
            <v>55</v>
          </cell>
          <cell r="AR225">
            <v>44</v>
          </cell>
          <cell r="AS225">
            <v>39</v>
          </cell>
          <cell r="AT225">
            <v>45411.307638888888</v>
          </cell>
          <cell r="AU225">
            <v>45406.307638888888</v>
          </cell>
          <cell r="AV225"/>
          <cell r="AW225"/>
          <cell r="AX225"/>
          <cell r="AY225"/>
          <cell r="AZ225"/>
          <cell r="BA225"/>
          <cell r="BB225"/>
          <cell r="BC225"/>
          <cell r="BD225" t="str">
            <v>ON GOING MAT RETURN</v>
          </cell>
          <cell r="BE225" t="str">
            <v>PARTIALLY BILLED</v>
          </cell>
          <cell r="BF225">
            <v>45370.307638888888</v>
          </cell>
          <cell r="BG225">
            <v>199.6923611111124</v>
          </cell>
          <cell r="BH225">
            <v>45367</v>
          </cell>
          <cell r="BI225">
            <v>45570</v>
          </cell>
        </row>
        <row r="226">
          <cell r="E226" t="str">
            <v>X23114450953</v>
          </cell>
          <cell r="F226" t="str">
            <v>GUERRERO ESTATE DEVELOPMENT CORPORATION</v>
          </cell>
          <cell r="G226" t="str">
            <v>P. BURGOS, SAN DIONISIO, PARANAQUE</v>
          </cell>
          <cell r="H226" t="str">
            <v>PARAÑAQUE CITY</v>
          </cell>
          <cell r="I226" t="str">
            <v>PARAÑAQUE</v>
          </cell>
          <cell r="J226" t="str">
            <v>3/26/24 - for energization, customer to comply with documentary deficiencies
FOR EXCLUSION</v>
          </cell>
          <cell r="K226" t="str">
            <v>W/O ISSUE</v>
          </cell>
          <cell r="L226" t="str">
            <v>VJC</v>
          </cell>
          <cell r="M226" t="str">
            <v>FCOMP</v>
          </cell>
          <cell r="N226" t="str">
            <v>JSB</v>
          </cell>
          <cell r="O226">
            <v>46.855200000000004</v>
          </cell>
          <cell r="P226"/>
          <cell r="Q226">
            <v>964.72</v>
          </cell>
          <cell r="R226">
            <v>85</v>
          </cell>
          <cell r="S226" t="str">
            <v>NEW</v>
          </cell>
          <cell r="T226">
            <v>334393.40999999997</v>
          </cell>
          <cell r="U226">
            <v>51105.49</v>
          </cell>
          <cell r="V226">
            <v>36426.28</v>
          </cell>
          <cell r="W226">
            <v>0.71276647577393348</v>
          </cell>
          <cell r="X226">
            <v>45366.67291666667</v>
          </cell>
          <cell r="Y226">
            <v>45373.552083333336</v>
          </cell>
          <cell r="Z226">
            <v>45370</v>
          </cell>
          <cell r="AA226"/>
          <cell r="AB226">
            <v>45399</v>
          </cell>
          <cell r="AC226"/>
          <cell r="AD226">
            <v>32.327083333329938</v>
          </cell>
          <cell r="AE226">
            <v>25.447916666664241</v>
          </cell>
          <cell r="AF226">
            <v>-45399</v>
          </cell>
          <cell r="AG226">
            <v>45390.374487347297</v>
          </cell>
          <cell r="AH226">
            <v>45400.494906195469</v>
          </cell>
          <cell r="AI226">
            <v>45416.67291666667</v>
          </cell>
          <cell r="AJ226">
            <v>0.90801072303912023</v>
          </cell>
          <cell r="AK226">
            <v>-825.43636363636358</v>
          </cell>
          <cell r="AL226">
            <v>40</v>
          </cell>
          <cell r="AM226">
            <v>34</v>
          </cell>
          <cell r="AN226">
            <v>26.701570680628272</v>
          </cell>
          <cell r="AO226">
            <v>33.821989528795811</v>
          </cell>
          <cell r="AP226">
            <v>23.701570680628272</v>
          </cell>
          <cell r="AQ226">
            <v>55</v>
          </cell>
          <cell r="AR226">
            <v>44</v>
          </cell>
          <cell r="AS226">
            <v>39</v>
          </cell>
          <cell r="AT226">
            <v>45443</v>
          </cell>
          <cell r="AU226">
            <v>45438</v>
          </cell>
          <cell r="AV226"/>
          <cell r="AW226"/>
          <cell r="AX226"/>
          <cell r="AY226"/>
          <cell r="AZ226"/>
          <cell r="BA226"/>
          <cell r="BB226"/>
          <cell r="BC226"/>
          <cell r="BD226" t="str">
            <v>FOR AUDIT</v>
          </cell>
          <cell r="BE226" t="str">
            <v>PARTIALLY BILED-1/17/25 JSB</v>
          </cell>
          <cell r="BF226">
            <v>45402</v>
          </cell>
          <cell r="BG226">
            <v>168</v>
          </cell>
          <cell r="BH226">
            <v>45399</v>
          </cell>
          <cell r="BI226">
            <v>45570</v>
          </cell>
        </row>
        <row r="227">
          <cell r="E227" t="str">
            <v>X23124806122</v>
          </cell>
          <cell r="F227" t="str">
            <v>OSAVE TRADING PHILIPPINES CORPORATION</v>
          </cell>
          <cell r="G227" t="str">
            <v>SUN VALLEY, SUN VALLEY SUBD, PARANAQUE</v>
          </cell>
          <cell r="H227" t="str">
            <v>PARAÑAQUE CITY</v>
          </cell>
          <cell r="I227" t="str">
            <v>PARAÑAQUE</v>
          </cell>
          <cell r="J227"/>
          <cell r="K227" t="str">
            <v>W/O ISSUE</v>
          </cell>
          <cell r="L227" t="str">
            <v>VJC</v>
          </cell>
          <cell r="M227" t="str">
            <v>TECO</v>
          </cell>
          <cell r="N227" t="str">
            <v>JSB</v>
          </cell>
          <cell r="O227">
            <v>59.326999999999998</v>
          </cell>
          <cell r="P227"/>
          <cell r="Q227">
            <v>964.72</v>
          </cell>
          <cell r="R227">
            <v>26</v>
          </cell>
          <cell r="S227" t="str">
            <v>NEW</v>
          </cell>
          <cell r="T227">
            <v>327834.99</v>
          </cell>
          <cell r="U227">
            <v>47774.51</v>
          </cell>
          <cell r="V227">
            <v>37155.839999999997</v>
          </cell>
          <cell r="W227">
            <v>0.7777335654515346</v>
          </cell>
          <cell r="X227">
            <v>45443.668749999997</v>
          </cell>
          <cell r="Y227">
            <v>45449.368750000001</v>
          </cell>
          <cell r="Z227">
            <v>45449</v>
          </cell>
          <cell r="AA227"/>
          <cell r="AB227">
            <v>45483</v>
          </cell>
          <cell r="AC227">
            <v>45779.655555555553</v>
          </cell>
          <cell r="AD227">
            <v>39.33125000000291</v>
          </cell>
          <cell r="AE227">
            <v>33.631249999998545</v>
          </cell>
          <cell r="AF227">
            <v>296.65555555555329</v>
          </cell>
          <cell r="AG227">
            <v>45468.503801546387</v>
          </cell>
          <cell r="AH227">
            <v>45478.926481958762</v>
          </cell>
          <cell r="AI227">
            <v>45493.668749999997</v>
          </cell>
          <cell r="AJ227">
            <v>1.0597586805556338</v>
          </cell>
          <cell r="AK227">
            <v>5.3937373737373324</v>
          </cell>
          <cell r="AL227">
            <v>40</v>
          </cell>
          <cell r="AM227">
            <v>36</v>
          </cell>
          <cell r="AN227">
            <v>27.835051546391753</v>
          </cell>
          <cell r="AO227">
            <v>35.257731958762882</v>
          </cell>
          <cell r="AP227">
            <v>24.835051546391753</v>
          </cell>
          <cell r="AQ227">
            <v>55</v>
          </cell>
          <cell r="AR227">
            <v>44</v>
          </cell>
          <cell r="AS227">
            <v>39</v>
          </cell>
          <cell r="AT227">
            <v>45527</v>
          </cell>
          <cell r="AU227">
            <v>45522</v>
          </cell>
          <cell r="AV227"/>
          <cell r="AW227"/>
          <cell r="AX227"/>
          <cell r="AY227"/>
          <cell r="AZ227"/>
          <cell r="BA227"/>
          <cell r="BB227"/>
          <cell r="BC227"/>
          <cell r="BD227" t="str">
            <v>PAID</v>
          </cell>
          <cell r="BE227" t="str">
            <v>WITH BACKJOB</v>
          </cell>
          <cell r="BF227">
            <v>45486</v>
          </cell>
          <cell r="BG227">
            <v>84</v>
          </cell>
          <cell r="BH227">
            <v>45480</v>
          </cell>
          <cell r="BI227">
            <v>45570</v>
          </cell>
        </row>
        <row r="228">
          <cell r="E228" t="str">
            <v>X24051643141</v>
          </cell>
          <cell r="F228" t="str">
            <v>ANTON CHRISTOPHER GENEROSO GO</v>
          </cell>
          <cell r="G228" t="str">
            <v>CANTERBURY, HILLSBOROUGH SUBD, MUNTINLUPA</v>
          </cell>
          <cell r="H228" t="str">
            <v>MUNTINLUPA CITY</v>
          </cell>
          <cell r="I228" t="str">
            <v>PARAÑAQUE</v>
          </cell>
          <cell r="J228" t="str">
            <v>with SSP, may hukay na para sa DT pole</v>
          </cell>
          <cell r="K228" t="str">
            <v>W/O ISSUE</v>
          </cell>
          <cell r="L228" t="str">
            <v>CHALLENGER</v>
          </cell>
          <cell r="M228" t="str">
            <v>TECO</v>
          </cell>
          <cell r="N228" t="str">
            <v>JSP</v>
          </cell>
          <cell r="O228">
            <v>188.93950000000001</v>
          </cell>
          <cell r="P228"/>
          <cell r="Q228">
            <v>274.14999999999998</v>
          </cell>
          <cell r="R228">
            <v>80</v>
          </cell>
          <cell r="S228" t="str">
            <v>MODIFICATION</v>
          </cell>
          <cell r="T228">
            <v>1077142.54</v>
          </cell>
          <cell r="U228">
            <v>152180.79</v>
          </cell>
          <cell r="V228">
            <v>152180.79</v>
          </cell>
          <cell r="W228">
            <v>1</v>
          </cell>
          <cell r="X228">
            <v>45446.449305555558</v>
          </cell>
          <cell r="Y228">
            <v>45450.399305555555</v>
          </cell>
          <cell r="Z228">
            <v>45446</v>
          </cell>
          <cell r="AA228"/>
          <cell r="AB228">
            <v>45491.397916666669</v>
          </cell>
          <cell r="AC228">
            <v>45800.621527777781</v>
          </cell>
          <cell r="AD228">
            <v>44.948611111110949</v>
          </cell>
          <cell r="AE228">
            <v>40.99861111111386</v>
          </cell>
          <cell r="AF228">
            <v>309.2236111111124</v>
          </cell>
          <cell r="AG228">
            <v>45467.409037099183</v>
          </cell>
          <cell r="AH228">
            <v>45476.798298844151</v>
          </cell>
          <cell r="AI228">
            <v>45496.449305555558</v>
          </cell>
          <cell r="AJ228">
            <v>1.4070048436041032</v>
          </cell>
          <cell r="AK228">
            <v>6.7222524154589651</v>
          </cell>
          <cell r="AL228">
            <v>28</v>
          </cell>
          <cell r="AM228">
            <v>34</v>
          </cell>
          <cell r="AN228">
            <v>23.959731543624162</v>
          </cell>
          <cell r="AO228">
            <v>30.348993288590602</v>
          </cell>
          <cell r="AP228">
            <v>20.959731543624162</v>
          </cell>
          <cell r="AQ228">
            <v>46</v>
          </cell>
          <cell r="AR228">
            <v>36.800000000000004</v>
          </cell>
          <cell r="AS228">
            <v>31.800000000000004</v>
          </cell>
          <cell r="AT228">
            <v>45528.197916666672</v>
          </cell>
          <cell r="AU228">
            <v>45523.197916666672</v>
          </cell>
          <cell r="AV228"/>
          <cell r="AW228"/>
          <cell r="AX228"/>
          <cell r="AY228"/>
          <cell r="AZ228"/>
          <cell r="BA228"/>
          <cell r="BB228"/>
          <cell r="BC228"/>
          <cell r="BD228" t="str">
            <v>PAID</v>
          </cell>
          <cell r="BE228"/>
          <cell r="BF228">
            <v>45494.397916666669</v>
          </cell>
          <cell r="BG228">
            <v>63.602083333331393</v>
          </cell>
          <cell r="BH228">
            <v>45491</v>
          </cell>
          <cell r="BI228">
            <v>45558</v>
          </cell>
        </row>
        <row r="229">
          <cell r="E229" t="str">
            <v>X23072561532</v>
          </cell>
          <cell r="F229" t="str">
            <v>MICHELLE MARTELINO YU</v>
          </cell>
          <cell r="G229" t="str">
            <v>LANCASTER, HILLSBOROUGH SUBD, MUNTINLUPA</v>
          </cell>
          <cell r="H229" t="str">
            <v>MUNTINLUPA CITY</v>
          </cell>
          <cell r="I229" t="str">
            <v>PARAÑAQUE</v>
          </cell>
          <cell r="J229" t="str">
            <v>for completion 07/27/2024
resched due to SOE
Problem with Waterline 
for completion 08/05/2024
-for completion 08/24/2024</v>
          </cell>
          <cell r="K229" t="str">
            <v>(R) W/O ISSUE</v>
          </cell>
          <cell r="L229" t="str">
            <v>ECOM</v>
          </cell>
          <cell r="M229" t="str">
            <v>TECO</v>
          </cell>
          <cell r="N229" t="str">
            <v>RRG</v>
          </cell>
          <cell r="O229">
            <v>163.64769999999999</v>
          </cell>
          <cell r="P229"/>
          <cell r="Q229">
            <v>124.47</v>
          </cell>
          <cell r="R229">
            <v>60.7</v>
          </cell>
          <cell r="S229" t="str">
            <v>NEW</v>
          </cell>
          <cell r="T229">
            <v>408123.13</v>
          </cell>
          <cell r="U229">
            <v>100290.8</v>
          </cell>
          <cell r="V229">
            <v>103463.01000000001</v>
          </cell>
          <cell r="W229">
            <v>1.0316301196121678</v>
          </cell>
          <cell r="X229">
            <v>45474.681250000001</v>
          </cell>
          <cell r="Y229">
            <v>45477.513194444444</v>
          </cell>
          <cell r="Z229">
            <v>45476</v>
          </cell>
          <cell r="AA229">
            <v>45533</v>
          </cell>
          <cell r="AB229">
            <v>45533</v>
          </cell>
          <cell r="AC229">
            <v>45791.765277777777</v>
          </cell>
          <cell r="AD229">
            <v>58.318749999998545</v>
          </cell>
          <cell r="AE229">
            <v>55.486805555556202</v>
          </cell>
          <cell r="AF229">
            <v>258.76527777777665</v>
          </cell>
          <cell r="AG229">
            <v>45495.026320422534</v>
          </cell>
          <cell r="AH229">
            <v>45504.251672535211</v>
          </cell>
          <cell r="AI229">
            <v>45524.681250000001</v>
          </cell>
          <cell r="AJ229">
            <v>1.8735888009049306</v>
          </cell>
          <cell r="AK229">
            <v>5.8810290404040151</v>
          </cell>
          <cell r="AL229">
            <v>26</v>
          </cell>
          <cell r="AM229">
            <v>34</v>
          </cell>
          <cell r="AN229">
            <v>23.345070422535212</v>
          </cell>
          <cell r="AO229">
            <v>29.570422535211268</v>
          </cell>
          <cell r="AP229">
            <v>20.345070422535212</v>
          </cell>
          <cell r="AQ229">
            <v>44</v>
          </cell>
          <cell r="AR229">
            <v>35.200000000000003</v>
          </cell>
          <cell r="AS229">
            <v>30.200000000000003</v>
          </cell>
          <cell r="AT229">
            <v>45568.2</v>
          </cell>
          <cell r="AU229">
            <v>45563.199999999997</v>
          </cell>
          <cell r="AV229"/>
          <cell r="AW229"/>
          <cell r="AX229"/>
          <cell r="AY229"/>
          <cell r="AZ229"/>
          <cell r="BA229"/>
          <cell r="BB229"/>
          <cell r="BC229"/>
          <cell r="BD229" t="str">
            <v>PAID</v>
          </cell>
          <cell r="BE229" t="str">
            <v>WITH BACKJOB</v>
          </cell>
          <cell r="BF229">
            <v>45536</v>
          </cell>
          <cell r="BG229">
            <v>34</v>
          </cell>
          <cell r="BH229">
            <v>45533</v>
          </cell>
          <cell r="BI229">
            <v>45570</v>
          </cell>
        </row>
        <row r="230">
          <cell r="E230" t="str">
            <v>X23062028299</v>
          </cell>
          <cell r="F230" t="str">
            <v>FAMILYHEALTH &amp; BEAUTY CORP.</v>
          </cell>
          <cell r="G230" t="str">
            <v>AGUIRRE, BF HOMES, PARANAQUE</v>
          </cell>
          <cell r="H230" t="str">
            <v>PARAÑAQUE CITY</v>
          </cell>
          <cell r="I230" t="str">
            <v>PARAÑAQUE</v>
          </cell>
          <cell r="J230" t="str">
            <v>for completion 8/27/2024</v>
          </cell>
          <cell r="K230" t="str">
            <v>W/O ISSUE</v>
          </cell>
          <cell r="L230" t="str">
            <v>ECOM</v>
          </cell>
          <cell r="M230" t="str">
            <v>COMP</v>
          </cell>
          <cell r="N230" t="str">
            <v>RRG</v>
          </cell>
          <cell r="O230">
            <v>41.6233</v>
          </cell>
          <cell r="P230"/>
          <cell r="Q230">
            <v>63.93</v>
          </cell>
          <cell r="R230">
            <v>27</v>
          </cell>
          <cell r="S230" t="str">
            <v>NEW</v>
          </cell>
          <cell r="T230">
            <v>181065.43</v>
          </cell>
          <cell r="U230">
            <v>33518.06</v>
          </cell>
          <cell r="V230">
            <v>32718.160000000003</v>
          </cell>
          <cell r="W230">
            <v>0.97613525365131526</v>
          </cell>
          <cell r="X230">
            <v>45505.665972222225</v>
          </cell>
          <cell r="Y230">
            <v>45512.375</v>
          </cell>
          <cell r="Z230">
            <v>45513</v>
          </cell>
          <cell r="AA230">
            <v>45533.709027777775</v>
          </cell>
          <cell r="AB230">
            <v>45533</v>
          </cell>
          <cell r="AC230">
            <v>45873.805555555555</v>
          </cell>
          <cell r="AD230">
            <v>27.334027777775191</v>
          </cell>
          <cell r="AE230">
            <v>20.625</v>
          </cell>
          <cell r="AF230">
            <v>340.80555555555475</v>
          </cell>
          <cell r="AG230">
            <v>45525.751474080964</v>
          </cell>
          <cell r="AH230">
            <v>45534.907607909954</v>
          </cell>
          <cell r="AI230">
            <v>45555.665972222225</v>
          </cell>
          <cell r="AJ230">
            <v>0.88802578166926627</v>
          </cell>
          <cell r="AK230">
            <v>8.1144179894179693</v>
          </cell>
          <cell r="AL230">
            <v>23</v>
          </cell>
          <cell r="AM230">
            <v>36</v>
          </cell>
          <cell r="AN230">
            <v>23.085501858736059</v>
          </cell>
          <cell r="AO230">
            <v>29.241635687732341</v>
          </cell>
          <cell r="AP230">
            <v>20.085501858736059</v>
          </cell>
          <cell r="AQ230">
            <v>42</v>
          </cell>
          <cell r="AR230">
            <v>33.6</v>
          </cell>
          <cell r="AS230">
            <v>28.6</v>
          </cell>
          <cell r="AT230">
            <v>45566.6</v>
          </cell>
          <cell r="AU230">
            <v>45561.599999999999</v>
          </cell>
          <cell r="AV230"/>
          <cell r="AW230"/>
          <cell r="AX230"/>
          <cell r="AY230"/>
          <cell r="AZ230"/>
          <cell r="BA230"/>
          <cell r="BB230"/>
          <cell r="BC230"/>
          <cell r="BD230" t="str">
            <v>PAID</v>
          </cell>
          <cell r="BE230" t="str">
            <v xml:space="preserve">PARTIALLY BILLED WITH BACK JOB; WITH NOV/DEBIT MEMO (c/o RRG) </v>
          </cell>
          <cell r="BF230">
            <v>45536</v>
          </cell>
          <cell r="BG230">
            <v>34</v>
          </cell>
          <cell r="BH230">
            <v>45533</v>
          </cell>
          <cell r="BI230">
            <v>45570</v>
          </cell>
        </row>
        <row r="231">
          <cell r="E231" t="str">
            <v>X24072815817</v>
          </cell>
          <cell r="F231" t="str">
            <v>DITO TELECOMMUNITY CORPORATION</v>
          </cell>
          <cell r="G231" t="str">
            <v>STA. TERESITA, VILLA DONATA SUBD, MUNTINLUPA</v>
          </cell>
          <cell r="H231" t="str">
            <v>MUNTINLUPA CITY</v>
          </cell>
          <cell r="I231" t="str">
            <v>PARAÑAQUE</v>
          </cell>
          <cell r="J231" t="str">
            <v>SSP on 9/19/2024</v>
          </cell>
          <cell r="K231" t="str">
            <v>W/O ISSUE</v>
          </cell>
          <cell r="L231" t="str">
            <v>VJC</v>
          </cell>
          <cell r="M231" t="str">
            <v>FCOMP</v>
          </cell>
          <cell r="N231" t="str">
            <v>JMM</v>
          </cell>
          <cell r="O231">
            <v>102.38330000000001</v>
          </cell>
          <cell r="P231"/>
          <cell r="Q231">
            <v>140.28</v>
          </cell>
          <cell r="R231">
            <v>31</v>
          </cell>
          <cell r="S231" t="str">
            <v>NEW</v>
          </cell>
          <cell r="T231">
            <v>466785.09</v>
          </cell>
          <cell r="U231">
            <v>82454.75</v>
          </cell>
          <cell r="V231">
            <v>60685.5</v>
          </cell>
          <cell r="W231">
            <v>0.73598549507457123</v>
          </cell>
          <cell r="X231">
            <v>45534.5625</v>
          </cell>
          <cell r="Y231">
            <v>45541.538888888892</v>
          </cell>
          <cell r="Z231">
            <v>45539</v>
          </cell>
          <cell r="AA231">
            <v>45555</v>
          </cell>
          <cell r="AB231">
            <v>45555.34652777778</v>
          </cell>
          <cell r="AC231"/>
          <cell r="AD231">
            <v>20.784027777779556</v>
          </cell>
          <cell r="AE231">
            <v>13.807638888887595</v>
          </cell>
          <cell r="AF231">
            <v>-45555.34652777778</v>
          </cell>
          <cell r="AG231">
            <v>45555.769396551725</v>
          </cell>
          <cell r="AH231">
            <v>45565.224568965517</v>
          </cell>
          <cell r="AI231">
            <v>45584.5625</v>
          </cell>
          <cell r="AJ231">
            <v>0.64394957858505042</v>
          </cell>
          <cell r="AK231">
            <v>-1035.3487847222223</v>
          </cell>
          <cell r="AL231">
            <v>26</v>
          </cell>
          <cell r="AM231">
            <v>36</v>
          </cell>
          <cell r="AN231">
            <v>24.206896551724139</v>
          </cell>
          <cell r="AO231">
            <v>30.662068965517239</v>
          </cell>
          <cell r="AP231">
            <v>21.206896551724139</v>
          </cell>
          <cell r="AQ231">
            <v>44</v>
          </cell>
          <cell r="AR231">
            <v>35.200000000000003</v>
          </cell>
          <cell r="AS231">
            <v>30.200000000000003</v>
          </cell>
          <cell r="AT231">
            <v>45590.546527777777</v>
          </cell>
          <cell r="AU231">
            <v>45585.546527777777</v>
          </cell>
          <cell r="AV231"/>
          <cell r="AW231"/>
          <cell r="AX231"/>
          <cell r="AY231"/>
          <cell r="AZ231"/>
          <cell r="BA231"/>
          <cell r="BB231"/>
          <cell r="BC231"/>
          <cell r="BD231" t="str">
            <v>FOR AUDIT</v>
          </cell>
          <cell r="BE231" t="str">
            <v>PARTIALLY BILLED - 1/11/25</v>
          </cell>
          <cell r="BF231">
            <v>45558.34652777778</v>
          </cell>
          <cell r="BG231">
            <v>11.653472222220444</v>
          </cell>
          <cell r="BH231">
            <v>45555</v>
          </cell>
          <cell r="BI231">
            <v>45570</v>
          </cell>
        </row>
        <row r="232">
          <cell r="E232" t="str">
            <v>X23031059343</v>
          </cell>
          <cell r="F232" t="str">
            <v>MA. ANTONIA CARBALLO CUNETA</v>
          </cell>
          <cell r="G232" t="str">
            <v>CLOVER, SUN VALLEY SUBD, PARANAQUE</v>
          </cell>
          <cell r="H232" t="str">
            <v>PARAÑAQUE CITY</v>
          </cell>
          <cell r="I232" t="str">
            <v>PARAÑAQUE</v>
          </cell>
          <cell r="J232"/>
          <cell r="K232" t="str">
            <v>W/O ISSUE</v>
          </cell>
          <cell r="L232" t="str">
            <v>VJC</v>
          </cell>
          <cell r="M232" t="str">
            <v>CLOSE</v>
          </cell>
          <cell r="N232" t="str">
            <v>JSB</v>
          </cell>
          <cell r="O232">
            <v>5.77</v>
          </cell>
          <cell r="P232"/>
          <cell r="Q232">
            <v>964.72</v>
          </cell>
          <cell r="R232">
            <v>48.5</v>
          </cell>
          <cell r="S232" t="str">
            <v>MODIFICATION</v>
          </cell>
          <cell r="T232">
            <v>67093.679999999993</v>
          </cell>
          <cell r="U232">
            <v>22922.89</v>
          </cell>
          <cell r="V232">
            <v>20188.990000000002</v>
          </cell>
          <cell r="W232">
            <v>0.88073493350969279</v>
          </cell>
          <cell r="X232">
            <v>45281.645833333336</v>
          </cell>
          <cell r="Y232">
            <v>45284</v>
          </cell>
          <cell r="Z232">
            <v>45282</v>
          </cell>
          <cell r="AA232"/>
          <cell r="AB232">
            <v>45309.659722222219</v>
          </cell>
          <cell r="AC232">
            <v>45709.629861111112</v>
          </cell>
          <cell r="AD232">
            <v>28.01388888888323</v>
          </cell>
          <cell r="AE232">
            <v>25.659722222218988</v>
          </cell>
          <cell r="AF232">
            <v>399.97013888889342</v>
          </cell>
          <cell r="AG232">
            <v>45306.480884879726</v>
          </cell>
          <cell r="AH232">
            <v>45316.903565292101</v>
          </cell>
          <cell r="AI232">
            <v>45331.645833333336</v>
          </cell>
          <cell r="AJ232">
            <v>0.75481867283935367</v>
          </cell>
          <cell r="AK232">
            <v>7.272184343434426</v>
          </cell>
          <cell r="AL232">
            <v>40</v>
          </cell>
          <cell r="AM232">
            <v>36</v>
          </cell>
          <cell r="AN232">
            <v>27.835051546391753</v>
          </cell>
          <cell r="AO232">
            <v>35.257731958762882</v>
          </cell>
          <cell r="AP232">
            <v>24.835051546391753</v>
          </cell>
          <cell r="AQ232">
            <v>55</v>
          </cell>
          <cell r="AR232">
            <v>44</v>
          </cell>
          <cell r="AS232">
            <v>39</v>
          </cell>
          <cell r="AT232">
            <v>45353.659722222219</v>
          </cell>
          <cell r="AU232">
            <v>45348.659722222219</v>
          </cell>
          <cell r="AV232"/>
          <cell r="AW232"/>
          <cell r="AX232"/>
          <cell r="AY232"/>
          <cell r="AZ232"/>
          <cell r="BA232"/>
          <cell r="BB232"/>
          <cell r="BC232"/>
          <cell r="BD232" t="str">
            <v>PAID</v>
          </cell>
          <cell r="BE232"/>
          <cell r="BF232">
            <v>45312.659722222219</v>
          </cell>
          <cell r="BG232">
            <v>260.34027777778101</v>
          </cell>
          <cell r="BH232">
            <v>45309</v>
          </cell>
          <cell r="BI232">
            <v>45573</v>
          </cell>
        </row>
        <row r="233">
          <cell r="E233" t="str">
            <v>X24062493543</v>
          </cell>
          <cell r="F233" t="str">
            <v>DENISE LIM</v>
          </cell>
          <cell r="G233" t="str">
            <v>WESTMINSTER, HILLSBOROUGH SUBD, MUNTINLUPA</v>
          </cell>
          <cell r="H233" t="str">
            <v>MUNTINLUPA CITY</v>
          </cell>
          <cell r="I233" t="str">
            <v>PARAÑAQUE</v>
          </cell>
          <cell r="J233" t="str">
            <v>extension of facilities (6spans)
target August 2024</v>
          </cell>
          <cell r="K233" t="str">
            <v>W/O ISSUE</v>
          </cell>
          <cell r="L233" t="str">
            <v>CHALLENGER</v>
          </cell>
          <cell r="M233" t="str">
            <v>FCOMP</v>
          </cell>
          <cell r="N233" t="str">
            <v>DCB</v>
          </cell>
          <cell r="O233">
            <v>315.84320000000002</v>
          </cell>
          <cell r="P233"/>
          <cell r="Q233">
            <v>484.27</v>
          </cell>
          <cell r="R233">
            <v>119</v>
          </cell>
          <cell r="S233" t="str">
            <v>NEW</v>
          </cell>
          <cell r="T233">
            <v>1504437.41</v>
          </cell>
          <cell r="U233">
            <v>253585.63</v>
          </cell>
          <cell r="V233">
            <v>157485.92000000001</v>
          </cell>
          <cell r="W233">
            <v>0.62103645226269333</v>
          </cell>
          <cell r="X233">
            <v>45483.6875</v>
          </cell>
          <cell r="Y233">
            <v>45485.525000000001</v>
          </cell>
          <cell r="Z233">
            <v>45485</v>
          </cell>
          <cell r="AA233"/>
          <cell r="AB233">
            <v>45513.383333333331</v>
          </cell>
          <cell r="AC233"/>
          <cell r="AD233">
            <v>29.695833333331393</v>
          </cell>
          <cell r="AE233">
            <v>27.858333333329938</v>
          </cell>
          <cell r="AF233">
            <v>-45513.383333333331</v>
          </cell>
          <cell r="AG233">
            <v>45504.6875</v>
          </cell>
          <cell r="AH233">
            <v>45514.087500000001</v>
          </cell>
          <cell r="AI233">
            <v>45533.6875</v>
          </cell>
          <cell r="AJ233">
            <v>0.92799479166660603</v>
          </cell>
          <cell r="AK233">
            <v>-910.26766666666663</v>
          </cell>
          <cell r="AL233">
            <v>32</v>
          </cell>
          <cell r="AM233">
            <v>32</v>
          </cell>
          <cell r="AN233">
            <v>24</v>
          </cell>
          <cell r="AO233">
            <v>30.4</v>
          </cell>
          <cell r="AP233">
            <v>21</v>
          </cell>
          <cell r="AQ233">
            <v>50</v>
          </cell>
          <cell r="AR233">
            <v>40</v>
          </cell>
          <cell r="AS233">
            <v>35</v>
          </cell>
          <cell r="AT233">
            <v>45553.383333333331</v>
          </cell>
          <cell r="AU233">
            <v>45548.383333333331</v>
          </cell>
          <cell r="AV233"/>
          <cell r="AW233"/>
          <cell r="AX233"/>
          <cell r="AY233"/>
          <cell r="AZ233"/>
          <cell r="BA233"/>
          <cell r="BB233"/>
          <cell r="BC233"/>
          <cell r="BD233" t="str">
            <v>FOR AUDIT</v>
          </cell>
          <cell r="BE233" t="str">
            <v>PARTIALLY BILLED</v>
          </cell>
          <cell r="BF233">
            <v>45516.383333333331</v>
          </cell>
          <cell r="BG233">
            <v>65.616666666668607</v>
          </cell>
          <cell r="BH233">
            <v>45513</v>
          </cell>
          <cell r="BI233">
            <v>45582</v>
          </cell>
        </row>
        <row r="234">
          <cell r="E234" t="str">
            <v>X23104020637</v>
          </cell>
          <cell r="F234" t="str">
            <v>MYLENE PALCE ABAD</v>
          </cell>
          <cell r="G234" t="str">
            <v>EDITORIAL, 4TH ESTATE SUBD, PARANAQUE</v>
          </cell>
          <cell r="H234" t="str">
            <v>PARAÑAQUE CITY</v>
          </cell>
          <cell r="I234" t="str">
            <v>PARAÑAQUE</v>
          </cell>
          <cell r="J234" t="str">
            <v>ssp on jan 7</v>
          </cell>
          <cell r="K234" t="str">
            <v>W/O ISSUE</v>
          </cell>
          <cell r="L234" t="str">
            <v>VJC</v>
          </cell>
          <cell r="M234" t="str">
            <v>TECO</v>
          </cell>
          <cell r="N234" t="str">
            <v>JSB</v>
          </cell>
          <cell r="O234">
            <v>34.938499999999998</v>
          </cell>
          <cell r="P234"/>
          <cell r="Q234">
            <v>964.72</v>
          </cell>
          <cell r="R234">
            <v>39</v>
          </cell>
          <cell r="S234" t="str">
            <v>NEW</v>
          </cell>
          <cell r="T234">
            <v>278769.27</v>
          </cell>
          <cell r="U234">
            <v>35122.83</v>
          </cell>
          <cell r="V234">
            <v>20935.72</v>
          </cell>
          <cell r="W234">
            <v>0.59607155801511436</v>
          </cell>
          <cell r="X234">
            <v>45252.64166666667</v>
          </cell>
          <cell r="Y234">
            <v>45254</v>
          </cell>
          <cell r="Z234">
            <v>45253</v>
          </cell>
          <cell r="AA234"/>
          <cell r="AB234">
            <v>45299.306250000001</v>
          </cell>
          <cell r="AC234">
            <v>45779.53402777778</v>
          </cell>
          <cell r="AD234">
            <v>46.664583333331393</v>
          </cell>
          <cell r="AE234">
            <v>45.306250000001455</v>
          </cell>
          <cell r="AF234">
            <v>480.2277777777781</v>
          </cell>
          <cell r="AG234">
            <v>45277.47671821306</v>
          </cell>
          <cell r="AH234">
            <v>45287.899398625435</v>
          </cell>
          <cell r="AI234">
            <v>45302.64166666667</v>
          </cell>
          <cell r="AJ234">
            <v>1.2573512731480958</v>
          </cell>
          <cell r="AK234">
            <v>8.7314141414141471</v>
          </cell>
          <cell r="AL234">
            <v>40</v>
          </cell>
          <cell r="AM234">
            <v>36</v>
          </cell>
          <cell r="AN234">
            <v>27.835051546391753</v>
          </cell>
          <cell r="AO234">
            <v>35.257731958762882</v>
          </cell>
          <cell r="AP234">
            <v>24.835051546391753</v>
          </cell>
          <cell r="AQ234">
            <v>55</v>
          </cell>
          <cell r="AR234">
            <v>44</v>
          </cell>
          <cell r="AS234">
            <v>39</v>
          </cell>
          <cell r="AT234">
            <v>45343.306250000001</v>
          </cell>
          <cell r="AU234">
            <v>45338.306250000001</v>
          </cell>
          <cell r="AV234"/>
          <cell r="AW234"/>
          <cell r="AX234"/>
          <cell r="AY234"/>
          <cell r="AZ234"/>
          <cell r="BA234"/>
          <cell r="BB234"/>
          <cell r="BC234"/>
          <cell r="BD234" t="str">
            <v>PAID</v>
          </cell>
          <cell r="BE234" t="str">
            <v>WITH BACKJOB</v>
          </cell>
          <cell r="BF234">
            <v>45302.306250000001</v>
          </cell>
          <cell r="BG234">
            <v>281.69374999999854</v>
          </cell>
          <cell r="BH234">
            <v>45299</v>
          </cell>
          <cell r="BI234">
            <v>45584</v>
          </cell>
        </row>
        <row r="235">
          <cell r="E235" t="str">
            <v>X24062201210</v>
          </cell>
          <cell r="F235" t="str">
            <v>PHINMA PROPERTY HOLDINGS CORPORATION</v>
          </cell>
          <cell r="G235" t="str">
            <v>METROTOWNE, METROTOWNE, LAS PINAS CITY</v>
          </cell>
          <cell r="H235" t="str">
            <v>LAS PIÑAS CITY</v>
          </cell>
          <cell r="I235" t="str">
            <v>PARAÑAQUE</v>
          </cell>
          <cell r="J235" t="str">
            <v>extension of facilities (5spans)
target completion July 31, 2024</v>
          </cell>
          <cell r="K235" t="str">
            <v>W/O ISSUE</v>
          </cell>
          <cell r="L235" t="str">
            <v>CHALLENGER</v>
          </cell>
          <cell r="M235" t="str">
            <v>FCOMP</v>
          </cell>
          <cell r="N235" t="str">
            <v>DCB</v>
          </cell>
          <cell r="O235">
            <v>426.67200000000003</v>
          </cell>
          <cell r="P235"/>
          <cell r="Q235">
            <v>607.95000000000005</v>
          </cell>
          <cell r="R235">
            <v>103</v>
          </cell>
          <cell r="S235" t="str">
            <v>NEW</v>
          </cell>
          <cell r="T235">
            <v>1544727.62</v>
          </cell>
          <cell r="U235">
            <v>343614</v>
          </cell>
          <cell r="V235">
            <v>317925.86</v>
          </cell>
          <cell r="W235">
            <v>0.92524128818965468</v>
          </cell>
          <cell r="X235">
            <v>45462.510416666664</v>
          </cell>
          <cell r="Y235">
            <v>45471.540972222225</v>
          </cell>
          <cell r="Z235">
            <v>45468</v>
          </cell>
          <cell r="AA235"/>
          <cell r="AB235">
            <v>45502.369444444441</v>
          </cell>
          <cell r="AC235"/>
          <cell r="AD235">
            <v>39.859027777776646</v>
          </cell>
          <cell r="AE235">
            <v>30.828472222216078</v>
          </cell>
          <cell r="AF235">
            <v>-45502.369444444441</v>
          </cell>
          <cell r="AG235">
            <v>45485.042331560282</v>
          </cell>
          <cell r="AH235">
            <v>45494.850842198583</v>
          </cell>
          <cell r="AI235">
            <v>45512.510416666664</v>
          </cell>
          <cell r="AJ235">
            <v>1.170858940972189</v>
          </cell>
          <cell r="AK235">
            <v>-827.31580808080798</v>
          </cell>
          <cell r="AL235">
            <v>40</v>
          </cell>
          <cell r="AM235">
            <v>32</v>
          </cell>
          <cell r="AN235">
            <v>25.531914893617024</v>
          </cell>
          <cell r="AO235">
            <v>32.340425531914896</v>
          </cell>
          <cell r="AP235">
            <v>22.531914893617024</v>
          </cell>
          <cell r="AQ235">
            <v>55</v>
          </cell>
          <cell r="AR235">
            <v>44</v>
          </cell>
          <cell r="AS235">
            <v>39</v>
          </cell>
          <cell r="AT235">
            <v>45546.369444444441</v>
          </cell>
          <cell r="AU235">
            <v>45541.369444444441</v>
          </cell>
          <cell r="AV235"/>
          <cell r="AW235"/>
          <cell r="AX235"/>
          <cell r="AY235"/>
          <cell r="AZ235"/>
          <cell r="BA235"/>
          <cell r="BB235"/>
          <cell r="BC235"/>
          <cell r="BD235" t="str">
            <v>AUDITED</v>
          </cell>
          <cell r="BE235" t="str">
            <v>PARTIALLY BILLED,WITH BACK JOB</v>
          </cell>
          <cell r="BF235">
            <v>45505.369444444441</v>
          </cell>
          <cell r="BG235">
            <v>78.630555555559113</v>
          </cell>
          <cell r="BH235">
            <v>45502</v>
          </cell>
          <cell r="BI235">
            <v>45584</v>
          </cell>
        </row>
        <row r="236">
          <cell r="E236" t="str">
            <v>X23124812635</v>
          </cell>
          <cell r="F236" t="str">
            <v>CAMILA ANGELI REYES NACINO</v>
          </cell>
          <cell r="G236" t="str">
            <v>WASHINGTON, MERVILLE SUBD, PARANAQUE</v>
          </cell>
          <cell r="H236" t="str">
            <v>PARAÑAQUE CITY</v>
          </cell>
          <cell r="I236" t="str">
            <v>PARAÑAQUE</v>
          </cell>
          <cell r="J236" t="str">
            <v>for diversion of waterline
change location of pole, for digging - 2/22/24</v>
          </cell>
          <cell r="K236" t="str">
            <v>W/O ISSUE</v>
          </cell>
          <cell r="L236" t="str">
            <v>VJC</v>
          </cell>
          <cell r="M236" t="str">
            <v>TECO</v>
          </cell>
          <cell r="N236" t="str">
            <v>JSB</v>
          </cell>
          <cell r="O236">
            <v>66.95</v>
          </cell>
          <cell r="P236"/>
          <cell r="Q236">
            <v>964.72</v>
          </cell>
          <cell r="R236">
            <v>58</v>
          </cell>
          <cell r="S236" t="str">
            <v>MODIFICATION</v>
          </cell>
          <cell r="T236">
            <v>394934.2</v>
          </cell>
          <cell r="U236">
            <v>52174.14</v>
          </cell>
          <cell r="V236">
            <v>22056.78</v>
          </cell>
          <cell r="W236">
            <v>0.42275311102396701</v>
          </cell>
          <cell r="X236">
            <v>45316.686111111114</v>
          </cell>
          <cell r="Y236">
            <v>45320.587500000001</v>
          </cell>
          <cell r="Z236">
            <v>45323</v>
          </cell>
          <cell r="AA236"/>
          <cell r="AB236">
            <v>45351</v>
          </cell>
          <cell r="AC236">
            <v>45779.644444444442</v>
          </cell>
          <cell r="AD236">
            <v>34.31388888888614</v>
          </cell>
          <cell r="AE236">
            <v>30.412499999998545</v>
          </cell>
          <cell r="AF236">
            <v>428.64444444444234</v>
          </cell>
          <cell r="AG236">
            <v>45340.387681791741</v>
          </cell>
          <cell r="AH236">
            <v>45350.508100639912</v>
          </cell>
          <cell r="AI236">
            <v>45366.686111111114</v>
          </cell>
          <cell r="AJ236">
            <v>0.96381658496724298</v>
          </cell>
          <cell r="AK236">
            <v>7.7935353535353151</v>
          </cell>
          <cell r="AL236">
            <v>40</v>
          </cell>
          <cell r="AM236">
            <v>34</v>
          </cell>
          <cell r="AN236">
            <v>26.701570680628272</v>
          </cell>
          <cell r="AO236">
            <v>33.821989528795811</v>
          </cell>
          <cell r="AP236">
            <v>23.701570680628272</v>
          </cell>
          <cell r="AQ236">
            <v>55</v>
          </cell>
          <cell r="AR236">
            <v>44</v>
          </cell>
          <cell r="AS236">
            <v>39</v>
          </cell>
          <cell r="AT236">
            <v>45395</v>
          </cell>
          <cell r="AU236">
            <v>45390</v>
          </cell>
          <cell r="AV236"/>
          <cell r="AW236"/>
          <cell r="AX236"/>
          <cell r="AY236"/>
          <cell r="AZ236"/>
          <cell r="BA236"/>
          <cell r="BB236"/>
          <cell r="BC236"/>
          <cell r="BD236" t="str">
            <v>PAID</v>
          </cell>
          <cell r="BE236"/>
          <cell r="BF236">
            <v>45354</v>
          </cell>
          <cell r="BG236">
            <v>230</v>
          </cell>
          <cell r="BH236">
            <v>45351</v>
          </cell>
          <cell r="BI236">
            <v>45584</v>
          </cell>
        </row>
        <row r="237">
          <cell r="E237" t="str">
            <v>X23093790331</v>
          </cell>
          <cell r="F237" t="str">
            <v>LIGHT RAIL MANILA CORPORATION</v>
          </cell>
          <cell r="G237" t="str">
            <v>NINOY AQUINO, STO. NINO, PARANAQUE</v>
          </cell>
          <cell r="H237" t="str">
            <v>PARAÑAQUE CITY</v>
          </cell>
          <cell r="I237" t="str">
            <v>PARAÑAQUE</v>
          </cell>
          <cell r="J237"/>
          <cell r="K237" t="str">
            <v>W/O ISSUE</v>
          </cell>
          <cell r="L237" t="str">
            <v>VJC</v>
          </cell>
          <cell r="M237" t="str">
            <v>FCOMP</v>
          </cell>
          <cell r="N237" t="str">
            <v>JSB</v>
          </cell>
          <cell r="O237">
            <v>33.4238</v>
          </cell>
          <cell r="P237"/>
          <cell r="Q237">
            <v>964.72</v>
          </cell>
          <cell r="R237">
            <v>4999</v>
          </cell>
          <cell r="S237" t="str">
            <v>NEW</v>
          </cell>
          <cell r="T237">
            <v>795001.99</v>
          </cell>
          <cell r="U237">
            <v>32148.01</v>
          </cell>
          <cell r="V237">
            <v>10334.969999999999</v>
          </cell>
          <cell r="W237">
            <v>0.32148086304564422</v>
          </cell>
          <cell r="X237">
            <v>45321.680555555555</v>
          </cell>
          <cell r="Y237">
            <v>45323.380555555559</v>
          </cell>
          <cell r="Z237">
            <v>45323</v>
          </cell>
          <cell r="AA237"/>
          <cell r="AB237">
            <v>45336.289537037039</v>
          </cell>
          <cell r="AC237"/>
          <cell r="AD237">
            <v>14.608981481484079</v>
          </cell>
          <cell r="AE237">
            <v>12.908981481479714</v>
          </cell>
          <cell r="AF237">
            <v>-45336.289537037039</v>
          </cell>
          <cell r="AG237">
            <v>45336.327614379086</v>
          </cell>
          <cell r="AH237">
            <v>45344.033496732023</v>
          </cell>
          <cell r="AI237">
            <v>45371.680555555555</v>
          </cell>
          <cell r="AJ237">
            <v>0.62088171296307337</v>
          </cell>
          <cell r="AK237">
            <v>-824.29617340067341</v>
          </cell>
          <cell r="AL237">
            <v>40</v>
          </cell>
          <cell r="AM237">
            <v>20</v>
          </cell>
          <cell r="AN237">
            <v>17.647058823529413</v>
          </cell>
          <cell r="AO237">
            <v>22.352941176470591</v>
          </cell>
          <cell r="AP237">
            <v>14.647058823529413</v>
          </cell>
          <cell r="AQ237">
            <v>55</v>
          </cell>
          <cell r="AR237">
            <v>44</v>
          </cell>
          <cell r="AS237">
            <v>39</v>
          </cell>
          <cell r="AT237">
            <v>45380.289537037039</v>
          </cell>
          <cell r="AU237">
            <v>45375.289537037039</v>
          </cell>
          <cell r="AV237"/>
          <cell r="AW237"/>
          <cell r="AX237"/>
          <cell r="AY237"/>
          <cell r="AZ237"/>
          <cell r="BA237"/>
          <cell r="BB237"/>
          <cell r="BC237"/>
          <cell r="BD237" t="str">
            <v>FOR AUDIT</v>
          </cell>
          <cell r="BE237" t="str">
            <v>PARTIALLY BILLED - 6/21/24 JSB</v>
          </cell>
          <cell r="BF237">
            <v>45339.289537037039</v>
          </cell>
          <cell r="BG237">
            <v>244.71046296296117</v>
          </cell>
          <cell r="BH237">
            <v>45330</v>
          </cell>
          <cell r="BI237">
            <v>45584</v>
          </cell>
        </row>
        <row r="238">
          <cell r="E238" t="str">
            <v>X23104038380</v>
          </cell>
          <cell r="F238" t="str">
            <v>FERDINAND GAW CHUA</v>
          </cell>
          <cell r="G238" t="str">
            <v>SAMPAGUITA, SAN ISIDRO, PARANAQUE</v>
          </cell>
          <cell r="H238" t="str">
            <v>PARAÑAQUE CITY</v>
          </cell>
          <cell r="I238" t="str">
            <v>PARAÑAQUE</v>
          </cell>
          <cell r="J238" t="str">
            <v>Encountered issue with HOA (resolved)
Schedule to meter 07/17/2024</v>
          </cell>
          <cell r="K238" t="str">
            <v>W/ ISSUE</v>
          </cell>
          <cell r="L238" t="str">
            <v>CHALLENGER</v>
          </cell>
          <cell r="M238" t="str">
            <v>TECO</v>
          </cell>
          <cell r="N238" t="str">
            <v>JSP</v>
          </cell>
          <cell r="O238">
            <v>134.95889999999997</v>
          </cell>
          <cell r="P238"/>
          <cell r="Q238">
            <v>230.47</v>
          </cell>
          <cell r="R238">
            <v>12</v>
          </cell>
          <cell r="S238" t="str">
            <v>NEW</v>
          </cell>
          <cell r="T238">
            <v>405865.39</v>
          </cell>
          <cell r="U238">
            <v>128968.13</v>
          </cell>
          <cell r="V238">
            <v>126044.83</v>
          </cell>
          <cell r="W238">
            <v>0.97733315975039725</v>
          </cell>
          <cell r="X238">
            <v>45405.372916666667</v>
          </cell>
          <cell r="Y238">
            <v>45411.606249999997</v>
          </cell>
          <cell r="Z238">
            <v>45406</v>
          </cell>
          <cell r="AA238"/>
          <cell r="AB238">
            <v>45491.393750000003</v>
          </cell>
          <cell r="AC238">
            <v>45804.808333333334</v>
          </cell>
          <cell r="AD238">
            <v>86.020833333335759</v>
          </cell>
          <cell r="AE238">
            <v>79.787500000005821</v>
          </cell>
          <cell r="AF238">
            <v>313.41458333333139</v>
          </cell>
          <cell r="AG238">
            <v>45427.241337719301</v>
          </cell>
          <cell r="AH238">
            <v>45436.872916666667</v>
          </cell>
          <cell r="AI238">
            <v>45455.372916666667</v>
          </cell>
          <cell r="AJ238">
            <v>2.5942791005291737</v>
          </cell>
          <cell r="AK238">
            <v>6.813360507246335</v>
          </cell>
          <cell r="AL238">
            <v>28</v>
          </cell>
          <cell r="AM238">
            <v>36</v>
          </cell>
          <cell r="AN238">
            <v>24.868421052631579</v>
          </cell>
          <cell r="AO238">
            <v>31.499999999999996</v>
          </cell>
          <cell r="AP238">
            <v>21.868421052631579</v>
          </cell>
          <cell r="AQ238">
            <v>46</v>
          </cell>
          <cell r="AR238">
            <v>36.800000000000004</v>
          </cell>
          <cell r="AS238">
            <v>31.800000000000004</v>
          </cell>
          <cell r="AT238">
            <v>45528.193750000006</v>
          </cell>
          <cell r="AU238">
            <v>45523.193750000006</v>
          </cell>
          <cell r="AV238"/>
          <cell r="AW238"/>
          <cell r="AX238"/>
          <cell r="AY238"/>
          <cell r="AZ238"/>
          <cell r="BA238"/>
          <cell r="BB238"/>
          <cell r="BC238"/>
          <cell r="BD238" t="str">
            <v>PAID</v>
          </cell>
          <cell r="BE238" t="str">
            <v>WITH BACKJOB</v>
          </cell>
          <cell r="BF238">
            <v>45494.393750000003</v>
          </cell>
          <cell r="BG238">
            <v>75.60624999999709</v>
          </cell>
          <cell r="BH238">
            <v>45491</v>
          </cell>
          <cell r="BI238">
            <v>45570</v>
          </cell>
        </row>
        <row r="239">
          <cell r="E239" t="str">
            <v>X23114573183</v>
          </cell>
          <cell r="F239" t="str">
            <v>RED FLOWER GARMENTS CO INC</v>
          </cell>
          <cell r="G239" t="str">
            <v>STA. ANA, SUN VALLEY SUBD, PARANAQUE</v>
          </cell>
          <cell r="H239" t="str">
            <v>PARAÑAQUE CITY</v>
          </cell>
          <cell r="I239" t="str">
            <v>PARAÑAQUE</v>
          </cell>
          <cell r="J239"/>
          <cell r="K239" t="str">
            <v>W/O ISSUE</v>
          </cell>
          <cell r="L239" t="str">
            <v>VJC</v>
          </cell>
          <cell r="M239" t="str">
            <v>CLOSE</v>
          </cell>
          <cell r="N239" t="str">
            <v>JSB</v>
          </cell>
          <cell r="O239">
            <v>12.350000000000001</v>
          </cell>
          <cell r="P239"/>
          <cell r="Q239">
            <v>964.72</v>
          </cell>
          <cell r="R239">
            <v>0</v>
          </cell>
          <cell r="S239" t="str">
            <v>TERMINATION</v>
          </cell>
          <cell r="T239">
            <v>28701.37</v>
          </cell>
          <cell r="U239">
            <v>20464.41</v>
          </cell>
          <cell r="V239">
            <v>20464.41</v>
          </cell>
          <cell r="W239">
            <v>1</v>
          </cell>
          <cell r="X239">
            <v>45356.715277777781</v>
          </cell>
          <cell r="Y239">
            <v>45362.386111111111</v>
          </cell>
          <cell r="Z239">
            <v>45357</v>
          </cell>
          <cell r="AA239"/>
          <cell r="AB239">
            <v>45363</v>
          </cell>
          <cell r="AC239">
            <v>45709.631944444445</v>
          </cell>
          <cell r="AD239">
            <v>6.2847222222189885</v>
          </cell>
          <cell r="AE239">
            <v>0.61388888888905058</v>
          </cell>
          <cell r="AF239">
            <v>346.63194444444525</v>
          </cell>
          <cell r="AG239">
            <v>45381.550329324171</v>
          </cell>
          <cell r="AH239">
            <v>45391.973009736546</v>
          </cell>
          <cell r="AI239">
            <v>45406.715277777781</v>
          </cell>
          <cell r="AJ239">
            <v>0.16933834876534495</v>
          </cell>
          <cell r="AK239">
            <v>6.3023989898990047</v>
          </cell>
          <cell r="AL239">
            <v>40</v>
          </cell>
          <cell r="AM239">
            <v>36</v>
          </cell>
          <cell r="AN239">
            <v>27.835051546391753</v>
          </cell>
          <cell r="AO239">
            <v>35.257731958762882</v>
          </cell>
          <cell r="AP239">
            <v>24.835051546391753</v>
          </cell>
          <cell r="AQ239">
            <v>55</v>
          </cell>
          <cell r="AR239">
            <v>44</v>
          </cell>
          <cell r="AS239">
            <v>39</v>
          </cell>
          <cell r="AT239">
            <v>45407</v>
          </cell>
          <cell r="AU239">
            <v>45402</v>
          </cell>
          <cell r="AV239"/>
          <cell r="AW239"/>
          <cell r="AX239"/>
          <cell r="AY239"/>
          <cell r="AZ239"/>
          <cell r="BA239"/>
          <cell r="BB239"/>
          <cell r="BC239"/>
          <cell r="BD239" t="str">
            <v>PAID</v>
          </cell>
          <cell r="BE239"/>
          <cell r="BF239">
            <v>45366</v>
          </cell>
          <cell r="BG239">
            <v>218</v>
          </cell>
          <cell r="BH239">
            <v>45363</v>
          </cell>
          <cell r="BI239">
            <v>45584</v>
          </cell>
        </row>
        <row r="240">
          <cell r="E240" t="str">
            <v>X24020497547</v>
          </cell>
          <cell r="F240" t="str">
            <v>JENELYN ASI CATUCOD</v>
          </cell>
          <cell r="G240" t="str">
            <v>BLOCK 6, BETTER LIVING ANX31 SUBD, PARANAQUE</v>
          </cell>
          <cell r="H240" t="str">
            <v>PARAÑAQUE CITY</v>
          </cell>
          <cell r="I240" t="str">
            <v>PARAÑAQUE</v>
          </cell>
          <cell r="J240" t="str">
            <v>3/27/24 - ROW issue for the truss guys on T2, T4, T6, T7 --&gt;&gt;resolved 4/4/24</v>
          </cell>
          <cell r="K240" t="str">
            <v>W/O ISSUE</v>
          </cell>
          <cell r="L240" t="str">
            <v>VJC</v>
          </cell>
          <cell r="M240" t="str">
            <v>FCOMP</v>
          </cell>
          <cell r="N240" t="str">
            <v>JSB</v>
          </cell>
          <cell r="O240">
            <v>198.34819999999993</v>
          </cell>
          <cell r="P240"/>
          <cell r="Q240">
            <v>964.72</v>
          </cell>
          <cell r="R240">
            <v>33</v>
          </cell>
          <cell r="S240" t="str">
            <v>NEW</v>
          </cell>
          <cell r="T240">
            <v>1098000.97</v>
          </cell>
          <cell r="U240">
            <v>184440.63999999996</v>
          </cell>
          <cell r="V240">
            <v>81743.28</v>
          </cell>
          <cell r="W240">
            <v>0.44319559940802644</v>
          </cell>
          <cell r="X240">
            <v>45366.673611111109</v>
          </cell>
          <cell r="Y240">
            <v>45373.509722222225</v>
          </cell>
          <cell r="Z240">
            <v>45370</v>
          </cell>
          <cell r="AA240"/>
          <cell r="AB240">
            <v>45404.634722222225</v>
          </cell>
          <cell r="AC240"/>
          <cell r="AD240">
            <v>37.961111111115315</v>
          </cell>
          <cell r="AE240">
            <v>31.125</v>
          </cell>
          <cell r="AF240">
            <v>-45404.634722222225</v>
          </cell>
          <cell r="AG240">
            <v>45391.508662657499</v>
          </cell>
          <cell r="AH240">
            <v>45401.931343069875</v>
          </cell>
          <cell r="AI240">
            <v>45416.673611111109</v>
          </cell>
          <cell r="AJ240">
            <v>1.0228410493828293</v>
          </cell>
          <cell r="AK240">
            <v>-825.53881313131319</v>
          </cell>
          <cell r="AL240">
            <v>40</v>
          </cell>
          <cell r="AM240">
            <v>36</v>
          </cell>
          <cell r="AN240">
            <v>27.835051546391753</v>
          </cell>
          <cell r="AO240">
            <v>35.257731958762882</v>
          </cell>
          <cell r="AP240">
            <v>24.835051546391753</v>
          </cell>
          <cell r="AQ240">
            <v>55</v>
          </cell>
          <cell r="AR240">
            <v>44</v>
          </cell>
          <cell r="AS240">
            <v>39</v>
          </cell>
          <cell r="AT240">
            <v>45448.634722222225</v>
          </cell>
          <cell r="AU240">
            <v>45443.634722222225</v>
          </cell>
          <cell r="AV240"/>
          <cell r="AW240"/>
          <cell r="AX240"/>
          <cell r="AY240"/>
          <cell r="AZ240"/>
          <cell r="BA240"/>
          <cell r="BB240"/>
          <cell r="BC240"/>
          <cell r="BD240" t="str">
            <v>ON GOING MAT RETURN</v>
          </cell>
          <cell r="BE240" t="str">
            <v>PARTIALLY BILLED - 6/21/24 JSB; WITH NTC</v>
          </cell>
          <cell r="BF240">
            <v>45407.634722222225</v>
          </cell>
          <cell r="BG240">
            <v>176.36527777777519</v>
          </cell>
          <cell r="BH240">
            <v>45404</v>
          </cell>
          <cell r="BI240">
            <v>45584</v>
          </cell>
        </row>
        <row r="241">
          <cell r="E241" t="str">
            <v>X23114500278</v>
          </cell>
          <cell r="F241" t="str">
            <v>R.E.J. COM'L CORP.</v>
          </cell>
          <cell r="G241" t="str">
            <v>V. DE LEON, STO. NINO, PARANAQUE</v>
          </cell>
          <cell r="H241" t="str">
            <v>PARAÑAQUE CITY</v>
          </cell>
          <cell r="I241" t="str">
            <v>PARAÑAQUE</v>
          </cell>
          <cell r="J241" t="str">
            <v>RTPI June 10 night</v>
          </cell>
          <cell r="K241" t="str">
            <v>W/ ISSUE</v>
          </cell>
          <cell r="L241" t="str">
            <v>CHALLENGER</v>
          </cell>
          <cell r="M241" t="str">
            <v>FCOMP</v>
          </cell>
          <cell r="N241" t="str">
            <v>JSP</v>
          </cell>
          <cell r="O241">
            <v>82.766300000000015</v>
          </cell>
          <cell r="P241"/>
          <cell r="Q241">
            <v>306.25</v>
          </cell>
          <cell r="R241">
            <v>263</v>
          </cell>
          <cell r="S241" t="str">
            <v>NEW</v>
          </cell>
          <cell r="T241">
            <v>1126643.1599999999</v>
          </cell>
          <cell r="U241">
            <v>171516.54000000004</v>
          </cell>
          <cell r="V241">
            <v>150142.65</v>
          </cell>
          <cell r="W241">
            <v>0.87538292225344538</v>
          </cell>
          <cell r="X241">
            <v>45376.670138888891</v>
          </cell>
          <cell r="Y241">
            <v>45383.37222222222</v>
          </cell>
          <cell r="Z241">
            <v>45377</v>
          </cell>
          <cell r="AA241"/>
          <cell r="AB241">
            <v>45481.540277777778</v>
          </cell>
          <cell r="AC241"/>
          <cell r="AD241">
            <v>104.8701388888876</v>
          </cell>
          <cell r="AE241">
            <v>98.168055555557657</v>
          </cell>
          <cell r="AF241">
            <v>-45481.540277777778</v>
          </cell>
          <cell r="AG241">
            <v>45396.170138888891</v>
          </cell>
          <cell r="AH241">
            <v>45405.170138888891</v>
          </cell>
          <cell r="AI241">
            <v>45426.670138888891</v>
          </cell>
          <cell r="AJ241">
            <v>3.4956712962962531</v>
          </cell>
          <cell r="AK241">
            <v>-947.53208912037042</v>
          </cell>
          <cell r="AL241">
            <v>30</v>
          </cell>
          <cell r="AM241">
            <v>30</v>
          </cell>
          <cell r="AN241">
            <v>22.5</v>
          </cell>
          <cell r="AO241">
            <v>28.5</v>
          </cell>
          <cell r="AP241">
            <v>19.5</v>
          </cell>
          <cell r="AQ241">
            <v>48</v>
          </cell>
          <cell r="AR241">
            <v>38.400000000000006</v>
          </cell>
          <cell r="AS241">
            <v>33.400000000000006</v>
          </cell>
          <cell r="AT241">
            <v>45519.94027777778</v>
          </cell>
          <cell r="AU241">
            <v>45514.94027777778</v>
          </cell>
          <cell r="AV241"/>
          <cell r="AW241"/>
          <cell r="AX241"/>
          <cell r="AY241"/>
          <cell r="AZ241"/>
          <cell r="BA241"/>
          <cell r="BB241"/>
          <cell r="BC241"/>
          <cell r="BD241" t="str">
            <v>FOR AUDIT</v>
          </cell>
          <cell r="BE241" t="str">
            <v>PARTIALLY BILLED</v>
          </cell>
          <cell r="BF241">
            <v>45484.540277777778</v>
          </cell>
          <cell r="BG241">
            <v>99.459722222221899</v>
          </cell>
          <cell r="BH241">
            <v>45481</v>
          </cell>
          <cell r="BI241">
            <v>45584</v>
          </cell>
        </row>
        <row r="242">
          <cell r="E242" t="str">
            <v>X23124805460</v>
          </cell>
          <cell r="F242" t="str">
            <v>CARLSON CHEN CAI</v>
          </cell>
          <cell r="G242" t="str">
            <v>BLK 5, PALM COAST MARINA, PARANAQUE</v>
          </cell>
          <cell r="H242" t="str">
            <v>PARAÑAQUE CITY</v>
          </cell>
          <cell r="I242" t="str">
            <v>PARAÑAQUE</v>
          </cell>
          <cell r="J242"/>
          <cell r="K242" t="str">
            <v>W/O ISSUE</v>
          </cell>
          <cell r="L242" t="str">
            <v>VJC</v>
          </cell>
          <cell r="M242" t="str">
            <v>FCOMP</v>
          </cell>
          <cell r="N242" t="str">
            <v>JSB</v>
          </cell>
          <cell r="O242">
            <v>159.20910000000001</v>
          </cell>
          <cell r="P242"/>
          <cell r="Q242">
            <v>964.72</v>
          </cell>
          <cell r="R242">
            <v>74</v>
          </cell>
          <cell r="S242" t="str">
            <v>NEW</v>
          </cell>
          <cell r="T242">
            <v>438866.71</v>
          </cell>
          <cell r="U242">
            <v>96740.64</v>
          </cell>
          <cell r="V242">
            <v>40191.879999999997</v>
          </cell>
          <cell r="W242">
            <v>0.41546014167365442</v>
          </cell>
          <cell r="X242">
            <v>45420.627083333333</v>
          </cell>
          <cell r="Y242">
            <v>45422.637233796297</v>
          </cell>
          <cell r="Z242">
            <v>45425</v>
          </cell>
          <cell r="AA242"/>
          <cell r="AB242">
            <v>45483</v>
          </cell>
          <cell r="AC242"/>
          <cell r="AD242">
            <v>62.372916666667152</v>
          </cell>
          <cell r="AE242">
            <v>60.362766203703359</v>
          </cell>
          <cell r="AF242">
            <v>-45483</v>
          </cell>
          <cell r="AG242">
            <v>45444.32865401396</v>
          </cell>
          <cell r="AH242">
            <v>45454.449072862131</v>
          </cell>
          <cell r="AI242">
            <v>45470.627083333333</v>
          </cell>
          <cell r="AJ242">
            <v>1.751945159313739</v>
          </cell>
          <cell r="AK242">
            <v>-826.9636363636364</v>
          </cell>
          <cell r="AL242">
            <v>40</v>
          </cell>
          <cell r="AM242">
            <v>34</v>
          </cell>
          <cell r="AN242">
            <v>26.701570680628272</v>
          </cell>
          <cell r="AO242">
            <v>33.821989528795811</v>
          </cell>
          <cell r="AP242">
            <v>23.701570680628272</v>
          </cell>
          <cell r="AQ242">
            <v>55</v>
          </cell>
          <cell r="AR242">
            <v>44</v>
          </cell>
          <cell r="AS242">
            <v>39</v>
          </cell>
          <cell r="AT242">
            <v>45527</v>
          </cell>
          <cell r="AU242">
            <v>45522</v>
          </cell>
          <cell r="AV242"/>
          <cell r="AW242"/>
          <cell r="AX242"/>
          <cell r="AY242"/>
          <cell r="AZ242"/>
          <cell r="BA242"/>
          <cell r="BB242"/>
          <cell r="BC242"/>
          <cell r="BD242" t="str">
            <v>FOR AUDIT</v>
          </cell>
          <cell r="BE242" t="str">
            <v>PARTIALLY BILLED -1/15/25 JSB</v>
          </cell>
          <cell r="BF242">
            <v>45486</v>
          </cell>
          <cell r="BG242">
            <v>98</v>
          </cell>
          <cell r="BH242">
            <v>45483</v>
          </cell>
          <cell r="BI242">
            <v>45584</v>
          </cell>
        </row>
        <row r="243">
          <cell r="E243" t="str">
            <v>R22837793</v>
          </cell>
          <cell r="F243" t="str">
            <v>LUI, CHAD ALFRED SO, HMB</v>
          </cell>
          <cell r="G243" t="str">
            <v>BLK 6, PALM COAST MARINA, PARANAQUE</v>
          </cell>
          <cell r="H243" t="str">
            <v>PARAÑAQUE CITY</v>
          </cell>
          <cell r="I243" t="str">
            <v>PARAÑAQUE</v>
          </cell>
          <cell r="J243" t="str">
            <v>For SSP on July 19 (10AM-2PM) - cancelled due to PCA Priority</v>
          </cell>
          <cell r="K243" t="str">
            <v>W/O ISSUE</v>
          </cell>
          <cell r="L243" t="str">
            <v>VJC</v>
          </cell>
          <cell r="M243" t="str">
            <v>FCOMP</v>
          </cell>
          <cell r="N243" t="str">
            <v>JSB</v>
          </cell>
          <cell r="O243">
            <v>341.33890000000002</v>
          </cell>
          <cell r="P243"/>
          <cell r="Q243">
            <v>271.47000000000003</v>
          </cell>
          <cell r="R243">
            <v>0</v>
          </cell>
          <cell r="S243" t="str">
            <v>PCA RELOC</v>
          </cell>
          <cell r="T243">
            <v>544752.43000000005</v>
          </cell>
          <cell r="U243">
            <v>211514.74</v>
          </cell>
          <cell r="V243">
            <v>92155.41</v>
          </cell>
          <cell r="W243">
            <v>0.43569261414121779</v>
          </cell>
          <cell r="X243">
            <v>45422.660416666666</v>
          </cell>
          <cell r="Y243">
            <v>45426.632638888892</v>
          </cell>
          <cell r="Z243">
            <v>45425</v>
          </cell>
          <cell r="AA243"/>
          <cell r="AB243">
            <v>45535</v>
          </cell>
          <cell r="AC243"/>
          <cell r="AD243">
            <v>112.3395833333343</v>
          </cell>
          <cell r="AE243">
            <v>108.36736111110804</v>
          </cell>
          <cell r="AF243">
            <v>-45535</v>
          </cell>
          <cell r="AG243">
            <v>45444.528837719299</v>
          </cell>
          <cell r="AH243">
            <v>45454.160416666666</v>
          </cell>
          <cell r="AI243">
            <v>45472.660416666666</v>
          </cell>
          <cell r="AJ243">
            <v>3.3880191798942092</v>
          </cell>
          <cell r="AK243">
            <v>-989.89130434782612</v>
          </cell>
          <cell r="AL243">
            <v>28</v>
          </cell>
          <cell r="AM243">
            <v>36</v>
          </cell>
          <cell r="AN243">
            <v>24.868421052631579</v>
          </cell>
          <cell r="AO243">
            <v>31.499999999999996</v>
          </cell>
          <cell r="AP243">
            <v>21.868421052631579</v>
          </cell>
          <cell r="AQ243">
            <v>46</v>
          </cell>
          <cell r="AR243">
            <v>36.800000000000004</v>
          </cell>
          <cell r="AS243">
            <v>31.800000000000004</v>
          </cell>
          <cell r="AT243">
            <v>45571.8</v>
          </cell>
          <cell r="AU243">
            <v>45566.8</v>
          </cell>
          <cell r="AV243"/>
          <cell r="AW243"/>
          <cell r="AX243"/>
          <cell r="AY243"/>
          <cell r="AZ243"/>
          <cell r="BA243"/>
          <cell r="BB243"/>
          <cell r="BC243"/>
          <cell r="BD243" t="str">
            <v>FOR AUDIT</v>
          </cell>
          <cell r="BE243" t="str">
            <v>PARTIALLY BILLED 1-14-25 JSB</v>
          </cell>
          <cell r="BF243">
            <v>45538</v>
          </cell>
          <cell r="BG243">
            <v>46</v>
          </cell>
          <cell r="BH243">
            <v>45535</v>
          </cell>
          <cell r="BI243">
            <v>45584</v>
          </cell>
        </row>
        <row r="244">
          <cell r="E244" t="str">
            <v>X24041003114</v>
          </cell>
          <cell r="F244" t="str">
            <v>ASSOCIATED FREIGHT CONSOLIDATORS, INC.</v>
          </cell>
          <cell r="G244" t="str">
            <v>KAINGIN RD., KAINGIN, PARANAQUE</v>
          </cell>
          <cell r="H244" t="str">
            <v>PARAÑAQUE CITY</v>
          </cell>
          <cell r="I244" t="str">
            <v>PARAÑAQUE</v>
          </cell>
          <cell r="J244"/>
          <cell r="K244"/>
          <cell r="L244" t="str">
            <v>CHALLENGER</v>
          </cell>
          <cell r="M244" t="str">
            <v>TECO</v>
          </cell>
          <cell r="N244" t="str">
            <v>CLG</v>
          </cell>
          <cell r="O244">
            <v>99.8643</v>
          </cell>
          <cell r="P244"/>
          <cell r="Q244">
            <v>136.16999999999999</v>
          </cell>
          <cell r="R244">
            <v>156</v>
          </cell>
          <cell r="S244" t="str">
            <v>MODIFICATION</v>
          </cell>
          <cell r="T244">
            <v>691053.38</v>
          </cell>
          <cell r="U244">
            <v>80450.429999999993</v>
          </cell>
          <cell r="V244">
            <v>75784.41</v>
          </cell>
          <cell r="W244">
            <v>0.94200130440570684</v>
          </cell>
          <cell r="X244">
            <v>45495.670138888891</v>
          </cell>
          <cell r="Y244">
            <v>45499.536111111112</v>
          </cell>
          <cell r="Z244">
            <v>45496</v>
          </cell>
          <cell r="AA244"/>
          <cell r="AB244">
            <v>45547.424305555556</v>
          </cell>
          <cell r="AC244">
            <v>45828</v>
          </cell>
          <cell r="AD244">
            <v>51.754166666665697</v>
          </cell>
          <cell r="AE244">
            <v>47.888194444443798</v>
          </cell>
          <cell r="AF244">
            <v>280.5756944444438</v>
          </cell>
          <cell r="AG244">
            <v>45515.116182054357</v>
          </cell>
          <cell r="AH244">
            <v>45524.101793565147</v>
          </cell>
          <cell r="AI244">
            <v>45545.670138888891</v>
          </cell>
          <cell r="AJ244">
            <v>1.7292858573717624</v>
          </cell>
          <cell r="AK244">
            <v>6.376720328282814</v>
          </cell>
          <cell r="AL244">
            <v>26</v>
          </cell>
          <cell r="AM244">
            <v>32</v>
          </cell>
          <cell r="AN244">
            <v>22.446043165467625</v>
          </cell>
          <cell r="AO244">
            <v>28.431654676258994</v>
          </cell>
          <cell r="AP244">
            <v>19.446043165467625</v>
          </cell>
          <cell r="AQ244">
            <v>44</v>
          </cell>
          <cell r="AR244">
            <v>35.200000000000003</v>
          </cell>
          <cell r="AS244">
            <v>30.200000000000003</v>
          </cell>
          <cell r="AT244">
            <v>45582.624305555553</v>
          </cell>
          <cell r="AU244">
            <v>45577.624305555553</v>
          </cell>
          <cell r="AV244"/>
          <cell r="AW244"/>
          <cell r="AX244"/>
          <cell r="AY244"/>
          <cell r="AZ244"/>
          <cell r="BA244"/>
          <cell r="BB244"/>
          <cell r="BC244"/>
          <cell r="BD244" t="str">
            <v>PAID</v>
          </cell>
          <cell r="BE244"/>
          <cell r="BF244">
            <v>45550.424305555556</v>
          </cell>
          <cell r="BG244">
            <v>33.575694444443798</v>
          </cell>
          <cell r="BH244">
            <v>45547</v>
          </cell>
          <cell r="BI244">
            <v>45584</v>
          </cell>
        </row>
        <row r="245">
          <cell r="E245" t="str">
            <v>X24030870954</v>
          </cell>
          <cell r="F245" t="str">
            <v>RINO DUTERTE BALO</v>
          </cell>
          <cell r="G245" t="str">
            <v>ROAD 1, NORTH DAANG HARI, TAGUIG CITY</v>
          </cell>
          <cell r="H245" t="str">
            <v>TAGUIG CITY</v>
          </cell>
          <cell r="I245" t="str">
            <v>PARAÑAQUE</v>
          </cell>
          <cell r="J245"/>
          <cell r="K245" t="str">
            <v>W/O ISSUE</v>
          </cell>
          <cell r="L245" t="str">
            <v>VJC</v>
          </cell>
          <cell r="M245" t="str">
            <v>FCOMP</v>
          </cell>
          <cell r="N245" t="str">
            <v>JSB</v>
          </cell>
          <cell r="O245">
            <v>4.3600000000000003</v>
          </cell>
          <cell r="P245"/>
          <cell r="Q245">
            <v>964.72</v>
          </cell>
          <cell r="R245">
            <v>16.5</v>
          </cell>
          <cell r="S245" t="str">
            <v>NEW</v>
          </cell>
          <cell r="T245">
            <v>21766.84</v>
          </cell>
          <cell r="U245">
            <v>3510.98</v>
          </cell>
          <cell r="V245">
            <v>2907.04</v>
          </cell>
          <cell r="W245">
            <v>0.82798534881998753</v>
          </cell>
          <cell r="X245">
            <v>45445.656944444447</v>
          </cell>
          <cell r="Y245">
            <v>45449.517361111109</v>
          </cell>
          <cell r="Z245">
            <v>45447</v>
          </cell>
          <cell r="AA245"/>
          <cell r="AB245">
            <v>45467.262499999997</v>
          </cell>
          <cell r="AC245"/>
          <cell r="AD245">
            <v>21.605555555550382</v>
          </cell>
          <cell r="AE245">
            <v>17.745138888887595</v>
          </cell>
          <cell r="AF245">
            <v>-45467.262499999997</v>
          </cell>
          <cell r="AG245">
            <v>45470.491995990837</v>
          </cell>
          <cell r="AH245">
            <v>45480.914676403212</v>
          </cell>
          <cell r="AI245">
            <v>45495.656944444447</v>
          </cell>
          <cell r="AJ245">
            <v>0.58214969135788519</v>
          </cell>
          <cell r="AK245">
            <v>-826.6774999999999</v>
          </cell>
          <cell r="AL245">
            <v>40</v>
          </cell>
          <cell r="AM245">
            <v>36</v>
          </cell>
          <cell r="AN245">
            <v>27.835051546391753</v>
          </cell>
          <cell r="AO245">
            <v>35.257731958762882</v>
          </cell>
          <cell r="AP245">
            <v>24.835051546391753</v>
          </cell>
          <cell r="AQ245">
            <v>55</v>
          </cell>
          <cell r="AR245">
            <v>44</v>
          </cell>
          <cell r="AS245">
            <v>39</v>
          </cell>
          <cell r="AT245">
            <v>45511.262499999997</v>
          </cell>
          <cell r="AU245">
            <v>45506.262499999997</v>
          </cell>
          <cell r="AV245"/>
          <cell r="AW245"/>
          <cell r="AX245"/>
          <cell r="AY245"/>
          <cell r="AZ245"/>
          <cell r="BA245"/>
          <cell r="BB245"/>
          <cell r="BC245"/>
          <cell r="BD245" t="str">
            <v>FOR AUDIT</v>
          </cell>
          <cell r="BE245" t="str">
            <v>FULLY BILLED</v>
          </cell>
          <cell r="BF245">
            <v>45470.262499999997</v>
          </cell>
          <cell r="BG245">
            <v>113.73750000000291</v>
          </cell>
          <cell r="BH245">
            <v>45467</v>
          </cell>
          <cell r="BI245">
            <v>45584</v>
          </cell>
        </row>
        <row r="246">
          <cell r="E246" t="str">
            <v>X24041171066</v>
          </cell>
          <cell r="F246" t="str">
            <v>1218 SOLUTIONS INC</v>
          </cell>
          <cell r="G246" t="str">
            <v>EMELIA, SAN ISIDRO, PARANAQUE</v>
          </cell>
          <cell r="H246" t="str">
            <v>PARAÑAQUE CITY</v>
          </cell>
          <cell r="I246" t="str">
            <v>PARAÑAQUE</v>
          </cell>
          <cell r="J246"/>
          <cell r="K246" t="str">
            <v>W/O ISSUE</v>
          </cell>
          <cell r="L246" t="str">
            <v>CHALLENGER</v>
          </cell>
          <cell r="M246" t="str">
            <v>CLOSE</v>
          </cell>
          <cell r="N246" t="str">
            <v>JGR</v>
          </cell>
          <cell r="O246">
            <v>15.904999999999999</v>
          </cell>
          <cell r="P246"/>
          <cell r="Q246">
            <v>21.77</v>
          </cell>
          <cell r="R246">
            <v>34</v>
          </cell>
          <cell r="S246" t="str">
            <v>NEW</v>
          </cell>
          <cell r="T246">
            <v>236221.9</v>
          </cell>
          <cell r="U246">
            <v>12807.85</v>
          </cell>
          <cell r="V246">
            <v>12557.93</v>
          </cell>
          <cell r="W246">
            <v>0.98048696697728344</v>
          </cell>
          <cell r="X246">
            <v>45541.609768518516</v>
          </cell>
          <cell r="Y246">
            <v>45547.625</v>
          </cell>
          <cell r="Z246">
            <v>45547</v>
          </cell>
          <cell r="AA246">
            <v>45553</v>
          </cell>
          <cell r="AB246">
            <v>45553.529166666667</v>
          </cell>
          <cell r="AC246">
            <v>45751.627083333333</v>
          </cell>
          <cell r="AD246">
            <v>11.919398148151231</v>
          </cell>
          <cell r="AE246">
            <v>5.9041666666671517</v>
          </cell>
          <cell r="AF246">
            <v>198.0979166666657</v>
          </cell>
          <cell r="AG246">
            <v>45560.383962066902</v>
          </cell>
          <cell r="AH246">
            <v>45569.190413679804</v>
          </cell>
          <cell r="AI246">
            <v>45591.609768518516</v>
          </cell>
          <cell r="AJ246">
            <v>0.41055704732520903</v>
          </cell>
          <cell r="AK246">
            <v>4.9524479166666424</v>
          </cell>
          <cell r="AL246">
            <v>20</v>
          </cell>
          <cell r="AM246">
            <v>36</v>
          </cell>
          <cell r="AN246">
            <v>21.774193548387096</v>
          </cell>
          <cell r="AO246">
            <v>27.58064516129032</v>
          </cell>
          <cell r="AP246">
            <v>18.774193548387096</v>
          </cell>
          <cell r="AQ246">
            <v>40</v>
          </cell>
          <cell r="AR246">
            <v>32</v>
          </cell>
          <cell r="AS246">
            <v>27</v>
          </cell>
          <cell r="AT246">
            <v>45585.529166666667</v>
          </cell>
          <cell r="AU246">
            <v>45580.529166666667</v>
          </cell>
          <cell r="AV246"/>
          <cell r="AW246"/>
          <cell r="AX246"/>
          <cell r="AY246"/>
          <cell r="AZ246"/>
          <cell r="BA246"/>
          <cell r="BB246"/>
          <cell r="BC246"/>
          <cell r="BD246" t="str">
            <v>PAID</v>
          </cell>
          <cell r="BE246" t="str">
            <v>WITH BACKJOB</v>
          </cell>
          <cell r="BF246">
            <v>45556.529166666667</v>
          </cell>
          <cell r="BG246">
            <v>27.470833333332848</v>
          </cell>
          <cell r="BH246">
            <v>45553</v>
          </cell>
          <cell r="BI246">
            <v>45584</v>
          </cell>
        </row>
        <row r="247">
          <cell r="E247" t="str">
            <v>X24041171063</v>
          </cell>
          <cell r="F247" t="str">
            <v>1218 SOLUTIONS INC</v>
          </cell>
          <cell r="G247" t="str">
            <v>EMELIA, SAN ISIDRO, PARANAQUE</v>
          </cell>
          <cell r="H247" t="str">
            <v>PARAÑAQUE CITY</v>
          </cell>
          <cell r="I247" t="str">
            <v>PARAÑAQUE</v>
          </cell>
          <cell r="J247"/>
          <cell r="K247" t="str">
            <v>W/O ISSUE</v>
          </cell>
          <cell r="L247" t="str">
            <v>CHALLENGER</v>
          </cell>
          <cell r="M247" t="str">
            <v>CLOSE</v>
          </cell>
          <cell r="N247" t="str">
            <v>JSP</v>
          </cell>
          <cell r="O247">
            <v>37.219000000000001</v>
          </cell>
          <cell r="P247"/>
          <cell r="Q247">
            <v>58.3</v>
          </cell>
          <cell r="R247">
            <v>0</v>
          </cell>
          <cell r="S247" t="str">
            <v>NEW</v>
          </cell>
          <cell r="T247">
            <v>193214.11</v>
          </cell>
          <cell r="U247">
            <v>29971.57</v>
          </cell>
          <cell r="V247">
            <v>40582.43</v>
          </cell>
          <cell r="W247">
            <v>1.3540308365561098</v>
          </cell>
          <cell r="X247">
            <v>45526.675694444442</v>
          </cell>
          <cell r="Y247">
            <v>45533.351388888892</v>
          </cell>
          <cell r="Z247">
            <v>45531</v>
          </cell>
          <cell r="AA247"/>
          <cell r="AB247">
            <v>45553.415277777778</v>
          </cell>
          <cell r="AC247">
            <v>45734</v>
          </cell>
          <cell r="AD247">
            <v>26.739583333335759</v>
          </cell>
          <cell r="AE247">
            <v>20.06388888888614</v>
          </cell>
          <cell r="AF247">
            <v>180.5847222222219</v>
          </cell>
          <cell r="AG247">
            <v>45546.761196303181</v>
          </cell>
          <cell r="AH247">
            <v>45555.917330132172</v>
          </cell>
          <cell r="AI247">
            <v>45576.675694444442</v>
          </cell>
          <cell r="AJ247">
            <v>0.86871351650571493</v>
          </cell>
          <cell r="AK247">
            <v>4.2996362433862361</v>
          </cell>
          <cell r="AL247">
            <v>23</v>
          </cell>
          <cell r="AM247">
            <v>36</v>
          </cell>
          <cell r="AN247">
            <v>23.085501858736059</v>
          </cell>
          <cell r="AO247">
            <v>29.241635687732341</v>
          </cell>
          <cell r="AP247">
            <v>20.085501858736059</v>
          </cell>
          <cell r="AQ247">
            <v>42</v>
          </cell>
          <cell r="AR247">
            <v>33.6</v>
          </cell>
          <cell r="AS247">
            <v>28.6</v>
          </cell>
          <cell r="AT247">
            <v>45587.015277777777</v>
          </cell>
          <cell r="AU247">
            <v>45582.015277777777</v>
          </cell>
          <cell r="AV247"/>
          <cell r="AW247"/>
          <cell r="AX247"/>
          <cell r="AY247"/>
          <cell r="AZ247"/>
          <cell r="BA247"/>
          <cell r="BB247"/>
          <cell r="BC247"/>
          <cell r="BD247" t="str">
            <v>PAID</v>
          </cell>
          <cell r="BE247"/>
          <cell r="BF247">
            <v>45556.415277777778</v>
          </cell>
          <cell r="BG247">
            <v>27.584722222221899</v>
          </cell>
          <cell r="BH247">
            <v>45553</v>
          </cell>
          <cell r="BI247">
            <v>45584</v>
          </cell>
        </row>
        <row r="248">
          <cell r="E248" t="str">
            <v>X24020630735</v>
          </cell>
          <cell r="F248" t="str">
            <v>ROBINSON'S SUPERMARKET CORPORATION</v>
          </cell>
          <cell r="G248" t="str">
            <v>GLORIA DIAZ, BF RESORT VILL, LAS PINAS CITY</v>
          </cell>
          <cell r="H248" t="str">
            <v>LAS PIÑAS CITY</v>
          </cell>
          <cell r="I248" t="str">
            <v>PARAÑAQUE</v>
          </cell>
          <cell r="J248" t="str">
            <v>for FCOMP</v>
          </cell>
          <cell r="K248" t="str">
            <v>W/O ISSUE</v>
          </cell>
          <cell r="L248" t="str">
            <v>CHALLENGER</v>
          </cell>
          <cell r="M248" t="str">
            <v>FCOMP</v>
          </cell>
          <cell r="N248" t="str">
            <v>CLG</v>
          </cell>
          <cell r="O248">
            <v>77.147400000000005</v>
          </cell>
          <cell r="P248"/>
          <cell r="Q248">
            <v>108.68</v>
          </cell>
          <cell r="R248">
            <v>58</v>
          </cell>
          <cell r="S248" t="str">
            <v>NEW</v>
          </cell>
          <cell r="T248">
            <v>477975.56</v>
          </cell>
          <cell r="U248">
            <v>62124.93</v>
          </cell>
          <cell r="V248">
            <v>30420.59</v>
          </cell>
          <cell r="W248">
            <v>0.48966799640659553</v>
          </cell>
          <cell r="X248">
            <v>45436.670138888891</v>
          </cell>
          <cell r="Y248">
            <v>45441.457638888889</v>
          </cell>
          <cell r="Z248">
            <v>45442</v>
          </cell>
          <cell r="AA248"/>
          <cell r="AB248">
            <v>45449.567361111112</v>
          </cell>
          <cell r="AC248"/>
          <cell r="AD248">
            <v>12.897222222221899</v>
          </cell>
          <cell r="AE248">
            <v>8.109722222223354</v>
          </cell>
          <cell r="AF248">
            <v>-45449.567361111112</v>
          </cell>
          <cell r="AG248">
            <v>45457.015209311423</v>
          </cell>
          <cell r="AH248">
            <v>45466.2405614241</v>
          </cell>
          <cell r="AI248">
            <v>45486.670138888891</v>
          </cell>
          <cell r="AJ248">
            <v>0.41434514831572616</v>
          </cell>
          <cell r="AK248">
            <v>-1032.9447127525252</v>
          </cell>
          <cell r="AL248">
            <v>26</v>
          </cell>
          <cell r="AM248">
            <v>34</v>
          </cell>
          <cell r="AN248">
            <v>23.345070422535212</v>
          </cell>
          <cell r="AO248">
            <v>29.570422535211268</v>
          </cell>
          <cell r="AP248">
            <v>20.345070422535212</v>
          </cell>
          <cell r="AQ248">
            <v>44</v>
          </cell>
          <cell r="AR248">
            <v>35.200000000000003</v>
          </cell>
          <cell r="AS248">
            <v>30.200000000000003</v>
          </cell>
          <cell r="AT248">
            <v>45484.767361111109</v>
          </cell>
          <cell r="AU248">
            <v>45479.767361111109</v>
          </cell>
          <cell r="AV248"/>
          <cell r="AW248"/>
          <cell r="AX248"/>
          <cell r="AY248"/>
          <cell r="AZ248"/>
          <cell r="BA248"/>
          <cell r="BB248"/>
          <cell r="BC248"/>
          <cell r="BD248" t="str">
            <v>FOR AUDIT</v>
          </cell>
          <cell r="BE248" t="str">
            <v>PARTIALLY BILLED</v>
          </cell>
          <cell r="BF248">
            <v>45452.567361111112</v>
          </cell>
          <cell r="BG248">
            <v>131.4326388888876</v>
          </cell>
          <cell r="BH248">
            <v>45449</v>
          </cell>
          <cell r="BI248">
            <v>45584</v>
          </cell>
        </row>
        <row r="249">
          <cell r="E249" t="str">
            <v>X23104038391</v>
          </cell>
          <cell r="F249" t="str">
            <v>FERDINAND GAW CHUA</v>
          </cell>
          <cell r="G249" t="str">
            <v>SAMPAGUITA, SAN ISIDRO, PARANAQUE</v>
          </cell>
          <cell r="H249" t="str">
            <v>PARAÑAQUE CITY</v>
          </cell>
          <cell r="I249" t="str">
            <v>PARAÑAQUE</v>
          </cell>
          <cell r="J249" t="str">
            <v>Encountered issue with HOA (resolved)
Schedule to meter 07/17/2024</v>
          </cell>
          <cell r="K249" t="str">
            <v>(R) W/O ISSUE</v>
          </cell>
          <cell r="L249" t="str">
            <v>CHALLENGER</v>
          </cell>
          <cell r="M249" t="str">
            <v>CLOSE</v>
          </cell>
          <cell r="N249" t="str">
            <v>JSP</v>
          </cell>
          <cell r="O249">
            <v>10.312799999999999</v>
          </cell>
          <cell r="P249"/>
          <cell r="Q249">
            <v>17.37</v>
          </cell>
          <cell r="R249">
            <v>12</v>
          </cell>
          <cell r="S249" t="str">
            <v>NEW</v>
          </cell>
          <cell r="T249">
            <v>135838.1</v>
          </cell>
          <cell r="U249">
            <v>10267.5</v>
          </cell>
          <cell r="V249">
            <v>10267.5</v>
          </cell>
          <cell r="W249">
            <v>1</v>
          </cell>
          <cell r="X249">
            <v>45405.683333333334</v>
          </cell>
          <cell r="Y249">
            <v>45411.60833333333</v>
          </cell>
          <cell r="Z249">
            <v>45406</v>
          </cell>
          <cell r="AA249"/>
          <cell r="AB249">
            <v>45491.395138888889</v>
          </cell>
          <cell r="AC249">
            <v>45736.840277777781</v>
          </cell>
          <cell r="AD249">
            <v>85.711805555554747</v>
          </cell>
          <cell r="AE249">
            <v>79.786805555559113</v>
          </cell>
          <cell r="AF249">
            <v>245.44513888889196</v>
          </cell>
          <cell r="AG249">
            <v>45424.457526881721</v>
          </cell>
          <cell r="AH249">
            <v>45433.263978494622</v>
          </cell>
          <cell r="AI249">
            <v>45455.683333333334</v>
          </cell>
          <cell r="AJ249">
            <v>2.9522955246913303</v>
          </cell>
          <cell r="AK249">
            <v>6.1361284722222988</v>
          </cell>
          <cell r="AL249">
            <v>20</v>
          </cell>
          <cell r="AM249">
            <v>36</v>
          </cell>
          <cell r="AN249">
            <v>21.774193548387096</v>
          </cell>
          <cell r="AO249">
            <v>27.58064516129032</v>
          </cell>
          <cell r="AP249">
            <v>18.774193548387096</v>
          </cell>
          <cell r="AQ249">
            <v>40</v>
          </cell>
          <cell r="AR249">
            <v>32</v>
          </cell>
          <cell r="AS249">
            <v>27</v>
          </cell>
          <cell r="AT249">
            <v>45523.395138888889</v>
          </cell>
          <cell r="AU249">
            <v>45518.395138888889</v>
          </cell>
          <cell r="AV249"/>
          <cell r="AW249"/>
          <cell r="AX249"/>
          <cell r="AY249"/>
          <cell r="AZ249"/>
          <cell r="BA249"/>
          <cell r="BB249"/>
          <cell r="BC249"/>
          <cell r="BD249" t="str">
            <v>PAID</v>
          </cell>
          <cell r="BE249"/>
          <cell r="BF249">
            <v>45494.395138888889</v>
          </cell>
          <cell r="BG249">
            <v>89.604861111110949</v>
          </cell>
          <cell r="BH249">
            <v>45491</v>
          </cell>
          <cell r="BI249">
            <v>45584</v>
          </cell>
        </row>
        <row r="250">
          <cell r="E250" t="str">
            <v>X24083139373</v>
          </cell>
          <cell r="F250" t="str">
            <v>PARAISO EN LA TIERRA AND DEVELOPMENT CORPORATION</v>
          </cell>
          <cell r="G250" t="str">
            <v>CUASAY, ZONE 1, TAGUIG CITY</v>
          </cell>
          <cell r="H250" t="str">
            <v>TAGUIG CITY</v>
          </cell>
          <cell r="I250" t="str">
            <v>PARAÑAQUE</v>
          </cell>
          <cell r="J250"/>
          <cell r="K250" t="str">
            <v>W/O ISSUE</v>
          </cell>
          <cell r="L250" t="str">
            <v>VJC</v>
          </cell>
          <cell r="M250" t="str">
            <v>FCOMP</v>
          </cell>
          <cell r="N250" t="str">
            <v>JMM</v>
          </cell>
          <cell r="O250">
            <v>13.597300000000001</v>
          </cell>
          <cell r="P250"/>
          <cell r="Q250">
            <v>18.37</v>
          </cell>
          <cell r="R250">
            <v>19</v>
          </cell>
          <cell r="S250" t="str">
            <v>NEW</v>
          </cell>
          <cell r="T250">
            <v>145705.76</v>
          </cell>
          <cell r="U250">
            <v>10949.59</v>
          </cell>
          <cell r="V250">
            <v>6168.4</v>
          </cell>
          <cell r="W250">
            <v>0.56334529420736301</v>
          </cell>
          <cell r="X250">
            <v>45552.70616898148</v>
          </cell>
          <cell r="Y250">
            <v>45555.599305555559</v>
          </cell>
          <cell r="Z250">
            <v>45554</v>
          </cell>
          <cell r="AA250"/>
          <cell r="AB250">
            <v>45568.488888888889</v>
          </cell>
          <cell r="AC250"/>
          <cell r="AD250">
            <v>15.782719907409046</v>
          </cell>
          <cell r="AE250">
            <v>12.889583333329938</v>
          </cell>
          <cell r="AF250">
            <v>-45568.488888888889</v>
          </cell>
          <cell r="AG250">
            <v>45571.480362529866</v>
          </cell>
          <cell r="AH250">
            <v>45580.286814142768</v>
          </cell>
          <cell r="AI250">
            <v>45602.70616898148</v>
          </cell>
          <cell r="AJ250">
            <v>0.54362701903297816</v>
          </cell>
          <cell r="AK250">
            <v>-1139.2122222222222</v>
          </cell>
          <cell r="AL250">
            <v>20</v>
          </cell>
          <cell r="AM250">
            <v>36</v>
          </cell>
          <cell r="AN250">
            <v>21.774193548387096</v>
          </cell>
          <cell r="AO250">
            <v>27.58064516129032</v>
          </cell>
          <cell r="AP250">
            <v>18.774193548387096</v>
          </cell>
          <cell r="AQ250">
            <v>40</v>
          </cell>
          <cell r="AR250">
            <v>32</v>
          </cell>
          <cell r="AS250">
            <v>27</v>
          </cell>
          <cell r="AT250">
            <v>45600.488888888889</v>
          </cell>
          <cell r="AU250">
            <v>45595.488888888889</v>
          </cell>
          <cell r="AV250"/>
          <cell r="AW250"/>
          <cell r="AX250"/>
          <cell r="AY250"/>
          <cell r="AZ250"/>
          <cell r="BA250"/>
          <cell r="BB250"/>
          <cell r="BC250"/>
          <cell r="BD250" t="str">
            <v>FOR AUDIT</v>
          </cell>
          <cell r="BE250" t="str">
            <v>PARTIALLY BILLED - 01/11/25</v>
          </cell>
          <cell r="BF250">
            <v>45571.488888888889</v>
          </cell>
          <cell r="BG250">
            <v>12.511111111110949</v>
          </cell>
          <cell r="BH250">
            <v>45568</v>
          </cell>
          <cell r="BI250">
            <v>45584</v>
          </cell>
        </row>
        <row r="251">
          <cell r="E251" t="str">
            <v>X24072669062</v>
          </cell>
          <cell r="F251" t="str">
            <v>CRIF D-B PHILIPPINES INC.</v>
          </cell>
          <cell r="G251" t="str">
            <v>R. PAPA, AFPOVAI PHASE VI, TAGUIG CITY</v>
          </cell>
          <cell r="H251" t="str">
            <v>TAGUIG CITY</v>
          </cell>
          <cell r="I251" t="str">
            <v>PARAÑAQUE</v>
          </cell>
          <cell r="J251"/>
          <cell r="K251" t="str">
            <v>W/O ISSUE</v>
          </cell>
          <cell r="L251" t="str">
            <v>VJC</v>
          </cell>
          <cell r="M251" t="str">
            <v>FCOMP</v>
          </cell>
          <cell r="N251" t="str">
            <v>JMM</v>
          </cell>
          <cell r="O251">
            <v>24.8703</v>
          </cell>
          <cell r="P251"/>
          <cell r="Q251">
            <v>34</v>
          </cell>
          <cell r="R251">
            <v>90</v>
          </cell>
          <cell r="S251" t="str">
            <v>NEW</v>
          </cell>
          <cell r="T251">
            <v>245065.72</v>
          </cell>
          <cell r="U251">
            <v>20051.560000000001</v>
          </cell>
          <cell r="V251">
            <v>9145.51</v>
          </cell>
          <cell r="W251">
            <v>0.45609967503775267</v>
          </cell>
          <cell r="X251">
            <v>45561.691921296297</v>
          </cell>
          <cell r="Y251">
            <v>45566.40902777778</v>
          </cell>
          <cell r="Z251">
            <v>45563</v>
          </cell>
          <cell r="AA251"/>
          <cell r="AB251">
            <v>45568.490277777775</v>
          </cell>
          <cell r="AC251"/>
          <cell r="AD251">
            <v>6.7983564814785495</v>
          </cell>
          <cell r="AE251">
            <v>2.0812499999956344</v>
          </cell>
          <cell r="AF251">
            <v>-45568.490277777775</v>
          </cell>
          <cell r="AG251">
            <v>45579.766301461583</v>
          </cell>
          <cell r="AH251">
            <v>45588.386136172332</v>
          </cell>
          <cell r="AI251">
            <v>45611.691921296297</v>
          </cell>
          <cell r="AJ251">
            <v>0.24194151007614834</v>
          </cell>
          <cell r="AK251">
            <v>-1139.2122569444443</v>
          </cell>
          <cell r="AL251">
            <v>20</v>
          </cell>
          <cell r="AM251">
            <v>34</v>
          </cell>
          <cell r="AN251">
            <v>21.074380165289259</v>
          </cell>
          <cell r="AO251">
            <v>26.694214876033058</v>
          </cell>
          <cell r="AP251">
            <v>18.074380165289259</v>
          </cell>
          <cell r="AQ251">
            <v>40</v>
          </cell>
          <cell r="AR251">
            <v>32</v>
          </cell>
          <cell r="AS251">
            <v>27</v>
          </cell>
          <cell r="AT251">
            <v>45600.490277777775</v>
          </cell>
          <cell r="AU251">
            <v>45595.490277777775</v>
          </cell>
          <cell r="AV251"/>
          <cell r="AW251"/>
          <cell r="AX251"/>
          <cell r="AY251"/>
          <cell r="AZ251"/>
          <cell r="BA251"/>
          <cell r="BB251"/>
          <cell r="BC251"/>
          <cell r="BD251" t="str">
            <v>FOR AUDIT</v>
          </cell>
          <cell r="BE251" t="str">
            <v>PARTIALLY BILLED - 01/11/25</v>
          </cell>
          <cell r="BF251">
            <v>45571.490277777775</v>
          </cell>
          <cell r="BG251">
            <v>12.509722222224809</v>
          </cell>
          <cell r="BH251">
            <v>45568</v>
          </cell>
          <cell r="BI251">
            <v>45584</v>
          </cell>
        </row>
        <row r="252">
          <cell r="E252" t="str">
            <v>X24041178522</v>
          </cell>
          <cell r="F252" t="str">
            <v>CITY GOVERNMENT OF TAGUIG</v>
          </cell>
          <cell r="G252" t="str">
            <v>GEN. SANTOS, UPPER BICUTAN, TAGUIG CITY</v>
          </cell>
          <cell r="H252" t="str">
            <v>TAGUIG CITY</v>
          </cell>
          <cell r="I252" t="str">
            <v>PARAÑAQUE</v>
          </cell>
          <cell r="J252"/>
          <cell r="K252" t="str">
            <v>W/O ISSUE</v>
          </cell>
          <cell r="L252" t="str">
            <v>ECOM</v>
          </cell>
          <cell r="M252" t="str">
            <v>TECO</v>
          </cell>
          <cell r="N252" t="str">
            <v>RRG</v>
          </cell>
          <cell r="O252">
            <v>140.18770000000001</v>
          </cell>
          <cell r="P252"/>
          <cell r="Q252">
            <v>195.52</v>
          </cell>
          <cell r="R252">
            <v>160</v>
          </cell>
          <cell r="S252" t="str">
            <v>MODIFICATION</v>
          </cell>
          <cell r="T252">
            <v>875728.12</v>
          </cell>
          <cell r="U252">
            <v>112922.02</v>
          </cell>
          <cell r="V252">
            <v>40060.089999999997</v>
          </cell>
          <cell r="W252">
            <v>0.35475888582226917</v>
          </cell>
          <cell r="X252">
            <v>45439.787499999999</v>
          </cell>
          <cell r="Y252">
            <v>45443.436111111114</v>
          </cell>
          <cell r="Z252">
            <v>45442</v>
          </cell>
          <cell r="AA252">
            <v>45554</v>
          </cell>
          <cell r="AB252">
            <v>45554</v>
          </cell>
          <cell r="AC252"/>
          <cell r="AD252">
            <v>114.21250000000146</v>
          </cell>
          <cell r="AE252">
            <v>110.56388888888614</v>
          </cell>
          <cell r="AF252">
            <v>-45554</v>
          </cell>
          <cell r="AG252">
            <v>45459.233543165465</v>
          </cell>
          <cell r="AH252">
            <v>45468.219154676255</v>
          </cell>
          <cell r="AI252">
            <v>45489.787499999999</v>
          </cell>
          <cell r="AJ252">
            <v>3.8162349759615868</v>
          </cell>
          <cell r="AK252">
            <v>-1035.3181818181818</v>
          </cell>
          <cell r="AL252">
            <v>26</v>
          </cell>
          <cell r="AM252">
            <v>32</v>
          </cell>
          <cell r="AN252">
            <v>22.446043165467625</v>
          </cell>
          <cell r="AO252">
            <v>28.431654676258994</v>
          </cell>
          <cell r="AP252">
            <v>19.446043165467625</v>
          </cell>
          <cell r="AQ252">
            <v>44</v>
          </cell>
          <cell r="AR252">
            <v>35.200000000000003</v>
          </cell>
          <cell r="AS252">
            <v>30.200000000000003</v>
          </cell>
          <cell r="AT252">
            <v>45589.2</v>
          </cell>
          <cell r="AU252">
            <v>45584.2</v>
          </cell>
          <cell r="AV252"/>
          <cell r="AW252"/>
          <cell r="AX252"/>
          <cell r="AY252"/>
          <cell r="AZ252"/>
          <cell r="BA252"/>
          <cell r="BB252"/>
          <cell r="BC252"/>
          <cell r="BD252" t="str">
            <v>PAID</v>
          </cell>
          <cell r="BE252" t="str">
            <v>WITH BACKJOB</v>
          </cell>
          <cell r="BF252">
            <v>45557</v>
          </cell>
          <cell r="BG252">
            <v>46</v>
          </cell>
          <cell r="BH252">
            <v>45543</v>
          </cell>
          <cell r="BI252">
            <v>45603</v>
          </cell>
        </row>
        <row r="253">
          <cell r="E253" t="str">
            <v>X23051504108</v>
          </cell>
          <cell r="F253" t="str">
            <v>TIMOTHY MARK DELFIN TRINIDAD</v>
          </cell>
          <cell r="G253" t="str">
            <v>BLOCK 2 , KALAYAAN VILL/BALAGBAG, PASAY CITY</v>
          </cell>
          <cell r="H253" t="str">
            <v>PASAY CITY</v>
          </cell>
          <cell r="I253" t="str">
            <v>PARAÑAQUE</v>
          </cell>
          <cell r="J253"/>
          <cell r="K253" t="str">
            <v>W/O ISSUE</v>
          </cell>
          <cell r="L253" t="str">
            <v>VJC</v>
          </cell>
          <cell r="M253" t="str">
            <v>FCOMP</v>
          </cell>
          <cell r="N253" t="str">
            <v>JSB</v>
          </cell>
          <cell r="O253">
            <v>36.302800000000005</v>
          </cell>
          <cell r="P253"/>
          <cell r="Q253">
            <v>964.72</v>
          </cell>
          <cell r="R253">
            <v>93.41</v>
          </cell>
          <cell r="S253" t="str">
            <v>NEW</v>
          </cell>
          <cell r="T253">
            <v>411574.38</v>
          </cell>
          <cell r="U253">
            <v>41602.979999999996</v>
          </cell>
          <cell r="V253">
            <v>17799.169999999998</v>
          </cell>
          <cell r="W253">
            <v>0.42783401573637275</v>
          </cell>
          <cell r="X253">
            <v>45315.377083333333</v>
          </cell>
          <cell r="Y253">
            <v>45317.573611111111</v>
          </cell>
          <cell r="Z253">
            <v>45316</v>
          </cell>
          <cell r="AA253"/>
          <cell r="AB253">
            <v>45338.667361111111</v>
          </cell>
          <cell r="AC253"/>
          <cell r="AD253">
            <v>23.290277777778101</v>
          </cell>
          <cell r="AE253">
            <v>21.09375</v>
          </cell>
          <cell r="AF253">
            <v>-45338.667361111111</v>
          </cell>
          <cell r="AG253">
            <v>45339.07865401396</v>
          </cell>
          <cell r="AH253">
            <v>45349.199072862131</v>
          </cell>
          <cell r="AI253">
            <v>45365.377083333333</v>
          </cell>
          <cell r="AJ253">
            <v>0.65418280228759085</v>
          </cell>
          <cell r="AK253">
            <v>-824.33940656565653</v>
          </cell>
          <cell r="AL253">
            <v>40</v>
          </cell>
          <cell r="AM253">
            <v>34</v>
          </cell>
          <cell r="AN253">
            <v>26.701570680628272</v>
          </cell>
          <cell r="AO253">
            <v>33.821989528795811</v>
          </cell>
          <cell r="AP253">
            <v>23.701570680628272</v>
          </cell>
          <cell r="AQ253">
            <v>55</v>
          </cell>
          <cell r="AR253">
            <v>44</v>
          </cell>
          <cell r="AS253">
            <v>39</v>
          </cell>
          <cell r="AT253">
            <v>45382.667361111111</v>
          </cell>
          <cell r="AU253">
            <v>45377.667361111111</v>
          </cell>
          <cell r="AV253"/>
          <cell r="AW253"/>
          <cell r="AX253"/>
          <cell r="AY253"/>
          <cell r="AZ253"/>
          <cell r="BA253"/>
          <cell r="BB253"/>
          <cell r="BC253"/>
          <cell r="BD253" t="str">
            <v>FOR AUDIT</v>
          </cell>
          <cell r="BE253" t="str">
            <v>PARTIALLY BILLED - 8/13/2024 JSB</v>
          </cell>
          <cell r="BF253">
            <v>45341.667361111111</v>
          </cell>
          <cell r="BG253">
            <v>261.33263888888905</v>
          </cell>
          <cell r="BH253">
            <v>45338</v>
          </cell>
          <cell r="BI253">
            <v>45603</v>
          </cell>
        </row>
        <row r="254">
          <cell r="E254" t="str">
            <v>X22041683424</v>
          </cell>
          <cell r="F254" t="str">
            <v>CITY OF MUNTINLUPA - CENTRAL STORAGE</v>
          </cell>
          <cell r="G254" t="str">
            <v>PACWOOD, PACWOOD, MUNTINLUPA</v>
          </cell>
          <cell r="H254" t="str">
            <v>MUNTINLUPA CITY</v>
          </cell>
          <cell r="I254" t="str">
            <v>PARAÑAQUE</v>
          </cell>
          <cell r="J254" t="str">
            <v>waiting for approval of Work access permit from PNR</v>
          </cell>
          <cell r="K254" t="str">
            <v>W/ ISSUE</v>
          </cell>
          <cell r="L254" t="str">
            <v>ECOM</v>
          </cell>
          <cell r="M254" t="str">
            <v>FCOMP</v>
          </cell>
          <cell r="N254" t="str">
            <v>RRG</v>
          </cell>
          <cell r="O254">
            <v>182.14810000000003</v>
          </cell>
          <cell r="P254"/>
          <cell r="Q254">
            <v>495.93</v>
          </cell>
          <cell r="R254">
            <v>521</v>
          </cell>
          <cell r="S254" t="str">
            <v>NEW</v>
          </cell>
          <cell r="T254">
            <v>1408601.08</v>
          </cell>
          <cell r="U254">
            <v>246746.99000000005</v>
          </cell>
          <cell r="V254"/>
          <cell r="W254">
            <v>0</v>
          </cell>
          <cell r="X254">
            <v>45390.55972222222</v>
          </cell>
          <cell r="Y254">
            <v>45393.61041666667</v>
          </cell>
          <cell r="Z254">
            <v>45390</v>
          </cell>
          <cell r="AA254"/>
          <cell r="AB254">
            <v>45565.706944444442</v>
          </cell>
          <cell r="AC254"/>
          <cell r="AD254">
            <v>175.1472222222219</v>
          </cell>
          <cell r="AE254">
            <v>172.09652777777228</v>
          </cell>
          <cell r="AF254">
            <v>-45565.706944444442</v>
          </cell>
          <cell r="AG254">
            <v>45406.399312665904</v>
          </cell>
          <cell r="AH254">
            <v>45414.42320345089</v>
          </cell>
          <cell r="AI254">
            <v>45440.55972222222</v>
          </cell>
          <cell r="AJ254">
            <v>6.9725728411835615</v>
          </cell>
          <cell r="AK254">
            <v>-911.31413888888881</v>
          </cell>
          <cell r="AL254">
            <v>32</v>
          </cell>
          <cell r="AM254">
            <v>23</v>
          </cell>
          <cell r="AN254">
            <v>18.839590443686006</v>
          </cell>
          <cell r="AO254">
            <v>23.863481228668942</v>
          </cell>
          <cell r="AP254">
            <v>15.839590443686006</v>
          </cell>
          <cell r="AQ254">
            <v>50</v>
          </cell>
          <cell r="AR254">
            <v>40</v>
          </cell>
          <cell r="AS254">
            <v>35</v>
          </cell>
          <cell r="AT254">
            <v>45605.706944444442</v>
          </cell>
          <cell r="AU254">
            <v>45600.706944444442</v>
          </cell>
          <cell r="AV254"/>
          <cell r="AW254"/>
          <cell r="AX254"/>
          <cell r="AY254"/>
          <cell r="AZ254"/>
          <cell r="BA254"/>
          <cell r="BB254"/>
          <cell r="BC254"/>
          <cell r="BD254" t="str">
            <v>MATERIAL BALANCING</v>
          </cell>
          <cell r="BE254"/>
          <cell r="BF254">
            <v>45568.706944444442</v>
          </cell>
          <cell r="BG254">
            <v>34.293055555557657</v>
          </cell>
          <cell r="BH254">
            <v>45563</v>
          </cell>
          <cell r="BI254">
            <v>45603</v>
          </cell>
        </row>
        <row r="255">
          <cell r="E255" t="str">
            <v>X24020606223</v>
          </cell>
          <cell r="F255" t="str">
            <v>ARISTOTLE BARRIE MARINIAS CARLOS</v>
          </cell>
          <cell r="G255" t="str">
            <v>M.L. QUEZON, PUROK 4, TAGUIG CITY</v>
          </cell>
          <cell r="H255" t="str">
            <v>TAGUIG CITY</v>
          </cell>
          <cell r="I255" t="str">
            <v>PARAÑAQUE</v>
          </cell>
          <cell r="J255"/>
          <cell r="K255" t="str">
            <v>W/O ISSUE</v>
          </cell>
          <cell r="L255" t="str">
            <v>VJC</v>
          </cell>
          <cell r="M255" t="str">
            <v>FCOMP</v>
          </cell>
          <cell r="N255" t="str">
            <v>JSB</v>
          </cell>
          <cell r="O255">
            <v>45.38</v>
          </cell>
          <cell r="P255"/>
          <cell r="Q255">
            <v>964.72</v>
          </cell>
          <cell r="R255">
            <v>60</v>
          </cell>
          <cell r="S255" t="str">
            <v>NEW</v>
          </cell>
          <cell r="T255">
            <v>380309.04</v>
          </cell>
          <cell r="U255">
            <v>35360.620000000003</v>
          </cell>
          <cell r="V255">
            <v>46670.42</v>
          </cell>
          <cell r="W255">
            <v>1.3198416769841703</v>
          </cell>
          <cell r="X255">
            <v>45399.740277777775</v>
          </cell>
          <cell r="Y255">
            <v>45405.631944444445</v>
          </cell>
          <cell r="Z255">
            <v>45405</v>
          </cell>
          <cell r="AA255"/>
          <cell r="AB255">
            <v>45422.663194444445</v>
          </cell>
          <cell r="AC255"/>
          <cell r="AD255">
            <v>22.922916666670062</v>
          </cell>
          <cell r="AE255">
            <v>17.03125</v>
          </cell>
          <cell r="AF255">
            <v>-45422.663194444445</v>
          </cell>
          <cell r="AG255">
            <v>45423.441848458402</v>
          </cell>
          <cell r="AH255">
            <v>45433.562267306574</v>
          </cell>
          <cell r="AI255">
            <v>45449.740277777775</v>
          </cell>
          <cell r="AJ255">
            <v>0.64386427696087967</v>
          </cell>
          <cell r="AK255">
            <v>-825.86660353535353</v>
          </cell>
          <cell r="AL255">
            <v>40</v>
          </cell>
          <cell r="AM255">
            <v>34</v>
          </cell>
          <cell r="AN255">
            <v>26.701570680628272</v>
          </cell>
          <cell r="AO255">
            <v>33.821989528795811</v>
          </cell>
          <cell r="AP255">
            <v>23.701570680628272</v>
          </cell>
          <cell r="AQ255">
            <v>55</v>
          </cell>
          <cell r="AR255">
            <v>44</v>
          </cell>
          <cell r="AS255">
            <v>39</v>
          </cell>
          <cell r="AT255">
            <v>45466.663194444445</v>
          </cell>
          <cell r="AU255">
            <v>45461.663194444445</v>
          </cell>
          <cell r="AV255"/>
          <cell r="AW255"/>
          <cell r="AX255"/>
          <cell r="AY255"/>
          <cell r="AZ255"/>
          <cell r="BA255"/>
          <cell r="BB255"/>
          <cell r="BC255"/>
          <cell r="BD255" t="str">
            <v>MATERIAL BALANCING</v>
          </cell>
          <cell r="BE255" t="str">
            <v>PARTIALLY BILLED; WITH BACKJOB</v>
          </cell>
          <cell r="BF255">
            <v>45425.663194444445</v>
          </cell>
          <cell r="BG255">
            <v>177.33680555555475</v>
          </cell>
          <cell r="BH255">
            <v>45422</v>
          </cell>
          <cell r="BI255">
            <v>45603</v>
          </cell>
        </row>
        <row r="256">
          <cell r="E256" t="str">
            <v>X24030941379</v>
          </cell>
          <cell r="F256" t="str">
            <v>BERNARD ENRIQUEZ BROWN</v>
          </cell>
          <cell r="G256" t="str">
            <v>BERNABE, MERVILLE SUBD, PARANAQUE</v>
          </cell>
          <cell r="H256" t="str">
            <v>PARAÑAQUE CITY</v>
          </cell>
          <cell r="I256" t="str">
            <v>PARAÑAQUE</v>
          </cell>
          <cell r="J256"/>
          <cell r="K256" t="str">
            <v>W/O ISSUE</v>
          </cell>
          <cell r="L256" t="str">
            <v>VJC</v>
          </cell>
          <cell r="M256" t="str">
            <v>FCOMP</v>
          </cell>
          <cell r="N256" t="str">
            <v>JSB</v>
          </cell>
          <cell r="O256">
            <v>35.888500000000001</v>
          </cell>
          <cell r="P256"/>
          <cell r="Q256">
            <v>964.72</v>
          </cell>
          <cell r="R256">
            <v>34</v>
          </cell>
          <cell r="S256" t="str">
            <v>MODIFICATION</v>
          </cell>
          <cell r="T256">
            <v>281340.33</v>
          </cell>
          <cell r="U256">
            <v>32133.449999999993</v>
          </cell>
          <cell r="V256"/>
          <cell r="W256">
            <v>0</v>
          </cell>
          <cell r="X256">
            <v>45441.643055555556</v>
          </cell>
          <cell r="Y256">
            <v>45447.586111111108</v>
          </cell>
          <cell r="Z256">
            <v>45443</v>
          </cell>
          <cell r="AA256"/>
          <cell r="AB256">
            <v>45463.606944444444</v>
          </cell>
          <cell r="AC256"/>
          <cell r="AD256">
            <v>21.963888888887595</v>
          </cell>
          <cell r="AE256">
            <v>16.020833333335759</v>
          </cell>
          <cell r="AF256">
            <v>-45463.606944444444</v>
          </cell>
          <cell r="AG256">
            <v>45466.478107101946</v>
          </cell>
          <cell r="AH256">
            <v>45476.900787514322</v>
          </cell>
          <cell r="AI256">
            <v>45491.643055555556</v>
          </cell>
          <cell r="AJ256">
            <v>0.59180478395058245</v>
          </cell>
          <cell r="AK256">
            <v>-826.61103535353539</v>
          </cell>
          <cell r="AL256">
            <v>40</v>
          </cell>
          <cell r="AM256">
            <v>36</v>
          </cell>
          <cell r="AN256">
            <v>27.835051546391753</v>
          </cell>
          <cell r="AO256">
            <v>35.257731958762882</v>
          </cell>
          <cell r="AP256">
            <v>24.835051546391753</v>
          </cell>
          <cell r="AQ256">
            <v>55</v>
          </cell>
          <cell r="AR256">
            <v>44</v>
          </cell>
          <cell r="AS256">
            <v>39</v>
          </cell>
          <cell r="AT256">
            <v>45507.606944444444</v>
          </cell>
          <cell r="AU256">
            <v>45502.606944444444</v>
          </cell>
          <cell r="AV256"/>
          <cell r="AW256"/>
          <cell r="AX256"/>
          <cell r="AY256"/>
          <cell r="AZ256"/>
          <cell r="BA256"/>
          <cell r="BB256"/>
          <cell r="BC256"/>
          <cell r="BD256" t="str">
            <v>CHECKING OF SERVICE ITEMS</v>
          </cell>
          <cell r="BE256" t="str">
            <v>WITH BACKJOB</v>
          </cell>
          <cell r="BF256">
            <v>45466.606944444444</v>
          </cell>
          <cell r="BG256">
            <v>136.3930555555562</v>
          </cell>
          <cell r="BH256">
            <v>45463</v>
          </cell>
          <cell r="BI256">
            <v>45603</v>
          </cell>
        </row>
        <row r="257">
          <cell r="E257" t="str">
            <v>X24072676671</v>
          </cell>
          <cell r="F257" t="str">
            <v>GLOBE TELECOM, INC.</v>
          </cell>
          <cell r="G257" t="str">
            <v>EAST SERVICE, ALABANG, MUNTINLUPA</v>
          </cell>
          <cell r="H257" t="str">
            <v>MUNTINLUPA CITY</v>
          </cell>
          <cell r="I257" t="str">
            <v>PARAÑAQUE</v>
          </cell>
          <cell r="J257"/>
          <cell r="K257" t="str">
            <v>W/O ISSUE</v>
          </cell>
          <cell r="L257" t="str">
            <v>ECOM</v>
          </cell>
          <cell r="M257" t="str">
            <v>FCOMP</v>
          </cell>
          <cell r="N257" t="str">
            <v>RRG</v>
          </cell>
          <cell r="O257">
            <v>36.476599999999998</v>
          </cell>
          <cell r="P257"/>
          <cell r="Q257">
            <v>49.52</v>
          </cell>
          <cell r="R257">
            <v>23</v>
          </cell>
          <cell r="S257" t="str">
            <v>NEW</v>
          </cell>
          <cell r="T257">
            <v>335282.67</v>
          </cell>
          <cell r="U257">
            <v>29373.77</v>
          </cell>
          <cell r="V257">
            <v>19342.759999999998</v>
          </cell>
          <cell r="W257">
            <v>0.65850450929519766</v>
          </cell>
          <cell r="X257">
            <v>45545.358935185184</v>
          </cell>
          <cell r="Y257">
            <v>45548.459027777775</v>
          </cell>
          <cell r="Z257">
            <v>45547</v>
          </cell>
          <cell r="AA257"/>
          <cell r="AB257">
            <v>45569.313194444447</v>
          </cell>
          <cell r="AC257"/>
          <cell r="AD257">
            <v>23.954259259262471</v>
          </cell>
          <cell r="AE257">
            <v>20.854166666671517</v>
          </cell>
          <cell r="AF257">
            <v>-45569.313194444447</v>
          </cell>
          <cell r="AG257">
            <v>45564.133128733571</v>
          </cell>
          <cell r="AH257">
            <v>45572.939580346472</v>
          </cell>
          <cell r="AI257">
            <v>45595.358935185184</v>
          </cell>
          <cell r="AJ257">
            <v>0.82509115226348506</v>
          </cell>
          <cell r="AK257">
            <v>-1139.2328298611112</v>
          </cell>
          <cell r="AL257">
            <v>20</v>
          </cell>
          <cell r="AM257">
            <v>36</v>
          </cell>
          <cell r="AN257">
            <v>21.774193548387096</v>
          </cell>
          <cell r="AO257">
            <v>27.58064516129032</v>
          </cell>
          <cell r="AP257">
            <v>18.774193548387096</v>
          </cell>
          <cell r="AQ257">
            <v>40</v>
          </cell>
          <cell r="AR257">
            <v>32</v>
          </cell>
          <cell r="AS257">
            <v>27</v>
          </cell>
          <cell r="AT257">
            <v>45601.313194444447</v>
          </cell>
          <cell r="AU257">
            <v>45596.313194444447</v>
          </cell>
          <cell r="AV257"/>
          <cell r="AW257"/>
          <cell r="AX257"/>
          <cell r="AY257"/>
          <cell r="AZ257"/>
          <cell r="BA257"/>
          <cell r="BB257"/>
          <cell r="BC257"/>
          <cell r="BD257" t="str">
            <v>FOR AUDIT</v>
          </cell>
          <cell r="BE257"/>
          <cell r="BF257">
            <v>45572.313194444447</v>
          </cell>
          <cell r="BG257">
            <v>30.686805555553292</v>
          </cell>
          <cell r="BH257">
            <v>45568</v>
          </cell>
          <cell r="BI257">
            <v>45603</v>
          </cell>
        </row>
        <row r="258">
          <cell r="E258" t="str">
            <v>X22104290372</v>
          </cell>
          <cell r="F258" t="str">
            <v>DITO TELECOMMUNITY CORPORATION</v>
          </cell>
          <cell r="G258" t="str">
            <v>CHRYSANTHEMUM, TALON VILL, LAS PINAS CITY</v>
          </cell>
          <cell r="H258" t="str">
            <v>LAS PIÑAS CITY</v>
          </cell>
          <cell r="I258" t="str">
            <v>PARAÑAQUE</v>
          </cell>
          <cell r="J258"/>
          <cell r="K258" t="str">
            <v>W/O ISSUE</v>
          </cell>
          <cell r="L258" t="str">
            <v>ECOM</v>
          </cell>
          <cell r="M258" t="str">
            <v>FCOMP</v>
          </cell>
          <cell r="N258" t="str">
            <v>RRG</v>
          </cell>
          <cell r="O258">
            <v>7.1017999999999999</v>
          </cell>
          <cell r="P258"/>
          <cell r="Q258">
            <v>9.73</v>
          </cell>
          <cell r="R258">
            <v>31</v>
          </cell>
          <cell r="S258" t="str">
            <v>NEW</v>
          </cell>
          <cell r="T258">
            <v>35227.65</v>
          </cell>
          <cell r="U258">
            <v>5718.89</v>
          </cell>
          <cell r="V258"/>
          <cell r="W258">
            <v>0</v>
          </cell>
          <cell r="X258">
            <v>45545.667129629626</v>
          </cell>
          <cell r="Y258">
            <v>45548.575694444444</v>
          </cell>
          <cell r="Z258">
            <v>45551</v>
          </cell>
          <cell r="AA258"/>
          <cell r="AB258">
            <v>45555</v>
          </cell>
          <cell r="AC258"/>
          <cell r="AD258">
            <v>9.3328703703737119</v>
          </cell>
          <cell r="AE258">
            <v>6.4243055555562023</v>
          </cell>
          <cell r="AF258">
            <v>-45555</v>
          </cell>
          <cell r="AG258">
            <v>45564.441323178013</v>
          </cell>
          <cell r="AH258">
            <v>45573.247774790914</v>
          </cell>
          <cell r="AI258">
            <v>45595.667129629626</v>
          </cell>
          <cell r="AJ258">
            <v>0.32146553497953895</v>
          </cell>
          <cell r="AK258">
            <v>-1138.875</v>
          </cell>
          <cell r="AL258">
            <v>20</v>
          </cell>
          <cell r="AM258">
            <v>36</v>
          </cell>
          <cell r="AN258">
            <v>21.774193548387096</v>
          </cell>
          <cell r="AO258">
            <v>27.58064516129032</v>
          </cell>
          <cell r="AP258">
            <v>18.774193548387096</v>
          </cell>
          <cell r="AQ258">
            <v>40</v>
          </cell>
          <cell r="AR258">
            <v>32</v>
          </cell>
          <cell r="AS258">
            <v>27</v>
          </cell>
          <cell r="AT258">
            <v>45587</v>
          </cell>
          <cell r="AU258">
            <v>45582</v>
          </cell>
          <cell r="AV258"/>
          <cell r="AW258"/>
          <cell r="AX258"/>
          <cell r="AY258"/>
          <cell r="AZ258"/>
          <cell r="BA258"/>
          <cell r="BB258"/>
          <cell r="BC258"/>
          <cell r="BD258" t="str">
            <v>FOR AUDIT</v>
          </cell>
          <cell r="BE258"/>
          <cell r="BF258">
            <v>45558</v>
          </cell>
          <cell r="BG258">
            <v>45</v>
          </cell>
          <cell r="BH258">
            <v>45555</v>
          </cell>
          <cell r="BI258">
            <v>45603</v>
          </cell>
        </row>
        <row r="259">
          <cell r="E259" t="str">
            <v>X23031059339</v>
          </cell>
          <cell r="F259" t="str">
            <v>CESAR G MONTELIBANO</v>
          </cell>
          <cell r="G259" t="str">
            <v>NARRA, EXECUTIVE HEIGHTS SUBD, PARANAQUE</v>
          </cell>
          <cell r="H259" t="str">
            <v>PARAÑAQUE CITY</v>
          </cell>
          <cell r="I259" t="str">
            <v>PARAÑAQUE</v>
          </cell>
          <cell r="J259" t="str">
            <v>for digging</v>
          </cell>
          <cell r="K259" t="str">
            <v>W/O ISSUE</v>
          </cell>
          <cell r="L259" t="str">
            <v>ECOM</v>
          </cell>
          <cell r="M259" t="str">
            <v>FCOMP</v>
          </cell>
          <cell r="N259" t="str">
            <v>RRG</v>
          </cell>
          <cell r="O259">
            <v>302.33569999999986</v>
          </cell>
          <cell r="P259"/>
          <cell r="Q259">
            <v>969.15</v>
          </cell>
          <cell r="R259">
            <v>53</v>
          </cell>
          <cell r="S259" t="str">
            <v>MODIFICATION</v>
          </cell>
          <cell r="T259">
            <v>1845481.22</v>
          </cell>
          <cell r="U259">
            <v>535275.02</v>
          </cell>
          <cell r="V259">
            <v>27410.41</v>
          </cell>
          <cell r="W259">
            <v>5.1208087386555044E-2</v>
          </cell>
          <cell r="X259">
            <v>45252.640277777777</v>
          </cell>
          <cell r="Y259">
            <v>45254</v>
          </cell>
          <cell r="Z259">
            <v>45253</v>
          </cell>
          <cell r="AA259"/>
          <cell r="AB259">
            <v>45555.631944444445</v>
          </cell>
          <cell r="AC259"/>
          <cell r="AD259">
            <v>302.99166666666861</v>
          </cell>
          <cell r="AE259">
            <v>301.63194444444525</v>
          </cell>
          <cell r="AF259">
            <v>-45555.631944444445</v>
          </cell>
          <cell r="AG259">
            <v>45276.341848458404</v>
          </cell>
          <cell r="AH259">
            <v>45286.462267306575</v>
          </cell>
          <cell r="AI259">
            <v>45302.640277777777</v>
          </cell>
          <cell r="AJ259">
            <v>8.5105012254902501</v>
          </cell>
          <cell r="AK259">
            <v>-828.28421717171716</v>
          </cell>
          <cell r="AL259">
            <v>40</v>
          </cell>
          <cell r="AM259">
            <v>34</v>
          </cell>
          <cell r="AN259">
            <v>26.701570680628272</v>
          </cell>
          <cell r="AO259">
            <v>33.821989528795811</v>
          </cell>
          <cell r="AP259">
            <v>23.701570680628272</v>
          </cell>
          <cell r="AQ259">
            <v>55</v>
          </cell>
          <cell r="AR259">
            <v>44</v>
          </cell>
          <cell r="AS259">
            <v>39</v>
          </cell>
          <cell r="AT259">
            <v>45599.631944444445</v>
          </cell>
          <cell r="AU259">
            <v>45594.631944444445</v>
          </cell>
          <cell r="AV259"/>
          <cell r="AW259"/>
          <cell r="AX259"/>
          <cell r="AY259"/>
          <cell r="AZ259"/>
          <cell r="BA259"/>
          <cell r="BB259"/>
          <cell r="BC259"/>
          <cell r="BD259" t="str">
            <v>FOR AUDIT</v>
          </cell>
          <cell r="BE259" t="str">
            <v>PARTIALLY BILLED</v>
          </cell>
          <cell r="BF259">
            <v>45558.631944444445</v>
          </cell>
          <cell r="BG259">
            <v>50.368055555554747</v>
          </cell>
          <cell r="BH259">
            <v>45545</v>
          </cell>
          <cell r="BI259">
            <v>45609</v>
          </cell>
        </row>
        <row r="260">
          <cell r="E260" t="str">
            <v>X24030698139</v>
          </cell>
          <cell r="F260" t="str">
            <v>C N C CONSTRUCTION &amp; DEV'T. CORPORATION</v>
          </cell>
          <cell r="G260" t="str">
            <v>SAN PEDRO, SAN ANTONIO VALLEY 2, PARANAQUE</v>
          </cell>
          <cell r="H260" t="str">
            <v>PARAÑAQUE CITY</v>
          </cell>
          <cell r="I260" t="str">
            <v>PARAÑAQUE</v>
          </cell>
          <cell r="J260" t="str">
            <v>target completion 07/20/2024
install DT only (related to X24030698130)</v>
          </cell>
          <cell r="K260" t="str">
            <v>W/O ISSUE</v>
          </cell>
          <cell r="L260" t="str">
            <v>CHALLENGER</v>
          </cell>
          <cell r="M260" t="str">
            <v>FCOMP</v>
          </cell>
          <cell r="N260" t="str">
            <v>JSP</v>
          </cell>
          <cell r="O260">
            <v>12.7783</v>
          </cell>
          <cell r="P260"/>
          <cell r="Q260">
            <v>17.37</v>
          </cell>
          <cell r="R260">
            <v>16</v>
          </cell>
          <cell r="S260" t="str">
            <v>NEW</v>
          </cell>
          <cell r="T260">
            <v>148560.91</v>
          </cell>
          <cell r="U260">
            <v>10290.049999999999</v>
          </cell>
          <cell r="V260"/>
          <cell r="W260">
            <v>0</v>
          </cell>
          <cell r="X260">
            <v>45457.679861111108</v>
          </cell>
          <cell r="Y260">
            <v>45464.521527777775</v>
          </cell>
          <cell r="Z260">
            <v>45462</v>
          </cell>
          <cell r="AA260"/>
          <cell r="AB260">
            <v>45492.632638888892</v>
          </cell>
          <cell r="AC260"/>
          <cell r="AD260">
            <v>34.952777777783922</v>
          </cell>
          <cell r="AE260">
            <v>28.11111111111677</v>
          </cell>
          <cell r="AF260">
            <v>-45492.632638888892</v>
          </cell>
          <cell r="AG260">
            <v>45476.454054659494</v>
          </cell>
          <cell r="AH260">
            <v>45485.260506272396</v>
          </cell>
          <cell r="AI260">
            <v>45507.679861111108</v>
          </cell>
          <cell r="AJ260">
            <v>1.2039290123458906</v>
          </cell>
          <cell r="AK260">
            <v>-1137.3158159722223</v>
          </cell>
          <cell r="AL260">
            <v>20</v>
          </cell>
          <cell r="AM260">
            <v>36</v>
          </cell>
          <cell r="AN260">
            <v>21.774193548387096</v>
          </cell>
          <cell r="AO260">
            <v>27.58064516129032</v>
          </cell>
          <cell r="AP260">
            <v>18.774193548387096</v>
          </cell>
          <cell r="AQ260">
            <v>40</v>
          </cell>
          <cell r="AR260">
            <v>32</v>
          </cell>
          <cell r="AS260">
            <v>27</v>
          </cell>
          <cell r="AT260">
            <v>45524.632638888892</v>
          </cell>
          <cell r="AU260">
            <v>45519.632638888892</v>
          </cell>
          <cell r="AV260"/>
          <cell r="AW260"/>
          <cell r="AX260"/>
          <cell r="AY260"/>
          <cell r="AZ260"/>
          <cell r="BA260"/>
          <cell r="BB260"/>
          <cell r="BC260"/>
          <cell r="BD260" t="str">
            <v>FOR AUDIT</v>
          </cell>
          <cell r="BE260"/>
          <cell r="BF260">
            <v>45495.632638888892</v>
          </cell>
          <cell r="BG260">
            <v>88.367361111108039</v>
          </cell>
          <cell r="BH260">
            <v>45492</v>
          </cell>
          <cell r="BI260">
            <v>45584</v>
          </cell>
        </row>
        <row r="261">
          <cell r="E261" t="str">
            <v>X23083304283</v>
          </cell>
          <cell r="F261" t="str">
            <v>LYCEUM OF ALABANG INC.</v>
          </cell>
          <cell r="G261" t="str">
            <v>NATIONAL, TUNASAN, MUNTINLUPA</v>
          </cell>
          <cell r="H261" t="str">
            <v>MUNTINLUPA CITY</v>
          </cell>
          <cell r="I261" t="str">
            <v>PARAÑAQUE</v>
          </cell>
          <cell r="J261" t="str">
            <v>extension of facility
(3spans)</v>
          </cell>
          <cell r="K261" t="str">
            <v>W/O ISSUE</v>
          </cell>
          <cell r="L261" t="str">
            <v>CHALLENGER</v>
          </cell>
          <cell r="M261" t="str">
            <v>CLOSE</v>
          </cell>
          <cell r="N261" t="str">
            <v>JSP</v>
          </cell>
          <cell r="O261">
            <v>198.9521</v>
          </cell>
          <cell r="P261"/>
          <cell r="Q261">
            <v>278.43</v>
          </cell>
          <cell r="R261">
            <v>116</v>
          </cell>
          <cell r="S261" t="str">
            <v>NEW</v>
          </cell>
          <cell r="T261">
            <v>840621.69</v>
          </cell>
          <cell r="U261">
            <v>159488.72</v>
          </cell>
          <cell r="V261">
            <v>163189.32</v>
          </cell>
          <cell r="W261">
            <v>1.0232028948504948</v>
          </cell>
          <cell r="X261">
            <v>45523.419444444444</v>
          </cell>
          <cell r="Y261">
            <v>45525.543749999997</v>
          </cell>
          <cell r="Z261">
            <v>45524</v>
          </cell>
          <cell r="AA261"/>
          <cell r="AB261">
            <v>45544.277083333334</v>
          </cell>
          <cell r="AC261">
            <v>45742</v>
          </cell>
          <cell r="AD261">
            <v>20.857638888890506</v>
          </cell>
          <cell r="AE261">
            <v>18.733333333337214</v>
          </cell>
          <cell r="AF261">
            <v>197.7229166666657</v>
          </cell>
          <cell r="AG261">
            <v>45543.433143074581</v>
          </cell>
          <cell r="AH261">
            <v>45552.570129375948</v>
          </cell>
          <cell r="AI261">
            <v>45573.419444444444</v>
          </cell>
          <cell r="AJ261">
            <v>0.67973555307544953</v>
          </cell>
          <cell r="AK261">
            <v>4.2983242753622974</v>
          </cell>
          <cell r="AL261">
            <v>28</v>
          </cell>
          <cell r="AM261">
            <v>32</v>
          </cell>
          <cell r="AN261">
            <v>23.013698630136989</v>
          </cell>
          <cell r="AO261">
            <v>29.150684931506852</v>
          </cell>
          <cell r="AP261">
            <v>20.013698630136989</v>
          </cell>
          <cell r="AQ261">
            <v>46</v>
          </cell>
          <cell r="AR261">
            <v>36.800000000000004</v>
          </cell>
          <cell r="AS261">
            <v>31.800000000000004</v>
          </cell>
          <cell r="AT261">
            <v>45581.077083333337</v>
          </cell>
          <cell r="AU261">
            <v>45576.077083333337</v>
          </cell>
          <cell r="AV261"/>
          <cell r="AW261"/>
          <cell r="AX261"/>
          <cell r="AY261"/>
          <cell r="AZ261"/>
          <cell r="BA261"/>
          <cell r="BB261"/>
          <cell r="BC261"/>
          <cell r="BD261" t="str">
            <v>PAID</v>
          </cell>
          <cell r="BE261"/>
          <cell r="BF261">
            <v>45547.277083333334</v>
          </cell>
          <cell r="BG261">
            <v>61.722916666665697</v>
          </cell>
          <cell r="BH261">
            <v>45544</v>
          </cell>
          <cell r="BI261">
            <v>45609</v>
          </cell>
        </row>
        <row r="262">
          <cell r="E262" t="str">
            <v>X24072777901</v>
          </cell>
          <cell r="F262" t="str">
            <v>PYC FOODS CORPORATION</v>
          </cell>
          <cell r="G262" t="str">
            <v>DAANG HARI, ALMANZA II, LAS PINAS CITY</v>
          </cell>
          <cell r="H262" t="str">
            <v>LAS PIÑAS CITY</v>
          </cell>
          <cell r="I262" t="str">
            <v>PARAÑAQUE</v>
          </cell>
          <cell r="J262"/>
          <cell r="K262" t="str">
            <v>W/O ISSUE</v>
          </cell>
          <cell r="L262" t="str">
            <v>ECOM</v>
          </cell>
          <cell r="M262" t="str">
            <v>FCOMP</v>
          </cell>
          <cell r="N262" t="str">
            <v>RRG</v>
          </cell>
          <cell r="O262">
            <v>14.7873</v>
          </cell>
          <cell r="P262"/>
          <cell r="Q262">
            <v>19.98</v>
          </cell>
          <cell r="R262">
            <v>20</v>
          </cell>
          <cell r="S262" t="str">
            <v>NEW</v>
          </cell>
          <cell r="T262">
            <v>226346.64</v>
          </cell>
          <cell r="U262">
            <v>11907.87</v>
          </cell>
          <cell r="V262">
            <v>8506.3700000000008</v>
          </cell>
          <cell r="W262">
            <v>0.71434857787328887</v>
          </cell>
          <cell r="X262">
            <v>45546.519699074073</v>
          </cell>
          <cell r="Y262">
            <v>45551.609722222223</v>
          </cell>
          <cell r="Z262">
            <v>45551</v>
          </cell>
          <cell r="AA262"/>
          <cell r="AB262">
            <v>45579</v>
          </cell>
          <cell r="AC262"/>
          <cell r="AD262">
            <v>32.480300925926713</v>
          </cell>
          <cell r="AE262">
            <v>27.390277777776646</v>
          </cell>
          <cell r="AF262">
            <v>-45579</v>
          </cell>
          <cell r="AG262">
            <v>45565.29389262246</v>
          </cell>
          <cell r="AH262">
            <v>45574.100344235361</v>
          </cell>
          <cell r="AI262">
            <v>45596.519699074073</v>
          </cell>
          <cell r="AJ262">
            <v>1.1187659207819201</v>
          </cell>
          <cell r="AK262">
            <v>-1139.4749999999999</v>
          </cell>
          <cell r="AL262">
            <v>20</v>
          </cell>
          <cell r="AM262">
            <v>36</v>
          </cell>
          <cell r="AN262">
            <v>21.774193548387096</v>
          </cell>
          <cell r="AO262">
            <v>27.58064516129032</v>
          </cell>
          <cell r="AP262">
            <v>18.774193548387096</v>
          </cell>
          <cell r="AQ262">
            <v>40</v>
          </cell>
          <cell r="AR262">
            <v>32</v>
          </cell>
          <cell r="AS262">
            <v>27</v>
          </cell>
          <cell r="AT262">
            <v>45611</v>
          </cell>
          <cell r="AU262">
            <v>45606</v>
          </cell>
          <cell r="AV262"/>
          <cell r="AW262"/>
          <cell r="AX262"/>
          <cell r="AY262"/>
          <cell r="AZ262"/>
          <cell r="BA262"/>
          <cell r="BB262"/>
          <cell r="BC262"/>
          <cell r="BD262" t="str">
            <v>FOR AUDIT</v>
          </cell>
          <cell r="BE262"/>
          <cell r="BF262">
            <v>45582</v>
          </cell>
          <cell r="BG262">
            <v>27</v>
          </cell>
          <cell r="BH262">
            <v>45575</v>
          </cell>
          <cell r="BI262">
            <v>45609</v>
          </cell>
        </row>
        <row r="263">
          <cell r="E263" t="str">
            <v>P2202125055</v>
          </cell>
          <cell r="F263" t="str">
            <v>C1_MAJOR (WDESIGN), DPWH RELOC OF POLES ALONG TAGAYTAY-BATANGAS ARTERIAL HIGHWAY, TAGAYTAY CITY</v>
          </cell>
          <cell r="G263" t="str">
            <v>MAITIM 2ND CENTRAL MAITIM 2ND CENTRAL MAITIM 2ND CENTRAL TAGAYTAY CITY CAVITE</v>
          </cell>
          <cell r="H263" t="str">
            <v>TAGAYTAY CITY</v>
          </cell>
          <cell r="I263" t="str">
            <v>DASMA</v>
          </cell>
          <cell r="J263" t="str">
            <v>for SSP task 7, start digging April 22</v>
          </cell>
          <cell r="K263" t="str">
            <v>W/O ISSUE</v>
          </cell>
          <cell r="L263" t="str">
            <v>POWERHOUSE</v>
          </cell>
          <cell r="M263" t="str">
            <v>FCOMP</v>
          </cell>
          <cell r="N263" t="str">
            <v>IJP</v>
          </cell>
          <cell r="O263">
            <v>929.94279999999981</v>
          </cell>
          <cell r="P263"/>
          <cell r="Q263">
            <v>2761.52</v>
          </cell>
          <cell r="R263">
            <v>0</v>
          </cell>
          <cell r="S263" t="str">
            <v>POLE RELOC</v>
          </cell>
          <cell r="T263">
            <v>5080118.17</v>
          </cell>
          <cell r="U263">
            <v>1058273.720000003</v>
          </cell>
          <cell r="V263">
            <v>114633.34</v>
          </cell>
          <cell r="W263">
            <v>0.10832106839051023</v>
          </cell>
          <cell r="X263">
            <v>44781.786805555559</v>
          </cell>
          <cell r="Y263">
            <v>44860</v>
          </cell>
          <cell r="Z263">
            <v>44856</v>
          </cell>
          <cell r="AA263"/>
          <cell r="AB263">
            <v>45328.537499999999</v>
          </cell>
          <cell r="AC263"/>
          <cell r="AD263">
            <v>546.75069444443943</v>
          </cell>
          <cell r="AE263">
            <v>468.53749999999854</v>
          </cell>
          <cell r="AF263">
            <v>-45328.537499999999</v>
          </cell>
          <cell r="AG263">
            <v>44808.262788088308</v>
          </cell>
          <cell r="AH263">
            <v>44819.123050097041</v>
          </cell>
          <cell r="AI263">
            <v>44831.786805555559</v>
          </cell>
          <cell r="AJ263">
            <v>13.911767669752958</v>
          </cell>
          <cell r="AK263">
            <v>-755.47562499999992</v>
          </cell>
          <cell r="AL263">
            <v>50</v>
          </cell>
          <cell r="AM263">
            <v>36</v>
          </cell>
          <cell r="AN263">
            <v>29.475982532751093</v>
          </cell>
          <cell r="AO263">
            <v>37.336244541484717</v>
          </cell>
          <cell r="AP263">
            <v>26.475982532751093</v>
          </cell>
          <cell r="AQ263">
            <v>60</v>
          </cell>
          <cell r="AR263">
            <v>48</v>
          </cell>
          <cell r="AS263">
            <v>43</v>
          </cell>
          <cell r="AT263">
            <v>45376.537499999999</v>
          </cell>
          <cell r="AU263">
            <v>45371.537499999999</v>
          </cell>
          <cell r="AV263"/>
          <cell r="AW263"/>
          <cell r="AX263"/>
          <cell r="AY263"/>
          <cell r="AZ263"/>
          <cell r="BA263"/>
          <cell r="BB263"/>
          <cell r="BC263"/>
          <cell r="BD263" t="str">
            <v>FOR AUDIT</v>
          </cell>
          <cell r="BE263" t="str">
            <v>PARTIALLY BILLED</v>
          </cell>
          <cell r="BF263">
            <v>45331.537499999999</v>
          </cell>
          <cell r="BG263">
            <v>280.46250000000146</v>
          </cell>
          <cell r="BH263">
            <v>44551</v>
          </cell>
          <cell r="BI263">
            <v>45612</v>
          </cell>
        </row>
        <row r="264">
          <cell r="E264" t="str">
            <v>X23083052843</v>
          </cell>
          <cell r="F264" t="str">
            <v>EDGAR JON DELA CRUZ FUNTANILLA</v>
          </cell>
          <cell r="G264" t="str">
            <v>CHRYSANTHEMUM, TAHANAN VILL, PARANAQUE</v>
          </cell>
          <cell r="H264" t="str">
            <v>PARAÑAQUE CITY</v>
          </cell>
          <cell r="I264" t="str">
            <v>PARAÑAQUE</v>
          </cell>
          <cell r="J264" t="str">
            <v>energized last 12/11/23</v>
          </cell>
          <cell r="K264" t="str">
            <v>W/O ISSUE</v>
          </cell>
          <cell r="L264" t="str">
            <v>VJC</v>
          </cell>
          <cell r="M264" t="str">
            <v>FCOMP</v>
          </cell>
          <cell r="N264" t="str">
            <v>JSB</v>
          </cell>
          <cell r="O264">
            <v>45.856199999999987</v>
          </cell>
          <cell r="P264"/>
          <cell r="Q264">
            <v>964.72</v>
          </cell>
          <cell r="R264">
            <v>47</v>
          </cell>
          <cell r="S264" t="str">
            <v>MODIFICATION</v>
          </cell>
          <cell r="T264">
            <v>237464.86</v>
          </cell>
          <cell r="U264">
            <v>42848.68</v>
          </cell>
          <cell r="V264"/>
          <cell r="W264">
            <v>0</v>
          </cell>
          <cell r="X264">
            <v>45209.341666666667</v>
          </cell>
          <cell r="Y264">
            <v>45211.509027777778</v>
          </cell>
          <cell r="Z264">
            <v>45210</v>
          </cell>
          <cell r="AA264"/>
          <cell r="AB264">
            <v>45301.621747685182</v>
          </cell>
          <cell r="AC264"/>
          <cell r="AD264">
            <v>92.280081018514466</v>
          </cell>
          <cell r="AE264">
            <v>90.112719907403516</v>
          </cell>
          <cell r="AF264">
            <v>-45301.621747685182</v>
          </cell>
          <cell r="AG264">
            <v>45234.176718213057</v>
          </cell>
          <cell r="AH264">
            <v>45244.599398625433</v>
          </cell>
          <cell r="AI264">
            <v>45259.341666666667</v>
          </cell>
          <cell r="AJ264">
            <v>2.486435516332195</v>
          </cell>
          <cell r="AK264">
            <v>-823.66584995791243</v>
          </cell>
          <cell r="AL264">
            <v>40</v>
          </cell>
          <cell r="AM264">
            <v>36</v>
          </cell>
          <cell r="AN264">
            <v>27.835051546391753</v>
          </cell>
          <cell r="AO264">
            <v>35.257731958762882</v>
          </cell>
          <cell r="AP264">
            <v>24.835051546391753</v>
          </cell>
          <cell r="AQ264">
            <v>55</v>
          </cell>
          <cell r="AR264">
            <v>44</v>
          </cell>
          <cell r="AS264">
            <v>39</v>
          </cell>
          <cell r="AT264">
            <v>45345.621747685182</v>
          </cell>
          <cell r="AU264">
            <v>45340.621747685182</v>
          </cell>
          <cell r="AV264"/>
          <cell r="AW264"/>
          <cell r="AX264"/>
          <cell r="AY264"/>
          <cell r="AZ264"/>
          <cell r="BA264"/>
          <cell r="BB264"/>
          <cell r="BC264"/>
          <cell r="BD264" t="str">
            <v>MATERIAL BALANCING</v>
          </cell>
          <cell r="BE264" t="str">
            <v>WITH BACKJOB</v>
          </cell>
          <cell r="BF264">
            <v>45304.621747685182</v>
          </cell>
          <cell r="BG264">
            <v>307.37825231481838</v>
          </cell>
          <cell r="BH264">
            <v>45301</v>
          </cell>
          <cell r="BI264">
            <v>45612</v>
          </cell>
        </row>
        <row r="265">
          <cell r="E265" t="str">
            <v>X23104021509</v>
          </cell>
          <cell r="F265" t="str">
            <v>AGNES ESCALANTE DIVINAGRACIA</v>
          </cell>
          <cell r="G265" t="str">
            <v>BLOCK 2, BETTER LIVING ANX31 SUBD, PARANAQUE</v>
          </cell>
          <cell r="H265" t="str">
            <v>PARAÑAQUE CITY</v>
          </cell>
          <cell r="I265" t="str">
            <v>PARAÑAQUE</v>
          </cell>
          <cell r="J265" t="str">
            <v>refuse to install stub pole --&gt;&gt;resolved 4/2/24</v>
          </cell>
          <cell r="K265" t="str">
            <v>W/O ISSUE</v>
          </cell>
          <cell r="L265" t="str">
            <v>VJC</v>
          </cell>
          <cell r="M265" t="str">
            <v>FCOMP</v>
          </cell>
          <cell r="N265" t="str">
            <v>JSB</v>
          </cell>
          <cell r="O265">
            <v>147.29829999999995</v>
          </cell>
          <cell r="P265"/>
          <cell r="Q265">
            <v>964.72</v>
          </cell>
          <cell r="R265">
            <v>48</v>
          </cell>
          <cell r="S265" t="str">
            <v>NEW</v>
          </cell>
          <cell r="T265">
            <v>895998.67</v>
          </cell>
          <cell r="U265">
            <v>156318.06999999995</v>
          </cell>
          <cell r="V265">
            <v>53911.9</v>
          </cell>
          <cell r="W265">
            <v>0.34488591114258266</v>
          </cell>
          <cell r="X265">
            <v>45329.673611111109</v>
          </cell>
          <cell r="Y265">
            <v>45334.613194444442</v>
          </cell>
          <cell r="Z265">
            <v>45335</v>
          </cell>
          <cell r="AA265"/>
          <cell r="AB265">
            <v>45394</v>
          </cell>
          <cell r="AC265"/>
          <cell r="AD265">
            <v>64.326388888890506</v>
          </cell>
          <cell r="AE265">
            <v>59.386805555557657</v>
          </cell>
          <cell r="AF265">
            <v>-45394</v>
          </cell>
          <cell r="AG265">
            <v>45354.508662657499</v>
          </cell>
          <cell r="AH265">
            <v>45364.931343069875</v>
          </cell>
          <cell r="AI265">
            <v>45379.673611111109</v>
          </cell>
          <cell r="AJ265">
            <v>1.7332388117284383</v>
          </cell>
          <cell r="AK265">
            <v>-825.34545454545457</v>
          </cell>
          <cell r="AL265">
            <v>40</v>
          </cell>
          <cell r="AM265">
            <v>36</v>
          </cell>
          <cell r="AN265">
            <v>27.835051546391753</v>
          </cell>
          <cell r="AO265">
            <v>35.257731958762882</v>
          </cell>
          <cell r="AP265">
            <v>24.835051546391753</v>
          </cell>
          <cell r="AQ265">
            <v>55</v>
          </cell>
          <cell r="AR265">
            <v>44</v>
          </cell>
          <cell r="AS265">
            <v>39</v>
          </cell>
          <cell r="AT265">
            <v>45438</v>
          </cell>
          <cell r="AU265">
            <v>45433</v>
          </cell>
          <cell r="AV265"/>
          <cell r="AW265"/>
          <cell r="AX265"/>
          <cell r="AY265"/>
          <cell r="AZ265"/>
          <cell r="BA265"/>
          <cell r="BB265"/>
          <cell r="BC265"/>
          <cell r="BD265" t="str">
            <v>MATERIAL BALANCING</v>
          </cell>
          <cell r="BE265" t="str">
            <v>PARTIALLY BILLED - 6/21/24 JSB</v>
          </cell>
          <cell r="BF265">
            <v>45397</v>
          </cell>
          <cell r="BG265">
            <v>215</v>
          </cell>
          <cell r="BH265">
            <v>45394</v>
          </cell>
          <cell r="BI265">
            <v>45612</v>
          </cell>
        </row>
        <row r="266">
          <cell r="E266" t="str">
            <v>X23093519231</v>
          </cell>
          <cell r="F266" t="str">
            <v>MA. VICTORIA C. CASIN</v>
          </cell>
          <cell r="G266" t="str">
            <v>BONN, BF HOMES, PARANAQUE</v>
          </cell>
          <cell r="H266" t="str">
            <v>PARAÑAQUE CITY</v>
          </cell>
          <cell r="I266" t="str">
            <v>PARAÑAQUE</v>
          </cell>
          <cell r="J266" t="str">
            <v>3/7/24 - pending permit from BF Northwest --&gt;&gt;resolved 4/3/24
5/22/24 - for redesign</v>
          </cell>
          <cell r="K266" t="str">
            <v>W/O ISSUE</v>
          </cell>
          <cell r="L266" t="str">
            <v>VJC</v>
          </cell>
          <cell r="M266" t="str">
            <v>FCOMP</v>
          </cell>
          <cell r="N266" t="str">
            <v>JSB</v>
          </cell>
          <cell r="O266">
            <v>67.613099999999989</v>
          </cell>
          <cell r="P266"/>
          <cell r="Q266">
            <v>167.5</v>
          </cell>
          <cell r="R266">
            <v>135</v>
          </cell>
          <cell r="S266" t="str">
            <v>MODIFICATION</v>
          </cell>
          <cell r="T266">
            <v>462223.1</v>
          </cell>
          <cell r="U266">
            <v>93887.669999999984</v>
          </cell>
          <cell r="V266">
            <v>20656.62</v>
          </cell>
          <cell r="W266">
            <v>0.22001419355704538</v>
          </cell>
          <cell r="X266">
            <v>45355.702777777777</v>
          </cell>
          <cell r="Y266">
            <v>45363.335416666669</v>
          </cell>
          <cell r="Z266">
            <v>45356</v>
          </cell>
          <cell r="AA266"/>
          <cell r="AB266">
            <v>45532</v>
          </cell>
          <cell r="AC266"/>
          <cell r="AD266">
            <v>176.29722222222335</v>
          </cell>
          <cell r="AE266">
            <v>168.66458333333139</v>
          </cell>
          <cell r="AF266">
            <v>-45532</v>
          </cell>
          <cell r="AG266">
            <v>45375.148820943243</v>
          </cell>
          <cell r="AH266">
            <v>45384.134432454033</v>
          </cell>
          <cell r="AI266">
            <v>45405.702777777777</v>
          </cell>
          <cell r="AJ266">
            <v>5.890700454059866</v>
          </cell>
          <cell r="AK266">
            <v>-1034.8181818181818</v>
          </cell>
          <cell r="AL266">
            <v>26</v>
          </cell>
          <cell r="AM266">
            <v>32</v>
          </cell>
          <cell r="AN266">
            <v>22.446043165467625</v>
          </cell>
          <cell r="AO266">
            <v>28.431654676258994</v>
          </cell>
          <cell r="AP266">
            <v>19.446043165467625</v>
          </cell>
          <cell r="AQ266">
            <v>44</v>
          </cell>
          <cell r="AR266">
            <v>35.200000000000003</v>
          </cell>
          <cell r="AS266">
            <v>30.200000000000003</v>
          </cell>
          <cell r="AT266">
            <v>45567.199999999997</v>
          </cell>
          <cell r="AU266">
            <v>45562.2</v>
          </cell>
          <cell r="AV266"/>
          <cell r="AW266"/>
          <cell r="AX266"/>
          <cell r="AY266"/>
          <cell r="AZ266"/>
          <cell r="BA266"/>
          <cell r="BB266"/>
          <cell r="BC266"/>
          <cell r="BD266" t="str">
            <v>MATERIAL BALANCING</v>
          </cell>
          <cell r="BE266" t="str">
            <v>PARTIALLY BILLED; WITH BACKJOB</v>
          </cell>
          <cell r="BF266">
            <v>45535</v>
          </cell>
          <cell r="BG266">
            <v>77</v>
          </cell>
          <cell r="BH266">
            <v>45531</v>
          </cell>
          <cell r="BI266">
            <v>45612</v>
          </cell>
        </row>
        <row r="267">
          <cell r="E267" t="str">
            <v>X23104039255</v>
          </cell>
          <cell r="F267" t="str">
            <v>RAVINA MAHESH LAKHYANI</v>
          </cell>
          <cell r="G267" t="str">
            <v>N. ARMSTRONG, MOONWALK, PARANAQUE</v>
          </cell>
          <cell r="H267" t="str">
            <v>PARAÑAQUE CITY</v>
          </cell>
          <cell r="I267" t="str">
            <v>PARAÑAQUE</v>
          </cell>
          <cell r="J267"/>
          <cell r="K267" t="str">
            <v>W/O ISSUE</v>
          </cell>
          <cell r="L267" t="str">
            <v>VJC</v>
          </cell>
          <cell r="M267" t="str">
            <v>FCOMP</v>
          </cell>
          <cell r="N267" t="str">
            <v>JSB</v>
          </cell>
          <cell r="O267">
            <v>57.38</v>
          </cell>
          <cell r="P267"/>
          <cell r="Q267">
            <v>964.72</v>
          </cell>
          <cell r="R267">
            <v>111</v>
          </cell>
          <cell r="S267" t="str">
            <v>NEW</v>
          </cell>
          <cell r="T267">
            <v>459664.99</v>
          </cell>
          <cell r="U267">
            <v>44722.67</v>
          </cell>
          <cell r="V267"/>
          <cell r="W267">
            <v>0</v>
          </cell>
          <cell r="X267">
            <v>45387.680555555555</v>
          </cell>
          <cell r="Y267">
            <v>45393.604861111111</v>
          </cell>
          <cell r="Z267">
            <v>45394</v>
          </cell>
          <cell r="AA267"/>
          <cell r="AB267">
            <v>45419</v>
          </cell>
          <cell r="AC267"/>
          <cell r="AD267">
            <v>31.319444444445253</v>
          </cell>
          <cell r="AE267">
            <v>25.395138888889051</v>
          </cell>
          <cell r="AF267">
            <v>-45419</v>
          </cell>
          <cell r="AG267">
            <v>45410.212470449173</v>
          </cell>
          <cell r="AH267">
            <v>45420.020981087473</v>
          </cell>
          <cell r="AI267">
            <v>45437.680555555555</v>
          </cell>
          <cell r="AJ267">
            <v>0.92000868055557927</v>
          </cell>
          <cell r="AK267">
            <v>-825.8</v>
          </cell>
          <cell r="AL267">
            <v>40</v>
          </cell>
          <cell r="AM267">
            <v>32</v>
          </cell>
          <cell r="AN267">
            <v>25.531914893617024</v>
          </cell>
          <cell r="AO267">
            <v>32.340425531914896</v>
          </cell>
          <cell r="AP267">
            <v>22.531914893617024</v>
          </cell>
          <cell r="AQ267">
            <v>55</v>
          </cell>
          <cell r="AR267">
            <v>44</v>
          </cell>
          <cell r="AS267">
            <v>39</v>
          </cell>
          <cell r="AT267">
            <v>45463</v>
          </cell>
          <cell r="AU267">
            <v>45458</v>
          </cell>
          <cell r="AV267"/>
          <cell r="AW267"/>
          <cell r="AX267"/>
          <cell r="AY267"/>
          <cell r="AZ267"/>
          <cell r="BA267"/>
          <cell r="BB267"/>
          <cell r="BC267"/>
          <cell r="BD267" t="str">
            <v>FOR AUDIT</v>
          </cell>
          <cell r="BE267"/>
          <cell r="BF267">
            <v>45422</v>
          </cell>
          <cell r="BG267">
            <v>190</v>
          </cell>
          <cell r="BH267">
            <v>45419</v>
          </cell>
          <cell r="BI267">
            <v>45612</v>
          </cell>
        </row>
        <row r="268">
          <cell r="E268" t="str">
            <v>R23026428</v>
          </cell>
          <cell r="F268" t="str">
            <v>ABENTAJADO, ANABEL S.</v>
          </cell>
          <cell r="G268" t="str">
            <v>STREET, BLK 9, BETTER LIVING ANX31 SUBD, PARANAQUE</v>
          </cell>
          <cell r="H268" t="str">
            <v>PARAÑAQUE CITY</v>
          </cell>
          <cell r="I268" t="str">
            <v>PARAÑAQUE</v>
          </cell>
          <cell r="J268"/>
          <cell r="K268" t="str">
            <v>W/O ISSUE</v>
          </cell>
          <cell r="L268" t="str">
            <v>VJC</v>
          </cell>
          <cell r="M268" t="str">
            <v>FCOMP</v>
          </cell>
          <cell r="N268" t="str">
            <v>JSB</v>
          </cell>
          <cell r="O268">
            <v>71.634799999999998</v>
          </cell>
          <cell r="P268"/>
          <cell r="Q268">
            <v>964.72</v>
          </cell>
          <cell r="R268">
            <v>0</v>
          </cell>
          <cell r="S268" t="str">
            <v>PCA RELOC</v>
          </cell>
          <cell r="T268">
            <v>210222.15</v>
          </cell>
          <cell r="U268">
            <v>57685.9</v>
          </cell>
          <cell r="V268">
            <v>32833.79</v>
          </cell>
          <cell r="W268">
            <v>0.56918224384121596</v>
          </cell>
          <cell r="X268">
            <v>45406.679861111108</v>
          </cell>
          <cell r="Y268">
            <v>45411.568055555559</v>
          </cell>
          <cell r="Z268">
            <v>45413</v>
          </cell>
          <cell r="AA268"/>
          <cell r="AB268">
            <v>45467</v>
          </cell>
          <cell r="AC268"/>
          <cell r="AD268">
            <v>60.320138888891961</v>
          </cell>
          <cell r="AE268">
            <v>55.431944444440887</v>
          </cell>
          <cell r="AF268">
            <v>-45467</v>
          </cell>
          <cell r="AG268">
            <v>45431.514912657498</v>
          </cell>
          <cell r="AH268">
            <v>45441.937593069873</v>
          </cell>
          <cell r="AI268">
            <v>45456.679861111108</v>
          </cell>
          <cell r="AJ268">
            <v>1.6252926311729221</v>
          </cell>
          <cell r="AK268">
            <v>-826.67272727272723</v>
          </cell>
          <cell r="AL268">
            <v>40</v>
          </cell>
          <cell r="AM268">
            <v>36</v>
          </cell>
          <cell r="AN268">
            <v>27.835051546391753</v>
          </cell>
          <cell r="AO268">
            <v>35.257731958762882</v>
          </cell>
          <cell r="AP268">
            <v>24.835051546391753</v>
          </cell>
          <cell r="AQ268">
            <v>55</v>
          </cell>
          <cell r="AR268">
            <v>44</v>
          </cell>
          <cell r="AS268">
            <v>39</v>
          </cell>
          <cell r="AT268">
            <v>45511</v>
          </cell>
          <cell r="AU268">
            <v>45506</v>
          </cell>
          <cell r="AV268"/>
          <cell r="AW268"/>
          <cell r="AX268"/>
          <cell r="AY268"/>
          <cell r="AZ268"/>
          <cell r="BA268"/>
          <cell r="BB268"/>
          <cell r="BC268"/>
          <cell r="BD268" t="str">
            <v>FOR AUDIT</v>
          </cell>
          <cell r="BE268" t="str">
            <v>PARTIALLY BILLED-1/17/25 JSB</v>
          </cell>
          <cell r="BF268">
            <v>45470</v>
          </cell>
          <cell r="BG268">
            <v>142</v>
          </cell>
          <cell r="BH268">
            <v>45467</v>
          </cell>
          <cell r="BI268">
            <v>45612</v>
          </cell>
        </row>
        <row r="269">
          <cell r="E269" t="str">
            <v>X24051567472</v>
          </cell>
          <cell r="F269" t="str">
            <v>CITY GOVERNMENT OF TAGUIG</v>
          </cell>
          <cell r="G269" t="str">
            <v>BLOCK 60 GK POVEDA, PINAGSAMA PH 2 VILL, TAGUIG CITY</v>
          </cell>
          <cell r="H269" t="str">
            <v>TAGUIG CITY</v>
          </cell>
          <cell r="I269" t="str">
            <v>PARAÑAQUE</v>
          </cell>
          <cell r="J269"/>
          <cell r="K269" t="str">
            <v>W/O ISSUE</v>
          </cell>
          <cell r="L269" t="str">
            <v>VJC</v>
          </cell>
          <cell r="M269" t="str">
            <v>FCOMP</v>
          </cell>
          <cell r="N269" t="str">
            <v>JSB</v>
          </cell>
          <cell r="O269">
            <v>3.68</v>
          </cell>
          <cell r="P269"/>
          <cell r="Q269">
            <v>964.72</v>
          </cell>
          <cell r="R269">
            <v>15</v>
          </cell>
          <cell r="S269" t="str">
            <v>NEW</v>
          </cell>
          <cell r="T269">
            <v>17822.93</v>
          </cell>
          <cell r="U269">
            <v>2963.41</v>
          </cell>
          <cell r="V269">
            <v>2963.41</v>
          </cell>
          <cell r="W269">
            <v>1</v>
          </cell>
          <cell r="X269">
            <v>45447.630555555559</v>
          </cell>
          <cell r="Y269">
            <v>45450.427777777775</v>
          </cell>
          <cell r="Z269">
            <v>45449</v>
          </cell>
          <cell r="AA269"/>
          <cell r="AB269">
            <v>45467</v>
          </cell>
          <cell r="AC269"/>
          <cell r="AD269">
            <v>19.369444444440887</v>
          </cell>
          <cell r="AE269">
            <v>16.572222222224809</v>
          </cell>
          <cell r="AF269">
            <v>-45467</v>
          </cell>
          <cell r="AG269">
            <v>45472.465607101949</v>
          </cell>
          <cell r="AH269">
            <v>45482.888287514324</v>
          </cell>
          <cell r="AI269">
            <v>45497.630555555559</v>
          </cell>
          <cell r="AJ269">
            <v>0.52189891975299052</v>
          </cell>
          <cell r="AK269">
            <v>-826.67272727272723</v>
          </cell>
          <cell r="AL269">
            <v>40</v>
          </cell>
          <cell r="AM269">
            <v>36</v>
          </cell>
          <cell r="AN269">
            <v>27.835051546391753</v>
          </cell>
          <cell r="AO269">
            <v>35.257731958762882</v>
          </cell>
          <cell r="AP269">
            <v>24.835051546391753</v>
          </cell>
          <cell r="AQ269">
            <v>55</v>
          </cell>
          <cell r="AR269">
            <v>44</v>
          </cell>
          <cell r="AS269">
            <v>39</v>
          </cell>
          <cell r="AT269">
            <v>45511</v>
          </cell>
          <cell r="AU269">
            <v>45506</v>
          </cell>
          <cell r="AV269"/>
          <cell r="AW269"/>
          <cell r="AX269"/>
          <cell r="AY269"/>
          <cell r="AZ269"/>
          <cell r="BA269"/>
          <cell r="BB269"/>
          <cell r="BC269"/>
          <cell r="BD269" t="str">
            <v>FOR AUDIT</v>
          </cell>
          <cell r="BE269" t="str">
            <v>FULLY BILLED</v>
          </cell>
          <cell r="BF269">
            <v>45470</v>
          </cell>
          <cell r="BG269">
            <v>142</v>
          </cell>
          <cell r="BH269">
            <v>45467</v>
          </cell>
          <cell r="BI269">
            <v>45612</v>
          </cell>
        </row>
        <row r="270">
          <cell r="E270" t="str">
            <v>X24072824993</v>
          </cell>
          <cell r="F270" t="str">
            <v>RUBY MAE GRACE DELA CRUZ MORALES</v>
          </cell>
          <cell r="G270" t="str">
            <v>DON RUFINO, TAHANAN VILL, PARANAQUE</v>
          </cell>
          <cell r="H270" t="str">
            <v>PARAÑAQUE CITY</v>
          </cell>
          <cell r="I270" t="str">
            <v>PARAÑAQUE</v>
          </cell>
          <cell r="J270"/>
          <cell r="K270"/>
          <cell r="L270" t="str">
            <v>VJC</v>
          </cell>
          <cell r="M270" t="str">
            <v>FCOMP</v>
          </cell>
          <cell r="N270" t="str">
            <v>JSB</v>
          </cell>
          <cell r="O270">
            <v>36.28</v>
          </cell>
          <cell r="P270"/>
          <cell r="Q270">
            <v>49.7</v>
          </cell>
          <cell r="R270">
            <v>36</v>
          </cell>
          <cell r="S270" t="str">
            <v>MODIFICATION</v>
          </cell>
          <cell r="T270">
            <v>94997.79</v>
          </cell>
          <cell r="U270">
            <v>29215.3</v>
          </cell>
          <cell r="V270"/>
          <cell r="W270">
            <v>0</v>
          </cell>
          <cell r="X270">
            <v>45503.40902777778</v>
          </cell>
          <cell r="Y270">
            <v>45505.602777777778</v>
          </cell>
          <cell r="Z270">
            <v>45505</v>
          </cell>
          <cell r="AA270"/>
          <cell r="AB270">
            <v>45518</v>
          </cell>
          <cell r="AC270"/>
          <cell r="AD270">
            <v>14.590972222220444</v>
          </cell>
          <cell r="AE270">
            <v>12.397222222221899</v>
          </cell>
          <cell r="AF270">
            <v>-45518</v>
          </cell>
          <cell r="AG270">
            <v>45522.183221326166</v>
          </cell>
          <cell r="AH270">
            <v>45530.989672939068</v>
          </cell>
          <cell r="AI270">
            <v>45553.40902777778</v>
          </cell>
          <cell r="AJ270">
            <v>0.50257793209870416</v>
          </cell>
          <cell r="AK270">
            <v>-1137.95</v>
          </cell>
          <cell r="AL270">
            <v>20</v>
          </cell>
          <cell r="AM270">
            <v>36</v>
          </cell>
          <cell r="AN270">
            <v>21.774193548387096</v>
          </cell>
          <cell r="AO270">
            <v>27.58064516129032</v>
          </cell>
          <cell r="AP270">
            <v>18.774193548387096</v>
          </cell>
          <cell r="AQ270">
            <v>40</v>
          </cell>
          <cell r="AR270">
            <v>32</v>
          </cell>
          <cell r="AS270">
            <v>27</v>
          </cell>
          <cell r="AT270">
            <v>45550</v>
          </cell>
          <cell r="AU270">
            <v>45545</v>
          </cell>
          <cell r="AV270"/>
          <cell r="AW270"/>
          <cell r="AX270"/>
          <cell r="AY270"/>
          <cell r="AZ270"/>
          <cell r="BA270"/>
          <cell r="BB270"/>
          <cell r="BC270"/>
          <cell r="BD270" t="str">
            <v>MATERIAL BALANCING</v>
          </cell>
          <cell r="BE270"/>
          <cell r="BF270">
            <v>45521</v>
          </cell>
          <cell r="BG270">
            <v>91</v>
          </cell>
          <cell r="BH270">
            <v>45518</v>
          </cell>
          <cell r="BI270">
            <v>45612</v>
          </cell>
        </row>
        <row r="271">
          <cell r="E271" t="str">
            <v>X24010310026</v>
          </cell>
          <cell r="F271" t="str">
            <v>DIPPER PAVIA MABANSAG</v>
          </cell>
          <cell r="G271" t="str">
            <v>SANTOL EXT, ZONE 1, TAGUIG CITY</v>
          </cell>
          <cell r="H271" t="str">
            <v>TAGUIG CITY</v>
          </cell>
          <cell r="I271" t="str">
            <v>PARAÑAQUE</v>
          </cell>
          <cell r="J271" t="str">
            <v>meter Aug 17
target aug2024</v>
          </cell>
          <cell r="K271" t="str">
            <v>W/O ISSUE</v>
          </cell>
          <cell r="L271" t="str">
            <v>CHALLENGER</v>
          </cell>
          <cell r="M271" t="str">
            <v>FCOMP</v>
          </cell>
          <cell r="N271" t="str">
            <v>JSP</v>
          </cell>
          <cell r="O271">
            <v>357.6748</v>
          </cell>
          <cell r="P271"/>
          <cell r="Q271">
            <v>548.75</v>
          </cell>
          <cell r="R271">
            <v>33</v>
          </cell>
          <cell r="S271" t="str">
            <v>NEW</v>
          </cell>
          <cell r="T271">
            <v>1465025.13</v>
          </cell>
          <cell r="U271">
            <v>288028.02</v>
          </cell>
          <cell r="V271">
            <v>93654.51</v>
          </cell>
          <cell r="W271">
            <v>0.32515763570502615</v>
          </cell>
          <cell r="X271">
            <v>45449.439583333333</v>
          </cell>
          <cell r="Y271">
            <v>45456.627083333333</v>
          </cell>
          <cell r="Z271">
            <v>45453</v>
          </cell>
          <cell r="AA271"/>
          <cell r="AB271">
            <v>45519.540972222225</v>
          </cell>
          <cell r="AC271"/>
          <cell r="AD271">
            <v>70.101388888891961</v>
          </cell>
          <cell r="AE271">
            <v>62.913888888891961</v>
          </cell>
          <cell r="AF271">
            <v>-45519.540972222225</v>
          </cell>
          <cell r="AG271">
            <v>45474.274634879723</v>
          </cell>
          <cell r="AH271">
            <v>45484.697315292098</v>
          </cell>
          <cell r="AI271">
            <v>45499.439583333333</v>
          </cell>
          <cell r="AJ271">
            <v>1.8888429783951444</v>
          </cell>
          <cell r="AK271">
            <v>-827.62801767676774</v>
          </cell>
          <cell r="AL271">
            <v>40</v>
          </cell>
          <cell r="AM271">
            <v>36</v>
          </cell>
          <cell r="AN271">
            <v>27.835051546391753</v>
          </cell>
          <cell r="AO271">
            <v>35.257731958762882</v>
          </cell>
          <cell r="AP271">
            <v>24.835051546391753</v>
          </cell>
          <cell r="AQ271">
            <v>55</v>
          </cell>
          <cell r="AR271">
            <v>44</v>
          </cell>
          <cell r="AS271">
            <v>39</v>
          </cell>
          <cell r="AT271">
            <v>45563.540972222225</v>
          </cell>
          <cell r="AU271">
            <v>45558.540972222225</v>
          </cell>
          <cell r="AV271"/>
          <cell r="AW271"/>
          <cell r="AX271"/>
          <cell r="AY271"/>
          <cell r="AZ271"/>
          <cell r="BA271"/>
          <cell r="BB271"/>
          <cell r="BC271"/>
          <cell r="BD271" t="str">
            <v>FOR AUDIT</v>
          </cell>
          <cell r="BE271" t="str">
            <v>PARTIALLY BILLED</v>
          </cell>
          <cell r="BF271">
            <v>45522.540972222225</v>
          </cell>
          <cell r="BG271">
            <v>86.459027777775191</v>
          </cell>
          <cell r="BH271">
            <v>45519</v>
          </cell>
          <cell r="BI271">
            <v>45609</v>
          </cell>
        </row>
        <row r="272">
          <cell r="E272" t="str">
            <v>X24051980655</v>
          </cell>
          <cell r="F272" t="str">
            <v>ESPERANZA C. MANAHAN</v>
          </cell>
          <cell r="G272" t="str">
            <v>BLOCK 24, ENLISTED PERSONNEL VIL 2, TAGUIG CITY</v>
          </cell>
          <cell r="H272" t="str">
            <v>TAGUIG CITY</v>
          </cell>
          <cell r="I272" t="str">
            <v>PARAÑAQUE</v>
          </cell>
          <cell r="J272"/>
          <cell r="K272" t="str">
            <v>W/O ISSUE</v>
          </cell>
          <cell r="L272" t="str">
            <v>VJC</v>
          </cell>
          <cell r="M272" t="str">
            <v>FCOMP</v>
          </cell>
          <cell r="N272" t="str">
            <v>JMM</v>
          </cell>
          <cell r="O272">
            <v>5.72</v>
          </cell>
          <cell r="P272"/>
          <cell r="Q272">
            <v>7.83</v>
          </cell>
          <cell r="R272">
            <v>17</v>
          </cell>
          <cell r="S272" t="str">
            <v>NEW</v>
          </cell>
          <cell r="T272">
            <v>21738.42</v>
          </cell>
          <cell r="U272">
            <v>4606.1499999999996</v>
          </cell>
          <cell r="V272"/>
          <cell r="W272">
            <v>0</v>
          </cell>
          <cell r="X272">
            <v>45523.696527777778</v>
          </cell>
          <cell r="Y272">
            <v>45526.563194444447</v>
          </cell>
          <cell r="Z272">
            <v>45526</v>
          </cell>
          <cell r="AA272"/>
          <cell r="AB272">
            <v>45538.638888888891</v>
          </cell>
          <cell r="AC272"/>
          <cell r="AD272">
            <v>14.942361111112405</v>
          </cell>
          <cell r="AE272">
            <v>12.075694444443798</v>
          </cell>
          <cell r="AF272">
            <v>-45538.638888888891</v>
          </cell>
          <cell r="AG272">
            <v>45542.470721326164</v>
          </cell>
          <cell r="AH272">
            <v>45551.277172939066</v>
          </cell>
          <cell r="AI272">
            <v>45573.696527777778</v>
          </cell>
          <cell r="AJ272">
            <v>0.51468132716053838</v>
          </cell>
          <cell r="AK272">
            <v>-1138.4659722222223</v>
          </cell>
          <cell r="AL272">
            <v>20</v>
          </cell>
          <cell r="AM272">
            <v>36</v>
          </cell>
          <cell r="AN272">
            <v>21.774193548387096</v>
          </cell>
          <cell r="AO272">
            <v>27.58064516129032</v>
          </cell>
          <cell r="AP272">
            <v>18.774193548387096</v>
          </cell>
          <cell r="AQ272">
            <v>40</v>
          </cell>
          <cell r="AR272">
            <v>32</v>
          </cell>
          <cell r="AS272">
            <v>27</v>
          </cell>
          <cell r="AT272">
            <v>45570.638888888891</v>
          </cell>
          <cell r="AU272">
            <v>45565.638888888891</v>
          </cell>
          <cell r="AV272"/>
          <cell r="AW272"/>
          <cell r="AX272"/>
          <cell r="AY272"/>
          <cell r="AZ272"/>
          <cell r="BA272"/>
          <cell r="BB272"/>
          <cell r="BC272"/>
          <cell r="BD272" t="str">
            <v>FOR AUDIT</v>
          </cell>
          <cell r="BE272"/>
          <cell r="BF272">
            <v>45541.638888888891</v>
          </cell>
          <cell r="BG272">
            <v>70.361111111109494</v>
          </cell>
          <cell r="BH272">
            <v>45538</v>
          </cell>
          <cell r="BI272">
            <v>45612</v>
          </cell>
        </row>
        <row r="273">
          <cell r="E273" t="str">
            <v>X24051725804</v>
          </cell>
          <cell r="F273" t="str">
            <v>RODOLFO B. EBARDO</v>
          </cell>
          <cell r="G273" t="str">
            <v>GEN. SANTOS, PUROK 6, TAGUIG CITY</v>
          </cell>
          <cell r="H273" t="str">
            <v>TAGUIG CITY</v>
          </cell>
          <cell r="I273" t="str">
            <v>PARAÑAQUE</v>
          </cell>
          <cell r="J273" t="str">
            <v>New project. For survey</v>
          </cell>
          <cell r="K273" t="str">
            <v>W/O ISSUE</v>
          </cell>
          <cell r="L273" t="str">
            <v>VJC</v>
          </cell>
          <cell r="M273" t="str">
            <v>FCOMP</v>
          </cell>
          <cell r="N273" t="str">
            <v>JMM</v>
          </cell>
          <cell r="O273">
            <v>23.48</v>
          </cell>
          <cell r="P273"/>
          <cell r="Q273">
            <v>32.18</v>
          </cell>
          <cell r="R273">
            <v>20</v>
          </cell>
          <cell r="S273" t="str">
            <v>NEW</v>
          </cell>
          <cell r="T273">
            <v>63683.23</v>
          </cell>
          <cell r="U273">
            <v>18907.849999999999</v>
          </cell>
          <cell r="V273"/>
          <cell r="W273">
            <v>0</v>
          </cell>
          <cell r="X273">
            <v>45541.685613425929</v>
          </cell>
          <cell r="Y273">
            <v>45547.626388888886</v>
          </cell>
          <cell r="Z273">
            <v>45546</v>
          </cell>
          <cell r="AA273"/>
          <cell r="AB273">
            <v>45556</v>
          </cell>
          <cell r="AC273"/>
          <cell r="AD273">
            <v>14.31438657407125</v>
          </cell>
          <cell r="AE273">
            <v>8.3736111111138598</v>
          </cell>
          <cell r="AF273">
            <v>-45556</v>
          </cell>
          <cell r="AG273">
            <v>45560.459806974315</v>
          </cell>
          <cell r="AH273">
            <v>45569.266258587217</v>
          </cell>
          <cell r="AI273">
            <v>45591.685613425929</v>
          </cell>
          <cell r="AJ273">
            <v>0.49305109310689854</v>
          </cell>
          <cell r="AK273">
            <v>-1138.9000000000001</v>
          </cell>
          <cell r="AL273">
            <v>20</v>
          </cell>
          <cell r="AM273">
            <v>36</v>
          </cell>
          <cell r="AN273">
            <v>21.774193548387096</v>
          </cell>
          <cell r="AO273">
            <v>27.58064516129032</v>
          </cell>
          <cell r="AP273">
            <v>18.774193548387096</v>
          </cell>
          <cell r="AQ273">
            <v>40</v>
          </cell>
          <cell r="AR273">
            <v>32</v>
          </cell>
          <cell r="AS273">
            <v>27</v>
          </cell>
          <cell r="AT273">
            <v>45588</v>
          </cell>
          <cell r="AU273">
            <v>45583</v>
          </cell>
          <cell r="AV273"/>
          <cell r="AW273"/>
          <cell r="AX273"/>
          <cell r="AY273"/>
          <cell r="AZ273"/>
          <cell r="BA273"/>
          <cell r="BB273"/>
          <cell r="BC273"/>
          <cell r="BD273" t="str">
            <v>FOR AUDIT</v>
          </cell>
          <cell r="BE273"/>
          <cell r="BF273">
            <v>45559</v>
          </cell>
          <cell r="BG273">
            <v>53</v>
          </cell>
          <cell r="BH273">
            <v>45556</v>
          </cell>
          <cell r="BI273">
            <v>45612</v>
          </cell>
        </row>
        <row r="274">
          <cell r="E274" t="str">
            <v>X24093737823</v>
          </cell>
          <cell r="F274" t="str">
            <v>CITY GOVERNMENT OF TAGUIG</v>
          </cell>
          <cell r="G274" t="str">
            <v>FRIENDSHIP, ZONE 4, TAGUIG CITY</v>
          </cell>
          <cell r="H274" t="str">
            <v>TAGUIG CITY</v>
          </cell>
          <cell r="I274" t="str">
            <v>PARAÑAQUE</v>
          </cell>
          <cell r="J274" t="str">
            <v>for FCOMP no PO</v>
          </cell>
          <cell r="K274" t="str">
            <v>W/O ISSUE</v>
          </cell>
          <cell r="L274" t="str">
            <v>VJC</v>
          </cell>
          <cell r="M274" t="str">
            <v>FCOMP</v>
          </cell>
          <cell r="N274" t="str">
            <v>JMM</v>
          </cell>
          <cell r="O274">
            <v>18.740300000000001</v>
          </cell>
          <cell r="P274"/>
          <cell r="Q274">
            <v>25.57</v>
          </cell>
          <cell r="R274">
            <v>80</v>
          </cell>
          <cell r="S274" t="str">
            <v>NEW</v>
          </cell>
          <cell r="T274">
            <v>234990.49</v>
          </cell>
          <cell r="U274">
            <v>15091.08</v>
          </cell>
          <cell r="V274">
            <v>7660.82</v>
          </cell>
          <cell r="W274">
            <v>0.50763894963117284</v>
          </cell>
          <cell r="X274">
            <v>45574.652083333334</v>
          </cell>
          <cell r="Y274">
            <v>45579.418055555558</v>
          </cell>
          <cell r="Z274">
            <v>45576</v>
          </cell>
          <cell r="AA274"/>
          <cell r="AB274">
            <v>45584.000694444447</v>
          </cell>
          <cell r="AC274"/>
          <cell r="AD274">
            <v>9.3486111111124046</v>
          </cell>
          <cell r="AE274">
            <v>4.5826388888890506</v>
          </cell>
          <cell r="AF274">
            <v>-45584.000694444447</v>
          </cell>
          <cell r="AG274">
            <v>45592.72646349862</v>
          </cell>
          <cell r="AH274">
            <v>45601.34629820937</v>
          </cell>
          <cell r="AI274">
            <v>45624.652083333334</v>
          </cell>
          <cell r="AJ274">
            <v>0.33270057189547086</v>
          </cell>
          <cell r="AK274">
            <v>-1139.6000173611112</v>
          </cell>
          <cell r="AL274">
            <v>20</v>
          </cell>
          <cell r="AM274">
            <v>34</v>
          </cell>
          <cell r="AN274">
            <v>21.074380165289259</v>
          </cell>
          <cell r="AO274">
            <v>26.694214876033058</v>
          </cell>
          <cell r="AP274">
            <v>18.074380165289259</v>
          </cell>
          <cell r="AQ274">
            <v>40</v>
          </cell>
          <cell r="AR274">
            <v>32</v>
          </cell>
          <cell r="AS274">
            <v>27</v>
          </cell>
          <cell r="AT274">
            <v>45616.000694444447</v>
          </cell>
          <cell r="AU274">
            <v>45611.000694444447</v>
          </cell>
          <cell r="AV274"/>
          <cell r="AW274"/>
          <cell r="AX274"/>
          <cell r="AY274"/>
          <cell r="AZ274"/>
          <cell r="BA274"/>
          <cell r="BB274"/>
          <cell r="BC274"/>
          <cell r="BD274" t="str">
            <v>FOR AUDIT</v>
          </cell>
          <cell r="BE274" t="str">
            <v>PARTIALLY BILLED - 01/11/25</v>
          </cell>
          <cell r="BF274">
            <v>45587.000694444447</v>
          </cell>
          <cell r="BG274">
            <v>24.999305555553292</v>
          </cell>
          <cell r="BH274">
            <v>45584</v>
          </cell>
          <cell r="BI274">
            <v>45612</v>
          </cell>
        </row>
        <row r="275">
          <cell r="E275" t="str">
            <v>X24083104602</v>
          </cell>
          <cell r="F275" t="str">
            <v>CLAIRE MONTANCES BALAJADIA</v>
          </cell>
          <cell r="G275" t="str">
            <v>CABEZAS, BAHAYANG PAG-ASA PH 2-B(UPPER), BACOOR</v>
          </cell>
          <cell r="H275" t="str">
            <v>BACOOR CITY</v>
          </cell>
          <cell r="I275" t="str">
            <v>DASMA</v>
          </cell>
          <cell r="J275"/>
          <cell r="K275" t="str">
            <v>W/O ISSUE</v>
          </cell>
          <cell r="L275" t="str">
            <v>POWERHOUSE</v>
          </cell>
          <cell r="M275" t="str">
            <v>FCOMP</v>
          </cell>
          <cell r="N275" t="str">
            <v>JMM</v>
          </cell>
          <cell r="O275">
            <v>27.420300000000001</v>
          </cell>
          <cell r="P275"/>
          <cell r="Q275">
            <v>37.479999999999997</v>
          </cell>
          <cell r="R275">
            <v>31</v>
          </cell>
          <cell r="S275" t="str">
            <v>NEW</v>
          </cell>
          <cell r="T275">
            <v>215837.13</v>
          </cell>
          <cell r="U275">
            <v>21703.32</v>
          </cell>
          <cell r="V275">
            <v>6804.57</v>
          </cell>
          <cell r="W275">
            <v>0.31352668623970892</v>
          </cell>
          <cell r="X275">
            <v>45588.68472222222</v>
          </cell>
          <cell r="Y275">
            <v>45595.619444444441</v>
          </cell>
          <cell r="Z275">
            <v>45593</v>
          </cell>
          <cell r="AA275"/>
          <cell r="AB275">
            <v>45609.343055555553</v>
          </cell>
          <cell r="AC275"/>
          <cell r="AD275">
            <v>20.658333333332848</v>
          </cell>
          <cell r="AE275">
            <v>13.723611111112405</v>
          </cell>
          <cell r="AF275">
            <v>-45609.343055555553</v>
          </cell>
          <cell r="AG275">
            <v>45607.458915770607</v>
          </cell>
          <cell r="AH275">
            <v>45616.265367383508</v>
          </cell>
          <cell r="AI275">
            <v>45638.68472222222</v>
          </cell>
          <cell r="AJ275">
            <v>0.71156481481479805</v>
          </cell>
          <cell r="AK275">
            <v>-1140.2335763888889</v>
          </cell>
          <cell r="AL275">
            <v>20</v>
          </cell>
          <cell r="AM275">
            <v>36</v>
          </cell>
          <cell r="AN275">
            <v>21.774193548387096</v>
          </cell>
          <cell r="AO275">
            <v>27.58064516129032</v>
          </cell>
          <cell r="AP275">
            <v>18.774193548387096</v>
          </cell>
          <cell r="AQ275">
            <v>40</v>
          </cell>
          <cell r="AR275">
            <v>32</v>
          </cell>
          <cell r="AS275">
            <v>27</v>
          </cell>
          <cell r="AT275">
            <v>45641.343055555553</v>
          </cell>
          <cell r="AU275">
            <v>45636.343055555553</v>
          </cell>
          <cell r="AV275"/>
          <cell r="AW275"/>
          <cell r="AX275"/>
          <cell r="AY275"/>
          <cell r="AZ275"/>
          <cell r="BA275"/>
          <cell r="BB275"/>
          <cell r="BC275"/>
          <cell r="BD275" t="str">
            <v>FOR AUDIT</v>
          </cell>
          <cell r="BE275"/>
          <cell r="BF275">
            <v>45612.343055555553</v>
          </cell>
          <cell r="BG275">
            <v>-0.34305555555329192</v>
          </cell>
          <cell r="BH275">
            <v>45601</v>
          </cell>
          <cell r="BI275">
            <v>45612</v>
          </cell>
        </row>
        <row r="276">
          <cell r="E276" t="str">
            <v>X23031039495</v>
          </cell>
          <cell r="F276" t="str">
            <v>LAWSON PHILIPPINES, INC.</v>
          </cell>
          <cell r="G276" t="str">
            <v>BLOCK 1, MARY HOMES PH 1A, BACOOR</v>
          </cell>
          <cell r="H276" t="str">
            <v>BACOOR CITY</v>
          </cell>
          <cell r="I276" t="str">
            <v>DASMA</v>
          </cell>
          <cell r="J276" t="str">
            <v>Issue encountered - found transformer for retirement missing - resolved
06/03/2024
hold by HOA, no permit from HOA
06/14/2024
Vendor follow-up to customer, with permit but with remaining payment for settlement
07/17/2024
follow-up to BIZ engr</v>
          </cell>
          <cell r="K276" t="str">
            <v>W/ ISSUE</v>
          </cell>
          <cell r="L276" t="str">
            <v>ECOM</v>
          </cell>
          <cell r="M276" t="str">
            <v>TECO</v>
          </cell>
          <cell r="N276" t="str">
            <v>RRG</v>
          </cell>
          <cell r="O276">
            <v>86.87</v>
          </cell>
          <cell r="P276"/>
          <cell r="Q276">
            <v>132.72999999999999</v>
          </cell>
          <cell r="R276">
            <v>50</v>
          </cell>
          <cell r="S276" t="str">
            <v>NEW</v>
          </cell>
          <cell r="T276">
            <v>526256.55000000005</v>
          </cell>
          <cell r="U276">
            <v>67703.28</v>
          </cell>
          <cell r="V276">
            <v>43948.05</v>
          </cell>
          <cell r="W276">
            <v>0.64912733917765886</v>
          </cell>
          <cell r="X276">
            <v>45400.615277777775</v>
          </cell>
          <cell r="Y276">
            <v>45404.513194444444</v>
          </cell>
          <cell r="Z276">
            <v>45404</v>
          </cell>
          <cell r="AA276">
            <v>45579</v>
          </cell>
          <cell r="AB276">
            <v>45579</v>
          </cell>
          <cell r="AC276"/>
          <cell r="AD276">
            <v>178.38472222222481</v>
          </cell>
          <cell r="AE276">
            <v>174.4868055555562</v>
          </cell>
          <cell r="AF276">
            <v>-45579</v>
          </cell>
          <cell r="AG276">
            <v>45421.8221743295</v>
          </cell>
          <cell r="AH276">
            <v>45431.277346743293</v>
          </cell>
          <cell r="AI276">
            <v>45450.615277777775</v>
          </cell>
          <cell r="AJ276">
            <v>5.5268770773979909</v>
          </cell>
          <cell r="AK276">
            <v>-1035.8863636363637</v>
          </cell>
          <cell r="AL276">
            <v>26</v>
          </cell>
          <cell r="AM276">
            <v>36</v>
          </cell>
          <cell r="AN276">
            <v>24.206896551724139</v>
          </cell>
          <cell r="AO276">
            <v>30.662068965517239</v>
          </cell>
          <cell r="AP276">
            <v>21.206896551724139</v>
          </cell>
          <cell r="AQ276">
            <v>44</v>
          </cell>
          <cell r="AR276">
            <v>35.200000000000003</v>
          </cell>
          <cell r="AS276">
            <v>30.200000000000003</v>
          </cell>
          <cell r="AT276">
            <v>45614.2</v>
          </cell>
          <cell r="AU276">
            <v>45609.2</v>
          </cell>
          <cell r="AV276"/>
          <cell r="AW276"/>
          <cell r="AX276"/>
          <cell r="AY276"/>
          <cell r="AZ276"/>
          <cell r="BA276"/>
          <cell r="BB276"/>
          <cell r="BC276"/>
          <cell r="BD276" t="str">
            <v>PAID</v>
          </cell>
          <cell r="BE276"/>
          <cell r="BF276">
            <v>45582</v>
          </cell>
          <cell r="BG276">
            <v>44</v>
          </cell>
          <cell r="BH276">
            <v>45577</v>
          </cell>
          <cell r="BI276">
            <v>45626</v>
          </cell>
        </row>
        <row r="277">
          <cell r="E277" t="str">
            <v>X23104128063</v>
          </cell>
          <cell r="F277" t="str">
            <v>MYLENE MENDIORO ASPIRIN</v>
          </cell>
          <cell r="G277" t="str">
            <v>EDITORIAL, 4TH ESTATE SUBD, PARANAQUE</v>
          </cell>
          <cell r="H277" t="str">
            <v>PARAÑAQUE CITY</v>
          </cell>
          <cell r="I277" t="str">
            <v>PARAÑAQUE</v>
          </cell>
          <cell r="J277" t="str">
            <v>SSP on Sunday only</v>
          </cell>
          <cell r="K277" t="str">
            <v>W/O ISSUE</v>
          </cell>
          <cell r="L277" t="str">
            <v>VJC</v>
          </cell>
          <cell r="M277" t="str">
            <v>FCOMP</v>
          </cell>
          <cell r="N277" t="str">
            <v>JSB</v>
          </cell>
          <cell r="O277">
            <v>43.154000000000003</v>
          </cell>
          <cell r="P277"/>
          <cell r="Q277">
            <v>964.72</v>
          </cell>
          <cell r="R277">
            <v>79</v>
          </cell>
          <cell r="S277" t="str">
            <v>NEW</v>
          </cell>
          <cell r="T277">
            <v>333037.12</v>
          </cell>
          <cell r="U277">
            <v>34373.31</v>
          </cell>
          <cell r="V277">
            <v>31816.23</v>
          </cell>
          <cell r="W277">
            <v>0.92560856082815424</v>
          </cell>
          <cell r="X277">
            <v>45418.666666666664</v>
          </cell>
          <cell r="Y277">
            <v>45420.411805555559</v>
          </cell>
          <cell r="Z277">
            <v>45426</v>
          </cell>
          <cell r="AA277"/>
          <cell r="AB277">
            <v>45456.797222222223</v>
          </cell>
          <cell r="AC277"/>
          <cell r="AD277">
            <v>38.130555555559113</v>
          </cell>
          <cell r="AE277">
            <v>36.385416666664241</v>
          </cell>
          <cell r="AF277">
            <v>-45456.797222222223</v>
          </cell>
          <cell r="AG277">
            <v>45442.368237347291</v>
          </cell>
          <cell r="AH277">
            <v>45452.488656195463</v>
          </cell>
          <cell r="AI277">
            <v>45468.666666666664</v>
          </cell>
          <cell r="AJ277">
            <v>1.0710200163399692</v>
          </cell>
          <cell r="AK277">
            <v>-826.48722222222227</v>
          </cell>
          <cell r="AL277">
            <v>40</v>
          </cell>
          <cell r="AM277">
            <v>34</v>
          </cell>
          <cell r="AN277">
            <v>26.701570680628272</v>
          </cell>
          <cell r="AO277">
            <v>33.821989528795811</v>
          </cell>
          <cell r="AP277">
            <v>23.701570680628272</v>
          </cell>
          <cell r="AQ277">
            <v>55</v>
          </cell>
          <cell r="AR277">
            <v>44</v>
          </cell>
          <cell r="AS277">
            <v>39</v>
          </cell>
          <cell r="AT277">
            <v>45500.797222222223</v>
          </cell>
          <cell r="AU277">
            <v>45495.797222222223</v>
          </cell>
          <cell r="AV277"/>
          <cell r="AW277"/>
          <cell r="AX277"/>
          <cell r="AY277"/>
          <cell r="AZ277"/>
          <cell r="BA277"/>
          <cell r="BB277"/>
          <cell r="BC277"/>
          <cell r="BD277" t="str">
            <v>MATERIAL BALANCING</v>
          </cell>
          <cell r="BE277" t="str">
            <v>PARTIALLY BILLED-1/18/25 JSB</v>
          </cell>
          <cell r="BF277">
            <v>45459.797222222223</v>
          </cell>
          <cell r="BG277">
            <v>166.20277777777665</v>
          </cell>
          <cell r="BH277">
            <v>45449</v>
          </cell>
          <cell r="BI277">
            <v>45626</v>
          </cell>
        </row>
        <row r="278">
          <cell r="E278" t="str">
            <v>X24072605371</v>
          </cell>
          <cell r="F278" t="str">
            <v>GENEROSA WALTERS DIONISIO</v>
          </cell>
          <cell r="G278" t="str">
            <v>B. APACIBLE, PHILAMLIFE VILL, LAS PINAS CITY</v>
          </cell>
          <cell r="H278" t="str">
            <v>LAS PIÑAS CITY</v>
          </cell>
          <cell r="I278" t="str">
            <v>PARAÑAQUE</v>
          </cell>
          <cell r="J278"/>
          <cell r="K278"/>
          <cell r="L278" t="str">
            <v>ECOM</v>
          </cell>
          <cell r="M278" t="str">
            <v>FCOMP</v>
          </cell>
          <cell r="N278" t="str">
            <v>RRG</v>
          </cell>
          <cell r="O278">
            <v>54.777700000000003</v>
          </cell>
          <cell r="P278"/>
          <cell r="Q278">
            <v>84.12</v>
          </cell>
          <cell r="R278">
            <v>67.599999999999994</v>
          </cell>
          <cell r="S278" t="str">
            <v>MODIFICATION</v>
          </cell>
          <cell r="T278">
            <v>355297.06</v>
          </cell>
          <cell r="U278">
            <v>44111.07</v>
          </cell>
          <cell r="V278">
            <v>35762.31</v>
          </cell>
          <cell r="W278">
            <v>0.81073322410905013</v>
          </cell>
          <cell r="X278">
            <v>45505.631944444445</v>
          </cell>
          <cell r="Y278">
            <v>45509.609027777777</v>
          </cell>
          <cell r="Z278">
            <v>45511</v>
          </cell>
          <cell r="AA278"/>
          <cell r="AB278">
            <v>45586</v>
          </cell>
          <cell r="AC278"/>
          <cell r="AD278">
            <v>80.368055555554747</v>
          </cell>
          <cell r="AE278">
            <v>76.390972222223354</v>
          </cell>
          <cell r="AF278">
            <v>-45586</v>
          </cell>
          <cell r="AG278">
            <v>45524.932324672583</v>
          </cell>
          <cell r="AH278">
            <v>45533.879092733419</v>
          </cell>
          <cell r="AI278">
            <v>45555.631944444445</v>
          </cell>
          <cell r="AJ278">
            <v>2.7029154234157158</v>
          </cell>
          <cell r="AK278">
            <v>-1085.3809523809523</v>
          </cell>
          <cell r="AL278">
            <v>23</v>
          </cell>
          <cell r="AM278">
            <v>34</v>
          </cell>
          <cell r="AN278">
            <v>22.300380228136884</v>
          </cell>
          <cell r="AO278">
            <v>28.247148288973385</v>
          </cell>
          <cell r="AP278">
            <v>19.300380228136884</v>
          </cell>
          <cell r="AQ278">
            <v>42</v>
          </cell>
          <cell r="AR278">
            <v>33.6</v>
          </cell>
          <cell r="AS278">
            <v>28.6</v>
          </cell>
          <cell r="AT278">
            <v>45619.6</v>
          </cell>
          <cell r="AU278">
            <v>45614.6</v>
          </cell>
          <cell r="AV278"/>
          <cell r="AW278"/>
          <cell r="AX278"/>
          <cell r="AY278"/>
          <cell r="AZ278"/>
          <cell r="BA278"/>
          <cell r="BB278"/>
          <cell r="BC278"/>
          <cell r="BD278" t="str">
            <v>FOR AUDIT</v>
          </cell>
          <cell r="BE278" t="str">
            <v>PARTIALLY BILLED</v>
          </cell>
          <cell r="BF278">
            <v>45589</v>
          </cell>
          <cell r="BG278">
            <v>37</v>
          </cell>
          <cell r="BH278">
            <v>45588</v>
          </cell>
          <cell r="BI278">
            <v>45626</v>
          </cell>
        </row>
        <row r="279">
          <cell r="E279" t="str">
            <v>X24062200225</v>
          </cell>
          <cell r="F279" t="str">
            <v>C-E CONSTRUCTION CORPORATION</v>
          </cell>
          <cell r="G279" t="str">
            <v>INDO-CHINA DRIVE, NORTGATE, MUNTINLUPA</v>
          </cell>
          <cell r="H279" t="str">
            <v>MUNTINLUPA CITY</v>
          </cell>
          <cell r="I279" t="str">
            <v>PARAÑAQUE</v>
          </cell>
          <cell r="J279" t="str">
            <v>for completion 8/31/2024
PEnding Permit with FILINVEST as of 9-12-24</v>
          </cell>
          <cell r="K279" t="str">
            <v>W/O ISSUE</v>
          </cell>
          <cell r="L279" t="str">
            <v>ECOM</v>
          </cell>
          <cell r="M279" t="str">
            <v>TECO</v>
          </cell>
          <cell r="N279" t="str">
            <v>RRG</v>
          </cell>
          <cell r="O279">
            <v>132.12180000000001</v>
          </cell>
          <cell r="P279"/>
          <cell r="Q279">
            <v>199.43</v>
          </cell>
          <cell r="R279">
            <v>128</v>
          </cell>
          <cell r="S279" t="str">
            <v>NEW</v>
          </cell>
          <cell r="T279">
            <v>781274.06</v>
          </cell>
          <cell r="U279">
            <v>106418.48</v>
          </cell>
          <cell r="V279">
            <v>77475.47</v>
          </cell>
          <cell r="W279">
            <v>0.72802646683170069</v>
          </cell>
          <cell r="X279">
            <v>45519.699305555558</v>
          </cell>
          <cell r="Y279">
            <v>45524.35833333333</v>
          </cell>
          <cell r="Z279">
            <v>45525</v>
          </cell>
          <cell r="AA279"/>
          <cell r="AB279">
            <v>45582</v>
          </cell>
          <cell r="AC279">
            <v>45861</v>
          </cell>
          <cell r="AD279">
            <v>62.300694444442343</v>
          </cell>
          <cell r="AE279">
            <v>57.641666666670062</v>
          </cell>
          <cell r="AF279">
            <v>279</v>
          </cell>
          <cell r="AG279">
            <v>45539.145348721024</v>
          </cell>
          <cell r="AH279">
            <v>45548.130960231814</v>
          </cell>
          <cell r="AI279">
            <v>45569.699305555558</v>
          </cell>
          <cell r="AJ279">
            <v>2.0816818576388183</v>
          </cell>
          <cell r="AK279">
            <v>6.3409090909090908</v>
          </cell>
          <cell r="AL279">
            <v>26</v>
          </cell>
          <cell r="AM279">
            <v>32</v>
          </cell>
          <cell r="AN279">
            <v>22.446043165467625</v>
          </cell>
          <cell r="AO279">
            <v>28.431654676258994</v>
          </cell>
          <cell r="AP279">
            <v>19.446043165467625</v>
          </cell>
          <cell r="AQ279">
            <v>44</v>
          </cell>
          <cell r="AR279">
            <v>35.200000000000003</v>
          </cell>
          <cell r="AS279">
            <v>30.200000000000003</v>
          </cell>
          <cell r="AT279">
            <v>45617.2</v>
          </cell>
          <cell r="AU279">
            <v>45612.2</v>
          </cell>
          <cell r="AV279"/>
          <cell r="AW279"/>
          <cell r="AX279"/>
          <cell r="AY279"/>
          <cell r="AZ279"/>
          <cell r="BA279"/>
          <cell r="BB279"/>
          <cell r="BC279"/>
          <cell r="BD279" t="str">
            <v>PAID</v>
          </cell>
          <cell r="BE279" t="str">
            <v>PARTIALLY BILLED</v>
          </cell>
          <cell r="BF279">
            <v>45585</v>
          </cell>
          <cell r="BG279">
            <v>41</v>
          </cell>
          <cell r="BH279">
            <v>45580</v>
          </cell>
          <cell r="BI279">
            <v>45626</v>
          </cell>
        </row>
        <row r="280">
          <cell r="E280" t="str">
            <v>X24072575113</v>
          </cell>
          <cell r="F280" t="str">
            <v>PAUL JOHN AIRA LOPES KATO</v>
          </cell>
          <cell r="G280" t="str">
            <v>BF RESORT, BF RESORT VILL, LAS PINAS CITY</v>
          </cell>
          <cell r="H280" t="str">
            <v>LAS PIÑAS CITY</v>
          </cell>
          <cell r="I280" t="str">
            <v>PARAÑAQUE</v>
          </cell>
          <cell r="J280" t="str">
            <v>Conduct Joit Survey  9-18-24</v>
          </cell>
          <cell r="K280" t="str">
            <v>W/O ISSUE</v>
          </cell>
          <cell r="L280" t="str">
            <v>ECOM</v>
          </cell>
          <cell r="M280" t="str">
            <v>FCOMP</v>
          </cell>
          <cell r="N280" t="str">
            <v>RRG</v>
          </cell>
          <cell r="O280">
            <v>62.521099999999997</v>
          </cell>
          <cell r="P280"/>
          <cell r="Q280">
            <v>89.88</v>
          </cell>
          <cell r="R280">
            <v>36</v>
          </cell>
          <cell r="S280" t="str">
            <v>NEW</v>
          </cell>
          <cell r="T280">
            <v>330729.64</v>
          </cell>
          <cell r="U280">
            <v>50346.84</v>
          </cell>
          <cell r="V280">
            <v>41315.26</v>
          </cell>
          <cell r="W280">
            <v>0.82061277331407501</v>
          </cell>
          <cell r="X280">
            <v>45524.576388888891</v>
          </cell>
          <cell r="Y280">
            <v>45526.588888888888</v>
          </cell>
          <cell r="Z280">
            <v>45528</v>
          </cell>
          <cell r="AA280"/>
          <cell r="AB280">
            <v>45580</v>
          </cell>
          <cell r="AC280"/>
          <cell r="AD280">
            <v>55.423611111109494</v>
          </cell>
          <cell r="AE280">
            <v>53.411111111112405</v>
          </cell>
          <cell r="AF280">
            <v>-45580</v>
          </cell>
          <cell r="AG280">
            <v>45544.66189074763</v>
          </cell>
          <cell r="AH280">
            <v>45553.81802457662</v>
          </cell>
          <cell r="AI280">
            <v>45574.576388888891</v>
          </cell>
          <cell r="AJ280">
            <v>1.8005979938271079</v>
          </cell>
          <cell r="AK280">
            <v>-1085.2380952380952</v>
          </cell>
          <cell r="AL280">
            <v>23</v>
          </cell>
          <cell r="AM280">
            <v>36</v>
          </cell>
          <cell r="AN280">
            <v>23.085501858736059</v>
          </cell>
          <cell r="AO280">
            <v>29.241635687732341</v>
          </cell>
          <cell r="AP280">
            <v>20.085501858736059</v>
          </cell>
          <cell r="AQ280">
            <v>42</v>
          </cell>
          <cell r="AR280">
            <v>33.6</v>
          </cell>
          <cell r="AS280">
            <v>28.6</v>
          </cell>
          <cell r="AT280">
            <v>45613.599999999999</v>
          </cell>
          <cell r="AU280">
            <v>45608.6</v>
          </cell>
          <cell r="AV280"/>
          <cell r="AW280"/>
          <cell r="AX280"/>
          <cell r="AY280"/>
          <cell r="AZ280"/>
          <cell r="BA280"/>
          <cell r="BB280"/>
          <cell r="BC280"/>
          <cell r="BD280" t="str">
            <v>MATERIAL BALANCING</v>
          </cell>
          <cell r="BE280" t="str">
            <v>PARTIALLY BILLED</v>
          </cell>
          <cell r="BF280">
            <v>45583</v>
          </cell>
          <cell r="BG280">
            <v>43</v>
          </cell>
          <cell r="BH280">
            <v>45579</v>
          </cell>
          <cell r="BI280">
            <v>45626</v>
          </cell>
        </row>
        <row r="281">
          <cell r="E281" t="str">
            <v>X24041112400</v>
          </cell>
          <cell r="F281" t="str">
            <v>4821 HOLDINGS, INC.</v>
          </cell>
          <cell r="G281" t="str">
            <v>BOUGAINVILLA, AYALA-ALABANG VILL, MUNTINLUPA</v>
          </cell>
          <cell r="H281" t="str">
            <v>MUNTINLUPA CITY</v>
          </cell>
          <cell r="I281" t="str">
            <v>PARAÑAQUE</v>
          </cell>
          <cell r="J281" t="str">
            <v>waiting sched</v>
          </cell>
          <cell r="K281" t="str">
            <v>W/O ISSUE</v>
          </cell>
          <cell r="L281" t="str">
            <v>CHALLENGER</v>
          </cell>
          <cell r="M281" t="str">
            <v>CLOSE</v>
          </cell>
          <cell r="N281" t="str">
            <v>JSP</v>
          </cell>
          <cell r="O281">
            <v>122.1302</v>
          </cell>
          <cell r="P281"/>
          <cell r="Q281">
            <v>166.37</v>
          </cell>
          <cell r="R281">
            <v>214.5</v>
          </cell>
          <cell r="S281" t="str">
            <v>MODIFICATION</v>
          </cell>
          <cell r="T281">
            <v>872815.38</v>
          </cell>
          <cell r="U281">
            <v>97995.6</v>
          </cell>
          <cell r="V281">
            <v>113072.67</v>
          </cell>
          <cell r="W281">
            <v>1.1538545608170161</v>
          </cell>
          <cell r="X281">
            <v>45456.65</v>
          </cell>
          <cell r="Y281">
            <v>45464.509722222225</v>
          </cell>
          <cell r="Z281">
            <v>45462</v>
          </cell>
          <cell r="AA281"/>
          <cell r="AB281">
            <v>45559</v>
          </cell>
          <cell r="AC281">
            <v>45742</v>
          </cell>
          <cell r="AD281">
            <v>102.34999999999854</v>
          </cell>
          <cell r="AE281">
            <v>94.490277777775191</v>
          </cell>
          <cell r="AF281">
            <v>183</v>
          </cell>
          <cell r="AG281">
            <v>45475.157352941176</v>
          </cell>
          <cell r="AH281">
            <v>45483.892647058827</v>
          </cell>
          <cell r="AI281">
            <v>45506.65</v>
          </cell>
          <cell r="AJ281">
            <v>3.5691282051281541</v>
          </cell>
          <cell r="AK281">
            <v>4.1590909090909092</v>
          </cell>
          <cell r="AL281">
            <v>26</v>
          </cell>
          <cell r="AM281">
            <v>30</v>
          </cell>
          <cell r="AN281">
            <v>21.507352941176471</v>
          </cell>
          <cell r="AO281">
            <v>27.242647058823529</v>
          </cell>
          <cell r="AP281">
            <v>18.507352941176471</v>
          </cell>
          <cell r="AQ281">
            <v>44</v>
          </cell>
          <cell r="AR281">
            <v>35.200000000000003</v>
          </cell>
          <cell r="AS281">
            <v>30.200000000000003</v>
          </cell>
          <cell r="AT281">
            <v>45594.2</v>
          </cell>
          <cell r="AU281">
            <v>45589.2</v>
          </cell>
          <cell r="AV281"/>
          <cell r="AW281"/>
          <cell r="AX281"/>
          <cell r="AY281"/>
          <cell r="AZ281"/>
          <cell r="BA281"/>
          <cell r="BB281"/>
          <cell r="BC281"/>
          <cell r="BD281" t="str">
            <v>PAID</v>
          </cell>
          <cell r="BE281"/>
          <cell r="BF281">
            <v>45562</v>
          </cell>
          <cell r="BG281">
            <v>69</v>
          </cell>
          <cell r="BH281">
            <v>45559</v>
          </cell>
          <cell r="BI281">
            <v>45631</v>
          </cell>
        </row>
        <row r="282">
          <cell r="E282" t="str">
            <v>X24030862997</v>
          </cell>
          <cell r="F282" t="str">
            <v>CITY GOVERNMENT OF TAGUIG</v>
          </cell>
          <cell r="G282" t="str">
            <v>C-6, LOWER BICUTAN, TAGUIG CITY</v>
          </cell>
          <cell r="H282" t="str">
            <v>TAGUIG CITY</v>
          </cell>
          <cell r="I282" t="str">
            <v>PARAÑAQUE</v>
          </cell>
          <cell r="J282" t="str">
            <v>extension of facilities (3spans)</v>
          </cell>
          <cell r="K282" t="str">
            <v>W/O ISSUE</v>
          </cell>
          <cell r="L282" t="str">
            <v>CHALLENGER</v>
          </cell>
          <cell r="M282" t="str">
            <v>CLOSE</v>
          </cell>
          <cell r="N282" t="str">
            <v>JSP</v>
          </cell>
          <cell r="O282">
            <v>191.9342</v>
          </cell>
          <cell r="P282"/>
          <cell r="Q282">
            <v>263.45</v>
          </cell>
          <cell r="R282">
            <v>33</v>
          </cell>
          <cell r="S282" t="str">
            <v>NEW</v>
          </cell>
          <cell r="T282">
            <v>796538.82</v>
          </cell>
          <cell r="U282">
            <v>154560.32000000001</v>
          </cell>
          <cell r="V282">
            <v>156410.62</v>
          </cell>
          <cell r="W282">
            <v>1.0119713779060497</v>
          </cell>
          <cell r="X282">
            <v>45496.633333333331</v>
          </cell>
          <cell r="Y282">
            <v>45503.597916666666</v>
          </cell>
          <cell r="Z282">
            <v>45499</v>
          </cell>
          <cell r="AA282"/>
          <cell r="AB282">
            <v>45547.707638888889</v>
          </cell>
          <cell r="AC282">
            <v>45746</v>
          </cell>
          <cell r="AD282">
            <v>51.074305555557657</v>
          </cell>
          <cell r="AE282">
            <v>44.109722222223354</v>
          </cell>
          <cell r="AF282">
            <v>198.29236111111095</v>
          </cell>
          <cell r="AG282">
            <v>45518.501754385965</v>
          </cell>
          <cell r="AH282">
            <v>45528.133333333331</v>
          </cell>
          <cell r="AI282">
            <v>45546.633333333331</v>
          </cell>
          <cell r="AJ282">
            <v>1.5403361992945959</v>
          </cell>
          <cell r="AK282">
            <v>4.3107035024154552</v>
          </cell>
          <cell r="AL282">
            <v>28</v>
          </cell>
          <cell r="AM282">
            <v>36</v>
          </cell>
          <cell r="AN282">
            <v>24.868421052631579</v>
          </cell>
          <cell r="AO282">
            <v>31.499999999999996</v>
          </cell>
          <cell r="AP282">
            <v>21.868421052631579</v>
          </cell>
          <cell r="AQ282">
            <v>46</v>
          </cell>
          <cell r="AR282">
            <v>36.800000000000004</v>
          </cell>
          <cell r="AS282">
            <v>31.800000000000004</v>
          </cell>
          <cell r="AT282">
            <v>45584.507638888892</v>
          </cell>
          <cell r="AU282">
            <v>45579.507638888892</v>
          </cell>
          <cell r="AV282"/>
          <cell r="AW282"/>
          <cell r="AX282"/>
          <cell r="AY282"/>
          <cell r="AZ282"/>
          <cell r="BA282"/>
          <cell r="BB282"/>
          <cell r="BC282"/>
          <cell r="BD282" t="str">
            <v>PAID</v>
          </cell>
          <cell r="BE282"/>
          <cell r="BF282">
            <v>45550.707638888889</v>
          </cell>
          <cell r="BG282">
            <v>80.292361111110949</v>
          </cell>
          <cell r="BH282">
            <v>45547</v>
          </cell>
          <cell r="BI282">
            <v>45631</v>
          </cell>
        </row>
        <row r="283">
          <cell r="E283" t="str">
            <v>X23020597673</v>
          </cell>
          <cell r="F283" t="str">
            <v>VELCOASIA DEVELOPMENT CORP.</v>
          </cell>
          <cell r="G283" t="str">
            <v>STA. CECILIA, SUSANA HEIGHTS SUBD, MUNTINLUPA</v>
          </cell>
          <cell r="H283" t="str">
            <v>MUNTINLUPA CITY</v>
          </cell>
          <cell r="I283" t="str">
            <v>PARAÑAQUE</v>
          </cell>
          <cell r="J283" t="str">
            <v>waiting for sched</v>
          </cell>
          <cell r="K283" t="str">
            <v>W/O ISSUE</v>
          </cell>
          <cell r="L283" t="str">
            <v>POWERHOUSE</v>
          </cell>
          <cell r="M283" t="str">
            <v>COMP</v>
          </cell>
          <cell r="N283" t="str">
            <v>JSP</v>
          </cell>
          <cell r="O283">
            <v>20.380299999999998</v>
          </cell>
          <cell r="P283"/>
          <cell r="Q283">
            <v>27.87</v>
          </cell>
          <cell r="R283">
            <v>80</v>
          </cell>
          <cell r="S283" t="str">
            <v>NEW</v>
          </cell>
          <cell r="T283">
            <v>194985.46</v>
          </cell>
          <cell r="U283">
            <v>16435.89</v>
          </cell>
          <cell r="V283">
            <v>16435.89</v>
          </cell>
          <cell r="W283">
            <v>1</v>
          </cell>
          <cell r="X283">
            <v>45566.580555555556</v>
          </cell>
          <cell r="Y283">
            <v>45569.587500000001</v>
          </cell>
          <cell r="Z283">
            <v>45570</v>
          </cell>
          <cell r="AA283"/>
          <cell r="AB283">
            <v>45579.488888888889</v>
          </cell>
          <cell r="AC283">
            <v>45859</v>
          </cell>
          <cell r="AD283">
            <v>12.908333333332848</v>
          </cell>
          <cell r="AE283">
            <v>9.9013888888875954</v>
          </cell>
          <cell r="AF283">
            <v>279.51111111111095</v>
          </cell>
          <cell r="AG283">
            <v>45584.654935720842</v>
          </cell>
          <cell r="AH283">
            <v>45593.274770431592</v>
          </cell>
          <cell r="AI283">
            <v>45616.580555555556</v>
          </cell>
          <cell r="AJ283">
            <v>0.45938480392155134</v>
          </cell>
          <cell r="AK283">
            <v>6.9877777777777741</v>
          </cell>
          <cell r="AL283">
            <v>20</v>
          </cell>
          <cell r="AM283">
            <v>34</v>
          </cell>
          <cell r="AN283">
            <v>21.074380165289259</v>
          </cell>
          <cell r="AO283">
            <v>26.694214876033058</v>
          </cell>
          <cell r="AP283">
            <v>18.074380165289259</v>
          </cell>
          <cell r="AQ283">
            <v>40</v>
          </cell>
          <cell r="AR283">
            <v>32</v>
          </cell>
          <cell r="AS283">
            <v>27</v>
          </cell>
          <cell r="AT283">
            <v>45611.488888888889</v>
          </cell>
          <cell r="AU283">
            <v>45606.488888888889</v>
          </cell>
          <cell r="AV283"/>
          <cell r="AW283"/>
          <cell r="AX283"/>
          <cell r="AY283"/>
          <cell r="AZ283"/>
          <cell r="BA283"/>
          <cell r="BB283"/>
          <cell r="BC283"/>
          <cell r="BD283" t="str">
            <v>PAID</v>
          </cell>
          <cell r="BE283"/>
          <cell r="BF283">
            <v>45582.488888888889</v>
          </cell>
          <cell r="BG283">
            <v>29.511111111110949</v>
          </cell>
          <cell r="BH283">
            <v>45575</v>
          </cell>
          <cell r="BI283">
            <v>45612</v>
          </cell>
        </row>
        <row r="284">
          <cell r="E284" t="str">
            <v>X24072928648</v>
          </cell>
          <cell r="F284" t="str">
            <v>LOWELL L. YU</v>
          </cell>
          <cell r="G284" t="str">
            <v>NARRA, AYALA-ALABANG VILL, MUNTINLUPA</v>
          </cell>
          <cell r="H284" t="str">
            <v>PARAÑAQUE CITY</v>
          </cell>
          <cell r="I284" t="str">
            <v>PARAÑAQUE</v>
          </cell>
          <cell r="J284"/>
          <cell r="K284" t="str">
            <v>W/O ISSUE</v>
          </cell>
          <cell r="L284" t="str">
            <v>CHALLENGER</v>
          </cell>
          <cell r="M284" t="str">
            <v>CLOSE</v>
          </cell>
          <cell r="N284" t="str">
            <v>JSP</v>
          </cell>
          <cell r="O284">
            <v>151.93799999999999</v>
          </cell>
          <cell r="P284"/>
          <cell r="Q284">
            <v>217.9</v>
          </cell>
          <cell r="R284">
            <v>92</v>
          </cell>
          <cell r="S284" t="str">
            <v>NEW</v>
          </cell>
          <cell r="T284">
            <v>695642.64</v>
          </cell>
          <cell r="U284">
            <v>120488.88</v>
          </cell>
          <cell r="V284">
            <v>56871.62</v>
          </cell>
          <cell r="W284">
            <v>0.47200720929599477</v>
          </cell>
          <cell r="X284">
            <v>45539.472916666666</v>
          </cell>
          <cell r="Y284">
            <v>45541.59652777778</v>
          </cell>
          <cell r="Z284">
            <v>45542</v>
          </cell>
          <cell r="AA284"/>
          <cell r="AB284">
            <v>45553.527777777781</v>
          </cell>
          <cell r="AC284">
            <v>45740</v>
          </cell>
          <cell r="AD284">
            <v>14.054861111115315</v>
          </cell>
          <cell r="AE284">
            <v>11.931250000001455</v>
          </cell>
          <cell r="AF284">
            <v>186.47222222221899</v>
          </cell>
          <cell r="AG284">
            <v>45560.432648210292</v>
          </cell>
          <cell r="AH284">
            <v>45569.821909955259</v>
          </cell>
          <cell r="AI284">
            <v>45589.472916666666</v>
          </cell>
          <cell r="AJ284">
            <v>0.43995258520087854</v>
          </cell>
          <cell r="AK284">
            <v>4.0537439613525867</v>
          </cell>
          <cell r="AL284">
            <v>28</v>
          </cell>
          <cell r="AM284">
            <v>34</v>
          </cell>
          <cell r="AN284">
            <v>23.959731543624162</v>
          </cell>
          <cell r="AO284">
            <v>30.348993288590602</v>
          </cell>
          <cell r="AP284">
            <v>20.959731543624162</v>
          </cell>
          <cell r="AQ284">
            <v>46</v>
          </cell>
          <cell r="AR284">
            <v>36.800000000000004</v>
          </cell>
          <cell r="AS284">
            <v>31.800000000000004</v>
          </cell>
          <cell r="AT284">
            <v>45590.327777777784</v>
          </cell>
          <cell r="AU284">
            <v>45585.327777777784</v>
          </cell>
          <cell r="AV284"/>
          <cell r="AW284"/>
          <cell r="AX284"/>
          <cell r="AY284"/>
          <cell r="AZ284"/>
          <cell r="BA284"/>
          <cell r="BB284"/>
          <cell r="BC284"/>
          <cell r="BD284" t="str">
            <v>PAID</v>
          </cell>
          <cell r="BE284"/>
          <cell r="BF284">
            <v>45556.527777777781</v>
          </cell>
          <cell r="BG284">
            <v>74.472222222218988</v>
          </cell>
          <cell r="BH284">
            <v>45553</v>
          </cell>
          <cell r="BI284">
            <v>45631</v>
          </cell>
        </row>
        <row r="285">
          <cell r="E285" t="str">
            <v>X24072586230</v>
          </cell>
          <cell r="F285" t="str">
            <v>CITY GOVT OF LAS PIÑAS,</v>
          </cell>
          <cell r="G285" t="str">
            <v>MACAPUNO, GOLDEN ACRES SUBD, LAS PINAS CITY</v>
          </cell>
          <cell r="H285" t="str">
            <v>LAS PIÑAS CITY</v>
          </cell>
          <cell r="I285" t="str">
            <v>PARAÑAQUE</v>
          </cell>
          <cell r="J285"/>
          <cell r="K285"/>
          <cell r="L285" t="str">
            <v>CHALLENGER</v>
          </cell>
          <cell r="M285" t="str">
            <v>TECO</v>
          </cell>
          <cell r="N285" t="str">
            <v>JSP</v>
          </cell>
          <cell r="O285">
            <v>166.40700000000001</v>
          </cell>
          <cell r="P285"/>
          <cell r="Q285">
            <v>244.22</v>
          </cell>
          <cell r="R285">
            <v>33</v>
          </cell>
          <cell r="S285" t="str">
            <v>MODIFICATION</v>
          </cell>
          <cell r="T285">
            <v>698317.29</v>
          </cell>
          <cell r="U285">
            <v>133626.31</v>
          </cell>
          <cell r="V285">
            <v>137533.29</v>
          </cell>
          <cell r="W285">
            <v>1.0292381043822882</v>
          </cell>
          <cell r="X285">
            <v>45523.511805555558</v>
          </cell>
          <cell r="Y285">
            <v>45526.584027777775</v>
          </cell>
          <cell r="Z285">
            <v>45526</v>
          </cell>
          <cell r="AA285"/>
          <cell r="AB285">
            <v>45537.361805555556</v>
          </cell>
          <cell r="AC285">
            <v>45830</v>
          </cell>
          <cell r="AD285">
            <v>13.849999999998545</v>
          </cell>
          <cell r="AE285">
            <v>10.777777777781012</v>
          </cell>
          <cell r="AF285">
            <v>292.6381944444438</v>
          </cell>
          <cell r="AG285">
            <v>45545.380226608191</v>
          </cell>
          <cell r="AH285">
            <v>45555.011805555558</v>
          </cell>
          <cell r="AI285">
            <v>45573.511805555558</v>
          </cell>
          <cell r="AJ285">
            <v>0.41769841269836872</v>
          </cell>
          <cell r="AK285">
            <v>6.3616998792270394</v>
          </cell>
          <cell r="AL285">
            <v>28</v>
          </cell>
          <cell r="AM285">
            <v>36</v>
          </cell>
          <cell r="AN285">
            <v>24.868421052631579</v>
          </cell>
          <cell r="AO285">
            <v>31.499999999999996</v>
          </cell>
          <cell r="AP285">
            <v>21.868421052631579</v>
          </cell>
          <cell r="AQ285">
            <v>46</v>
          </cell>
          <cell r="AR285">
            <v>36.800000000000004</v>
          </cell>
          <cell r="AS285">
            <v>31.800000000000004</v>
          </cell>
          <cell r="AT285">
            <v>45574.161805555559</v>
          </cell>
          <cell r="AU285">
            <v>45569.161805555559</v>
          </cell>
          <cell r="AV285"/>
          <cell r="AW285"/>
          <cell r="AX285"/>
          <cell r="AY285"/>
          <cell r="AZ285"/>
          <cell r="BA285"/>
          <cell r="BB285"/>
          <cell r="BC285"/>
          <cell r="BD285" t="str">
            <v>PAID</v>
          </cell>
          <cell r="BE285"/>
          <cell r="BF285">
            <v>45540.361805555556</v>
          </cell>
          <cell r="BG285">
            <v>90.638194444443798</v>
          </cell>
          <cell r="BH285">
            <v>45537</v>
          </cell>
          <cell r="BI285">
            <v>45631</v>
          </cell>
        </row>
        <row r="286">
          <cell r="E286" t="str">
            <v>X24010161761</v>
          </cell>
          <cell r="F286" t="str">
            <v>HERNEL FABIANO BELTEJAR</v>
          </cell>
          <cell r="G286" t="str">
            <v>BLOCK 7, PRINCETON HEIGHTS PH 3, BACOOR</v>
          </cell>
          <cell r="H286" t="str">
            <v>BACOOR CITY</v>
          </cell>
          <cell r="I286" t="str">
            <v>DASMA</v>
          </cell>
          <cell r="J286" t="str">
            <v>waiting sched</v>
          </cell>
          <cell r="K286" t="str">
            <v>W/O ISSUE</v>
          </cell>
          <cell r="L286" t="str">
            <v>CHALLENGER</v>
          </cell>
          <cell r="M286" t="str">
            <v>COMP</v>
          </cell>
          <cell r="N286" t="str">
            <v>JSP</v>
          </cell>
          <cell r="O286">
            <v>101.51129999999998</v>
          </cell>
          <cell r="P286"/>
          <cell r="Q286">
            <v>192.7</v>
          </cell>
          <cell r="R286">
            <v>36.274999999999999</v>
          </cell>
          <cell r="S286" t="str">
            <v>NEW</v>
          </cell>
          <cell r="T286">
            <v>603228.4</v>
          </cell>
          <cell r="U286">
            <v>106839.49000000002</v>
          </cell>
          <cell r="V286">
            <v>107603.59</v>
          </cell>
          <cell r="W286">
            <v>1.007151849938632</v>
          </cell>
          <cell r="X286">
            <v>45442.725694444445</v>
          </cell>
          <cell r="Y286">
            <v>45446.574999999997</v>
          </cell>
          <cell r="Z286">
            <v>45443</v>
          </cell>
          <cell r="AA286"/>
          <cell r="AB286">
            <v>45481.538888888892</v>
          </cell>
          <cell r="AC286">
            <v>45874</v>
          </cell>
          <cell r="AD286">
            <v>38.813194444446708</v>
          </cell>
          <cell r="AE286">
            <v>34.963888888894871</v>
          </cell>
          <cell r="AF286">
            <v>392.46111111110804</v>
          </cell>
          <cell r="AG286">
            <v>45463.93259099617</v>
          </cell>
          <cell r="AH286">
            <v>45473.387763409963</v>
          </cell>
          <cell r="AI286">
            <v>45492.725694444445</v>
          </cell>
          <cell r="AJ286">
            <v>1.202545554368541</v>
          </cell>
          <cell r="AK286">
            <v>8.9195707070706369</v>
          </cell>
          <cell r="AL286">
            <v>26</v>
          </cell>
          <cell r="AM286">
            <v>36</v>
          </cell>
          <cell r="AN286">
            <v>24.206896551724139</v>
          </cell>
          <cell r="AO286">
            <v>30.662068965517239</v>
          </cell>
          <cell r="AP286">
            <v>21.206896551724139</v>
          </cell>
          <cell r="AQ286">
            <v>44</v>
          </cell>
          <cell r="AR286">
            <v>35.200000000000003</v>
          </cell>
          <cell r="AS286">
            <v>30.200000000000003</v>
          </cell>
          <cell r="AT286">
            <v>45516.738888888889</v>
          </cell>
          <cell r="AU286">
            <v>45511.738888888889</v>
          </cell>
          <cell r="AV286"/>
          <cell r="AW286"/>
          <cell r="AX286"/>
          <cell r="AY286"/>
          <cell r="AZ286"/>
          <cell r="BA286"/>
          <cell r="BB286"/>
          <cell r="BC286"/>
          <cell r="BD286" t="str">
            <v>PAID</v>
          </cell>
          <cell r="BE286"/>
          <cell r="BF286">
            <v>45484.538888888892</v>
          </cell>
          <cell r="BG286">
            <v>146.46111111110804</v>
          </cell>
          <cell r="BH286">
            <v>45481</v>
          </cell>
          <cell r="BI286">
            <v>45631</v>
          </cell>
        </row>
        <row r="287">
          <cell r="E287" t="str">
            <v>X24083395699</v>
          </cell>
          <cell r="F287" t="str">
            <v>PETRON CORPORATION</v>
          </cell>
          <cell r="G287" t="str">
            <v>ALABANG-ZAPOTE, TALON II, LAS PINAS CITY</v>
          </cell>
          <cell r="H287" t="str">
            <v>LAS PIÑAS CITY</v>
          </cell>
          <cell r="I287" t="str">
            <v>PARAÑAQUE</v>
          </cell>
          <cell r="J287" t="str">
            <v>for meter Oct 4</v>
          </cell>
          <cell r="K287" t="str">
            <v>W/O ISSUE</v>
          </cell>
          <cell r="L287" t="str">
            <v>CHALLENGER</v>
          </cell>
          <cell r="M287" t="str">
            <v>CLOSE</v>
          </cell>
          <cell r="N287" t="str">
            <v>JSP</v>
          </cell>
          <cell r="O287">
            <v>68.905600000000007</v>
          </cell>
          <cell r="P287"/>
          <cell r="Q287">
            <v>121.68</v>
          </cell>
          <cell r="R287">
            <v>30</v>
          </cell>
          <cell r="S287" t="str">
            <v>NEW</v>
          </cell>
          <cell r="T287">
            <v>559454.47</v>
          </cell>
          <cell r="U287">
            <v>55110.3</v>
          </cell>
          <cell r="V287">
            <v>71994.66</v>
          </cell>
          <cell r="W287">
            <v>1.3063739446165237</v>
          </cell>
          <cell r="X287">
            <v>45561.49591435185</v>
          </cell>
          <cell r="Y287">
            <v>45566.408333333333</v>
          </cell>
          <cell r="Z287">
            <v>45563</v>
          </cell>
          <cell r="AA287"/>
          <cell r="AB287">
            <v>45569.457638888889</v>
          </cell>
          <cell r="AC287">
            <v>45742.729861111111</v>
          </cell>
          <cell r="AD287">
            <v>7.9617245370391174</v>
          </cell>
          <cell r="AE287">
            <v>3.0493055555562023</v>
          </cell>
          <cell r="AF287">
            <v>173.2722222222219</v>
          </cell>
          <cell r="AG287">
            <v>45582.702810903575</v>
          </cell>
          <cell r="AH287">
            <v>45592.157983317367</v>
          </cell>
          <cell r="AI287">
            <v>45611.49591435185</v>
          </cell>
          <cell r="AJ287">
            <v>0.24667736279287861</v>
          </cell>
          <cell r="AK287">
            <v>3.9380050505050432</v>
          </cell>
          <cell r="AL287">
            <v>26</v>
          </cell>
          <cell r="AM287">
            <v>36</v>
          </cell>
          <cell r="AN287">
            <v>24.206896551724139</v>
          </cell>
          <cell r="AO287">
            <v>30.662068965517239</v>
          </cell>
          <cell r="AP287">
            <v>21.206896551724139</v>
          </cell>
          <cell r="AQ287">
            <v>44</v>
          </cell>
          <cell r="AR287">
            <v>35.200000000000003</v>
          </cell>
          <cell r="AS287">
            <v>30.200000000000003</v>
          </cell>
          <cell r="AT287">
            <v>45604.657638888886</v>
          </cell>
          <cell r="AU287">
            <v>45599.657638888886</v>
          </cell>
          <cell r="AV287"/>
          <cell r="AW287"/>
          <cell r="AX287"/>
          <cell r="AY287"/>
          <cell r="AZ287"/>
          <cell r="BA287"/>
          <cell r="BB287"/>
          <cell r="BC287"/>
          <cell r="BD287" t="str">
            <v>PAID</v>
          </cell>
          <cell r="BE287"/>
          <cell r="BF287">
            <v>45572.457638888889</v>
          </cell>
          <cell r="BG287">
            <v>58.542361111110949</v>
          </cell>
          <cell r="BH287">
            <v>45569</v>
          </cell>
          <cell r="BI287">
            <v>45631</v>
          </cell>
        </row>
        <row r="288">
          <cell r="E288" t="str">
            <v>X24062416878</v>
          </cell>
          <cell r="F288" t="str">
            <v>PREMIUM MEGASTRUCTURES INC.</v>
          </cell>
          <cell r="G288" t="str">
            <v>WEST SERVICE, ALABANG, MUNTINLUPA</v>
          </cell>
          <cell r="H288" t="str">
            <v>MUNTINLUPA CITY</v>
          </cell>
          <cell r="I288" t="str">
            <v>PARAÑAQUE</v>
          </cell>
          <cell r="J288" t="str">
            <v>sched for meter Oct 5</v>
          </cell>
          <cell r="K288" t="str">
            <v>W/O ISSUE</v>
          </cell>
          <cell r="L288" t="str">
            <v>CHALLENGER</v>
          </cell>
          <cell r="M288" t="str">
            <v>CLOSE</v>
          </cell>
          <cell r="N288" t="str">
            <v>JSP</v>
          </cell>
          <cell r="O288">
            <v>70.674000000000007</v>
          </cell>
          <cell r="P288"/>
          <cell r="Q288">
            <v>108.83</v>
          </cell>
          <cell r="R288">
            <v>105</v>
          </cell>
          <cell r="S288" t="str">
            <v>NEW</v>
          </cell>
          <cell r="T288">
            <v>526419.49</v>
          </cell>
          <cell r="U288">
            <v>56944.2</v>
          </cell>
          <cell r="V288">
            <v>80798.460000000006</v>
          </cell>
          <cell r="W288">
            <v>1.4189058762788838</v>
          </cell>
          <cell r="X288">
            <v>45534.645138888889</v>
          </cell>
          <cell r="Y288">
            <v>45541.526388888888</v>
          </cell>
          <cell r="Z288">
            <v>45539</v>
          </cell>
          <cell r="AA288"/>
          <cell r="AB288">
            <v>45573.368750000001</v>
          </cell>
          <cell r="AC288">
            <v>45719.770833333336</v>
          </cell>
          <cell r="AD288">
            <v>38.723611111112405</v>
          </cell>
          <cell r="AE288">
            <v>31.84236111111386</v>
          </cell>
          <cell r="AF288">
            <v>146.4020833333343</v>
          </cell>
          <cell r="AG288">
            <v>45554.091182054355</v>
          </cell>
          <cell r="AH288">
            <v>45563.076793565146</v>
          </cell>
          <cell r="AI288">
            <v>45584.645138888889</v>
          </cell>
          <cell r="AJ288">
            <v>1.2938898904914962</v>
          </cell>
          <cell r="AK288">
            <v>3.3273200757575978</v>
          </cell>
          <cell r="AL288">
            <v>26</v>
          </cell>
          <cell r="AM288">
            <v>32</v>
          </cell>
          <cell r="AN288">
            <v>22.446043165467625</v>
          </cell>
          <cell r="AO288">
            <v>28.431654676258994</v>
          </cell>
          <cell r="AP288">
            <v>19.446043165467625</v>
          </cell>
          <cell r="AQ288">
            <v>44</v>
          </cell>
          <cell r="AR288">
            <v>35.200000000000003</v>
          </cell>
          <cell r="AS288">
            <v>30.200000000000003</v>
          </cell>
          <cell r="AT288">
            <v>45608.568749999999</v>
          </cell>
          <cell r="AU288">
            <v>45603.568749999999</v>
          </cell>
          <cell r="AV288"/>
          <cell r="AW288"/>
          <cell r="AX288"/>
          <cell r="AY288"/>
          <cell r="AZ288"/>
          <cell r="BA288"/>
          <cell r="BB288"/>
          <cell r="BC288"/>
          <cell r="BD288" t="str">
            <v>PAID</v>
          </cell>
          <cell r="BE288"/>
          <cell r="BF288">
            <v>45576.368750000001</v>
          </cell>
          <cell r="BG288">
            <v>54.631249999998545</v>
          </cell>
          <cell r="BH288">
            <v>45573</v>
          </cell>
          <cell r="BI288">
            <v>45631</v>
          </cell>
        </row>
        <row r="289">
          <cell r="E289" t="str">
            <v>X23114428468</v>
          </cell>
          <cell r="F289" t="str">
            <v>BLESHILDA OCAMPO QUIRAY</v>
          </cell>
          <cell r="G289" t="str">
            <v>ALEJANDRO, AIRPORT VILL, PARANAQUE</v>
          </cell>
          <cell r="H289" t="str">
            <v>PARAÑAQUE CITY</v>
          </cell>
          <cell r="I289" t="str">
            <v>PARAÑAQUE</v>
          </cell>
          <cell r="J289" t="str">
            <v>with pole  replacement and extension of facilities and SSP (2spans)
target completion 07/31/2024
resched due to SOE
For completion on 08/03/2024</v>
          </cell>
          <cell r="K289" t="str">
            <v>W/O ISSUE</v>
          </cell>
          <cell r="L289" t="str">
            <v>CHALLENGER</v>
          </cell>
          <cell r="M289" t="str">
            <v>TECO</v>
          </cell>
          <cell r="N289" t="str">
            <v>JSP</v>
          </cell>
          <cell r="O289">
            <v>131.86160000000001</v>
          </cell>
          <cell r="P289"/>
          <cell r="Q289">
            <v>185.92</v>
          </cell>
          <cell r="R289">
            <v>67</v>
          </cell>
          <cell r="S289" t="str">
            <v>NEW</v>
          </cell>
          <cell r="T289">
            <v>584635.15</v>
          </cell>
          <cell r="U289">
            <v>105430.24</v>
          </cell>
          <cell r="V289">
            <v>105430.24</v>
          </cell>
          <cell r="W289">
            <v>1</v>
          </cell>
          <cell r="X289">
            <v>45468.407638888886</v>
          </cell>
          <cell r="Y289">
            <v>45471.506944444445</v>
          </cell>
          <cell r="Z289">
            <v>45469</v>
          </cell>
          <cell r="AA289"/>
          <cell r="AB289">
            <v>45510.336111111108</v>
          </cell>
          <cell r="AC289">
            <v>45792</v>
          </cell>
          <cell r="AD289">
            <v>41.928472222221899</v>
          </cell>
          <cell r="AE289">
            <v>38.829166666662786</v>
          </cell>
          <cell r="AF289">
            <v>281.66388888889196</v>
          </cell>
          <cell r="AG289">
            <v>45488.752709311419</v>
          </cell>
          <cell r="AH289">
            <v>45497.978061424095</v>
          </cell>
          <cell r="AI289">
            <v>45518.407638888886</v>
          </cell>
          <cell r="AJ289">
            <v>1.3470233157365405</v>
          </cell>
          <cell r="AK289">
            <v>6.4014520202020897</v>
          </cell>
          <cell r="AL289">
            <v>26</v>
          </cell>
          <cell r="AM289">
            <v>34</v>
          </cell>
          <cell r="AN289">
            <v>23.345070422535212</v>
          </cell>
          <cell r="AO289">
            <v>29.570422535211268</v>
          </cell>
          <cell r="AP289">
            <v>20.345070422535212</v>
          </cell>
          <cell r="AQ289">
            <v>44</v>
          </cell>
          <cell r="AR289">
            <v>35.200000000000003</v>
          </cell>
          <cell r="AS289">
            <v>30.200000000000003</v>
          </cell>
          <cell r="AT289">
            <v>45545.536111111105</v>
          </cell>
          <cell r="AU289">
            <v>45540.536111111105</v>
          </cell>
          <cell r="AV289"/>
          <cell r="AW289"/>
          <cell r="AX289"/>
          <cell r="AY289"/>
          <cell r="AZ289"/>
          <cell r="BA289"/>
          <cell r="BB289"/>
          <cell r="BC289"/>
          <cell r="BD289" t="str">
            <v>PAID</v>
          </cell>
          <cell r="BE289"/>
          <cell r="BF289">
            <v>45513.336111111108</v>
          </cell>
          <cell r="BG289">
            <v>117.66388888889196</v>
          </cell>
          <cell r="BH289">
            <v>45510</v>
          </cell>
          <cell r="BI289">
            <v>45631</v>
          </cell>
        </row>
        <row r="290">
          <cell r="E290" t="str">
            <v>X24051780183</v>
          </cell>
          <cell r="F290" t="str">
            <v>ABBY GAIL MANANSALA LACBO</v>
          </cell>
          <cell r="G290" t="str">
            <v>AGNO, AYALA-ALABANG VILL, MUNTINLUPA</v>
          </cell>
          <cell r="H290" t="str">
            <v>MUNTINLUPA CITY</v>
          </cell>
          <cell r="I290" t="str">
            <v>PARAÑAQUE</v>
          </cell>
          <cell r="J290"/>
          <cell r="K290"/>
          <cell r="L290" t="str">
            <v>CHALLENGER</v>
          </cell>
          <cell r="M290" t="str">
            <v>TECO</v>
          </cell>
          <cell r="N290" t="str">
            <v>IJP</v>
          </cell>
          <cell r="O290">
            <v>114.2021</v>
          </cell>
          <cell r="P290"/>
          <cell r="Q290">
            <v>159.03</v>
          </cell>
          <cell r="R290">
            <v>107</v>
          </cell>
          <cell r="S290" t="str">
            <v>MODIFICATION</v>
          </cell>
          <cell r="T290">
            <v>503810.4</v>
          </cell>
          <cell r="U290">
            <v>91611.13</v>
          </cell>
          <cell r="V290">
            <v>58724.07</v>
          </cell>
          <cell r="W290">
            <v>0.64101457977867971</v>
          </cell>
          <cell r="X290">
            <v>45532.724305555559</v>
          </cell>
          <cell r="Y290">
            <v>45538.611805555556</v>
          </cell>
          <cell r="Z290">
            <v>45534</v>
          </cell>
          <cell r="AA290"/>
          <cell r="AB290">
            <v>45563.630555555559</v>
          </cell>
          <cell r="AC290">
            <v>45790.669444444444</v>
          </cell>
          <cell r="AD290">
            <v>30.90625</v>
          </cell>
          <cell r="AE290">
            <v>25.01875000000291</v>
          </cell>
          <cell r="AF290">
            <v>227.03888888888469</v>
          </cell>
          <cell r="AG290">
            <v>45552.170348721025</v>
          </cell>
          <cell r="AH290">
            <v>45561.155960231816</v>
          </cell>
          <cell r="AI290">
            <v>45582.724305555559</v>
          </cell>
          <cell r="AJ290">
            <v>1.0326847956730769</v>
          </cell>
          <cell r="AK290">
            <v>5.159974747474652</v>
          </cell>
          <cell r="AL290">
            <v>26</v>
          </cell>
          <cell r="AM290">
            <v>32</v>
          </cell>
          <cell r="AN290">
            <v>22.446043165467625</v>
          </cell>
          <cell r="AO290">
            <v>28.431654676258994</v>
          </cell>
          <cell r="AP290">
            <v>19.446043165467625</v>
          </cell>
          <cell r="AQ290">
            <v>44</v>
          </cell>
          <cell r="AR290">
            <v>35.200000000000003</v>
          </cell>
          <cell r="AS290">
            <v>30.200000000000003</v>
          </cell>
          <cell r="AT290">
            <v>45598.830555555556</v>
          </cell>
          <cell r="AU290">
            <v>45593.830555555556</v>
          </cell>
          <cell r="AV290"/>
          <cell r="AW290"/>
          <cell r="AX290"/>
          <cell r="AY290"/>
          <cell r="AZ290"/>
          <cell r="BA290"/>
          <cell r="BB290"/>
          <cell r="BC290"/>
          <cell r="BD290" t="str">
            <v>PAID</v>
          </cell>
          <cell r="BE290"/>
          <cell r="BF290">
            <v>45566.630555555559</v>
          </cell>
          <cell r="BG290">
            <v>64.369444444440887</v>
          </cell>
          <cell r="BH290">
            <v>45563</v>
          </cell>
          <cell r="BI290">
            <v>45631</v>
          </cell>
        </row>
        <row r="291">
          <cell r="E291" t="str">
            <v>X24010075594</v>
          </cell>
          <cell r="F291" t="str">
            <v>JORGE MIRANDA YULO</v>
          </cell>
          <cell r="G291" t="str">
            <v>CAMIA, DOÑA MANUELA SUBD, LAS PINAS CITY</v>
          </cell>
          <cell r="H291" t="str">
            <v>LAS PIÑAS CITY</v>
          </cell>
          <cell r="I291" t="str">
            <v>PARAÑAQUE</v>
          </cell>
          <cell r="J291" t="str">
            <v>for completion Aug 24</v>
          </cell>
          <cell r="K291" t="str">
            <v>W/O ISSUE</v>
          </cell>
          <cell r="L291" t="str">
            <v>CHALLENGER</v>
          </cell>
          <cell r="M291" t="str">
            <v>FCOMP</v>
          </cell>
          <cell r="N291" t="str">
            <v>JSP</v>
          </cell>
          <cell r="O291">
            <v>72.556100000000001</v>
          </cell>
          <cell r="P291"/>
          <cell r="Q291">
            <v>105.7</v>
          </cell>
          <cell r="R291">
            <v>110.59</v>
          </cell>
          <cell r="S291" t="str">
            <v>NEW</v>
          </cell>
          <cell r="T291">
            <v>429324.36</v>
          </cell>
          <cell r="U291">
            <v>58451.96</v>
          </cell>
          <cell r="V291">
            <v>38371.96</v>
          </cell>
          <cell r="W291">
            <v>0.65647003111615077</v>
          </cell>
          <cell r="X291">
            <v>45513.518750000003</v>
          </cell>
          <cell r="Y291">
            <v>45517.394444444442</v>
          </cell>
          <cell r="Z291">
            <v>45516</v>
          </cell>
          <cell r="AA291"/>
          <cell r="AB291">
            <v>45540.367361111108</v>
          </cell>
          <cell r="AC291"/>
          <cell r="AD291">
            <v>26.848611111105129</v>
          </cell>
          <cell r="AE291">
            <v>22.972916666665697</v>
          </cell>
          <cell r="AF291">
            <v>-45540.367361111108</v>
          </cell>
          <cell r="AG291">
            <v>45532.964793165469</v>
          </cell>
          <cell r="AH291">
            <v>45541.950404676259</v>
          </cell>
          <cell r="AI291">
            <v>45563.518750000003</v>
          </cell>
          <cell r="AJ291">
            <v>0.8971050347220223</v>
          </cell>
          <cell r="AK291">
            <v>-1035.0083491161615</v>
          </cell>
          <cell r="AL291">
            <v>26</v>
          </cell>
          <cell r="AM291">
            <v>32</v>
          </cell>
          <cell r="AN291">
            <v>22.446043165467625</v>
          </cell>
          <cell r="AO291">
            <v>28.431654676258994</v>
          </cell>
          <cell r="AP291">
            <v>19.446043165467625</v>
          </cell>
          <cell r="AQ291">
            <v>44</v>
          </cell>
          <cell r="AR291">
            <v>35.200000000000003</v>
          </cell>
          <cell r="AS291">
            <v>30.200000000000003</v>
          </cell>
          <cell r="AT291">
            <v>45575.567361111105</v>
          </cell>
          <cell r="AU291">
            <v>45570.567361111105</v>
          </cell>
          <cell r="AV291"/>
          <cell r="AW291"/>
          <cell r="AX291"/>
          <cell r="AY291"/>
          <cell r="AZ291"/>
          <cell r="BA291"/>
          <cell r="BB291"/>
          <cell r="BC291"/>
          <cell r="BD291" t="str">
            <v>FOR AUDIT</v>
          </cell>
          <cell r="BE291" t="str">
            <v>PARTIALLY BILLED</v>
          </cell>
          <cell r="BF291">
            <v>45543.367361111108</v>
          </cell>
          <cell r="BG291">
            <v>87.632638888891961</v>
          </cell>
          <cell r="BH291">
            <v>45540</v>
          </cell>
          <cell r="BI291">
            <v>45631</v>
          </cell>
        </row>
        <row r="292">
          <cell r="E292" t="str">
            <v>X24020385451</v>
          </cell>
          <cell r="F292" t="str">
            <v>STA. LUCIA REALTY &amp; DEVELOPMENT, INC.</v>
          </cell>
          <cell r="G292" t="str">
            <v>BLK 4, VISTA VERDE PH I, BACOOR</v>
          </cell>
          <cell r="H292" t="str">
            <v>BACOOR CITY</v>
          </cell>
          <cell r="I292" t="str">
            <v>DASMA</v>
          </cell>
          <cell r="J292" t="str">
            <v>for FCOMP</v>
          </cell>
          <cell r="K292" t="str">
            <v>W/O ISSUE</v>
          </cell>
          <cell r="L292" t="str">
            <v>CHALLENGER</v>
          </cell>
          <cell r="M292" t="str">
            <v>COMP</v>
          </cell>
          <cell r="N292" t="str">
            <v>JSP</v>
          </cell>
          <cell r="O292">
            <v>66.239999999999995</v>
          </cell>
          <cell r="P292"/>
          <cell r="Q292">
            <v>104.68</v>
          </cell>
          <cell r="R292">
            <v>20</v>
          </cell>
          <cell r="S292" t="str">
            <v>NEW</v>
          </cell>
          <cell r="T292">
            <v>392901.53</v>
          </cell>
          <cell r="U292">
            <v>53341.79</v>
          </cell>
          <cell r="V292">
            <v>53301.83</v>
          </cell>
          <cell r="W292">
            <v>0.9992508687841184</v>
          </cell>
          <cell r="X292">
            <v>45463.617361111108</v>
          </cell>
          <cell r="Y292">
            <v>45470.380555555559</v>
          </cell>
          <cell r="Z292">
            <v>45468</v>
          </cell>
          <cell r="AA292"/>
          <cell r="AB292">
            <v>45489.361111111109</v>
          </cell>
          <cell r="AC292">
            <v>45873</v>
          </cell>
          <cell r="AD292">
            <v>25.743750000001455</v>
          </cell>
          <cell r="AE292">
            <v>18.980555555550382</v>
          </cell>
          <cell r="AF292">
            <v>383.63888888889051</v>
          </cell>
          <cell r="AG292">
            <v>45484.824257662833</v>
          </cell>
          <cell r="AH292">
            <v>45494.279430076625</v>
          </cell>
          <cell r="AI292">
            <v>45513.617361111108</v>
          </cell>
          <cell r="AJ292">
            <v>0.79761618589748084</v>
          </cell>
          <cell r="AK292">
            <v>8.719065656565693</v>
          </cell>
          <cell r="AL292">
            <v>26</v>
          </cell>
          <cell r="AM292">
            <v>36</v>
          </cell>
          <cell r="AN292">
            <v>24.206896551724139</v>
          </cell>
          <cell r="AO292">
            <v>30.662068965517239</v>
          </cell>
          <cell r="AP292">
            <v>21.206896551724139</v>
          </cell>
          <cell r="AQ292">
            <v>44</v>
          </cell>
          <cell r="AR292">
            <v>35.200000000000003</v>
          </cell>
          <cell r="AS292">
            <v>30.200000000000003</v>
          </cell>
          <cell r="AT292">
            <v>45524.561111111107</v>
          </cell>
          <cell r="AU292">
            <v>45519.561111111107</v>
          </cell>
          <cell r="AV292"/>
          <cell r="AW292"/>
          <cell r="AX292"/>
          <cell r="AY292"/>
          <cell r="AZ292"/>
          <cell r="BA292"/>
          <cell r="BB292"/>
          <cell r="BC292"/>
          <cell r="BD292" t="str">
            <v>PAID</v>
          </cell>
          <cell r="BE292"/>
          <cell r="BF292">
            <v>45492.361111111109</v>
          </cell>
          <cell r="BG292">
            <v>138.63888888889051</v>
          </cell>
          <cell r="BH292">
            <v>45489</v>
          </cell>
          <cell r="BI292">
            <v>45631</v>
          </cell>
        </row>
        <row r="293">
          <cell r="E293" t="str">
            <v>X24010179647</v>
          </cell>
          <cell r="F293" t="str">
            <v>FRANCIS ERINE ACABADO SANTIAGUEL</v>
          </cell>
          <cell r="G293" t="str">
            <v>GSIS, MOLINO III, BACOOR</v>
          </cell>
          <cell r="H293" t="str">
            <v>BACOOR CITY</v>
          </cell>
          <cell r="I293" t="str">
            <v>DASMA</v>
          </cell>
          <cell r="J293" t="str">
            <v>target completion 07/23/2024
1pole and DT only</v>
          </cell>
          <cell r="K293" t="str">
            <v>W/O ISSUE</v>
          </cell>
          <cell r="L293" t="str">
            <v>CHALLENGER</v>
          </cell>
          <cell r="M293" t="str">
            <v>TECO</v>
          </cell>
          <cell r="N293" t="str">
            <v>JSP</v>
          </cell>
          <cell r="O293">
            <v>48.179499999999997</v>
          </cell>
          <cell r="P293"/>
          <cell r="Q293">
            <v>72.650000000000006</v>
          </cell>
          <cell r="R293">
            <v>69</v>
          </cell>
          <cell r="S293" t="str">
            <v>NEW</v>
          </cell>
          <cell r="T293">
            <v>389872.78</v>
          </cell>
          <cell r="U293">
            <v>38821.910000000003</v>
          </cell>
          <cell r="V293">
            <v>36865.1</v>
          </cell>
          <cell r="W293">
            <v>0.94959521569134531</v>
          </cell>
          <cell r="X293">
            <v>45463.618750000001</v>
          </cell>
          <cell r="Y293">
            <v>45470.378472222219</v>
          </cell>
          <cell r="Z293">
            <v>45468</v>
          </cell>
          <cell r="AA293"/>
          <cell r="AB293">
            <v>45496.513194444444</v>
          </cell>
          <cell r="AC293">
            <v>45798</v>
          </cell>
          <cell r="AD293">
            <v>32.894444444442343</v>
          </cell>
          <cell r="AE293">
            <v>26.134722222224809</v>
          </cell>
          <cell r="AF293">
            <v>301.4868055555562</v>
          </cell>
          <cell r="AG293">
            <v>45482.91913022814</v>
          </cell>
          <cell r="AH293">
            <v>45491.865898288976</v>
          </cell>
          <cell r="AI293">
            <v>45513.618750000001</v>
          </cell>
          <cell r="AJ293">
            <v>1.1062965331059251</v>
          </cell>
          <cell r="AK293">
            <v>7.1782572751322906</v>
          </cell>
          <cell r="AL293">
            <v>23</v>
          </cell>
          <cell r="AM293">
            <v>34</v>
          </cell>
          <cell r="AN293">
            <v>22.300380228136884</v>
          </cell>
          <cell r="AO293">
            <v>28.247148288973385</v>
          </cell>
          <cell r="AP293">
            <v>19.300380228136884</v>
          </cell>
          <cell r="AQ293">
            <v>42</v>
          </cell>
          <cell r="AR293">
            <v>33.6</v>
          </cell>
          <cell r="AS293">
            <v>28.6</v>
          </cell>
          <cell r="AT293">
            <v>45530.113194444442</v>
          </cell>
          <cell r="AU293">
            <v>45525.113194444442</v>
          </cell>
          <cell r="AV293"/>
          <cell r="AW293"/>
          <cell r="AX293"/>
          <cell r="AY293"/>
          <cell r="AZ293"/>
          <cell r="BA293"/>
          <cell r="BB293"/>
          <cell r="BC293"/>
          <cell r="BD293" t="str">
            <v>PAID</v>
          </cell>
          <cell r="BE293"/>
          <cell r="BF293">
            <v>45499.513194444444</v>
          </cell>
          <cell r="BG293">
            <v>131.4868055555562</v>
          </cell>
          <cell r="BH293">
            <v>45496</v>
          </cell>
          <cell r="BI293">
            <v>45631</v>
          </cell>
        </row>
        <row r="294">
          <cell r="E294" t="str">
            <v>X24051593192</v>
          </cell>
          <cell r="F294" t="str">
            <v>JEAN FLORENCE IPSIOCO UNAS</v>
          </cell>
          <cell r="G294" t="str">
            <v>MAYUGA, BF HOMES, PARANAQUE</v>
          </cell>
          <cell r="H294" t="str">
            <v>PARAÑAQUE CITY</v>
          </cell>
          <cell r="I294" t="str">
            <v>PARAÑAQUE</v>
          </cell>
          <cell r="J294"/>
          <cell r="K294" t="str">
            <v>W/O ISSUE</v>
          </cell>
          <cell r="L294" t="str">
            <v>CHALLENGER</v>
          </cell>
          <cell r="M294" t="str">
            <v>TECO</v>
          </cell>
          <cell r="N294" t="str">
            <v>JSP</v>
          </cell>
          <cell r="O294">
            <v>51.576500000000003</v>
          </cell>
          <cell r="P294"/>
          <cell r="Q294">
            <v>74.88</v>
          </cell>
          <cell r="R294">
            <v>80</v>
          </cell>
          <cell r="S294" t="str">
            <v>MODIFICATION</v>
          </cell>
          <cell r="T294">
            <v>383382.27</v>
          </cell>
          <cell r="U294">
            <v>41557.449999999997</v>
          </cell>
          <cell r="V294">
            <v>41557.449999999997</v>
          </cell>
          <cell r="W294">
            <v>1</v>
          </cell>
          <cell r="X294">
            <v>45482.442361111112</v>
          </cell>
          <cell r="Y294">
            <v>45484.415972222225</v>
          </cell>
          <cell r="Z294">
            <v>45485</v>
          </cell>
          <cell r="AA294"/>
          <cell r="AB294">
            <v>45566.343055555553</v>
          </cell>
          <cell r="AC294">
            <v>45846</v>
          </cell>
          <cell r="AD294">
            <v>83.900694444440887</v>
          </cell>
          <cell r="AE294">
            <v>81.927083333328483</v>
          </cell>
          <cell r="AF294">
            <v>279.65694444444671</v>
          </cell>
          <cell r="AG294">
            <v>45501.742741339251</v>
          </cell>
          <cell r="AH294">
            <v>45510.689509400087</v>
          </cell>
          <cell r="AI294">
            <v>45532.442361111112</v>
          </cell>
          <cell r="AJ294">
            <v>2.8217241226199428</v>
          </cell>
          <cell r="AK294">
            <v>6.6584986772487316</v>
          </cell>
          <cell r="AL294">
            <v>23</v>
          </cell>
          <cell r="AM294">
            <v>34</v>
          </cell>
          <cell r="AN294">
            <v>22.300380228136884</v>
          </cell>
          <cell r="AO294">
            <v>28.247148288973385</v>
          </cell>
          <cell r="AP294">
            <v>19.300380228136884</v>
          </cell>
          <cell r="AQ294">
            <v>42</v>
          </cell>
          <cell r="AR294">
            <v>33.6</v>
          </cell>
          <cell r="AS294">
            <v>28.6</v>
          </cell>
          <cell r="AT294">
            <v>45599.943055555552</v>
          </cell>
          <cell r="AU294">
            <v>45594.943055555552</v>
          </cell>
          <cell r="AV294"/>
          <cell r="AW294"/>
          <cell r="AX294"/>
          <cell r="AY294"/>
          <cell r="AZ294"/>
          <cell r="BA294"/>
          <cell r="BB294"/>
          <cell r="BC294"/>
          <cell r="BD294" t="str">
            <v>PAID</v>
          </cell>
          <cell r="BE294" t="str">
            <v>WITH BACKJOB</v>
          </cell>
          <cell r="BF294">
            <v>45569.343055555553</v>
          </cell>
          <cell r="BG294">
            <v>61.656944444446708</v>
          </cell>
          <cell r="BH294">
            <v>45566</v>
          </cell>
          <cell r="BI294">
            <v>45631</v>
          </cell>
        </row>
        <row r="295">
          <cell r="E295" t="str">
            <v>X24010187346</v>
          </cell>
          <cell r="F295" t="str">
            <v>MLQVENTURES HOLDINGS INC.</v>
          </cell>
          <cell r="G295" t="str">
            <v>M.L. QUEZON, PUROK 5, TAGUIG CITY</v>
          </cell>
          <cell r="H295" t="str">
            <v>TAGUIG CITY</v>
          </cell>
          <cell r="I295" t="str">
            <v>PARAÑAQUE</v>
          </cell>
          <cell r="J295" t="str">
            <v>for SSP</v>
          </cell>
          <cell r="K295" t="str">
            <v>W/O ISSUE</v>
          </cell>
          <cell r="L295" t="str">
            <v>CHALLENGER</v>
          </cell>
          <cell r="M295" t="str">
            <v>COMP</v>
          </cell>
          <cell r="N295" t="str">
            <v>JSP</v>
          </cell>
          <cell r="O295">
            <v>95.2624</v>
          </cell>
          <cell r="P295"/>
          <cell r="Q295">
            <v>137.91999999999999</v>
          </cell>
          <cell r="R295">
            <v>50</v>
          </cell>
          <cell r="S295" t="str">
            <v>NEW</v>
          </cell>
          <cell r="T295">
            <v>355003.86</v>
          </cell>
          <cell r="U295">
            <v>76334.91</v>
          </cell>
          <cell r="V295">
            <v>76021.81</v>
          </cell>
          <cell r="W295">
            <v>0.99589833799502736</v>
          </cell>
          <cell r="X295">
            <v>45496.631944444445</v>
          </cell>
          <cell r="Y295">
            <v>45503.334027777775</v>
          </cell>
          <cell r="Z295">
            <v>45499</v>
          </cell>
          <cell r="AA295"/>
          <cell r="AB295">
            <v>45533.553472222222</v>
          </cell>
          <cell r="AC295">
            <v>45867</v>
          </cell>
          <cell r="AD295">
            <v>36.921527777776646</v>
          </cell>
          <cell r="AE295">
            <v>30.219444444446708</v>
          </cell>
          <cell r="AF295">
            <v>333.4465277777781</v>
          </cell>
          <cell r="AG295">
            <v>45517.83884099617</v>
          </cell>
          <cell r="AH295">
            <v>45527.294013409963</v>
          </cell>
          <cell r="AI295">
            <v>45546.631944444445</v>
          </cell>
          <cell r="AJ295">
            <v>1.1439362238841055</v>
          </cell>
          <cell r="AK295">
            <v>7.5783301767676843</v>
          </cell>
          <cell r="AL295">
            <v>26</v>
          </cell>
          <cell r="AM295">
            <v>36</v>
          </cell>
          <cell r="AN295">
            <v>24.206896551724139</v>
          </cell>
          <cell r="AO295">
            <v>30.662068965517239</v>
          </cell>
          <cell r="AP295">
            <v>21.206896551724139</v>
          </cell>
          <cell r="AQ295">
            <v>44</v>
          </cell>
          <cell r="AR295">
            <v>35.200000000000003</v>
          </cell>
          <cell r="AS295">
            <v>30.200000000000003</v>
          </cell>
          <cell r="AT295">
            <v>45568.753472222219</v>
          </cell>
          <cell r="AU295">
            <v>45563.753472222219</v>
          </cell>
          <cell r="AV295"/>
          <cell r="AW295"/>
          <cell r="AX295"/>
          <cell r="AY295"/>
          <cell r="AZ295"/>
          <cell r="BA295"/>
          <cell r="BB295"/>
          <cell r="BC295"/>
          <cell r="BD295" t="str">
            <v>PAID</v>
          </cell>
          <cell r="BE295"/>
          <cell r="BF295">
            <v>45536.553472222222</v>
          </cell>
          <cell r="BG295">
            <v>94.446527777778101</v>
          </cell>
          <cell r="BH295">
            <v>45533</v>
          </cell>
          <cell r="BI295">
            <v>45631</v>
          </cell>
        </row>
        <row r="296">
          <cell r="E296" t="str">
            <v>X24030782696</v>
          </cell>
          <cell r="F296" t="str">
            <v>ALFAMETRO MARKETING INC.</v>
          </cell>
          <cell r="G296" t="str">
            <v>BANNER, 4TH ESTATE SUBD, PARANAQUE</v>
          </cell>
          <cell r="H296" t="str">
            <v>PARAÑAQUE CITY</v>
          </cell>
          <cell r="I296" t="str">
            <v>PARAÑAQUE</v>
          </cell>
          <cell r="J296" t="str">
            <v>for completion 8/29/2024</v>
          </cell>
          <cell r="K296" t="str">
            <v>W/O ISSUE</v>
          </cell>
          <cell r="L296" t="str">
            <v>CHALLENGER</v>
          </cell>
          <cell r="M296" t="str">
            <v>FCOMP</v>
          </cell>
          <cell r="N296" t="str">
            <v>JSP</v>
          </cell>
          <cell r="O296">
            <v>71.739000000000004</v>
          </cell>
          <cell r="P296"/>
          <cell r="Q296">
            <v>109.48</v>
          </cell>
          <cell r="R296">
            <v>16</v>
          </cell>
          <cell r="S296" t="str">
            <v>NEW</v>
          </cell>
          <cell r="T296">
            <v>188213.05</v>
          </cell>
          <cell r="U296">
            <v>57770.22</v>
          </cell>
          <cell r="V296">
            <v>31920.65</v>
          </cell>
          <cell r="W296">
            <v>0.55254506560646643</v>
          </cell>
          <cell r="X296">
            <v>45519.674305555556</v>
          </cell>
          <cell r="Y296">
            <v>45525.452777777777</v>
          </cell>
          <cell r="Z296">
            <v>45524</v>
          </cell>
          <cell r="AA296"/>
          <cell r="AB296">
            <v>45544.273611111108</v>
          </cell>
          <cell r="AC296"/>
          <cell r="AD296">
            <v>24.599305555551837</v>
          </cell>
          <cell r="AE296">
            <v>18.820833333331393</v>
          </cell>
          <cell r="AF296">
            <v>-45544.273611111108</v>
          </cell>
          <cell r="AG296">
            <v>45540.881202107281</v>
          </cell>
          <cell r="AH296">
            <v>45550.336374521074</v>
          </cell>
          <cell r="AI296">
            <v>45569.674305555556</v>
          </cell>
          <cell r="AJ296">
            <v>0.76215797127243934</v>
          </cell>
          <cell r="AK296">
            <v>-1035.0971275252525</v>
          </cell>
          <cell r="AL296">
            <v>26</v>
          </cell>
          <cell r="AM296">
            <v>36</v>
          </cell>
          <cell r="AN296">
            <v>24.206896551724139</v>
          </cell>
          <cell r="AO296">
            <v>30.662068965517239</v>
          </cell>
          <cell r="AP296">
            <v>21.206896551724139</v>
          </cell>
          <cell r="AQ296">
            <v>44</v>
          </cell>
          <cell r="AR296">
            <v>35.200000000000003</v>
          </cell>
          <cell r="AS296">
            <v>30.200000000000003</v>
          </cell>
          <cell r="AT296">
            <v>45579.473611111105</v>
          </cell>
          <cell r="AU296">
            <v>45574.473611111105</v>
          </cell>
          <cell r="AV296"/>
          <cell r="AW296"/>
          <cell r="AX296"/>
          <cell r="AY296"/>
          <cell r="AZ296"/>
          <cell r="BA296"/>
          <cell r="BB296"/>
          <cell r="BC296"/>
          <cell r="BD296" t="str">
            <v>MATERIAL BALANCING</v>
          </cell>
          <cell r="BE296" t="str">
            <v>PARTIALLY BILLED</v>
          </cell>
          <cell r="BF296">
            <v>45547.273611111108</v>
          </cell>
          <cell r="BG296">
            <v>83.726388888891961</v>
          </cell>
          <cell r="BH296">
            <v>45542</v>
          </cell>
          <cell r="BI296">
            <v>45631</v>
          </cell>
        </row>
        <row r="297">
          <cell r="E297" t="str">
            <v>X21073276718</v>
          </cell>
          <cell r="F297" t="str">
            <v>MANILA BAY DEVT CORP,</v>
          </cell>
          <cell r="G297" t="str">
            <v>PRES. M. ROXAS, TAMBO, PARANAQUE</v>
          </cell>
          <cell r="H297" t="str">
            <v>PARAÑAQUE CITY</v>
          </cell>
          <cell r="I297" t="str">
            <v>PARAÑAQUE</v>
          </cell>
          <cell r="J297" t="str">
            <v xml:space="preserve">sabayan with C2 ECP (C2 ongoing permit acquisition) </v>
          </cell>
          <cell r="K297" t="str">
            <v>W/ ISSUE</v>
          </cell>
          <cell r="L297" t="str">
            <v>CHALLENGER</v>
          </cell>
          <cell r="M297" t="str">
            <v>FCOMP</v>
          </cell>
          <cell r="N297" t="str">
            <v>JSP</v>
          </cell>
          <cell r="O297">
            <v>3.7</v>
          </cell>
          <cell r="P297"/>
          <cell r="Q297">
            <v>5.18</v>
          </cell>
          <cell r="R297">
            <v>0</v>
          </cell>
          <cell r="S297" t="str">
            <v>TERMINATION</v>
          </cell>
          <cell r="T297">
            <v>11521.34</v>
          </cell>
          <cell r="U297">
            <v>2519.9299999999998</v>
          </cell>
          <cell r="V297"/>
          <cell r="W297">
            <v>0</v>
          </cell>
          <cell r="X297">
            <v>44482.689583333333</v>
          </cell>
          <cell r="Y297">
            <v>44484</v>
          </cell>
          <cell r="Z297">
            <v>44489</v>
          </cell>
          <cell r="AA297"/>
          <cell r="AB297">
            <v>45293.4</v>
          </cell>
          <cell r="AC297"/>
          <cell r="AD297">
            <v>810.71041666666861</v>
          </cell>
          <cell r="AE297">
            <v>809.40000000000146</v>
          </cell>
          <cell r="AF297">
            <v>-45293.4</v>
          </cell>
          <cell r="AG297">
            <v>44501.463776881719</v>
          </cell>
          <cell r="AH297">
            <v>44510.270228494621</v>
          </cell>
          <cell r="AI297">
            <v>44532.689583333333</v>
          </cell>
          <cell r="AJ297">
            <v>27.924469907407474</v>
          </cell>
          <cell r="AK297">
            <v>-1132.335</v>
          </cell>
          <cell r="AL297">
            <v>20</v>
          </cell>
          <cell r="AM297">
            <v>36</v>
          </cell>
          <cell r="AN297">
            <v>21.774193548387096</v>
          </cell>
          <cell r="AO297">
            <v>27.58064516129032</v>
          </cell>
          <cell r="AP297">
            <v>18.774193548387096</v>
          </cell>
          <cell r="AQ297">
            <v>40</v>
          </cell>
          <cell r="AR297">
            <v>32</v>
          </cell>
          <cell r="AS297">
            <v>27</v>
          </cell>
          <cell r="AT297">
            <v>45325.4</v>
          </cell>
          <cell r="AU297">
            <v>45320.4</v>
          </cell>
          <cell r="AV297"/>
          <cell r="AW297"/>
          <cell r="AX297"/>
          <cell r="AY297"/>
          <cell r="AZ297"/>
          <cell r="BA297"/>
          <cell r="BB297"/>
          <cell r="BC297"/>
          <cell r="BD297" t="str">
            <v>MATERIAL BALANCING</v>
          </cell>
          <cell r="BE297"/>
          <cell r="BF297">
            <v>45296.4</v>
          </cell>
          <cell r="BG297">
            <v>334.59999999999854</v>
          </cell>
          <cell r="BH297">
            <v>45293</v>
          </cell>
          <cell r="BI297">
            <v>45631</v>
          </cell>
        </row>
        <row r="298">
          <cell r="E298" t="str">
            <v>X24030907776</v>
          </cell>
          <cell r="F298" t="str">
            <v>EASTERN TELECOM PHIL INC</v>
          </cell>
          <cell r="G298" t="str">
            <v>MAGENTA, GOODWILL 2 SUBD, PARANAQUE</v>
          </cell>
          <cell r="H298" t="str">
            <v>PARAÑAQUE CITY</v>
          </cell>
          <cell r="I298" t="str">
            <v>PARAÑAQUE</v>
          </cell>
          <cell r="J298"/>
          <cell r="K298"/>
          <cell r="L298" t="str">
            <v>CHALLENGER</v>
          </cell>
          <cell r="M298" t="str">
            <v>COMP</v>
          </cell>
          <cell r="N298" t="str">
            <v>JSP</v>
          </cell>
          <cell r="O298">
            <v>67.380099999999999</v>
          </cell>
          <cell r="P298"/>
          <cell r="Q298">
            <v>97.22</v>
          </cell>
          <cell r="R298">
            <v>18</v>
          </cell>
          <cell r="S298" t="str">
            <v>MODIFICATION</v>
          </cell>
          <cell r="T298">
            <v>181413.25</v>
          </cell>
          <cell r="U298">
            <v>54260.08</v>
          </cell>
          <cell r="V298">
            <v>55689.85</v>
          </cell>
          <cell r="W298">
            <v>1.0263503113154273</v>
          </cell>
          <cell r="X298">
            <v>45553.44226851852</v>
          </cell>
          <cell r="Y298">
            <v>45559.597916666666</v>
          </cell>
          <cell r="Z298">
            <v>45555</v>
          </cell>
          <cell r="AA298"/>
          <cell r="AB298">
            <v>45566.344444444447</v>
          </cell>
          <cell r="AC298">
            <v>45867</v>
          </cell>
          <cell r="AD298">
            <v>12.902175925926713</v>
          </cell>
          <cell r="AE298">
            <v>6.7465277777810115</v>
          </cell>
          <cell r="AF298">
            <v>300.65555555555329</v>
          </cell>
          <cell r="AG298">
            <v>45573.527770377259</v>
          </cell>
          <cell r="AH298">
            <v>45582.683904206249</v>
          </cell>
          <cell r="AI298">
            <v>45603.44226851852</v>
          </cell>
          <cell r="AJ298">
            <v>0.4191648942118702</v>
          </cell>
          <cell r="AK298">
            <v>7.1584656084655549</v>
          </cell>
          <cell r="AL298">
            <v>23</v>
          </cell>
          <cell r="AM298">
            <v>36</v>
          </cell>
          <cell r="AN298">
            <v>23.085501858736059</v>
          </cell>
          <cell r="AO298">
            <v>29.241635687732341</v>
          </cell>
          <cell r="AP298">
            <v>20.085501858736059</v>
          </cell>
          <cell r="AQ298">
            <v>42</v>
          </cell>
          <cell r="AR298">
            <v>33.6</v>
          </cell>
          <cell r="AS298">
            <v>28.6</v>
          </cell>
          <cell r="AT298">
            <v>45599.944444444445</v>
          </cell>
          <cell r="AU298">
            <v>45594.944444444445</v>
          </cell>
          <cell r="AV298"/>
          <cell r="AW298"/>
          <cell r="AX298"/>
          <cell r="AY298"/>
          <cell r="AZ298"/>
          <cell r="BA298"/>
          <cell r="BB298"/>
          <cell r="BC298"/>
          <cell r="BD298" t="str">
            <v>PAID</v>
          </cell>
          <cell r="BE298"/>
          <cell r="BF298">
            <v>45569.344444444447</v>
          </cell>
          <cell r="BG298">
            <v>61.655555555553292</v>
          </cell>
          <cell r="BH298">
            <v>45566</v>
          </cell>
          <cell r="BI298">
            <v>45631</v>
          </cell>
        </row>
        <row r="299">
          <cell r="E299" t="str">
            <v>X24041260524</v>
          </cell>
          <cell r="F299" t="str">
            <v>PITERO MACAYAON REIG</v>
          </cell>
          <cell r="G299" t="str">
            <v>KENTUCKY, ALABANG 400 VILLAGE, MUNTINLUPA</v>
          </cell>
          <cell r="H299" t="str">
            <v>MUNTINLUPA CITY</v>
          </cell>
          <cell r="I299" t="str">
            <v>PARAÑAQUE</v>
          </cell>
          <cell r="J299"/>
          <cell r="K299"/>
          <cell r="L299" t="str">
            <v>CHALLENGER</v>
          </cell>
          <cell r="M299" t="str">
            <v>TECO</v>
          </cell>
          <cell r="N299" t="str">
            <v>JSP</v>
          </cell>
          <cell r="O299">
            <v>186.21530000000001</v>
          </cell>
          <cell r="P299"/>
          <cell r="Q299">
            <v>274.58</v>
          </cell>
          <cell r="R299">
            <v>56</v>
          </cell>
          <cell r="S299" t="str">
            <v>MODIFICATION</v>
          </cell>
          <cell r="T299">
            <v>825250.18</v>
          </cell>
          <cell r="U299">
            <v>149200.54999999999</v>
          </cell>
          <cell r="V299">
            <v>149200.54999999999</v>
          </cell>
          <cell r="W299">
            <v>1</v>
          </cell>
          <cell r="X299">
            <v>45558.684027777781</v>
          </cell>
          <cell r="Y299">
            <v>45565.538888888892</v>
          </cell>
          <cell r="Z299">
            <v>45561</v>
          </cell>
          <cell r="AA299"/>
          <cell r="AB299">
            <v>45573.386111111111</v>
          </cell>
          <cell r="AC299">
            <v>45805.81527777778</v>
          </cell>
          <cell r="AD299">
            <v>14.702083333329938</v>
          </cell>
          <cell r="AE299">
            <v>7.8472222222189885</v>
          </cell>
          <cell r="AF299">
            <v>232.42916666666861</v>
          </cell>
          <cell r="AG299">
            <v>45579.643759321407</v>
          </cell>
          <cell r="AH299">
            <v>45589.033021066374</v>
          </cell>
          <cell r="AI299">
            <v>45608.684027777781</v>
          </cell>
          <cell r="AJ299">
            <v>0.46021227240885731</v>
          </cell>
          <cell r="AK299">
            <v>5.052807971014535</v>
          </cell>
          <cell r="AL299">
            <v>28</v>
          </cell>
          <cell r="AM299">
            <v>34</v>
          </cell>
          <cell r="AN299">
            <v>23.959731543624162</v>
          </cell>
          <cell r="AO299">
            <v>30.348993288590602</v>
          </cell>
          <cell r="AP299">
            <v>20.959731543624162</v>
          </cell>
          <cell r="AQ299">
            <v>46</v>
          </cell>
          <cell r="AR299">
            <v>36.800000000000004</v>
          </cell>
          <cell r="AS299">
            <v>31.800000000000004</v>
          </cell>
          <cell r="AT299">
            <v>45610.186111111114</v>
          </cell>
          <cell r="AU299">
            <v>45605.186111111114</v>
          </cell>
          <cell r="AV299"/>
          <cell r="AW299"/>
          <cell r="AX299"/>
          <cell r="AY299"/>
          <cell r="AZ299"/>
          <cell r="BA299"/>
          <cell r="BB299"/>
          <cell r="BC299"/>
          <cell r="BD299" t="str">
            <v>PAID</v>
          </cell>
          <cell r="BE299" t="str">
            <v>WITH BACKJOB</v>
          </cell>
          <cell r="BF299">
            <v>45576.386111111111</v>
          </cell>
          <cell r="BG299">
            <v>70.613888888889051</v>
          </cell>
          <cell r="BH299">
            <v>45573</v>
          </cell>
          <cell r="BI299">
            <v>45647</v>
          </cell>
        </row>
        <row r="300">
          <cell r="E300" t="str">
            <v>X24020558376</v>
          </cell>
          <cell r="F300" t="str">
            <v>ERIC GO YAP</v>
          </cell>
          <cell r="G300" t="str">
            <v>AGUIRRE, BF HOMES, PARANAQUE</v>
          </cell>
          <cell r="H300" t="str">
            <v>PARAÑAQUE CITY</v>
          </cell>
          <cell r="I300" t="str">
            <v>PARAÑAQUE</v>
          </cell>
          <cell r="J300" t="str">
            <v>sched for digging; SSP on Oct 15</v>
          </cell>
          <cell r="K300" t="str">
            <v>W/O ISSUE</v>
          </cell>
          <cell r="L300" t="str">
            <v>CHALLENGER</v>
          </cell>
          <cell r="M300" t="str">
            <v>TECO</v>
          </cell>
          <cell r="N300" t="str">
            <v>JSP</v>
          </cell>
          <cell r="O300">
            <v>95.519800000000004</v>
          </cell>
          <cell r="P300"/>
          <cell r="Q300">
            <v>132.16999999999999</v>
          </cell>
          <cell r="R300">
            <v>74</v>
          </cell>
          <cell r="S300" t="str">
            <v>NEW</v>
          </cell>
          <cell r="T300">
            <v>398848.59</v>
          </cell>
          <cell r="U300">
            <v>76919.7</v>
          </cell>
          <cell r="V300">
            <v>80765.61</v>
          </cell>
          <cell r="W300">
            <v>1.0499990249571958</v>
          </cell>
          <cell r="X300">
            <v>45562.647916666669</v>
          </cell>
          <cell r="Y300">
            <v>45567.436805555553</v>
          </cell>
          <cell r="Z300">
            <v>45567</v>
          </cell>
          <cell r="AA300"/>
          <cell r="AB300">
            <v>45581.393750000003</v>
          </cell>
          <cell r="AC300">
            <v>45765</v>
          </cell>
          <cell r="AD300">
            <v>18.745833333334303</v>
          </cell>
          <cell r="AE300">
            <v>13.956944444449618</v>
          </cell>
          <cell r="AF300">
            <v>183.60624999999709</v>
          </cell>
          <cell r="AG300">
            <v>45582.992987089201</v>
          </cell>
          <cell r="AH300">
            <v>45592.218339201878</v>
          </cell>
          <cell r="AI300">
            <v>45612.647916666669</v>
          </cell>
          <cell r="AJ300">
            <v>0.60224170437408842</v>
          </cell>
          <cell r="AK300">
            <v>4.1728693181817524</v>
          </cell>
          <cell r="AL300">
            <v>26</v>
          </cell>
          <cell r="AM300">
            <v>34</v>
          </cell>
          <cell r="AN300">
            <v>23.345070422535212</v>
          </cell>
          <cell r="AO300">
            <v>29.570422535211268</v>
          </cell>
          <cell r="AP300">
            <v>20.345070422535212</v>
          </cell>
          <cell r="AQ300">
            <v>44</v>
          </cell>
          <cell r="AR300">
            <v>35.200000000000003</v>
          </cell>
          <cell r="AS300">
            <v>30.200000000000003</v>
          </cell>
          <cell r="AT300">
            <v>45616.59375</v>
          </cell>
          <cell r="AU300">
            <v>45611.59375</v>
          </cell>
          <cell r="AV300"/>
          <cell r="AW300"/>
          <cell r="AX300"/>
          <cell r="AY300"/>
          <cell r="AZ300"/>
          <cell r="BA300"/>
          <cell r="BB300"/>
          <cell r="BC300"/>
          <cell r="BD300" t="str">
            <v>PAID</v>
          </cell>
          <cell r="BE300"/>
          <cell r="BF300">
            <v>45584.393750000003</v>
          </cell>
          <cell r="BG300">
            <v>62.60624999999709</v>
          </cell>
          <cell r="BH300">
            <v>45581</v>
          </cell>
          <cell r="BI300">
            <v>45647</v>
          </cell>
        </row>
        <row r="301">
          <cell r="E301" t="str">
            <v>X23062143747</v>
          </cell>
          <cell r="F301" t="str">
            <v>SEAOIL PHILIPPINES, INC.</v>
          </cell>
          <cell r="G301" t="str">
            <v>EAST SERVICE, SN MARTIN DE PORRES, PARANAQUE</v>
          </cell>
          <cell r="H301" t="str">
            <v>PARAÑAQUE CITY</v>
          </cell>
          <cell r="I301" t="str">
            <v>PARAÑAQUE</v>
          </cell>
          <cell r="J301"/>
          <cell r="K301" t="str">
            <v>W/O ISSUE</v>
          </cell>
          <cell r="L301" t="str">
            <v>VJC</v>
          </cell>
          <cell r="M301" t="str">
            <v>FCOMP</v>
          </cell>
          <cell r="N301" t="str">
            <v>JSB</v>
          </cell>
          <cell r="O301">
            <v>27.0793</v>
          </cell>
          <cell r="P301"/>
          <cell r="Q301">
            <v>964.72</v>
          </cell>
          <cell r="R301">
            <v>23</v>
          </cell>
          <cell r="S301" t="str">
            <v>NEW</v>
          </cell>
          <cell r="T301">
            <v>202762.79</v>
          </cell>
          <cell r="U301">
            <v>21806.28</v>
          </cell>
          <cell r="V301">
            <v>10959.79</v>
          </cell>
          <cell r="W301">
            <v>0.50259787547440471</v>
          </cell>
          <cell r="X301">
            <v>45457.679166666669</v>
          </cell>
          <cell r="Y301">
            <v>45464.519444444442</v>
          </cell>
          <cell r="Z301">
            <v>45471</v>
          </cell>
          <cell r="AA301"/>
          <cell r="AB301">
            <v>45486.282638888886</v>
          </cell>
          <cell r="AC301"/>
          <cell r="AD301">
            <v>28.603472222217533</v>
          </cell>
          <cell r="AE301">
            <v>21.763194444443798</v>
          </cell>
          <cell r="AF301">
            <v>-45486.282638888886</v>
          </cell>
          <cell r="AG301">
            <v>45482.514218213058</v>
          </cell>
          <cell r="AH301">
            <v>45492.936898625434</v>
          </cell>
          <cell r="AI301">
            <v>45507.679166666669</v>
          </cell>
          <cell r="AJ301">
            <v>0.77070466820975014</v>
          </cell>
          <cell r="AK301">
            <v>-827.02332070707064</v>
          </cell>
          <cell r="AL301">
            <v>40</v>
          </cell>
          <cell r="AM301">
            <v>36</v>
          </cell>
          <cell r="AN301">
            <v>27.835051546391753</v>
          </cell>
          <cell r="AO301">
            <v>35.257731958762882</v>
          </cell>
          <cell r="AP301">
            <v>24.835051546391753</v>
          </cell>
          <cell r="AQ301">
            <v>55</v>
          </cell>
          <cell r="AR301">
            <v>44</v>
          </cell>
          <cell r="AS301">
            <v>39</v>
          </cell>
          <cell r="AT301">
            <v>45530.282638888886</v>
          </cell>
          <cell r="AU301">
            <v>45525.282638888886</v>
          </cell>
          <cell r="AV301"/>
          <cell r="AW301"/>
          <cell r="AX301"/>
          <cell r="AY301"/>
          <cell r="AZ301"/>
          <cell r="BA301"/>
          <cell r="BB301"/>
          <cell r="BC301"/>
          <cell r="BD301" t="str">
            <v>MATERIAL BALANCING</v>
          </cell>
          <cell r="BE301" t="str">
            <v>PARTIALLY BILLED</v>
          </cell>
          <cell r="BF301">
            <v>45489.282638888886</v>
          </cell>
          <cell r="BG301">
            <v>157.71736111111386</v>
          </cell>
          <cell r="BH301">
            <v>45486</v>
          </cell>
          <cell r="BI301">
            <v>45647</v>
          </cell>
        </row>
        <row r="302">
          <cell r="E302" t="str">
            <v>X24051788009</v>
          </cell>
          <cell r="F302" t="str">
            <v>VILLAGE GREEN BAGONG DIWA HOMEOWNERS ASSOCIATION,</v>
          </cell>
          <cell r="G302" t="str">
            <v>VILLAGE GREEN BAGONG DIWA (SUBD), PUROK 6D, TAGUIG CITY</v>
          </cell>
          <cell r="H302" t="str">
            <v>TAGUIG CITY</v>
          </cell>
          <cell r="I302" t="str">
            <v>PARAÑAQUE</v>
          </cell>
          <cell r="J302" t="str">
            <v>for completion and meter 07/31/2024
re-sched due to SOE
for completion and meter 08/11/2024</v>
          </cell>
          <cell r="K302" t="str">
            <v>W/O ISSUE</v>
          </cell>
          <cell r="L302" t="str">
            <v>VJC</v>
          </cell>
          <cell r="M302" t="str">
            <v>FCOMP</v>
          </cell>
          <cell r="N302" t="str">
            <v>JSB</v>
          </cell>
          <cell r="O302">
            <v>166.84</v>
          </cell>
          <cell r="P302"/>
          <cell r="Q302">
            <v>246.38</v>
          </cell>
          <cell r="R302">
            <v>75</v>
          </cell>
          <cell r="S302" t="str">
            <v>NEW</v>
          </cell>
          <cell r="T302">
            <v>685652.88</v>
          </cell>
          <cell r="U302">
            <v>134352.59</v>
          </cell>
          <cell r="V302">
            <v>60002.32</v>
          </cell>
          <cell r="W302">
            <v>0.44660337400268951</v>
          </cell>
          <cell r="X302">
            <v>45478.681944444441</v>
          </cell>
          <cell r="Y302">
            <v>45482.549305555556</v>
          </cell>
          <cell r="Z302">
            <v>45482</v>
          </cell>
          <cell r="AA302"/>
          <cell r="AB302">
            <v>45518</v>
          </cell>
          <cell r="AC302"/>
          <cell r="AD302">
            <v>39.318055555559113</v>
          </cell>
          <cell r="AE302">
            <v>35.450694444443798</v>
          </cell>
          <cell r="AF302">
            <v>-45518</v>
          </cell>
          <cell r="AG302">
            <v>45499.641675988067</v>
          </cell>
          <cell r="AH302">
            <v>45509.030937733034</v>
          </cell>
          <cell r="AI302">
            <v>45528.681944444441</v>
          </cell>
          <cell r="AJ302">
            <v>1.2307542600374595</v>
          </cell>
          <cell r="AK302">
            <v>-989.52173913043475</v>
          </cell>
          <cell r="AL302">
            <v>28</v>
          </cell>
          <cell r="AM302">
            <v>34</v>
          </cell>
          <cell r="AN302">
            <v>23.959731543624162</v>
          </cell>
          <cell r="AO302">
            <v>30.348993288590602</v>
          </cell>
          <cell r="AP302">
            <v>20.959731543624162</v>
          </cell>
          <cell r="AQ302">
            <v>46</v>
          </cell>
          <cell r="AR302">
            <v>36.800000000000004</v>
          </cell>
          <cell r="AS302">
            <v>31.800000000000004</v>
          </cell>
          <cell r="AT302">
            <v>45554.8</v>
          </cell>
          <cell r="AU302">
            <v>45549.8</v>
          </cell>
          <cell r="AV302"/>
          <cell r="AW302"/>
          <cell r="AX302"/>
          <cell r="AY302"/>
          <cell r="AZ302"/>
          <cell r="BA302"/>
          <cell r="BB302"/>
          <cell r="BC302"/>
          <cell r="BD302" t="str">
            <v>FOR AUDIT</v>
          </cell>
          <cell r="BE302" t="str">
            <v>PARTIALLY BILLED -1/15/25 JSB</v>
          </cell>
          <cell r="BF302">
            <v>45521</v>
          </cell>
          <cell r="BG302">
            <v>126</v>
          </cell>
          <cell r="BH302">
            <v>45518</v>
          </cell>
          <cell r="BI302">
            <v>45647</v>
          </cell>
        </row>
        <row r="303">
          <cell r="E303" t="str">
            <v>X24030816783</v>
          </cell>
          <cell r="F303" t="str">
            <v>SOLID STATE MULTI-PRODUCTS CORPORATION</v>
          </cell>
          <cell r="G303" t="str">
            <v>2ND, TAGUIG BAGUMBAYAN INDL ASS INC, TAGUIG CITY</v>
          </cell>
          <cell r="H303" t="str">
            <v>TAGUIG CITY</v>
          </cell>
          <cell r="I303" t="str">
            <v>PARAÑAQUE</v>
          </cell>
          <cell r="J303" t="str">
            <v>updated DT location REQUIRED - for fcomp</v>
          </cell>
          <cell r="K303" t="str">
            <v>W/O ISSUE</v>
          </cell>
          <cell r="L303" t="str">
            <v>VJC</v>
          </cell>
          <cell r="M303" t="str">
            <v>FCOMP</v>
          </cell>
          <cell r="N303" t="str">
            <v>JMM</v>
          </cell>
          <cell r="O303">
            <v>11.4428</v>
          </cell>
          <cell r="P303"/>
          <cell r="Q303">
            <v>29.43</v>
          </cell>
          <cell r="R303">
            <v>26</v>
          </cell>
          <cell r="S303" t="str">
            <v>NEW</v>
          </cell>
          <cell r="T303">
            <v>207458.22</v>
          </cell>
          <cell r="U303">
            <v>17456.189999999999</v>
          </cell>
          <cell r="V303"/>
          <cell r="W303">
            <v>0</v>
          </cell>
          <cell r="X303">
            <v>45523.400694444441</v>
          </cell>
          <cell r="Y303">
            <v>45526.55972222222</v>
          </cell>
          <cell r="Z303">
            <v>45525</v>
          </cell>
          <cell r="AA303">
            <v>45535</v>
          </cell>
          <cell r="AB303">
            <v>45551.575694444444</v>
          </cell>
          <cell r="AC303"/>
          <cell r="AD303">
            <v>28.17500000000291</v>
          </cell>
          <cell r="AE303">
            <v>25.015972222223354</v>
          </cell>
          <cell r="AF303">
            <v>-45551.575694444444</v>
          </cell>
          <cell r="AG303">
            <v>45542.174887992827</v>
          </cell>
          <cell r="AH303">
            <v>45550.981339605729</v>
          </cell>
          <cell r="AI303">
            <v>45573.400694444441</v>
          </cell>
          <cell r="AJ303">
            <v>0.97047222222232243</v>
          </cell>
          <cell r="AK303">
            <v>-1138.7893923611111</v>
          </cell>
          <cell r="AL303">
            <v>20</v>
          </cell>
          <cell r="AM303">
            <v>36</v>
          </cell>
          <cell r="AN303">
            <v>21.774193548387096</v>
          </cell>
          <cell r="AO303">
            <v>27.58064516129032</v>
          </cell>
          <cell r="AP303">
            <v>18.774193548387096</v>
          </cell>
          <cell r="AQ303">
            <v>40</v>
          </cell>
          <cell r="AR303">
            <v>32</v>
          </cell>
          <cell r="AS303">
            <v>27</v>
          </cell>
          <cell r="AT303">
            <v>45583.575694444444</v>
          </cell>
          <cell r="AU303">
            <v>45578.575694444444</v>
          </cell>
          <cell r="AV303" t="str">
            <v>With system error issue but completed at site</v>
          </cell>
          <cell r="AW303" t="str">
            <v>Y</v>
          </cell>
          <cell r="AX303" t="str">
            <v>Y</v>
          </cell>
          <cell r="AY303"/>
          <cell r="AZ303" t="str">
            <v>N</v>
          </cell>
          <cell r="BA303">
            <v>45537</v>
          </cell>
          <cell r="BB303">
            <v>14</v>
          </cell>
          <cell r="BC303">
            <v>45551</v>
          </cell>
          <cell r="BD303" t="str">
            <v>FOR AUDIT</v>
          </cell>
          <cell r="BE303"/>
          <cell r="BF303">
            <v>45554.575694444444</v>
          </cell>
          <cell r="BG303">
            <v>92.424305555556202</v>
          </cell>
          <cell r="BH303">
            <v>45551</v>
          </cell>
          <cell r="BI303">
            <v>45647</v>
          </cell>
        </row>
        <row r="304">
          <cell r="E304" t="str">
            <v>X24010080234</v>
          </cell>
          <cell r="F304" t="str">
            <v>EMMANUEL C. CABIGAS</v>
          </cell>
          <cell r="G304" t="str">
            <v>M. GATMAITAN, KATARUNGAN VILLAGE, MUNTINLUPA</v>
          </cell>
          <cell r="H304" t="str">
            <v>MUNTINLUPA CITY</v>
          </cell>
          <cell r="I304" t="str">
            <v>PARAÑAQUE</v>
          </cell>
          <cell r="J304" t="str">
            <v>waiting sched</v>
          </cell>
          <cell r="K304" t="str">
            <v>W/O ISSUE</v>
          </cell>
          <cell r="L304" t="str">
            <v>CHALLENGER</v>
          </cell>
          <cell r="M304" t="str">
            <v>FCOMP</v>
          </cell>
          <cell r="N304" t="str">
            <v>JSP</v>
          </cell>
          <cell r="O304">
            <v>81.018900000000002</v>
          </cell>
          <cell r="P304"/>
          <cell r="Q304">
            <v>153.44999999999999</v>
          </cell>
          <cell r="R304">
            <v>30</v>
          </cell>
          <cell r="S304" t="str">
            <v>MODIFICATION</v>
          </cell>
          <cell r="T304">
            <v>528001.63</v>
          </cell>
          <cell r="U304">
            <v>77923.63</v>
          </cell>
          <cell r="V304">
            <v>63129.62</v>
          </cell>
          <cell r="W304">
            <v>0.81014731988230015</v>
          </cell>
          <cell r="X304">
            <v>45443.497916666667</v>
          </cell>
          <cell r="Y304">
            <v>45449.340277777781</v>
          </cell>
          <cell r="Z304">
            <v>45443</v>
          </cell>
          <cell r="AA304"/>
          <cell r="AB304">
            <v>45540.367361111108</v>
          </cell>
          <cell r="AC304"/>
          <cell r="AD304">
            <v>96.869444444440887</v>
          </cell>
          <cell r="AE304">
            <v>91.027083333327028</v>
          </cell>
          <cell r="AF304">
            <v>-45540.367361111108</v>
          </cell>
          <cell r="AG304">
            <v>45464.704813218392</v>
          </cell>
          <cell r="AH304">
            <v>45474.159985632185</v>
          </cell>
          <cell r="AI304">
            <v>45493.497916666667</v>
          </cell>
          <cell r="AJ304">
            <v>3.0012968898384464</v>
          </cell>
          <cell r="AK304">
            <v>-1035.0083491161615</v>
          </cell>
          <cell r="AL304">
            <v>26</v>
          </cell>
          <cell r="AM304">
            <v>36</v>
          </cell>
          <cell r="AN304">
            <v>24.206896551724139</v>
          </cell>
          <cell r="AO304">
            <v>30.662068965517239</v>
          </cell>
          <cell r="AP304">
            <v>21.206896551724139</v>
          </cell>
          <cell r="AQ304">
            <v>44</v>
          </cell>
          <cell r="AR304">
            <v>35.200000000000003</v>
          </cell>
          <cell r="AS304">
            <v>30.200000000000003</v>
          </cell>
          <cell r="AT304">
            <v>45575.567361111105</v>
          </cell>
          <cell r="AU304">
            <v>45570.567361111105</v>
          </cell>
          <cell r="AV304"/>
          <cell r="AW304"/>
          <cell r="AX304"/>
          <cell r="AY304"/>
          <cell r="AZ304"/>
          <cell r="BA304"/>
          <cell r="BB304"/>
          <cell r="BC304"/>
          <cell r="BD304" t="str">
            <v>FOR AUDIT</v>
          </cell>
          <cell r="BE304" t="str">
            <v>PARTIALLY BILLED</v>
          </cell>
          <cell r="BF304">
            <v>45543.367361111108</v>
          </cell>
          <cell r="BG304">
            <v>103.63263888889196</v>
          </cell>
          <cell r="BH304">
            <v>45539</v>
          </cell>
          <cell r="BI304">
            <v>45647</v>
          </cell>
        </row>
        <row r="305">
          <cell r="E305" t="str">
            <v>X24083277375</v>
          </cell>
          <cell r="F305" t="str">
            <v>MARCO ALFREDO MOYA BENITEZ</v>
          </cell>
          <cell r="G305" t="str">
            <v>HANNIBAL, MERVILLE SUBD, PARANAQUE</v>
          </cell>
          <cell r="H305" t="str">
            <v>PARAÑAQUE CITY</v>
          </cell>
          <cell r="I305" t="str">
            <v>PARAÑAQUE</v>
          </cell>
          <cell r="J305"/>
          <cell r="K305"/>
          <cell r="L305" t="str">
            <v>VJC</v>
          </cell>
          <cell r="M305" t="str">
            <v>TECO</v>
          </cell>
          <cell r="N305" t="str">
            <v>JMM</v>
          </cell>
          <cell r="O305">
            <v>57.619</v>
          </cell>
          <cell r="P305"/>
          <cell r="Q305">
            <v>84.47</v>
          </cell>
          <cell r="R305">
            <v>48</v>
          </cell>
          <cell r="S305" t="str">
            <v>MODIFICATION</v>
          </cell>
          <cell r="T305">
            <v>365823.88</v>
          </cell>
          <cell r="U305">
            <v>46399.09</v>
          </cell>
          <cell r="V305">
            <v>24091.15</v>
          </cell>
          <cell r="W305">
            <v>0.51921600186555394</v>
          </cell>
          <cell r="X305">
            <v>45573.71303240741</v>
          </cell>
          <cell r="Y305">
            <v>45579.40347222222</v>
          </cell>
          <cell r="Z305">
            <v>45576</v>
          </cell>
          <cell r="AA305"/>
          <cell r="AB305">
            <v>45611.377083333333</v>
          </cell>
          <cell r="AC305">
            <v>45838</v>
          </cell>
          <cell r="AD305">
            <v>37.66405092592322</v>
          </cell>
          <cell r="AE305">
            <v>31.973611111112405</v>
          </cell>
          <cell r="AF305">
            <v>226.62291666666715</v>
          </cell>
          <cell r="AG305">
            <v>45593.798534266149</v>
          </cell>
          <cell r="AH305">
            <v>45602.954668095139</v>
          </cell>
          <cell r="AI305">
            <v>45623.71303240741</v>
          </cell>
          <cell r="AJ305">
            <v>1.2236267752504042</v>
          </cell>
          <cell r="AK305">
            <v>5.3957837301587421</v>
          </cell>
          <cell r="AL305">
            <v>23</v>
          </cell>
          <cell r="AM305">
            <v>36</v>
          </cell>
          <cell r="AN305">
            <v>23.085501858736059</v>
          </cell>
          <cell r="AO305">
            <v>29.241635687732341</v>
          </cell>
          <cell r="AP305">
            <v>20.085501858736059</v>
          </cell>
          <cell r="AQ305">
            <v>42</v>
          </cell>
          <cell r="AR305">
            <v>33.6</v>
          </cell>
          <cell r="AS305">
            <v>28.6</v>
          </cell>
          <cell r="AT305">
            <v>45644.977083333331</v>
          </cell>
          <cell r="AU305">
            <v>45639.977083333331</v>
          </cell>
          <cell r="AV305"/>
          <cell r="AW305"/>
          <cell r="AX305"/>
          <cell r="AY305"/>
          <cell r="AZ305"/>
          <cell r="BA305"/>
          <cell r="BB305"/>
          <cell r="BC305"/>
          <cell r="BD305" t="str">
            <v>PAID</v>
          </cell>
          <cell r="BE305"/>
          <cell r="BF305">
            <v>45614.377083333333</v>
          </cell>
          <cell r="BG305">
            <v>32.622916666667152</v>
          </cell>
          <cell r="BH305">
            <v>45611</v>
          </cell>
          <cell r="BI305">
            <v>45647</v>
          </cell>
        </row>
        <row r="306">
          <cell r="E306" t="str">
            <v>X24093538589</v>
          </cell>
          <cell r="F306" t="str">
            <v>RUSTAN COFFEE CORPORATION</v>
          </cell>
          <cell r="G306" t="str">
            <v>BF RESORT, BF RESORT VILL, LAS PINAS CITY</v>
          </cell>
          <cell r="H306" t="str">
            <v>LAS PIÑAS CITY</v>
          </cell>
          <cell r="I306" t="str">
            <v>PARAÑAQUE</v>
          </cell>
          <cell r="J306"/>
          <cell r="K306" t="str">
            <v>W/O ISSUE</v>
          </cell>
          <cell r="L306" t="str">
            <v>CHALLENGER</v>
          </cell>
          <cell r="M306" t="str">
            <v>FCOMP</v>
          </cell>
          <cell r="N306" t="str">
            <v>JSP</v>
          </cell>
          <cell r="O306">
            <v>37.54</v>
          </cell>
          <cell r="P306"/>
          <cell r="Q306">
            <v>51.48</v>
          </cell>
          <cell r="R306">
            <v>103</v>
          </cell>
          <cell r="S306" t="str">
            <v>NEW</v>
          </cell>
          <cell r="T306">
            <v>81080.72</v>
          </cell>
          <cell r="U306">
            <v>30254.16</v>
          </cell>
          <cell r="V306">
            <v>25688.26</v>
          </cell>
          <cell r="W306" t="e">
            <v>#DIV/0!</v>
          </cell>
          <cell r="X306">
            <v>45553.549803240741</v>
          </cell>
          <cell r="Y306">
            <v>45559.598611111112</v>
          </cell>
          <cell r="Z306">
            <v>45555</v>
          </cell>
          <cell r="AA306"/>
          <cell r="AB306">
            <v>45563.631249999999</v>
          </cell>
          <cell r="AC306"/>
          <cell r="AD306">
            <v>10.081446759257233</v>
          </cell>
          <cell r="AE306">
            <v>4.0326388888861402</v>
          </cell>
          <cell r="AF306">
            <v>-45563.631249999999</v>
          </cell>
          <cell r="AG306">
            <v>45572.028402462529</v>
          </cell>
          <cell r="AH306">
            <v>45580.756028921678</v>
          </cell>
          <cell r="AI306">
            <v>45603.549803240741</v>
          </cell>
          <cell r="AJ306">
            <v>0.35202877950123757</v>
          </cell>
          <cell r="AK306">
            <v>-1084.848363095238</v>
          </cell>
          <cell r="AL306">
            <v>23</v>
          </cell>
          <cell r="AM306">
            <v>32</v>
          </cell>
          <cell r="AN306">
            <v>21.478599221789885</v>
          </cell>
          <cell r="AO306">
            <v>27.206225680933851</v>
          </cell>
          <cell r="AP306">
            <v>18.478599221789885</v>
          </cell>
          <cell r="AQ306">
            <v>42</v>
          </cell>
          <cell r="AR306">
            <v>33.6</v>
          </cell>
          <cell r="AS306">
            <v>28.6</v>
          </cell>
          <cell r="AT306">
            <v>45597.231249999997</v>
          </cell>
          <cell r="AU306">
            <v>45592.231249999997</v>
          </cell>
          <cell r="AV306"/>
          <cell r="AW306"/>
          <cell r="AX306"/>
          <cell r="AY306"/>
          <cell r="AZ306"/>
          <cell r="BA306"/>
          <cell r="BB306"/>
          <cell r="BC306"/>
          <cell r="BD306" t="str">
            <v>FOR AUDIT</v>
          </cell>
          <cell r="BE306" t="str">
            <v>PARTIALLY BILLED</v>
          </cell>
          <cell r="BF306">
            <v>45566.631249999999</v>
          </cell>
          <cell r="BG306">
            <v>80.368750000001455</v>
          </cell>
          <cell r="BH306">
            <v>45563</v>
          </cell>
          <cell r="BI306">
            <v>45647</v>
          </cell>
        </row>
        <row r="307">
          <cell r="E307" t="str">
            <v>X24010267693</v>
          </cell>
          <cell r="F307" t="str">
            <v>SMWJ CORPORATION</v>
          </cell>
          <cell r="G307" t="str">
            <v>GLORIA DIAZ, BF RESORT VILL, LAS PINAS CITY</v>
          </cell>
          <cell r="H307" t="str">
            <v>LAS PIÑAS CITY</v>
          </cell>
          <cell r="I307" t="str">
            <v>PARAÑAQUE</v>
          </cell>
          <cell r="J307" t="str">
            <v>4/27/24: For digging
5/7/24: For energization with meter</v>
          </cell>
          <cell r="K307" t="str">
            <v>W/O ISSUE</v>
          </cell>
          <cell r="L307" t="str">
            <v>VJC</v>
          </cell>
          <cell r="M307" t="str">
            <v>FCOMP</v>
          </cell>
          <cell r="N307" t="str">
            <v>JSB</v>
          </cell>
          <cell r="O307">
            <v>42.569499999999998</v>
          </cell>
          <cell r="P307"/>
          <cell r="Q307">
            <v>964.72</v>
          </cell>
          <cell r="R307">
            <v>99</v>
          </cell>
          <cell r="S307" t="str">
            <v>NEW</v>
          </cell>
          <cell r="T307">
            <v>595637.65</v>
          </cell>
          <cell r="U307">
            <v>53684.270000000011</v>
          </cell>
          <cell r="V307"/>
          <cell r="W307">
            <v>0</v>
          </cell>
          <cell r="X307">
            <v>45387.355555555558</v>
          </cell>
          <cell r="Y307">
            <v>45393.613194444442</v>
          </cell>
          <cell r="Z307">
            <v>45392</v>
          </cell>
          <cell r="AA307"/>
          <cell r="AB307">
            <v>45420</v>
          </cell>
          <cell r="AC307"/>
          <cell r="AD307">
            <v>32.644444444442343</v>
          </cell>
          <cell r="AE307">
            <v>26.386805555557657</v>
          </cell>
          <cell r="AF307">
            <v>-45420</v>
          </cell>
          <cell r="AG307">
            <v>45411.057126236185</v>
          </cell>
          <cell r="AH307">
            <v>45421.177545084356</v>
          </cell>
          <cell r="AI307">
            <v>45437.355555555558</v>
          </cell>
          <cell r="AJ307">
            <v>0.91692483660124813</v>
          </cell>
          <cell r="AK307">
            <v>-825.81818181818187</v>
          </cell>
          <cell r="AL307">
            <v>40</v>
          </cell>
          <cell r="AM307">
            <v>34</v>
          </cell>
          <cell r="AN307">
            <v>26.701570680628272</v>
          </cell>
          <cell r="AO307">
            <v>33.821989528795811</v>
          </cell>
          <cell r="AP307">
            <v>23.701570680628272</v>
          </cell>
          <cell r="AQ307">
            <v>55</v>
          </cell>
          <cell r="AR307">
            <v>44</v>
          </cell>
          <cell r="AS307">
            <v>39</v>
          </cell>
          <cell r="AT307">
            <v>45464</v>
          </cell>
          <cell r="AU307">
            <v>45459</v>
          </cell>
          <cell r="AV307"/>
          <cell r="AW307"/>
          <cell r="AX307"/>
          <cell r="AY307"/>
          <cell r="AZ307"/>
          <cell r="BA307"/>
          <cell r="BB307"/>
          <cell r="BC307"/>
          <cell r="BD307" t="str">
            <v>FOR AUDIT</v>
          </cell>
          <cell r="BE307"/>
          <cell r="BF307">
            <v>45423</v>
          </cell>
          <cell r="BG307">
            <v>226</v>
          </cell>
          <cell r="BH307">
            <v>45420</v>
          </cell>
          <cell r="BI307">
            <v>45649</v>
          </cell>
        </row>
        <row r="308">
          <cell r="E308" t="str">
            <v>X24010321750</v>
          </cell>
          <cell r="F308" t="str">
            <v>FIA MEDICAL SUPPLY INC.</v>
          </cell>
          <cell r="G308" t="str">
            <v>ROAD 6A, UNITED PARANAQUE 5, PARANAQUE</v>
          </cell>
          <cell r="H308" t="str">
            <v>PARAÑAQUE CITY</v>
          </cell>
          <cell r="I308" t="str">
            <v>PARAÑAQUE</v>
          </cell>
          <cell r="J308" t="str">
            <v>waiting sched</v>
          </cell>
          <cell r="K308" t="str">
            <v>W/O ISSUE</v>
          </cell>
          <cell r="L308" t="str">
            <v>POWERHOUSE</v>
          </cell>
          <cell r="M308" t="str">
            <v>FCOMP</v>
          </cell>
          <cell r="N308" t="str">
            <v>JSP</v>
          </cell>
          <cell r="O308">
            <v>208.33099999999999</v>
          </cell>
          <cell r="P308"/>
          <cell r="Q308">
            <v>297.02999999999997</v>
          </cell>
          <cell r="R308">
            <v>39</v>
          </cell>
          <cell r="S308" t="str">
            <v>NEW</v>
          </cell>
          <cell r="T308">
            <v>858422.98</v>
          </cell>
          <cell r="U308">
            <v>167387.15</v>
          </cell>
          <cell r="V308">
            <v>22177.26</v>
          </cell>
          <cell r="W308">
            <v>0.13249081545387445</v>
          </cell>
          <cell r="X308">
            <v>45407.62222222222</v>
          </cell>
          <cell r="Y308">
            <v>45414.548611111109</v>
          </cell>
          <cell r="Z308">
            <v>45365</v>
          </cell>
          <cell r="AA308"/>
          <cell r="AB308">
            <v>45474.556944444441</v>
          </cell>
          <cell r="AC308"/>
          <cell r="AD308">
            <v>66.934722222220444</v>
          </cell>
          <cell r="AE308">
            <v>60.008333333331393</v>
          </cell>
          <cell r="AF308">
            <v>-45474.556944444441</v>
          </cell>
          <cell r="AG308">
            <v>45429.490643274854</v>
          </cell>
          <cell r="AH308">
            <v>45439.12222222222</v>
          </cell>
          <cell r="AI308">
            <v>45457.62222222222</v>
          </cell>
          <cell r="AJ308">
            <v>2.0186662257495054</v>
          </cell>
          <cell r="AK308">
            <v>-988.57732487922692</v>
          </cell>
          <cell r="AL308">
            <v>28</v>
          </cell>
          <cell r="AM308">
            <v>36</v>
          </cell>
          <cell r="AN308">
            <v>24.868421052631579</v>
          </cell>
          <cell r="AO308">
            <v>31.499999999999996</v>
          </cell>
          <cell r="AP308">
            <v>21.868421052631579</v>
          </cell>
          <cell r="AQ308">
            <v>46</v>
          </cell>
          <cell r="AR308">
            <v>36.800000000000004</v>
          </cell>
          <cell r="AS308">
            <v>31.800000000000004</v>
          </cell>
          <cell r="AT308">
            <v>45511.356944444444</v>
          </cell>
          <cell r="AU308">
            <v>45506.356944444444</v>
          </cell>
          <cell r="AV308"/>
          <cell r="AW308"/>
          <cell r="AX308"/>
          <cell r="AY308"/>
          <cell r="AZ308"/>
          <cell r="BA308"/>
          <cell r="BB308"/>
          <cell r="BC308"/>
          <cell r="BD308" t="str">
            <v>AUDITED</v>
          </cell>
          <cell r="BE308" t="str">
            <v>PARTIALLY BILLED,WITH BACKJOB</v>
          </cell>
          <cell r="BF308">
            <v>45477.556944444441</v>
          </cell>
          <cell r="BG308">
            <v>171.44305555555911</v>
          </cell>
          <cell r="BH308">
            <v>45474</v>
          </cell>
          <cell r="BI308">
            <v>45649</v>
          </cell>
        </row>
        <row r="309">
          <cell r="E309" t="str">
            <v>X24093693618</v>
          </cell>
          <cell r="F309" t="str">
            <v>SIONIL BUILDERS CORPORATION</v>
          </cell>
          <cell r="G309" t="str">
            <v>SKYLARK, GOOD YEAR PARK SUBD, LAS PINAS CITY</v>
          </cell>
          <cell r="H309" t="str">
            <v>LAS PIÑAS CITY</v>
          </cell>
          <cell r="I309" t="str">
            <v>PARAÑAQUE</v>
          </cell>
          <cell r="J309" t="str">
            <v>for completion 2nd week of Oct</v>
          </cell>
          <cell r="K309" t="str">
            <v>W/O ISSUE</v>
          </cell>
          <cell r="L309" t="str">
            <v>POWERHOUSE</v>
          </cell>
          <cell r="M309" t="str">
            <v>COMP</v>
          </cell>
          <cell r="N309" t="str">
            <v>JSP</v>
          </cell>
          <cell r="O309">
            <v>13.52</v>
          </cell>
          <cell r="P309"/>
          <cell r="Q309">
            <v>18.52</v>
          </cell>
          <cell r="R309">
            <v>6</v>
          </cell>
          <cell r="S309" t="str">
            <v>NEW</v>
          </cell>
          <cell r="T309">
            <v>34688.080000000002</v>
          </cell>
          <cell r="U309">
            <v>10887.37</v>
          </cell>
          <cell r="V309">
            <v>10696.24</v>
          </cell>
          <cell r="W309">
            <v>0.98244479612615343</v>
          </cell>
          <cell r="X309">
            <v>45562.666666666664</v>
          </cell>
          <cell r="Y309">
            <v>45567.438194444447</v>
          </cell>
          <cell r="Z309">
            <v>45567</v>
          </cell>
          <cell r="AA309"/>
          <cell r="AB309">
            <v>45579.488194444442</v>
          </cell>
          <cell r="AC309">
            <v>45859</v>
          </cell>
          <cell r="AD309">
            <v>16.821527777778101</v>
          </cell>
          <cell r="AE309">
            <v>12.049999999995634</v>
          </cell>
          <cell r="AF309">
            <v>279.51180555555766</v>
          </cell>
          <cell r="AG309">
            <v>45581.440860215051</v>
          </cell>
          <cell r="AH309">
            <v>45590.247311827952</v>
          </cell>
          <cell r="AI309">
            <v>45612.666666666664</v>
          </cell>
          <cell r="AJ309">
            <v>0.57940817901235686</v>
          </cell>
          <cell r="AK309">
            <v>6.9877951388889414</v>
          </cell>
          <cell r="AL309">
            <v>20</v>
          </cell>
          <cell r="AM309">
            <v>36</v>
          </cell>
          <cell r="AN309">
            <v>21.774193548387096</v>
          </cell>
          <cell r="AO309">
            <v>27.58064516129032</v>
          </cell>
          <cell r="AP309">
            <v>18.774193548387096</v>
          </cell>
          <cell r="AQ309">
            <v>40</v>
          </cell>
          <cell r="AR309">
            <v>32</v>
          </cell>
          <cell r="AS309">
            <v>27</v>
          </cell>
          <cell r="AT309">
            <v>45611.488194444442</v>
          </cell>
          <cell r="AU309">
            <v>45606.488194444442</v>
          </cell>
          <cell r="AV309"/>
          <cell r="AW309"/>
          <cell r="AX309"/>
          <cell r="AY309"/>
          <cell r="AZ309"/>
          <cell r="BA309"/>
          <cell r="BB309"/>
          <cell r="BC309"/>
          <cell r="BD309" t="str">
            <v>PAID</v>
          </cell>
          <cell r="BE309"/>
          <cell r="BF309">
            <v>45582.488194444442</v>
          </cell>
          <cell r="BG309">
            <v>66.511805555557657</v>
          </cell>
          <cell r="BH309">
            <v>45576</v>
          </cell>
          <cell r="BI309">
            <v>45649</v>
          </cell>
        </row>
        <row r="310">
          <cell r="E310" t="str">
            <v>X22094139131</v>
          </cell>
          <cell r="F310" t="str">
            <v>DITO TELECOMMUNITY CORPORATION</v>
          </cell>
          <cell r="G310" t="str">
            <v>E. RODRIGUEZ JR., MOONWALK, PARANAQUE</v>
          </cell>
          <cell r="H310" t="str">
            <v>PARAÑAQUE CITY</v>
          </cell>
          <cell r="I310" t="str">
            <v>PARAÑAQUE</v>
          </cell>
          <cell r="J310" t="str">
            <v>SSP on 11/4/2024</v>
          </cell>
          <cell r="K310" t="str">
            <v>W/O ISSUE</v>
          </cell>
          <cell r="L310" t="str">
            <v>POWERHOUSE</v>
          </cell>
          <cell r="M310" t="str">
            <v>TECO</v>
          </cell>
          <cell r="N310" t="str">
            <v>JMM</v>
          </cell>
          <cell r="O310">
            <v>27.110299999999999</v>
          </cell>
          <cell r="P310"/>
          <cell r="Q310">
            <v>37.119999999999997</v>
          </cell>
          <cell r="R310">
            <v>31</v>
          </cell>
          <cell r="S310" t="str">
            <v>NEW</v>
          </cell>
          <cell r="T310">
            <v>245012.44</v>
          </cell>
          <cell r="U310">
            <v>21831.21</v>
          </cell>
          <cell r="V310">
            <v>22003.06</v>
          </cell>
          <cell r="W310">
            <v>1.0078717579098915</v>
          </cell>
          <cell r="X310">
            <v>45579.589062500003</v>
          </cell>
          <cell r="Y310">
            <v>45583.618055555555</v>
          </cell>
          <cell r="Z310">
            <v>45586</v>
          </cell>
          <cell r="AA310"/>
          <cell r="AB310">
            <v>45610.552777777775</v>
          </cell>
          <cell r="AC310">
            <v>45808.613888888889</v>
          </cell>
          <cell r="AD310">
            <v>30.96371527777228</v>
          </cell>
          <cell r="AE310">
            <v>26.934722222220444</v>
          </cell>
          <cell r="AF310">
            <v>198.06111111111386</v>
          </cell>
          <cell r="AG310">
            <v>45598.363256048389</v>
          </cell>
          <cell r="AH310">
            <v>45607.169707661291</v>
          </cell>
          <cell r="AI310">
            <v>45629.589062500003</v>
          </cell>
          <cell r="AJ310">
            <v>1.0665279706788229</v>
          </cell>
          <cell r="AK310">
            <v>4.9515277777778461</v>
          </cell>
          <cell r="AL310">
            <v>20</v>
          </cell>
          <cell r="AM310">
            <v>36</v>
          </cell>
          <cell r="AN310">
            <v>21.774193548387096</v>
          </cell>
          <cell r="AO310">
            <v>27.58064516129032</v>
          </cell>
          <cell r="AP310">
            <v>18.774193548387096</v>
          </cell>
          <cell r="AQ310">
            <v>40</v>
          </cell>
          <cell r="AR310">
            <v>32</v>
          </cell>
          <cell r="AS310">
            <v>27</v>
          </cell>
          <cell r="AT310">
            <v>45642.552777777775</v>
          </cell>
          <cell r="AU310">
            <v>45637.552777777775</v>
          </cell>
          <cell r="AV310"/>
          <cell r="AW310"/>
          <cell r="AX310"/>
          <cell r="AY310"/>
          <cell r="AZ310"/>
          <cell r="BA310"/>
          <cell r="BB310"/>
          <cell r="BC310"/>
          <cell r="BD310" t="str">
            <v>PAID</v>
          </cell>
          <cell r="BE310"/>
          <cell r="BF310">
            <v>45613.552777777775</v>
          </cell>
          <cell r="BG310">
            <v>35.447222222224809</v>
          </cell>
          <cell r="BH310">
            <v>45600</v>
          </cell>
          <cell r="BI310">
            <v>45649</v>
          </cell>
        </row>
        <row r="311">
          <cell r="E311" t="str">
            <v>X24041281176</v>
          </cell>
          <cell r="F311" t="str">
            <v>DITO TELECOMMUNITY CORPORATION</v>
          </cell>
          <cell r="G311" t="str">
            <v>NATIONAL, TUNASAN, MUNTINLUPA</v>
          </cell>
          <cell r="H311" t="str">
            <v>MUNTINLUPA CITY</v>
          </cell>
          <cell r="I311" t="str">
            <v>PARAÑAQUE</v>
          </cell>
          <cell r="J311"/>
          <cell r="K311"/>
          <cell r="L311" t="str">
            <v>POWERHOUSE</v>
          </cell>
          <cell r="M311" t="str">
            <v>FCOMP</v>
          </cell>
          <cell r="N311" t="str">
            <v>JSP</v>
          </cell>
          <cell r="O311">
            <v>3.0032999999999999</v>
          </cell>
          <cell r="P311"/>
          <cell r="Q311">
            <v>4.0999999999999996</v>
          </cell>
          <cell r="R311">
            <v>22</v>
          </cell>
          <cell r="S311" t="str">
            <v>NEW</v>
          </cell>
          <cell r="T311">
            <v>27804.09</v>
          </cell>
          <cell r="U311">
            <v>2418.48</v>
          </cell>
          <cell r="V311"/>
          <cell r="W311">
            <v>0</v>
          </cell>
          <cell r="X311">
            <v>45576.362500000003</v>
          </cell>
          <cell r="Y311">
            <v>45580.342986111114</v>
          </cell>
          <cell r="Z311">
            <v>45581</v>
          </cell>
          <cell r="AA311"/>
          <cell r="AB311">
            <v>45587.324999999997</v>
          </cell>
          <cell r="AC311"/>
          <cell r="AD311">
            <v>10.962499999994179</v>
          </cell>
          <cell r="AE311">
            <v>6.9820138888826477</v>
          </cell>
          <cell r="AF311">
            <v>-45587.324999999997</v>
          </cell>
          <cell r="AG311">
            <v>45595.136693548389</v>
          </cell>
          <cell r="AH311">
            <v>45603.943145161291</v>
          </cell>
          <cell r="AI311">
            <v>45626.362500000003</v>
          </cell>
          <cell r="AJ311">
            <v>0.37759722222202174</v>
          </cell>
          <cell r="AK311">
            <v>-1139.683125</v>
          </cell>
          <cell r="AL311">
            <v>20</v>
          </cell>
          <cell r="AM311">
            <v>36</v>
          </cell>
          <cell r="AN311">
            <v>21.774193548387096</v>
          </cell>
          <cell r="AO311">
            <v>27.58064516129032</v>
          </cell>
          <cell r="AP311">
            <v>18.774193548387096</v>
          </cell>
          <cell r="AQ311">
            <v>40</v>
          </cell>
          <cell r="AR311">
            <v>32</v>
          </cell>
          <cell r="AS311">
            <v>27</v>
          </cell>
          <cell r="AT311">
            <v>45619.324999999997</v>
          </cell>
          <cell r="AU311">
            <v>45614.324999999997</v>
          </cell>
          <cell r="AV311"/>
          <cell r="AW311"/>
          <cell r="AX311"/>
          <cell r="AY311"/>
          <cell r="AZ311"/>
          <cell r="BA311"/>
          <cell r="BB311"/>
          <cell r="BC311"/>
          <cell r="BD311" t="str">
            <v>FOR AUDIT</v>
          </cell>
          <cell r="BE311"/>
          <cell r="BF311">
            <v>45590.324999999997</v>
          </cell>
          <cell r="BG311">
            <v>58.67500000000291</v>
          </cell>
          <cell r="BH311">
            <v>45586</v>
          </cell>
          <cell r="BI311">
            <v>45649</v>
          </cell>
        </row>
        <row r="312">
          <cell r="E312" t="str">
            <v>X24062487549</v>
          </cell>
          <cell r="F312" t="str">
            <v>E.M. CUERPO, INC.</v>
          </cell>
          <cell r="G312" t="str">
            <v>BLDG. 4, CIUDAD KAUNLARAN, BACOOR</v>
          </cell>
          <cell r="H312" t="str">
            <v>BACOOR CITY</v>
          </cell>
          <cell r="I312" t="str">
            <v>DASMA</v>
          </cell>
          <cell r="J312"/>
          <cell r="K312"/>
          <cell r="L312" t="str">
            <v>POWERHOUSE</v>
          </cell>
          <cell r="M312" t="str">
            <v>FCOMP</v>
          </cell>
          <cell r="N312" t="str">
            <v>JSP</v>
          </cell>
          <cell r="O312">
            <v>87.58</v>
          </cell>
          <cell r="P312"/>
          <cell r="Q312">
            <v>133.78</v>
          </cell>
          <cell r="R312">
            <v>28</v>
          </cell>
          <cell r="S312" t="str">
            <v>NEW</v>
          </cell>
          <cell r="T312">
            <v>650461.72</v>
          </cell>
          <cell r="U312">
            <v>70526.31</v>
          </cell>
          <cell r="V312">
            <v>14623.79</v>
          </cell>
          <cell r="W312">
            <v>0.20735226329011119</v>
          </cell>
          <cell r="X312">
            <v>45534.69027777778</v>
          </cell>
          <cell r="Y312">
            <v>45540.670138888891</v>
          </cell>
          <cell r="Z312">
            <v>45539</v>
          </cell>
          <cell r="AA312"/>
          <cell r="AB312">
            <v>45540.692361111112</v>
          </cell>
          <cell r="AC312"/>
          <cell r="AD312">
            <v>6.0020833333328483</v>
          </cell>
          <cell r="AE312">
            <v>2.2222222221898846E-2</v>
          </cell>
          <cell r="AF312">
            <v>-45540.692361111112</v>
          </cell>
          <cell r="AG312">
            <v>45555.897174329504</v>
          </cell>
          <cell r="AH312">
            <v>45565.352346743297</v>
          </cell>
          <cell r="AI312">
            <v>45584.69027777778</v>
          </cell>
          <cell r="AJ312">
            <v>0.18596198361821858</v>
          </cell>
          <cell r="AK312">
            <v>-1035.015735479798</v>
          </cell>
          <cell r="AL312">
            <v>26</v>
          </cell>
          <cell r="AM312">
            <v>36</v>
          </cell>
          <cell r="AN312">
            <v>24.206896551724139</v>
          </cell>
          <cell r="AO312">
            <v>30.662068965517239</v>
          </cell>
          <cell r="AP312">
            <v>21.206896551724139</v>
          </cell>
          <cell r="AQ312">
            <v>44</v>
          </cell>
          <cell r="AR312">
            <v>35.200000000000003</v>
          </cell>
          <cell r="AS312">
            <v>30.200000000000003</v>
          </cell>
          <cell r="AT312">
            <v>45575.892361111109</v>
          </cell>
          <cell r="AU312">
            <v>45570.892361111109</v>
          </cell>
          <cell r="AV312"/>
          <cell r="AW312"/>
          <cell r="AX312"/>
          <cell r="AY312"/>
          <cell r="AZ312"/>
          <cell r="BA312"/>
          <cell r="BB312"/>
          <cell r="BC312"/>
          <cell r="BD312" t="str">
            <v>FOR AUDIT</v>
          </cell>
          <cell r="BE312" t="str">
            <v>PARTIALLY BILLED</v>
          </cell>
          <cell r="BF312">
            <v>45543.692361111112</v>
          </cell>
          <cell r="BG312">
            <v>108.3076388888876</v>
          </cell>
          <cell r="BH312">
            <v>45540</v>
          </cell>
          <cell r="BI312">
            <v>45652</v>
          </cell>
        </row>
        <row r="313">
          <cell r="E313" t="str">
            <v>X24052001144</v>
          </cell>
          <cell r="F313" t="str">
            <v>MGS CONSTRUCTION, INCORPORATED</v>
          </cell>
          <cell r="G313" t="str">
            <v>DAANG-HARI RD., MOLINO IV, BACOOR</v>
          </cell>
          <cell r="H313" t="str">
            <v>BACOOR CITY</v>
          </cell>
          <cell r="I313" t="str">
            <v>DASMA</v>
          </cell>
          <cell r="J313"/>
          <cell r="K313" t="str">
            <v>W/O ISSUE</v>
          </cell>
          <cell r="L313" t="str">
            <v>ECOM</v>
          </cell>
          <cell r="M313" t="str">
            <v>TECO</v>
          </cell>
          <cell r="N313" t="str">
            <v>RRG</v>
          </cell>
          <cell r="O313">
            <v>112.0067</v>
          </cell>
          <cell r="P313"/>
          <cell r="Q313">
            <v>156.6</v>
          </cell>
          <cell r="R313">
            <v>0</v>
          </cell>
          <cell r="S313" t="str">
            <v>TERMINATION</v>
          </cell>
          <cell r="T313">
            <v>103560.83</v>
          </cell>
          <cell r="U313">
            <v>90196.23</v>
          </cell>
          <cell r="V313">
            <v>90196.23</v>
          </cell>
          <cell r="W313">
            <v>1</v>
          </cell>
          <cell r="X313">
            <v>45457.652083333334</v>
          </cell>
          <cell r="Y313">
            <v>45464.518750000003</v>
          </cell>
          <cell r="Z313">
            <v>45468</v>
          </cell>
          <cell r="AA313">
            <v>45553.745138888888</v>
          </cell>
          <cell r="AB313">
            <v>45553.745138888888</v>
          </cell>
          <cell r="AC313">
            <v>45796.683333333334</v>
          </cell>
          <cell r="AD313">
            <v>96.093055555553292</v>
          </cell>
          <cell r="AE313">
            <v>89.226388888884685</v>
          </cell>
          <cell r="AF313">
            <v>242.93819444444671</v>
          </cell>
          <cell r="AG313">
            <v>45478.858979885059</v>
          </cell>
          <cell r="AH313">
            <v>45488.314152298852</v>
          </cell>
          <cell r="AI313">
            <v>45507.652083333334</v>
          </cell>
          <cell r="AJ313">
            <v>2.9772421058878686</v>
          </cell>
          <cell r="AK313">
            <v>5.5213226010101524</v>
          </cell>
          <cell r="AL313">
            <v>26</v>
          </cell>
          <cell r="AM313">
            <v>36</v>
          </cell>
          <cell r="AN313">
            <v>24.206896551724139</v>
          </cell>
          <cell r="AO313">
            <v>30.662068965517239</v>
          </cell>
          <cell r="AP313">
            <v>21.206896551724139</v>
          </cell>
          <cell r="AQ313">
            <v>44</v>
          </cell>
          <cell r="AR313">
            <v>35.200000000000003</v>
          </cell>
          <cell r="AS313">
            <v>30.200000000000003</v>
          </cell>
          <cell r="AT313">
            <v>45588.945138888885</v>
          </cell>
          <cell r="AU313">
            <v>45583.945138888885</v>
          </cell>
          <cell r="AV313"/>
          <cell r="AW313"/>
          <cell r="AX313"/>
          <cell r="AY313"/>
          <cell r="AZ313"/>
          <cell r="BA313"/>
          <cell r="BB313"/>
          <cell r="BC313"/>
          <cell r="BD313" t="str">
            <v>PAID</v>
          </cell>
          <cell r="BE313"/>
          <cell r="BF313">
            <v>45556.745138888888</v>
          </cell>
          <cell r="BG313">
            <v>95.254861111112405</v>
          </cell>
          <cell r="BH313">
            <v>45587</v>
          </cell>
          <cell r="BI313">
            <v>45652</v>
          </cell>
        </row>
        <row r="314">
          <cell r="E314" t="str">
            <v>X24083232349</v>
          </cell>
          <cell r="F314" t="str">
            <v>ASIAN CONSTRUCTION &amp; DEVT CORP,</v>
          </cell>
          <cell r="G314" t="str">
            <v>PHASE 2 ACCESS ROAD, AMVEL COMMERCIAL COMPLEX, PARANAQUE</v>
          </cell>
          <cell r="H314" t="str">
            <v>PARAÑAQUE CITY</v>
          </cell>
          <cell r="I314" t="str">
            <v>PARAÑAQUE</v>
          </cell>
          <cell r="J314"/>
          <cell r="K314"/>
          <cell r="L314" t="str">
            <v>ECOM</v>
          </cell>
          <cell r="M314" t="str">
            <v>FCOMP</v>
          </cell>
          <cell r="N314" t="str">
            <v>RRG</v>
          </cell>
          <cell r="O314">
            <v>40.1</v>
          </cell>
          <cell r="P314"/>
          <cell r="Q314">
            <v>54.73</v>
          </cell>
          <cell r="R314">
            <v>0</v>
          </cell>
          <cell r="S314" t="str">
            <v>TERMINATION</v>
          </cell>
          <cell r="T314">
            <v>37619.97</v>
          </cell>
          <cell r="U314">
            <v>32299.56</v>
          </cell>
          <cell r="V314">
            <v>28015.49</v>
          </cell>
          <cell r="W314">
            <v>0.86736444706986726</v>
          </cell>
          <cell r="X314">
            <v>45541.961805555555</v>
          </cell>
          <cell r="Y314">
            <v>45547.612500000003</v>
          </cell>
          <cell r="Z314">
            <v>45547</v>
          </cell>
          <cell r="AA314"/>
          <cell r="AB314">
            <v>45586.620138888888</v>
          </cell>
          <cell r="AC314"/>
          <cell r="AD314">
            <v>44.658333333332848</v>
          </cell>
          <cell r="AE314">
            <v>39.007638888884685</v>
          </cell>
          <cell r="AF314">
            <v>-45586.620138888888</v>
          </cell>
          <cell r="AG314">
            <v>45562.047307414294</v>
          </cell>
          <cell r="AH314">
            <v>45571.203441243284</v>
          </cell>
          <cell r="AI314">
            <v>45591.961805555555</v>
          </cell>
          <cell r="AJ314">
            <v>1.4508564814814657</v>
          </cell>
          <cell r="AK314">
            <v>-1085.3957175925925</v>
          </cell>
          <cell r="AL314">
            <v>23</v>
          </cell>
          <cell r="AM314">
            <v>36</v>
          </cell>
          <cell r="AN314">
            <v>23.085501858736059</v>
          </cell>
          <cell r="AO314">
            <v>29.241635687732341</v>
          </cell>
          <cell r="AP314">
            <v>20.085501858736059</v>
          </cell>
          <cell r="AQ314">
            <v>42</v>
          </cell>
          <cell r="AR314">
            <v>33.6</v>
          </cell>
          <cell r="AS314">
            <v>28.6</v>
          </cell>
          <cell r="AT314">
            <v>45620.220138888886</v>
          </cell>
          <cell r="AU314">
            <v>45615.220138888886</v>
          </cell>
          <cell r="AV314"/>
          <cell r="AW314"/>
          <cell r="AX314"/>
          <cell r="AY314"/>
          <cell r="AZ314"/>
          <cell r="BA314"/>
          <cell r="BB314"/>
          <cell r="BC314"/>
          <cell r="BD314" t="str">
            <v>CHECKING OF SERVICE ITEMS</v>
          </cell>
          <cell r="BE314"/>
          <cell r="BF314">
            <v>45589.620138888888</v>
          </cell>
          <cell r="BG314">
            <v>62.379861111112405</v>
          </cell>
          <cell r="BH314">
            <v>45584</v>
          </cell>
          <cell r="BI314">
            <v>45652</v>
          </cell>
        </row>
        <row r="315">
          <cell r="E315" t="str">
            <v>X24041427291</v>
          </cell>
          <cell r="F315" t="str">
            <v>DOÑA FELISA REALTY AND DEVELOPMENT CORPORATION</v>
          </cell>
          <cell r="G315" t="str">
            <v>MANGO, AYALA-ALABANG VILL, MUNTINLUPA</v>
          </cell>
          <cell r="H315" t="str">
            <v>MUNTINLUPA CITY</v>
          </cell>
          <cell r="I315" t="str">
            <v>PARAÑAQUE</v>
          </cell>
          <cell r="J315" t="str">
            <v>may hukay na waiting sa sched</v>
          </cell>
          <cell r="K315" t="str">
            <v>W/O ISSUE</v>
          </cell>
          <cell r="L315" t="str">
            <v>POWERHOUSE</v>
          </cell>
          <cell r="M315" t="str">
            <v>FCOMP</v>
          </cell>
          <cell r="N315" t="str">
            <v>JSP</v>
          </cell>
          <cell r="O315">
            <v>78.386099999999999</v>
          </cell>
          <cell r="P315"/>
          <cell r="Q315">
            <v>111.92</v>
          </cell>
          <cell r="R315">
            <v>78</v>
          </cell>
          <cell r="S315" t="str">
            <v>MODIFICATION</v>
          </cell>
          <cell r="T315">
            <v>440537.01</v>
          </cell>
          <cell r="U315">
            <v>62367.62</v>
          </cell>
          <cell r="V315">
            <v>13810.46</v>
          </cell>
          <cell r="W315">
            <v>0.22143637996768192</v>
          </cell>
          <cell r="X315">
            <v>45448.620833333334</v>
          </cell>
          <cell r="Y315">
            <v>45453.392361111109</v>
          </cell>
          <cell r="Z315">
            <v>45453</v>
          </cell>
          <cell r="AA315"/>
          <cell r="AB315">
            <v>45470.618055555555</v>
          </cell>
          <cell r="AC315">
            <v>45876</v>
          </cell>
          <cell r="AD315">
            <v>21.997222222220444</v>
          </cell>
          <cell r="AE315">
            <v>17.225694444445253</v>
          </cell>
          <cell r="AF315">
            <v>405.38194444444525</v>
          </cell>
          <cell r="AG315">
            <v>45468.965903755867</v>
          </cell>
          <cell r="AH315">
            <v>45478.191255868544</v>
          </cell>
          <cell r="AI315">
            <v>45498.620833333334</v>
          </cell>
          <cell r="AJ315">
            <v>0.70669808949214996</v>
          </cell>
          <cell r="AK315">
            <v>9.2132260101010282</v>
          </cell>
          <cell r="AL315">
            <v>26</v>
          </cell>
          <cell r="AM315">
            <v>34</v>
          </cell>
          <cell r="AN315">
            <v>23.345070422535212</v>
          </cell>
          <cell r="AO315">
            <v>29.570422535211268</v>
          </cell>
          <cell r="AP315">
            <v>20.345070422535212</v>
          </cell>
          <cell r="AQ315">
            <v>44</v>
          </cell>
          <cell r="AR315">
            <v>35.200000000000003</v>
          </cell>
          <cell r="AS315">
            <v>30.200000000000003</v>
          </cell>
          <cell r="AT315">
            <v>45505.818055555552</v>
          </cell>
          <cell r="AU315">
            <v>45500.818055555552</v>
          </cell>
          <cell r="AV315"/>
          <cell r="AW315"/>
          <cell r="AX315"/>
          <cell r="AY315"/>
          <cell r="AZ315"/>
          <cell r="BA315"/>
          <cell r="BB315"/>
          <cell r="BC315"/>
          <cell r="BD315" t="str">
            <v>PAID</v>
          </cell>
          <cell r="BE315"/>
          <cell r="BF315">
            <v>45473.618055555555</v>
          </cell>
          <cell r="BG315">
            <v>178.38194444444525</v>
          </cell>
          <cell r="BH315">
            <v>45470</v>
          </cell>
          <cell r="BI315">
            <v>45652</v>
          </cell>
        </row>
        <row r="316">
          <cell r="E316" t="str">
            <v>X24093488724</v>
          </cell>
          <cell r="F316" t="str">
            <v>MUNTINLUPA SQUARE &amp; COMPASS CLUB, INC.</v>
          </cell>
          <cell r="G316" t="str">
            <v>VICTORIAHOMES-EMERALD HTS SUBD, VICTORIAHOMES-EMERALD HTS SUBD, MUNTINLUPA</v>
          </cell>
          <cell r="H316" t="str">
            <v>MUNTINLUPA CITY</v>
          </cell>
          <cell r="I316" t="str">
            <v>PARAÑAQUE</v>
          </cell>
          <cell r="J316"/>
          <cell r="K316"/>
          <cell r="L316" t="str">
            <v>ECOM</v>
          </cell>
          <cell r="M316" t="str">
            <v>FCOMP</v>
          </cell>
          <cell r="N316" t="str">
            <v>RRG</v>
          </cell>
          <cell r="O316">
            <v>21.5503</v>
          </cell>
          <cell r="P316"/>
          <cell r="Q316">
            <v>29.4</v>
          </cell>
          <cell r="R316">
            <v>44</v>
          </cell>
          <cell r="S316" t="str">
            <v>NEW</v>
          </cell>
          <cell r="T316">
            <v>239014.95</v>
          </cell>
          <cell r="U316">
            <v>16976.37</v>
          </cell>
          <cell r="V316">
            <v>18698.48</v>
          </cell>
          <cell r="W316">
            <v>1.1014415920482412</v>
          </cell>
          <cell r="X316">
            <v>45581.606527777774</v>
          </cell>
          <cell r="Y316">
            <v>45586.632638888892</v>
          </cell>
          <cell r="Z316">
            <v>45584</v>
          </cell>
          <cell r="AA316"/>
          <cell r="AB316">
            <v>45592.447222222225</v>
          </cell>
          <cell r="AC316"/>
          <cell r="AD316">
            <v>10.840694444450492</v>
          </cell>
          <cell r="AE316">
            <v>5.8145833333328483</v>
          </cell>
          <cell r="AF316">
            <v>-45592.447222222225</v>
          </cell>
          <cell r="AG316">
            <v>45600.380721326161</v>
          </cell>
          <cell r="AH316">
            <v>45609.187172939062</v>
          </cell>
          <cell r="AI316">
            <v>45631.606527777774</v>
          </cell>
          <cell r="AJ316">
            <v>0.3734016975310725</v>
          </cell>
          <cell r="AK316">
            <v>-1139.8111805555557</v>
          </cell>
          <cell r="AL316">
            <v>20</v>
          </cell>
          <cell r="AM316">
            <v>36</v>
          </cell>
          <cell r="AN316">
            <v>21.774193548387096</v>
          </cell>
          <cell r="AO316">
            <v>27.58064516129032</v>
          </cell>
          <cell r="AP316">
            <v>18.774193548387096</v>
          </cell>
          <cell r="AQ316">
            <v>40</v>
          </cell>
          <cell r="AR316">
            <v>32</v>
          </cell>
          <cell r="AS316">
            <v>27</v>
          </cell>
          <cell r="AT316">
            <v>45624.447222222225</v>
          </cell>
          <cell r="AU316">
            <v>45619.447222222225</v>
          </cell>
          <cell r="AV316"/>
          <cell r="AW316"/>
          <cell r="AX316"/>
          <cell r="AY316"/>
          <cell r="AZ316"/>
          <cell r="BA316"/>
          <cell r="BB316"/>
          <cell r="BC316"/>
          <cell r="BD316" t="str">
            <v>ON GOING MAT RETURN</v>
          </cell>
          <cell r="BE316" t="str">
            <v>PARTIALLY BILLED</v>
          </cell>
          <cell r="BF316">
            <v>45595.447222222225</v>
          </cell>
          <cell r="BG316">
            <v>56.552777777775191</v>
          </cell>
          <cell r="BH316">
            <v>45591</v>
          </cell>
          <cell r="BI316">
            <v>45652</v>
          </cell>
        </row>
        <row r="317">
          <cell r="E317" t="str">
            <v>X24030775694</v>
          </cell>
          <cell r="F317" t="str">
            <v>MARILOU ALIGANZA DE GUZMAN</v>
          </cell>
          <cell r="G317" t="str">
            <v>BARCELONA, MERVILLE SUBD, PARANAQUE</v>
          </cell>
          <cell r="H317" t="str">
            <v>PARAÑAQUE CITY</v>
          </cell>
          <cell r="I317" t="str">
            <v>PARAÑAQUE</v>
          </cell>
          <cell r="J317"/>
          <cell r="K317"/>
          <cell r="L317" t="str">
            <v>ECOM</v>
          </cell>
          <cell r="M317" t="str">
            <v>FCOMP</v>
          </cell>
          <cell r="N317" t="str">
            <v>RRG</v>
          </cell>
          <cell r="O317">
            <v>198.34450000000001</v>
          </cell>
          <cell r="P317"/>
          <cell r="Q317">
            <v>85.62</v>
          </cell>
          <cell r="R317">
            <v>90</v>
          </cell>
          <cell r="S317" t="str">
            <v>NEW</v>
          </cell>
          <cell r="T317">
            <v>544893.4</v>
          </cell>
          <cell r="U317">
            <v>88443.839999999997</v>
          </cell>
          <cell r="V317">
            <v>10656.45</v>
          </cell>
          <cell r="W317">
            <v>0.12048832343778833</v>
          </cell>
          <cell r="X317">
            <v>45582.654166666667</v>
          </cell>
          <cell r="Y317">
            <v>45588.425000000003</v>
          </cell>
          <cell r="Z317">
            <v>45588</v>
          </cell>
          <cell r="AA317"/>
          <cell r="AB317">
            <v>45592.445138888892</v>
          </cell>
          <cell r="AC317"/>
          <cell r="AD317">
            <v>9.7909722222248092</v>
          </cell>
          <cell r="AE317">
            <v>4.0201388888890506</v>
          </cell>
          <cell r="AF317">
            <v>-45592.445138888892</v>
          </cell>
          <cell r="AG317">
            <v>45601.954546894805</v>
          </cell>
          <cell r="AH317">
            <v>45610.901314955641</v>
          </cell>
          <cell r="AI317">
            <v>45632.654166666667</v>
          </cell>
          <cell r="AJ317">
            <v>0.32928717320270134</v>
          </cell>
          <cell r="AK317">
            <v>-1085.5344080687833</v>
          </cell>
          <cell r="AL317">
            <v>23</v>
          </cell>
          <cell r="AM317">
            <v>34</v>
          </cell>
          <cell r="AN317">
            <v>22.300380228136884</v>
          </cell>
          <cell r="AO317">
            <v>28.247148288973385</v>
          </cell>
          <cell r="AP317">
            <v>19.300380228136884</v>
          </cell>
          <cell r="AQ317">
            <v>42</v>
          </cell>
          <cell r="AR317">
            <v>33.6</v>
          </cell>
          <cell r="AS317">
            <v>28.6</v>
          </cell>
          <cell r="AT317">
            <v>45626.045138888891</v>
          </cell>
          <cell r="AU317">
            <v>45621.045138888891</v>
          </cell>
          <cell r="AV317"/>
          <cell r="AW317"/>
          <cell r="AX317"/>
          <cell r="AY317"/>
          <cell r="AZ317"/>
          <cell r="BA317"/>
          <cell r="BB317"/>
          <cell r="BC317"/>
          <cell r="BD317" t="str">
            <v>ON GOING MAT RETURN</v>
          </cell>
          <cell r="BE317" t="str">
            <v>PARTIALLY BILLED</v>
          </cell>
          <cell r="BF317">
            <v>45595.445138888892</v>
          </cell>
          <cell r="BG317">
            <v>56.554861111108039</v>
          </cell>
          <cell r="BH317">
            <v>45594</v>
          </cell>
          <cell r="BI317">
            <v>45652</v>
          </cell>
        </row>
        <row r="318">
          <cell r="E318" t="str">
            <v>X23104054803</v>
          </cell>
          <cell r="F318" t="str">
            <v>MARILYN JAYMALIN ALQUITRAN</v>
          </cell>
          <cell r="G318" t="str">
            <v>ROSEWOOD, MGV PHASE 2, PARANAQUE</v>
          </cell>
          <cell r="H318" t="str">
            <v>PARAÑAQUE CITY</v>
          </cell>
          <cell r="I318" t="str">
            <v>PARAÑAQUE</v>
          </cell>
          <cell r="J318"/>
          <cell r="K318" t="str">
            <v>W/O ISSUE</v>
          </cell>
          <cell r="L318" t="str">
            <v>VJC</v>
          </cell>
          <cell r="M318" t="str">
            <v>FCOMP</v>
          </cell>
          <cell r="N318" t="str">
            <v>JSB</v>
          </cell>
          <cell r="O318">
            <v>64.12</v>
          </cell>
          <cell r="P318"/>
          <cell r="Q318">
            <v>964.72</v>
          </cell>
          <cell r="R318">
            <v>70</v>
          </cell>
          <cell r="S318" t="str">
            <v>NEW</v>
          </cell>
          <cell r="T318">
            <v>370220.51</v>
          </cell>
          <cell r="U318">
            <v>49969.52</v>
          </cell>
          <cell r="V318">
            <v>30185.1</v>
          </cell>
          <cell r="W318">
            <v>0.60407024121904718</v>
          </cell>
          <cell r="X318">
            <v>45372.685416666667</v>
          </cell>
          <cell r="Y318">
            <v>45383.370833333334</v>
          </cell>
          <cell r="Z318">
            <v>45384</v>
          </cell>
          <cell r="AA318"/>
          <cell r="AB318">
            <v>45416</v>
          </cell>
          <cell r="AC318"/>
          <cell r="AD318">
            <v>43.314583333332848</v>
          </cell>
          <cell r="AE318">
            <v>32.629166666665697</v>
          </cell>
          <cell r="AF318">
            <v>-45416</v>
          </cell>
          <cell r="AG318">
            <v>45396.386987347294</v>
          </cell>
          <cell r="AH318">
            <v>45406.507406195466</v>
          </cell>
          <cell r="AI318">
            <v>45422.685416666667</v>
          </cell>
          <cell r="AJ318">
            <v>1.2166302083333196</v>
          </cell>
          <cell r="AK318">
            <v>-825.74545454545455</v>
          </cell>
          <cell r="AL318">
            <v>40</v>
          </cell>
          <cell r="AM318">
            <v>34</v>
          </cell>
          <cell r="AN318">
            <v>26.701570680628272</v>
          </cell>
          <cell r="AO318">
            <v>33.821989528795811</v>
          </cell>
          <cell r="AP318">
            <v>23.701570680628272</v>
          </cell>
          <cell r="AQ318">
            <v>55</v>
          </cell>
          <cell r="AR318">
            <v>44</v>
          </cell>
          <cell r="AS318">
            <v>39</v>
          </cell>
          <cell r="AT318">
            <v>45460</v>
          </cell>
          <cell r="AU318">
            <v>45455</v>
          </cell>
          <cell r="AV318"/>
          <cell r="AW318"/>
          <cell r="AX318"/>
          <cell r="AY318"/>
          <cell r="AZ318"/>
          <cell r="BA318"/>
          <cell r="BB318"/>
          <cell r="BC318"/>
          <cell r="BD318" t="str">
            <v>MATERIAL BALANCING</v>
          </cell>
          <cell r="BE318" t="str">
            <v>PARTIALLY BILLED -1/18/25 JSB</v>
          </cell>
          <cell r="BF318">
            <v>45419</v>
          </cell>
          <cell r="BG318">
            <v>234</v>
          </cell>
          <cell r="BH318">
            <v>45416</v>
          </cell>
          <cell r="BI318">
            <v>45653</v>
          </cell>
        </row>
        <row r="319">
          <cell r="E319" t="str">
            <v>X24041266423</v>
          </cell>
          <cell r="F319" t="str">
            <v>APRIL MENDOZA DIZON</v>
          </cell>
          <cell r="G319" t="str">
            <v>MOLAVE, CASIMIRO 1 VILL, LAS PINAS CITY</v>
          </cell>
          <cell r="H319" t="str">
            <v>LAS PIÑAS CITY</v>
          </cell>
          <cell r="I319" t="str">
            <v>PARAÑAQUE</v>
          </cell>
          <cell r="J319"/>
          <cell r="K319" t="str">
            <v>W/O ISSUE</v>
          </cell>
          <cell r="L319" t="str">
            <v>ECOM</v>
          </cell>
          <cell r="M319" t="str">
            <v>FCOMP</v>
          </cell>
          <cell r="N319" t="str">
            <v>RRG</v>
          </cell>
          <cell r="O319">
            <v>124.55070000000001</v>
          </cell>
          <cell r="P319"/>
          <cell r="Q319">
            <v>189.47</v>
          </cell>
          <cell r="R319">
            <v>46</v>
          </cell>
          <cell r="S319" t="str">
            <v>MODIFICATION</v>
          </cell>
          <cell r="T319">
            <v>622068.59</v>
          </cell>
          <cell r="U319">
            <v>99543.47</v>
          </cell>
          <cell r="V319">
            <v>56971.11</v>
          </cell>
          <cell r="W319">
            <v>0.57232393043963603</v>
          </cell>
          <cell r="X319">
            <v>45446.724305555559</v>
          </cell>
          <cell r="Y319">
            <v>45450.397222222222</v>
          </cell>
          <cell r="Z319">
            <v>45449</v>
          </cell>
          <cell r="AA319"/>
          <cell r="AB319">
            <v>45579</v>
          </cell>
          <cell r="AC319"/>
          <cell r="AD319">
            <v>132.27569444444089</v>
          </cell>
          <cell r="AE319">
            <v>128.6027777777781</v>
          </cell>
          <cell r="AF319">
            <v>-45579</v>
          </cell>
          <cell r="AG319">
            <v>45467.931202107284</v>
          </cell>
          <cell r="AH319">
            <v>45477.386374521077</v>
          </cell>
          <cell r="AI319">
            <v>45496.724305555559</v>
          </cell>
          <cell r="AJ319">
            <v>4.0982854047957105</v>
          </cell>
          <cell r="AK319">
            <v>-1035.8863636363637</v>
          </cell>
          <cell r="AL319">
            <v>26</v>
          </cell>
          <cell r="AM319">
            <v>36</v>
          </cell>
          <cell r="AN319">
            <v>24.206896551724139</v>
          </cell>
          <cell r="AO319">
            <v>30.662068965517239</v>
          </cell>
          <cell r="AP319">
            <v>21.206896551724139</v>
          </cell>
          <cell r="AQ319">
            <v>44</v>
          </cell>
          <cell r="AR319">
            <v>35.200000000000003</v>
          </cell>
          <cell r="AS319">
            <v>30.200000000000003</v>
          </cell>
          <cell r="AT319">
            <v>45614.2</v>
          </cell>
          <cell r="AU319">
            <v>45609.2</v>
          </cell>
          <cell r="AV319"/>
          <cell r="AW319"/>
          <cell r="AX319"/>
          <cell r="AY319"/>
          <cell r="AZ319"/>
          <cell r="BA319"/>
          <cell r="BB319"/>
          <cell r="BC319"/>
          <cell r="BD319" t="str">
            <v>FOR AUDIT</v>
          </cell>
          <cell r="BE319" t="str">
            <v>PARTIALLY BILLED</v>
          </cell>
          <cell r="BF319">
            <v>45582</v>
          </cell>
          <cell r="BG319">
            <v>71</v>
          </cell>
          <cell r="BH319">
            <v>45577</v>
          </cell>
          <cell r="BI319">
            <v>45653</v>
          </cell>
        </row>
        <row r="320">
          <cell r="E320" t="str">
            <v>X24062325874</v>
          </cell>
          <cell r="F320" t="str">
            <v>PJL FOODS CORP.,</v>
          </cell>
          <cell r="G320" t="str">
            <v>GEN. EMILIO AGUINALDO, TALABA IV, BACOOR</v>
          </cell>
          <cell r="H320" t="str">
            <v>BACOOR CITY</v>
          </cell>
          <cell r="I320" t="str">
            <v>DASMA</v>
          </cell>
          <cell r="J320" t="str">
            <v xml:space="preserve">8/18/24
Hold by Customer as Still custmer exist </v>
          </cell>
          <cell r="K320" t="str">
            <v>W/ ISSUE</v>
          </cell>
          <cell r="L320" t="str">
            <v>ECOM</v>
          </cell>
          <cell r="M320" t="str">
            <v>FCOMP</v>
          </cell>
          <cell r="N320" t="str">
            <v>RRG</v>
          </cell>
          <cell r="O320">
            <v>8.11</v>
          </cell>
          <cell r="P320"/>
          <cell r="Q320">
            <v>11.15</v>
          </cell>
          <cell r="R320">
            <v>0</v>
          </cell>
          <cell r="S320" t="str">
            <v>TERMINATION</v>
          </cell>
          <cell r="T320">
            <v>19748.05</v>
          </cell>
          <cell r="U320">
            <v>6554.94</v>
          </cell>
          <cell r="V320">
            <v>4847.76</v>
          </cell>
          <cell r="W320">
            <v>0.73955825682614951</v>
          </cell>
          <cell r="X320">
            <v>45490.438194444447</v>
          </cell>
          <cell r="Y320">
            <v>45496.422222222223</v>
          </cell>
          <cell r="Z320">
            <v>45499</v>
          </cell>
          <cell r="AA320"/>
          <cell r="AB320">
            <v>45623</v>
          </cell>
          <cell r="AC320"/>
          <cell r="AD320">
            <v>132.56180555555329</v>
          </cell>
          <cell r="AE320">
            <v>126.57777777777665</v>
          </cell>
          <cell r="AF320">
            <v>-45623</v>
          </cell>
          <cell r="AG320">
            <v>45509.212387992833</v>
          </cell>
          <cell r="AH320">
            <v>45518.018839605735</v>
          </cell>
          <cell r="AI320">
            <v>45540.438194444447</v>
          </cell>
          <cell r="AJ320">
            <v>4.5660177469135022</v>
          </cell>
          <cell r="AK320">
            <v>-1140.575</v>
          </cell>
          <cell r="AL320">
            <v>20</v>
          </cell>
          <cell r="AM320">
            <v>36</v>
          </cell>
          <cell r="AN320">
            <v>21.774193548387096</v>
          </cell>
          <cell r="AO320">
            <v>27.58064516129032</v>
          </cell>
          <cell r="AP320">
            <v>18.774193548387096</v>
          </cell>
          <cell r="AQ320">
            <v>40</v>
          </cell>
          <cell r="AR320">
            <v>32</v>
          </cell>
          <cell r="AS320">
            <v>27</v>
          </cell>
          <cell r="AT320">
            <v>45655</v>
          </cell>
          <cell r="AU320">
            <v>45650</v>
          </cell>
          <cell r="AV320"/>
          <cell r="AW320"/>
          <cell r="AX320"/>
          <cell r="AY320"/>
          <cell r="AZ320"/>
          <cell r="BA320"/>
          <cell r="BB320"/>
          <cell r="BC320"/>
          <cell r="BD320" t="str">
            <v>FOR AUDIT</v>
          </cell>
          <cell r="BE320"/>
          <cell r="BF320">
            <v>45626</v>
          </cell>
          <cell r="BG320">
            <v>27</v>
          </cell>
          <cell r="BH320">
            <v>45619</v>
          </cell>
          <cell r="BI320">
            <v>45653</v>
          </cell>
        </row>
        <row r="321">
          <cell r="E321" t="str">
            <v>X24083106181</v>
          </cell>
          <cell r="F321" t="str">
            <v>JEIKA PROPERTIES CORPORATION,</v>
          </cell>
          <cell r="G321" t="str">
            <v>SAN FRANCISCO, METROCOR HMS AREA B, LAS PINAS CITY</v>
          </cell>
          <cell r="H321" t="str">
            <v>LAS PIÑAS CITY</v>
          </cell>
          <cell r="I321" t="str">
            <v>PARAÑAQUE</v>
          </cell>
          <cell r="J321"/>
          <cell r="K321" t="str">
            <v>W/O ISSUE</v>
          </cell>
          <cell r="L321" t="str">
            <v>ECOM</v>
          </cell>
          <cell r="M321" t="str">
            <v>FCOMP</v>
          </cell>
          <cell r="N321" t="str">
            <v>RRG</v>
          </cell>
          <cell r="O321">
            <v>12.690300000000001</v>
          </cell>
          <cell r="P321"/>
          <cell r="Q321">
            <v>17.3</v>
          </cell>
          <cell r="R321">
            <v>34.5</v>
          </cell>
          <cell r="S321" t="str">
            <v>NEW</v>
          </cell>
          <cell r="T321">
            <v>142208.35999999999</v>
          </cell>
          <cell r="U321">
            <v>10219.19</v>
          </cell>
          <cell r="V321">
            <v>7022.01</v>
          </cell>
          <cell r="W321">
            <v>0.68713958738412728</v>
          </cell>
          <cell r="X321">
            <v>45553.380972222221</v>
          </cell>
          <cell r="Y321">
            <v>45559.539583333331</v>
          </cell>
          <cell r="Z321">
            <v>45555</v>
          </cell>
          <cell r="AA321"/>
          <cell r="AB321">
            <v>45579</v>
          </cell>
          <cell r="AC321">
            <v>45797.543749999997</v>
          </cell>
          <cell r="AD321">
            <v>25.619027777778683</v>
          </cell>
          <cell r="AE321">
            <v>19.460416666668607</v>
          </cell>
          <cell r="AF321">
            <v>218.54374999999709</v>
          </cell>
          <cell r="AG321">
            <v>45572.155165770608</v>
          </cell>
          <cell r="AH321">
            <v>45580.961617383509</v>
          </cell>
          <cell r="AI321">
            <v>45603.380972222221</v>
          </cell>
          <cell r="AJ321">
            <v>0.88243317901237672</v>
          </cell>
          <cell r="AK321">
            <v>5.4635937499999274</v>
          </cell>
          <cell r="AL321">
            <v>20</v>
          </cell>
          <cell r="AM321">
            <v>36</v>
          </cell>
          <cell r="AN321">
            <v>21.774193548387096</v>
          </cell>
          <cell r="AO321">
            <v>27.58064516129032</v>
          </cell>
          <cell r="AP321">
            <v>18.774193548387096</v>
          </cell>
          <cell r="AQ321">
            <v>40</v>
          </cell>
          <cell r="AR321">
            <v>32</v>
          </cell>
          <cell r="AS321">
            <v>27</v>
          </cell>
          <cell r="AT321">
            <v>45611</v>
          </cell>
          <cell r="AU321">
            <v>45606</v>
          </cell>
          <cell r="AV321"/>
          <cell r="AW321"/>
          <cell r="AX321"/>
          <cell r="AY321"/>
          <cell r="AZ321"/>
          <cell r="BA321"/>
          <cell r="BB321"/>
          <cell r="BC321"/>
          <cell r="BD321" t="str">
            <v>FOR AUDIT</v>
          </cell>
          <cell r="BE321"/>
          <cell r="BF321">
            <v>45582</v>
          </cell>
          <cell r="BG321">
            <v>71</v>
          </cell>
          <cell r="BH321">
            <v>45576</v>
          </cell>
          <cell r="BI321">
            <v>45653</v>
          </cell>
        </row>
        <row r="322">
          <cell r="E322" t="str">
            <v>X24083345535</v>
          </cell>
          <cell r="F322" t="str">
            <v>MAYA MORENA B KUIJPERS</v>
          </cell>
          <cell r="G322" t="str">
            <v>AGUIRRE, BF HOMES, PARANAQUE</v>
          </cell>
          <cell r="H322" t="str">
            <v>PARAÑAQUE CITY</v>
          </cell>
          <cell r="I322" t="str">
            <v>PARAÑAQUE</v>
          </cell>
          <cell r="J322"/>
          <cell r="K322"/>
          <cell r="L322" t="str">
            <v>ECOM</v>
          </cell>
          <cell r="M322" t="str">
            <v>TECO</v>
          </cell>
          <cell r="N322" t="str">
            <v>RRG</v>
          </cell>
          <cell r="O322">
            <v>76.377700000000004</v>
          </cell>
          <cell r="P322"/>
          <cell r="Q322">
            <v>111.07</v>
          </cell>
          <cell r="R322">
            <v>80</v>
          </cell>
          <cell r="S322" t="str">
            <v>MODIFICATION</v>
          </cell>
          <cell r="T322">
            <v>366904.48</v>
          </cell>
          <cell r="U322">
            <v>61529.14</v>
          </cell>
          <cell r="V322">
            <v>74398.960000000006</v>
          </cell>
          <cell r="W322">
            <v>1.2091662584590002</v>
          </cell>
          <cell r="X322">
            <v>45561.67796296296</v>
          </cell>
          <cell r="Y322">
            <v>45566.397916666669</v>
          </cell>
          <cell r="Z322">
            <v>45566</v>
          </cell>
          <cell r="AA322">
            <v>45604</v>
          </cell>
          <cell r="AB322">
            <v>45604</v>
          </cell>
          <cell r="AC322">
            <v>45797.543749999997</v>
          </cell>
          <cell r="AD322">
            <v>42.322037037039991</v>
          </cell>
          <cell r="AE322">
            <v>37.602083333331393</v>
          </cell>
          <cell r="AF322">
            <v>193.54374999999709</v>
          </cell>
          <cell r="AG322">
            <v>45582.023033385492</v>
          </cell>
          <cell r="AH322">
            <v>45591.248385498169</v>
          </cell>
          <cell r="AI322">
            <v>45611.67796296296</v>
          </cell>
          <cell r="AJ322">
            <v>1.3596672532261715</v>
          </cell>
          <cell r="AK322">
            <v>4.3987215909090249</v>
          </cell>
          <cell r="AL322">
            <v>26</v>
          </cell>
          <cell r="AM322">
            <v>34</v>
          </cell>
          <cell r="AN322">
            <v>23.345070422535212</v>
          </cell>
          <cell r="AO322">
            <v>29.570422535211268</v>
          </cell>
          <cell r="AP322">
            <v>20.345070422535212</v>
          </cell>
          <cell r="AQ322">
            <v>44</v>
          </cell>
          <cell r="AR322">
            <v>35.200000000000003</v>
          </cell>
          <cell r="AS322">
            <v>30.200000000000003</v>
          </cell>
          <cell r="AT322">
            <v>45639.199999999997</v>
          </cell>
          <cell r="AU322">
            <v>45634.2</v>
          </cell>
          <cell r="AV322"/>
          <cell r="AW322"/>
          <cell r="AX322"/>
          <cell r="AY322"/>
          <cell r="AZ322"/>
          <cell r="BA322"/>
          <cell r="BB322"/>
          <cell r="BC322"/>
          <cell r="BD322" t="str">
            <v>PAID</v>
          </cell>
          <cell r="BE322" t="str">
            <v>WITH BACKJOB</v>
          </cell>
          <cell r="BF322">
            <v>45607</v>
          </cell>
          <cell r="BG322">
            <v>46</v>
          </cell>
          <cell r="BH322">
            <v>45569</v>
          </cell>
          <cell r="BI322">
            <v>45653</v>
          </cell>
        </row>
        <row r="323">
          <cell r="E323" t="str">
            <v>X24093686302</v>
          </cell>
          <cell r="F323" t="str">
            <v>SKY CABLE CORPORATION,</v>
          </cell>
          <cell r="G323" t="str">
            <v>DON MANOLO, ALABANG HILLS SUBD PH 3, MUNTINLUPA</v>
          </cell>
          <cell r="H323" t="str">
            <v>MUNTINLUPA CITY</v>
          </cell>
          <cell r="I323" t="str">
            <v>PARAÑAQUE</v>
          </cell>
          <cell r="J323"/>
          <cell r="K323"/>
          <cell r="L323" t="str">
            <v>ECOM</v>
          </cell>
          <cell r="M323" t="str">
            <v>TECO</v>
          </cell>
          <cell r="N323" t="str">
            <v>RRG</v>
          </cell>
          <cell r="O323">
            <v>56.81</v>
          </cell>
          <cell r="P323"/>
          <cell r="Q323">
            <v>77.849999999999994</v>
          </cell>
          <cell r="R323">
            <v>0</v>
          </cell>
          <cell r="S323" t="str">
            <v>TERMINATION</v>
          </cell>
          <cell r="T323">
            <v>51487.11</v>
          </cell>
          <cell r="U323">
            <v>45747.6</v>
          </cell>
          <cell r="V323">
            <v>25358.04</v>
          </cell>
          <cell r="W323">
            <v>0.55430317656008188</v>
          </cell>
          <cell r="X323">
            <v>45562.523611111108</v>
          </cell>
          <cell r="Y323">
            <v>45568.457638888889</v>
          </cell>
          <cell r="Z323">
            <v>45566</v>
          </cell>
          <cell r="AA323"/>
          <cell r="AB323">
            <v>45616</v>
          </cell>
          <cell r="AC323">
            <v>45828</v>
          </cell>
          <cell r="AD323">
            <v>53.476388888891961</v>
          </cell>
          <cell r="AE323">
            <v>47.542361111110949</v>
          </cell>
          <cell r="AF323">
            <v>212</v>
          </cell>
          <cell r="AG323">
            <v>45582.609112969847</v>
          </cell>
          <cell r="AH323">
            <v>45591.765246798837</v>
          </cell>
          <cell r="AI323">
            <v>45612.523611111108</v>
          </cell>
          <cell r="AJ323">
            <v>1.7373367887816347</v>
          </cell>
          <cell r="AK323">
            <v>5.0476190476190474</v>
          </cell>
          <cell r="AL323">
            <v>23</v>
          </cell>
          <cell r="AM323">
            <v>36</v>
          </cell>
          <cell r="AN323">
            <v>23.085501858736059</v>
          </cell>
          <cell r="AO323">
            <v>29.241635687732341</v>
          </cell>
          <cell r="AP323">
            <v>20.085501858736059</v>
          </cell>
          <cell r="AQ323">
            <v>42</v>
          </cell>
          <cell r="AR323">
            <v>33.6</v>
          </cell>
          <cell r="AS323">
            <v>28.6</v>
          </cell>
          <cell r="AT323">
            <v>45649.599999999999</v>
          </cell>
          <cell r="AU323">
            <v>45644.6</v>
          </cell>
          <cell r="AV323"/>
          <cell r="AW323"/>
          <cell r="AX323"/>
          <cell r="AY323"/>
          <cell r="AZ323"/>
          <cell r="BA323"/>
          <cell r="BB323"/>
          <cell r="BC323"/>
          <cell r="BD323" t="str">
            <v>PAID</v>
          </cell>
          <cell r="BE323"/>
          <cell r="BF323">
            <v>45619</v>
          </cell>
          <cell r="BG323">
            <v>34</v>
          </cell>
          <cell r="BH323">
            <v>45615</v>
          </cell>
          <cell r="BI323">
            <v>45653</v>
          </cell>
        </row>
        <row r="324">
          <cell r="E324" t="str">
            <v>X23114610946</v>
          </cell>
          <cell r="F324" t="str">
            <v>SPENCER FOODS CORPORATION</v>
          </cell>
          <cell r="G324" t="str">
            <v>AGUIRRE, BF HOMES, PARANAQUE</v>
          </cell>
          <cell r="H324" t="str">
            <v>PARAÑAQUE CITY</v>
          </cell>
          <cell r="I324" t="str">
            <v>PARAÑAQUE</v>
          </cell>
          <cell r="J324" t="str">
            <v>BF ordered crew to acquire WP from HOA - 10/28/2024</v>
          </cell>
          <cell r="K324" t="str">
            <v>W/ ISSUE</v>
          </cell>
          <cell r="L324" t="str">
            <v>POWERHOUSE</v>
          </cell>
          <cell r="M324" t="str">
            <v>FCOMP</v>
          </cell>
          <cell r="N324" t="str">
            <v>JMM</v>
          </cell>
          <cell r="O324">
            <v>15.71</v>
          </cell>
          <cell r="P324"/>
          <cell r="Q324">
            <v>21.57</v>
          </cell>
          <cell r="R324">
            <v>49</v>
          </cell>
          <cell r="S324" t="str">
            <v>NEW</v>
          </cell>
          <cell r="T324">
            <v>48068.36</v>
          </cell>
          <cell r="U324">
            <v>12675.01</v>
          </cell>
          <cell r="V324"/>
          <cell r="W324">
            <v>0</v>
          </cell>
          <cell r="X324">
            <v>45583.458333333336</v>
          </cell>
          <cell r="Y324">
            <v>45588.429861111108</v>
          </cell>
          <cell r="Z324">
            <v>45588</v>
          </cell>
          <cell r="AA324"/>
          <cell r="AB324">
            <v>45608.361111111109</v>
          </cell>
          <cell r="AC324"/>
          <cell r="AD324">
            <v>24.902777777773736</v>
          </cell>
          <cell r="AE324">
            <v>19.931250000001455</v>
          </cell>
          <cell r="AF324">
            <v>-45608.361111111109</v>
          </cell>
          <cell r="AG324">
            <v>45602.232526881722</v>
          </cell>
          <cell r="AH324">
            <v>45611.038978494624</v>
          </cell>
          <cell r="AI324">
            <v>45633.458333333336</v>
          </cell>
          <cell r="AJ324">
            <v>0.85776234567887299</v>
          </cell>
          <cell r="AK324">
            <v>-1140.2090277777777</v>
          </cell>
          <cell r="AL324">
            <v>20</v>
          </cell>
          <cell r="AM324">
            <v>36</v>
          </cell>
          <cell r="AN324">
            <v>21.774193548387096</v>
          </cell>
          <cell r="AO324">
            <v>27.58064516129032</v>
          </cell>
          <cell r="AP324">
            <v>18.774193548387096</v>
          </cell>
          <cell r="AQ324">
            <v>40</v>
          </cell>
          <cell r="AR324">
            <v>32</v>
          </cell>
          <cell r="AS324">
            <v>27</v>
          </cell>
          <cell r="AT324">
            <v>45640.361111111109</v>
          </cell>
          <cell r="AU324">
            <v>45635.361111111109</v>
          </cell>
          <cell r="AV324" t="str">
            <v>Third party concern (Applicant-related compliance)</v>
          </cell>
          <cell r="AW324" t="str">
            <v>Y</v>
          </cell>
          <cell r="AX324" t="str">
            <v>Y</v>
          </cell>
          <cell r="AY324"/>
          <cell r="AZ324" t="str">
            <v>Y</v>
          </cell>
          <cell r="BA324">
            <v>45594</v>
          </cell>
          <cell r="BB324">
            <v>9</v>
          </cell>
          <cell r="BC324">
            <v>45603</v>
          </cell>
          <cell r="BD324" t="str">
            <v>ON GOING MAT RETURN</v>
          </cell>
          <cell r="BE324"/>
          <cell r="BF324">
            <v>45611.361111111109</v>
          </cell>
          <cell r="BG324">
            <v>41.638888888890506</v>
          </cell>
          <cell r="BH324">
            <v>45605</v>
          </cell>
          <cell r="BI324">
            <v>45653</v>
          </cell>
        </row>
        <row r="325">
          <cell r="E325" t="str">
            <v>X23114328331</v>
          </cell>
          <cell r="F325" t="str">
            <v>MILLICENT RONQUILLO RUIZ</v>
          </cell>
          <cell r="G325" t="str">
            <v>EL GRANDE, BF HOMES, PARANAQUE</v>
          </cell>
          <cell r="H325" t="str">
            <v>PARAÑAQUE CITY</v>
          </cell>
          <cell r="I325" t="str">
            <v>PARAÑAQUE</v>
          </cell>
          <cell r="J325"/>
          <cell r="K325" t="str">
            <v>W/O ISSUE</v>
          </cell>
          <cell r="L325" t="str">
            <v>ECOM</v>
          </cell>
          <cell r="M325" t="str">
            <v>TECO</v>
          </cell>
          <cell r="N325" t="str">
            <v>RRG</v>
          </cell>
          <cell r="O325">
            <v>73.845299999999995</v>
          </cell>
          <cell r="P325"/>
          <cell r="Q325">
            <v>100.87</v>
          </cell>
          <cell r="R325">
            <v>71</v>
          </cell>
          <cell r="S325" t="str">
            <v>NEW</v>
          </cell>
          <cell r="T325">
            <v>416005.51</v>
          </cell>
          <cell r="U325">
            <v>59465.71</v>
          </cell>
          <cell r="V325">
            <v>58644.33</v>
          </cell>
          <cell r="W325">
            <v>0.98618733384331914</v>
          </cell>
          <cell r="X325">
            <v>45595.577777777777</v>
          </cell>
          <cell r="Y325">
            <v>45601.54791666667</v>
          </cell>
          <cell r="Z325">
            <v>45601</v>
          </cell>
          <cell r="AA325">
            <v>45623</v>
          </cell>
          <cell r="AB325">
            <v>45623</v>
          </cell>
          <cell r="AC325">
            <v>45796.852083333331</v>
          </cell>
          <cell r="AD325">
            <v>27.422222222223354</v>
          </cell>
          <cell r="AE325">
            <v>21.452083333329938</v>
          </cell>
          <cell r="AF325">
            <v>173.85208333333139</v>
          </cell>
          <cell r="AG325">
            <v>45614.878158005915</v>
          </cell>
          <cell r="AH325">
            <v>45623.824926066751</v>
          </cell>
          <cell r="AI325">
            <v>45645.577777777777</v>
          </cell>
          <cell r="AJ325">
            <v>0.92225632281902059</v>
          </cell>
          <cell r="AK325">
            <v>4.1393353174602714</v>
          </cell>
          <cell r="AL325">
            <v>23</v>
          </cell>
          <cell r="AM325">
            <v>34</v>
          </cell>
          <cell r="AN325">
            <v>22.300380228136884</v>
          </cell>
          <cell r="AO325">
            <v>28.247148288973385</v>
          </cell>
          <cell r="AP325">
            <v>19.300380228136884</v>
          </cell>
          <cell r="AQ325">
            <v>42</v>
          </cell>
          <cell r="AR325">
            <v>33.6</v>
          </cell>
          <cell r="AS325">
            <v>28.6</v>
          </cell>
          <cell r="AT325">
            <v>45656.6</v>
          </cell>
          <cell r="AU325">
            <v>45651.6</v>
          </cell>
          <cell r="AV325"/>
          <cell r="AW325"/>
          <cell r="AX325"/>
          <cell r="AY325"/>
          <cell r="AZ325"/>
          <cell r="BA325"/>
          <cell r="BB325"/>
          <cell r="BC325"/>
          <cell r="BD325" t="str">
            <v>PAID</v>
          </cell>
          <cell r="BE325"/>
          <cell r="BF325">
            <v>45626</v>
          </cell>
          <cell r="BG325">
            <v>27</v>
          </cell>
          <cell r="BH325">
            <v>45602</v>
          </cell>
          <cell r="BI325">
            <v>45653</v>
          </cell>
        </row>
        <row r="326">
          <cell r="E326" t="str">
            <v>X24114533541</v>
          </cell>
          <cell r="F326" t="str">
            <v>CONVERGE INFORMATION AND COMMUNICATIONS TECHNOLOGY</v>
          </cell>
          <cell r="G326" t="str">
            <v>LAPU-LAPU, PUROK 5, TAGUIG CITY</v>
          </cell>
          <cell r="H326" t="str">
            <v>TAGUIG CITY</v>
          </cell>
          <cell r="I326" t="str">
            <v>PARAÑAQUE</v>
          </cell>
          <cell r="J326"/>
          <cell r="K326"/>
          <cell r="L326" t="str">
            <v>VJC</v>
          </cell>
          <cell r="M326" t="str">
            <v>FCOMP</v>
          </cell>
          <cell r="N326" t="str">
            <v>JMM</v>
          </cell>
          <cell r="O326">
            <v>3.26</v>
          </cell>
          <cell r="P326"/>
          <cell r="Q326">
            <v>4.45</v>
          </cell>
          <cell r="R326">
            <v>11</v>
          </cell>
          <cell r="S326" t="str">
            <v>NEW</v>
          </cell>
          <cell r="T326">
            <v>26734.79</v>
          </cell>
          <cell r="U326">
            <v>2625.19</v>
          </cell>
          <cell r="V326">
            <v>2625.19</v>
          </cell>
          <cell r="W326">
            <v>1</v>
          </cell>
          <cell r="X326">
            <v>45621.533101851855</v>
          </cell>
          <cell r="Y326">
            <v>45625.531944444447</v>
          </cell>
          <cell r="Z326">
            <v>45623</v>
          </cell>
          <cell r="AA326"/>
          <cell r="AB326">
            <v>45633</v>
          </cell>
          <cell r="AC326"/>
          <cell r="AD326">
            <v>11.466898148144537</v>
          </cell>
          <cell r="AE326">
            <v>7.4680555555532919</v>
          </cell>
          <cell r="AF326">
            <v>-45633</v>
          </cell>
          <cell r="AG326">
            <v>45640.307295400242</v>
          </cell>
          <cell r="AH326">
            <v>45649.113747013143</v>
          </cell>
          <cell r="AI326">
            <v>45671.533101851855</v>
          </cell>
          <cell r="AJ326">
            <v>0.39497093621386736</v>
          </cell>
          <cell r="AK326">
            <v>-1140.825</v>
          </cell>
          <cell r="AL326">
            <v>20</v>
          </cell>
          <cell r="AM326">
            <v>36</v>
          </cell>
          <cell r="AN326">
            <v>21.774193548387096</v>
          </cell>
          <cell r="AO326">
            <v>27.58064516129032</v>
          </cell>
          <cell r="AP326">
            <v>18.774193548387096</v>
          </cell>
          <cell r="AQ326">
            <v>40</v>
          </cell>
          <cell r="AR326">
            <v>32</v>
          </cell>
          <cell r="AS326">
            <v>27</v>
          </cell>
          <cell r="AT326">
            <v>45665</v>
          </cell>
          <cell r="AU326">
            <v>45660</v>
          </cell>
          <cell r="AV326"/>
          <cell r="AW326"/>
          <cell r="AX326"/>
          <cell r="AY326"/>
          <cell r="AZ326"/>
          <cell r="BA326"/>
          <cell r="BB326"/>
          <cell r="BC326"/>
          <cell r="BD326" t="str">
            <v>FOR AUDIT</v>
          </cell>
          <cell r="BE326" t="str">
            <v>FULLY BILLED 03/26/2025</v>
          </cell>
          <cell r="BF326">
            <v>45636</v>
          </cell>
          <cell r="BG326">
            <v>17</v>
          </cell>
          <cell r="BH326">
            <v>45633</v>
          </cell>
          <cell r="BI326">
            <v>45653</v>
          </cell>
        </row>
        <row r="327">
          <cell r="E327" t="str">
            <v>X23072903924</v>
          </cell>
          <cell r="F327" t="str">
            <v>ALSTOM TRANSPORT CONSTRUCTION PHILIPPINES, INC.</v>
          </cell>
          <cell r="G327" t="str">
            <v>NINOY AQUINO, STO. NINO, PARANAQUE</v>
          </cell>
          <cell r="H327" t="str">
            <v>PARAÑAQUE CITY</v>
          </cell>
          <cell r="I327" t="str">
            <v>PARAÑAQUE</v>
          </cell>
          <cell r="J327" t="str">
            <v>may tambak, cleared and digging completed, after digging they requested to relocate location for 2 poles, sa dulo naghukay, 3rd pole erected and installed 3-25kva dt</v>
          </cell>
          <cell r="K327" t="str">
            <v>W/O ISSUE</v>
          </cell>
          <cell r="L327" t="str">
            <v>VJC</v>
          </cell>
          <cell r="M327" t="str">
            <v>FCOMP</v>
          </cell>
          <cell r="N327" t="str">
            <v>JSB</v>
          </cell>
          <cell r="O327">
            <v>43.216100000000004</v>
          </cell>
          <cell r="P327"/>
          <cell r="Q327">
            <v>964.72</v>
          </cell>
          <cell r="R327">
            <v>78</v>
          </cell>
          <cell r="S327" t="str">
            <v>NEW</v>
          </cell>
          <cell r="T327">
            <v>424868.61</v>
          </cell>
          <cell r="U327">
            <v>41163.69</v>
          </cell>
          <cell r="V327">
            <v>26709.119999999999</v>
          </cell>
          <cell r="W327">
            <v>0.64885145136405409</v>
          </cell>
          <cell r="X327">
            <v>45184.363888888889</v>
          </cell>
          <cell r="Y327">
            <v>45187</v>
          </cell>
          <cell r="Z327">
            <v>45185</v>
          </cell>
          <cell r="AA327"/>
          <cell r="AB327">
            <v>45327</v>
          </cell>
          <cell r="AC327"/>
          <cell r="AD327">
            <v>142.63611111111095</v>
          </cell>
          <cell r="AE327">
            <v>140</v>
          </cell>
          <cell r="AF327">
            <v>-45327</v>
          </cell>
          <cell r="AG327">
            <v>45208.065459569516</v>
          </cell>
          <cell r="AH327">
            <v>45218.185878417687</v>
          </cell>
          <cell r="AI327">
            <v>45234.363888888889</v>
          </cell>
          <cell r="AJ327">
            <v>4.006396650326792</v>
          </cell>
          <cell r="AK327">
            <v>-824.12727272727273</v>
          </cell>
          <cell r="AL327">
            <v>40</v>
          </cell>
          <cell r="AM327">
            <v>34</v>
          </cell>
          <cell r="AN327">
            <v>26.701570680628272</v>
          </cell>
          <cell r="AO327">
            <v>33.821989528795811</v>
          </cell>
          <cell r="AP327">
            <v>23.701570680628272</v>
          </cell>
          <cell r="AQ327">
            <v>55</v>
          </cell>
          <cell r="AR327">
            <v>44</v>
          </cell>
          <cell r="AS327">
            <v>39</v>
          </cell>
          <cell r="AT327">
            <v>45371</v>
          </cell>
          <cell r="AU327">
            <v>45366</v>
          </cell>
          <cell r="AV327"/>
          <cell r="AW327"/>
          <cell r="AX327"/>
          <cell r="AY327"/>
          <cell r="AZ327"/>
          <cell r="BA327"/>
          <cell r="BB327"/>
          <cell r="BC327"/>
          <cell r="BD327" t="str">
            <v>MATERIAL BALANCING</v>
          </cell>
          <cell r="BE327" t="str">
            <v>PARTIALLY BILLED; WITH BACKJOB</v>
          </cell>
          <cell r="BF327">
            <v>45330</v>
          </cell>
          <cell r="BG327">
            <v>329</v>
          </cell>
          <cell r="BH327">
            <v>45325</v>
          </cell>
          <cell r="BI327">
            <v>45659</v>
          </cell>
        </row>
        <row r="328">
          <cell r="E328" t="str">
            <v>X23030791387</v>
          </cell>
          <cell r="F328" t="str">
            <v>YVES JOB ALBA EDRALIN</v>
          </cell>
          <cell r="G328" t="str">
            <v>PROSPERITY, BETTERLIVING SUBD ANNEX 29/32, PARANAQUE</v>
          </cell>
          <cell r="H328" t="str">
            <v>PARAÑAQUE CITY</v>
          </cell>
          <cell r="I328" t="str">
            <v>PARAÑAQUE</v>
          </cell>
          <cell r="J328" t="str">
            <v>ROW issue and alleyarm support c/o customer</v>
          </cell>
          <cell r="K328" t="str">
            <v>W/O ISSUE</v>
          </cell>
          <cell r="L328" t="str">
            <v>VJC</v>
          </cell>
          <cell r="M328" t="str">
            <v>FCOMP</v>
          </cell>
          <cell r="N328" t="str">
            <v>JSB</v>
          </cell>
          <cell r="O328">
            <v>44.125300000000003</v>
          </cell>
          <cell r="P328"/>
          <cell r="Q328">
            <v>964.72</v>
          </cell>
          <cell r="R328">
            <v>40</v>
          </cell>
          <cell r="S328" t="str">
            <v>NEW</v>
          </cell>
          <cell r="T328">
            <v>333797.45</v>
          </cell>
          <cell r="U328">
            <v>27850.03</v>
          </cell>
          <cell r="V328">
            <v>15176.05</v>
          </cell>
          <cell r="W328">
            <v>0.544920418398113</v>
          </cell>
          <cell r="X328">
            <v>45287.525694444441</v>
          </cell>
          <cell r="Y328">
            <v>45293</v>
          </cell>
          <cell r="Z328">
            <v>45294</v>
          </cell>
          <cell r="AA328"/>
          <cell r="AB328">
            <v>45336.298333333332</v>
          </cell>
          <cell r="AC328"/>
          <cell r="AD328">
            <v>48.772638888891379</v>
          </cell>
          <cell r="AE328">
            <v>43.298333333332266</v>
          </cell>
          <cell r="AF328">
            <v>-45336.298333333332</v>
          </cell>
          <cell r="AG328">
            <v>45312.360745990831</v>
          </cell>
          <cell r="AH328">
            <v>45322.783426403206</v>
          </cell>
          <cell r="AI328">
            <v>45337.525694444441</v>
          </cell>
          <cell r="AJ328">
            <v>1.3141516589506843</v>
          </cell>
          <cell r="AK328">
            <v>-824.29633333333334</v>
          </cell>
          <cell r="AL328">
            <v>40</v>
          </cell>
          <cell r="AM328">
            <v>36</v>
          </cell>
          <cell r="AN328">
            <v>27.835051546391753</v>
          </cell>
          <cell r="AO328">
            <v>35.257731958762882</v>
          </cell>
          <cell r="AP328">
            <v>24.835051546391753</v>
          </cell>
          <cell r="AQ328">
            <v>55</v>
          </cell>
          <cell r="AR328">
            <v>44</v>
          </cell>
          <cell r="AS328">
            <v>39</v>
          </cell>
          <cell r="AT328">
            <v>45380.298333333332</v>
          </cell>
          <cell r="AU328">
            <v>45375.298333333332</v>
          </cell>
          <cell r="AV328"/>
          <cell r="AW328"/>
          <cell r="AX328"/>
          <cell r="AY328"/>
          <cell r="AZ328"/>
          <cell r="BA328"/>
          <cell r="BB328"/>
          <cell r="BC328"/>
          <cell r="BD328" t="str">
            <v>MATERIAL BALANCING</v>
          </cell>
          <cell r="BE328" t="str">
            <v>PARTIALLY BILLED - 7/4/24 JSB</v>
          </cell>
          <cell r="BF328">
            <v>45339.298333333332</v>
          </cell>
          <cell r="BG328">
            <v>319.70166666666773</v>
          </cell>
          <cell r="BH328">
            <v>45336</v>
          </cell>
          <cell r="BI328">
            <v>45659</v>
          </cell>
        </row>
        <row r="329">
          <cell r="E329" t="str">
            <v>R23126251</v>
          </cell>
          <cell r="F329" t="str">
            <v>CITY GOVERNMENT OF TAGUIG</v>
          </cell>
          <cell r="G329" t="str">
            <v>STREET, FRIENDSHIP, ZONE 4, TAGUIG CITY</v>
          </cell>
          <cell r="H329" t="str">
            <v>TAGUIG CITY</v>
          </cell>
          <cell r="I329" t="str">
            <v>PARAÑAQUE</v>
          </cell>
          <cell r="J329" t="str">
            <v>For sched of PAI</v>
          </cell>
          <cell r="K329" t="str">
            <v>W/O ISSUE</v>
          </cell>
          <cell r="L329" t="str">
            <v>VJC</v>
          </cell>
          <cell r="M329" t="str">
            <v>FCOMP</v>
          </cell>
          <cell r="N329" t="str">
            <v>JMM</v>
          </cell>
          <cell r="O329">
            <v>101.22</v>
          </cell>
          <cell r="P329"/>
          <cell r="Q329">
            <v>159.66999999999999</v>
          </cell>
          <cell r="R329">
            <v>0</v>
          </cell>
          <cell r="S329" t="str">
            <v>POLE RELOC</v>
          </cell>
          <cell r="T329">
            <v>304789.53999999998</v>
          </cell>
          <cell r="U329">
            <v>78878.69</v>
          </cell>
          <cell r="V329"/>
          <cell r="W329">
            <v>0</v>
          </cell>
          <cell r="X329">
            <v>45397.571527777778</v>
          </cell>
          <cell r="Y329">
            <v>45404.512499999997</v>
          </cell>
          <cell r="Z329">
            <v>45400</v>
          </cell>
          <cell r="AA329"/>
          <cell r="AB329">
            <v>45584</v>
          </cell>
          <cell r="AC329"/>
          <cell r="AD329">
            <v>186.4284722222219</v>
          </cell>
          <cell r="AE329">
            <v>179.48750000000291</v>
          </cell>
          <cell r="AF329">
            <v>-45584</v>
          </cell>
          <cell r="AG329">
            <v>45418.778424329503</v>
          </cell>
          <cell r="AH329">
            <v>45428.233596743295</v>
          </cell>
          <cell r="AI329">
            <v>45447.571527777778</v>
          </cell>
          <cell r="AJ329">
            <v>5.7760958273979011</v>
          </cell>
          <cell r="AK329">
            <v>-1036</v>
          </cell>
          <cell r="AL329">
            <v>26</v>
          </cell>
          <cell r="AM329">
            <v>36</v>
          </cell>
          <cell r="AN329">
            <v>24.206896551724139</v>
          </cell>
          <cell r="AO329">
            <v>30.662068965517239</v>
          </cell>
          <cell r="AP329">
            <v>21.206896551724139</v>
          </cell>
          <cell r="AQ329">
            <v>44</v>
          </cell>
          <cell r="AR329">
            <v>35.200000000000003</v>
          </cell>
          <cell r="AS329">
            <v>30.200000000000003</v>
          </cell>
          <cell r="AT329">
            <v>45619.199999999997</v>
          </cell>
          <cell r="AU329">
            <v>45614.2</v>
          </cell>
          <cell r="AV329"/>
          <cell r="AW329"/>
          <cell r="AX329"/>
          <cell r="AY329"/>
          <cell r="AZ329"/>
          <cell r="BA329"/>
          <cell r="BB329"/>
          <cell r="BC329"/>
          <cell r="BD329" t="str">
            <v>FOR AUDIT</v>
          </cell>
          <cell r="BE329"/>
          <cell r="BF329">
            <v>45587</v>
          </cell>
          <cell r="BG329">
            <v>73</v>
          </cell>
          <cell r="BH329">
            <v>45584</v>
          </cell>
          <cell r="BI329">
            <v>45660</v>
          </cell>
        </row>
        <row r="330">
          <cell r="E330" t="str">
            <v>X24030907457</v>
          </cell>
          <cell r="F330" t="str">
            <v>DITO TELECOMMUNITY CORPORATION</v>
          </cell>
          <cell r="G330" t="str">
            <v>BLK 9, BETTER LIVING ANX31 SUBD, PARANAQUE</v>
          </cell>
          <cell r="H330" t="str">
            <v>PARAÑAQUE CITY</v>
          </cell>
          <cell r="I330" t="str">
            <v>PARAÑAQUE</v>
          </cell>
          <cell r="J330"/>
          <cell r="K330" t="str">
            <v>W/O ISSUE</v>
          </cell>
          <cell r="L330" t="str">
            <v>VJC</v>
          </cell>
          <cell r="M330" t="str">
            <v>FCOMP</v>
          </cell>
          <cell r="N330" t="str">
            <v>JSB</v>
          </cell>
          <cell r="O330">
            <v>158.13380000000001</v>
          </cell>
          <cell r="P330"/>
          <cell r="Q330">
            <v>964.72</v>
          </cell>
          <cell r="R330">
            <v>31</v>
          </cell>
          <cell r="S330" t="str">
            <v>NEW</v>
          </cell>
          <cell r="T330">
            <v>2770356.84</v>
          </cell>
          <cell r="U330">
            <v>127341.89</v>
          </cell>
          <cell r="V330"/>
          <cell r="W330">
            <v>0</v>
          </cell>
          <cell r="X330">
            <v>45426.54791666667</v>
          </cell>
          <cell r="Y330">
            <v>45429.593055555553</v>
          </cell>
          <cell r="Z330">
            <v>45432</v>
          </cell>
          <cell r="AA330"/>
          <cell r="AB330">
            <v>45443.442361111112</v>
          </cell>
          <cell r="AC330"/>
          <cell r="AD330">
            <v>16.894444444442343</v>
          </cell>
          <cell r="AE330">
            <v>13.849305555559113</v>
          </cell>
          <cell r="AF330">
            <v>-45443.442361111112</v>
          </cell>
          <cell r="AG330">
            <v>45451.38296821306</v>
          </cell>
          <cell r="AH330">
            <v>45461.805648625435</v>
          </cell>
          <cell r="AI330">
            <v>45476.54791666667</v>
          </cell>
          <cell r="AJ330">
            <v>0.4552114197530297</v>
          </cell>
          <cell r="AK330">
            <v>-826.24440656565662</v>
          </cell>
          <cell r="AL330">
            <v>40</v>
          </cell>
          <cell r="AM330">
            <v>36</v>
          </cell>
          <cell r="AN330">
            <v>27.835051546391753</v>
          </cell>
          <cell r="AO330">
            <v>35.257731958762882</v>
          </cell>
          <cell r="AP330">
            <v>24.835051546391753</v>
          </cell>
          <cell r="AQ330">
            <v>55</v>
          </cell>
          <cell r="AR330">
            <v>44</v>
          </cell>
          <cell r="AS330">
            <v>39</v>
          </cell>
          <cell r="AT330">
            <v>45487.442361111112</v>
          </cell>
          <cell r="AU330">
            <v>45482.442361111112</v>
          </cell>
          <cell r="AV330"/>
          <cell r="AW330"/>
          <cell r="AX330"/>
          <cell r="AY330"/>
          <cell r="AZ330"/>
          <cell r="BA330"/>
          <cell r="BB330"/>
          <cell r="BC330"/>
          <cell r="BD330" t="str">
            <v>FOR AUDIT</v>
          </cell>
          <cell r="BE330"/>
          <cell r="BF330">
            <v>45446.442361111112</v>
          </cell>
          <cell r="BG330">
            <v>213.5576388888876</v>
          </cell>
          <cell r="BH330">
            <v>45443</v>
          </cell>
          <cell r="BI330">
            <v>45660</v>
          </cell>
        </row>
        <row r="331">
          <cell r="E331" t="str">
            <v>X24072803306</v>
          </cell>
          <cell r="F331" t="str">
            <v>HERSH KAMAL ABICHANDANI</v>
          </cell>
          <cell r="G331" t="str">
            <v>VATICAN, MERVILLE SUBD, PARANAQUE</v>
          </cell>
          <cell r="H331" t="str">
            <v>PARAÑAQUE CITY</v>
          </cell>
          <cell r="I331" t="str">
            <v>PARAÑAQUE</v>
          </cell>
          <cell r="J331"/>
          <cell r="K331"/>
          <cell r="L331" t="str">
            <v>VJC</v>
          </cell>
          <cell r="M331" t="str">
            <v>TECO</v>
          </cell>
          <cell r="N331" t="str">
            <v>JMM</v>
          </cell>
          <cell r="O331">
            <v>73.658500000000004</v>
          </cell>
          <cell r="P331"/>
          <cell r="Q331">
            <v>114.92</v>
          </cell>
          <cell r="R331">
            <v>107</v>
          </cell>
          <cell r="S331" t="str">
            <v>MODIFICATION</v>
          </cell>
          <cell r="T331">
            <v>432247.23</v>
          </cell>
          <cell r="U331">
            <v>59315.519999999997</v>
          </cell>
          <cell r="V331"/>
          <cell r="W331">
            <v>0</v>
          </cell>
          <cell r="X331">
            <v>45561.676851851851</v>
          </cell>
          <cell r="Y331">
            <v>45566.399305555555</v>
          </cell>
          <cell r="Z331">
            <v>45563</v>
          </cell>
          <cell r="AA331">
            <v>45578</v>
          </cell>
          <cell r="AB331">
            <v>45578</v>
          </cell>
          <cell r="AC331">
            <v>45855.450694444444</v>
          </cell>
          <cell r="AD331">
            <v>16.323148148148903</v>
          </cell>
          <cell r="AE331">
            <v>11.600694444445253</v>
          </cell>
          <cell r="AF331">
            <v>277.4506944444438</v>
          </cell>
          <cell r="AG331">
            <v>45581.122895017317</v>
          </cell>
          <cell r="AH331">
            <v>45590.108506528108</v>
          </cell>
          <cell r="AI331">
            <v>45611.676851851851</v>
          </cell>
          <cell r="AJ331">
            <v>0.54541288283478306</v>
          </cell>
          <cell r="AK331">
            <v>6.3056976010100865</v>
          </cell>
          <cell r="AL331">
            <v>26</v>
          </cell>
          <cell r="AM331">
            <v>32</v>
          </cell>
          <cell r="AN331">
            <v>22.446043165467625</v>
          </cell>
          <cell r="AO331">
            <v>28.431654676258994</v>
          </cell>
          <cell r="AP331">
            <v>19.446043165467625</v>
          </cell>
          <cell r="AQ331">
            <v>44</v>
          </cell>
          <cell r="AR331">
            <v>35.200000000000003</v>
          </cell>
          <cell r="AS331">
            <v>30.200000000000003</v>
          </cell>
          <cell r="AT331">
            <v>45613.2</v>
          </cell>
          <cell r="AU331">
            <v>45608.2</v>
          </cell>
          <cell r="AV331"/>
          <cell r="AW331"/>
          <cell r="AX331"/>
          <cell r="AY331"/>
          <cell r="AZ331"/>
          <cell r="BA331"/>
          <cell r="BB331"/>
          <cell r="BC331"/>
          <cell r="BD331" t="str">
            <v>PAID</v>
          </cell>
          <cell r="BE331" t="str">
            <v>WITH BACKJOB</v>
          </cell>
          <cell r="BF331">
            <v>45581</v>
          </cell>
          <cell r="BG331">
            <v>79</v>
          </cell>
          <cell r="BH331">
            <v>45578</v>
          </cell>
          <cell r="BI331">
            <v>45660</v>
          </cell>
        </row>
        <row r="332">
          <cell r="E332" t="str">
            <v>R23205687</v>
          </cell>
          <cell r="F332" t="str">
            <v>ANINAO CHARITO CABANGISAN</v>
          </cell>
          <cell r="G332" t="str">
            <v>ST. CHRISTOPHER, SAN ANTONIO VALLEY 15, PARANAQUE</v>
          </cell>
          <cell r="H332" t="str">
            <v>PARAÑAQUE CITY</v>
          </cell>
          <cell r="I332" t="str">
            <v>PARAÑAQUE</v>
          </cell>
          <cell r="J332"/>
          <cell r="K332" t="str">
            <v>W/O ISSUE</v>
          </cell>
          <cell r="L332" t="str">
            <v>ECOM</v>
          </cell>
          <cell r="M332" t="str">
            <v>FCOMP</v>
          </cell>
          <cell r="N332" t="str">
            <v>RRG</v>
          </cell>
          <cell r="O332">
            <v>16.244</v>
          </cell>
          <cell r="P332"/>
          <cell r="Q332">
            <v>27.63</v>
          </cell>
          <cell r="R332">
            <v>0</v>
          </cell>
          <cell r="S332" t="str">
            <v>PCA RELOC</v>
          </cell>
          <cell r="T332">
            <v>109870.29</v>
          </cell>
          <cell r="U332">
            <v>13193.64</v>
          </cell>
          <cell r="V332"/>
          <cell r="W332">
            <v>0</v>
          </cell>
          <cell r="X332">
            <v>45427.740972222222</v>
          </cell>
          <cell r="Y332">
            <v>45433.539583333331</v>
          </cell>
          <cell r="Z332">
            <v>45432</v>
          </cell>
          <cell r="AA332"/>
          <cell r="AB332">
            <v>45604</v>
          </cell>
          <cell r="AC332"/>
          <cell r="AD332">
            <v>176.2590277777781</v>
          </cell>
          <cell r="AE332">
            <v>170.46041666666861</v>
          </cell>
          <cell r="AF332">
            <v>-45604</v>
          </cell>
          <cell r="AG332">
            <v>45446.515165770608</v>
          </cell>
          <cell r="AH332">
            <v>45455.32161738351</v>
          </cell>
          <cell r="AI332">
            <v>45477.740972222222</v>
          </cell>
          <cell r="AJ332">
            <v>6.0711442901234669</v>
          </cell>
          <cell r="AK332">
            <v>-1140.0999999999999</v>
          </cell>
          <cell r="AL332">
            <v>20</v>
          </cell>
          <cell r="AM332">
            <v>36</v>
          </cell>
          <cell r="AN332">
            <v>21.774193548387096</v>
          </cell>
          <cell r="AO332">
            <v>27.58064516129032</v>
          </cell>
          <cell r="AP332">
            <v>18.774193548387096</v>
          </cell>
          <cell r="AQ332">
            <v>40</v>
          </cell>
          <cell r="AR332">
            <v>32</v>
          </cell>
          <cell r="AS332">
            <v>27</v>
          </cell>
          <cell r="AT332">
            <v>45636</v>
          </cell>
          <cell r="AU332">
            <v>45631</v>
          </cell>
          <cell r="AV332"/>
          <cell r="AW332"/>
          <cell r="AX332"/>
          <cell r="AY332"/>
          <cell r="AZ332"/>
          <cell r="BA332"/>
          <cell r="BB332"/>
          <cell r="BC332"/>
          <cell r="BD332" t="str">
            <v>ON GOING MAT RETURN</v>
          </cell>
          <cell r="BE332"/>
          <cell r="BF332">
            <v>45607</v>
          </cell>
          <cell r="BG332">
            <v>56</v>
          </cell>
          <cell r="BH332">
            <v>45562</v>
          </cell>
          <cell r="BI332">
            <v>45663</v>
          </cell>
        </row>
        <row r="333">
          <cell r="E333" t="str">
            <v>X24051599402</v>
          </cell>
          <cell r="F333" t="str">
            <v>LUTGARDA TOLENTINO LOZADA</v>
          </cell>
          <cell r="G333" t="str">
            <v>DR. A. SANTOS, SAN ANTONIO, PARANAQUE</v>
          </cell>
          <cell r="H333" t="str">
            <v>PARAÑAQUE CITY</v>
          </cell>
          <cell r="I333" t="str">
            <v>PARAÑAQUE</v>
          </cell>
          <cell r="J333"/>
          <cell r="K333"/>
          <cell r="L333" t="str">
            <v>ECOM</v>
          </cell>
          <cell r="M333" t="str">
            <v>FCOMP</v>
          </cell>
          <cell r="N333" t="str">
            <v>RRG</v>
          </cell>
          <cell r="O333">
            <v>21.8093</v>
          </cell>
          <cell r="P333"/>
          <cell r="Q333">
            <v>29.78</v>
          </cell>
          <cell r="R333">
            <v>25</v>
          </cell>
          <cell r="S333" t="str">
            <v>NEW</v>
          </cell>
          <cell r="T333">
            <v>182101.6</v>
          </cell>
          <cell r="U333">
            <v>17570.5</v>
          </cell>
          <cell r="V333"/>
          <cell r="W333">
            <v>0</v>
          </cell>
          <cell r="X333">
            <v>45568.634351851855</v>
          </cell>
          <cell r="Y333">
            <v>45573.529166666667</v>
          </cell>
          <cell r="Z333">
            <v>45574</v>
          </cell>
          <cell r="AA333"/>
          <cell r="AB333">
            <v>45592.448611111111</v>
          </cell>
          <cell r="AC333"/>
          <cell r="AD333">
            <v>23.814259259255778</v>
          </cell>
          <cell r="AE333">
            <v>18.919444444443798</v>
          </cell>
          <cell r="AF333">
            <v>-45592.448611111111</v>
          </cell>
          <cell r="AG333">
            <v>45587.408545400242</v>
          </cell>
          <cell r="AH333">
            <v>45596.214997013143</v>
          </cell>
          <cell r="AI333">
            <v>45618.634351851855</v>
          </cell>
          <cell r="AJ333">
            <v>0.8202689300410323</v>
          </cell>
          <cell r="AK333">
            <v>-1139.8112152777778</v>
          </cell>
          <cell r="AL333">
            <v>20</v>
          </cell>
          <cell r="AM333">
            <v>36</v>
          </cell>
          <cell r="AN333">
            <v>21.774193548387096</v>
          </cell>
          <cell r="AO333">
            <v>27.58064516129032</v>
          </cell>
          <cell r="AP333">
            <v>18.774193548387096</v>
          </cell>
          <cell r="AQ333">
            <v>40</v>
          </cell>
          <cell r="AR333">
            <v>32</v>
          </cell>
          <cell r="AS333">
            <v>27</v>
          </cell>
          <cell r="AT333">
            <v>45624.448611111111</v>
          </cell>
          <cell r="AU333">
            <v>45619.448611111111</v>
          </cell>
          <cell r="AV333"/>
          <cell r="AW333"/>
          <cell r="AX333"/>
          <cell r="AY333"/>
          <cell r="AZ333"/>
          <cell r="BA333"/>
          <cell r="BB333"/>
          <cell r="BC333"/>
          <cell r="BD333" t="str">
            <v>ON GOING MAT RETURN</v>
          </cell>
          <cell r="BE333"/>
          <cell r="BF333">
            <v>45595.448611111111</v>
          </cell>
          <cell r="BG333">
            <v>67.551388888889051</v>
          </cell>
          <cell r="BH333">
            <v>45595</v>
          </cell>
          <cell r="BI333">
            <v>45663</v>
          </cell>
        </row>
        <row r="334">
          <cell r="E334" t="str">
            <v>X24083392891</v>
          </cell>
          <cell r="F334" t="str">
            <v>RONILO LANSANG DAVID</v>
          </cell>
          <cell r="G334" t="str">
            <v>LT. GARCIA, BACLARAN, PARANAQUE</v>
          </cell>
          <cell r="H334" t="str">
            <v>PARAÑAQUE CITY</v>
          </cell>
          <cell r="I334" t="str">
            <v>PARAÑAQUE</v>
          </cell>
          <cell r="J334"/>
          <cell r="K334"/>
          <cell r="L334" t="str">
            <v>ECOM</v>
          </cell>
          <cell r="M334" t="str">
            <v>FCOMP</v>
          </cell>
          <cell r="N334" t="str">
            <v>RRG</v>
          </cell>
          <cell r="O334">
            <v>13.92</v>
          </cell>
          <cell r="P334"/>
          <cell r="Q334">
            <v>19.07</v>
          </cell>
          <cell r="R334">
            <v>50</v>
          </cell>
          <cell r="S334" t="str">
            <v>NEW</v>
          </cell>
          <cell r="T334">
            <v>49796.55</v>
          </cell>
          <cell r="U334">
            <v>11209.41</v>
          </cell>
          <cell r="V334">
            <v>8809.7000000000007</v>
          </cell>
          <cell r="W334">
            <v>0.78592004396306325</v>
          </cell>
          <cell r="X334">
            <v>45594.621203703704</v>
          </cell>
          <cell r="Y334">
            <v>45594.620833333334</v>
          </cell>
          <cell r="Z334">
            <v>45601</v>
          </cell>
          <cell r="AA334"/>
          <cell r="AB334">
            <v>45596.597222222219</v>
          </cell>
          <cell r="AC334"/>
          <cell r="AD334">
            <v>1.9760185185150476</v>
          </cell>
          <cell r="AE334">
            <v>1.976388888884685</v>
          </cell>
          <cell r="AF334">
            <v>-45596.597222222219</v>
          </cell>
          <cell r="AG334">
            <v>45613.39539725209</v>
          </cell>
          <cell r="AH334">
            <v>45622.201848864992</v>
          </cell>
          <cell r="AI334">
            <v>45644.621203703704</v>
          </cell>
          <cell r="AJ334">
            <v>6.806286008218497E-2</v>
          </cell>
          <cell r="AK334">
            <v>-1139.9149305555554</v>
          </cell>
          <cell r="AL334">
            <v>20</v>
          </cell>
          <cell r="AM334">
            <v>36</v>
          </cell>
          <cell r="AN334">
            <v>21.774193548387096</v>
          </cell>
          <cell r="AO334">
            <v>27.58064516129032</v>
          </cell>
          <cell r="AP334">
            <v>18.774193548387096</v>
          </cell>
          <cell r="AQ334">
            <v>40</v>
          </cell>
          <cell r="AR334">
            <v>32</v>
          </cell>
          <cell r="AS334">
            <v>27</v>
          </cell>
          <cell r="AT334">
            <v>45628.597222222219</v>
          </cell>
          <cell r="AU334">
            <v>45623.597222222219</v>
          </cell>
          <cell r="AV334"/>
          <cell r="AW334"/>
          <cell r="AX334"/>
          <cell r="AY334"/>
          <cell r="AZ334"/>
          <cell r="BA334"/>
          <cell r="BB334"/>
          <cell r="BC334"/>
          <cell r="BD334" t="str">
            <v>FOR AUDIT</v>
          </cell>
          <cell r="BE334"/>
          <cell r="BF334">
            <v>45599.597222222219</v>
          </cell>
          <cell r="BG334">
            <v>63.402777777781012</v>
          </cell>
          <cell r="BH334">
            <v>45595</v>
          </cell>
          <cell r="BI334">
            <v>45663</v>
          </cell>
        </row>
        <row r="335">
          <cell r="E335" t="str">
            <v>R23094776</v>
          </cell>
          <cell r="F335" t="str">
            <v>CADELINA JOHN PHILIP BARROSA</v>
          </cell>
          <cell r="G335" t="str">
            <v>EVELYN CAMUS, BF RESORT VILL, LAS PINAS CITY</v>
          </cell>
          <cell r="H335" t="str">
            <v>LAS PIÑAS CITY</v>
          </cell>
          <cell r="I335" t="str">
            <v>PARAÑAQUE</v>
          </cell>
          <cell r="J335"/>
          <cell r="K335" t="str">
            <v>W/O ISSUE</v>
          </cell>
          <cell r="L335" t="str">
            <v>AVECO</v>
          </cell>
          <cell r="M335" t="str">
            <v>FCOMP</v>
          </cell>
          <cell r="N335" t="str">
            <v>RRG</v>
          </cell>
          <cell r="O335">
            <v>13.080000000000002</v>
          </cell>
          <cell r="P335"/>
          <cell r="Q335">
            <v>31.47</v>
          </cell>
          <cell r="R335">
            <v>0</v>
          </cell>
          <cell r="S335" t="str">
            <v>PCA RELOC</v>
          </cell>
          <cell r="T335">
            <v>48365.68</v>
          </cell>
          <cell r="U335">
            <v>17892.71</v>
          </cell>
          <cell r="V335"/>
          <cell r="W335">
            <v>0</v>
          </cell>
          <cell r="X335">
            <v>45338.739583333336</v>
          </cell>
          <cell r="Y335">
            <v>45345.607638888891</v>
          </cell>
          <cell r="Z335">
            <v>45342</v>
          </cell>
          <cell r="AA335"/>
          <cell r="AB335">
            <v>45374.588194444441</v>
          </cell>
          <cell r="AC335"/>
          <cell r="AD335">
            <v>35.848611111105129</v>
          </cell>
          <cell r="AE335">
            <v>28.980555555550382</v>
          </cell>
          <cell r="AF335">
            <v>-45374.588194444441</v>
          </cell>
          <cell r="AG335">
            <v>45357.513776881722</v>
          </cell>
          <cell r="AH335">
            <v>45366.320228494624</v>
          </cell>
          <cell r="AI335">
            <v>45388.739583333336</v>
          </cell>
          <cell r="AJ335">
            <v>1.2347854938269545</v>
          </cell>
          <cell r="AK335">
            <v>-1134.364704861111</v>
          </cell>
          <cell r="AL335">
            <v>20</v>
          </cell>
          <cell r="AM335">
            <v>36</v>
          </cell>
          <cell r="AN335">
            <v>21.774193548387096</v>
          </cell>
          <cell r="AO335">
            <v>27.58064516129032</v>
          </cell>
          <cell r="AP335">
            <v>18.774193548387096</v>
          </cell>
          <cell r="AQ335">
            <v>40</v>
          </cell>
          <cell r="AR335">
            <v>32</v>
          </cell>
          <cell r="AS335">
            <v>27</v>
          </cell>
          <cell r="AT335">
            <v>45406.588194444441</v>
          </cell>
          <cell r="AU335">
            <v>45401.588194444441</v>
          </cell>
          <cell r="AV335"/>
          <cell r="AW335"/>
          <cell r="AX335"/>
          <cell r="AY335"/>
          <cell r="AZ335"/>
          <cell r="BA335"/>
          <cell r="BB335"/>
          <cell r="BC335"/>
          <cell r="BD335" t="str">
            <v>FOR AUDIT</v>
          </cell>
          <cell r="BE335"/>
          <cell r="BF335">
            <v>45377.588194444441</v>
          </cell>
          <cell r="BG335">
            <v>286.41180555555911</v>
          </cell>
          <cell r="BH335">
            <v>45369</v>
          </cell>
          <cell r="BI335">
            <v>45664</v>
          </cell>
        </row>
        <row r="336">
          <cell r="E336" t="str">
            <v>X24062133128</v>
          </cell>
          <cell r="F336" t="str">
            <v>REYNALDO A CASIMSIMAN</v>
          </cell>
          <cell r="G336" t="str">
            <v>VIZCARRA, PUROK 1, TAGUIG CITY</v>
          </cell>
          <cell r="H336" t="str">
            <v>TAGUIG CITY</v>
          </cell>
          <cell r="I336" t="str">
            <v>PARAÑAQUE</v>
          </cell>
          <cell r="J336" t="str">
            <v xml:space="preserve">extension of facilities (9spans sec)
for completion 07/31/2024 </v>
          </cell>
          <cell r="K336" t="str">
            <v>W/O ISSUE</v>
          </cell>
          <cell r="L336" t="str">
            <v>AVECO</v>
          </cell>
          <cell r="M336" t="str">
            <v>FCOMP</v>
          </cell>
          <cell r="N336" t="str">
            <v>RRG</v>
          </cell>
          <cell r="O336">
            <v>338.93950000000001</v>
          </cell>
          <cell r="P336"/>
          <cell r="Q336">
            <v>552.73</v>
          </cell>
          <cell r="R336">
            <v>15</v>
          </cell>
          <cell r="S336" t="str">
            <v>NEW</v>
          </cell>
          <cell r="T336">
            <v>1649097.77</v>
          </cell>
          <cell r="U336">
            <v>272940.64</v>
          </cell>
          <cell r="V336"/>
          <cell r="W336">
            <v>0</v>
          </cell>
          <cell r="X336">
            <v>45476.657638888886</v>
          </cell>
          <cell r="Y336">
            <v>45481.529861111114</v>
          </cell>
          <cell r="Z336">
            <v>45481</v>
          </cell>
          <cell r="AA336"/>
          <cell r="AB336">
            <v>45525</v>
          </cell>
          <cell r="AC336"/>
          <cell r="AD336">
            <v>48.34236111111386</v>
          </cell>
          <cell r="AE336">
            <v>43.47013888888614</v>
          </cell>
          <cell r="AF336">
            <v>-45525</v>
          </cell>
          <cell r="AG336">
            <v>45501.492690435276</v>
          </cell>
          <cell r="AH336">
            <v>45511.915370847652</v>
          </cell>
          <cell r="AI336">
            <v>45526.657638888886</v>
          </cell>
          <cell r="AJ336">
            <v>1.3025580632716789</v>
          </cell>
          <cell r="AK336">
            <v>-827.72727272727275</v>
          </cell>
          <cell r="AL336">
            <v>40</v>
          </cell>
          <cell r="AM336">
            <v>36</v>
          </cell>
          <cell r="AN336">
            <v>27.835051546391753</v>
          </cell>
          <cell r="AO336">
            <v>35.257731958762882</v>
          </cell>
          <cell r="AP336">
            <v>24.835051546391753</v>
          </cell>
          <cell r="AQ336">
            <v>55</v>
          </cell>
          <cell r="AR336">
            <v>44</v>
          </cell>
          <cell r="AS336">
            <v>39</v>
          </cell>
          <cell r="AT336">
            <v>45569</v>
          </cell>
          <cell r="AU336">
            <v>45564</v>
          </cell>
          <cell r="AV336"/>
          <cell r="AW336"/>
          <cell r="AX336"/>
          <cell r="AY336"/>
          <cell r="AZ336"/>
          <cell r="BA336"/>
          <cell r="BB336"/>
          <cell r="BC336"/>
          <cell r="BD336" t="str">
            <v>ON GOING MAT RETURN</v>
          </cell>
          <cell r="BE336"/>
          <cell r="BF336">
            <v>45528</v>
          </cell>
          <cell r="BG336">
            <v>136</v>
          </cell>
          <cell r="BH336">
            <v>45525</v>
          </cell>
          <cell r="BI336">
            <v>45664</v>
          </cell>
        </row>
        <row r="337">
          <cell r="E337" t="str">
            <v>X24072724902</v>
          </cell>
          <cell r="F337" t="str">
            <v>MEGAN BIHAG MARCOS</v>
          </cell>
          <cell r="G337" t="str">
            <v>CALCUTTA, MERVILLE SUBD, PARANAQUE</v>
          </cell>
          <cell r="H337" t="str">
            <v>PARAÑAQUE CITY</v>
          </cell>
          <cell r="I337" t="str">
            <v>PARAÑAQUE</v>
          </cell>
          <cell r="J337"/>
          <cell r="K337"/>
          <cell r="L337" t="str">
            <v>AVECO</v>
          </cell>
          <cell r="M337" t="str">
            <v>TECO</v>
          </cell>
          <cell r="N337" t="str">
            <v>RRG</v>
          </cell>
          <cell r="O337">
            <v>188.51679999999999</v>
          </cell>
          <cell r="P337"/>
          <cell r="Q337">
            <v>279.05</v>
          </cell>
          <cell r="R337">
            <v>80</v>
          </cell>
          <cell r="S337" t="str">
            <v>MODIFICATION</v>
          </cell>
          <cell r="T337">
            <v>677295.1</v>
          </cell>
          <cell r="U337">
            <v>151077.5</v>
          </cell>
          <cell r="V337"/>
          <cell r="W337">
            <v>0</v>
          </cell>
          <cell r="X337">
            <v>45525.67083333333</v>
          </cell>
          <cell r="Y337">
            <v>45531.434027777781</v>
          </cell>
          <cell r="Z337">
            <v>45531</v>
          </cell>
          <cell r="AA337"/>
          <cell r="AB337">
            <v>45548.722916666666</v>
          </cell>
          <cell r="AC337">
            <v>45796</v>
          </cell>
          <cell r="AD337">
            <v>23.052083333335759</v>
          </cell>
          <cell r="AE337">
            <v>17.288888888884685</v>
          </cell>
          <cell r="AF337">
            <v>247.2770833333343</v>
          </cell>
          <cell r="AG337">
            <v>45546.630564876956</v>
          </cell>
          <cell r="AH337">
            <v>45556.019826621923</v>
          </cell>
          <cell r="AI337">
            <v>45575.67083333333</v>
          </cell>
          <cell r="AJ337">
            <v>0.72158832282920748</v>
          </cell>
          <cell r="AK337">
            <v>5.3755887681159633</v>
          </cell>
          <cell r="AL337">
            <v>28</v>
          </cell>
          <cell r="AM337">
            <v>34</v>
          </cell>
          <cell r="AN337">
            <v>23.959731543624162</v>
          </cell>
          <cell r="AO337">
            <v>30.348993288590602</v>
          </cell>
          <cell r="AP337">
            <v>20.959731543624162</v>
          </cell>
          <cell r="AQ337">
            <v>46</v>
          </cell>
          <cell r="AR337">
            <v>36.800000000000004</v>
          </cell>
          <cell r="AS337">
            <v>31.800000000000004</v>
          </cell>
          <cell r="AT337">
            <v>45585.522916666669</v>
          </cell>
          <cell r="AU337">
            <v>45580.522916666669</v>
          </cell>
          <cell r="AV337"/>
          <cell r="AW337"/>
          <cell r="AX337"/>
          <cell r="AY337"/>
          <cell r="AZ337"/>
          <cell r="BA337"/>
          <cell r="BB337"/>
          <cell r="BC337"/>
          <cell r="BD337" t="str">
            <v>PAID</v>
          </cell>
          <cell r="BE337" t="str">
            <v>WITH BACKJOB</v>
          </cell>
          <cell r="BF337">
            <v>45551.722916666666</v>
          </cell>
          <cell r="BG337">
            <v>112.2770833333343</v>
          </cell>
          <cell r="BH337">
            <v>45548</v>
          </cell>
          <cell r="BI337">
            <v>45664</v>
          </cell>
        </row>
        <row r="338">
          <cell r="E338" t="str">
            <v>X24093597317</v>
          </cell>
          <cell r="F338" t="str">
            <v>CITY GOVERNMENT OF PARANAQUE</v>
          </cell>
          <cell r="G338" t="str">
            <v>NINOY AQUINO, SAN DIONISIO, PARANAQUE</v>
          </cell>
          <cell r="H338" t="str">
            <v>PARAÑAQUE CITY</v>
          </cell>
          <cell r="I338" t="str">
            <v>PARAÑAQUE</v>
          </cell>
          <cell r="J338"/>
          <cell r="K338"/>
          <cell r="L338" t="str">
            <v>AVECO</v>
          </cell>
          <cell r="M338" t="str">
            <v>TECO</v>
          </cell>
          <cell r="N338" t="str">
            <v>RRG</v>
          </cell>
          <cell r="O338">
            <v>88.3</v>
          </cell>
          <cell r="P338"/>
          <cell r="Q338">
            <v>120.73</v>
          </cell>
          <cell r="R338">
            <v>0</v>
          </cell>
          <cell r="S338" t="str">
            <v>TERMINATION</v>
          </cell>
          <cell r="T338">
            <v>68480.039999999994</v>
          </cell>
          <cell r="U338">
            <v>71113.759999999995</v>
          </cell>
          <cell r="V338">
            <v>76702.19</v>
          </cell>
          <cell r="W338">
            <v>1.0785843696072321</v>
          </cell>
          <cell r="X338">
            <v>45554.644444444442</v>
          </cell>
          <cell r="Y338">
            <v>45559.540972222225</v>
          </cell>
          <cell r="Z338">
            <v>45560</v>
          </cell>
          <cell r="AA338">
            <v>45570.347916666666</v>
          </cell>
          <cell r="AB338">
            <v>45570.347916666666</v>
          </cell>
          <cell r="AC338">
            <v>45798.888194444444</v>
          </cell>
          <cell r="AD338">
            <v>15.703472222223354</v>
          </cell>
          <cell r="AE338">
            <v>10.806944444440887</v>
          </cell>
          <cell r="AF338">
            <v>228.5402777777781</v>
          </cell>
          <cell r="AG338">
            <v>45575.851340996167</v>
          </cell>
          <cell r="AH338">
            <v>45585.30651340996</v>
          </cell>
          <cell r="AI338">
            <v>45604.644444444442</v>
          </cell>
          <cell r="AJ338">
            <v>0.48653920346632185</v>
          </cell>
          <cell r="AK338">
            <v>5.1940972222222292</v>
          </cell>
          <cell r="AL338">
            <v>26</v>
          </cell>
          <cell r="AM338">
            <v>36</v>
          </cell>
          <cell r="AN338">
            <v>24.206896551724139</v>
          </cell>
          <cell r="AO338">
            <v>30.662068965517239</v>
          </cell>
          <cell r="AP338">
            <v>21.206896551724139</v>
          </cell>
          <cell r="AQ338">
            <v>44</v>
          </cell>
          <cell r="AR338">
            <v>35.200000000000003</v>
          </cell>
          <cell r="AS338">
            <v>30.200000000000003</v>
          </cell>
          <cell r="AT338">
            <v>45605.547916666663</v>
          </cell>
          <cell r="AU338">
            <v>45600.547916666663</v>
          </cell>
          <cell r="AV338"/>
          <cell r="AW338"/>
          <cell r="AX338"/>
          <cell r="AY338"/>
          <cell r="AZ338"/>
          <cell r="BA338"/>
          <cell r="BB338"/>
          <cell r="BC338"/>
          <cell r="BD338" t="str">
            <v>PAID</v>
          </cell>
          <cell r="BE338"/>
          <cell r="BF338">
            <v>45573.347916666666</v>
          </cell>
          <cell r="BG338">
            <v>90.652083333334303</v>
          </cell>
          <cell r="BH338">
            <v>45570</v>
          </cell>
          <cell r="BI338">
            <v>45664</v>
          </cell>
        </row>
        <row r="339">
          <cell r="E339" t="str">
            <v>X24083116995</v>
          </cell>
          <cell r="F339" t="str">
            <v>AMBER SHAWN ANDRADE GAGAJENA</v>
          </cell>
          <cell r="G339" t="str">
            <v>LINDENWOOD RESIDENCES, LINDENWOOD RESIDENCES, MUNTINLUPA</v>
          </cell>
          <cell r="H339" t="str">
            <v>MUNTINLUPA CITY</v>
          </cell>
          <cell r="I339" t="str">
            <v>PARAÑAQUE</v>
          </cell>
          <cell r="J339"/>
          <cell r="K339"/>
          <cell r="L339" t="str">
            <v>AVECO</v>
          </cell>
          <cell r="M339" t="str">
            <v>FCOMP</v>
          </cell>
          <cell r="N339" t="str">
            <v>RRG</v>
          </cell>
          <cell r="O339">
            <v>28.700299999999999</v>
          </cell>
          <cell r="P339"/>
          <cell r="Q339">
            <v>39.22</v>
          </cell>
          <cell r="R339">
            <v>80</v>
          </cell>
          <cell r="S339" t="str">
            <v>MODIFICATION</v>
          </cell>
          <cell r="T339">
            <v>253269.15</v>
          </cell>
          <cell r="U339">
            <v>23111.52</v>
          </cell>
          <cell r="V339"/>
          <cell r="W339">
            <v>0</v>
          </cell>
          <cell r="X339">
            <v>45576.63958333333</v>
          </cell>
          <cell r="Y339">
            <v>45580.341678240744</v>
          </cell>
          <cell r="Z339">
            <v>45581</v>
          </cell>
          <cell r="AA339"/>
          <cell r="AB339">
            <v>45616</v>
          </cell>
          <cell r="AC339">
            <v>45875.893750000003</v>
          </cell>
          <cell r="AD339">
            <v>39.360416666670062</v>
          </cell>
          <cell r="AE339">
            <v>35.658321759256069</v>
          </cell>
          <cell r="AF339">
            <v>259.89375000000291</v>
          </cell>
          <cell r="AG339">
            <v>45594.713963498616</v>
          </cell>
          <cell r="AH339">
            <v>45603.333798209365</v>
          </cell>
          <cell r="AI339">
            <v>45626.63958333333</v>
          </cell>
          <cell r="AJ339">
            <v>1.4007677696079641</v>
          </cell>
          <cell r="AK339">
            <v>6.4973437500000726</v>
          </cell>
          <cell r="AL339">
            <v>20</v>
          </cell>
          <cell r="AM339">
            <v>34</v>
          </cell>
          <cell r="AN339">
            <v>21.074380165289259</v>
          </cell>
          <cell r="AO339">
            <v>26.694214876033058</v>
          </cell>
          <cell r="AP339">
            <v>18.074380165289259</v>
          </cell>
          <cell r="AQ339">
            <v>40</v>
          </cell>
          <cell r="AR339">
            <v>32</v>
          </cell>
          <cell r="AS339">
            <v>27</v>
          </cell>
          <cell r="AT339">
            <v>45648</v>
          </cell>
          <cell r="AU339">
            <v>45643</v>
          </cell>
          <cell r="AV339"/>
          <cell r="AW339"/>
          <cell r="AX339"/>
          <cell r="AY339"/>
          <cell r="AZ339"/>
          <cell r="BA339"/>
          <cell r="BB339"/>
          <cell r="BC339"/>
          <cell r="BD339" t="str">
            <v>PAID</v>
          </cell>
          <cell r="BE339"/>
          <cell r="BF339">
            <v>45619</v>
          </cell>
          <cell r="BG339">
            <v>45</v>
          </cell>
          <cell r="BH339">
            <v>45604</v>
          </cell>
          <cell r="BI339">
            <v>45664</v>
          </cell>
        </row>
        <row r="340">
          <cell r="E340" t="str">
            <v>X24062100987</v>
          </cell>
          <cell r="F340" t="str">
            <v>GLOBE TELECOM, INC.</v>
          </cell>
          <cell r="G340" t="str">
            <v>SAN JUANICO, AYALA-ALABANG VILL, MUNTINLUPA</v>
          </cell>
          <cell r="H340" t="str">
            <v>MUNTINLUPA CITY</v>
          </cell>
          <cell r="I340" t="str">
            <v>PARAÑAQUE</v>
          </cell>
          <cell r="J340" t="str">
            <v>for meter on oct 8</v>
          </cell>
          <cell r="K340" t="str">
            <v>W/O ISSUE</v>
          </cell>
          <cell r="L340" t="str">
            <v>POWERHOUSE</v>
          </cell>
          <cell r="M340" t="str">
            <v>COMP</v>
          </cell>
          <cell r="N340" t="str">
            <v>JSP</v>
          </cell>
          <cell r="O340">
            <v>7.8579999999999997</v>
          </cell>
          <cell r="P340"/>
          <cell r="Q340">
            <v>10.75</v>
          </cell>
          <cell r="R340">
            <v>23</v>
          </cell>
          <cell r="S340" t="str">
            <v>NEW</v>
          </cell>
          <cell r="T340">
            <v>31819.8</v>
          </cell>
          <cell r="U340">
            <v>6327.83</v>
          </cell>
          <cell r="V340">
            <v>6327.83</v>
          </cell>
          <cell r="W340">
            <v>1</v>
          </cell>
          <cell r="X340">
            <v>45568.629745370374</v>
          </cell>
          <cell r="Y340">
            <v>45572.443055555559</v>
          </cell>
          <cell r="Z340">
            <v>45570</v>
          </cell>
          <cell r="AA340"/>
          <cell r="AB340">
            <v>45579.489583333336</v>
          </cell>
          <cell r="AC340">
            <v>45859</v>
          </cell>
          <cell r="AD340">
            <v>10.859837962962047</v>
          </cell>
          <cell r="AE340">
            <v>7.046527777776646</v>
          </cell>
          <cell r="AF340">
            <v>279.51041666666424</v>
          </cell>
          <cell r="AG340">
            <v>45587.40393891876</v>
          </cell>
          <cell r="AH340">
            <v>45596.210390531662</v>
          </cell>
          <cell r="AI340">
            <v>45618.629745370374</v>
          </cell>
          <cell r="AJ340">
            <v>0.37406108539091498</v>
          </cell>
          <cell r="AK340">
            <v>6.9877604166666059</v>
          </cell>
          <cell r="AL340">
            <v>20</v>
          </cell>
          <cell r="AM340">
            <v>36</v>
          </cell>
          <cell r="AN340">
            <v>21.774193548387096</v>
          </cell>
          <cell r="AO340">
            <v>27.58064516129032</v>
          </cell>
          <cell r="AP340">
            <v>18.774193548387096</v>
          </cell>
          <cell r="AQ340">
            <v>40</v>
          </cell>
          <cell r="AR340">
            <v>32</v>
          </cell>
          <cell r="AS340">
            <v>27</v>
          </cell>
          <cell r="AT340">
            <v>45611.489583333336</v>
          </cell>
          <cell r="AU340">
            <v>45606.489583333336</v>
          </cell>
          <cell r="AV340"/>
          <cell r="AW340"/>
          <cell r="AX340"/>
          <cell r="AY340"/>
          <cell r="AZ340"/>
          <cell r="BA340"/>
          <cell r="BB340"/>
          <cell r="BC340"/>
          <cell r="BD340" t="str">
            <v>PAID</v>
          </cell>
          <cell r="BE340"/>
          <cell r="BF340">
            <v>45582.489583333336</v>
          </cell>
          <cell r="BG340">
            <v>69.510416666664241</v>
          </cell>
          <cell r="BH340">
            <v>45576</v>
          </cell>
          <cell r="BI340">
            <v>45652</v>
          </cell>
        </row>
        <row r="341">
          <cell r="E341" t="str">
            <v>X24051934516</v>
          </cell>
          <cell r="F341" t="str">
            <v>EPICUREAN PARTNERS EXCHANGE INC.</v>
          </cell>
          <cell r="G341" t="str">
            <v>NATIONAL, TUNASAN, MUNTINLUPA</v>
          </cell>
          <cell r="H341" t="str">
            <v>MUNTINLUPA CITY</v>
          </cell>
          <cell r="I341" t="str">
            <v>PARAÑAQUE</v>
          </cell>
          <cell r="J341"/>
          <cell r="K341"/>
          <cell r="L341" t="str">
            <v>CHALLENGER</v>
          </cell>
          <cell r="M341" t="str">
            <v>TECO</v>
          </cell>
          <cell r="N341" t="str">
            <v>JSP</v>
          </cell>
          <cell r="O341">
            <v>94.178600000000003</v>
          </cell>
          <cell r="P341"/>
          <cell r="Q341">
            <v>146.16999999999999</v>
          </cell>
          <cell r="R341">
            <v>204</v>
          </cell>
          <cell r="S341" t="str">
            <v>NEW</v>
          </cell>
          <cell r="T341">
            <v>828221.87</v>
          </cell>
          <cell r="U341">
            <v>75863.820000000007</v>
          </cell>
          <cell r="V341">
            <v>95017.36</v>
          </cell>
          <cell r="W341">
            <v>1.2524726542902795</v>
          </cell>
          <cell r="X341">
            <v>45583.407638888886</v>
          </cell>
          <cell r="Y341">
            <v>45588.441666666666</v>
          </cell>
          <cell r="Z341">
            <v>45588</v>
          </cell>
          <cell r="AA341">
            <v>45588</v>
          </cell>
          <cell r="AB341">
            <v>45588.495138888888</v>
          </cell>
          <cell r="AC341">
            <v>45778</v>
          </cell>
          <cell r="AD341">
            <v>5.0875000000014552</v>
          </cell>
          <cell r="AE341">
            <v>5.3472222221898846E-2</v>
          </cell>
          <cell r="AF341">
            <v>189.5048611111124</v>
          </cell>
          <cell r="AG341">
            <v>45601.914991830061</v>
          </cell>
          <cell r="AH341">
            <v>45610.650285947711</v>
          </cell>
          <cell r="AI341">
            <v>45633.407638888886</v>
          </cell>
          <cell r="AJ341">
            <v>0.17741025641030717</v>
          </cell>
          <cell r="AK341">
            <v>4.3069286616161913</v>
          </cell>
          <cell r="AL341">
            <v>26</v>
          </cell>
          <cell r="AM341">
            <v>30</v>
          </cell>
          <cell r="AN341">
            <v>21.507352941176471</v>
          </cell>
          <cell r="AO341">
            <v>27.242647058823529</v>
          </cell>
          <cell r="AP341">
            <v>18.507352941176471</v>
          </cell>
          <cell r="AQ341">
            <v>44</v>
          </cell>
          <cell r="AR341">
            <v>35.200000000000003</v>
          </cell>
          <cell r="AS341">
            <v>30.200000000000003</v>
          </cell>
          <cell r="AT341">
            <v>45623.695138888885</v>
          </cell>
          <cell r="AU341">
            <v>45618.695138888885</v>
          </cell>
          <cell r="AV341"/>
          <cell r="AW341"/>
          <cell r="AX341"/>
          <cell r="AY341"/>
          <cell r="AZ341"/>
          <cell r="BA341"/>
          <cell r="BB341"/>
          <cell r="BC341"/>
          <cell r="BD341" t="str">
            <v>PAID</v>
          </cell>
          <cell r="BE341"/>
          <cell r="BF341">
            <v>45591.495138888888</v>
          </cell>
          <cell r="BG341">
            <v>73.504861111112405</v>
          </cell>
          <cell r="BH341">
            <v>45588</v>
          </cell>
          <cell r="BI341">
            <v>45665</v>
          </cell>
        </row>
        <row r="342">
          <cell r="E342" t="str">
            <v>X24020582971</v>
          </cell>
          <cell r="F342" t="str">
            <v>BAYSIDE NEIGHBORHOOD ASSOCIATION INC.</v>
          </cell>
          <cell r="G342" t="str">
            <v>M.L. QUEZON, PUROK 6, TAGUIG CITY</v>
          </cell>
          <cell r="H342" t="str">
            <v>TAGUIG CITY</v>
          </cell>
          <cell r="I342" t="str">
            <v>PARAÑAQUE</v>
          </cell>
          <cell r="J342"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v>
          </cell>
          <cell r="K342" t="str">
            <v>(R) W/O ISSUE</v>
          </cell>
          <cell r="L342" t="str">
            <v>AVECO</v>
          </cell>
          <cell r="M342" t="str">
            <v>FCOMP</v>
          </cell>
          <cell r="N342" t="str">
            <v>RRG</v>
          </cell>
          <cell r="O342">
            <v>508.04259999999999</v>
          </cell>
          <cell r="P342"/>
          <cell r="Q342">
            <v>782.03</v>
          </cell>
          <cell r="R342">
            <v>15</v>
          </cell>
          <cell r="S342" t="str">
            <v>NEW</v>
          </cell>
          <cell r="T342">
            <v>1909436.91</v>
          </cell>
          <cell r="U342">
            <v>408737.73</v>
          </cell>
          <cell r="V342"/>
          <cell r="W342">
            <v>0</v>
          </cell>
          <cell r="X342">
            <v>45410.669444444444</v>
          </cell>
          <cell r="Y342">
            <v>45414.55972222222</v>
          </cell>
          <cell r="Z342">
            <v>45412</v>
          </cell>
          <cell r="AA342"/>
          <cell r="AB342">
            <v>45583</v>
          </cell>
          <cell r="AC342"/>
          <cell r="AD342">
            <v>172.3305555555562</v>
          </cell>
          <cell r="AE342">
            <v>168.44027777777956</v>
          </cell>
          <cell r="AF342">
            <v>-45583</v>
          </cell>
          <cell r="AG342">
            <v>45435.504495990834</v>
          </cell>
          <cell r="AH342">
            <v>45445.927176403209</v>
          </cell>
          <cell r="AI342">
            <v>45460.669444444444</v>
          </cell>
          <cell r="AJ342">
            <v>4.6433510802469309</v>
          </cell>
          <cell r="AK342">
            <v>-828.78181818181815</v>
          </cell>
          <cell r="AL342">
            <v>40</v>
          </cell>
          <cell r="AM342">
            <v>36</v>
          </cell>
          <cell r="AN342">
            <v>27.835051546391753</v>
          </cell>
          <cell r="AO342">
            <v>35.257731958762882</v>
          </cell>
          <cell r="AP342">
            <v>24.835051546391753</v>
          </cell>
          <cell r="AQ342">
            <v>55</v>
          </cell>
          <cell r="AR342">
            <v>44</v>
          </cell>
          <cell r="AS342">
            <v>39</v>
          </cell>
          <cell r="AT342">
            <v>45627</v>
          </cell>
          <cell r="AU342">
            <v>45622</v>
          </cell>
          <cell r="AV342"/>
          <cell r="AW342"/>
          <cell r="AX342"/>
          <cell r="AY342"/>
          <cell r="AZ342"/>
          <cell r="BA342"/>
          <cell r="BB342"/>
          <cell r="BC342"/>
          <cell r="BD342" t="str">
            <v>FOR AUDIT</v>
          </cell>
          <cell r="BE342"/>
          <cell r="BF342">
            <v>45586</v>
          </cell>
          <cell r="BG342">
            <v>79</v>
          </cell>
          <cell r="BH342">
            <v>45583</v>
          </cell>
          <cell r="BI342">
            <v>45665</v>
          </cell>
        </row>
        <row r="343">
          <cell r="E343" t="str">
            <v>X24062373971</v>
          </cell>
          <cell r="F343" t="str">
            <v>CHRISTIAN REL BARQUILLO SUBEBE</v>
          </cell>
          <cell r="G343" t="str">
            <v>EDONG COMPOUND - PICTORIAL LANE (AREA 5), 4TH ESTATE SUBD, PARANAQUE</v>
          </cell>
          <cell r="H343" t="str">
            <v>PARAÑAQUE CITY</v>
          </cell>
          <cell r="I343" t="str">
            <v>PARAÑAQUE</v>
          </cell>
          <cell r="J343" t="str">
            <v>for scheduling</v>
          </cell>
          <cell r="K343" t="str">
            <v>W/O ISSUE</v>
          </cell>
          <cell r="L343" t="str">
            <v>CHALLENGER</v>
          </cell>
          <cell r="M343" t="str">
            <v>COMP</v>
          </cell>
          <cell r="N343" t="str">
            <v>JSP</v>
          </cell>
          <cell r="O343">
            <v>154.62440000000001</v>
          </cell>
          <cell r="P343"/>
          <cell r="Q343">
            <v>242.92</v>
          </cell>
          <cell r="R343">
            <v>128</v>
          </cell>
          <cell r="S343" t="str">
            <v>NEW</v>
          </cell>
          <cell r="T343">
            <v>806251.79</v>
          </cell>
          <cell r="U343">
            <v>124515.56</v>
          </cell>
          <cell r="V343">
            <v>124515.56</v>
          </cell>
          <cell r="W343">
            <v>1</v>
          </cell>
          <cell r="X343">
            <v>45587.709722222222</v>
          </cell>
          <cell r="Y343">
            <v>45593.628472222219</v>
          </cell>
          <cell r="Z343">
            <v>45593</v>
          </cell>
          <cell r="AA343">
            <v>45617</v>
          </cell>
          <cell r="AB343">
            <v>45617.51458333333</v>
          </cell>
          <cell r="AC343">
            <v>45853</v>
          </cell>
          <cell r="AD343">
            <v>29.804861111108039</v>
          </cell>
          <cell r="AE343">
            <v>23.886111111110949</v>
          </cell>
          <cell r="AF343">
            <v>235.48541666667006</v>
          </cell>
          <cell r="AG343">
            <v>45607.723420852359</v>
          </cell>
          <cell r="AH343">
            <v>45616.860407153727</v>
          </cell>
          <cell r="AI343">
            <v>45637.709722222222</v>
          </cell>
          <cell r="AJ343">
            <v>0.97131913442450291</v>
          </cell>
          <cell r="AK343">
            <v>5.1192481884058711</v>
          </cell>
          <cell r="AL343">
            <v>28</v>
          </cell>
          <cell r="AM343">
            <v>32</v>
          </cell>
          <cell r="AN343">
            <v>23.013698630136989</v>
          </cell>
          <cell r="AO343">
            <v>29.150684931506852</v>
          </cell>
          <cell r="AP343">
            <v>20.013698630136989</v>
          </cell>
          <cell r="AQ343">
            <v>46</v>
          </cell>
          <cell r="AR343">
            <v>36.800000000000004</v>
          </cell>
          <cell r="AS343">
            <v>31.800000000000004</v>
          </cell>
          <cell r="AT343">
            <v>45654.314583333333</v>
          </cell>
          <cell r="AU343">
            <v>45649.314583333333</v>
          </cell>
          <cell r="AV343"/>
          <cell r="AW343"/>
          <cell r="AX343"/>
          <cell r="AY343"/>
          <cell r="AZ343"/>
          <cell r="BA343"/>
          <cell r="BB343"/>
          <cell r="BC343"/>
          <cell r="BD343" t="str">
            <v>PAID</v>
          </cell>
          <cell r="BE343"/>
          <cell r="BF343">
            <v>45620.51458333333</v>
          </cell>
          <cell r="BG343">
            <v>44.485416666670062</v>
          </cell>
          <cell r="BH343">
            <v>45617</v>
          </cell>
          <cell r="BI343">
            <v>45665</v>
          </cell>
        </row>
        <row r="344">
          <cell r="E344" t="str">
            <v>X24051727275</v>
          </cell>
          <cell r="F344" t="str">
            <v>STARCROSS CONSTRUCTION INC.</v>
          </cell>
          <cell r="G344" t="str">
            <v>PACWOOD, PACWOOD, MUNTINLUPA</v>
          </cell>
          <cell r="H344" t="str">
            <v>MUNTINLUPA CITY</v>
          </cell>
          <cell r="I344" t="str">
            <v>PARAÑAQUE</v>
          </cell>
          <cell r="J344" t="str">
            <v>with interruption conjunct with ECOM (Cold Storage)</v>
          </cell>
          <cell r="K344" t="str">
            <v>W/O ISSUE</v>
          </cell>
          <cell r="L344" t="str">
            <v>CHALLENGER</v>
          </cell>
          <cell r="M344" t="str">
            <v>FCOMP</v>
          </cell>
          <cell r="N344" t="str">
            <v>JSP</v>
          </cell>
          <cell r="O344">
            <v>92.6096</v>
          </cell>
          <cell r="P344"/>
          <cell r="Q344">
            <v>137.6</v>
          </cell>
          <cell r="R344">
            <v>73</v>
          </cell>
          <cell r="S344" t="str">
            <v>NEW</v>
          </cell>
          <cell r="T344">
            <v>515966.83</v>
          </cell>
          <cell r="U344">
            <v>74576.3</v>
          </cell>
          <cell r="V344">
            <v>27242.48</v>
          </cell>
          <cell r="W344">
            <v>0.36529674977171028</v>
          </cell>
          <cell r="X344">
            <v>45509.660416666666</v>
          </cell>
          <cell r="Y344">
            <v>45512.40347222222</v>
          </cell>
          <cell r="Z344">
            <v>45512</v>
          </cell>
          <cell r="AA344"/>
          <cell r="AB344">
            <v>45563.631944444445</v>
          </cell>
          <cell r="AC344"/>
          <cell r="AD344">
            <v>53.971527777779556</v>
          </cell>
          <cell r="AE344">
            <v>51.228472222224809</v>
          </cell>
          <cell r="AF344">
            <v>-45563.631944444445</v>
          </cell>
          <cell r="AG344">
            <v>45530.005487089198</v>
          </cell>
          <cell r="AH344">
            <v>45539.230839201875</v>
          </cell>
          <cell r="AI344">
            <v>45559.660416666666</v>
          </cell>
          <cell r="AJ344">
            <v>1.7339269105078499</v>
          </cell>
          <cell r="AK344">
            <v>-1035.5370896464647</v>
          </cell>
          <cell r="AL344">
            <v>26</v>
          </cell>
          <cell r="AM344">
            <v>34</v>
          </cell>
          <cell r="AN344">
            <v>23.345070422535212</v>
          </cell>
          <cell r="AO344">
            <v>29.570422535211268</v>
          </cell>
          <cell r="AP344">
            <v>20.345070422535212</v>
          </cell>
          <cell r="AQ344">
            <v>44</v>
          </cell>
          <cell r="AR344">
            <v>35.200000000000003</v>
          </cell>
          <cell r="AS344">
            <v>30.200000000000003</v>
          </cell>
          <cell r="AT344">
            <v>45598.831944444442</v>
          </cell>
          <cell r="AU344">
            <v>45593.831944444442</v>
          </cell>
          <cell r="AV344"/>
          <cell r="AW344"/>
          <cell r="AX344"/>
          <cell r="AY344"/>
          <cell r="AZ344"/>
          <cell r="BA344"/>
          <cell r="BB344"/>
          <cell r="BC344"/>
          <cell r="BD344" t="str">
            <v>MATERIAL BALANCING</v>
          </cell>
          <cell r="BE344" t="str">
            <v>PARTIALLY BILLED</v>
          </cell>
          <cell r="BF344">
            <v>45566.631944444445</v>
          </cell>
          <cell r="BG344">
            <v>98.368055555554747</v>
          </cell>
          <cell r="BH344">
            <v>45563</v>
          </cell>
          <cell r="BI344">
            <v>45665</v>
          </cell>
        </row>
        <row r="345">
          <cell r="E345" t="str">
            <v>X24072647438</v>
          </cell>
          <cell r="F345" t="str">
            <v>GLAEZA JOY PASCUA CRUZ</v>
          </cell>
          <cell r="G345" t="str">
            <v>MARTINEZ, ZONE 2, TAGUIG CITY</v>
          </cell>
          <cell r="H345" t="str">
            <v>TAGUIG CITY</v>
          </cell>
          <cell r="I345" t="str">
            <v>PARAÑAQUE</v>
          </cell>
          <cell r="J345" t="str">
            <v>for meter Oct 3</v>
          </cell>
          <cell r="K345" t="str">
            <v>W/O ISSUE</v>
          </cell>
          <cell r="L345" t="str">
            <v>CHALLENGER</v>
          </cell>
          <cell r="M345" t="str">
            <v>COMP</v>
          </cell>
          <cell r="N345" t="str">
            <v>JSP</v>
          </cell>
          <cell r="O345">
            <v>93.174300000000002</v>
          </cell>
          <cell r="P345"/>
          <cell r="Q345">
            <v>138.72</v>
          </cell>
          <cell r="R345">
            <v>28</v>
          </cell>
          <cell r="S345" t="str">
            <v>NEW</v>
          </cell>
          <cell r="T345">
            <v>396037.99</v>
          </cell>
          <cell r="U345">
            <v>74653.820000000007</v>
          </cell>
          <cell r="V345">
            <v>57205.27</v>
          </cell>
          <cell r="W345">
            <v>0.76627384908099805</v>
          </cell>
          <cell r="X345">
            <v>45560.53802083333</v>
          </cell>
          <cell r="Y345">
            <v>45565.552777777775</v>
          </cell>
          <cell r="Z345">
            <v>45562</v>
          </cell>
          <cell r="AA345"/>
          <cell r="AB345">
            <v>45568.3</v>
          </cell>
          <cell r="AC345">
            <v>45873</v>
          </cell>
          <cell r="AD345">
            <v>7.7619791666729725</v>
          </cell>
          <cell r="AE345">
            <v>2.7472222222277196</v>
          </cell>
          <cell r="AF345">
            <v>304.69999999999709</v>
          </cell>
          <cell r="AG345">
            <v>45581.744917385055</v>
          </cell>
          <cell r="AH345">
            <v>45591.200089798847</v>
          </cell>
          <cell r="AI345">
            <v>45610.53802083333</v>
          </cell>
          <cell r="AJ345">
            <v>0.24048867076230362</v>
          </cell>
          <cell r="AK345">
            <v>6.9249999999999341</v>
          </cell>
          <cell r="AL345">
            <v>26</v>
          </cell>
          <cell r="AM345">
            <v>36</v>
          </cell>
          <cell r="AN345">
            <v>24.206896551724139</v>
          </cell>
          <cell r="AO345">
            <v>30.662068965517239</v>
          </cell>
          <cell r="AP345">
            <v>21.206896551724139</v>
          </cell>
          <cell r="AQ345">
            <v>44</v>
          </cell>
          <cell r="AR345">
            <v>35.200000000000003</v>
          </cell>
          <cell r="AS345">
            <v>30.200000000000003</v>
          </cell>
          <cell r="AT345">
            <v>45603.5</v>
          </cell>
          <cell r="AU345">
            <v>45598.5</v>
          </cell>
          <cell r="AV345"/>
          <cell r="AW345"/>
          <cell r="AX345"/>
          <cell r="AY345"/>
          <cell r="AZ345"/>
          <cell r="BA345"/>
          <cell r="BB345"/>
          <cell r="BC345"/>
          <cell r="BD345" t="str">
            <v>PAID</v>
          </cell>
          <cell r="BE345"/>
          <cell r="BF345">
            <v>45571.3</v>
          </cell>
          <cell r="BG345">
            <v>93.69999999999709</v>
          </cell>
          <cell r="BH345">
            <v>45568</v>
          </cell>
          <cell r="BI345">
            <v>45665</v>
          </cell>
        </row>
        <row r="346">
          <cell r="E346" t="str">
            <v>R23432609</v>
          </cell>
          <cell r="F346" t="str">
            <v>CITY GOVERNMENT OF TAGUIG</v>
          </cell>
          <cell r="G346" t="str">
            <v>PIO FELIPE, PUROK 1, TAGUIG CITY</v>
          </cell>
          <cell r="H346" t="str">
            <v>TAGUIG CITY</v>
          </cell>
          <cell r="I346" t="str">
            <v>PARAÑAQUE</v>
          </cell>
          <cell r="J346" t="str">
            <v>PAI 11/7/2024</v>
          </cell>
          <cell r="K346" t="str">
            <v>W/O ISSUE</v>
          </cell>
          <cell r="L346" t="str">
            <v>VJC</v>
          </cell>
          <cell r="M346" t="str">
            <v>TECO</v>
          </cell>
          <cell r="N346" t="str">
            <v>JMM</v>
          </cell>
          <cell r="O346">
            <v>62.747500000000002</v>
          </cell>
          <cell r="P346"/>
          <cell r="Q346">
            <v>105.8</v>
          </cell>
          <cell r="R346">
            <v>0</v>
          </cell>
          <cell r="S346" t="str">
            <v>RELOC</v>
          </cell>
          <cell r="T346">
            <v>218444.61</v>
          </cell>
          <cell r="U346">
            <v>50529.120000000003</v>
          </cell>
          <cell r="V346">
            <v>50812.66</v>
          </cell>
          <cell r="W346">
            <v>1.0056114177329825</v>
          </cell>
          <cell r="X346">
            <v>45534.666666666664</v>
          </cell>
          <cell r="Y346">
            <v>45541.527083333334</v>
          </cell>
          <cell r="Z346">
            <v>45539</v>
          </cell>
          <cell r="AA346"/>
          <cell r="AB346">
            <v>45608</v>
          </cell>
          <cell r="AC346">
            <v>45835.336111111108</v>
          </cell>
          <cell r="AD346">
            <v>73.333333333335759</v>
          </cell>
          <cell r="AE346">
            <v>66.472916666665697</v>
          </cell>
          <cell r="AF346">
            <v>227.33611111110804</v>
          </cell>
          <cell r="AG346">
            <v>45555.873563218389</v>
          </cell>
          <cell r="AH346">
            <v>45565.328735632182</v>
          </cell>
          <cell r="AI346">
            <v>45584.666666666664</v>
          </cell>
          <cell r="AJ346">
            <v>2.2720797720798469</v>
          </cell>
          <cell r="AK346">
            <v>5.1667297979797278</v>
          </cell>
          <cell r="AL346">
            <v>26</v>
          </cell>
          <cell r="AM346">
            <v>36</v>
          </cell>
          <cell r="AN346">
            <v>24.206896551724139</v>
          </cell>
          <cell r="AO346">
            <v>30.662068965517239</v>
          </cell>
          <cell r="AP346">
            <v>21.206896551724139</v>
          </cell>
          <cell r="AQ346">
            <v>44</v>
          </cell>
          <cell r="AR346">
            <v>35.200000000000003</v>
          </cell>
          <cell r="AS346">
            <v>30.200000000000003</v>
          </cell>
          <cell r="AT346">
            <v>45643.199999999997</v>
          </cell>
          <cell r="AU346">
            <v>45638.2</v>
          </cell>
          <cell r="AV346"/>
          <cell r="AW346"/>
          <cell r="AX346"/>
          <cell r="AY346"/>
          <cell r="AZ346"/>
          <cell r="BA346"/>
          <cell r="BB346"/>
          <cell r="BC346"/>
          <cell r="BD346" t="str">
            <v>PAID</v>
          </cell>
          <cell r="BE346" t="str">
            <v>ISSUED NOV &amp; DEBIT MEMO</v>
          </cell>
          <cell r="BF346">
            <v>45611</v>
          </cell>
          <cell r="BG346">
            <v>54</v>
          </cell>
          <cell r="BH346">
            <v>45608</v>
          </cell>
          <cell r="BI346">
            <v>45665</v>
          </cell>
        </row>
        <row r="347">
          <cell r="E347" t="str">
            <v>R23432614</v>
          </cell>
          <cell r="F347" t="str">
            <v>CITY GOVERNMENT OF TAGUIG</v>
          </cell>
          <cell r="G347" t="str">
            <v>PIO FELIPE, PUROK 1, TAGUIG CITY</v>
          </cell>
          <cell r="H347" t="str">
            <v>TAGUIG CITY</v>
          </cell>
          <cell r="I347" t="str">
            <v>PARAÑAQUE</v>
          </cell>
          <cell r="J347" t="str">
            <v>PAI 11/7/2024</v>
          </cell>
          <cell r="K347" t="str">
            <v>W/O ISSUE</v>
          </cell>
          <cell r="L347" t="str">
            <v>VJC</v>
          </cell>
          <cell r="M347" t="str">
            <v>CLOSE</v>
          </cell>
          <cell r="N347" t="str">
            <v>JMM</v>
          </cell>
          <cell r="O347">
            <v>48.363399999999999</v>
          </cell>
          <cell r="P347"/>
          <cell r="Q347">
            <v>92.78</v>
          </cell>
          <cell r="R347">
            <v>0</v>
          </cell>
          <cell r="S347" t="str">
            <v>RELOC</v>
          </cell>
          <cell r="T347">
            <v>195722.57</v>
          </cell>
          <cell r="U347">
            <v>38945.800000000003</v>
          </cell>
          <cell r="V347">
            <v>43073.8</v>
          </cell>
          <cell r="W347">
            <v>1.1059934575743726</v>
          </cell>
          <cell r="X347">
            <v>45534.683333333334</v>
          </cell>
          <cell r="Y347">
            <v>45541.529166666667</v>
          </cell>
          <cell r="Z347">
            <v>45539</v>
          </cell>
          <cell r="AA347"/>
          <cell r="AB347">
            <v>45608</v>
          </cell>
          <cell r="AC347">
            <v>45742.659722222219</v>
          </cell>
          <cell r="AD347">
            <v>73.316666666665697</v>
          </cell>
          <cell r="AE347">
            <v>66.470833333332848</v>
          </cell>
          <cell r="AF347">
            <v>134.65972222221899</v>
          </cell>
          <cell r="AG347">
            <v>45554.768835192073</v>
          </cell>
          <cell r="AH347">
            <v>45563.924969021064</v>
          </cell>
          <cell r="AI347">
            <v>45584.683333333334</v>
          </cell>
          <cell r="AJ347">
            <v>2.381906199677907</v>
          </cell>
          <cell r="AK347">
            <v>3.2061838624337855</v>
          </cell>
          <cell r="AL347">
            <v>23</v>
          </cell>
          <cell r="AM347">
            <v>36</v>
          </cell>
          <cell r="AN347">
            <v>23.085501858736059</v>
          </cell>
          <cell r="AO347">
            <v>29.241635687732341</v>
          </cell>
          <cell r="AP347">
            <v>20.085501858736059</v>
          </cell>
          <cell r="AQ347">
            <v>42</v>
          </cell>
          <cell r="AR347">
            <v>33.6</v>
          </cell>
          <cell r="AS347">
            <v>28.6</v>
          </cell>
          <cell r="AT347">
            <v>45641.599999999999</v>
          </cell>
          <cell r="AU347">
            <v>45636.6</v>
          </cell>
          <cell r="AV347"/>
          <cell r="AW347"/>
          <cell r="AX347"/>
          <cell r="AY347"/>
          <cell r="AZ347"/>
          <cell r="BA347"/>
          <cell r="BB347"/>
          <cell r="BC347"/>
          <cell r="BD347" t="str">
            <v>PAID</v>
          </cell>
          <cell r="BE347"/>
          <cell r="BF347">
            <v>45611</v>
          </cell>
          <cell r="BG347">
            <v>54</v>
          </cell>
          <cell r="BH347">
            <v>45608</v>
          </cell>
          <cell r="BI347">
            <v>45665</v>
          </cell>
        </row>
        <row r="348">
          <cell r="E348" t="str">
            <v>R23432620</v>
          </cell>
          <cell r="F348" t="str">
            <v>CITY GOVERNMENT OF TAGUIG</v>
          </cell>
          <cell r="G348" t="str">
            <v>PIO FELIPE, PUROK 1, TAGUIG CITY</v>
          </cell>
          <cell r="H348" t="str">
            <v>TAGUIG CITY</v>
          </cell>
          <cell r="I348" t="str">
            <v>PARAÑAQUE</v>
          </cell>
          <cell r="J348" t="str">
            <v>PAI 11/7/2024</v>
          </cell>
          <cell r="K348" t="str">
            <v>W/O ISSUE</v>
          </cell>
          <cell r="L348" t="str">
            <v>VJC</v>
          </cell>
          <cell r="M348" t="str">
            <v>CLOSE</v>
          </cell>
          <cell r="N348" t="str">
            <v>JMM</v>
          </cell>
          <cell r="O348">
            <v>48.363399999999999</v>
          </cell>
          <cell r="P348"/>
          <cell r="Q348">
            <v>92.78</v>
          </cell>
          <cell r="R348">
            <v>0</v>
          </cell>
          <cell r="S348" t="str">
            <v>RELOC</v>
          </cell>
          <cell r="T348">
            <v>196339.07</v>
          </cell>
          <cell r="U348">
            <v>38945.800000000003</v>
          </cell>
          <cell r="V348">
            <v>43073.8</v>
          </cell>
          <cell r="W348">
            <v>1.1059934575743726</v>
          </cell>
          <cell r="X348">
            <v>45534.685416666667</v>
          </cell>
          <cell r="Y348">
            <v>45541.530555555553</v>
          </cell>
          <cell r="Z348">
            <v>45539</v>
          </cell>
          <cell r="AA348"/>
          <cell r="AB348">
            <v>45608</v>
          </cell>
          <cell r="AC348">
            <v>45742.670138888891</v>
          </cell>
          <cell r="AD348">
            <v>73.314583333332848</v>
          </cell>
          <cell r="AE348">
            <v>66.469444444446708</v>
          </cell>
          <cell r="AF348">
            <v>134.67013888889051</v>
          </cell>
          <cell r="AG348">
            <v>45554.770918525406</v>
          </cell>
          <cell r="AH348">
            <v>45563.927052354396</v>
          </cell>
          <cell r="AI348">
            <v>45584.685416666667</v>
          </cell>
          <cell r="AJ348">
            <v>2.3818385165056202</v>
          </cell>
          <cell r="AK348">
            <v>3.2064318783069168</v>
          </cell>
          <cell r="AL348">
            <v>23</v>
          </cell>
          <cell r="AM348">
            <v>36</v>
          </cell>
          <cell r="AN348">
            <v>23.085501858736059</v>
          </cell>
          <cell r="AO348">
            <v>29.241635687732341</v>
          </cell>
          <cell r="AP348">
            <v>20.085501858736059</v>
          </cell>
          <cell r="AQ348">
            <v>42</v>
          </cell>
          <cell r="AR348">
            <v>33.6</v>
          </cell>
          <cell r="AS348">
            <v>28.6</v>
          </cell>
          <cell r="AT348">
            <v>45641.599999999999</v>
          </cell>
          <cell r="AU348">
            <v>45636.6</v>
          </cell>
          <cell r="AV348"/>
          <cell r="AW348"/>
          <cell r="AX348"/>
          <cell r="AY348"/>
          <cell r="AZ348"/>
          <cell r="BA348"/>
          <cell r="BB348"/>
          <cell r="BC348"/>
          <cell r="BD348" t="str">
            <v>PAID</v>
          </cell>
          <cell r="BE348"/>
          <cell r="BF348">
            <v>45611</v>
          </cell>
          <cell r="BG348">
            <v>54</v>
          </cell>
          <cell r="BH348">
            <v>45608</v>
          </cell>
          <cell r="BI348">
            <v>45665</v>
          </cell>
        </row>
        <row r="349">
          <cell r="E349" t="str">
            <v>R23432632</v>
          </cell>
          <cell r="F349" t="str">
            <v>CITY GOVERNMENT OF TAGUIG</v>
          </cell>
          <cell r="G349" t="str">
            <v>PIO FELIPE, PUROK 1, TAGUIG CITY</v>
          </cell>
          <cell r="H349" t="str">
            <v>TAGUIG CITY</v>
          </cell>
          <cell r="I349" t="str">
            <v>PARAÑAQUE</v>
          </cell>
          <cell r="J349" t="str">
            <v>PAI 11/7/2024</v>
          </cell>
          <cell r="K349" t="str">
            <v>W/O ISSUE</v>
          </cell>
          <cell r="L349" t="str">
            <v>VJC</v>
          </cell>
          <cell r="M349" t="str">
            <v>TECO</v>
          </cell>
          <cell r="N349" t="str">
            <v>JMM</v>
          </cell>
          <cell r="O349">
            <v>276.57409999999999</v>
          </cell>
          <cell r="P349"/>
          <cell r="Q349">
            <v>381</v>
          </cell>
          <cell r="R349">
            <v>0</v>
          </cell>
          <cell r="S349" t="str">
            <v>RELOC</v>
          </cell>
          <cell r="T349">
            <v>631177.71</v>
          </cell>
          <cell r="U349">
            <v>222719.68</v>
          </cell>
          <cell r="V349">
            <v>222230.84</v>
          </cell>
          <cell r="W349">
            <v>0.99780513334070886</v>
          </cell>
          <cell r="X349">
            <v>45534.669444444444</v>
          </cell>
          <cell r="Y349">
            <v>45541.531944444447</v>
          </cell>
          <cell r="Z349">
            <v>45539</v>
          </cell>
          <cell r="AA349"/>
          <cell r="AB349">
            <v>45608</v>
          </cell>
          <cell r="AC349">
            <v>45835</v>
          </cell>
          <cell r="AD349">
            <v>73.330555555556202</v>
          </cell>
          <cell r="AE349">
            <v>66.468055555553292</v>
          </cell>
          <cell r="AF349">
            <v>227</v>
          </cell>
          <cell r="AG349">
            <v>45557.141142557652</v>
          </cell>
          <cell r="AH349">
            <v>45566.93359538784</v>
          </cell>
          <cell r="AI349">
            <v>45584.669444444444</v>
          </cell>
          <cell r="AJ349">
            <v>2.1591774691358214</v>
          </cell>
          <cell r="AK349">
            <v>4.729166666666667</v>
          </cell>
          <cell r="AL349">
            <v>30</v>
          </cell>
          <cell r="AM349">
            <v>36</v>
          </cell>
          <cell r="AN349">
            <v>25.471698113207545</v>
          </cell>
          <cell r="AO349">
            <v>32.264150943396224</v>
          </cell>
          <cell r="AP349">
            <v>22.471698113207545</v>
          </cell>
          <cell r="AQ349">
            <v>48</v>
          </cell>
          <cell r="AR349">
            <v>38.400000000000006</v>
          </cell>
          <cell r="AS349">
            <v>33.400000000000006</v>
          </cell>
          <cell r="AT349">
            <v>45646.400000000001</v>
          </cell>
          <cell r="AU349">
            <v>45641.4</v>
          </cell>
          <cell r="AV349"/>
          <cell r="AW349"/>
          <cell r="AX349"/>
          <cell r="AY349"/>
          <cell r="AZ349"/>
          <cell r="BA349"/>
          <cell r="BB349"/>
          <cell r="BC349"/>
          <cell r="BD349" t="str">
            <v>PAID</v>
          </cell>
          <cell r="BE349"/>
          <cell r="BF349">
            <v>45611</v>
          </cell>
          <cell r="BG349">
            <v>54</v>
          </cell>
          <cell r="BH349">
            <v>45608</v>
          </cell>
          <cell r="BI349">
            <v>45665</v>
          </cell>
        </row>
        <row r="350">
          <cell r="E350" t="str">
            <v>X24072776948</v>
          </cell>
          <cell r="F350" t="str">
            <v>FRANCISCO E ARCIAGA</v>
          </cell>
          <cell r="G350" t="str">
            <v>NATIONAL, BAYANAN, MUNTINLUPA</v>
          </cell>
          <cell r="H350" t="str">
            <v>MUNTINLUPA CITY</v>
          </cell>
          <cell r="I350" t="str">
            <v>PARAÑAQUE</v>
          </cell>
          <cell r="J350" t="str">
            <v>night sched only due to heavy traffic, for execution 2nd week of Oct</v>
          </cell>
          <cell r="K350" t="str">
            <v>W/O ISSUE</v>
          </cell>
          <cell r="L350" t="str">
            <v>CHALLENGER</v>
          </cell>
          <cell r="M350" t="str">
            <v>COMP</v>
          </cell>
          <cell r="N350" t="str">
            <v>JSP</v>
          </cell>
          <cell r="O350">
            <v>61.263599999999997</v>
          </cell>
          <cell r="P350"/>
          <cell r="Q350">
            <v>91.22</v>
          </cell>
          <cell r="R350">
            <v>28</v>
          </cell>
          <cell r="S350" t="str">
            <v>NEW</v>
          </cell>
          <cell r="T350">
            <v>326100.62</v>
          </cell>
          <cell r="U350">
            <v>49333.97</v>
          </cell>
          <cell r="V350">
            <v>66732.78</v>
          </cell>
          <cell r="W350">
            <v>1.3526740296797521</v>
          </cell>
          <cell r="X350">
            <v>45551.585763888892</v>
          </cell>
          <cell r="Y350">
            <v>45555.588888888888</v>
          </cell>
          <cell r="Z350">
            <v>45555</v>
          </cell>
          <cell r="AA350"/>
          <cell r="AB350">
            <v>45586.400000000001</v>
          </cell>
          <cell r="AC350">
            <v>45867</v>
          </cell>
          <cell r="AD350">
            <v>34.814236111109494</v>
          </cell>
          <cell r="AE350">
            <v>30.81111111111386</v>
          </cell>
          <cell r="AF350">
            <v>280.59999999999854</v>
          </cell>
          <cell r="AG350">
            <v>45571.671265747631</v>
          </cell>
          <cell r="AH350">
            <v>45580.827399576621</v>
          </cell>
          <cell r="AI350">
            <v>45601.585763888892</v>
          </cell>
          <cell r="AJ350">
            <v>1.1310422118222769</v>
          </cell>
          <cell r="AK350">
            <v>6.6809523809523466</v>
          </cell>
          <cell r="AL350">
            <v>23</v>
          </cell>
          <cell r="AM350">
            <v>36</v>
          </cell>
          <cell r="AN350">
            <v>23.085501858736059</v>
          </cell>
          <cell r="AO350">
            <v>29.241635687732341</v>
          </cell>
          <cell r="AP350">
            <v>20.085501858736059</v>
          </cell>
          <cell r="AQ350">
            <v>42</v>
          </cell>
          <cell r="AR350">
            <v>33.6</v>
          </cell>
          <cell r="AS350">
            <v>28.6</v>
          </cell>
          <cell r="AT350">
            <v>45620</v>
          </cell>
          <cell r="AU350">
            <v>45615</v>
          </cell>
          <cell r="AV350"/>
          <cell r="AW350"/>
          <cell r="AX350"/>
          <cell r="AY350"/>
          <cell r="AZ350"/>
          <cell r="BA350"/>
          <cell r="BB350"/>
          <cell r="BC350"/>
          <cell r="BD350" t="str">
            <v>PAID</v>
          </cell>
          <cell r="BE350"/>
          <cell r="BF350">
            <v>45589.4</v>
          </cell>
          <cell r="BG350">
            <v>75.599999999998545</v>
          </cell>
          <cell r="BH350">
            <v>45586</v>
          </cell>
          <cell r="BI350">
            <v>45665</v>
          </cell>
        </row>
        <row r="351">
          <cell r="E351" t="str">
            <v>X24062135504</v>
          </cell>
          <cell r="F351" t="str">
            <v>ANGELITA KALINISAN DE TAZA</v>
          </cell>
          <cell r="G351" t="str">
            <v>ANIBAN I, ANIBAN I, BACOOR</v>
          </cell>
          <cell r="H351" t="str">
            <v>BACOOR CITY</v>
          </cell>
          <cell r="I351" t="str">
            <v>DASMA</v>
          </cell>
          <cell r="J351"/>
          <cell r="K351"/>
          <cell r="L351" t="str">
            <v>AVECO</v>
          </cell>
          <cell r="M351" t="str">
            <v>FCOMP</v>
          </cell>
          <cell r="N351" t="str">
            <v>RRG</v>
          </cell>
          <cell r="O351">
            <v>18.760000000000002</v>
          </cell>
          <cell r="P351"/>
          <cell r="Q351">
            <v>25.72</v>
          </cell>
          <cell r="R351">
            <v>36</v>
          </cell>
          <cell r="S351" t="str">
            <v>NEW</v>
          </cell>
          <cell r="T351">
            <v>61916.3</v>
          </cell>
          <cell r="U351">
            <v>15106.93</v>
          </cell>
          <cell r="V351"/>
          <cell r="W351">
            <v>0</v>
          </cell>
          <cell r="X351">
            <v>45572.686805555553</v>
          </cell>
          <cell r="Y351">
            <v>45579.384722222225</v>
          </cell>
          <cell r="Z351">
            <v>45574</v>
          </cell>
          <cell r="AA351"/>
          <cell r="AB351">
            <v>45593.304861111108</v>
          </cell>
          <cell r="AC351"/>
          <cell r="AD351">
            <v>20.618055555554747</v>
          </cell>
          <cell r="AE351">
            <v>13.92013888888323</v>
          </cell>
          <cell r="AF351">
            <v>-45593.304861111108</v>
          </cell>
          <cell r="AG351">
            <v>45591.46099910394</v>
          </cell>
          <cell r="AH351">
            <v>45600.267450716841</v>
          </cell>
          <cell r="AI351">
            <v>45622.686805555553</v>
          </cell>
          <cell r="AJ351">
            <v>0.71017746913577451</v>
          </cell>
          <cell r="AK351">
            <v>-1139.8326215277777</v>
          </cell>
          <cell r="AL351">
            <v>20</v>
          </cell>
          <cell r="AM351">
            <v>36</v>
          </cell>
          <cell r="AN351">
            <v>21.774193548387096</v>
          </cell>
          <cell r="AO351">
            <v>27.58064516129032</v>
          </cell>
          <cell r="AP351">
            <v>18.774193548387096</v>
          </cell>
          <cell r="AQ351">
            <v>40</v>
          </cell>
          <cell r="AR351">
            <v>32</v>
          </cell>
          <cell r="AS351">
            <v>27</v>
          </cell>
          <cell r="AT351">
            <v>45625.304861111108</v>
          </cell>
          <cell r="AU351">
            <v>45620.304861111108</v>
          </cell>
          <cell r="AV351"/>
          <cell r="AW351"/>
          <cell r="AX351"/>
          <cell r="AY351"/>
          <cell r="AZ351"/>
          <cell r="BA351"/>
          <cell r="BB351"/>
          <cell r="BC351"/>
          <cell r="BD351" t="str">
            <v>FOR AUDIT</v>
          </cell>
          <cell r="BE351"/>
          <cell r="BF351">
            <v>45596.304861111108</v>
          </cell>
          <cell r="BG351">
            <v>68.695138888891961</v>
          </cell>
          <cell r="BH351">
            <v>45583</v>
          </cell>
          <cell r="BI351">
            <v>45665</v>
          </cell>
        </row>
        <row r="352">
          <cell r="E352" t="str">
            <v>X23114532013</v>
          </cell>
          <cell r="F352" t="str">
            <v>JUAN MIGUEL ANTONIO DOMINGO CASTILLO</v>
          </cell>
          <cell r="G352" t="str">
            <v>GLOUCESTER, HILLSBOROUGH SUBD, MUNTINLUPA</v>
          </cell>
          <cell r="H352" t="str">
            <v>TAGUIG CITY</v>
          </cell>
          <cell r="I352" t="str">
            <v>PARAÑAQUE</v>
          </cell>
          <cell r="J352"/>
          <cell r="K352"/>
          <cell r="L352" t="str">
            <v>ECOM</v>
          </cell>
          <cell r="M352" t="str">
            <v>COMP</v>
          </cell>
          <cell r="N352" t="str">
            <v>RRG</v>
          </cell>
          <cell r="O352">
            <v>33.207000000000001</v>
          </cell>
          <cell r="P352"/>
          <cell r="Q352">
            <v>45.45</v>
          </cell>
          <cell r="R352">
            <v>81</v>
          </cell>
          <cell r="S352" t="str">
            <v>MODIFICATION</v>
          </cell>
          <cell r="T352">
            <v>231995.44</v>
          </cell>
          <cell r="U352">
            <v>26764.89</v>
          </cell>
          <cell r="V352">
            <v>27034.9</v>
          </cell>
          <cell r="W352">
            <v>1.0100882163162264</v>
          </cell>
          <cell r="X352">
            <v>45540.714583333334</v>
          </cell>
          <cell r="Y352">
            <v>45546.304166666669</v>
          </cell>
          <cell r="Z352">
            <v>45542</v>
          </cell>
          <cell r="AA352">
            <v>45623</v>
          </cell>
          <cell r="AB352">
            <v>45623</v>
          </cell>
          <cell r="AC352">
            <v>45856.275694444441</v>
          </cell>
          <cell r="AD352">
            <v>82.285416666665697</v>
          </cell>
          <cell r="AE352">
            <v>76.695833333331393</v>
          </cell>
          <cell r="AF352">
            <v>233.27569444444089</v>
          </cell>
          <cell r="AG352">
            <v>45558.78896349862</v>
          </cell>
          <cell r="AH352">
            <v>45567.40879820937</v>
          </cell>
          <cell r="AI352">
            <v>45590.714583333334</v>
          </cell>
          <cell r="AJ352">
            <v>2.9283927696078083</v>
          </cell>
          <cell r="AK352">
            <v>5.8318923611110218</v>
          </cell>
          <cell r="AL352">
            <v>20</v>
          </cell>
          <cell r="AM352">
            <v>34</v>
          </cell>
          <cell r="AN352">
            <v>21.074380165289259</v>
          </cell>
          <cell r="AO352">
            <v>26.694214876033058</v>
          </cell>
          <cell r="AP352">
            <v>18.074380165289259</v>
          </cell>
          <cell r="AQ352">
            <v>40</v>
          </cell>
          <cell r="AR352">
            <v>32</v>
          </cell>
          <cell r="AS352">
            <v>27</v>
          </cell>
          <cell r="AT352">
            <v>45655</v>
          </cell>
          <cell r="AU352">
            <v>45650</v>
          </cell>
          <cell r="AV352"/>
          <cell r="AW352"/>
          <cell r="AX352"/>
          <cell r="AY352"/>
          <cell r="AZ352"/>
          <cell r="BA352"/>
          <cell r="BB352"/>
          <cell r="BC352"/>
          <cell r="BD352" t="str">
            <v>PAID</v>
          </cell>
          <cell r="BE352"/>
          <cell r="BF352">
            <v>45626</v>
          </cell>
          <cell r="BG352">
            <v>42</v>
          </cell>
          <cell r="BH352">
            <v>45621</v>
          </cell>
          <cell r="BI352">
            <v>45668</v>
          </cell>
        </row>
        <row r="353">
          <cell r="E353" t="str">
            <v>X24072534671</v>
          </cell>
          <cell r="F353" t="str">
            <v>RAYMUND JORGE MASAGCA PINEDA</v>
          </cell>
          <cell r="G353" t="str">
            <v>KAMAGONG, AYALA-ALABANG VILL, MUNTINLUPA</v>
          </cell>
          <cell r="H353" t="str">
            <v>MUNTINLUPA CITY</v>
          </cell>
          <cell r="I353" t="str">
            <v>PARAÑAQUE</v>
          </cell>
          <cell r="J353"/>
          <cell r="K353"/>
          <cell r="L353" t="str">
            <v>ECOM</v>
          </cell>
          <cell r="M353" t="str">
            <v>TECO</v>
          </cell>
          <cell r="N353" t="str">
            <v>RRG</v>
          </cell>
          <cell r="O353">
            <v>31.133299999999998</v>
          </cell>
          <cell r="P353"/>
          <cell r="Q353">
            <v>42.65</v>
          </cell>
          <cell r="R353">
            <v>0</v>
          </cell>
          <cell r="S353" t="str">
            <v>MODIFICATION</v>
          </cell>
          <cell r="T353">
            <v>59736.13</v>
          </cell>
          <cell r="U353">
            <v>25071.03</v>
          </cell>
          <cell r="V353">
            <v>27071.03</v>
          </cell>
          <cell r="W353">
            <v>1.0797733479637655</v>
          </cell>
          <cell r="X353">
            <v>45551.324305555558</v>
          </cell>
          <cell r="Y353">
            <v>45555.595833333333</v>
          </cell>
          <cell r="Z353">
            <v>45552</v>
          </cell>
          <cell r="AA353">
            <v>45616</v>
          </cell>
          <cell r="AB353">
            <v>45616</v>
          </cell>
          <cell r="AC353">
            <v>45847</v>
          </cell>
          <cell r="AD353">
            <v>64.675694444442343</v>
          </cell>
          <cell r="AE353">
            <v>60.404166666667152</v>
          </cell>
          <cell r="AF353">
            <v>231</v>
          </cell>
          <cell r="AG353">
            <v>45570.098499103944</v>
          </cell>
          <cell r="AH353">
            <v>45578.904950716846</v>
          </cell>
          <cell r="AI353">
            <v>45601.324305555558</v>
          </cell>
          <cell r="AJ353">
            <v>2.2277183641974583</v>
          </cell>
          <cell r="AK353">
            <v>5.7750000000000004</v>
          </cell>
          <cell r="AL353">
            <v>20</v>
          </cell>
          <cell r="AM353">
            <v>36</v>
          </cell>
          <cell r="AN353">
            <v>21.774193548387096</v>
          </cell>
          <cell r="AO353">
            <v>27.58064516129032</v>
          </cell>
          <cell r="AP353">
            <v>18.774193548387096</v>
          </cell>
          <cell r="AQ353">
            <v>40</v>
          </cell>
          <cell r="AR353">
            <v>32</v>
          </cell>
          <cell r="AS353">
            <v>27</v>
          </cell>
          <cell r="AT353">
            <v>45648</v>
          </cell>
          <cell r="AU353">
            <v>45643</v>
          </cell>
          <cell r="AV353"/>
          <cell r="AW353"/>
          <cell r="AX353"/>
          <cell r="AY353"/>
          <cell r="AZ353"/>
          <cell r="BA353"/>
          <cell r="BB353"/>
          <cell r="BC353"/>
          <cell r="BD353" t="str">
            <v>PAID</v>
          </cell>
          <cell r="BE353"/>
          <cell r="BF353">
            <v>45619</v>
          </cell>
          <cell r="BG353">
            <v>49</v>
          </cell>
          <cell r="BH353">
            <v>45615</v>
          </cell>
          <cell r="BI353">
            <v>45668</v>
          </cell>
        </row>
        <row r="354">
          <cell r="E354" t="str">
            <v>X24083434319</v>
          </cell>
          <cell r="F354" t="str">
            <v>SHARON DELA TORRE-GRANDE</v>
          </cell>
          <cell r="G354" t="str">
            <v>ST. JUDE, SAN ANTONIO VALLEY 1, PARANAQUE</v>
          </cell>
          <cell r="H354" t="str">
            <v>PARAÑAQUE CITY</v>
          </cell>
          <cell r="I354" t="str">
            <v>PARAÑAQUE</v>
          </cell>
          <cell r="J354" t="str">
            <v>Problem with Water Pipe</v>
          </cell>
          <cell r="K354" t="str">
            <v>W/ ISSUE</v>
          </cell>
          <cell r="L354" t="str">
            <v>ECOM</v>
          </cell>
          <cell r="M354" t="str">
            <v>FCOMP</v>
          </cell>
          <cell r="N354" t="str">
            <v>RRG</v>
          </cell>
          <cell r="O354">
            <v>62.179499999999997</v>
          </cell>
          <cell r="P354"/>
          <cell r="Q354">
            <v>96.22</v>
          </cell>
          <cell r="R354">
            <v>19</v>
          </cell>
          <cell r="S354" t="str">
            <v>NEW</v>
          </cell>
          <cell r="T354">
            <v>282709.03000000003</v>
          </cell>
          <cell r="U354">
            <v>50071.68</v>
          </cell>
          <cell r="V354">
            <v>25419.86</v>
          </cell>
          <cell r="W354">
            <v>0.50766940514079018</v>
          </cell>
          <cell r="X354">
            <v>45562.647222222222</v>
          </cell>
          <cell r="Y354">
            <v>45568.459027777775</v>
          </cell>
          <cell r="Z354">
            <v>45569</v>
          </cell>
          <cell r="AA354"/>
          <cell r="AB354">
            <v>45624</v>
          </cell>
          <cell r="AC354"/>
          <cell r="AD354">
            <v>61.352777777778101</v>
          </cell>
          <cell r="AE354">
            <v>55.540972222224809</v>
          </cell>
          <cell r="AF354">
            <v>-45624</v>
          </cell>
          <cell r="AG354">
            <v>45582.732724080961</v>
          </cell>
          <cell r="AH354">
            <v>45591.888857909951</v>
          </cell>
          <cell r="AI354">
            <v>45612.647222222222</v>
          </cell>
          <cell r="AJ354">
            <v>1.9932243022007619</v>
          </cell>
          <cell r="AK354">
            <v>-1086.2857142857142</v>
          </cell>
          <cell r="AL354">
            <v>23</v>
          </cell>
          <cell r="AM354">
            <v>36</v>
          </cell>
          <cell r="AN354">
            <v>23.085501858736059</v>
          </cell>
          <cell r="AO354">
            <v>29.241635687732341</v>
          </cell>
          <cell r="AP354">
            <v>20.085501858736059</v>
          </cell>
          <cell r="AQ354">
            <v>42</v>
          </cell>
          <cell r="AR354">
            <v>33.6</v>
          </cell>
          <cell r="AS354">
            <v>28.6</v>
          </cell>
          <cell r="AT354">
            <v>45657.599999999999</v>
          </cell>
          <cell r="AU354">
            <v>45652.6</v>
          </cell>
          <cell r="AV354"/>
          <cell r="AW354"/>
          <cell r="AX354"/>
          <cell r="AY354"/>
          <cell r="AZ354"/>
          <cell r="BA354"/>
          <cell r="BB354"/>
          <cell r="BC354"/>
          <cell r="BD354" t="str">
            <v>MATERIAL BALANCING</v>
          </cell>
          <cell r="BE354" t="str">
            <v>PARTIALLY BILLED; WITH BACKJOB</v>
          </cell>
          <cell r="BF354">
            <v>45627</v>
          </cell>
          <cell r="BG354">
            <v>41</v>
          </cell>
          <cell r="BH354">
            <v>45630</v>
          </cell>
          <cell r="BI354">
            <v>45668</v>
          </cell>
        </row>
        <row r="355">
          <cell r="E355" t="str">
            <v>X24051593277</v>
          </cell>
          <cell r="F355" t="str">
            <v>SALLY CHOA LEE</v>
          </cell>
          <cell r="G355" t="str">
            <v>IPIL-IPIL, MULTINATIONAL VILL, PARANAQUE</v>
          </cell>
          <cell r="H355" t="str">
            <v>PARAÑAQUE CITY</v>
          </cell>
          <cell r="I355" t="str">
            <v>PARAÑAQUE</v>
          </cell>
          <cell r="J355"/>
          <cell r="K355"/>
          <cell r="L355" t="str">
            <v>ECOM</v>
          </cell>
          <cell r="M355" t="str">
            <v>FCOMP</v>
          </cell>
          <cell r="N355" t="str">
            <v>RRG</v>
          </cell>
          <cell r="O355">
            <v>132.749</v>
          </cell>
          <cell r="P355"/>
          <cell r="Q355">
            <v>190.23</v>
          </cell>
          <cell r="R355">
            <v>80</v>
          </cell>
          <cell r="S355" t="str">
            <v>MODIFICATION</v>
          </cell>
          <cell r="T355">
            <v>633629.14</v>
          </cell>
          <cell r="U355">
            <v>105791.35</v>
          </cell>
          <cell r="V355">
            <v>57556.6</v>
          </cell>
          <cell r="W355">
            <v>0.54405771360323874</v>
          </cell>
          <cell r="X355">
            <v>45588.718055555553</v>
          </cell>
          <cell r="Y355">
            <v>45595.620138888888</v>
          </cell>
          <cell r="Z355">
            <v>45594</v>
          </cell>
          <cell r="AA355"/>
          <cell r="AB355">
            <v>45631</v>
          </cell>
          <cell r="AC355"/>
          <cell r="AD355">
            <v>42.281944444446708</v>
          </cell>
          <cell r="AE355">
            <v>35.379861111112405</v>
          </cell>
          <cell r="AF355">
            <v>-45631</v>
          </cell>
          <cell r="AG355">
            <v>45609.063125978086</v>
          </cell>
          <cell r="AH355">
            <v>45618.288478090763</v>
          </cell>
          <cell r="AI355">
            <v>45638.718055555553</v>
          </cell>
          <cell r="AJ355">
            <v>1.3583792106586952</v>
          </cell>
          <cell r="AK355">
            <v>-1037.0681818181818</v>
          </cell>
          <cell r="AL355">
            <v>26</v>
          </cell>
          <cell r="AM355">
            <v>34</v>
          </cell>
          <cell r="AN355">
            <v>23.345070422535212</v>
          </cell>
          <cell r="AO355">
            <v>29.570422535211268</v>
          </cell>
          <cell r="AP355">
            <v>20.345070422535212</v>
          </cell>
          <cell r="AQ355">
            <v>44</v>
          </cell>
          <cell r="AR355">
            <v>35.200000000000003</v>
          </cell>
          <cell r="AS355">
            <v>30.200000000000003</v>
          </cell>
          <cell r="AT355">
            <v>45666.2</v>
          </cell>
          <cell r="AU355">
            <v>45661.2</v>
          </cell>
          <cell r="AV355"/>
          <cell r="AW355"/>
          <cell r="AX355"/>
          <cell r="AY355"/>
          <cell r="AZ355"/>
          <cell r="BA355"/>
          <cell r="BB355"/>
          <cell r="BC355"/>
          <cell r="BD355" t="str">
            <v>FOR AUDIT</v>
          </cell>
          <cell r="BE355" t="str">
            <v>PARTIALLY BILLED</v>
          </cell>
          <cell r="BF355">
            <v>45634</v>
          </cell>
          <cell r="BG355">
            <v>34</v>
          </cell>
          <cell r="BH355">
            <v>45631</v>
          </cell>
          <cell r="BI355">
            <v>45668</v>
          </cell>
        </row>
        <row r="356">
          <cell r="E356" t="str">
            <v>R23019063</v>
          </cell>
          <cell r="F356" t="str">
            <v>MASA, HORACIO G,</v>
          </cell>
          <cell r="G356" t="str">
            <v>BLOCK 10, PINAGSAMA PH 1 VILL, TAGUIG CITY</v>
          </cell>
          <cell r="H356" t="str">
            <v>TAGUIG CITY</v>
          </cell>
          <cell r="I356" t="str">
            <v>PARAÑAQUE</v>
          </cell>
          <cell r="J356" t="str">
            <v>2/12/24: For sched of PAI</v>
          </cell>
          <cell r="K356" t="str">
            <v>W/O ISSUE</v>
          </cell>
          <cell r="L356" t="str">
            <v>VJC</v>
          </cell>
          <cell r="M356" t="str">
            <v>FCOMP</v>
          </cell>
          <cell r="N356" t="str">
            <v>JSB</v>
          </cell>
          <cell r="O356">
            <v>48.317600000000006</v>
          </cell>
          <cell r="P356"/>
          <cell r="Q356">
            <v>964.72</v>
          </cell>
          <cell r="R356">
            <v>0</v>
          </cell>
          <cell r="S356" t="str">
            <v>PCA RELOC</v>
          </cell>
          <cell r="T356">
            <v>338575.92</v>
          </cell>
          <cell r="U356">
            <v>121495.2</v>
          </cell>
          <cell r="V356"/>
          <cell r="W356">
            <v>0</v>
          </cell>
          <cell r="X356">
            <v>45278.53402777778</v>
          </cell>
          <cell r="Y356">
            <v>45280</v>
          </cell>
          <cell r="Z356">
            <v>45280</v>
          </cell>
          <cell r="AA356"/>
          <cell r="AB356">
            <v>45353.797222222223</v>
          </cell>
          <cell r="AC356"/>
          <cell r="AD356">
            <v>75.263194444443798</v>
          </cell>
          <cell r="AE356">
            <v>73.797222222223354</v>
          </cell>
          <cell r="AF356">
            <v>-45353.797222222223</v>
          </cell>
          <cell r="AG356">
            <v>45303.369079324169</v>
          </cell>
          <cell r="AH356">
            <v>45313.791759736545</v>
          </cell>
          <cell r="AI356">
            <v>45328.53402777778</v>
          </cell>
          <cell r="AJ356">
            <v>2.0279249614197354</v>
          </cell>
          <cell r="AK356">
            <v>-824.614494949495</v>
          </cell>
          <cell r="AL356">
            <v>40</v>
          </cell>
          <cell r="AM356">
            <v>36</v>
          </cell>
          <cell r="AN356">
            <v>27.835051546391753</v>
          </cell>
          <cell r="AO356">
            <v>35.257731958762882</v>
          </cell>
          <cell r="AP356">
            <v>24.835051546391753</v>
          </cell>
          <cell r="AQ356">
            <v>55</v>
          </cell>
          <cell r="AR356">
            <v>44</v>
          </cell>
          <cell r="AS356">
            <v>39</v>
          </cell>
          <cell r="AT356">
            <v>45397.797222222223</v>
          </cell>
          <cell r="AU356">
            <v>45392.797222222223</v>
          </cell>
          <cell r="AV356"/>
          <cell r="AW356"/>
          <cell r="AX356"/>
          <cell r="AY356"/>
          <cell r="AZ356"/>
          <cell r="BA356"/>
          <cell r="BB356"/>
          <cell r="BC356"/>
          <cell r="BD356" t="str">
            <v>FOR AUDIT</v>
          </cell>
          <cell r="BE356"/>
          <cell r="BF356">
            <v>45356.797222222223</v>
          </cell>
          <cell r="BG356">
            <v>314.20277777777665</v>
          </cell>
          <cell r="BH356">
            <v>45353</v>
          </cell>
          <cell r="BI356">
            <v>45671</v>
          </cell>
        </row>
        <row r="357">
          <cell r="E357" t="str">
            <v>X24093526500</v>
          </cell>
          <cell r="F357" t="str">
            <v>RYAN GRACILLA VILLAGEN</v>
          </cell>
          <cell r="G357" t="str">
            <v>SAMABANA K-9, SAMABANA K-9, TAGUIG CITY</v>
          </cell>
          <cell r="H357" t="str">
            <v>TAGUIG CITY</v>
          </cell>
          <cell r="I357" t="str">
            <v>PARAÑAQUE</v>
          </cell>
          <cell r="J357"/>
          <cell r="K357" t="str">
            <v>W/O ISSUE</v>
          </cell>
          <cell r="L357" t="str">
            <v>VJC</v>
          </cell>
          <cell r="M357" t="str">
            <v>TECO</v>
          </cell>
          <cell r="N357" t="str">
            <v>JMM</v>
          </cell>
          <cell r="O357">
            <v>0.4</v>
          </cell>
          <cell r="P357"/>
          <cell r="Q357">
            <v>0.53</v>
          </cell>
          <cell r="R357">
            <v>3</v>
          </cell>
          <cell r="S357" t="str">
            <v>NEW</v>
          </cell>
          <cell r="T357">
            <v>15922.32</v>
          </cell>
          <cell r="U357">
            <v>322.10000000000002</v>
          </cell>
          <cell r="V357">
            <v>493.95</v>
          </cell>
          <cell r="W357">
            <v>1.5335299596398633</v>
          </cell>
          <cell r="X357">
            <v>45559.823067129626</v>
          </cell>
          <cell r="Y357">
            <v>45565.548611111109</v>
          </cell>
          <cell r="Z357">
            <v>45563</v>
          </cell>
          <cell r="AA357"/>
          <cell r="AB357">
            <v>45582</v>
          </cell>
          <cell r="AC357">
            <v>45582</v>
          </cell>
          <cell r="AD357">
            <v>22.176932870374003</v>
          </cell>
          <cell r="AE357">
            <v>16.451388888890506</v>
          </cell>
          <cell r="AF357">
            <v>0</v>
          </cell>
          <cell r="AG357">
            <v>45578.597260678012</v>
          </cell>
          <cell r="AH357">
            <v>45587.403712290914</v>
          </cell>
          <cell r="AI357">
            <v>45609.823067129626</v>
          </cell>
          <cell r="AJ357">
            <v>0.76387213220177119</v>
          </cell>
          <cell r="AK357">
            <v>0</v>
          </cell>
          <cell r="AL357">
            <v>20</v>
          </cell>
          <cell r="AM357">
            <v>36</v>
          </cell>
          <cell r="AN357">
            <v>21.774193548387096</v>
          </cell>
          <cell r="AO357">
            <v>27.58064516129032</v>
          </cell>
          <cell r="AP357">
            <v>18.774193548387096</v>
          </cell>
          <cell r="AQ357">
            <v>40</v>
          </cell>
          <cell r="AR357">
            <v>32</v>
          </cell>
          <cell r="AS357">
            <v>27</v>
          </cell>
          <cell r="AT357">
            <v>45614</v>
          </cell>
          <cell r="AU357">
            <v>45609</v>
          </cell>
          <cell r="AV357"/>
          <cell r="AW357"/>
          <cell r="AX357"/>
          <cell r="AY357"/>
          <cell r="AZ357"/>
          <cell r="BA357"/>
          <cell r="BB357"/>
          <cell r="BC357"/>
          <cell r="BD357" t="str">
            <v>PAID</v>
          </cell>
          <cell r="BE357"/>
          <cell r="BF357">
            <v>45585</v>
          </cell>
          <cell r="BG357">
            <v>86</v>
          </cell>
          <cell r="BH357">
            <v>45582</v>
          </cell>
          <cell r="BI357">
            <v>45671</v>
          </cell>
        </row>
        <row r="358">
          <cell r="E358" t="str">
            <v>X24041460909</v>
          </cell>
          <cell r="F358" t="str">
            <v>SERVEQUEST PROPERTIES CORPORATION</v>
          </cell>
          <cell r="G358" t="str">
            <v>J. ELIZALDE, BF HOMES, PARANAQUE</v>
          </cell>
          <cell r="H358" t="str">
            <v>PARAÑAQUE CITY</v>
          </cell>
          <cell r="I358" t="str">
            <v>PARAÑAQUE</v>
          </cell>
          <cell r="J358" t="str">
            <v>On Going Digging</v>
          </cell>
          <cell r="K358" t="str">
            <v>W/  ISSUE</v>
          </cell>
          <cell r="L358" t="str">
            <v>ECOM</v>
          </cell>
          <cell r="M358" t="str">
            <v>FCOMP</v>
          </cell>
          <cell r="N358" t="str">
            <v>RRG</v>
          </cell>
          <cell r="O358">
            <v>111.774</v>
          </cell>
          <cell r="P358"/>
          <cell r="Q358">
            <v>163.62</v>
          </cell>
          <cell r="R358">
            <v>116</v>
          </cell>
          <cell r="S358" t="str">
            <v>NEW</v>
          </cell>
          <cell r="T358">
            <v>642153.57999999996</v>
          </cell>
          <cell r="U358">
            <v>89663.52</v>
          </cell>
          <cell r="V358">
            <v>61675.83</v>
          </cell>
          <cell r="W358">
            <v>0.68785867429697156</v>
          </cell>
          <cell r="X358">
            <v>45531.520833333336</v>
          </cell>
          <cell r="Y358">
            <v>45537.618055555555</v>
          </cell>
          <cell r="Z358">
            <v>45538</v>
          </cell>
          <cell r="AA358"/>
          <cell r="AB358">
            <v>45645</v>
          </cell>
          <cell r="AC358"/>
          <cell r="AD358">
            <v>113.47916666666424</v>
          </cell>
          <cell r="AE358">
            <v>107.38194444444525</v>
          </cell>
          <cell r="AF358">
            <v>-45645</v>
          </cell>
          <cell r="AG358">
            <v>45550.966876498802</v>
          </cell>
          <cell r="AH358">
            <v>45559.952488009592</v>
          </cell>
          <cell r="AI358">
            <v>45581.520833333336</v>
          </cell>
          <cell r="AJ358">
            <v>3.7917317708332519</v>
          </cell>
          <cell r="AK358">
            <v>-1037.3863636363637</v>
          </cell>
          <cell r="AL358">
            <v>26</v>
          </cell>
          <cell r="AM358">
            <v>32</v>
          </cell>
          <cell r="AN358">
            <v>22.446043165467625</v>
          </cell>
          <cell r="AO358">
            <v>28.431654676258994</v>
          </cell>
          <cell r="AP358">
            <v>19.446043165467625</v>
          </cell>
          <cell r="AQ358">
            <v>44</v>
          </cell>
          <cell r="AR358">
            <v>35.200000000000003</v>
          </cell>
          <cell r="AS358">
            <v>30.200000000000003</v>
          </cell>
          <cell r="AT358">
            <v>45680.2</v>
          </cell>
          <cell r="AU358">
            <v>45675.199999999997</v>
          </cell>
          <cell r="AV358"/>
          <cell r="AW358"/>
          <cell r="AX358"/>
          <cell r="AY358"/>
          <cell r="AZ358"/>
          <cell r="BA358"/>
          <cell r="BB358"/>
          <cell r="BC358"/>
          <cell r="BD358" t="str">
            <v>ON GOING MAT RETURN</v>
          </cell>
          <cell r="BE358" t="str">
            <v>PARTIALLY BILLED</v>
          </cell>
          <cell r="BF358">
            <v>45648</v>
          </cell>
          <cell r="BG358">
            <v>25</v>
          </cell>
          <cell r="BH358">
            <v>45642</v>
          </cell>
          <cell r="BI358">
            <v>45673</v>
          </cell>
        </row>
        <row r="359">
          <cell r="E359" t="str">
            <v>X23104038952</v>
          </cell>
          <cell r="F359" t="str">
            <v>MA CLARISA CORONEL DEL ROSARIO</v>
          </cell>
          <cell r="G359" t="str">
            <v>NICANOR ABELARDO, BF HOMES, PARANAQUE</v>
          </cell>
          <cell r="H359" t="str">
            <v>MUNTINLUPA CITY</v>
          </cell>
          <cell r="I359" t="str">
            <v>PARAÑAQUE</v>
          </cell>
          <cell r="J359"/>
          <cell r="K359" t="str">
            <v>W/O ISSUE</v>
          </cell>
          <cell r="L359" t="str">
            <v>ECOM</v>
          </cell>
          <cell r="M359" t="str">
            <v>TECO</v>
          </cell>
          <cell r="N359" t="str">
            <v>RRG</v>
          </cell>
          <cell r="O359">
            <v>85.924000000000007</v>
          </cell>
          <cell r="P359"/>
          <cell r="Q359">
            <v>123.15</v>
          </cell>
          <cell r="R359">
            <v>185</v>
          </cell>
          <cell r="S359" t="str">
            <v>NEW</v>
          </cell>
          <cell r="T359">
            <v>538965.42000000004</v>
          </cell>
          <cell r="U359">
            <v>69200.44</v>
          </cell>
          <cell r="V359">
            <v>62824.67</v>
          </cell>
          <cell r="W359">
            <v>0.90786518120405013</v>
          </cell>
          <cell r="X359">
            <v>45541.281944444447</v>
          </cell>
          <cell r="Y359">
            <v>45547.623611111114</v>
          </cell>
          <cell r="Z359">
            <v>45542</v>
          </cell>
          <cell r="AA359"/>
          <cell r="AB359">
            <v>45640</v>
          </cell>
          <cell r="AC359">
            <v>45807.779166666667</v>
          </cell>
          <cell r="AD359">
            <v>98.718055555553292</v>
          </cell>
          <cell r="AE359">
            <v>92.37638888888614</v>
          </cell>
          <cell r="AF359">
            <v>167.77916666666715</v>
          </cell>
          <cell r="AG359">
            <v>45560.727987609913</v>
          </cell>
          <cell r="AH359">
            <v>45569.713599120703</v>
          </cell>
          <cell r="AI359">
            <v>45591.281944444447</v>
          </cell>
          <cell r="AJ359">
            <v>3.2985119524571891</v>
          </cell>
          <cell r="AK359">
            <v>3.8131628787878897</v>
          </cell>
          <cell r="AL359">
            <v>26</v>
          </cell>
          <cell r="AM359">
            <v>32</v>
          </cell>
          <cell r="AN359">
            <v>22.446043165467625</v>
          </cell>
          <cell r="AO359">
            <v>28.431654676258994</v>
          </cell>
          <cell r="AP359">
            <v>19.446043165467625</v>
          </cell>
          <cell r="AQ359">
            <v>44</v>
          </cell>
          <cell r="AR359">
            <v>35.200000000000003</v>
          </cell>
          <cell r="AS359">
            <v>30.200000000000003</v>
          </cell>
          <cell r="AT359">
            <v>45675.199999999997</v>
          </cell>
          <cell r="AU359">
            <v>45670.2</v>
          </cell>
          <cell r="AV359"/>
          <cell r="AW359"/>
          <cell r="AX359"/>
          <cell r="AY359"/>
          <cell r="AZ359"/>
          <cell r="BA359"/>
          <cell r="BB359"/>
          <cell r="BC359"/>
          <cell r="BD359" t="str">
            <v>PAID</v>
          </cell>
          <cell r="BE359"/>
          <cell r="BF359">
            <v>45643</v>
          </cell>
          <cell r="BG359">
            <v>30</v>
          </cell>
          <cell r="BH359">
            <v>45639</v>
          </cell>
          <cell r="BI359">
            <v>45673</v>
          </cell>
        </row>
        <row r="360">
          <cell r="E360" t="str">
            <v>X23124810532</v>
          </cell>
          <cell r="F360" t="str">
            <v>GLOBE TELECOM, INC.</v>
          </cell>
          <cell r="G360" t="str">
            <v>MARIGOLD, LAKEVIEW HOMES I, MUNTINLUPA</v>
          </cell>
          <cell r="H360" t="str">
            <v>MUNTINLUPA CITY</v>
          </cell>
          <cell r="I360" t="str">
            <v>PARAÑAQUE</v>
          </cell>
          <cell r="J360" t="str">
            <v>Hold by Residence due to Vehicle will not be accessible once the pole are installed .</v>
          </cell>
          <cell r="K360" t="str">
            <v>W/ ISSUE</v>
          </cell>
          <cell r="L360" t="str">
            <v>ECOM</v>
          </cell>
          <cell r="M360" t="str">
            <v>FCOMP</v>
          </cell>
          <cell r="N360" t="str">
            <v>RRG</v>
          </cell>
          <cell r="O360">
            <v>54.864100000000001</v>
          </cell>
          <cell r="P360"/>
          <cell r="Q360">
            <v>132.9</v>
          </cell>
          <cell r="R360">
            <v>23</v>
          </cell>
          <cell r="S360" t="str">
            <v>NEW</v>
          </cell>
          <cell r="T360">
            <v>489125.65</v>
          </cell>
          <cell r="U360">
            <v>44180.65</v>
          </cell>
          <cell r="V360">
            <v>47909.279999999999</v>
          </cell>
          <cell r="W360">
            <v>1.0843950915163085</v>
          </cell>
          <cell r="X360">
            <v>45574.611111111109</v>
          </cell>
          <cell r="Y360">
            <v>45579.413194444445</v>
          </cell>
          <cell r="Z360">
            <v>45576</v>
          </cell>
          <cell r="AA360"/>
          <cell r="AB360">
            <v>45631</v>
          </cell>
          <cell r="AC360"/>
          <cell r="AD360">
            <v>56.388888888890506</v>
          </cell>
          <cell r="AE360">
            <v>51.586805555554747</v>
          </cell>
          <cell r="AF360">
            <v>-45631</v>
          </cell>
          <cell r="AG360">
            <v>45595.818007662834</v>
          </cell>
          <cell r="AH360">
            <v>45605.273180076627</v>
          </cell>
          <cell r="AI360">
            <v>45624.611111111109</v>
          </cell>
          <cell r="AJ360">
            <v>1.7470916429250261</v>
          </cell>
          <cell r="AK360">
            <v>-1037.0681818181818</v>
          </cell>
          <cell r="AL360">
            <v>26</v>
          </cell>
          <cell r="AM360">
            <v>36</v>
          </cell>
          <cell r="AN360">
            <v>24.206896551724139</v>
          </cell>
          <cell r="AO360">
            <v>30.662068965517239</v>
          </cell>
          <cell r="AP360">
            <v>21.206896551724139</v>
          </cell>
          <cell r="AQ360">
            <v>44</v>
          </cell>
          <cell r="AR360">
            <v>35.200000000000003</v>
          </cell>
          <cell r="AS360">
            <v>30.200000000000003</v>
          </cell>
          <cell r="AT360">
            <v>45666.2</v>
          </cell>
          <cell r="AU360">
            <v>45661.2</v>
          </cell>
          <cell r="AV360"/>
          <cell r="AW360"/>
          <cell r="AX360"/>
          <cell r="AY360"/>
          <cell r="AZ360"/>
          <cell r="BA360"/>
          <cell r="BB360"/>
          <cell r="BC360"/>
          <cell r="BD360" t="str">
            <v>FOR AUDIT</v>
          </cell>
          <cell r="BE360" t="str">
            <v>PARTIALLY BILLED</v>
          </cell>
          <cell r="BF360">
            <v>45634</v>
          </cell>
          <cell r="BG360">
            <v>39</v>
          </cell>
          <cell r="BH360">
            <v>45631</v>
          </cell>
          <cell r="BI360">
            <v>45673</v>
          </cell>
        </row>
        <row r="361">
          <cell r="E361" t="str">
            <v>X24041432585</v>
          </cell>
          <cell r="F361" t="str">
            <v>LIGHT RAIL MANILA CORPORATION</v>
          </cell>
          <cell r="G361" t="str">
            <v>PRES. M. ROXAS, BACLARAN, PARANAQUE</v>
          </cell>
          <cell r="H361" t="str">
            <v>PARAÑAQUE CITY</v>
          </cell>
          <cell r="I361" t="str">
            <v>PARAÑAQUE</v>
          </cell>
          <cell r="J361" t="str">
            <v>with on-going construction
last email 08/01/2024
 with UG activity:
UG to complete their activity up to Aug31</v>
          </cell>
          <cell r="K361" t="str">
            <v>W/ ISSUE</v>
          </cell>
          <cell r="L361" t="str">
            <v>CHALLENGER</v>
          </cell>
          <cell r="M361" t="str">
            <v>FCOMP</v>
          </cell>
          <cell r="N361" t="str">
            <v>IJP</v>
          </cell>
          <cell r="O361">
            <v>122.31399999999999</v>
          </cell>
          <cell r="P361"/>
          <cell r="Q361">
            <v>396.63</v>
          </cell>
          <cell r="R361">
            <v>4990</v>
          </cell>
          <cell r="S361" t="str">
            <v>NEW</v>
          </cell>
          <cell r="T361">
            <v>1456250.19</v>
          </cell>
          <cell r="U361">
            <v>98496.98</v>
          </cell>
          <cell r="V361">
            <v>10919.52</v>
          </cell>
          <cell r="W361">
            <v>0.11086147006740715</v>
          </cell>
          <cell r="X361">
            <v>45420.622916666667</v>
          </cell>
          <cell r="Y361">
            <v>45426.636805555558</v>
          </cell>
          <cell r="Z361">
            <v>45425</v>
          </cell>
          <cell r="AA361"/>
          <cell r="AB361">
            <v>45596.523611111108</v>
          </cell>
          <cell r="AC361"/>
          <cell r="AD361">
            <v>175.90069444444089</v>
          </cell>
          <cell r="AE361">
            <v>169.88680555555038</v>
          </cell>
          <cell r="AF361">
            <v>-45596.523611111108</v>
          </cell>
          <cell r="AG361">
            <v>45434.289583333331</v>
          </cell>
          <cell r="AH361">
            <v>45441.734027777777</v>
          </cell>
          <cell r="AI361">
            <v>45470.622916666667</v>
          </cell>
          <cell r="AJ361">
            <v>7.9155312499998391</v>
          </cell>
          <cell r="AK361">
            <v>-949.92757523148146</v>
          </cell>
          <cell r="AL361">
            <v>30</v>
          </cell>
          <cell r="AM361">
            <v>20</v>
          </cell>
          <cell r="AN361">
            <v>16.666666666666668</v>
          </cell>
          <cell r="AO361">
            <v>21.111111111111111</v>
          </cell>
          <cell r="AP361">
            <v>13.666666666666668</v>
          </cell>
          <cell r="AQ361">
            <v>48</v>
          </cell>
          <cell r="AR361">
            <v>38.400000000000006</v>
          </cell>
          <cell r="AS361">
            <v>33.400000000000006</v>
          </cell>
          <cell r="AT361">
            <v>45634.923611111109</v>
          </cell>
          <cell r="AU361">
            <v>45629.923611111109</v>
          </cell>
          <cell r="AV361"/>
          <cell r="AW361"/>
          <cell r="AX361"/>
          <cell r="AY361"/>
          <cell r="AZ361"/>
          <cell r="BA361"/>
          <cell r="BB361"/>
          <cell r="BC361"/>
          <cell r="BD361" t="str">
            <v>FOR AUDIT</v>
          </cell>
          <cell r="BE361" t="str">
            <v>PARTIALLY BILLED</v>
          </cell>
          <cell r="BF361">
            <v>45599.523611111108</v>
          </cell>
          <cell r="BG361">
            <v>78.476388888891961</v>
          </cell>
          <cell r="BH361">
            <v>45596</v>
          </cell>
          <cell r="BI361">
            <v>45678</v>
          </cell>
        </row>
        <row r="362">
          <cell r="E362" t="str">
            <v>X24041316125</v>
          </cell>
          <cell r="F362" t="str">
            <v>JUSTINE CLARENCE SAW LI</v>
          </cell>
          <cell r="G362" t="str">
            <v>A. BONIFACIO, SAN DIONISIO, PARANAQUE</v>
          </cell>
          <cell r="H362" t="str">
            <v>PARAÑAQUE CITY</v>
          </cell>
          <cell r="I362" t="str">
            <v>PARAÑAQUE</v>
          </cell>
          <cell r="J362" t="str">
            <v>with issue may ongoing raod construction as of Oct 5</v>
          </cell>
          <cell r="K362" t="str">
            <v>W/ ISSUE</v>
          </cell>
          <cell r="L362" t="str">
            <v>CHALLENGER</v>
          </cell>
          <cell r="M362" t="str">
            <v>FCOMP</v>
          </cell>
          <cell r="N362" t="str">
            <v>CLG</v>
          </cell>
          <cell r="O362">
            <v>270.2276</v>
          </cell>
          <cell r="P362"/>
          <cell r="Q362">
            <v>366.43</v>
          </cell>
          <cell r="R362">
            <v>280</v>
          </cell>
          <cell r="S362" t="str">
            <v>NEW</v>
          </cell>
          <cell r="T362">
            <v>1134760.0900000001</v>
          </cell>
          <cell r="U362">
            <v>217238.65</v>
          </cell>
          <cell r="V362">
            <v>56677.97</v>
          </cell>
          <cell r="W362">
            <v>0.26090186990206393</v>
          </cell>
          <cell r="X362">
            <v>45567.728472222225</v>
          </cell>
          <cell r="Y362">
            <v>45572.438194444447</v>
          </cell>
          <cell r="Z362">
            <v>45569</v>
          </cell>
          <cell r="AA362"/>
          <cell r="AB362">
            <v>45638.564583333333</v>
          </cell>
          <cell r="AC362"/>
          <cell r="AD362">
            <v>70.836111111108039</v>
          </cell>
          <cell r="AE362">
            <v>66.12638888888614</v>
          </cell>
          <cell r="AF362">
            <v>-45638.564583333333</v>
          </cell>
          <cell r="AG362">
            <v>45587.228472222225</v>
          </cell>
          <cell r="AH362">
            <v>45596.228472222225</v>
          </cell>
          <cell r="AI362">
            <v>45617.728472222225</v>
          </cell>
          <cell r="AJ362">
            <v>2.3612037037036009</v>
          </cell>
          <cell r="AK362">
            <v>-950.80342881944443</v>
          </cell>
          <cell r="AL362">
            <v>30</v>
          </cell>
          <cell r="AM362">
            <v>30</v>
          </cell>
          <cell r="AN362">
            <v>22.5</v>
          </cell>
          <cell r="AO362">
            <v>28.5</v>
          </cell>
          <cell r="AP362">
            <v>19.5</v>
          </cell>
          <cell r="AQ362">
            <v>48</v>
          </cell>
          <cell r="AR362">
            <v>38.400000000000006</v>
          </cell>
          <cell r="AS362">
            <v>33.400000000000006</v>
          </cell>
          <cell r="AT362">
            <v>45676.964583333334</v>
          </cell>
          <cell r="AU362">
            <v>45671.964583333334</v>
          </cell>
          <cell r="AV362"/>
          <cell r="AW362"/>
          <cell r="AX362"/>
          <cell r="AY362"/>
          <cell r="AZ362"/>
          <cell r="BA362"/>
          <cell r="BB362"/>
          <cell r="BC362"/>
          <cell r="BD362" t="str">
            <v>ON GOING MAT RETURN</v>
          </cell>
          <cell r="BE362" t="str">
            <v>PARTIALLY BILLED</v>
          </cell>
          <cell r="BF362">
            <v>45641.564583333333</v>
          </cell>
          <cell r="BG362">
            <v>37.435416666667152</v>
          </cell>
          <cell r="BH362">
            <v>45638</v>
          </cell>
          <cell r="BI362">
            <v>45679</v>
          </cell>
        </row>
        <row r="363">
          <cell r="E363" t="str">
            <v>X24041348468</v>
          </cell>
          <cell r="F363" t="str">
            <v>ONE ROXAS PRIME DEVELOPMENT CORPORATION</v>
          </cell>
          <cell r="G363" t="str">
            <v>TIMOTHY, MULTINATIONAL VILL, PARANAQUE</v>
          </cell>
          <cell r="H363" t="str">
            <v>PARAÑAQUE CITY</v>
          </cell>
          <cell r="I363" t="str">
            <v>PARAÑAQUE</v>
          </cell>
          <cell r="J363" t="str">
            <v>-started last June 13 with the assist of security
-hold due to need to install pole at sidewalk and need to talk with HOA
-no sched yet due to availability of HSAC and police escort since need to talk to HOA for the pole locations</v>
          </cell>
          <cell r="K363" t="str">
            <v>(R) W/O ISSUE</v>
          </cell>
          <cell r="L363" t="str">
            <v>CHALLENGER</v>
          </cell>
          <cell r="M363" t="str">
            <v>FCOMP</v>
          </cell>
          <cell r="N363" t="str">
            <v>RHM</v>
          </cell>
          <cell r="O363">
            <v>836.11620000000005</v>
          </cell>
          <cell r="P363"/>
          <cell r="Q363">
            <v>1196.08</v>
          </cell>
          <cell r="R363">
            <v>640</v>
          </cell>
          <cell r="S363" t="str">
            <v>NEW</v>
          </cell>
          <cell r="T363">
            <v>3056430.77</v>
          </cell>
          <cell r="U363">
            <v>673315.74</v>
          </cell>
          <cell r="V363">
            <v>87485.05</v>
          </cell>
          <cell r="W363">
            <v>0.12993168702695113</v>
          </cell>
          <cell r="X363">
            <v>45443.729861111111</v>
          </cell>
          <cell r="Y363">
            <v>45449.34375</v>
          </cell>
          <cell r="Z363">
            <v>45446</v>
          </cell>
          <cell r="AA363"/>
          <cell r="AB363">
            <v>45608.708333333336</v>
          </cell>
          <cell r="AC363"/>
          <cell r="AD363">
            <v>164.97847222222481</v>
          </cell>
          <cell r="AE363">
            <v>159.36458333333576</v>
          </cell>
          <cell r="AF363">
            <v>-45608.708333333336</v>
          </cell>
          <cell r="AG363">
            <v>45461.314586648106</v>
          </cell>
          <cell r="AH363">
            <v>45469.803846791299</v>
          </cell>
          <cell r="AI363">
            <v>45493.729861111111</v>
          </cell>
          <cell r="AJ363">
            <v>6.0109547705314945</v>
          </cell>
          <cell r="AK363">
            <v>-760.14513888888894</v>
          </cell>
          <cell r="AL363">
            <v>50</v>
          </cell>
          <cell r="AM363">
            <v>23</v>
          </cell>
          <cell r="AN363">
            <v>20.584725536992842</v>
          </cell>
          <cell r="AO363">
            <v>26.073985680190933</v>
          </cell>
          <cell r="AP363">
            <v>17.584725536992842</v>
          </cell>
          <cell r="AQ363">
            <v>60</v>
          </cell>
          <cell r="AR363">
            <v>48</v>
          </cell>
          <cell r="AS363">
            <v>43</v>
          </cell>
          <cell r="AT363">
            <v>45656.708333333336</v>
          </cell>
          <cell r="AU363">
            <v>45651.708333333336</v>
          </cell>
          <cell r="AV363"/>
          <cell r="AW363"/>
          <cell r="AX363"/>
          <cell r="AY363"/>
          <cell r="AZ363"/>
          <cell r="BA363"/>
          <cell r="BB363"/>
          <cell r="BC363"/>
          <cell r="BD363" t="str">
            <v>MATERIAL BALANCING</v>
          </cell>
          <cell r="BE363" t="str">
            <v>PARTIALLY BILLED</v>
          </cell>
          <cell r="BF363">
            <v>45611.708333333336</v>
          </cell>
          <cell r="BG363">
            <v>67.291666666664241</v>
          </cell>
          <cell r="BH363">
            <v>45608</v>
          </cell>
          <cell r="BI363">
            <v>45679</v>
          </cell>
        </row>
        <row r="364">
          <cell r="E364" t="str">
            <v>R23157389</v>
          </cell>
          <cell r="F364" t="str">
            <v>PAZZIUAGAN, ROSARIO BELTRAN,</v>
          </cell>
          <cell r="G364" t="str">
            <v>R. GIANZON, KATARUNGAN VILLAGE, MUNTINLUPA</v>
          </cell>
          <cell r="H364" t="str">
            <v>MUNTINLUPA CITY</v>
          </cell>
          <cell r="I364" t="str">
            <v>PARAÑAQUE</v>
          </cell>
          <cell r="J364" t="str">
            <v>waiting sched</v>
          </cell>
          <cell r="K364" t="str">
            <v>W/O ISSUE</v>
          </cell>
          <cell r="L364" t="str">
            <v>CHALLENGER</v>
          </cell>
          <cell r="M364" t="str">
            <v>COMP</v>
          </cell>
          <cell r="N364" t="str">
            <v>JSP</v>
          </cell>
          <cell r="O364">
            <v>11.97</v>
          </cell>
          <cell r="P364"/>
          <cell r="Q364">
            <v>16.45</v>
          </cell>
          <cell r="R364">
            <v>0</v>
          </cell>
          <cell r="S364" t="str">
            <v>PCA RELOC</v>
          </cell>
          <cell r="T364">
            <v>31634.95</v>
          </cell>
          <cell r="U364">
            <v>9636.52</v>
          </cell>
          <cell r="V364"/>
          <cell r="W364">
            <v>0</v>
          </cell>
          <cell r="X364">
            <v>45433.53402777778</v>
          </cell>
          <cell r="Y364">
            <v>45436.404166666667</v>
          </cell>
          <cell r="Z364">
            <v>45436</v>
          </cell>
          <cell r="AA364"/>
          <cell r="AB364">
            <v>45516.357638888891</v>
          </cell>
          <cell r="AC364">
            <v>45867</v>
          </cell>
          <cell r="AD364">
            <v>82.823611111110949</v>
          </cell>
          <cell r="AE364">
            <v>79.953472222223354</v>
          </cell>
          <cell r="AF364">
            <v>350.64236111110949</v>
          </cell>
          <cell r="AG364">
            <v>45452.308221326166</v>
          </cell>
          <cell r="AH364">
            <v>45461.114672939068</v>
          </cell>
          <cell r="AI364">
            <v>45483.53402777778</v>
          </cell>
          <cell r="AJ364">
            <v>2.8528132716049326</v>
          </cell>
          <cell r="AK364">
            <v>8.7660590277777377</v>
          </cell>
          <cell r="AL364">
            <v>20</v>
          </cell>
          <cell r="AM364">
            <v>36</v>
          </cell>
          <cell r="AN364">
            <v>21.774193548387096</v>
          </cell>
          <cell r="AO364">
            <v>27.58064516129032</v>
          </cell>
          <cell r="AP364">
            <v>18.774193548387096</v>
          </cell>
          <cell r="AQ364">
            <v>40</v>
          </cell>
          <cell r="AR364">
            <v>32</v>
          </cell>
          <cell r="AS364">
            <v>27</v>
          </cell>
          <cell r="AT364">
            <v>45548.357638888891</v>
          </cell>
          <cell r="AU364">
            <v>45543.357638888891</v>
          </cell>
          <cell r="AV364"/>
          <cell r="AW364"/>
          <cell r="AX364"/>
          <cell r="AY364"/>
          <cell r="AZ364"/>
          <cell r="BA364"/>
          <cell r="BB364"/>
          <cell r="BC364"/>
          <cell r="BD364" t="str">
            <v>PAID</v>
          </cell>
          <cell r="BE364"/>
          <cell r="BF364">
            <v>45519.357638888891</v>
          </cell>
          <cell r="BG364">
            <v>145.64236111110949</v>
          </cell>
          <cell r="BH364">
            <v>45516</v>
          </cell>
          <cell r="BI364">
            <v>45665</v>
          </cell>
        </row>
        <row r="365">
          <cell r="E365" t="str">
            <v>X24093540862</v>
          </cell>
          <cell r="F365" t="str">
            <v>NINA RACHEL TORRES DE VERA</v>
          </cell>
          <cell r="G365" t="str">
            <v>BLUEBIRD LANE, BF-PILAR SOUTHVILLE, LAS PINAS CITY</v>
          </cell>
          <cell r="H365" t="str">
            <v>LAS PIÑAS CITY</v>
          </cell>
          <cell r="I365" t="str">
            <v>PARAÑAQUE</v>
          </cell>
          <cell r="J365"/>
          <cell r="K365"/>
          <cell r="L365" t="str">
            <v>ECOM</v>
          </cell>
          <cell r="M365" t="str">
            <v>FCOMP</v>
          </cell>
          <cell r="N365" t="str">
            <v>RRG</v>
          </cell>
          <cell r="O365">
            <v>27.3903</v>
          </cell>
          <cell r="P365"/>
          <cell r="Q365">
            <v>37.450000000000003</v>
          </cell>
          <cell r="R365">
            <v>42.8</v>
          </cell>
          <cell r="S365" t="str">
            <v>MODIFICATION</v>
          </cell>
          <cell r="T365">
            <v>220395.74</v>
          </cell>
          <cell r="U365">
            <v>22056.69</v>
          </cell>
          <cell r="V365"/>
          <cell r="W365">
            <v>0</v>
          </cell>
          <cell r="X365">
            <v>45581.479699074072</v>
          </cell>
          <cell r="Y365">
            <v>45586.633333333331</v>
          </cell>
          <cell r="Z365">
            <v>45584</v>
          </cell>
          <cell r="AA365"/>
          <cell r="AB365">
            <v>45628</v>
          </cell>
          <cell r="AC365"/>
          <cell r="AD365">
            <v>46.520300925927586</v>
          </cell>
          <cell r="AE365">
            <v>41.366666666668607</v>
          </cell>
          <cell r="AF365">
            <v>-45628</v>
          </cell>
          <cell r="AG365">
            <v>45600.253892622459</v>
          </cell>
          <cell r="AH365">
            <v>45609.06034423536</v>
          </cell>
          <cell r="AI365">
            <v>45631.479699074072</v>
          </cell>
          <cell r="AJ365">
            <v>1.6023659207819501</v>
          </cell>
          <cell r="AK365">
            <v>-1140.7</v>
          </cell>
          <cell r="AL365">
            <v>20</v>
          </cell>
          <cell r="AM365">
            <v>36</v>
          </cell>
          <cell r="AN365">
            <v>21.774193548387096</v>
          </cell>
          <cell r="AO365">
            <v>27.58064516129032</v>
          </cell>
          <cell r="AP365">
            <v>18.774193548387096</v>
          </cell>
          <cell r="AQ365">
            <v>40</v>
          </cell>
          <cell r="AR365">
            <v>32</v>
          </cell>
          <cell r="AS365">
            <v>27</v>
          </cell>
          <cell r="AT365">
            <v>45660</v>
          </cell>
          <cell r="AU365">
            <v>45655</v>
          </cell>
          <cell r="AV365"/>
          <cell r="AW365"/>
          <cell r="AX365"/>
          <cell r="AY365"/>
          <cell r="AZ365"/>
          <cell r="BA365"/>
          <cell r="BB365"/>
          <cell r="BC365"/>
          <cell r="BD365" t="str">
            <v>CHECKING OF SERVICE ITEMS</v>
          </cell>
          <cell r="BE365"/>
          <cell r="BF365">
            <v>45631</v>
          </cell>
          <cell r="BG365">
            <v>48</v>
          </cell>
          <cell r="BH365">
            <v>45625</v>
          </cell>
          <cell r="BI365">
            <v>45679</v>
          </cell>
        </row>
        <row r="366">
          <cell r="E366" t="str">
            <v>X23114346770</v>
          </cell>
          <cell r="F366" t="str">
            <v>EASY SHOP SHOPPING CENTER CORP.</v>
          </cell>
          <cell r="G366" t="str">
            <v>NAGA, PULANGLUPA I, LAS PINAS CITY</v>
          </cell>
          <cell r="H366" t="str">
            <v>LAS PIÑAS CITY</v>
          </cell>
          <cell r="I366" t="str">
            <v>PARAÑAQUE</v>
          </cell>
          <cell r="J366" t="str">
            <v>March 7 target</v>
          </cell>
          <cell r="K366" t="str">
            <v>W/O ISSUE</v>
          </cell>
          <cell r="L366" t="str">
            <v>AVECO</v>
          </cell>
          <cell r="M366" t="str">
            <v>FCOMP</v>
          </cell>
          <cell r="N366" t="str">
            <v>RRG</v>
          </cell>
          <cell r="O366">
            <v>47.819499999999991</v>
          </cell>
          <cell r="P366"/>
          <cell r="Q366">
            <v>107.05</v>
          </cell>
          <cell r="R366">
            <v>105</v>
          </cell>
          <cell r="S366" t="str">
            <v>NEW</v>
          </cell>
          <cell r="T366">
            <v>520469.64</v>
          </cell>
          <cell r="U366">
            <v>51693.96</v>
          </cell>
          <cell r="V366"/>
          <cell r="W366">
            <v>0</v>
          </cell>
          <cell r="X366">
            <v>45334.659722222219</v>
          </cell>
          <cell r="Y366">
            <v>45345.604861111111</v>
          </cell>
          <cell r="Z366">
            <v>45336</v>
          </cell>
          <cell r="AA366"/>
          <cell r="AB366">
            <v>45363.332638888889</v>
          </cell>
          <cell r="AC366"/>
          <cell r="AD366">
            <v>28.672916666670062</v>
          </cell>
          <cell r="AE366">
            <v>17.727777777778101</v>
          </cell>
          <cell r="AF366">
            <v>-45363.332638888889</v>
          </cell>
          <cell r="AG366">
            <v>45354.105765387685</v>
          </cell>
          <cell r="AH366">
            <v>45363.091376898476</v>
          </cell>
          <cell r="AI366">
            <v>45384.659722222219</v>
          </cell>
          <cell r="AJ366">
            <v>0.95806139823729297</v>
          </cell>
          <cell r="AK366">
            <v>-1030.9848327020202</v>
          </cell>
          <cell r="AL366">
            <v>26</v>
          </cell>
          <cell r="AM366">
            <v>32</v>
          </cell>
          <cell r="AN366">
            <v>22.446043165467625</v>
          </cell>
          <cell r="AO366">
            <v>28.431654676258994</v>
          </cell>
          <cell r="AP366">
            <v>19.446043165467625</v>
          </cell>
          <cell r="AQ366">
            <v>44</v>
          </cell>
          <cell r="AR366">
            <v>35.200000000000003</v>
          </cell>
          <cell r="AS366">
            <v>30.200000000000003</v>
          </cell>
          <cell r="AT366">
            <v>45398.532638888886</v>
          </cell>
          <cell r="AU366">
            <v>45393.532638888886</v>
          </cell>
          <cell r="AV366"/>
          <cell r="AW366"/>
          <cell r="AX366"/>
          <cell r="AY366"/>
          <cell r="AZ366"/>
          <cell r="BA366"/>
          <cell r="BB366"/>
          <cell r="BC366"/>
          <cell r="BD366" t="str">
            <v>ON GOING MAT RETURN</v>
          </cell>
          <cell r="BE366"/>
          <cell r="BF366">
            <v>45366.332638888889</v>
          </cell>
          <cell r="BG366">
            <v>314.66736111111095</v>
          </cell>
          <cell r="BH366">
            <v>45363</v>
          </cell>
          <cell r="BI366">
            <v>45681</v>
          </cell>
        </row>
        <row r="367">
          <cell r="E367" t="str">
            <v>X24030782714</v>
          </cell>
          <cell r="F367" t="str">
            <v>C N C CONSTRUCTION &amp; DEV'T. CORPORATION</v>
          </cell>
          <cell r="G367" t="str">
            <v>BANNER, 4TH ESTATE SUBD, PARANAQUE</v>
          </cell>
          <cell r="H367" t="str">
            <v>PARAÑAQUE CITY</v>
          </cell>
          <cell r="I367" t="str">
            <v>PARAÑAQUE</v>
          </cell>
          <cell r="J367" t="str">
            <v>for completion 8/29/2024 (conjunct to X24030782696)</v>
          </cell>
          <cell r="K367" t="str">
            <v>W/O ISSUE</v>
          </cell>
          <cell r="L367" t="str">
            <v>CHALLENGER</v>
          </cell>
          <cell r="M367" t="str">
            <v>COMP</v>
          </cell>
          <cell r="N367" t="str">
            <v>JSP</v>
          </cell>
          <cell r="O367">
            <v>12.6</v>
          </cell>
          <cell r="P367"/>
          <cell r="Q367">
            <v>17.25</v>
          </cell>
          <cell r="R367">
            <v>16</v>
          </cell>
          <cell r="S367" t="str">
            <v>NEW</v>
          </cell>
          <cell r="T367">
            <v>136450.29999999999</v>
          </cell>
          <cell r="U367">
            <v>10146.709999999999</v>
          </cell>
          <cell r="V367"/>
          <cell r="W367">
            <v>0</v>
          </cell>
          <cell r="X367">
            <v>45519.674305555556</v>
          </cell>
          <cell r="Y367">
            <v>45525.447222222225</v>
          </cell>
          <cell r="Z367">
            <v>45524</v>
          </cell>
          <cell r="AA367"/>
          <cell r="AB367">
            <v>45542.381944444445</v>
          </cell>
          <cell r="AC367">
            <v>45862</v>
          </cell>
          <cell r="AD367">
            <v>22.707638888889051</v>
          </cell>
          <cell r="AE367">
            <v>16.934722222220444</v>
          </cell>
          <cell r="AF367">
            <v>319.61805555555475</v>
          </cell>
          <cell r="AG367">
            <v>45538.448499103943</v>
          </cell>
          <cell r="AH367">
            <v>45547.254950716844</v>
          </cell>
          <cell r="AI367">
            <v>45569.674305555556</v>
          </cell>
          <cell r="AJ367">
            <v>0.78215200617284508</v>
          </cell>
          <cell r="AK367">
            <v>7.9904513888888689</v>
          </cell>
          <cell r="AL367">
            <v>20</v>
          </cell>
          <cell r="AM367">
            <v>36</v>
          </cell>
          <cell r="AN367">
            <v>21.774193548387096</v>
          </cell>
          <cell r="AO367">
            <v>27.58064516129032</v>
          </cell>
          <cell r="AP367">
            <v>18.774193548387096</v>
          </cell>
          <cell r="AQ367">
            <v>40</v>
          </cell>
          <cell r="AR367">
            <v>32</v>
          </cell>
          <cell r="AS367">
            <v>27</v>
          </cell>
          <cell r="AT367">
            <v>45574.381944444445</v>
          </cell>
          <cell r="AU367">
            <v>45569.381944444445</v>
          </cell>
          <cell r="AV367"/>
          <cell r="AW367"/>
          <cell r="AX367"/>
          <cell r="AY367"/>
          <cell r="AZ367"/>
          <cell r="BA367"/>
          <cell r="BB367"/>
          <cell r="BC367"/>
          <cell r="BD367" t="str">
            <v>PAID</v>
          </cell>
          <cell r="BE367"/>
          <cell r="BF367">
            <v>45545.381944444445</v>
          </cell>
          <cell r="BG367">
            <v>133.61805555555475</v>
          </cell>
          <cell r="BH367">
            <v>45907</v>
          </cell>
          <cell r="BI367">
            <v>45679</v>
          </cell>
        </row>
        <row r="368">
          <cell r="E368" t="str">
            <v>X24062484988</v>
          </cell>
          <cell r="F368" t="str">
            <v>TRISTAN U. LOBENDINO</v>
          </cell>
          <cell r="G368" t="str">
            <v>BLOCK 17, LINDENWOOD RESIDENCES, MUNTINLUPA</v>
          </cell>
          <cell r="H368" t="str">
            <v>MUNTINLUPA CITY</v>
          </cell>
          <cell r="I368" t="str">
            <v>PARAÑAQUE</v>
          </cell>
          <cell r="J368" t="str">
            <v>sabit dt meter Aug 19</v>
          </cell>
          <cell r="K368" t="str">
            <v>W/O ISSUE</v>
          </cell>
          <cell r="L368" t="str">
            <v>POWERHOUSE</v>
          </cell>
          <cell r="M368" t="str">
            <v>FCOMP</v>
          </cell>
          <cell r="N368" t="str">
            <v>JSP</v>
          </cell>
          <cell r="O368">
            <v>15.017300000000001</v>
          </cell>
          <cell r="P368"/>
          <cell r="Q368">
            <v>20.38</v>
          </cell>
          <cell r="R368">
            <v>38</v>
          </cell>
          <cell r="S368" t="str">
            <v>NEW</v>
          </cell>
          <cell r="T368">
            <v>186878.85</v>
          </cell>
          <cell r="U368">
            <v>11715.55</v>
          </cell>
          <cell r="V368"/>
          <cell r="W368">
            <v>0</v>
          </cell>
          <cell r="X368">
            <v>45504.554166666669</v>
          </cell>
          <cell r="Y368">
            <v>45509.600694444445</v>
          </cell>
          <cell r="Z368">
            <v>45507</v>
          </cell>
          <cell r="AA368"/>
          <cell r="AB368">
            <v>45520.581944444442</v>
          </cell>
          <cell r="AC368"/>
          <cell r="AD368">
            <v>16.027777777773736</v>
          </cell>
          <cell r="AE368">
            <v>10.98124999999709</v>
          </cell>
          <cell r="AF368">
            <v>-45520.581944444442</v>
          </cell>
          <cell r="AG368">
            <v>45523.328360215055</v>
          </cell>
          <cell r="AH368">
            <v>45532.134811827957</v>
          </cell>
          <cell r="AI368">
            <v>45554.554166666669</v>
          </cell>
          <cell r="AJ368">
            <v>0.55206790123442862</v>
          </cell>
          <cell r="AK368">
            <v>-1138.014548611111</v>
          </cell>
          <cell r="AL368">
            <v>20</v>
          </cell>
          <cell r="AM368">
            <v>36</v>
          </cell>
          <cell r="AN368">
            <v>21.774193548387096</v>
          </cell>
          <cell r="AO368">
            <v>27.58064516129032</v>
          </cell>
          <cell r="AP368">
            <v>18.774193548387096</v>
          </cell>
          <cell r="AQ368">
            <v>40</v>
          </cell>
          <cell r="AR368">
            <v>32</v>
          </cell>
          <cell r="AS368">
            <v>27</v>
          </cell>
          <cell r="AT368">
            <v>45552.581944444442</v>
          </cell>
          <cell r="AU368">
            <v>45547.581944444442</v>
          </cell>
          <cell r="AV368"/>
          <cell r="AW368"/>
          <cell r="AX368"/>
          <cell r="AY368"/>
          <cell r="AZ368"/>
          <cell r="BA368"/>
          <cell r="BB368"/>
          <cell r="BC368"/>
          <cell r="BD368" t="str">
            <v>FOR AUDIT</v>
          </cell>
          <cell r="BE368"/>
          <cell r="BF368">
            <v>45523.581944444442</v>
          </cell>
          <cell r="BG368">
            <v>157.41805555555766</v>
          </cell>
          <cell r="BH368">
            <v>45520</v>
          </cell>
          <cell r="BI368">
            <v>45681</v>
          </cell>
        </row>
        <row r="369">
          <cell r="E369" t="str">
            <v>X24020406218</v>
          </cell>
          <cell r="F369" t="str">
            <v>LAS PINAS RENAL CARE CENTER INC.</v>
          </cell>
          <cell r="G369" t="str">
            <v>PHILAMLIFE, PAMPLONA II, LAS PINAS CITY</v>
          </cell>
          <cell r="H369" t="str">
            <v>LAS PIÑAS CITY</v>
          </cell>
          <cell r="I369" t="str">
            <v>PARAÑAQUE</v>
          </cell>
          <cell r="J369"/>
          <cell r="K369" t="str">
            <v>W/O ISSUE</v>
          </cell>
          <cell r="L369" t="str">
            <v>POWERHOUSE</v>
          </cell>
          <cell r="M369" t="str">
            <v>FCOMP</v>
          </cell>
          <cell r="N369" t="str">
            <v>JSP</v>
          </cell>
          <cell r="O369">
            <v>3.92</v>
          </cell>
          <cell r="P369"/>
          <cell r="Q369">
            <v>50.42</v>
          </cell>
          <cell r="R369">
            <v>83</v>
          </cell>
          <cell r="S369" t="str">
            <v>NEW</v>
          </cell>
          <cell r="T369">
            <v>80349.11</v>
          </cell>
          <cell r="U369">
            <v>28678.28</v>
          </cell>
          <cell r="V369"/>
          <cell r="W369">
            <v>0</v>
          </cell>
          <cell r="X369">
            <v>45355.785416666666</v>
          </cell>
          <cell r="Y369">
            <v>45359.51666666667</v>
          </cell>
          <cell r="Z369">
            <v>45356</v>
          </cell>
          <cell r="AA369"/>
          <cell r="AB369">
            <v>45359.627083333333</v>
          </cell>
          <cell r="AC369"/>
          <cell r="AD369">
            <v>3.8416666666671517</v>
          </cell>
          <cell r="AE369">
            <v>0.11041666666278616</v>
          </cell>
          <cell r="AF369">
            <v>-45359.627083333333</v>
          </cell>
          <cell r="AG369">
            <v>45373.859796831952</v>
          </cell>
          <cell r="AH369">
            <v>45382.479631542701</v>
          </cell>
          <cell r="AI369">
            <v>45405.785416666666</v>
          </cell>
          <cell r="AJ369">
            <v>0.13671813725491921</v>
          </cell>
          <cell r="AK369">
            <v>-1133.9906770833334</v>
          </cell>
          <cell r="AL369">
            <v>20</v>
          </cell>
          <cell r="AM369">
            <v>34</v>
          </cell>
          <cell r="AN369">
            <v>21.074380165289259</v>
          </cell>
          <cell r="AO369">
            <v>26.694214876033058</v>
          </cell>
          <cell r="AP369">
            <v>18.074380165289259</v>
          </cell>
          <cell r="AQ369">
            <v>40</v>
          </cell>
          <cell r="AR369">
            <v>32</v>
          </cell>
          <cell r="AS369">
            <v>27</v>
          </cell>
          <cell r="AT369">
            <v>45391.627083333333</v>
          </cell>
          <cell r="AU369">
            <v>45386.627083333333</v>
          </cell>
          <cell r="AV369"/>
          <cell r="AW369"/>
          <cell r="AX369"/>
          <cell r="AY369"/>
          <cell r="AZ369"/>
          <cell r="BA369"/>
          <cell r="BB369"/>
          <cell r="BC369"/>
          <cell r="BD369" t="str">
            <v>FOR AUDIT</v>
          </cell>
          <cell r="BE369"/>
          <cell r="BF369">
            <v>45362.627083333333</v>
          </cell>
          <cell r="BG369">
            <v>318.37291666666715</v>
          </cell>
          <cell r="BH369">
            <v>45359</v>
          </cell>
          <cell r="BI369">
            <v>45681</v>
          </cell>
        </row>
        <row r="370">
          <cell r="E370" t="str">
            <v>X23114561852</v>
          </cell>
          <cell r="F370" t="str">
            <v>JOSE DAYAG DASALLA</v>
          </cell>
          <cell r="G370" t="str">
            <v>Q. PAREDES, KATARUNGAN VILLAGE, MUNTINLUPA</v>
          </cell>
          <cell r="H370" t="str">
            <v>MUNTINLUPA CITY</v>
          </cell>
          <cell r="I370" t="str">
            <v>PARAÑAQUE</v>
          </cell>
          <cell r="J370"/>
          <cell r="K370" t="str">
            <v>W/O ISSUE</v>
          </cell>
          <cell r="L370" t="str">
            <v>POWERHOUSE</v>
          </cell>
          <cell r="M370" t="str">
            <v>COMP</v>
          </cell>
          <cell r="N370" t="str">
            <v>JSP</v>
          </cell>
          <cell r="O370">
            <v>7.2599999999999989</v>
          </cell>
          <cell r="P370"/>
          <cell r="Q370">
            <v>32.82</v>
          </cell>
          <cell r="R370">
            <v>12</v>
          </cell>
          <cell r="S370" t="str">
            <v>NEW</v>
          </cell>
          <cell r="T370">
            <v>57039.92</v>
          </cell>
          <cell r="U370">
            <v>18695.209999999995</v>
          </cell>
          <cell r="V370"/>
          <cell r="W370">
            <v>0</v>
          </cell>
          <cell r="X370">
            <v>45329.612500000003</v>
          </cell>
          <cell r="Y370">
            <v>45334.598611111112</v>
          </cell>
          <cell r="Z370">
            <v>45336</v>
          </cell>
          <cell r="AA370"/>
          <cell r="AB370">
            <v>45337.64166666667</v>
          </cell>
          <cell r="AC370">
            <v>45862</v>
          </cell>
          <cell r="AD370">
            <v>8.0291666666671517</v>
          </cell>
          <cell r="AE370">
            <v>3.0430555555576575</v>
          </cell>
          <cell r="AF370">
            <v>524.35833333332994</v>
          </cell>
          <cell r="AG370">
            <v>45348.386693548389</v>
          </cell>
          <cell r="AH370">
            <v>45357.193145161291</v>
          </cell>
          <cell r="AI370">
            <v>45379.612500000003</v>
          </cell>
          <cell r="AJ370">
            <v>0.27656018518520187</v>
          </cell>
          <cell r="AK370">
            <v>13.108958333333248</v>
          </cell>
          <cell r="AL370">
            <v>20</v>
          </cell>
          <cell r="AM370">
            <v>36</v>
          </cell>
          <cell r="AN370">
            <v>21.774193548387096</v>
          </cell>
          <cell r="AO370">
            <v>27.58064516129032</v>
          </cell>
          <cell r="AP370">
            <v>18.774193548387096</v>
          </cell>
          <cell r="AQ370">
            <v>40</v>
          </cell>
          <cell r="AR370">
            <v>32</v>
          </cell>
          <cell r="AS370">
            <v>27</v>
          </cell>
          <cell r="AT370">
            <v>45369.64166666667</v>
          </cell>
          <cell r="AU370">
            <v>45364.64166666667</v>
          </cell>
          <cell r="AV370"/>
          <cell r="AW370"/>
          <cell r="AX370"/>
          <cell r="AY370"/>
          <cell r="AZ370"/>
          <cell r="BA370"/>
          <cell r="BB370"/>
          <cell r="BC370"/>
          <cell r="BD370" t="str">
            <v>PAID</v>
          </cell>
          <cell r="BE370"/>
          <cell r="BF370">
            <v>45340.64166666667</v>
          </cell>
          <cell r="BG370">
            <v>340.35833333332994</v>
          </cell>
          <cell r="BH370">
            <v>45337</v>
          </cell>
          <cell r="BI370">
            <v>45681</v>
          </cell>
        </row>
        <row r="371">
          <cell r="E371" t="str">
            <v>X22073204444</v>
          </cell>
          <cell r="F371" t="str">
            <v>MAXTRONIX INC.</v>
          </cell>
          <cell r="G371" t="str">
            <v>MON-EL, MON-EL SUBD, PARANAQUE</v>
          </cell>
          <cell r="H371" t="str">
            <v>PARAÑAQUE CITY</v>
          </cell>
          <cell r="I371" t="str">
            <v>PARAÑAQUE</v>
          </cell>
          <cell r="J371" t="str">
            <v>Energized 9/14/2024</v>
          </cell>
          <cell r="K371" t="str">
            <v>W/O ISSUE</v>
          </cell>
          <cell r="L371" t="str">
            <v>VJC</v>
          </cell>
          <cell r="M371" t="str">
            <v>FCOMP</v>
          </cell>
          <cell r="N371" t="str">
            <v>JMM</v>
          </cell>
          <cell r="O371">
            <v>58.911499999999997</v>
          </cell>
          <cell r="P371"/>
          <cell r="Q371">
            <v>88.05</v>
          </cell>
          <cell r="R371">
            <v>65</v>
          </cell>
          <cell r="S371" t="str">
            <v>NEW</v>
          </cell>
          <cell r="T371">
            <v>309196.75</v>
          </cell>
          <cell r="U371">
            <v>47464.14</v>
          </cell>
          <cell r="V371"/>
          <cell r="W371">
            <v>0</v>
          </cell>
          <cell r="X371">
            <v>45524.620833333334</v>
          </cell>
          <cell r="Y371">
            <v>45526.558333333334</v>
          </cell>
          <cell r="Z371">
            <v>45526</v>
          </cell>
          <cell r="AA371"/>
          <cell r="AB371">
            <v>45549</v>
          </cell>
          <cell r="AC371"/>
          <cell r="AD371">
            <v>24.379166666665697</v>
          </cell>
          <cell r="AE371">
            <v>22.441666666665697</v>
          </cell>
          <cell r="AF371">
            <v>-45549</v>
          </cell>
          <cell r="AG371">
            <v>45543.921213561473</v>
          </cell>
          <cell r="AH371">
            <v>45552.867981622308</v>
          </cell>
          <cell r="AI371">
            <v>45574.620833333334</v>
          </cell>
          <cell r="AJ371">
            <v>0.81991315004259313</v>
          </cell>
          <cell r="AK371">
            <v>-1084.5</v>
          </cell>
          <cell r="AL371">
            <v>23</v>
          </cell>
          <cell r="AM371">
            <v>34</v>
          </cell>
          <cell r="AN371">
            <v>22.300380228136884</v>
          </cell>
          <cell r="AO371">
            <v>28.247148288973385</v>
          </cell>
          <cell r="AP371">
            <v>19.300380228136884</v>
          </cell>
          <cell r="AQ371">
            <v>42</v>
          </cell>
          <cell r="AR371">
            <v>33.6</v>
          </cell>
          <cell r="AS371">
            <v>28.6</v>
          </cell>
          <cell r="AT371">
            <v>45582.6</v>
          </cell>
          <cell r="AU371">
            <v>45577.599999999999</v>
          </cell>
          <cell r="AV371"/>
          <cell r="AW371"/>
          <cell r="AX371"/>
          <cell r="AY371"/>
          <cell r="AZ371"/>
          <cell r="BA371"/>
          <cell r="BB371"/>
          <cell r="BC371"/>
          <cell r="BD371" t="str">
            <v>FOR AUDIT</v>
          </cell>
          <cell r="BE371"/>
          <cell r="BF371">
            <v>45552</v>
          </cell>
          <cell r="BG371">
            <v>130</v>
          </cell>
          <cell r="BH371">
            <v>45549</v>
          </cell>
          <cell r="BI371">
            <v>45682</v>
          </cell>
        </row>
        <row r="372">
          <cell r="E372" t="str">
            <v>X23114506759</v>
          </cell>
          <cell r="F372" t="str">
            <v>CITRA MINA SEAFOOD CORPORATION</v>
          </cell>
          <cell r="G372" t="str">
            <v>MULTINATIONAL, MULTINATIONAL VILL, PARANAQUE</v>
          </cell>
          <cell r="H372" t="str">
            <v>PARAÑAQUE CITY</v>
          </cell>
          <cell r="I372" t="str">
            <v>PARAÑAQUE</v>
          </cell>
          <cell r="J372"/>
          <cell r="K372"/>
          <cell r="L372" t="str">
            <v>VJC</v>
          </cell>
          <cell r="M372" t="str">
            <v>FCOMP</v>
          </cell>
          <cell r="N372" t="str">
            <v>JMM</v>
          </cell>
          <cell r="O372">
            <v>35.79</v>
          </cell>
          <cell r="P372"/>
          <cell r="Q372">
            <v>599.82000000000005</v>
          </cell>
          <cell r="R372">
            <v>0</v>
          </cell>
          <cell r="S372" t="str">
            <v>MODIFICATION</v>
          </cell>
          <cell r="T372">
            <v>1822047.68</v>
          </cell>
          <cell r="U372">
            <v>28820.78</v>
          </cell>
          <cell r="V372">
            <v>7368.25</v>
          </cell>
          <cell r="W372">
            <v>0.25565754986506267</v>
          </cell>
          <cell r="X372">
            <v>45610.627337962964</v>
          </cell>
          <cell r="Y372">
            <v>45616.381944444445</v>
          </cell>
          <cell r="Z372">
            <v>45617</v>
          </cell>
          <cell r="AA372"/>
          <cell r="AB372">
            <v>45619</v>
          </cell>
          <cell r="AC372"/>
          <cell r="AD372">
            <v>8.372662037036207</v>
          </cell>
          <cell r="AE372">
            <v>2.6180555555547471</v>
          </cell>
          <cell r="AF372">
            <v>-45619</v>
          </cell>
          <cell r="AG372">
            <v>45635.462389509354</v>
          </cell>
          <cell r="AH372">
            <v>45645.885069921729</v>
          </cell>
          <cell r="AI372">
            <v>45660.627337962964</v>
          </cell>
          <cell r="AJ372">
            <v>0.22559672710903111</v>
          </cell>
          <cell r="AK372">
            <v>-829.43636363636358</v>
          </cell>
          <cell r="AL372">
            <v>40</v>
          </cell>
          <cell r="AM372">
            <v>36</v>
          </cell>
          <cell r="AN372">
            <v>27.835051546391753</v>
          </cell>
          <cell r="AO372">
            <v>35.257731958762882</v>
          </cell>
          <cell r="AP372">
            <v>24.835051546391753</v>
          </cell>
          <cell r="AQ372">
            <v>55</v>
          </cell>
          <cell r="AR372">
            <v>44</v>
          </cell>
          <cell r="AS372">
            <v>39</v>
          </cell>
          <cell r="AT372">
            <v>45663</v>
          </cell>
          <cell r="AU372">
            <v>45658</v>
          </cell>
          <cell r="AV372"/>
          <cell r="AW372"/>
          <cell r="AX372"/>
          <cell r="AY372"/>
          <cell r="AZ372"/>
          <cell r="BA372"/>
          <cell r="BB372"/>
          <cell r="BC372"/>
          <cell r="BD372" t="str">
            <v>FOR AUDIT</v>
          </cell>
          <cell r="BE372" t="str">
            <v>PARTIALLY BILLED 03/26/2025</v>
          </cell>
          <cell r="BF372">
            <v>45622</v>
          </cell>
          <cell r="BG372">
            <v>60</v>
          </cell>
          <cell r="BH372">
            <v>45619</v>
          </cell>
          <cell r="BI372">
            <v>45682</v>
          </cell>
        </row>
        <row r="373">
          <cell r="E373" t="str">
            <v>X24104277345</v>
          </cell>
          <cell r="F373" t="str">
            <v>OSAVE TRADING PHILIPPINES CORPORATION</v>
          </cell>
          <cell r="G373" t="str">
            <v>DIEGO SILANG, AFPOVAI PHASE 2, TAGUIG CITY</v>
          </cell>
          <cell r="H373" t="str">
            <v>TAGUIG CITY</v>
          </cell>
          <cell r="I373" t="str">
            <v>PARAÑAQUE</v>
          </cell>
          <cell r="J373"/>
          <cell r="K373"/>
          <cell r="L373" t="str">
            <v>VJC</v>
          </cell>
          <cell r="M373" t="str">
            <v>FCOMP</v>
          </cell>
          <cell r="N373" t="str">
            <v>JMM</v>
          </cell>
          <cell r="O373">
            <v>13.010300000000001</v>
          </cell>
          <cell r="P373"/>
          <cell r="Q373">
            <v>17.63</v>
          </cell>
          <cell r="R373">
            <v>17</v>
          </cell>
          <cell r="S373" t="str">
            <v>NEW</v>
          </cell>
          <cell r="T373">
            <v>138589.74</v>
          </cell>
          <cell r="U373">
            <v>10476.86</v>
          </cell>
          <cell r="V373">
            <v>6804.57</v>
          </cell>
          <cell r="W373">
            <v>0.6494856283275714</v>
          </cell>
          <cell r="X373">
            <v>45618.597187500003</v>
          </cell>
          <cell r="Y373">
            <v>45624.354166666664</v>
          </cell>
          <cell r="Z373">
            <v>45623</v>
          </cell>
          <cell r="AA373"/>
          <cell r="AB373">
            <v>45647</v>
          </cell>
          <cell r="AC373"/>
          <cell r="AD373">
            <v>28.402812499996799</v>
          </cell>
          <cell r="AE373">
            <v>22.645833333335759</v>
          </cell>
          <cell r="AF373">
            <v>-45647</v>
          </cell>
          <cell r="AG373">
            <v>45637.37138104839</v>
          </cell>
          <cell r="AH373">
            <v>45646.177832661291</v>
          </cell>
          <cell r="AI373">
            <v>45668.597187500003</v>
          </cell>
          <cell r="AJ373">
            <v>0.97831909722211186</v>
          </cell>
          <cell r="AK373">
            <v>-1141.175</v>
          </cell>
          <cell r="AL373">
            <v>20</v>
          </cell>
          <cell r="AM373">
            <v>36</v>
          </cell>
          <cell r="AN373">
            <v>21.774193548387096</v>
          </cell>
          <cell r="AO373">
            <v>27.58064516129032</v>
          </cell>
          <cell r="AP373">
            <v>18.774193548387096</v>
          </cell>
          <cell r="AQ373">
            <v>40</v>
          </cell>
          <cell r="AR373">
            <v>32</v>
          </cell>
          <cell r="AS373">
            <v>27</v>
          </cell>
          <cell r="AT373">
            <v>45679</v>
          </cell>
          <cell r="AU373">
            <v>45674</v>
          </cell>
          <cell r="AV373"/>
          <cell r="AW373"/>
          <cell r="AX373"/>
          <cell r="AY373"/>
          <cell r="AZ373"/>
          <cell r="BA373"/>
          <cell r="BB373"/>
          <cell r="BC373"/>
          <cell r="BD373" t="str">
            <v>FOR AUDIT</v>
          </cell>
          <cell r="BE373"/>
          <cell r="BF373">
            <v>45650</v>
          </cell>
          <cell r="BG373">
            <v>32</v>
          </cell>
          <cell r="BH373">
            <v>45647</v>
          </cell>
          <cell r="BI373">
            <v>45682</v>
          </cell>
        </row>
        <row r="374">
          <cell r="E374" t="str">
            <v>X24114451220</v>
          </cell>
          <cell r="F374" t="str">
            <v>GRNN LIRAM SERVICES INC.</v>
          </cell>
          <cell r="G374" t="str">
            <v>STA. MARIA, TAGUIG BAGUMBAYAN INDL ASS INC, TAGUIG CITY</v>
          </cell>
          <cell r="H374" t="str">
            <v>TAGUIG CITY</v>
          </cell>
          <cell r="I374" t="str">
            <v>PARAÑAQUE</v>
          </cell>
          <cell r="J374"/>
          <cell r="K374"/>
          <cell r="L374" t="str">
            <v>ECOM</v>
          </cell>
          <cell r="M374" t="str">
            <v>TECO</v>
          </cell>
          <cell r="N374" t="str">
            <v>RRG</v>
          </cell>
          <cell r="O374">
            <v>407.77809999999999</v>
          </cell>
          <cell r="P374"/>
          <cell r="Q374">
            <v>562.53</v>
          </cell>
          <cell r="R374">
            <v>526</v>
          </cell>
          <cell r="S374" t="str">
            <v>MODIFICATION</v>
          </cell>
          <cell r="T374">
            <v>1794932.63</v>
          </cell>
          <cell r="U374">
            <v>328413.77</v>
          </cell>
          <cell r="V374">
            <v>348616.37</v>
          </cell>
          <cell r="W374">
            <v>1.0615156910138086</v>
          </cell>
          <cell r="X374">
            <v>45624.584027777775</v>
          </cell>
          <cell r="Y374">
            <v>45625.517361111109</v>
          </cell>
          <cell r="Z374">
            <v>45629</v>
          </cell>
          <cell r="AA374">
            <v>45644</v>
          </cell>
          <cell r="AB374">
            <v>45644</v>
          </cell>
          <cell r="AC374">
            <v>45847</v>
          </cell>
          <cell r="AD374">
            <v>19.415972222224809</v>
          </cell>
          <cell r="AE374">
            <v>18.482638888890506</v>
          </cell>
          <cell r="AF374">
            <v>203</v>
          </cell>
          <cell r="AG374">
            <v>45641.354801416746</v>
          </cell>
          <cell r="AH374">
            <v>45649.627007720468</v>
          </cell>
          <cell r="AI374">
            <v>45674.584027777775</v>
          </cell>
          <cell r="AJ374">
            <v>0.73654068538657147</v>
          </cell>
          <cell r="AK374">
            <v>3.6909090909090909</v>
          </cell>
          <cell r="AL374">
            <v>40</v>
          </cell>
          <cell r="AM374">
            <v>23</v>
          </cell>
          <cell r="AN374">
            <v>19.770773638968482</v>
          </cell>
          <cell r="AO374">
            <v>25.04297994269341</v>
          </cell>
          <cell r="AP374">
            <v>16.770773638968482</v>
          </cell>
          <cell r="AQ374">
            <v>55</v>
          </cell>
          <cell r="AR374">
            <v>44</v>
          </cell>
          <cell r="AS374">
            <v>39</v>
          </cell>
          <cell r="AT374">
            <v>45688</v>
          </cell>
          <cell r="AU374">
            <v>45683</v>
          </cell>
          <cell r="AV374"/>
          <cell r="AW374"/>
          <cell r="AX374"/>
          <cell r="AY374"/>
          <cell r="AZ374"/>
          <cell r="BA374"/>
          <cell r="BB374"/>
          <cell r="BC374"/>
          <cell r="BD374" t="str">
            <v>PAID</v>
          </cell>
          <cell r="BE374" t="str">
            <v>WITH BACKJOB</v>
          </cell>
          <cell r="BF374">
            <v>45647</v>
          </cell>
          <cell r="BG374">
            <v>35</v>
          </cell>
          <cell r="BH374">
            <v>45644</v>
          </cell>
          <cell r="BI374">
            <v>45682</v>
          </cell>
        </row>
        <row r="375">
          <cell r="E375" t="str">
            <v>X24114521247</v>
          </cell>
          <cell r="F375" t="str">
            <v>LILIAN V KHADKA</v>
          </cell>
          <cell r="G375" t="str">
            <v>MILAN, MERVILLE SUBD, PARANAQUE</v>
          </cell>
          <cell r="H375" t="str">
            <v>PARAÑAQUE CITY</v>
          </cell>
          <cell r="I375" t="str">
            <v>PARAÑAQUE</v>
          </cell>
          <cell r="J375"/>
          <cell r="K375" t="str">
            <v>W/O ISSUE</v>
          </cell>
          <cell r="L375" t="str">
            <v>VJC</v>
          </cell>
          <cell r="M375" t="str">
            <v>TECO</v>
          </cell>
          <cell r="N375" t="str">
            <v>JMM</v>
          </cell>
          <cell r="O375">
            <v>12.693300000000001</v>
          </cell>
          <cell r="P375"/>
          <cell r="Q375">
            <v>17.38</v>
          </cell>
          <cell r="R375">
            <v>39</v>
          </cell>
          <cell r="S375" t="str">
            <v>NEW</v>
          </cell>
          <cell r="T375">
            <v>181978.29</v>
          </cell>
          <cell r="U375">
            <v>10221.6</v>
          </cell>
          <cell r="V375">
            <v>10221.6</v>
          </cell>
          <cell r="W375">
            <v>1</v>
          </cell>
          <cell r="X375">
            <v>45636.651400462964</v>
          </cell>
          <cell r="Y375">
            <v>45642.588194444441</v>
          </cell>
          <cell r="Z375">
            <v>45643</v>
          </cell>
          <cell r="AA375"/>
          <cell r="AB375">
            <v>45649</v>
          </cell>
          <cell r="AC375">
            <v>45761.81527777778</v>
          </cell>
          <cell r="AD375">
            <v>12.348599537035625</v>
          </cell>
          <cell r="AE375">
            <v>6.4118055555591127</v>
          </cell>
          <cell r="AF375">
            <v>112.81527777777956</v>
          </cell>
          <cell r="AG375">
            <v>45655.425594011351</v>
          </cell>
          <cell r="AH375">
            <v>45664.232045624252</v>
          </cell>
          <cell r="AI375">
            <v>45686.651400462964</v>
          </cell>
          <cell r="AJ375">
            <v>0.42534065072011595</v>
          </cell>
          <cell r="AK375">
            <v>2.8203819444444891</v>
          </cell>
          <cell r="AL375">
            <v>20</v>
          </cell>
          <cell r="AM375">
            <v>36</v>
          </cell>
          <cell r="AN375">
            <v>21.774193548387096</v>
          </cell>
          <cell r="AO375">
            <v>27.58064516129032</v>
          </cell>
          <cell r="AP375">
            <v>18.774193548387096</v>
          </cell>
          <cell r="AQ375">
            <v>40</v>
          </cell>
          <cell r="AR375">
            <v>32</v>
          </cell>
          <cell r="AS375">
            <v>27</v>
          </cell>
          <cell r="AT375">
            <v>45681</v>
          </cell>
          <cell r="AU375">
            <v>45676</v>
          </cell>
          <cell r="AV375"/>
          <cell r="AW375"/>
          <cell r="AX375"/>
          <cell r="AY375"/>
          <cell r="AZ375"/>
          <cell r="BA375"/>
          <cell r="BB375"/>
          <cell r="BC375"/>
          <cell r="BD375" t="str">
            <v>PAID</v>
          </cell>
          <cell r="BE375"/>
          <cell r="BF375">
            <v>45652</v>
          </cell>
          <cell r="BG375">
            <v>30</v>
          </cell>
          <cell r="BH375">
            <v>45649</v>
          </cell>
          <cell r="BI375">
            <v>45682</v>
          </cell>
        </row>
        <row r="376">
          <cell r="E376" t="str">
            <v>X24104022459</v>
          </cell>
          <cell r="F376" t="str">
            <v>UNIOIL PETROLEUM PHILIPPINES INC.</v>
          </cell>
          <cell r="G376" t="str">
            <v>DOÑA SOLEDAD, BETTER LIVING SUBD, PARANAQUE</v>
          </cell>
          <cell r="H376" t="str">
            <v>PARAÑAQUE CITY</v>
          </cell>
          <cell r="I376" t="str">
            <v>PARAÑAQUE</v>
          </cell>
          <cell r="J376" t="str">
            <v>for scheduling</v>
          </cell>
          <cell r="K376" t="str">
            <v>W/O ISSUE</v>
          </cell>
          <cell r="L376" t="str">
            <v>CHALLENGER</v>
          </cell>
          <cell r="M376" t="str">
            <v>FCOMP</v>
          </cell>
          <cell r="N376" t="str">
            <v>JSP</v>
          </cell>
          <cell r="O376">
            <v>10.08</v>
          </cell>
          <cell r="P376"/>
          <cell r="Q376">
            <v>13.8</v>
          </cell>
          <cell r="R376">
            <v>32</v>
          </cell>
          <cell r="S376" t="str">
            <v>NEW</v>
          </cell>
          <cell r="T376">
            <v>39380.629999999997</v>
          </cell>
          <cell r="U376">
            <v>8117.16</v>
          </cell>
          <cell r="V376"/>
          <cell r="W376">
            <v>0</v>
          </cell>
          <cell r="X376">
            <v>45608.604166666664</v>
          </cell>
          <cell r="Y376">
            <v>45616.40347222222</v>
          </cell>
          <cell r="Z376">
            <v>45616</v>
          </cell>
          <cell r="AA376"/>
          <cell r="AB376">
            <v>45629.323611111111</v>
          </cell>
          <cell r="AC376"/>
          <cell r="AD376">
            <v>20.719444444446708</v>
          </cell>
          <cell r="AE376">
            <v>12.920138888890506</v>
          </cell>
          <cell r="AF376">
            <v>-45629.323611111111</v>
          </cell>
          <cell r="AG376">
            <v>45627.378360215051</v>
          </cell>
          <cell r="AH376">
            <v>45636.184811827952</v>
          </cell>
          <cell r="AI376">
            <v>45658.604166666664</v>
          </cell>
          <cell r="AJ376">
            <v>0.71366975308649772</v>
          </cell>
          <cell r="AK376">
            <v>-1140.7330902777778</v>
          </cell>
          <cell r="AL376">
            <v>20</v>
          </cell>
          <cell r="AM376">
            <v>36</v>
          </cell>
          <cell r="AN376">
            <v>21.774193548387096</v>
          </cell>
          <cell r="AO376">
            <v>27.58064516129032</v>
          </cell>
          <cell r="AP376">
            <v>18.774193548387096</v>
          </cell>
          <cell r="AQ376">
            <v>40</v>
          </cell>
          <cell r="AR376">
            <v>32</v>
          </cell>
          <cell r="AS376">
            <v>27</v>
          </cell>
          <cell r="AT376">
            <v>45661.323611111111</v>
          </cell>
          <cell r="AU376">
            <v>45656.323611111111</v>
          </cell>
          <cell r="AV376"/>
          <cell r="AW376"/>
          <cell r="AX376"/>
          <cell r="AY376"/>
          <cell r="AZ376"/>
          <cell r="BA376"/>
          <cell r="BB376"/>
          <cell r="BC376"/>
          <cell r="BD376" t="str">
            <v>FOR AUDIT</v>
          </cell>
          <cell r="BE376"/>
          <cell r="BF376">
            <v>45632.323611111111</v>
          </cell>
          <cell r="BG376">
            <v>48.676388888889051</v>
          </cell>
          <cell r="BH376">
            <v>45629</v>
          </cell>
          <cell r="BI376">
            <v>45681</v>
          </cell>
        </row>
        <row r="377">
          <cell r="E377" t="str">
            <v>X24041316086</v>
          </cell>
          <cell r="F377" t="str">
            <v>JASMIN VALDEZ SALVADOR</v>
          </cell>
          <cell r="G377" t="str">
            <v>BROOKSIDE, LEVITOWN PH 9 SUBD, PARANAQUE</v>
          </cell>
          <cell r="H377" t="str">
            <v>PARAÑAQUE CITY</v>
          </cell>
          <cell r="I377" t="str">
            <v>PARAÑAQUE</v>
          </cell>
          <cell r="J377"/>
          <cell r="K377"/>
          <cell r="L377" t="str">
            <v>CHALLENGER</v>
          </cell>
          <cell r="M377" t="str">
            <v>FCOMP</v>
          </cell>
          <cell r="N377" t="str">
            <v>JSP</v>
          </cell>
          <cell r="O377">
            <v>123.41759999999999</v>
          </cell>
          <cell r="P377"/>
          <cell r="Q377">
            <v>191.28</v>
          </cell>
          <cell r="R377">
            <v>81</v>
          </cell>
          <cell r="S377" t="str">
            <v>MODIFICATION</v>
          </cell>
          <cell r="T377">
            <v>621370.93000000005</v>
          </cell>
          <cell r="U377">
            <v>98654.43</v>
          </cell>
          <cell r="V377">
            <v>29271.7</v>
          </cell>
          <cell r="W377">
            <v>0.29670943311922232</v>
          </cell>
          <cell r="X377">
            <v>45573.708645833336</v>
          </cell>
          <cell r="Y377">
            <v>45579.396527777775</v>
          </cell>
          <cell r="Z377">
            <v>45576</v>
          </cell>
          <cell r="AA377"/>
          <cell r="AB377">
            <v>45588.338888888888</v>
          </cell>
          <cell r="AC377">
            <v>45880</v>
          </cell>
          <cell r="AD377">
            <v>14.630243055551546</v>
          </cell>
          <cell r="AE377">
            <v>8.9423611111124046</v>
          </cell>
          <cell r="AF377">
            <v>291.6611111111124</v>
          </cell>
          <cell r="AG377">
            <v>45594.053716255868</v>
          </cell>
          <cell r="AH377">
            <v>45603.279068368545</v>
          </cell>
          <cell r="AI377">
            <v>45623.708645833336</v>
          </cell>
          <cell r="AJ377">
            <v>0.47002138323265152</v>
          </cell>
          <cell r="AK377">
            <v>6.6286616161616454</v>
          </cell>
          <cell r="AL377">
            <v>26</v>
          </cell>
          <cell r="AM377">
            <v>34</v>
          </cell>
          <cell r="AN377">
            <v>23.345070422535212</v>
          </cell>
          <cell r="AO377">
            <v>29.570422535211268</v>
          </cell>
          <cell r="AP377">
            <v>20.345070422535212</v>
          </cell>
          <cell r="AQ377">
            <v>44</v>
          </cell>
          <cell r="AR377">
            <v>35.200000000000003</v>
          </cell>
          <cell r="AS377">
            <v>30.200000000000003</v>
          </cell>
          <cell r="AT377">
            <v>45623.538888888885</v>
          </cell>
          <cell r="AU377">
            <v>45618.538888888885</v>
          </cell>
          <cell r="AV377"/>
          <cell r="AW377"/>
          <cell r="AX377"/>
          <cell r="AY377"/>
          <cell r="AZ377"/>
          <cell r="BA377"/>
          <cell r="BB377"/>
          <cell r="BC377"/>
          <cell r="BD377" t="str">
            <v>PAID</v>
          </cell>
          <cell r="BE377"/>
          <cell r="BF377">
            <v>45591.338888888888</v>
          </cell>
          <cell r="BG377">
            <v>92.661111111112405</v>
          </cell>
          <cell r="BH377">
            <v>45588</v>
          </cell>
          <cell r="BI377">
            <v>45684</v>
          </cell>
        </row>
        <row r="378">
          <cell r="E378" t="str">
            <v>X24072870130</v>
          </cell>
          <cell r="F378" t="str">
            <v>RALPH LIM JOSEPH</v>
          </cell>
          <cell r="G378" t="str">
            <v>AGUIRRE, BF HOMES, PARANAQUE</v>
          </cell>
          <cell r="H378" t="str">
            <v>PARAÑAQUE CITY</v>
          </cell>
          <cell r="I378" t="str">
            <v>PARAÑAQUE</v>
          </cell>
          <cell r="J378" t="str">
            <v>to execute 12/18</v>
          </cell>
          <cell r="K378" t="str">
            <v>W/O ISSUE</v>
          </cell>
          <cell r="L378" t="str">
            <v>CHALLENGER</v>
          </cell>
          <cell r="M378" t="str">
            <v>COMP</v>
          </cell>
          <cell r="N378" t="str">
            <v>JSP</v>
          </cell>
          <cell r="O378">
            <v>5.65</v>
          </cell>
          <cell r="P378"/>
          <cell r="Q378">
            <v>7.75</v>
          </cell>
          <cell r="R378">
            <v>20</v>
          </cell>
          <cell r="S378" t="str">
            <v>NEW</v>
          </cell>
          <cell r="T378">
            <v>23374.03</v>
          </cell>
          <cell r="U378">
            <v>4549.8100000000004</v>
          </cell>
          <cell r="V378">
            <v>4541.8900000000003</v>
          </cell>
          <cell r="W378">
            <v>0.99825926796943165</v>
          </cell>
          <cell r="X378">
            <v>45595.581944444442</v>
          </cell>
          <cell r="Y378">
            <v>45601.546527777777</v>
          </cell>
          <cell r="Z378">
            <v>45601</v>
          </cell>
          <cell r="AA378"/>
          <cell r="AB378">
            <v>45649.378472222219</v>
          </cell>
          <cell r="AC378">
            <v>45859</v>
          </cell>
          <cell r="AD378">
            <v>53.796527777776646</v>
          </cell>
          <cell r="AE378">
            <v>47.831944444442343</v>
          </cell>
          <cell r="AF378">
            <v>209.62152777778101</v>
          </cell>
          <cell r="AG378">
            <v>45614.356137992829</v>
          </cell>
          <cell r="AH378">
            <v>45623.16258960573</v>
          </cell>
          <cell r="AI378">
            <v>45645.581944444442</v>
          </cell>
          <cell r="AJ378">
            <v>1.85299151234564</v>
          </cell>
          <cell r="AK378">
            <v>5.2405381944445253</v>
          </cell>
          <cell r="AL378">
            <v>20</v>
          </cell>
          <cell r="AM378">
            <v>36</v>
          </cell>
          <cell r="AN378">
            <v>21.774193548387096</v>
          </cell>
          <cell r="AO378">
            <v>27.58064516129032</v>
          </cell>
          <cell r="AP378">
            <v>18.774193548387096</v>
          </cell>
          <cell r="AQ378">
            <v>40</v>
          </cell>
          <cell r="AR378">
            <v>32</v>
          </cell>
          <cell r="AS378">
            <v>27</v>
          </cell>
          <cell r="AT378">
            <v>45681.378472222219</v>
          </cell>
          <cell r="AU378">
            <v>45676.378472222219</v>
          </cell>
          <cell r="AV378"/>
          <cell r="AW378"/>
          <cell r="AX378"/>
          <cell r="AY378"/>
          <cell r="AZ378"/>
          <cell r="BA378"/>
          <cell r="BB378"/>
          <cell r="BC378"/>
          <cell r="BD378" t="str">
            <v>PAID</v>
          </cell>
          <cell r="BE378"/>
          <cell r="BF378">
            <v>45652.378472222219</v>
          </cell>
          <cell r="BG378">
            <v>31.621527777781012</v>
          </cell>
          <cell r="BH378">
            <v>45649</v>
          </cell>
          <cell r="BI378">
            <v>45684</v>
          </cell>
        </row>
        <row r="379">
          <cell r="E379" t="str">
            <v>X24072831191</v>
          </cell>
          <cell r="F379" t="str">
            <v>BAYSIDE NEIGHBORHOOD ASSOCIATION INC.</v>
          </cell>
          <cell r="G379" t="str">
            <v>M.L. QUEZON, PUROK 6, TAGUIG CITY</v>
          </cell>
          <cell r="H379" t="str">
            <v>TAGUIG CITY</v>
          </cell>
          <cell r="I379" t="str">
            <v>PARAÑAQUE</v>
          </cell>
          <cell r="J379" t="str">
            <v>awaiting for completion of mother wo</v>
          </cell>
          <cell r="K379" t="str">
            <v>W/ ISSUE</v>
          </cell>
          <cell r="L379" t="str">
            <v>AVECO</v>
          </cell>
          <cell r="M379" t="str">
            <v>TECO</v>
          </cell>
          <cell r="N379" t="str">
            <v>RRG</v>
          </cell>
          <cell r="O379">
            <v>12.321300000000001</v>
          </cell>
          <cell r="P379"/>
          <cell r="Q379">
            <v>16.8</v>
          </cell>
          <cell r="R379">
            <v>30</v>
          </cell>
          <cell r="S379" t="str">
            <v>NEW</v>
          </cell>
          <cell r="T379">
            <v>137533.73000000001</v>
          </cell>
          <cell r="U379">
            <v>9922.0400000000009</v>
          </cell>
          <cell r="V379">
            <v>9922.0400000000009</v>
          </cell>
          <cell r="W379">
            <v>1</v>
          </cell>
          <cell r="X379">
            <v>45517.711111111108</v>
          </cell>
          <cell r="Y379">
            <v>45520.634027777778</v>
          </cell>
          <cell r="Z379">
            <v>45524</v>
          </cell>
          <cell r="AA379">
            <v>45583</v>
          </cell>
          <cell r="AB379">
            <v>45583</v>
          </cell>
          <cell r="AC379">
            <v>45841</v>
          </cell>
          <cell r="AD379">
            <v>65.288888888891961</v>
          </cell>
          <cell r="AE379">
            <v>62.365972222221899</v>
          </cell>
          <cell r="AF379">
            <v>258</v>
          </cell>
          <cell r="AG379">
            <v>45536.485304659494</v>
          </cell>
          <cell r="AH379">
            <v>45545.291756272396</v>
          </cell>
          <cell r="AI379">
            <v>45567.711111111108</v>
          </cell>
          <cell r="AJ379">
            <v>2.2488395061729451</v>
          </cell>
          <cell r="AK379">
            <v>6.45</v>
          </cell>
          <cell r="AL379">
            <v>20</v>
          </cell>
          <cell r="AM379">
            <v>36</v>
          </cell>
          <cell r="AN379">
            <v>21.774193548387096</v>
          </cell>
          <cell r="AO379">
            <v>27.58064516129032</v>
          </cell>
          <cell r="AP379">
            <v>18.774193548387096</v>
          </cell>
          <cell r="AQ379">
            <v>40</v>
          </cell>
          <cell r="AR379">
            <v>32</v>
          </cell>
          <cell r="AS379">
            <v>27</v>
          </cell>
          <cell r="AT379">
            <v>45615</v>
          </cell>
          <cell r="AU379">
            <v>45610</v>
          </cell>
          <cell r="AV379"/>
          <cell r="AW379"/>
          <cell r="AX379"/>
          <cell r="AY379"/>
          <cell r="AZ379"/>
          <cell r="BA379"/>
          <cell r="BB379"/>
          <cell r="BC379"/>
          <cell r="BD379" t="str">
            <v>PAID</v>
          </cell>
          <cell r="BE379"/>
          <cell r="BF379">
            <v>45586</v>
          </cell>
          <cell r="BG379">
            <v>101</v>
          </cell>
          <cell r="BH379">
            <v>45583</v>
          </cell>
          <cell r="BI379">
            <v>45687</v>
          </cell>
        </row>
        <row r="380">
          <cell r="E380" t="str">
            <v>X24072830710</v>
          </cell>
          <cell r="F380" t="str">
            <v>BAYSIDE NEIGHBORHOOD ASSOCIATION INC.</v>
          </cell>
          <cell r="G380" t="str">
            <v>M.L. QUEZON, PUROK 6, TAGUIG CITY</v>
          </cell>
          <cell r="H380" t="str">
            <v>TAGUIG CITY</v>
          </cell>
          <cell r="I380" t="str">
            <v>PARAÑAQUE</v>
          </cell>
          <cell r="J380" t="str">
            <v>awaiting for completion of mother wo</v>
          </cell>
          <cell r="K380" t="str">
            <v>W/ ISSUE</v>
          </cell>
          <cell r="L380" t="str">
            <v>AVECO</v>
          </cell>
          <cell r="M380" t="str">
            <v>TECO</v>
          </cell>
          <cell r="N380" t="str">
            <v>RRG</v>
          </cell>
          <cell r="O380">
            <v>11.6913</v>
          </cell>
          <cell r="P380"/>
          <cell r="Q380">
            <v>15.95</v>
          </cell>
          <cell r="R380">
            <v>30</v>
          </cell>
          <cell r="S380" t="str">
            <v>NEW</v>
          </cell>
          <cell r="T380">
            <v>135683.56</v>
          </cell>
          <cell r="U380">
            <v>9414.7099999999991</v>
          </cell>
          <cell r="V380">
            <v>9414.7099999999991</v>
          </cell>
          <cell r="W380">
            <v>1</v>
          </cell>
          <cell r="X380">
            <v>45517.711805555555</v>
          </cell>
          <cell r="Y380">
            <v>45520.636111111111</v>
          </cell>
          <cell r="Z380">
            <v>45524</v>
          </cell>
          <cell r="AA380">
            <v>45583</v>
          </cell>
          <cell r="AB380">
            <v>45583</v>
          </cell>
          <cell r="AC380">
            <v>45825.884027777778</v>
          </cell>
          <cell r="AD380">
            <v>65.288194444445253</v>
          </cell>
          <cell r="AE380">
            <v>62.363888888889051</v>
          </cell>
          <cell r="AF380">
            <v>242.8840277777781</v>
          </cell>
          <cell r="AG380">
            <v>45536.485999103941</v>
          </cell>
          <cell r="AH380">
            <v>45545.292450716843</v>
          </cell>
          <cell r="AI380">
            <v>45567.711805555555</v>
          </cell>
          <cell r="AJ380">
            <v>2.2488155864197807</v>
          </cell>
          <cell r="AK380">
            <v>6.0721006944444529</v>
          </cell>
          <cell r="AL380">
            <v>20</v>
          </cell>
          <cell r="AM380">
            <v>36</v>
          </cell>
          <cell r="AN380">
            <v>21.774193548387096</v>
          </cell>
          <cell r="AO380">
            <v>27.58064516129032</v>
          </cell>
          <cell r="AP380">
            <v>18.774193548387096</v>
          </cell>
          <cell r="AQ380">
            <v>40</v>
          </cell>
          <cell r="AR380">
            <v>32</v>
          </cell>
          <cell r="AS380">
            <v>27</v>
          </cell>
          <cell r="AT380">
            <v>45615</v>
          </cell>
          <cell r="AU380">
            <v>45610</v>
          </cell>
          <cell r="AV380"/>
          <cell r="AW380"/>
          <cell r="AX380"/>
          <cell r="AY380"/>
          <cell r="AZ380"/>
          <cell r="BA380"/>
          <cell r="BB380"/>
          <cell r="BC380"/>
          <cell r="BD380" t="str">
            <v>PAID</v>
          </cell>
          <cell r="BE380" t="str">
            <v>WITH BACKJOB</v>
          </cell>
          <cell r="BF380">
            <v>45586</v>
          </cell>
          <cell r="BG380">
            <v>101</v>
          </cell>
          <cell r="BH380">
            <v>45583</v>
          </cell>
          <cell r="BI380">
            <v>45687</v>
          </cell>
        </row>
        <row r="381">
          <cell r="E381" t="str">
            <v>X24072830423</v>
          </cell>
          <cell r="F381" t="str">
            <v>BAYSIDE NEIGHBORHOOD ASSOCIATION INC.</v>
          </cell>
          <cell r="G381" t="str">
            <v>M.L. QUEZON, PUROK 6, TAGUIG CITY</v>
          </cell>
          <cell r="H381" t="str">
            <v>TAGUIG CITY</v>
          </cell>
          <cell r="I381" t="str">
            <v>PARAÑAQUE</v>
          </cell>
          <cell r="J381" t="str">
            <v>awaiting for completion of mother wo</v>
          </cell>
          <cell r="K381" t="str">
            <v>W/ ISSUE</v>
          </cell>
          <cell r="L381" t="str">
            <v>AVECO</v>
          </cell>
          <cell r="M381" t="str">
            <v>TECO</v>
          </cell>
          <cell r="N381" t="str">
            <v>RRG</v>
          </cell>
          <cell r="O381">
            <v>11.901300000000001</v>
          </cell>
          <cell r="P381"/>
          <cell r="Q381">
            <v>16.23</v>
          </cell>
          <cell r="R381">
            <v>30</v>
          </cell>
          <cell r="S381" t="str">
            <v>NEW</v>
          </cell>
          <cell r="T381">
            <v>136301.17000000001</v>
          </cell>
          <cell r="U381">
            <v>9583.82</v>
          </cell>
          <cell r="V381">
            <v>9583.32</v>
          </cell>
          <cell r="W381">
            <v>0.99994782873634935</v>
          </cell>
          <cell r="X381">
            <v>45517.711805555555</v>
          </cell>
          <cell r="Y381">
            <v>45520.637499999997</v>
          </cell>
          <cell r="Z381">
            <v>45524</v>
          </cell>
          <cell r="AA381">
            <v>45583</v>
          </cell>
          <cell r="AB381">
            <v>45583</v>
          </cell>
          <cell r="AC381">
            <v>45847</v>
          </cell>
          <cell r="AD381">
            <v>65.288194444445253</v>
          </cell>
          <cell r="AE381">
            <v>62.36250000000291</v>
          </cell>
          <cell r="AF381">
            <v>264</v>
          </cell>
          <cell r="AG381">
            <v>45536.485999103941</v>
          </cell>
          <cell r="AH381">
            <v>45545.292450716843</v>
          </cell>
          <cell r="AI381">
            <v>45567.711805555555</v>
          </cell>
          <cell r="AJ381">
            <v>2.2488155864197807</v>
          </cell>
          <cell r="AK381">
            <v>6.6</v>
          </cell>
          <cell r="AL381">
            <v>20</v>
          </cell>
          <cell r="AM381">
            <v>36</v>
          </cell>
          <cell r="AN381">
            <v>21.774193548387096</v>
          </cell>
          <cell r="AO381">
            <v>27.58064516129032</v>
          </cell>
          <cell r="AP381">
            <v>18.774193548387096</v>
          </cell>
          <cell r="AQ381">
            <v>40</v>
          </cell>
          <cell r="AR381">
            <v>32</v>
          </cell>
          <cell r="AS381">
            <v>27</v>
          </cell>
          <cell r="AT381">
            <v>45615</v>
          </cell>
          <cell r="AU381">
            <v>45610</v>
          </cell>
          <cell r="AV381"/>
          <cell r="AW381"/>
          <cell r="AX381"/>
          <cell r="AY381"/>
          <cell r="AZ381"/>
          <cell r="BA381"/>
          <cell r="BB381"/>
          <cell r="BC381"/>
          <cell r="BD381" t="str">
            <v>PAID</v>
          </cell>
          <cell r="BE381"/>
          <cell r="BF381">
            <v>45586</v>
          </cell>
          <cell r="BG381">
            <v>101</v>
          </cell>
          <cell r="BH381">
            <v>45583</v>
          </cell>
          <cell r="BI381">
            <v>45687</v>
          </cell>
        </row>
        <row r="382">
          <cell r="E382" t="str">
            <v>X24072830171</v>
          </cell>
          <cell r="F382" t="str">
            <v>BAYSIDE NEIGHBORHOOD ASSOCIATION INC.</v>
          </cell>
          <cell r="G382" t="str">
            <v>M.L. QUEZON, PUROK 6, TAGUIG CITY</v>
          </cell>
          <cell r="H382" t="str">
            <v>TAGUIG CITY</v>
          </cell>
          <cell r="I382" t="str">
            <v>PARAÑAQUE</v>
          </cell>
          <cell r="J382" t="str">
            <v>awaiting for completion of mother wo</v>
          </cell>
          <cell r="K382" t="str">
            <v>W/ ISSUE</v>
          </cell>
          <cell r="L382" t="str">
            <v>AVECO</v>
          </cell>
          <cell r="M382" t="str">
            <v>TECO</v>
          </cell>
          <cell r="N382" t="str">
            <v>RRG</v>
          </cell>
          <cell r="O382">
            <v>11.6913</v>
          </cell>
          <cell r="P382"/>
          <cell r="Q382">
            <v>15.95</v>
          </cell>
          <cell r="R382">
            <v>30</v>
          </cell>
          <cell r="S382" t="str">
            <v>NEW</v>
          </cell>
          <cell r="T382">
            <v>135712.4</v>
          </cell>
          <cell r="U382">
            <v>9414.7099999999991</v>
          </cell>
          <cell r="V382">
            <v>9414.7099999999991</v>
          </cell>
          <cell r="W382">
            <v>1</v>
          </cell>
          <cell r="X382">
            <v>45517.712500000001</v>
          </cell>
          <cell r="Y382">
            <v>45520.635416666664</v>
          </cell>
          <cell r="Z382">
            <v>45524</v>
          </cell>
          <cell r="AA382">
            <v>45583</v>
          </cell>
          <cell r="AB382">
            <v>45583</v>
          </cell>
          <cell r="AC382">
            <v>45825.875</v>
          </cell>
          <cell r="AD382">
            <v>65.287499999998545</v>
          </cell>
          <cell r="AE382">
            <v>62.364583333335759</v>
          </cell>
          <cell r="AF382">
            <v>242.875</v>
          </cell>
          <cell r="AG382">
            <v>45536.486693548388</v>
          </cell>
          <cell r="AH382">
            <v>45545.293145161289</v>
          </cell>
          <cell r="AI382">
            <v>45567.712500000001</v>
          </cell>
          <cell r="AJ382">
            <v>2.2487916666666163</v>
          </cell>
          <cell r="AK382">
            <v>6.0718750000000004</v>
          </cell>
          <cell r="AL382">
            <v>20</v>
          </cell>
          <cell r="AM382">
            <v>36</v>
          </cell>
          <cell r="AN382">
            <v>21.774193548387096</v>
          </cell>
          <cell r="AO382">
            <v>27.58064516129032</v>
          </cell>
          <cell r="AP382">
            <v>18.774193548387096</v>
          </cell>
          <cell r="AQ382">
            <v>40</v>
          </cell>
          <cell r="AR382">
            <v>32</v>
          </cell>
          <cell r="AS382">
            <v>27</v>
          </cell>
          <cell r="AT382">
            <v>45615</v>
          </cell>
          <cell r="AU382">
            <v>45610</v>
          </cell>
          <cell r="AV382"/>
          <cell r="AW382"/>
          <cell r="AX382"/>
          <cell r="AY382"/>
          <cell r="AZ382"/>
          <cell r="BA382"/>
          <cell r="BB382"/>
          <cell r="BC382"/>
          <cell r="BD382" t="str">
            <v>PAID</v>
          </cell>
          <cell r="BE382"/>
          <cell r="BF382">
            <v>45586</v>
          </cell>
          <cell r="BG382">
            <v>101</v>
          </cell>
          <cell r="BH382">
            <v>45583</v>
          </cell>
          <cell r="BI382">
            <v>45687</v>
          </cell>
        </row>
        <row r="383">
          <cell r="E383" t="str">
            <v>X24010151897</v>
          </cell>
          <cell r="F383" t="str">
            <v>RICHARD SAICHER ABENDAN</v>
          </cell>
          <cell r="G383" t="str">
            <v>DOÑA MARY, ALABANG HILLS SUBD PH 2, MUNTINLUPA</v>
          </cell>
          <cell r="H383" t="str">
            <v>MUNTINLUPA CITY</v>
          </cell>
          <cell r="I383" t="str">
            <v>PARAÑAQUE</v>
          </cell>
          <cell r="J383"/>
          <cell r="K383" t="str">
            <v>W/O ISSUE</v>
          </cell>
          <cell r="L383" t="str">
            <v>AVECO</v>
          </cell>
          <cell r="M383" t="str">
            <v>FCOMP</v>
          </cell>
          <cell r="N383" t="str">
            <v>RRG</v>
          </cell>
          <cell r="O383">
            <v>55.810200000000009</v>
          </cell>
          <cell r="P383"/>
          <cell r="Q383">
            <v>119.63</v>
          </cell>
          <cell r="R383">
            <v>74</v>
          </cell>
          <cell r="S383" t="str">
            <v>MODIFICATION</v>
          </cell>
          <cell r="T383">
            <v>403464.64</v>
          </cell>
          <cell r="U383">
            <v>62987.720000000008</v>
          </cell>
          <cell r="V383"/>
          <cell r="W383">
            <v>0</v>
          </cell>
          <cell r="X383">
            <v>45315.580555555556</v>
          </cell>
          <cell r="Y383">
            <v>45317.572222222225</v>
          </cell>
          <cell r="Z383">
            <v>45316</v>
          </cell>
          <cell r="AA383"/>
          <cell r="AB383">
            <v>45341.581250000003</v>
          </cell>
          <cell r="AC383"/>
          <cell r="AD383">
            <v>26.000694444446708</v>
          </cell>
          <cell r="AE383">
            <v>24.009027777778101</v>
          </cell>
          <cell r="AF383">
            <v>-45341.581250000003</v>
          </cell>
          <cell r="AG383">
            <v>45335.925625978089</v>
          </cell>
          <cell r="AH383">
            <v>45345.150978090765</v>
          </cell>
          <cell r="AI383">
            <v>45365.580555555556</v>
          </cell>
          <cell r="AJ383">
            <v>0.83531642785326521</v>
          </cell>
          <cell r="AK383">
            <v>-1030.4904829545455</v>
          </cell>
          <cell r="AL383">
            <v>26</v>
          </cell>
          <cell r="AM383">
            <v>34</v>
          </cell>
          <cell r="AN383">
            <v>23.345070422535212</v>
          </cell>
          <cell r="AO383">
            <v>29.570422535211268</v>
          </cell>
          <cell r="AP383">
            <v>20.345070422535212</v>
          </cell>
          <cell r="AQ383">
            <v>44</v>
          </cell>
          <cell r="AR383">
            <v>35.200000000000003</v>
          </cell>
          <cell r="AS383">
            <v>30.200000000000003</v>
          </cell>
          <cell r="AT383">
            <v>45376.78125</v>
          </cell>
          <cell r="AU383">
            <v>45371.78125</v>
          </cell>
          <cell r="AV383"/>
          <cell r="AW383"/>
          <cell r="AX383"/>
          <cell r="AY383"/>
          <cell r="AZ383"/>
          <cell r="BA383"/>
          <cell r="BB383"/>
          <cell r="BC383"/>
          <cell r="BD383" t="str">
            <v>ON GOING MAT RETURN</v>
          </cell>
          <cell r="BE383"/>
          <cell r="BF383">
            <v>45344.581250000003</v>
          </cell>
          <cell r="BG383">
            <v>347.41874999999709</v>
          </cell>
          <cell r="BH383">
            <v>45341</v>
          </cell>
          <cell r="BI383">
            <v>45692</v>
          </cell>
        </row>
        <row r="384">
          <cell r="E384" t="str">
            <v>X22125233468</v>
          </cell>
          <cell r="F384" t="str">
            <v>ISABELITA QUINAL OBARCO</v>
          </cell>
          <cell r="G384" t="str">
            <v>BLOCK 43, GREEN VALLEY SUBD SECT B, BACOOR</v>
          </cell>
          <cell r="H384" t="str">
            <v>BACOOR CITY</v>
          </cell>
          <cell r="I384" t="str">
            <v>DASMA</v>
          </cell>
          <cell r="J384" t="str">
            <v xml:space="preserve">11/18/24
Digging </v>
          </cell>
          <cell r="K384" t="str">
            <v>W/O ISSUE</v>
          </cell>
          <cell r="L384" t="str">
            <v>AVECO</v>
          </cell>
          <cell r="M384" t="str">
            <v>FCOMP</v>
          </cell>
          <cell r="N384" t="str">
            <v>RRG</v>
          </cell>
          <cell r="O384">
            <v>61.290799999999997</v>
          </cell>
          <cell r="P384"/>
          <cell r="Q384">
            <v>91.5</v>
          </cell>
          <cell r="R384">
            <v>16</v>
          </cell>
          <cell r="S384" t="str">
            <v>NEW</v>
          </cell>
          <cell r="T384">
            <v>293474.86</v>
          </cell>
          <cell r="U384">
            <v>49356.05</v>
          </cell>
          <cell r="V384"/>
          <cell r="W384">
            <v>0</v>
          </cell>
          <cell r="X384">
            <v>45553.645046296297</v>
          </cell>
          <cell r="Y384">
            <v>45559.538194444445</v>
          </cell>
          <cell r="Z384">
            <v>45554</v>
          </cell>
          <cell r="AA384"/>
          <cell r="AB384">
            <v>45632</v>
          </cell>
          <cell r="AC384"/>
          <cell r="AD384">
            <v>78.354953703703359</v>
          </cell>
          <cell r="AE384">
            <v>72.461805555554747</v>
          </cell>
          <cell r="AF384">
            <v>-45632</v>
          </cell>
          <cell r="AG384">
            <v>45573.730548155036</v>
          </cell>
          <cell r="AH384">
            <v>45582.886681984026</v>
          </cell>
          <cell r="AI384">
            <v>45603.645046296297</v>
          </cell>
          <cell r="AJ384">
            <v>2.5455896795043724</v>
          </cell>
          <cell r="AK384">
            <v>-1086.4761904761904</v>
          </cell>
          <cell r="AL384">
            <v>23</v>
          </cell>
          <cell r="AM384">
            <v>36</v>
          </cell>
          <cell r="AN384">
            <v>23.085501858736059</v>
          </cell>
          <cell r="AO384">
            <v>29.241635687732341</v>
          </cell>
          <cell r="AP384">
            <v>20.085501858736059</v>
          </cell>
          <cell r="AQ384">
            <v>42</v>
          </cell>
          <cell r="AR384">
            <v>33.6</v>
          </cell>
          <cell r="AS384">
            <v>28.6</v>
          </cell>
          <cell r="AT384">
            <v>45665.599999999999</v>
          </cell>
          <cell r="AU384">
            <v>45660.6</v>
          </cell>
          <cell r="AV384"/>
          <cell r="AW384"/>
          <cell r="AX384"/>
          <cell r="AY384"/>
          <cell r="AZ384"/>
          <cell r="BA384"/>
          <cell r="BB384"/>
          <cell r="BC384"/>
          <cell r="BD384" t="str">
            <v>FOR AUDIT</v>
          </cell>
          <cell r="BE384"/>
          <cell r="BF384">
            <v>45635</v>
          </cell>
          <cell r="BG384">
            <v>57</v>
          </cell>
          <cell r="BH384">
            <v>45632</v>
          </cell>
          <cell r="BI384">
            <v>45692</v>
          </cell>
        </row>
        <row r="385">
          <cell r="E385" t="str">
            <v>X23114382653</v>
          </cell>
          <cell r="F385" t="str">
            <v>ROSELYN RODELAS LETIGIO</v>
          </cell>
          <cell r="G385" t="str">
            <v>BLOCK 9, SAGRADA FAMILIA, TAGUIG CITY</v>
          </cell>
          <cell r="H385" t="str">
            <v>TAGUIG CITY</v>
          </cell>
          <cell r="I385" t="str">
            <v>PARAÑAQUE</v>
          </cell>
          <cell r="J385"/>
          <cell r="K385" t="str">
            <v>W/O ISSUE</v>
          </cell>
          <cell r="L385" t="str">
            <v>VJC</v>
          </cell>
          <cell r="M385" t="str">
            <v>FCOMP</v>
          </cell>
          <cell r="N385" t="str">
            <v>JSB</v>
          </cell>
          <cell r="O385">
            <v>58.507400000000004</v>
          </cell>
          <cell r="P385"/>
          <cell r="Q385">
            <v>964.72</v>
          </cell>
          <cell r="R385">
            <v>24</v>
          </cell>
          <cell r="S385" t="str">
            <v>NEW</v>
          </cell>
          <cell r="T385">
            <v>325780.37</v>
          </cell>
          <cell r="U385">
            <v>67087.649999999994</v>
          </cell>
          <cell r="V385"/>
          <cell r="W385">
            <v>0</v>
          </cell>
          <cell r="X385">
            <v>45324.334722222222</v>
          </cell>
          <cell r="Y385">
            <v>45329.32708333333</v>
          </cell>
          <cell r="Z385">
            <v>45325</v>
          </cell>
          <cell r="AA385"/>
          <cell r="AB385">
            <v>45358.29583333333</v>
          </cell>
          <cell r="AC385"/>
          <cell r="AD385">
            <v>33.961111111108039</v>
          </cell>
          <cell r="AE385">
            <v>28.96875</v>
          </cell>
          <cell r="AF385">
            <v>-45358.29583333333</v>
          </cell>
          <cell r="AG385">
            <v>45349.169773768612</v>
          </cell>
          <cell r="AH385">
            <v>45359.592454180987</v>
          </cell>
          <cell r="AI385">
            <v>45374.334722222222</v>
          </cell>
          <cell r="AJ385">
            <v>0.91506327160485545</v>
          </cell>
          <cell r="AK385">
            <v>-824.69628787878787</v>
          </cell>
          <cell r="AL385">
            <v>40</v>
          </cell>
          <cell r="AM385">
            <v>36</v>
          </cell>
          <cell r="AN385">
            <v>27.835051546391753</v>
          </cell>
          <cell r="AO385">
            <v>35.257731958762882</v>
          </cell>
          <cell r="AP385">
            <v>24.835051546391753</v>
          </cell>
          <cell r="AQ385">
            <v>55</v>
          </cell>
          <cell r="AR385">
            <v>44</v>
          </cell>
          <cell r="AS385">
            <v>39</v>
          </cell>
          <cell r="AT385">
            <v>45402.29583333333</v>
          </cell>
          <cell r="AU385">
            <v>45397.29583333333</v>
          </cell>
          <cell r="AV385"/>
          <cell r="AW385"/>
          <cell r="AX385"/>
          <cell r="AY385"/>
          <cell r="AZ385"/>
          <cell r="BA385"/>
          <cell r="BB385"/>
          <cell r="BC385"/>
          <cell r="BD385" t="str">
            <v>MATERIAL BALANCING</v>
          </cell>
          <cell r="BE385"/>
          <cell r="BF385">
            <v>45361.29583333333</v>
          </cell>
          <cell r="BG385">
            <v>332.70416666667006</v>
          </cell>
          <cell r="BH385">
            <v>45358</v>
          </cell>
          <cell r="BI385">
            <v>45694</v>
          </cell>
        </row>
        <row r="386">
          <cell r="E386" t="str">
            <v>X24020554362</v>
          </cell>
          <cell r="F386" t="str">
            <v>DITO TELECOMMUNITY CORPORATION</v>
          </cell>
          <cell r="G386" t="str">
            <v>BLOCK 10, PINAGSAMA PH 2 VILL, TAGUIG CITY</v>
          </cell>
          <cell r="H386" t="str">
            <v>TAGUIG CITY</v>
          </cell>
          <cell r="I386" t="str">
            <v>PARAÑAQUE</v>
          </cell>
          <cell r="J386"/>
          <cell r="K386" t="str">
            <v>W/O ISSUE</v>
          </cell>
          <cell r="L386" t="str">
            <v>VJC</v>
          </cell>
          <cell r="M386" t="str">
            <v>FCOMP</v>
          </cell>
          <cell r="N386" t="str">
            <v>JSB</v>
          </cell>
          <cell r="O386">
            <v>55.480600000000003</v>
          </cell>
          <cell r="P386"/>
          <cell r="Q386">
            <v>964.72</v>
          </cell>
          <cell r="R386">
            <v>31</v>
          </cell>
          <cell r="S386" t="str">
            <v>NEW</v>
          </cell>
          <cell r="T386">
            <v>287712.8</v>
          </cell>
          <cell r="U386">
            <v>44299.68</v>
          </cell>
          <cell r="V386"/>
          <cell r="W386">
            <v>0</v>
          </cell>
          <cell r="X386">
            <v>45449.613888888889</v>
          </cell>
          <cell r="Y386">
            <v>45453.436111111114</v>
          </cell>
          <cell r="Z386">
            <v>45454</v>
          </cell>
          <cell r="AA386"/>
          <cell r="AB386">
            <v>45476.588888888888</v>
          </cell>
          <cell r="AC386"/>
          <cell r="AD386">
            <v>26.974999999998545</v>
          </cell>
          <cell r="AE386">
            <v>23.152777777773736</v>
          </cell>
          <cell r="AF386">
            <v>-45476.588888888888</v>
          </cell>
          <cell r="AG386">
            <v>45474.448940435279</v>
          </cell>
          <cell r="AH386">
            <v>45484.871620847654</v>
          </cell>
          <cell r="AI386">
            <v>45499.613888888889</v>
          </cell>
          <cell r="AJ386">
            <v>0.72682638888884965</v>
          </cell>
          <cell r="AK386">
            <v>-826.84707070707066</v>
          </cell>
          <cell r="AL386">
            <v>40</v>
          </cell>
          <cell r="AM386">
            <v>36</v>
          </cell>
          <cell r="AN386">
            <v>27.835051546391753</v>
          </cell>
          <cell r="AO386">
            <v>35.257731958762882</v>
          </cell>
          <cell r="AP386">
            <v>24.835051546391753</v>
          </cell>
          <cell r="AQ386">
            <v>55</v>
          </cell>
          <cell r="AR386">
            <v>44</v>
          </cell>
          <cell r="AS386">
            <v>39</v>
          </cell>
          <cell r="AT386">
            <v>45520.588888888888</v>
          </cell>
          <cell r="AU386">
            <v>45515.588888888888</v>
          </cell>
          <cell r="AV386"/>
          <cell r="AW386"/>
          <cell r="AX386"/>
          <cell r="AY386"/>
          <cell r="AZ386"/>
          <cell r="BA386"/>
          <cell r="BB386"/>
          <cell r="BC386"/>
          <cell r="BD386" t="str">
            <v>MATERIAL BALANCING</v>
          </cell>
          <cell r="BE386"/>
          <cell r="BF386">
            <v>45479.588888888888</v>
          </cell>
          <cell r="BG386">
            <v>214.4111111111124</v>
          </cell>
          <cell r="BH386">
            <v>45476</v>
          </cell>
          <cell r="BI386">
            <v>45694</v>
          </cell>
        </row>
        <row r="387">
          <cell r="E387" t="str">
            <v>X23072776751</v>
          </cell>
          <cell r="F387" t="str">
            <v>DITO TELECOMMUNITY CORPORATION</v>
          </cell>
          <cell r="G387" t="str">
            <v>BLOCK 17, GHQ VILL, TAGUIG CITY</v>
          </cell>
          <cell r="H387" t="str">
            <v>TAGUIG CITY</v>
          </cell>
          <cell r="I387" t="str">
            <v>PARAÑAQUE</v>
          </cell>
          <cell r="J387" t="str">
            <v>completed</v>
          </cell>
          <cell r="K387" t="str">
            <v>W/O ISSUE</v>
          </cell>
          <cell r="L387" t="str">
            <v>VJC</v>
          </cell>
          <cell r="M387" t="str">
            <v>FCOMP</v>
          </cell>
          <cell r="N387" t="str">
            <v>JMM</v>
          </cell>
          <cell r="O387">
            <v>18.416</v>
          </cell>
          <cell r="P387"/>
          <cell r="Q387">
            <v>25.13</v>
          </cell>
          <cell r="R387">
            <v>31</v>
          </cell>
          <cell r="S387" t="str">
            <v>NEW</v>
          </cell>
          <cell r="T387">
            <v>216620.89</v>
          </cell>
          <cell r="U387">
            <v>14829.97</v>
          </cell>
          <cell r="V387">
            <v>18510.89</v>
          </cell>
          <cell r="W387">
            <v>1.2482081892276249</v>
          </cell>
          <cell r="X387">
            <v>45532.404166666667</v>
          </cell>
          <cell r="Y387">
            <v>45534.567361111112</v>
          </cell>
          <cell r="Z387">
            <v>45534</v>
          </cell>
          <cell r="AA387"/>
          <cell r="AB387">
            <v>45544</v>
          </cell>
          <cell r="AC387">
            <v>45880.736111111109</v>
          </cell>
          <cell r="AD387">
            <v>11.595833333332848</v>
          </cell>
          <cell r="AE387">
            <v>9.4326388888875954</v>
          </cell>
          <cell r="AF387">
            <v>336.73611111110949</v>
          </cell>
          <cell r="AG387">
            <v>45551.178360215054</v>
          </cell>
          <cell r="AH387">
            <v>45559.984811827955</v>
          </cell>
          <cell r="AI387">
            <v>45582.404166666667</v>
          </cell>
          <cell r="AJ387">
            <v>0.39941203703702033</v>
          </cell>
          <cell r="AK387">
            <v>8.4184027777777377</v>
          </cell>
          <cell r="AL387">
            <v>20</v>
          </cell>
          <cell r="AM387">
            <v>36</v>
          </cell>
          <cell r="AN387">
            <v>21.774193548387096</v>
          </cell>
          <cell r="AO387">
            <v>27.58064516129032</v>
          </cell>
          <cell r="AP387">
            <v>18.774193548387096</v>
          </cell>
          <cell r="AQ387">
            <v>40</v>
          </cell>
          <cell r="AR387">
            <v>32</v>
          </cell>
          <cell r="AS387">
            <v>27</v>
          </cell>
          <cell r="AT387">
            <v>45576</v>
          </cell>
          <cell r="AU387">
            <v>45571</v>
          </cell>
          <cell r="AV387"/>
          <cell r="AW387"/>
          <cell r="AX387"/>
          <cell r="AY387"/>
          <cell r="AZ387"/>
          <cell r="BA387"/>
          <cell r="BB387"/>
          <cell r="BC387"/>
          <cell r="BD387" t="str">
            <v>PAID</v>
          </cell>
          <cell r="BE387" t="str">
            <v>FULLY BILLED</v>
          </cell>
          <cell r="BF387">
            <v>45547</v>
          </cell>
          <cell r="BG387">
            <v>147</v>
          </cell>
          <cell r="BH387">
            <v>45544</v>
          </cell>
          <cell r="BI387">
            <v>45694</v>
          </cell>
        </row>
        <row r="388">
          <cell r="E388" t="str">
            <v>X24093702472</v>
          </cell>
          <cell r="F388" t="str">
            <v>THE ROMAN CATHOLIC BISHOP OF PASIG INC.</v>
          </cell>
          <cell r="G388" t="str">
            <v>BLOCK 35, PUROK 4, TAGUIG CITY</v>
          </cell>
          <cell r="H388" t="str">
            <v>TAGUIG CITY</v>
          </cell>
          <cell r="I388" t="str">
            <v>PARAÑAQUE</v>
          </cell>
          <cell r="J388" t="str">
            <v>for meter installation</v>
          </cell>
          <cell r="K388" t="str">
            <v>W/O ISSUE</v>
          </cell>
          <cell r="L388" t="str">
            <v>VJC</v>
          </cell>
          <cell r="M388" t="str">
            <v>FCOMP</v>
          </cell>
          <cell r="N388" t="str">
            <v>JMM</v>
          </cell>
          <cell r="O388">
            <v>3.68</v>
          </cell>
          <cell r="P388"/>
          <cell r="Q388">
            <v>5.03</v>
          </cell>
          <cell r="R388">
            <v>20</v>
          </cell>
          <cell r="S388" t="str">
            <v>NEW</v>
          </cell>
          <cell r="T388">
            <v>21758.87</v>
          </cell>
          <cell r="U388">
            <v>2963.41</v>
          </cell>
          <cell r="V388"/>
          <cell r="W388">
            <v>0</v>
          </cell>
          <cell r="X388">
            <v>45589.513194444444</v>
          </cell>
          <cell r="Y388">
            <v>45595.625</v>
          </cell>
          <cell r="Z388">
            <v>45594</v>
          </cell>
          <cell r="AA388"/>
          <cell r="AB388">
            <v>45602.388194444444</v>
          </cell>
          <cell r="AC388"/>
          <cell r="AD388">
            <v>12.875</v>
          </cell>
          <cell r="AE388">
            <v>6.7631944444437977</v>
          </cell>
          <cell r="AF388">
            <v>-45602.388194444444</v>
          </cell>
          <cell r="AG388">
            <v>45608.28738799283</v>
          </cell>
          <cell r="AH388">
            <v>45617.093839605732</v>
          </cell>
          <cell r="AI388">
            <v>45639.513194444444</v>
          </cell>
          <cell r="AJ388">
            <v>0.44347222222222227</v>
          </cell>
          <cell r="AK388">
            <v>-1140.0597048611112</v>
          </cell>
          <cell r="AL388">
            <v>20</v>
          </cell>
          <cell r="AM388">
            <v>36</v>
          </cell>
          <cell r="AN388">
            <v>21.774193548387096</v>
          </cell>
          <cell r="AO388">
            <v>27.58064516129032</v>
          </cell>
          <cell r="AP388">
            <v>18.774193548387096</v>
          </cell>
          <cell r="AQ388">
            <v>40</v>
          </cell>
          <cell r="AR388">
            <v>32</v>
          </cell>
          <cell r="AS388">
            <v>27</v>
          </cell>
          <cell r="AT388">
            <v>45634.388194444444</v>
          </cell>
          <cell r="AU388">
            <v>45629.388194444444</v>
          </cell>
          <cell r="AV388"/>
          <cell r="AW388"/>
          <cell r="AX388"/>
          <cell r="AY388"/>
          <cell r="AZ388"/>
          <cell r="BA388"/>
          <cell r="BB388"/>
          <cell r="BC388"/>
          <cell r="BD388" t="str">
            <v>FOR AUDIT</v>
          </cell>
          <cell r="BE388"/>
          <cell r="BF388">
            <v>45605.388194444444</v>
          </cell>
          <cell r="BG388">
            <v>88.611805555556202</v>
          </cell>
          <cell r="BH388">
            <v>45602</v>
          </cell>
          <cell r="BI388">
            <v>45694</v>
          </cell>
        </row>
        <row r="389">
          <cell r="E389" t="str">
            <v>X24072732325</v>
          </cell>
          <cell r="F389" t="str">
            <v>MARIO H. ELEDA</v>
          </cell>
          <cell r="G389" t="str">
            <v>BLOCK 34, VISTA VERDE PH III, BACOOR</v>
          </cell>
          <cell r="H389" t="str">
            <v>BACOOR CITY</v>
          </cell>
          <cell r="I389" t="str">
            <v>DASMA</v>
          </cell>
          <cell r="J389"/>
          <cell r="K389"/>
          <cell r="L389" t="str">
            <v>POWERHOUSE</v>
          </cell>
          <cell r="M389" t="str">
            <v>FCOMP</v>
          </cell>
          <cell r="N389" t="str">
            <v>JSP</v>
          </cell>
          <cell r="O389">
            <v>16.151299999999999</v>
          </cell>
          <cell r="P389"/>
          <cell r="Q389">
            <v>22.07</v>
          </cell>
          <cell r="R389">
            <v>55</v>
          </cell>
          <cell r="S389" t="str">
            <v>MODIFICATION</v>
          </cell>
          <cell r="T389">
            <v>188963.62</v>
          </cell>
          <cell r="U389">
            <v>13006.25</v>
          </cell>
          <cell r="V389"/>
          <cell r="W389">
            <v>0</v>
          </cell>
          <cell r="X389">
            <v>45524.616666666669</v>
          </cell>
          <cell r="Y389">
            <v>45526.593055555553</v>
          </cell>
          <cell r="Z389">
            <v>45528</v>
          </cell>
          <cell r="AA389"/>
          <cell r="AB389">
            <v>45572.545138888891</v>
          </cell>
          <cell r="AC389"/>
          <cell r="AD389">
            <v>47.928472222221899</v>
          </cell>
          <cell r="AE389">
            <v>45.952083333337214</v>
          </cell>
          <cell r="AF389">
            <v>-45572.545138888891</v>
          </cell>
          <cell r="AG389">
            <v>45542.691046831955</v>
          </cell>
          <cell r="AH389">
            <v>45551.310881542704</v>
          </cell>
          <cell r="AI389">
            <v>45574.616666666669</v>
          </cell>
          <cell r="AJ389">
            <v>1.7056897467320145</v>
          </cell>
          <cell r="AK389">
            <v>-1139.3136284722223</v>
          </cell>
          <cell r="AL389">
            <v>20</v>
          </cell>
          <cell r="AM389">
            <v>34</v>
          </cell>
          <cell r="AN389">
            <v>21.074380165289259</v>
          </cell>
          <cell r="AO389">
            <v>26.694214876033058</v>
          </cell>
          <cell r="AP389">
            <v>18.074380165289259</v>
          </cell>
          <cell r="AQ389">
            <v>40</v>
          </cell>
          <cell r="AR389">
            <v>32</v>
          </cell>
          <cell r="AS389">
            <v>27</v>
          </cell>
          <cell r="AT389">
            <v>45604.545138888891</v>
          </cell>
          <cell r="AU389">
            <v>45599.545138888891</v>
          </cell>
          <cell r="AV389"/>
          <cell r="AW389"/>
          <cell r="AX389"/>
          <cell r="AY389"/>
          <cell r="AZ389"/>
          <cell r="BA389"/>
          <cell r="BB389"/>
          <cell r="BC389"/>
          <cell r="BD389" t="str">
            <v>FOR AUDIT</v>
          </cell>
          <cell r="BE389"/>
          <cell r="BF389">
            <v>45575.545138888891</v>
          </cell>
          <cell r="BG389">
            <v>111.45486111110949</v>
          </cell>
          <cell r="BH389">
            <v>45562</v>
          </cell>
          <cell r="BI389">
            <v>45687</v>
          </cell>
        </row>
        <row r="390">
          <cell r="E390" t="str">
            <v>X24093563951</v>
          </cell>
          <cell r="F390" t="str">
            <v>JUAN VICTOR SANTOS VALDEZ</v>
          </cell>
          <cell r="G390" t="str">
            <v>CEBU, ALABANG HILLS SUBD PH 3, MUNTINLUPA</v>
          </cell>
          <cell r="H390" t="str">
            <v>MUNTINLUPA CITY</v>
          </cell>
          <cell r="I390" t="str">
            <v>PARAÑAQUE</v>
          </cell>
          <cell r="J390" t="str">
            <v>started digging 11/20 on task 2</v>
          </cell>
          <cell r="K390" t="str">
            <v>W/O ISSUE</v>
          </cell>
          <cell r="L390" t="str">
            <v>CHALLENGER</v>
          </cell>
          <cell r="M390" t="str">
            <v>TECO</v>
          </cell>
          <cell r="N390" t="str">
            <v>JSP</v>
          </cell>
          <cell r="O390">
            <v>122.02079999999999</v>
          </cell>
          <cell r="P390"/>
          <cell r="Q390">
            <v>178.72</v>
          </cell>
          <cell r="R390">
            <v>55.7</v>
          </cell>
          <cell r="S390" t="str">
            <v>MODIFICATION</v>
          </cell>
          <cell r="T390">
            <v>594754.26</v>
          </cell>
          <cell r="U390">
            <v>97505.98</v>
          </cell>
          <cell r="V390">
            <v>101426.67</v>
          </cell>
          <cell r="W390">
            <v>1.040209738930884</v>
          </cell>
          <cell r="X390">
            <v>45601.563194444447</v>
          </cell>
          <cell r="Y390">
            <v>45607.625</v>
          </cell>
          <cell r="Z390">
            <v>45603</v>
          </cell>
          <cell r="AA390"/>
          <cell r="AB390">
            <v>45629.316666666666</v>
          </cell>
          <cell r="AC390">
            <v>45830</v>
          </cell>
          <cell r="AD390">
            <v>27.753472222218988</v>
          </cell>
          <cell r="AE390">
            <v>21.691666666665697</v>
          </cell>
          <cell r="AF390">
            <v>200.6833333333343</v>
          </cell>
          <cell r="AG390">
            <v>45621.908264866979</v>
          </cell>
          <cell r="AH390">
            <v>45631.133616979656</v>
          </cell>
          <cell r="AI390">
            <v>45651.563194444447</v>
          </cell>
          <cell r="AJ390">
            <v>0.89162738813463727</v>
          </cell>
          <cell r="AK390">
            <v>4.5609848484848703</v>
          </cell>
          <cell r="AL390">
            <v>26</v>
          </cell>
          <cell r="AM390">
            <v>34</v>
          </cell>
          <cell r="AN390">
            <v>23.345070422535212</v>
          </cell>
          <cell r="AO390">
            <v>29.570422535211268</v>
          </cell>
          <cell r="AP390">
            <v>20.345070422535212</v>
          </cell>
          <cell r="AQ390">
            <v>44</v>
          </cell>
          <cell r="AR390">
            <v>35.200000000000003</v>
          </cell>
          <cell r="AS390">
            <v>30.200000000000003</v>
          </cell>
          <cell r="AT390">
            <v>45664.516666666663</v>
          </cell>
          <cell r="AU390">
            <v>45659.516666666663</v>
          </cell>
          <cell r="AV390"/>
          <cell r="AW390"/>
          <cell r="AX390"/>
          <cell r="AY390"/>
          <cell r="AZ390"/>
          <cell r="BA390"/>
          <cell r="BB390"/>
          <cell r="BC390"/>
          <cell r="BD390" t="str">
            <v>PAID</v>
          </cell>
          <cell r="BE390"/>
          <cell r="BF390">
            <v>45632.316666666666</v>
          </cell>
          <cell r="BG390">
            <v>62.683333333334303</v>
          </cell>
          <cell r="BH390">
            <v>45649</v>
          </cell>
          <cell r="BI390">
            <v>45695</v>
          </cell>
        </row>
        <row r="391">
          <cell r="E391" t="str">
            <v>X24104052286</v>
          </cell>
          <cell r="F391" t="str">
            <v>DITO TELECOMMUNITY CORPORATION</v>
          </cell>
          <cell r="G391" t="str">
            <v>AGATHA, RAYMUNDVILLE 1 CASA FILIPINA, PARANAQUE</v>
          </cell>
          <cell r="H391" t="str">
            <v>PARAÑAQUE CITY</v>
          </cell>
          <cell r="I391" t="str">
            <v>PARAÑAQUE</v>
          </cell>
          <cell r="J391"/>
          <cell r="K391" t="str">
            <v>W/O ISSUE</v>
          </cell>
          <cell r="L391" t="str">
            <v>VJC</v>
          </cell>
          <cell r="M391" t="str">
            <v>TECO</v>
          </cell>
          <cell r="N391" t="str">
            <v>JMM</v>
          </cell>
          <cell r="O391">
            <v>40.293300000000002</v>
          </cell>
          <cell r="P391"/>
          <cell r="Q391">
            <v>55.18</v>
          </cell>
          <cell r="R391">
            <v>31</v>
          </cell>
          <cell r="S391" t="str">
            <v>NEW</v>
          </cell>
          <cell r="T391">
            <v>227497.27</v>
          </cell>
          <cell r="U391">
            <v>32455.200000000001</v>
          </cell>
          <cell r="V391">
            <v>13166.25</v>
          </cell>
          <cell r="W391">
            <v>0.40567459143681134</v>
          </cell>
          <cell r="X391">
            <v>45595.543055555558</v>
          </cell>
          <cell r="Y391">
            <v>45601.543055555558</v>
          </cell>
          <cell r="Z391">
            <v>45601</v>
          </cell>
          <cell r="AA391"/>
          <cell r="AB391">
            <v>45616.000694444447</v>
          </cell>
          <cell r="AC391">
            <v>45819.357638888891</v>
          </cell>
          <cell r="AD391">
            <v>20.457638888889051</v>
          </cell>
          <cell r="AE391">
            <v>14.457638888889051</v>
          </cell>
          <cell r="AF391">
            <v>203.3569444444438</v>
          </cell>
          <cell r="AG391">
            <v>45615.628557414297</v>
          </cell>
          <cell r="AH391">
            <v>45624.784691243287</v>
          </cell>
          <cell r="AI391">
            <v>45645.543055555558</v>
          </cell>
          <cell r="AJ391">
            <v>0.66462619095545339</v>
          </cell>
          <cell r="AK391">
            <v>4.841832010581995</v>
          </cell>
          <cell r="AL391">
            <v>23</v>
          </cell>
          <cell r="AM391">
            <v>36</v>
          </cell>
          <cell r="AN391">
            <v>23.085501858736059</v>
          </cell>
          <cell r="AO391">
            <v>29.241635687732341</v>
          </cell>
          <cell r="AP391">
            <v>20.085501858736059</v>
          </cell>
          <cell r="AQ391">
            <v>42</v>
          </cell>
          <cell r="AR391">
            <v>33.6</v>
          </cell>
          <cell r="AS391">
            <v>28.6</v>
          </cell>
          <cell r="AT391">
            <v>45649.600694444445</v>
          </cell>
          <cell r="AU391">
            <v>45644.600694444445</v>
          </cell>
          <cell r="AV391"/>
          <cell r="AW391"/>
          <cell r="AX391"/>
          <cell r="AY391"/>
          <cell r="AZ391"/>
          <cell r="BA391"/>
          <cell r="BB391"/>
          <cell r="BC391"/>
          <cell r="BD391" t="str">
            <v>PAID</v>
          </cell>
          <cell r="BE391"/>
          <cell r="BF391">
            <v>45619.000694444447</v>
          </cell>
          <cell r="BG391">
            <v>75.999305555553292</v>
          </cell>
          <cell r="BH391">
            <v>45616</v>
          </cell>
          <cell r="BI391">
            <v>45695</v>
          </cell>
        </row>
        <row r="392">
          <cell r="E392" t="str">
            <v>X24041298356</v>
          </cell>
          <cell r="F392" t="str">
            <v>MARY CATHERINE H TY</v>
          </cell>
          <cell r="G392" t="str">
            <v>ORMOC, ALABANG HILLS SUBD PH 2, MUNTINLUPA</v>
          </cell>
          <cell r="H392" t="str">
            <v>MUNTINLUPA CITY</v>
          </cell>
          <cell r="I392" t="str">
            <v>PARAÑAQUE</v>
          </cell>
          <cell r="J392"/>
          <cell r="K392"/>
          <cell r="L392" t="str">
            <v>CHALLENGER</v>
          </cell>
          <cell r="M392" t="str">
            <v>TECO</v>
          </cell>
          <cell r="N392" t="str">
            <v>JSP</v>
          </cell>
          <cell r="O392">
            <v>37.810299999999998</v>
          </cell>
          <cell r="P392"/>
          <cell r="Q392">
            <v>51.72</v>
          </cell>
          <cell r="R392">
            <v>104</v>
          </cell>
          <cell r="S392" t="str">
            <v>MODIFICATION</v>
          </cell>
          <cell r="T392">
            <v>266599.94</v>
          </cell>
          <cell r="U392">
            <v>30471.8</v>
          </cell>
          <cell r="V392">
            <v>31236.92</v>
          </cell>
          <cell r="W392">
            <v>1.0251091172822084</v>
          </cell>
          <cell r="X392">
            <v>45533.599999999999</v>
          </cell>
          <cell r="Y392">
            <v>45541.513194444444</v>
          </cell>
          <cell r="Z392">
            <v>45539</v>
          </cell>
          <cell r="AA392">
            <v>45637</v>
          </cell>
          <cell r="AB392">
            <v>45547.426388888889</v>
          </cell>
          <cell r="AC392">
            <v>45832</v>
          </cell>
          <cell r="AD392">
            <v>13.826388888890506</v>
          </cell>
          <cell r="AE392">
            <v>5.9131944444452529</v>
          </cell>
          <cell r="AF392">
            <v>284.57361111111095</v>
          </cell>
          <cell r="AG392">
            <v>45552.078599221786</v>
          </cell>
          <cell r="AH392">
            <v>45560.806225680935</v>
          </cell>
          <cell r="AI392">
            <v>45583.6</v>
          </cell>
          <cell r="AJ392">
            <v>0.48279645984305164</v>
          </cell>
          <cell r="AK392">
            <v>6.775562169312165</v>
          </cell>
          <cell r="AL392">
            <v>23</v>
          </cell>
          <cell r="AM392">
            <v>32</v>
          </cell>
          <cell r="AN392">
            <v>21.478599221789885</v>
          </cell>
          <cell r="AO392">
            <v>27.206225680933851</v>
          </cell>
          <cell r="AP392">
            <v>18.478599221789885</v>
          </cell>
          <cell r="AQ392">
            <v>42</v>
          </cell>
          <cell r="AR392">
            <v>33.6</v>
          </cell>
          <cell r="AS392">
            <v>28.6</v>
          </cell>
          <cell r="AT392">
            <v>45581.026388888888</v>
          </cell>
          <cell r="AU392">
            <v>45576.026388888888</v>
          </cell>
          <cell r="AV392"/>
          <cell r="AW392"/>
          <cell r="AX392"/>
          <cell r="AY392"/>
          <cell r="AZ392"/>
          <cell r="BA392"/>
          <cell r="BB392"/>
          <cell r="BC392"/>
          <cell r="BD392" t="str">
            <v>PAID</v>
          </cell>
          <cell r="BE392"/>
          <cell r="BF392">
            <v>45550.426388888889</v>
          </cell>
          <cell r="BG392">
            <v>144.57361111111095</v>
          </cell>
          <cell r="BH392">
            <v>45547</v>
          </cell>
          <cell r="BI392">
            <v>45695</v>
          </cell>
        </row>
        <row r="393">
          <cell r="E393" t="str">
            <v>X24083472119</v>
          </cell>
          <cell r="F393" t="str">
            <v>ELDRED ESTANISLAO CASTILAN</v>
          </cell>
          <cell r="G393" t="str">
            <v>EL GRANDE, BF HOMES, PARANAQUE</v>
          </cell>
          <cell r="H393" t="str">
            <v>PARAÑAQUE CITY</v>
          </cell>
          <cell r="I393" t="str">
            <v>PARAÑAQUE</v>
          </cell>
          <cell r="J393" t="str">
            <v>encountered neighbor opposition last 11/11 on task 1, to relocte digging, confirmation with new neighbor</v>
          </cell>
          <cell r="K393" t="str">
            <v>W/ ISSUE</v>
          </cell>
          <cell r="L393" t="str">
            <v>CHALLENGER</v>
          </cell>
          <cell r="M393" t="str">
            <v>TECO</v>
          </cell>
          <cell r="N393" t="str">
            <v>JSP</v>
          </cell>
          <cell r="O393">
            <v>129.94470000000001</v>
          </cell>
          <cell r="P393"/>
          <cell r="Q393">
            <v>191.8</v>
          </cell>
          <cell r="R393">
            <v>184</v>
          </cell>
          <cell r="S393" t="str">
            <v>NEW</v>
          </cell>
          <cell r="T393">
            <v>825213.89</v>
          </cell>
          <cell r="U393">
            <v>104673.72</v>
          </cell>
          <cell r="V393">
            <v>118082.23</v>
          </cell>
          <cell r="W393">
            <v>1.1280981510927479</v>
          </cell>
          <cell r="X393">
            <v>45589.634027777778</v>
          </cell>
          <cell r="Y393">
            <v>45595.623611111114</v>
          </cell>
          <cell r="Z393">
            <v>45593</v>
          </cell>
          <cell r="AA393"/>
          <cell r="AB393">
            <v>45635.397222222222</v>
          </cell>
          <cell r="AC393">
            <v>45830</v>
          </cell>
          <cell r="AD393">
            <v>45.763194444443798</v>
          </cell>
          <cell r="AE393">
            <v>39.773611111108039</v>
          </cell>
          <cell r="AF393">
            <v>194.6027777777781</v>
          </cell>
          <cell r="AG393">
            <v>45609.080070943244</v>
          </cell>
          <cell r="AH393">
            <v>45618.065682454035</v>
          </cell>
          <cell r="AI393">
            <v>45639.634027777778</v>
          </cell>
          <cell r="AJ393">
            <v>1.5291067374465594</v>
          </cell>
          <cell r="AK393">
            <v>4.4227904040404118</v>
          </cell>
          <cell r="AL393">
            <v>26</v>
          </cell>
          <cell r="AM393">
            <v>32</v>
          </cell>
          <cell r="AN393">
            <v>22.446043165467625</v>
          </cell>
          <cell r="AO393">
            <v>28.431654676258994</v>
          </cell>
          <cell r="AP393">
            <v>19.446043165467625</v>
          </cell>
          <cell r="AQ393">
            <v>44</v>
          </cell>
          <cell r="AR393">
            <v>35.200000000000003</v>
          </cell>
          <cell r="AS393">
            <v>30.200000000000003</v>
          </cell>
          <cell r="AT393">
            <v>45670.597222222219</v>
          </cell>
          <cell r="AU393">
            <v>45665.597222222219</v>
          </cell>
          <cell r="AV393"/>
          <cell r="AW393"/>
          <cell r="AX393"/>
          <cell r="AY393"/>
          <cell r="AZ393"/>
          <cell r="BA393"/>
          <cell r="BB393"/>
          <cell r="BC393"/>
          <cell r="BD393" t="str">
            <v>PAID</v>
          </cell>
          <cell r="BE393"/>
          <cell r="BF393">
            <v>45638.397222222222</v>
          </cell>
          <cell r="BG393">
            <v>61.602777777778101</v>
          </cell>
          <cell r="BH393">
            <v>45635</v>
          </cell>
          <cell r="BI393">
            <v>45700</v>
          </cell>
        </row>
        <row r="394">
          <cell r="E394" t="str">
            <v>X24104118718</v>
          </cell>
          <cell r="F394" t="str">
            <v>ELTON ANGELES GABRIEL</v>
          </cell>
          <cell r="G394" t="str">
            <v>MAPLE DRIVE, MENLO PARK, PARANAQUE</v>
          </cell>
          <cell r="H394" t="str">
            <v>PARAÑAQUE CITY</v>
          </cell>
          <cell r="I394" t="str">
            <v>PARAÑAQUE</v>
          </cell>
          <cell r="J394" t="str">
            <v>for scheduling</v>
          </cell>
          <cell r="K394" t="str">
            <v>W/O ISSUE</v>
          </cell>
          <cell r="L394" t="str">
            <v>CHALLENGER</v>
          </cell>
          <cell r="M394" t="str">
            <v>TECO</v>
          </cell>
          <cell r="N394" t="str">
            <v>JSP</v>
          </cell>
          <cell r="O394">
            <v>5.28</v>
          </cell>
          <cell r="P394"/>
          <cell r="Q394">
            <v>7.22</v>
          </cell>
          <cell r="R394">
            <v>40</v>
          </cell>
          <cell r="S394" t="str">
            <v>MODIFICATION</v>
          </cell>
          <cell r="T394">
            <v>20665.28</v>
          </cell>
          <cell r="U394">
            <v>4251.8500000000004</v>
          </cell>
          <cell r="V394">
            <v>4251.8500000000004</v>
          </cell>
          <cell r="W394">
            <v>1</v>
          </cell>
          <cell r="X394">
            <v>45604.675543981481</v>
          </cell>
          <cell r="Y394">
            <v>45609.625</v>
          </cell>
          <cell r="Z394">
            <v>45609</v>
          </cell>
          <cell r="AA394"/>
          <cell r="AB394">
            <v>45629.322916666664</v>
          </cell>
          <cell r="AC394">
            <v>45846</v>
          </cell>
          <cell r="AD394">
            <v>24.647372685183655</v>
          </cell>
          <cell r="AE394">
            <v>19.697916666664241</v>
          </cell>
          <cell r="AF394">
            <v>216.67708333333576</v>
          </cell>
          <cell r="AG394">
            <v>45623.449737529867</v>
          </cell>
          <cell r="AH394">
            <v>45632.256189142769</v>
          </cell>
          <cell r="AI394">
            <v>45654.675543981481</v>
          </cell>
          <cell r="AJ394">
            <v>0.84896505915632581</v>
          </cell>
          <cell r="AK394">
            <v>5.4169270833333938</v>
          </cell>
          <cell r="AL394">
            <v>20</v>
          </cell>
          <cell r="AM394">
            <v>36</v>
          </cell>
          <cell r="AN394">
            <v>21.774193548387096</v>
          </cell>
          <cell r="AO394">
            <v>27.58064516129032</v>
          </cell>
          <cell r="AP394">
            <v>18.774193548387096</v>
          </cell>
          <cell r="AQ394">
            <v>40</v>
          </cell>
          <cell r="AR394">
            <v>32</v>
          </cell>
          <cell r="AS394">
            <v>27</v>
          </cell>
          <cell r="AT394">
            <v>45661.322916666664</v>
          </cell>
          <cell r="AU394">
            <v>45656.322916666664</v>
          </cell>
          <cell r="AV394"/>
          <cell r="AW394"/>
          <cell r="AX394"/>
          <cell r="AY394"/>
          <cell r="AZ394"/>
          <cell r="BA394"/>
          <cell r="BB394"/>
          <cell r="BC394"/>
          <cell r="BD394" t="str">
            <v>PAID</v>
          </cell>
          <cell r="BE394"/>
          <cell r="BF394">
            <v>45632.322916666664</v>
          </cell>
          <cell r="BG394">
            <v>67.677083333335759</v>
          </cell>
          <cell r="BH394">
            <v>45994</v>
          </cell>
          <cell r="BI394">
            <v>45700</v>
          </cell>
        </row>
        <row r="395">
          <cell r="E395" t="str">
            <v>X23093726087</v>
          </cell>
          <cell r="F395" t="str">
            <v>CITY GOV'T OF LAS PIÑAS</v>
          </cell>
          <cell r="G395" t="str">
            <v>C5 EXTENSION, PULANGLUPA I, LAS PINAS CITY</v>
          </cell>
          <cell r="H395" t="str">
            <v>LAS PIÑAS CITY</v>
          </cell>
          <cell r="I395" t="str">
            <v>PARAÑAQUE</v>
          </cell>
          <cell r="J395" t="str">
            <v>SSP May 13-14 night</v>
          </cell>
          <cell r="K395" t="str">
            <v>W/O ISSUE</v>
          </cell>
          <cell r="L395" t="str">
            <v>CHALLENGER</v>
          </cell>
          <cell r="M395" t="str">
            <v>TECO</v>
          </cell>
          <cell r="N395" t="str">
            <v>JSP</v>
          </cell>
          <cell r="O395">
            <v>1007.3806</v>
          </cell>
          <cell r="P395"/>
          <cell r="Q395">
            <v>1039.42</v>
          </cell>
          <cell r="R395">
            <v>54.4</v>
          </cell>
          <cell r="S395" t="str">
            <v>NEW</v>
          </cell>
          <cell r="T395">
            <v>2921763.85</v>
          </cell>
          <cell r="U395">
            <v>828058.52000000025</v>
          </cell>
          <cell r="V395">
            <v>568489.94999999995</v>
          </cell>
          <cell r="W395">
            <v>0.68653354354713936</v>
          </cell>
          <cell r="X395">
            <v>45346.501388888886</v>
          </cell>
          <cell r="Y395">
            <v>45358.42291666667</v>
          </cell>
          <cell r="Z395">
            <v>45348</v>
          </cell>
          <cell r="AA395"/>
          <cell r="AB395">
            <v>45426.336111111108</v>
          </cell>
          <cell r="AC395">
            <v>45838</v>
          </cell>
          <cell r="AD395">
            <v>79.834722222221899</v>
          </cell>
          <cell r="AE395">
            <v>67.913194444437977</v>
          </cell>
          <cell r="AF395">
            <v>411.66388888889196</v>
          </cell>
          <cell r="AG395">
            <v>45371.709353490653</v>
          </cell>
          <cell r="AH395">
            <v>45382.231477384463</v>
          </cell>
          <cell r="AI395">
            <v>45396.501388888886</v>
          </cell>
          <cell r="AJ395">
            <v>2.1226643790849584</v>
          </cell>
          <cell r="AK395">
            <v>6.8610648148148661</v>
          </cell>
          <cell r="AL395">
            <v>50</v>
          </cell>
          <cell r="AM395">
            <v>34</v>
          </cell>
          <cell r="AN395">
            <v>28.207964601769909</v>
          </cell>
          <cell r="AO395">
            <v>35.730088495575217</v>
          </cell>
          <cell r="AP395">
            <v>25.207964601769909</v>
          </cell>
          <cell r="AQ395">
            <v>60</v>
          </cell>
          <cell r="AR395">
            <v>48</v>
          </cell>
          <cell r="AS395">
            <v>43</v>
          </cell>
          <cell r="AT395">
            <v>45474.336111111108</v>
          </cell>
          <cell r="AU395">
            <v>45469.336111111108</v>
          </cell>
          <cell r="AV395"/>
          <cell r="AW395"/>
          <cell r="AX395"/>
          <cell r="AY395"/>
          <cell r="AZ395"/>
          <cell r="BA395"/>
          <cell r="BB395"/>
          <cell r="BC395"/>
          <cell r="BD395" t="str">
            <v>PAID</v>
          </cell>
          <cell r="BE395"/>
          <cell r="BF395">
            <v>45429.336111111108</v>
          </cell>
          <cell r="BG395">
            <v>276.66388888889196</v>
          </cell>
          <cell r="BH395">
            <v>45426</v>
          </cell>
          <cell r="BI395">
            <v>45706</v>
          </cell>
        </row>
        <row r="396">
          <cell r="E396" t="str">
            <v>X24041088653</v>
          </cell>
          <cell r="F396" t="str">
            <v>GABRIEL AGUILA REYES</v>
          </cell>
          <cell r="G396" t="str">
            <v>BLOCK 10, BRAZILIA HEIGHTS, MUNTINLUPA</v>
          </cell>
          <cell r="H396" t="str">
            <v>MUNTINLUPA CITY</v>
          </cell>
          <cell r="I396" t="str">
            <v>PARAÑAQUE</v>
          </cell>
          <cell r="J396"/>
          <cell r="K396" t="str">
            <v>W/O ISSUE</v>
          </cell>
          <cell r="L396" t="str">
            <v>CHALLENGER</v>
          </cell>
          <cell r="M396" t="str">
            <v>FCOMP</v>
          </cell>
          <cell r="N396" t="str">
            <v>JSP</v>
          </cell>
          <cell r="O396">
            <v>331.24700000000001</v>
          </cell>
          <cell r="P396"/>
          <cell r="Q396">
            <v>493.75</v>
          </cell>
          <cell r="R396">
            <v>82</v>
          </cell>
          <cell r="S396" t="str">
            <v>MODIFICATION</v>
          </cell>
          <cell r="T396">
            <v>1365333.42</v>
          </cell>
          <cell r="U396">
            <v>265637.89</v>
          </cell>
          <cell r="V396">
            <v>191054.04</v>
          </cell>
          <cell r="W396">
            <v>0.71922736624658479</v>
          </cell>
          <cell r="X396">
            <v>45470.620833333334</v>
          </cell>
          <cell r="Y396">
            <v>45476.417361111111</v>
          </cell>
          <cell r="Z396">
            <v>45481</v>
          </cell>
          <cell r="AA396"/>
          <cell r="AB396">
            <v>45537.362500000003</v>
          </cell>
          <cell r="AC396"/>
          <cell r="AD396">
            <v>66.741666666668607</v>
          </cell>
          <cell r="AE396">
            <v>60.945138888891961</v>
          </cell>
          <cell r="AF396">
            <v>-45537.362500000003</v>
          </cell>
          <cell r="AG396">
            <v>45492.651508179959</v>
          </cell>
          <cell r="AH396">
            <v>45502.326354805729</v>
          </cell>
          <cell r="AI396">
            <v>45520.620833333334</v>
          </cell>
          <cell r="AJ396">
            <v>1.9997962622549599</v>
          </cell>
          <cell r="AK396">
            <v>-910.74725000000001</v>
          </cell>
          <cell r="AL396">
            <v>32</v>
          </cell>
          <cell r="AM396">
            <v>34</v>
          </cell>
          <cell r="AN396">
            <v>25.030674846625768</v>
          </cell>
          <cell r="AO396">
            <v>31.70552147239264</v>
          </cell>
          <cell r="AP396">
            <v>22.030674846625768</v>
          </cell>
          <cell r="AQ396">
            <v>50</v>
          </cell>
          <cell r="AR396">
            <v>40</v>
          </cell>
          <cell r="AS396">
            <v>35</v>
          </cell>
          <cell r="AT396">
            <v>45577.362500000003</v>
          </cell>
          <cell r="AU396">
            <v>45572.362500000003</v>
          </cell>
          <cell r="AV396"/>
          <cell r="AW396"/>
          <cell r="AX396"/>
          <cell r="AY396"/>
          <cell r="AZ396"/>
          <cell r="BA396"/>
          <cell r="BB396"/>
          <cell r="BC396"/>
          <cell r="BD396" t="str">
            <v>ON GOING MAT RETURN</v>
          </cell>
          <cell r="BE396" t="str">
            <v>PARTIALLY BILLED</v>
          </cell>
          <cell r="BF396">
            <v>45540.362500000003</v>
          </cell>
          <cell r="BG396">
            <v>165.63749999999709</v>
          </cell>
          <cell r="BH396">
            <v>45537</v>
          </cell>
          <cell r="BI396">
            <v>45706</v>
          </cell>
        </row>
        <row r="397">
          <cell r="E397" t="str">
            <v>X24093677826</v>
          </cell>
          <cell r="F397" t="str">
            <v>OPTIMUM REFRIGERATION SYSTEMS SOLUTIONS INC.</v>
          </cell>
          <cell r="G397" t="str">
            <v>SAPPHIRE HEIGHTS, VICTORIAHOMES-SAPPHIREHTS SUBD, MUNTINLUPA</v>
          </cell>
          <cell r="H397" t="str">
            <v>MUNTINLUPA CITY</v>
          </cell>
          <cell r="I397" t="str">
            <v>PARAÑAQUE</v>
          </cell>
          <cell r="J397" t="str">
            <v>for FCOMP</v>
          </cell>
          <cell r="K397" t="str">
            <v>W/O ISSUE</v>
          </cell>
          <cell r="L397" t="str">
            <v>CHALLENGER</v>
          </cell>
          <cell r="M397" t="str">
            <v>FCOMP</v>
          </cell>
          <cell r="N397" t="str">
            <v>JSP</v>
          </cell>
          <cell r="O397">
            <v>59.2637</v>
          </cell>
          <cell r="P397"/>
          <cell r="Q397">
            <v>85.02</v>
          </cell>
          <cell r="R397">
            <v>42</v>
          </cell>
          <cell r="S397" t="str">
            <v>NEW</v>
          </cell>
          <cell r="T397">
            <v>390741.15</v>
          </cell>
          <cell r="U397">
            <v>47723.62</v>
          </cell>
          <cell r="V397">
            <v>27038.44</v>
          </cell>
          <cell r="W397">
            <v>0.5665630561973295</v>
          </cell>
          <cell r="X397">
            <v>45586.72152777778</v>
          </cell>
          <cell r="Y397">
            <v>45593.612500000003</v>
          </cell>
          <cell r="Z397">
            <v>45593</v>
          </cell>
          <cell r="AA397"/>
          <cell r="AB397">
            <v>45622.628472222219</v>
          </cell>
          <cell r="AC397">
            <v>45877</v>
          </cell>
          <cell r="AD397">
            <v>35.906944444439432</v>
          </cell>
          <cell r="AE397">
            <v>29.015972222216078</v>
          </cell>
          <cell r="AF397">
            <v>254.37152777778101</v>
          </cell>
          <cell r="AG397">
            <v>45606.807029636519</v>
          </cell>
          <cell r="AH397">
            <v>45615.963163465509</v>
          </cell>
          <cell r="AI397">
            <v>45636.72152777778</v>
          </cell>
          <cell r="AJ397">
            <v>1.1665420356949525</v>
          </cell>
          <cell r="AK397">
            <v>6.0564649470900243</v>
          </cell>
          <cell r="AL397">
            <v>23</v>
          </cell>
          <cell r="AM397">
            <v>36</v>
          </cell>
          <cell r="AN397">
            <v>23.085501858736059</v>
          </cell>
          <cell r="AO397">
            <v>29.241635687732341</v>
          </cell>
          <cell r="AP397">
            <v>20.085501858736059</v>
          </cell>
          <cell r="AQ397">
            <v>42</v>
          </cell>
          <cell r="AR397">
            <v>33.6</v>
          </cell>
          <cell r="AS397">
            <v>28.6</v>
          </cell>
          <cell r="AT397">
            <v>45656.228472222218</v>
          </cell>
          <cell r="AU397">
            <v>45651.228472222218</v>
          </cell>
          <cell r="AV397"/>
          <cell r="AW397"/>
          <cell r="AX397"/>
          <cell r="AY397"/>
          <cell r="AZ397"/>
          <cell r="BA397"/>
          <cell r="BB397"/>
          <cell r="BC397"/>
          <cell r="BD397" t="str">
            <v>PAID</v>
          </cell>
          <cell r="BE397"/>
          <cell r="BF397">
            <v>45625.628472222219</v>
          </cell>
          <cell r="BG397">
            <v>80.371527777781012</v>
          </cell>
          <cell r="BH397">
            <v>45622</v>
          </cell>
          <cell r="BI397">
            <v>45706</v>
          </cell>
        </row>
        <row r="398">
          <cell r="E398" t="str">
            <v>X24103906896</v>
          </cell>
          <cell r="F398" t="str">
            <v>SBA INVESTMENT, INC.</v>
          </cell>
          <cell r="G398" t="str">
            <v>BATANGAS NORTH, AYALA-ALABANG VILL, MUNTINLUPA</v>
          </cell>
          <cell r="H398" t="str">
            <v>MUNTINLUPA CITY</v>
          </cell>
          <cell r="I398" t="str">
            <v>PARAÑAQUE</v>
          </cell>
          <cell r="J398" t="str">
            <v>for scheduling</v>
          </cell>
          <cell r="K398" t="str">
            <v>W/O ISSUE</v>
          </cell>
          <cell r="L398" t="str">
            <v>CHALLENGER</v>
          </cell>
          <cell r="M398" t="str">
            <v>TECO</v>
          </cell>
          <cell r="N398" t="str">
            <v>JSP</v>
          </cell>
          <cell r="O398">
            <v>55.637300000000003</v>
          </cell>
          <cell r="P398"/>
          <cell r="Q398">
            <v>75.87</v>
          </cell>
          <cell r="R398">
            <v>92</v>
          </cell>
          <cell r="S398" t="str">
            <v>NEW</v>
          </cell>
          <cell r="T398">
            <v>308293.44</v>
          </cell>
          <cell r="U398">
            <v>44827.43</v>
          </cell>
          <cell r="V398">
            <v>41532.49</v>
          </cell>
          <cell r="W398">
            <v>0.92649723617883062</v>
          </cell>
          <cell r="X398">
            <v>45601.585416666669</v>
          </cell>
          <cell r="Y398">
            <v>45607.626388888886</v>
          </cell>
          <cell r="Z398">
            <v>45603</v>
          </cell>
          <cell r="AA398"/>
          <cell r="AB398">
            <v>45652.506944444445</v>
          </cell>
          <cell r="AC398">
            <v>45830</v>
          </cell>
          <cell r="AD398">
            <v>50.921527777776646</v>
          </cell>
          <cell r="AE398">
            <v>44.880555555559113</v>
          </cell>
          <cell r="AF398">
            <v>177.49305555555475</v>
          </cell>
          <cell r="AG398">
            <v>45620.885796894807</v>
          </cell>
          <cell r="AH398">
            <v>45629.832564955643</v>
          </cell>
          <cell r="AI398">
            <v>45651.585416666669</v>
          </cell>
          <cell r="AJ398">
            <v>1.7125782360045085</v>
          </cell>
          <cell r="AK398">
            <v>4.2260251322751134</v>
          </cell>
          <cell r="AL398">
            <v>23</v>
          </cell>
          <cell r="AM398">
            <v>34</v>
          </cell>
          <cell r="AN398">
            <v>22.300380228136884</v>
          </cell>
          <cell r="AO398">
            <v>28.247148288973385</v>
          </cell>
          <cell r="AP398">
            <v>19.300380228136884</v>
          </cell>
          <cell r="AQ398">
            <v>42</v>
          </cell>
          <cell r="AR398">
            <v>33.6</v>
          </cell>
          <cell r="AS398">
            <v>28.6</v>
          </cell>
          <cell r="AT398">
            <v>45686.106944444444</v>
          </cell>
          <cell r="AU398">
            <v>45681.106944444444</v>
          </cell>
          <cell r="AV398"/>
          <cell r="AW398"/>
          <cell r="AX398"/>
          <cell r="AY398"/>
          <cell r="AZ398"/>
          <cell r="BA398"/>
          <cell r="BB398"/>
          <cell r="BC398"/>
          <cell r="BD398" t="str">
            <v>PAID</v>
          </cell>
          <cell r="BE398"/>
          <cell r="BF398">
            <v>45655.506944444445</v>
          </cell>
          <cell r="BG398">
            <v>50.493055555554747</v>
          </cell>
          <cell r="BH398">
            <v>45652</v>
          </cell>
          <cell r="BI398">
            <v>45706</v>
          </cell>
        </row>
        <row r="399">
          <cell r="E399" t="str">
            <v>X22083415066</v>
          </cell>
          <cell r="F399" t="str">
            <v>GLOBE TELECOM., INC.</v>
          </cell>
          <cell r="G399" t="str">
            <v>ENGINEERING, SCIENCE VILL, PARANAQUE</v>
          </cell>
          <cell r="H399" t="str">
            <v>PARAÑAQUE CITY</v>
          </cell>
          <cell r="I399" t="str">
            <v>PARAÑAQUE</v>
          </cell>
          <cell r="J399" t="str">
            <v>need new endorsement letter to the new set of board, for sched of execution</v>
          </cell>
          <cell r="K399" t="str">
            <v>W/O ISSUE</v>
          </cell>
          <cell r="L399" t="str">
            <v>VJC</v>
          </cell>
          <cell r="M399" t="str">
            <v>FCOMP</v>
          </cell>
          <cell r="N399" t="str">
            <v>JSB</v>
          </cell>
          <cell r="O399">
            <v>15.033299999999999</v>
          </cell>
          <cell r="P399"/>
          <cell r="Q399">
            <v>964.72</v>
          </cell>
          <cell r="R399">
            <v>35</v>
          </cell>
          <cell r="S399" t="str">
            <v>MODIFICATION</v>
          </cell>
          <cell r="T399">
            <v>60984.88</v>
          </cell>
          <cell r="U399">
            <v>14824.81</v>
          </cell>
          <cell r="V399"/>
          <cell r="W399">
            <v>0</v>
          </cell>
          <cell r="X399">
            <v>45238.425000000003</v>
          </cell>
          <cell r="Y399">
            <v>45240.822916666664</v>
          </cell>
          <cell r="Z399">
            <v>45240</v>
          </cell>
          <cell r="AA399"/>
          <cell r="AB399">
            <v>45314.65625</v>
          </cell>
          <cell r="AC399"/>
          <cell r="AD399">
            <v>76.23124999999709</v>
          </cell>
          <cell r="AE399">
            <v>73.833333333335759</v>
          </cell>
          <cell r="AF399">
            <v>-45314.65625</v>
          </cell>
          <cell r="AG399">
            <v>45263.260051546393</v>
          </cell>
          <cell r="AH399">
            <v>45273.682731958768</v>
          </cell>
          <cell r="AI399">
            <v>45288.425000000003</v>
          </cell>
          <cell r="AJ399">
            <v>2.0540086805554769</v>
          </cell>
          <cell r="AK399">
            <v>-823.90284090909086</v>
          </cell>
          <cell r="AL399">
            <v>40</v>
          </cell>
          <cell r="AM399">
            <v>36</v>
          </cell>
          <cell r="AN399">
            <v>27.835051546391753</v>
          </cell>
          <cell r="AO399">
            <v>35.257731958762882</v>
          </cell>
          <cell r="AP399">
            <v>24.835051546391753</v>
          </cell>
          <cell r="AQ399">
            <v>55</v>
          </cell>
          <cell r="AR399">
            <v>44</v>
          </cell>
          <cell r="AS399">
            <v>39</v>
          </cell>
          <cell r="AT399">
            <v>45358.65625</v>
          </cell>
          <cell r="AU399">
            <v>45353.65625</v>
          </cell>
          <cell r="AV399"/>
          <cell r="AW399"/>
          <cell r="AX399"/>
          <cell r="AY399"/>
          <cell r="AZ399"/>
          <cell r="BA399"/>
          <cell r="BB399"/>
          <cell r="BC399"/>
          <cell r="BD399" t="str">
            <v>MATERIAL BALANCING</v>
          </cell>
          <cell r="BE399"/>
          <cell r="BF399">
            <v>45317.65625</v>
          </cell>
          <cell r="BG399">
            <v>390.34375</v>
          </cell>
          <cell r="BH399">
            <v>45314</v>
          </cell>
          <cell r="BI399">
            <v>45708</v>
          </cell>
        </row>
        <row r="400">
          <cell r="E400" t="str">
            <v>X24051839872</v>
          </cell>
          <cell r="F400" t="str">
            <v>JULIO MAXIMINA JM MENDOZA REALTY, INC.</v>
          </cell>
          <cell r="G400" t="str">
            <v>DOÑA SOLEDAD, BETTER LIVING SUBD, PARANAQUE</v>
          </cell>
          <cell r="H400" t="str">
            <v>PARAÑAQUE CITY</v>
          </cell>
          <cell r="I400" t="str">
            <v>PARAÑAQUE</v>
          </cell>
          <cell r="J400" t="str">
            <v>for energization; night duty</v>
          </cell>
          <cell r="K400" t="str">
            <v>W/O ISSUE</v>
          </cell>
          <cell r="L400" t="str">
            <v>VJC</v>
          </cell>
          <cell r="M400" t="str">
            <v>TECO</v>
          </cell>
          <cell r="N400" t="str">
            <v>JMM</v>
          </cell>
          <cell r="O400">
            <v>73.264600000000002</v>
          </cell>
          <cell r="P400"/>
          <cell r="Q400">
            <v>117.67</v>
          </cell>
          <cell r="R400">
            <v>95</v>
          </cell>
          <cell r="S400" t="str">
            <v>NEW</v>
          </cell>
          <cell r="T400">
            <v>615322.01</v>
          </cell>
          <cell r="U400">
            <v>58998.13</v>
          </cell>
          <cell r="V400">
            <v>126126.58</v>
          </cell>
          <cell r="W400">
            <v>2.1378064016605274</v>
          </cell>
          <cell r="X400">
            <v>45576.706863425927</v>
          </cell>
          <cell r="Y400">
            <v>45582.538888888892</v>
          </cell>
          <cell r="Z400">
            <v>45581</v>
          </cell>
          <cell r="AA400"/>
          <cell r="AB400">
            <v>45608</v>
          </cell>
          <cell r="AC400">
            <v>45799.311111111114</v>
          </cell>
          <cell r="AD400">
            <v>31.293136574073287</v>
          </cell>
          <cell r="AE400">
            <v>25.461111111108039</v>
          </cell>
          <cell r="AF400">
            <v>191.31111111111386</v>
          </cell>
          <cell r="AG400">
            <v>45597.051933848459</v>
          </cell>
          <cell r="AH400">
            <v>45606.277285961136</v>
          </cell>
          <cell r="AI400">
            <v>45626.706863425927</v>
          </cell>
          <cell r="AJ400">
            <v>1.0053451116557481</v>
          </cell>
          <cell r="AK400">
            <v>4.3479797979798605</v>
          </cell>
          <cell r="AL400">
            <v>26</v>
          </cell>
          <cell r="AM400">
            <v>34</v>
          </cell>
          <cell r="AN400">
            <v>23.345070422535212</v>
          </cell>
          <cell r="AO400">
            <v>29.570422535211268</v>
          </cell>
          <cell r="AP400">
            <v>20.345070422535212</v>
          </cell>
          <cell r="AQ400">
            <v>44</v>
          </cell>
          <cell r="AR400">
            <v>35.200000000000003</v>
          </cell>
          <cell r="AS400">
            <v>30.200000000000003</v>
          </cell>
          <cell r="AT400">
            <v>45643.199999999997</v>
          </cell>
          <cell r="AU400">
            <v>45638.2</v>
          </cell>
          <cell r="AV400"/>
          <cell r="AW400"/>
          <cell r="AX400"/>
          <cell r="AY400"/>
          <cell r="AZ400"/>
          <cell r="BA400"/>
          <cell r="BB400"/>
          <cell r="BC400"/>
          <cell r="BD400" t="str">
            <v>PAID</v>
          </cell>
          <cell r="BE400"/>
          <cell r="BF400">
            <v>45611</v>
          </cell>
          <cell r="BG400">
            <v>97</v>
          </cell>
          <cell r="BH400">
            <v>45608</v>
          </cell>
          <cell r="BI400">
            <v>45708</v>
          </cell>
        </row>
        <row r="401">
          <cell r="E401" t="str">
            <v>X24093720779</v>
          </cell>
          <cell r="F401" t="str">
            <v>DITO TELECOMMUNITY CORPORATION</v>
          </cell>
          <cell r="G401" t="str">
            <v>SCOTLAND, BETTER LIVING SUBD, PARANAQUE</v>
          </cell>
          <cell r="H401" t="str">
            <v>PARAÑAQUE CITY</v>
          </cell>
          <cell r="I401" t="str">
            <v>PARAÑAQUE</v>
          </cell>
          <cell r="J401"/>
          <cell r="K401"/>
          <cell r="L401" t="str">
            <v>VJC</v>
          </cell>
          <cell r="M401" t="str">
            <v>TECO</v>
          </cell>
          <cell r="N401" t="str">
            <v>JMM</v>
          </cell>
          <cell r="O401">
            <v>15.343299999999999</v>
          </cell>
          <cell r="P401"/>
          <cell r="Q401">
            <v>20.9</v>
          </cell>
          <cell r="R401">
            <v>22</v>
          </cell>
          <cell r="S401" t="str">
            <v>NEW</v>
          </cell>
          <cell r="T401">
            <v>153039.91</v>
          </cell>
          <cell r="U401">
            <v>11978.03</v>
          </cell>
          <cell r="V401">
            <v>9245.5</v>
          </cell>
          <cell r="W401">
            <v>0.77187150140715954</v>
          </cell>
          <cell r="X401">
            <v>45635.706944444442</v>
          </cell>
          <cell r="Y401">
            <v>45639.398611111108</v>
          </cell>
          <cell r="Z401">
            <v>45643</v>
          </cell>
          <cell r="AA401">
            <v>45649</v>
          </cell>
          <cell r="AB401">
            <v>45649</v>
          </cell>
          <cell r="AC401">
            <v>45789.5625</v>
          </cell>
          <cell r="AD401">
            <v>13.293055555557657</v>
          </cell>
          <cell r="AE401">
            <v>9.601388888891961</v>
          </cell>
          <cell r="AF401">
            <v>140.5625</v>
          </cell>
          <cell r="AG401">
            <v>45654.481137992829</v>
          </cell>
          <cell r="AH401">
            <v>45663.28758960573</v>
          </cell>
          <cell r="AI401">
            <v>45685.706944444442</v>
          </cell>
          <cell r="AJ401">
            <v>0.45787191358031931</v>
          </cell>
          <cell r="AK401">
            <v>3.5140625000000001</v>
          </cell>
          <cell r="AL401">
            <v>20</v>
          </cell>
          <cell r="AM401">
            <v>36</v>
          </cell>
          <cell r="AN401">
            <v>21.774193548387096</v>
          </cell>
          <cell r="AO401">
            <v>27.58064516129032</v>
          </cell>
          <cell r="AP401">
            <v>18.774193548387096</v>
          </cell>
          <cell r="AQ401">
            <v>40</v>
          </cell>
          <cell r="AR401">
            <v>32</v>
          </cell>
          <cell r="AS401">
            <v>27</v>
          </cell>
          <cell r="AT401">
            <v>45681</v>
          </cell>
          <cell r="AU401">
            <v>45676</v>
          </cell>
          <cell r="AV401"/>
          <cell r="AW401"/>
          <cell r="AX401"/>
          <cell r="AY401"/>
          <cell r="AZ401"/>
          <cell r="BA401"/>
          <cell r="BB401"/>
          <cell r="BC401"/>
          <cell r="BD401" t="str">
            <v>PAID</v>
          </cell>
          <cell r="BE401"/>
          <cell r="BF401">
            <v>45652</v>
          </cell>
          <cell r="BG401">
            <v>56</v>
          </cell>
          <cell r="BH401">
            <v>45649</v>
          </cell>
          <cell r="BI401">
            <v>45708</v>
          </cell>
        </row>
        <row r="402">
          <cell r="E402" t="str">
            <v>X24093627247</v>
          </cell>
          <cell r="F402" t="str">
            <v>DITO TELECOMMUNITY CORPORATION</v>
          </cell>
          <cell r="G402" t="str">
            <v>GREENLAND, TOPLAND SUBD - SAV 13, PARANAQUE</v>
          </cell>
          <cell r="H402" t="str">
            <v>PARAÑAQUE CITY</v>
          </cell>
          <cell r="I402" t="str">
            <v>PARAÑAQUE</v>
          </cell>
          <cell r="J402" t="str">
            <v>for scheduling</v>
          </cell>
          <cell r="K402" t="str">
            <v>W/O ISSUE</v>
          </cell>
          <cell r="L402" t="str">
            <v>CHALLENGER</v>
          </cell>
          <cell r="M402" t="str">
            <v>FCOMP</v>
          </cell>
          <cell r="N402" t="str">
            <v>JSP</v>
          </cell>
          <cell r="O402">
            <v>35.593800000000002</v>
          </cell>
          <cell r="P402"/>
          <cell r="Q402">
            <v>48.73</v>
          </cell>
          <cell r="R402">
            <v>31</v>
          </cell>
          <cell r="S402" t="str">
            <v>NEW</v>
          </cell>
          <cell r="T402">
            <v>235473.65</v>
          </cell>
          <cell r="U402">
            <v>28662.73</v>
          </cell>
          <cell r="V402">
            <v>20759.89</v>
          </cell>
          <cell r="W402">
            <v>0.72428167170398627</v>
          </cell>
          <cell r="X402">
            <v>45595.513113425928</v>
          </cell>
          <cell r="Y402">
            <v>45601.540972222225</v>
          </cell>
          <cell r="Z402">
            <v>45601</v>
          </cell>
          <cell r="AA402"/>
          <cell r="AB402">
            <v>45622.443055555559</v>
          </cell>
          <cell r="AC402">
            <v>45878</v>
          </cell>
          <cell r="AD402">
            <v>26.929942129630945</v>
          </cell>
          <cell r="AE402">
            <v>20.902083333334303</v>
          </cell>
          <cell r="AF402">
            <v>255.55694444444089</v>
          </cell>
          <cell r="AG402">
            <v>45614.287306974315</v>
          </cell>
          <cell r="AH402">
            <v>45623.093758587216</v>
          </cell>
          <cell r="AI402">
            <v>45645.513113425928</v>
          </cell>
          <cell r="AJ402">
            <v>0.92758689557617691</v>
          </cell>
          <cell r="AK402">
            <v>6.3889236111110224</v>
          </cell>
          <cell r="AL402">
            <v>20</v>
          </cell>
          <cell r="AM402">
            <v>36</v>
          </cell>
          <cell r="AN402">
            <v>21.774193548387096</v>
          </cell>
          <cell r="AO402">
            <v>27.58064516129032</v>
          </cell>
          <cell r="AP402">
            <v>18.774193548387096</v>
          </cell>
          <cell r="AQ402">
            <v>40</v>
          </cell>
          <cell r="AR402">
            <v>32</v>
          </cell>
          <cell r="AS402">
            <v>27</v>
          </cell>
          <cell r="AT402">
            <v>45654.443055555559</v>
          </cell>
          <cell r="AU402">
            <v>45649.443055555559</v>
          </cell>
          <cell r="AV402"/>
          <cell r="AW402"/>
          <cell r="AX402"/>
          <cell r="AY402"/>
          <cell r="AZ402"/>
          <cell r="BA402"/>
          <cell r="BB402"/>
          <cell r="BC402"/>
          <cell r="BD402" t="str">
            <v>PAID</v>
          </cell>
          <cell r="BE402"/>
          <cell r="BF402">
            <v>45625.443055555559</v>
          </cell>
          <cell r="BG402">
            <v>80.556944444440887</v>
          </cell>
          <cell r="BH402">
            <v>45622</v>
          </cell>
          <cell r="BI402">
            <v>45706</v>
          </cell>
        </row>
        <row r="403">
          <cell r="E403" t="str">
            <v>X24062315995</v>
          </cell>
          <cell r="F403" t="str">
            <v>AKIRHA OPC</v>
          </cell>
          <cell r="G403" t="str">
            <v>STA. BARBARA, SUSANA HEIGHTS SUBD, MUNTINLUPA</v>
          </cell>
          <cell r="H403" t="str">
            <v>MUNTINLUPA CITY</v>
          </cell>
          <cell r="I403" t="str">
            <v>PARAÑAQUE</v>
          </cell>
          <cell r="J403"/>
          <cell r="K403"/>
          <cell r="L403" t="str">
            <v>ECOM</v>
          </cell>
          <cell r="M403" t="str">
            <v>FCOMP</v>
          </cell>
          <cell r="N403" t="str">
            <v>RRG</v>
          </cell>
          <cell r="O403">
            <v>222.59110000000001</v>
          </cell>
          <cell r="P403"/>
          <cell r="Q403">
            <v>331.85</v>
          </cell>
          <cell r="R403">
            <v>81</v>
          </cell>
          <cell r="S403" t="str">
            <v>MODIFICATION</v>
          </cell>
          <cell r="T403">
            <v>1013798.24</v>
          </cell>
          <cell r="U403">
            <v>178139.94</v>
          </cell>
          <cell r="V403">
            <v>57439.32</v>
          </cell>
          <cell r="W403">
            <v>0.32243931372156071</v>
          </cell>
          <cell r="X403">
            <v>45520.593055555553</v>
          </cell>
          <cell r="Y403">
            <v>45525.455555555556</v>
          </cell>
          <cell r="Z403">
            <v>45525</v>
          </cell>
          <cell r="AA403"/>
          <cell r="AB403">
            <v>45628</v>
          </cell>
          <cell r="AC403"/>
          <cell r="AD403">
            <v>107.40694444444671</v>
          </cell>
          <cell r="AE403">
            <v>102.5444444444438</v>
          </cell>
          <cell r="AF403">
            <v>-45628</v>
          </cell>
          <cell r="AG403">
            <v>45542.112286324787</v>
          </cell>
          <cell r="AH403">
            <v>45551.650747863248</v>
          </cell>
          <cell r="AI403">
            <v>45570.593055555553</v>
          </cell>
          <cell r="AJ403">
            <v>3.2853888888889582</v>
          </cell>
          <cell r="AK403">
            <v>-950.58333333333337</v>
          </cell>
          <cell r="AL403">
            <v>30</v>
          </cell>
          <cell r="AM403">
            <v>34</v>
          </cell>
          <cell r="AN403">
            <v>24.51923076923077</v>
          </cell>
          <cell r="AO403">
            <v>31.057692307692307</v>
          </cell>
          <cell r="AP403">
            <v>21.51923076923077</v>
          </cell>
          <cell r="AQ403">
            <v>48</v>
          </cell>
          <cell r="AR403">
            <v>38.400000000000006</v>
          </cell>
          <cell r="AS403">
            <v>33.400000000000006</v>
          </cell>
          <cell r="AT403">
            <v>45666.400000000001</v>
          </cell>
          <cell r="AU403">
            <v>45661.4</v>
          </cell>
          <cell r="AV403"/>
          <cell r="AW403"/>
          <cell r="AX403"/>
          <cell r="AY403"/>
          <cell r="AZ403"/>
          <cell r="BA403"/>
          <cell r="BB403"/>
          <cell r="BC403"/>
          <cell r="BD403" t="str">
            <v>FOR AUDIT</v>
          </cell>
          <cell r="BE403"/>
          <cell r="BF403">
            <v>45631</v>
          </cell>
          <cell r="BG403">
            <v>78</v>
          </cell>
          <cell r="BH403">
            <v>45629</v>
          </cell>
          <cell r="BI403">
            <v>45709</v>
          </cell>
        </row>
        <row r="404">
          <cell r="E404" t="str">
            <v>X24062094685</v>
          </cell>
          <cell r="F404" t="str">
            <v>SAIMA SULTAN ABDUL</v>
          </cell>
          <cell r="G404" t="str">
            <v>BAGONG SILANG, BACLARAN, PARANAQUE</v>
          </cell>
          <cell r="H404" t="str">
            <v>PARAÑAQUE CITY</v>
          </cell>
          <cell r="I404" t="str">
            <v>PARAÑAQUE</v>
          </cell>
          <cell r="J404" t="str">
            <v>for completion 8/29/2024</v>
          </cell>
          <cell r="K404" t="str">
            <v>W/O ISSUE</v>
          </cell>
          <cell r="L404" t="str">
            <v>VJC</v>
          </cell>
          <cell r="M404" t="str">
            <v>TECO</v>
          </cell>
          <cell r="N404" t="str">
            <v>JMM</v>
          </cell>
          <cell r="O404">
            <v>212.87880000000001</v>
          </cell>
          <cell r="P404"/>
          <cell r="Q404">
            <v>113.28</v>
          </cell>
          <cell r="R404">
            <v>90</v>
          </cell>
          <cell r="S404" t="str">
            <v>NEW</v>
          </cell>
          <cell r="T404">
            <v>578750.36</v>
          </cell>
          <cell r="U404">
            <v>100147.9</v>
          </cell>
          <cell r="V404">
            <v>19243.400000000001</v>
          </cell>
          <cell r="W404">
            <v>0.19214981043037349</v>
          </cell>
          <cell r="X404">
            <v>45511.372916666667</v>
          </cell>
          <cell r="Y404">
            <v>45516.315972222219</v>
          </cell>
          <cell r="Z404">
            <v>45520</v>
          </cell>
          <cell r="AA404"/>
          <cell r="AB404">
            <v>45581</v>
          </cell>
          <cell r="AC404">
            <v>45836</v>
          </cell>
          <cell r="AD404">
            <v>69.627083333332848</v>
          </cell>
          <cell r="AE404">
            <v>64.684027777781012</v>
          </cell>
          <cell r="AF404">
            <v>255</v>
          </cell>
          <cell r="AG404">
            <v>45531.7179870892</v>
          </cell>
          <cell r="AH404">
            <v>45540.943339201876</v>
          </cell>
          <cell r="AI404">
            <v>45561.372916666667</v>
          </cell>
          <cell r="AJ404">
            <v>2.2368881975867114</v>
          </cell>
          <cell r="AK404">
            <v>5.7954545454545459</v>
          </cell>
          <cell r="AL404">
            <v>26</v>
          </cell>
          <cell r="AM404">
            <v>34</v>
          </cell>
          <cell r="AN404">
            <v>23.345070422535212</v>
          </cell>
          <cell r="AO404">
            <v>29.570422535211268</v>
          </cell>
          <cell r="AP404">
            <v>20.345070422535212</v>
          </cell>
          <cell r="AQ404">
            <v>44</v>
          </cell>
          <cell r="AR404">
            <v>35.200000000000003</v>
          </cell>
          <cell r="AS404">
            <v>30.200000000000003</v>
          </cell>
          <cell r="AT404">
            <v>45616.2</v>
          </cell>
          <cell r="AU404">
            <v>45611.199999999997</v>
          </cell>
          <cell r="AV404" t="str">
            <v>Materials unavailability</v>
          </cell>
          <cell r="AW404" t="str">
            <v>Y</v>
          </cell>
          <cell r="AX404" t="str">
            <v>Y</v>
          </cell>
          <cell r="AY404"/>
          <cell r="AZ404" t="str">
            <v>N</v>
          </cell>
          <cell r="BA404">
            <v>45563</v>
          </cell>
          <cell r="BB404">
            <v>18</v>
          </cell>
          <cell r="BC404">
            <v>45581</v>
          </cell>
          <cell r="BD404" t="str">
            <v>PAID</v>
          </cell>
          <cell r="BE404" t="str">
            <v>WITH BACKJOB</v>
          </cell>
          <cell r="BF404">
            <v>45584</v>
          </cell>
          <cell r="BG404">
            <v>135</v>
          </cell>
          <cell r="BH404">
            <v>45581</v>
          </cell>
          <cell r="BI404">
            <v>45719</v>
          </cell>
        </row>
        <row r="405">
          <cell r="E405" t="str">
            <v>X24093598222</v>
          </cell>
          <cell r="F405" t="str">
            <v>ASEANA BUSINESS PARK ESTATE ASSOCIATION, INC.</v>
          </cell>
          <cell r="G405" t="str">
            <v>PRES. DIOSDADO MACAPAGAL, ASEANA BUSINESS PARK, PARANAQUE</v>
          </cell>
          <cell r="H405" t="str">
            <v>PARAÑAQUE CITY</v>
          </cell>
          <cell r="I405" t="str">
            <v>PARAÑAQUE</v>
          </cell>
          <cell r="J405"/>
          <cell r="K405" t="str">
            <v>W/O ISSUE</v>
          </cell>
          <cell r="L405" t="str">
            <v>VJC</v>
          </cell>
          <cell r="M405" t="str">
            <v>TECO</v>
          </cell>
          <cell r="N405" t="str">
            <v>JMM</v>
          </cell>
          <cell r="O405">
            <v>20.98</v>
          </cell>
          <cell r="P405"/>
          <cell r="Q405">
            <v>28.75</v>
          </cell>
          <cell r="R405">
            <v>87</v>
          </cell>
          <cell r="S405" t="str">
            <v>NEW</v>
          </cell>
          <cell r="T405">
            <v>54889.43</v>
          </cell>
          <cell r="U405">
            <v>16894.66</v>
          </cell>
          <cell r="V405">
            <v>16894.66</v>
          </cell>
          <cell r="W405">
            <v>1</v>
          </cell>
          <cell r="X405">
            <v>45574.655555555553</v>
          </cell>
          <cell r="Y405">
            <v>45579.415972222225</v>
          </cell>
          <cell r="Z405">
            <v>45576</v>
          </cell>
          <cell r="AA405"/>
          <cell r="AB405">
            <v>45581</v>
          </cell>
          <cell r="AC405">
            <v>45798.573611111111</v>
          </cell>
          <cell r="AD405">
            <v>6.3444444444467081</v>
          </cell>
          <cell r="AE405">
            <v>1.5840277777751908</v>
          </cell>
          <cell r="AF405">
            <v>217.57361111111095</v>
          </cell>
          <cell r="AG405">
            <v>45592.729935720839</v>
          </cell>
          <cell r="AH405">
            <v>45601.349770431589</v>
          </cell>
          <cell r="AI405">
            <v>45624.655555555553</v>
          </cell>
          <cell r="AJ405">
            <v>0.22578758169942698</v>
          </cell>
          <cell r="AK405">
            <v>5.4393402777777737</v>
          </cell>
          <cell r="AL405">
            <v>20</v>
          </cell>
          <cell r="AM405">
            <v>34</v>
          </cell>
          <cell r="AN405">
            <v>21.074380165289259</v>
          </cell>
          <cell r="AO405">
            <v>26.694214876033058</v>
          </cell>
          <cell r="AP405">
            <v>18.074380165289259</v>
          </cell>
          <cell r="AQ405">
            <v>40</v>
          </cell>
          <cell r="AR405">
            <v>32</v>
          </cell>
          <cell r="AS405">
            <v>27</v>
          </cell>
          <cell r="AT405">
            <v>45613</v>
          </cell>
          <cell r="AU405">
            <v>45608</v>
          </cell>
          <cell r="AV405"/>
          <cell r="AW405"/>
          <cell r="AX405"/>
          <cell r="AY405"/>
          <cell r="AZ405"/>
          <cell r="BA405"/>
          <cell r="BB405"/>
          <cell r="BC405"/>
          <cell r="BD405" t="str">
            <v>PAID</v>
          </cell>
          <cell r="BE405"/>
          <cell r="BF405">
            <v>45584</v>
          </cell>
          <cell r="BG405">
            <v>135</v>
          </cell>
          <cell r="BH405">
            <v>45579</v>
          </cell>
          <cell r="BI405">
            <v>45719</v>
          </cell>
        </row>
        <row r="406">
          <cell r="E406" t="str">
            <v>X24020454916</v>
          </cell>
          <cell r="F406" t="str">
            <v>WIDEARTH GARMENTS MANUFACTURING, INC.</v>
          </cell>
          <cell r="G406" t="str">
            <v>MERVILLE ACCESS, KALAYAAN VILL/BALAGBAG, PASAY CITY</v>
          </cell>
          <cell r="H406" t="str">
            <v>PASAY CITY</v>
          </cell>
          <cell r="I406" t="str">
            <v>PARAÑAQUE</v>
          </cell>
          <cell r="J406"/>
          <cell r="K406"/>
          <cell r="L406" t="str">
            <v>VJC</v>
          </cell>
          <cell r="M406" t="str">
            <v>TECO</v>
          </cell>
          <cell r="N406" t="str">
            <v>JMM</v>
          </cell>
          <cell r="O406">
            <v>1.6539999999999999</v>
          </cell>
          <cell r="P406"/>
          <cell r="Q406">
            <v>2.27</v>
          </cell>
          <cell r="R406"/>
          <cell r="S406" t="str">
            <v>NEW</v>
          </cell>
          <cell r="T406">
            <v>14351.36</v>
          </cell>
          <cell r="U406">
            <v>1332</v>
          </cell>
          <cell r="V406">
            <v>2125.92</v>
          </cell>
          <cell r="W406">
            <v>1.5960360360360362</v>
          </cell>
          <cell r="X406">
            <v>45621.527488425927</v>
          </cell>
          <cell r="Y406">
            <v>45625.533333333333</v>
          </cell>
          <cell r="Z406">
            <v>45623</v>
          </cell>
          <cell r="AA406">
            <v>45635</v>
          </cell>
          <cell r="AB406">
            <v>45635.354166666664</v>
          </cell>
          <cell r="AC406">
            <v>45797.535416666666</v>
          </cell>
          <cell r="AD406">
            <v>13.826678240737238</v>
          </cell>
          <cell r="AE406">
            <v>9.8208333333313931</v>
          </cell>
          <cell r="AF406">
            <v>162.18125000000146</v>
          </cell>
          <cell r="AG406">
            <v>45640.301681974313</v>
          </cell>
          <cell r="AH406">
            <v>45649.108133587215</v>
          </cell>
          <cell r="AI406">
            <v>45671.527488425927</v>
          </cell>
          <cell r="AJ406">
            <v>0.4762522505142826</v>
          </cell>
          <cell r="AK406">
            <v>4.0545312500000366</v>
          </cell>
          <cell r="AL406">
            <v>20</v>
          </cell>
          <cell r="AM406">
            <v>36</v>
          </cell>
          <cell r="AN406">
            <v>21.774193548387096</v>
          </cell>
          <cell r="AO406">
            <v>27.58064516129032</v>
          </cell>
          <cell r="AP406">
            <v>18.774193548387096</v>
          </cell>
          <cell r="AQ406">
            <v>40</v>
          </cell>
          <cell r="AR406">
            <v>32</v>
          </cell>
          <cell r="AS406">
            <v>27</v>
          </cell>
          <cell r="AT406">
            <v>45667.354166666664</v>
          </cell>
          <cell r="AU406">
            <v>45662.354166666664</v>
          </cell>
          <cell r="AV406"/>
          <cell r="AW406"/>
          <cell r="AX406"/>
          <cell r="AY406"/>
          <cell r="AZ406"/>
          <cell r="BA406"/>
          <cell r="BB406"/>
          <cell r="BC406"/>
          <cell r="BD406" t="str">
            <v>PAID</v>
          </cell>
          <cell r="BE406"/>
          <cell r="BF406">
            <v>45638.354166666664</v>
          </cell>
          <cell r="BG406">
            <v>80.645833333335759</v>
          </cell>
          <cell r="BH406">
            <v>45635</v>
          </cell>
          <cell r="BI406">
            <v>45719</v>
          </cell>
        </row>
        <row r="407">
          <cell r="E407" t="str">
            <v>X24020656557</v>
          </cell>
          <cell r="F407" t="str">
            <v>SUZANNE ONG</v>
          </cell>
          <cell r="G407" t="str">
            <v>TEL AVIV, MULTINATIONAL VILL, PARANAQUE</v>
          </cell>
          <cell r="H407" t="str">
            <v>PARAÑAQUE CITY</v>
          </cell>
          <cell r="I407" t="str">
            <v>PARAÑAQUE</v>
          </cell>
          <cell r="J407" t="str">
            <v xml:space="preserve">Reschedule SSP from July 6 to July 10 </v>
          </cell>
          <cell r="K407" t="str">
            <v>W/O ISSUE</v>
          </cell>
          <cell r="L407" t="str">
            <v>ECOM</v>
          </cell>
          <cell r="M407" t="str">
            <v>FCOMP</v>
          </cell>
          <cell r="N407" t="str">
            <v>RRG</v>
          </cell>
          <cell r="O407">
            <v>289.45</v>
          </cell>
          <cell r="P407"/>
          <cell r="Q407">
            <v>415.73</v>
          </cell>
          <cell r="R407">
            <v>57.5</v>
          </cell>
          <cell r="S407" t="str">
            <v>MODIFICATION</v>
          </cell>
          <cell r="T407">
            <v>980568.61</v>
          </cell>
          <cell r="U407">
            <v>224861.75</v>
          </cell>
          <cell r="V407">
            <v>201424.51</v>
          </cell>
          <cell r="W407">
            <v>0.89577044561825214</v>
          </cell>
          <cell r="X407">
            <v>45405.373611111114</v>
          </cell>
          <cell r="Y407">
            <v>45406.567361111112</v>
          </cell>
          <cell r="Z407">
            <v>45406</v>
          </cell>
          <cell r="AA407"/>
          <cell r="AB407">
            <v>45503.604861111111</v>
          </cell>
          <cell r="AC407"/>
          <cell r="AD407">
            <v>98.23124999999709</v>
          </cell>
          <cell r="AE407">
            <v>97.037499999998545</v>
          </cell>
          <cell r="AF407">
            <v>-45503.604861111111</v>
          </cell>
          <cell r="AG407">
            <v>45427.404285957738</v>
          </cell>
          <cell r="AH407">
            <v>45437.079132583509</v>
          </cell>
          <cell r="AI407">
            <v>45455.373611111114</v>
          </cell>
          <cell r="AJ407">
            <v>2.9433260569852067</v>
          </cell>
          <cell r="AK407">
            <v>-910.07209722222217</v>
          </cell>
          <cell r="AL407">
            <v>32</v>
          </cell>
          <cell r="AM407">
            <v>34</v>
          </cell>
          <cell r="AN407">
            <v>25.030674846625768</v>
          </cell>
          <cell r="AO407">
            <v>31.70552147239264</v>
          </cell>
          <cell r="AP407">
            <v>22.030674846625768</v>
          </cell>
          <cell r="AQ407">
            <v>50</v>
          </cell>
          <cell r="AR407">
            <v>40</v>
          </cell>
          <cell r="AS407">
            <v>35</v>
          </cell>
          <cell r="AT407">
            <v>45543.604861111111</v>
          </cell>
          <cell r="AU407">
            <v>45538.604861111111</v>
          </cell>
          <cell r="AV407"/>
          <cell r="AW407"/>
          <cell r="AX407"/>
          <cell r="AY407"/>
          <cell r="AZ407"/>
          <cell r="BA407"/>
          <cell r="BB407"/>
          <cell r="BC407"/>
          <cell r="BD407" t="str">
            <v>FOR AUDIT</v>
          </cell>
          <cell r="BE407" t="str">
            <v>PARTIALLY BILLED</v>
          </cell>
          <cell r="BF407">
            <v>45506.604861111111</v>
          </cell>
          <cell r="BG407">
            <v>216.39513888888905</v>
          </cell>
          <cell r="BH407">
            <v>45692</v>
          </cell>
          <cell r="BI407">
            <v>45723</v>
          </cell>
        </row>
        <row r="408">
          <cell r="E408" t="str">
            <v>X24072678058</v>
          </cell>
          <cell r="F408" t="str">
            <v>APOLONIO BANSON PASCUAL</v>
          </cell>
          <cell r="G408" t="str">
            <v>QUIRINO, TAMBO, PARANAQUE</v>
          </cell>
          <cell r="H408" t="str">
            <v>PARAÑAQUE CITY</v>
          </cell>
          <cell r="I408" t="str">
            <v>PARAÑAQUE</v>
          </cell>
          <cell r="J408" t="str">
            <v>for completion 8/27/2024</v>
          </cell>
          <cell r="K408" t="str">
            <v>W/O ISSUE</v>
          </cell>
          <cell r="L408" t="str">
            <v>VJC</v>
          </cell>
          <cell r="M408" t="str">
            <v>FCOMP</v>
          </cell>
          <cell r="N408" t="str">
            <v>JSB</v>
          </cell>
          <cell r="O408">
            <v>12.530799999999999</v>
          </cell>
          <cell r="P408"/>
          <cell r="Q408">
            <v>17.149999999999999</v>
          </cell>
          <cell r="R408">
            <v>35</v>
          </cell>
          <cell r="S408" t="str">
            <v>NEW</v>
          </cell>
          <cell r="T408">
            <v>138814.95000000001</v>
          </cell>
          <cell r="U408">
            <v>10090.74</v>
          </cell>
          <cell r="V408"/>
          <cell r="W408">
            <v>0</v>
          </cell>
          <cell r="X408">
            <v>45520.293055555558</v>
          </cell>
          <cell r="Y408">
            <v>45525.456944444442</v>
          </cell>
          <cell r="Z408">
            <v>45525</v>
          </cell>
          <cell r="AA408"/>
          <cell r="AB408">
            <v>45533</v>
          </cell>
          <cell r="AC408"/>
          <cell r="AD408">
            <v>12.706944444442343</v>
          </cell>
          <cell r="AE408">
            <v>7.5430555555576575</v>
          </cell>
          <cell r="AF408">
            <v>-45533</v>
          </cell>
          <cell r="AG408">
            <v>45539.067249103944</v>
          </cell>
          <cell r="AH408">
            <v>45547.873700716846</v>
          </cell>
          <cell r="AI408">
            <v>45570.293055555558</v>
          </cell>
          <cell r="AJ408">
            <v>0.43768364197523624</v>
          </cell>
          <cell r="AK408">
            <v>-1138.325</v>
          </cell>
          <cell r="AL408">
            <v>20</v>
          </cell>
          <cell r="AM408">
            <v>36</v>
          </cell>
          <cell r="AN408">
            <v>21.774193548387096</v>
          </cell>
          <cell r="AO408">
            <v>27.58064516129032</v>
          </cell>
          <cell r="AP408">
            <v>18.774193548387096</v>
          </cell>
          <cell r="AQ408">
            <v>40</v>
          </cell>
          <cell r="AR408">
            <v>32</v>
          </cell>
          <cell r="AS408">
            <v>27</v>
          </cell>
          <cell r="AT408">
            <v>45565</v>
          </cell>
          <cell r="AU408">
            <v>45560</v>
          </cell>
          <cell r="AV408"/>
          <cell r="AW408"/>
          <cell r="AX408"/>
          <cell r="AY408"/>
          <cell r="AZ408"/>
          <cell r="BA408"/>
          <cell r="BB408"/>
          <cell r="BC408"/>
          <cell r="BD408" t="str">
            <v>MATERIAL BALANCING</v>
          </cell>
          <cell r="BE408"/>
          <cell r="BF408">
            <v>45536</v>
          </cell>
          <cell r="BG408">
            <v>187</v>
          </cell>
          <cell r="BH408">
            <v>45533</v>
          </cell>
          <cell r="BI408">
            <v>45723</v>
          </cell>
        </row>
        <row r="409">
          <cell r="E409" t="str">
            <v>X24093601294</v>
          </cell>
          <cell r="F409" t="str">
            <v>SOCRATES GENEROSO A. BAQUIRAN</v>
          </cell>
          <cell r="G409" t="str">
            <v>SALAZAR, ZONE 3, TAGUIG CITY</v>
          </cell>
          <cell r="H409" t="str">
            <v>TAGUIG CITY</v>
          </cell>
          <cell r="I409" t="str">
            <v>PARAÑAQUE</v>
          </cell>
          <cell r="J409"/>
          <cell r="K409" t="str">
            <v>W/O ISSUE</v>
          </cell>
          <cell r="L409" t="str">
            <v>VJC</v>
          </cell>
          <cell r="M409" t="str">
            <v>TECO</v>
          </cell>
          <cell r="N409" t="str">
            <v>JMM</v>
          </cell>
          <cell r="O409">
            <v>4.8499999999999996</v>
          </cell>
          <cell r="P409"/>
          <cell r="Q409">
            <v>6.67</v>
          </cell>
          <cell r="R409">
            <v>26</v>
          </cell>
          <cell r="S409" t="str">
            <v>NEW</v>
          </cell>
          <cell r="T409">
            <v>22974.639999999999</v>
          </cell>
          <cell r="U409">
            <v>3905.56</v>
          </cell>
          <cell r="V409">
            <v>3019.78</v>
          </cell>
          <cell r="W409">
            <v>0.77320025809358972</v>
          </cell>
          <cell r="X409">
            <v>45573.751944444448</v>
          </cell>
          <cell r="Y409">
            <v>45579.402083333334</v>
          </cell>
          <cell r="Z409">
            <v>45576</v>
          </cell>
          <cell r="AA409">
            <v>45594</v>
          </cell>
          <cell r="AB409">
            <v>45594.617361111108</v>
          </cell>
          <cell r="AC409">
            <v>45825.457638888889</v>
          </cell>
          <cell r="AD409">
            <v>20.865416666660167</v>
          </cell>
          <cell r="AE409">
            <v>15.215277777773736</v>
          </cell>
          <cell r="AF409">
            <v>230.84027777778101</v>
          </cell>
          <cell r="AG409">
            <v>45592.526137992834</v>
          </cell>
          <cell r="AH409">
            <v>45601.332589605736</v>
          </cell>
          <cell r="AI409">
            <v>45623.751944444448</v>
          </cell>
          <cell r="AJ409">
            <v>0.71869768518496124</v>
          </cell>
          <cell r="AK409">
            <v>5.7710069444445251</v>
          </cell>
          <cell r="AL409">
            <v>20</v>
          </cell>
          <cell r="AM409">
            <v>36</v>
          </cell>
          <cell r="AN409">
            <v>21.774193548387096</v>
          </cell>
          <cell r="AO409">
            <v>27.58064516129032</v>
          </cell>
          <cell r="AP409">
            <v>18.774193548387096</v>
          </cell>
          <cell r="AQ409">
            <v>40</v>
          </cell>
          <cell r="AR409">
            <v>32</v>
          </cell>
          <cell r="AS409">
            <v>27</v>
          </cell>
          <cell r="AT409">
            <v>45626.617361111108</v>
          </cell>
          <cell r="AU409">
            <v>45621.617361111108</v>
          </cell>
          <cell r="AV409"/>
          <cell r="AW409"/>
          <cell r="AX409"/>
          <cell r="AY409"/>
          <cell r="AZ409"/>
          <cell r="BA409"/>
          <cell r="BB409"/>
          <cell r="BC409"/>
          <cell r="BD409" t="str">
            <v>PAID</v>
          </cell>
          <cell r="BE409"/>
          <cell r="BF409">
            <v>45597.617361111108</v>
          </cell>
          <cell r="BG409">
            <v>125.38263888889196</v>
          </cell>
          <cell r="BH409">
            <v>45594</v>
          </cell>
          <cell r="BI409">
            <v>45723</v>
          </cell>
        </row>
        <row r="410">
          <cell r="E410" t="str">
            <v>X22125055944</v>
          </cell>
          <cell r="F410" t="str">
            <v>INTERCONTINENTAL DEVELOPMENT CORPORATION</v>
          </cell>
          <cell r="G410" t="str">
            <v>BLOCK 7, BRAZILIA HEIGHTS, MUNTINLUPA</v>
          </cell>
          <cell r="H410" t="str">
            <v>MUNTINLUPA CITY</v>
          </cell>
          <cell r="I410" t="str">
            <v>PARAÑAQUE</v>
          </cell>
          <cell r="J410"/>
          <cell r="K410"/>
          <cell r="L410" t="str">
            <v>CHALLENGER</v>
          </cell>
          <cell r="M410" t="str">
            <v>FCOMP</v>
          </cell>
          <cell r="N410" t="str">
            <v>JSP</v>
          </cell>
          <cell r="O410">
            <v>204.14150000000001</v>
          </cell>
          <cell r="P410"/>
          <cell r="Q410">
            <v>265.63</v>
          </cell>
          <cell r="R410">
            <v>30</v>
          </cell>
          <cell r="S410" t="str">
            <v>MODIFICATION</v>
          </cell>
          <cell r="T410">
            <v>631625.49</v>
          </cell>
          <cell r="U410">
            <v>154913.94</v>
          </cell>
          <cell r="V410">
            <v>86802.66</v>
          </cell>
          <cell r="W410">
            <v>0.56032827000591423</v>
          </cell>
          <cell r="X410">
            <v>45504.573611111111</v>
          </cell>
          <cell r="Y410">
            <v>45509.605555555558</v>
          </cell>
          <cell r="Z410">
            <v>45507</v>
          </cell>
          <cell r="AA410"/>
          <cell r="AB410">
            <v>45559</v>
          </cell>
          <cell r="AC410">
            <v>45877</v>
          </cell>
          <cell r="AD410">
            <v>54.426388888889051</v>
          </cell>
          <cell r="AE410">
            <v>49.394444444442343</v>
          </cell>
          <cell r="AF410">
            <v>318</v>
          </cell>
          <cell r="AG410">
            <v>45526.442032163744</v>
          </cell>
          <cell r="AH410">
            <v>45536.073611111111</v>
          </cell>
          <cell r="AI410">
            <v>45554.573611111111</v>
          </cell>
          <cell r="AJ410">
            <v>1.6414307760141142</v>
          </cell>
          <cell r="AK410">
            <v>6.9130434782608692</v>
          </cell>
          <cell r="AL410">
            <v>28</v>
          </cell>
          <cell r="AM410">
            <v>36</v>
          </cell>
          <cell r="AN410">
            <v>24.868421052631579</v>
          </cell>
          <cell r="AO410">
            <v>31.499999999999996</v>
          </cell>
          <cell r="AP410">
            <v>21.868421052631579</v>
          </cell>
          <cell r="AQ410">
            <v>46</v>
          </cell>
          <cell r="AR410">
            <v>36.800000000000004</v>
          </cell>
          <cell r="AS410">
            <v>31.800000000000004</v>
          </cell>
          <cell r="AT410">
            <v>45595.8</v>
          </cell>
          <cell r="AU410">
            <v>45590.8</v>
          </cell>
          <cell r="AV410"/>
          <cell r="AW410"/>
          <cell r="AX410"/>
          <cell r="AY410"/>
          <cell r="AZ410"/>
          <cell r="BA410"/>
          <cell r="BB410"/>
          <cell r="BC410"/>
          <cell r="BD410" t="str">
            <v>PAID</v>
          </cell>
          <cell r="BE410"/>
          <cell r="BF410">
            <v>45562</v>
          </cell>
          <cell r="BG410">
            <v>147</v>
          </cell>
          <cell r="BH410">
            <v>45559</v>
          </cell>
          <cell r="BI410">
            <v>45709</v>
          </cell>
        </row>
        <row r="411">
          <cell r="E411" t="str">
            <v>X24114405667</v>
          </cell>
          <cell r="F411" t="str">
            <v>GREENKRAFT CORPORATION</v>
          </cell>
          <cell r="G411" t="str">
            <v>CHAMPACA, UNITED PQUE 4 SUBD, PARANAQUE</v>
          </cell>
          <cell r="H411" t="str">
            <v>PARAÑAQUE CITY</v>
          </cell>
          <cell r="I411" t="str">
            <v>PARAÑAQUE</v>
          </cell>
          <cell r="J411" t="str">
            <v>waiting for schedule</v>
          </cell>
          <cell r="K411" t="str">
            <v>W/O ISSUE</v>
          </cell>
          <cell r="L411" t="str">
            <v>CHALLENGER</v>
          </cell>
          <cell r="M411" t="str">
            <v>TECO</v>
          </cell>
          <cell r="N411" t="str">
            <v>JSP</v>
          </cell>
          <cell r="O411">
            <v>49.198799999999999</v>
          </cell>
          <cell r="P411"/>
          <cell r="Q411">
            <v>76.52</v>
          </cell>
          <cell r="R411">
            <v>152</v>
          </cell>
          <cell r="S411" t="str">
            <v>NEW</v>
          </cell>
          <cell r="T411">
            <v>640840.51</v>
          </cell>
          <cell r="U411">
            <v>39241.03</v>
          </cell>
          <cell r="V411">
            <v>33503.64</v>
          </cell>
          <cell r="W411">
            <v>0.85379104473047729</v>
          </cell>
          <cell r="X411">
            <v>45632.397222222222</v>
          </cell>
          <cell r="Y411">
            <v>45638.449305555558</v>
          </cell>
          <cell r="Z411">
            <v>45643</v>
          </cell>
          <cell r="AA411"/>
          <cell r="AB411">
            <v>45650.317361111112</v>
          </cell>
          <cell r="AC411">
            <v>45803</v>
          </cell>
          <cell r="AD411">
            <v>17.920138888890506</v>
          </cell>
          <cell r="AE411">
            <v>11.868055555554747</v>
          </cell>
          <cell r="AF411">
            <v>152.6826388888876</v>
          </cell>
          <cell r="AG411">
            <v>45650.875821444009</v>
          </cell>
          <cell r="AH411">
            <v>45659.603447903159</v>
          </cell>
          <cell r="AI411">
            <v>45682.397222222222</v>
          </cell>
          <cell r="AJ411">
            <v>0.62574398022348632</v>
          </cell>
          <cell r="AK411">
            <v>3.635300925925895</v>
          </cell>
          <cell r="AL411">
            <v>23</v>
          </cell>
          <cell r="AM411">
            <v>32</v>
          </cell>
          <cell r="AN411">
            <v>21.478599221789885</v>
          </cell>
          <cell r="AO411">
            <v>27.206225680933851</v>
          </cell>
          <cell r="AP411">
            <v>18.478599221789885</v>
          </cell>
          <cell r="AQ411">
            <v>42</v>
          </cell>
          <cell r="AR411">
            <v>33.6</v>
          </cell>
          <cell r="AS411">
            <v>28.6</v>
          </cell>
          <cell r="AT411">
            <v>45683.917361111111</v>
          </cell>
          <cell r="AU411">
            <v>45678.917361111111</v>
          </cell>
          <cell r="AV411"/>
          <cell r="AW411"/>
          <cell r="AX411"/>
          <cell r="AY411"/>
          <cell r="AZ411"/>
          <cell r="BA411"/>
          <cell r="BB411"/>
          <cell r="BC411"/>
          <cell r="BD411" t="str">
            <v>PAID</v>
          </cell>
          <cell r="BE411"/>
          <cell r="BF411">
            <v>45653.317361111112</v>
          </cell>
          <cell r="BG411">
            <v>73.682638888887595</v>
          </cell>
          <cell r="BH411">
            <v>45650</v>
          </cell>
          <cell r="BI411">
            <v>45727</v>
          </cell>
        </row>
        <row r="412">
          <cell r="E412" t="str">
            <v>X24010070692</v>
          </cell>
          <cell r="F412" t="str">
            <v>NITO DUBLA DOLLEGUES</v>
          </cell>
          <cell r="G412" t="str">
            <v>BLOCK 10, SSB DE VILLE(SERV SUPPRT BRGD), TAGUIG CITY</v>
          </cell>
          <cell r="H412" t="str">
            <v>TAGUIG CITY</v>
          </cell>
          <cell r="I412" t="str">
            <v>PARAÑAQUE</v>
          </cell>
          <cell r="J412" t="str">
            <v>march 9 exec</v>
          </cell>
          <cell r="K412" t="str">
            <v>W/O ISSUE</v>
          </cell>
          <cell r="L412" t="str">
            <v>VJC</v>
          </cell>
          <cell r="M412" t="str">
            <v>FCOMP</v>
          </cell>
          <cell r="N412" t="str">
            <v>JSB</v>
          </cell>
          <cell r="O412">
            <v>7.1799999999999988</v>
          </cell>
          <cell r="P412"/>
          <cell r="Q412">
            <v>964.72</v>
          </cell>
          <cell r="R412">
            <v>3</v>
          </cell>
          <cell r="S412" t="str">
            <v>MODIFICATION</v>
          </cell>
          <cell r="T412">
            <v>36363.019999999997</v>
          </cell>
          <cell r="U412">
            <v>12343.86</v>
          </cell>
          <cell r="V412"/>
          <cell r="W412">
            <v>0</v>
          </cell>
          <cell r="X412">
            <v>45338.739583333336</v>
          </cell>
          <cell r="Y412">
            <v>45342.543749999997</v>
          </cell>
          <cell r="Z412">
            <v>45342</v>
          </cell>
          <cell r="AA412"/>
          <cell r="AB412">
            <v>45360</v>
          </cell>
          <cell r="AC412"/>
          <cell r="AD412">
            <v>21.260416666664241</v>
          </cell>
          <cell r="AE412">
            <v>17.45625000000291</v>
          </cell>
          <cell r="AF412">
            <v>-45360</v>
          </cell>
          <cell r="AG412">
            <v>45363.574634879726</v>
          </cell>
          <cell r="AH412">
            <v>45373.997315292101</v>
          </cell>
          <cell r="AI412">
            <v>45388.739583333336</v>
          </cell>
          <cell r="AJ412">
            <v>0.57285011574067535</v>
          </cell>
          <cell r="AK412">
            <v>-824.72727272727275</v>
          </cell>
          <cell r="AL412">
            <v>40</v>
          </cell>
          <cell r="AM412">
            <v>36</v>
          </cell>
          <cell r="AN412">
            <v>27.835051546391753</v>
          </cell>
          <cell r="AO412">
            <v>35.257731958762882</v>
          </cell>
          <cell r="AP412">
            <v>24.835051546391753</v>
          </cell>
          <cell r="AQ412">
            <v>55</v>
          </cell>
          <cell r="AR412">
            <v>44</v>
          </cell>
          <cell r="AS412">
            <v>39</v>
          </cell>
          <cell r="AT412">
            <v>45404</v>
          </cell>
          <cell r="AU412">
            <v>45399</v>
          </cell>
          <cell r="AV412"/>
          <cell r="AW412"/>
          <cell r="AX412"/>
          <cell r="AY412"/>
          <cell r="AZ412"/>
          <cell r="BA412"/>
          <cell r="BB412"/>
          <cell r="BC412"/>
          <cell r="BD412" t="str">
            <v>FOR AUDIT</v>
          </cell>
          <cell r="BE412"/>
          <cell r="BF412">
            <v>45363</v>
          </cell>
          <cell r="BG412">
            <v>372</v>
          </cell>
          <cell r="BH412">
            <v>45354</v>
          </cell>
          <cell r="BI412">
            <v>45735</v>
          </cell>
        </row>
        <row r="413">
          <cell r="E413" t="str">
            <v>X24030804233</v>
          </cell>
          <cell r="F413" t="str">
            <v>SAFEXPRESS LOGISTICS INC.</v>
          </cell>
          <cell r="G413" t="str">
            <v>MDC, VETERANS CENTER, TAGUIG CITY</v>
          </cell>
          <cell r="H413" t="str">
            <v>LAS PIÑAS CITY</v>
          </cell>
          <cell r="I413" t="str">
            <v>PARAÑAQUE</v>
          </cell>
          <cell r="J413" t="str">
            <v>New project. For survey</v>
          </cell>
          <cell r="K413" t="str">
            <v>W/O ISSUE</v>
          </cell>
          <cell r="L413" t="str">
            <v>VJC</v>
          </cell>
          <cell r="M413" t="str">
            <v>TECO</v>
          </cell>
          <cell r="N413" t="str">
            <v>JMM</v>
          </cell>
          <cell r="O413">
            <v>78.098699999999994</v>
          </cell>
          <cell r="P413"/>
          <cell r="Q413">
            <v>125.23</v>
          </cell>
          <cell r="R413">
            <v>39</v>
          </cell>
          <cell r="S413" t="str">
            <v>NEW</v>
          </cell>
          <cell r="T413">
            <v>438048.35</v>
          </cell>
          <cell r="U413">
            <v>62890.7</v>
          </cell>
          <cell r="V413">
            <v>23472.18</v>
          </cell>
          <cell r="W413">
            <v>0.37322179590941112</v>
          </cell>
          <cell r="X413">
            <v>45538.734722222223</v>
          </cell>
          <cell r="Y413">
            <v>45544.553472222222</v>
          </cell>
          <cell r="Z413">
            <v>45542</v>
          </cell>
          <cell r="AA413"/>
          <cell r="AB413">
            <v>45569.326388888891</v>
          </cell>
          <cell r="AC413">
            <v>45838</v>
          </cell>
          <cell r="AD413">
            <v>30.591666666667152</v>
          </cell>
          <cell r="AE413">
            <v>24.772916666668607</v>
          </cell>
          <cell r="AF413">
            <v>268.67361111110949</v>
          </cell>
          <cell r="AG413">
            <v>45559.941618773948</v>
          </cell>
          <cell r="AH413">
            <v>45569.396791187741</v>
          </cell>
          <cell r="AI413">
            <v>45588.734722222223</v>
          </cell>
          <cell r="AJ413">
            <v>0.94781873219374713</v>
          </cell>
          <cell r="AK413">
            <v>6.1062184343433978</v>
          </cell>
          <cell r="AL413">
            <v>26</v>
          </cell>
          <cell r="AM413">
            <v>36</v>
          </cell>
          <cell r="AN413">
            <v>24.206896551724139</v>
          </cell>
          <cell r="AO413">
            <v>30.662068965517239</v>
          </cell>
          <cell r="AP413">
            <v>21.206896551724139</v>
          </cell>
          <cell r="AQ413">
            <v>44</v>
          </cell>
          <cell r="AR413">
            <v>35.200000000000003</v>
          </cell>
          <cell r="AS413">
            <v>30.200000000000003</v>
          </cell>
          <cell r="AT413">
            <v>45604.526388888888</v>
          </cell>
          <cell r="AU413">
            <v>45599.526388888888</v>
          </cell>
          <cell r="AV413"/>
          <cell r="AW413"/>
          <cell r="AX413"/>
          <cell r="AY413"/>
          <cell r="AZ413"/>
          <cell r="BA413"/>
          <cell r="BB413"/>
          <cell r="BC413"/>
          <cell r="BD413" t="str">
            <v>PAID</v>
          </cell>
          <cell r="BE413" t="str">
            <v>WITH BACKJOB</v>
          </cell>
          <cell r="BF413">
            <v>45572.326388888891</v>
          </cell>
          <cell r="BG413">
            <v>162.67361111110949</v>
          </cell>
          <cell r="BH413">
            <v>45568</v>
          </cell>
          <cell r="BI413">
            <v>45735</v>
          </cell>
        </row>
        <row r="414">
          <cell r="E414" t="str">
            <v>R19836229</v>
          </cell>
          <cell r="F414" t="str">
            <v>CAVITEX INFRASTRUCTURE CORP.</v>
          </cell>
          <cell r="G414" t="str">
            <v>DR. A SANTOS, SAN DIONISIO, PARANAQUE</v>
          </cell>
          <cell r="H414" t="str">
            <v>PARAÑAQUE CITY</v>
          </cell>
          <cell r="I414" t="str">
            <v>PARAÑAQUE</v>
          </cell>
          <cell r="J414" t="str">
            <v xml:space="preserve">awaiting pole location clerance from MPTS </v>
          </cell>
          <cell r="K414" t="str">
            <v>W/ ISSUE</v>
          </cell>
          <cell r="L414" t="str">
            <v>ECOM</v>
          </cell>
          <cell r="M414" t="str">
            <v>FCOMP</v>
          </cell>
          <cell r="N414" t="str">
            <v>RRG</v>
          </cell>
          <cell r="O414">
            <v>143.91319999999999</v>
          </cell>
          <cell r="P414"/>
          <cell r="Q414">
            <v>888.63</v>
          </cell>
          <cell r="R414">
            <v>0</v>
          </cell>
          <cell r="S414" t="str">
            <v>POLE RELOC</v>
          </cell>
          <cell r="T414">
            <v>1756541.34</v>
          </cell>
          <cell r="U414">
            <v>163692.49999999994</v>
          </cell>
          <cell r="V414">
            <v>47855.79</v>
          </cell>
          <cell r="W414">
            <v>0.29235175710554862</v>
          </cell>
          <cell r="X414">
            <v>44354.579861111109</v>
          </cell>
          <cell r="Y414">
            <v>44357.436111111114</v>
          </cell>
          <cell r="Z414">
            <v>44361</v>
          </cell>
          <cell r="AA414"/>
          <cell r="AB414">
            <v>45631.355555555558</v>
          </cell>
          <cell r="AC414"/>
          <cell r="AD414">
            <v>1276.7756944444482</v>
          </cell>
          <cell r="AE414">
            <v>1273.9194444444438</v>
          </cell>
          <cell r="AF414">
            <v>-45631.355555555558</v>
          </cell>
          <cell r="AG414">
            <v>44379.414912657499</v>
          </cell>
          <cell r="AH414">
            <v>44389.837593069875</v>
          </cell>
          <cell r="AI414">
            <v>44404.579861111109</v>
          </cell>
          <cell r="AJ414">
            <v>34.402011766975406</v>
          </cell>
          <cell r="AK414">
            <v>-829.66101010101011</v>
          </cell>
          <cell r="AL414">
            <v>40</v>
          </cell>
          <cell r="AM414">
            <v>36</v>
          </cell>
          <cell r="AN414">
            <v>27.835051546391753</v>
          </cell>
          <cell r="AO414">
            <v>35.257731958762882</v>
          </cell>
          <cell r="AP414">
            <v>24.835051546391753</v>
          </cell>
          <cell r="AQ414">
            <v>55</v>
          </cell>
          <cell r="AR414">
            <v>44</v>
          </cell>
          <cell r="AS414">
            <v>39</v>
          </cell>
          <cell r="AT414">
            <v>45675.355555555558</v>
          </cell>
          <cell r="AU414">
            <v>45670.355555555558</v>
          </cell>
          <cell r="AV414"/>
          <cell r="AW414"/>
          <cell r="AX414"/>
          <cell r="AY414"/>
          <cell r="AZ414"/>
          <cell r="BA414"/>
          <cell r="BB414"/>
          <cell r="BC414"/>
          <cell r="BD414" t="str">
            <v>MATERIAL BALANCING</v>
          </cell>
          <cell r="BE414" t="str">
            <v>MATERIAL BALANCING , WITH BACKJOB</v>
          </cell>
          <cell r="BF414">
            <v>45634.355555555558</v>
          </cell>
          <cell r="BG414">
            <v>156.64444444444234</v>
          </cell>
          <cell r="BH414">
            <v>45532</v>
          </cell>
          <cell r="BI414">
            <v>45791</v>
          </cell>
        </row>
        <row r="415">
          <cell r="E415" t="str">
            <v>X23124803010</v>
          </cell>
          <cell r="F415" t="str">
            <v>MUBG REALTY CORP.</v>
          </cell>
          <cell r="G415" t="str">
            <v>QUIRINO, BACLARAN, PARANAQUE</v>
          </cell>
          <cell r="H415" t="str">
            <v>PARAÑAQUE CITY</v>
          </cell>
          <cell r="I415" t="str">
            <v>PARAÑAQUE</v>
          </cell>
          <cell r="J415"/>
          <cell r="K415" t="str">
            <v>W/O ISSUE</v>
          </cell>
          <cell r="L415" t="str">
            <v>CHALLENGER</v>
          </cell>
          <cell r="M415" t="str">
            <v>TECO</v>
          </cell>
          <cell r="N415" t="str">
            <v>JSP</v>
          </cell>
          <cell r="O415">
            <v>28.162799999999997</v>
          </cell>
          <cell r="P415"/>
          <cell r="Q415">
            <v>79.55</v>
          </cell>
          <cell r="R415">
            <v>182</v>
          </cell>
          <cell r="S415" t="str">
            <v>NEW</v>
          </cell>
          <cell r="T415">
            <v>639194.31999999995</v>
          </cell>
          <cell r="U415">
            <v>45564.13</v>
          </cell>
          <cell r="V415">
            <v>45786.28</v>
          </cell>
          <cell r="W415">
            <v>1.0048755457417931</v>
          </cell>
          <cell r="X415">
            <v>45362.595138888886</v>
          </cell>
          <cell r="Y415">
            <v>45365.622916666667</v>
          </cell>
          <cell r="Z415">
            <v>45364</v>
          </cell>
          <cell r="AA415"/>
          <cell r="AB415">
            <v>45373.31527777778</v>
          </cell>
          <cell r="AC415">
            <v>45838</v>
          </cell>
          <cell r="AD415">
            <v>10.720138888893416</v>
          </cell>
          <cell r="AE415">
            <v>7.6923611111124046</v>
          </cell>
          <cell r="AF415">
            <v>464.68472222222044</v>
          </cell>
          <cell r="AG415">
            <v>45381.073738110674</v>
          </cell>
          <cell r="AH415">
            <v>45389.801364569823</v>
          </cell>
          <cell r="AI415">
            <v>45412.595138888886</v>
          </cell>
          <cell r="AJ415">
            <v>0.37433093674532714</v>
          </cell>
          <cell r="AK415">
            <v>11.063921957671916</v>
          </cell>
          <cell r="AL415">
            <v>23</v>
          </cell>
          <cell r="AM415">
            <v>32</v>
          </cell>
          <cell r="AN415">
            <v>21.478599221789885</v>
          </cell>
          <cell r="AO415">
            <v>27.206225680933851</v>
          </cell>
          <cell r="AP415">
            <v>18.478599221789885</v>
          </cell>
          <cell r="AQ415">
            <v>42</v>
          </cell>
          <cell r="AR415">
            <v>33.6</v>
          </cell>
          <cell r="AS415">
            <v>28.6</v>
          </cell>
          <cell r="AT415">
            <v>45406.915277777778</v>
          </cell>
          <cell r="AU415">
            <v>45401.915277777778</v>
          </cell>
          <cell r="AV415"/>
          <cell r="AW415"/>
          <cell r="AX415"/>
          <cell r="AY415"/>
          <cell r="AZ415"/>
          <cell r="BA415"/>
          <cell r="BB415"/>
          <cell r="BC415"/>
          <cell r="BD415" t="str">
            <v>PAID</v>
          </cell>
          <cell r="BE415"/>
          <cell r="BF415">
            <v>45376.31527777778</v>
          </cell>
          <cell r="BG415">
            <v>356.68472222222044</v>
          </cell>
          <cell r="BH415">
            <v>45373</v>
          </cell>
          <cell r="BI415">
            <v>45733</v>
          </cell>
        </row>
        <row r="416">
          <cell r="E416" t="str">
            <v>X24010148724</v>
          </cell>
          <cell r="F416" t="str">
            <v>CITY GOVERNMENT OF TAGUIG (with pole) job 2</v>
          </cell>
          <cell r="G416" t="str">
            <v>TANYAG PROPER, PUROK 5, TAGUIG CITY</v>
          </cell>
          <cell r="H416" t="str">
            <v>TAGUIG CITY</v>
          </cell>
          <cell r="I416" t="str">
            <v>PARAÑAQUE</v>
          </cell>
          <cell r="J416" t="str">
            <v>03/20/2024
joint survey due to narrow road access and for drainage diversion
6/26/2024
joint survey with Logistics, Taguig BC, Taguig LGU and Brgy. Bagong Tanyag because there are locations that need to relocate due to customer's concern</v>
          </cell>
          <cell r="K416" t="str">
            <v>(R) W/O ISSUE</v>
          </cell>
          <cell r="L416" t="str">
            <v>POWERHOUSE</v>
          </cell>
          <cell r="M416" t="str">
            <v>FCOMP</v>
          </cell>
          <cell r="N416" t="str">
            <v>JSP</v>
          </cell>
          <cell r="O416">
            <v>322.30169999999976</v>
          </cell>
          <cell r="P416"/>
          <cell r="Q416">
            <v>810.1</v>
          </cell>
          <cell r="R416">
            <v>190</v>
          </cell>
          <cell r="S416" t="str">
            <v>NEW</v>
          </cell>
          <cell r="T416">
            <v>1819326</v>
          </cell>
          <cell r="U416">
            <v>433818.80999999965</v>
          </cell>
          <cell r="V416"/>
          <cell r="W416">
            <v>0</v>
          </cell>
          <cell r="X416">
            <v>45357.586111111108</v>
          </cell>
          <cell r="Y416">
            <v>45365.534375000003</v>
          </cell>
          <cell r="Z416">
            <v>45359</v>
          </cell>
          <cell r="AA416"/>
          <cell r="AB416">
            <v>45625.374305555553</v>
          </cell>
          <cell r="AC416"/>
          <cell r="AD416">
            <v>267.78819444444525</v>
          </cell>
          <cell r="AE416">
            <v>259.83993055555038</v>
          </cell>
          <cell r="AF416">
            <v>-45625.374305555553</v>
          </cell>
          <cell r="AG416">
            <v>45380.118026004726</v>
          </cell>
          <cell r="AH416">
            <v>45389.926536643026</v>
          </cell>
          <cell r="AI416">
            <v>45407.586111111108</v>
          </cell>
          <cell r="AJ416">
            <v>7.8662782118055787</v>
          </cell>
          <cell r="AK416">
            <v>-829.55226010101001</v>
          </cell>
          <cell r="AL416">
            <v>40</v>
          </cell>
          <cell r="AM416">
            <v>32</v>
          </cell>
          <cell r="AN416">
            <v>25.531914893617024</v>
          </cell>
          <cell r="AO416">
            <v>32.340425531914896</v>
          </cell>
          <cell r="AP416">
            <v>22.531914893617024</v>
          </cell>
          <cell r="AQ416">
            <v>55</v>
          </cell>
          <cell r="AR416">
            <v>44</v>
          </cell>
          <cell r="AS416">
            <v>39</v>
          </cell>
          <cell r="AT416">
            <v>45669.374305555553</v>
          </cell>
          <cell r="AU416">
            <v>45664.374305555553</v>
          </cell>
          <cell r="AV416"/>
          <cell r="AW416"/>
          <cell r="AX416"/>
          <cell r="AY416"/>
          <cell r="AZ416"/>
          <cell r="BA416"/>
          <cell r="BB416"/>
          <cell r="BC416"/>
          <cell r="BD416" t="str">
            <v>NO COC</v>
          </cell>
          <cell r="BE416"/>
          <cell r="BF416">
            <v>45628.374305555553</v>
          </cell>
          <cell r="BG416">
            <v>-335.37430555555329</v>
          </cell>
          <cell r="BH416"/>
          <cell r="BI416"/>
        </row>
        <row r="417">
          <cell r="E417" t="str">
            <v>R21056898</v>
          </cell>
          <cell r="F417" t="str">
            <v>BENEPAYO, KATE</v>
          </cell>
          <cell r="G417" t="str">
            <v>QUIRINO, TAMBO, PARANAQUE</v>
          </cell>
          <cell r="H417" t="str">
            <v>PARAÑAQUE CITY</v>
          </cell>
          <cell r="I417" t="str">
            <v>PARAÑAQUE</v>
          </cell>
          <cell r="J417" t="str">
            <v>for cancellation, 1/11- sec cables unable to retire
7/17/2024: COMP-CAN; with existing service wire and active customers; for re-assessment of project c/o Paranaque BC (Ron Bernardo)</v>
          </cell>
          <cell r="K417" t="str">
            <v>W/O ISSUE</v>
          </cell>
          <cell r="L417" t="str">
            <v>VJC</v>
          </cell>
          <cell r="M417" t="str">
            <v>CLOSED-CAN</v>
          </cell>
          <cell r="N417" t="str">
            <v>JSB</v>
          </cell>
          <cell r="O417">
            <v>8.4364999999999988</v>
          </cell>
          <cell r="P417"/>
          <cell r="Q417">
            <v>14.62</v>
          </cell>
          <cell r="R417">
            <v>0</v>
          </cell>
          <cell r="S417" t="str">
            <v>PCA RELOC</v>
          </cell>
          <cell r="T417">
            <v>17643.18</v>
          </cell>
          <cell r="U417">
            <v>7123.2</v>
          </cell>
          <cell r="V417"/>
          <cell r="W417">
            <v>0</v>
          </cell>
          <cell r="X417">
            <v>44544.675000000003</v>
          </cell>
          <cell r="Y417">
            <v>44546</v>
          </cell>
          <cell r="Z417">
            <v>44545</v>
          </cell>
          <cell r="AA417"/>
          <cell r="AB417"/>
          <cell r="AC417"/>
          <cell r="AD417">
            <v>-44544.675000000003</v>
          </cell>
          <cell r="AE417">
            <v>-44546</v>
          </cell>
          <cell r="AF417">
            <v>0</v>
          </cell>
          <cell r="AG417">
            <v>44563.449193548389</v>
          </cell>
          <cell r="AH417">
            <v>44572.255645161291</v>
          </cell>
          <cell r="AI417">
            <v>44594.675000000003</v>
          </cell>
          <cell r="AJ417">
            <v>-1534.3165833333335</v>
          </cell>
          <cell r="AK417">
            <v>0</v>
          </cell>
          <cell r="AL417">
            <v>20</v>
          </cell>
          <cell r="AM417">
            <v>36</v>
          </cell>
          <cell r="AN417">
            <v>21.774193548387096</v>
          </cell>
          <cell r="AO417">
            <v>27.58064516129032</v>
          </cell>
          <cell r="AP417">
            <v>18.774193548387096</v>
          </cell>
          <cell r="AQ417">
            <v>40</v>
          </cell>
          <cell r="AR417">
            <v>32</v>
          </cell>
          <cell r="AS417">
            <v>27</v>
          </cell>
          <cell r="AT417">
            <v>32</v>
          </cell>
          <cell r="AU417">
            <v>27</v>
          </cell>
          <cell r="AV417"/>
          <cell r="AW417"/>
          <cell r="AX417"/>
          <cell r="AY417"/>
          <cell r="AZ417"/>
          <cell r="BA417"/>
          <cell r="BB417"/>
          <cell r="BC417"/>
          <cell r="BD417"/>
          <cell r="BE417"/>
          <cell r="BF417">
            <v>3</v>
          </cell>
          <cell r="BG417">
            <v>0</v>
          </cell>
          <cell r="BH417"/>
          <cell r="BI417"/>
        </row>
        <row r="418">
          <cell r="E418" t="str">
            <v>X20020302335</v>
          </cell>
          <cell r="F418" t="str">
            <v>INTERCONTINENTAL DEVELOPMENT CORP`.,</v>
          </cell>
          <cell r="G418" t="str">
            <v>BLOCK 1, BRAZILIA HEIGHTS, MUNTINLUPA</v>
          </cell>
          <cell r="H418" t="str">
            <v>MUNTINLUPA CITY</v>
          </cell>
          <cell r="I418" t="str">
            <v>PARAÑAQUE</v>
          </cell>
          <cell r="J418" t="str">
            <v>for follow up Alabang BC, applicant seeks revision of plan loc of DT; follow-up to BC; with new design plan for checking c/o Ron; 2/7/2024 - ECOMto return issued materials, then email BC for cancellation</v>
          </cell>
          <cell r="K418" t="str">
            <v>W/ ISSUE</v>
          </cell>
          <cell r="L418" t="str">
            <v>ECOM</v>
          </cell>
          <cell r="M418" t="str">
            <v>CLOSED-CAN</v>
          </cell>
          <cell r="N418" t="str">
            <v>RRG</v>
          </cell>
          <cell r="O418">
            <v>133.01389999999998</v>
          </cell>
          <cell r="P418"/>
          <cell r="Q418">
            <v>250.8</v>
          </cell>
          <cell r="R418">
            <v>45</v>
          </cell>
          <cell r="S418" t="str">
            <v>NEW</v>
          </cell>
          <cell r="T418">
            <v>481443.85</v>
          </cell>
          <cell r="U418">
            <v>121497.44</v>
          </cell>
          <cell r="V418">
            <v>0</v>
          </cell>
          <cell r="W418">
            <v>0</v>
          </cell>
          <cell r="X418">
            <v>44622.691666666666</v>
          </cell>
          <cell r="Y418">
            <v>44631.329861111109</v>
          </cell>
          <cell r="Z418">
            <v>44623</v>
          </cell>
          <cell r="AA418"/>
          <cell r="AB418"/>
          <cell r="AC418"/>
          <cell r="AD418">
            <v>-44622.691666666666</v>
          </cell>
          <cell r="AE418">
            <v>-44631.329861111109</v>
          </cell>
          <cell r="AF418">
            <v>0</v>
          </cell>
          <cell r="AG418">
            <v>44644.560087719299</v>
          </cell>
          <cell r="AH418">
            <v>44654.191666666666</v>
          </cell>
          <cell r="AI418">
            <v>44672.691666666666</v>
          </cell>
          <cell r="AJ418">
            <v>-1345.763716931217</v>
          </cell>
          <cell r="AK418">
            <v>0</v>
          </cell>
          <cell r="AL418">
            <v>28</v>
          </cell>
          <cell r="AM418">
            <v>36</v>
          </cell>
          <cell r="AN418">
            <v>24.868421052631579</v>
          </cell>
          <cell r="AO418">
            <v>31.499999999999996</v>
          </cell>
          <cell r="AP418">
            <v>21.868421052631579</v>
          </cell>
          <cell r="AQ418">
            <v>46</v>
          </cell>
          <cell r="AR418">
            <v>36.800000000000004</v>
          </cell>
          <cell r="AS418">
            <v>31.800000000000004</v>
          </cell>
          <cell r="AT418">
            <v>36.800000000000004</v>
          </cell>
          <cell r="AU418">
            <v>31.800000000000004</v>
          </cell>
          <cell r="AV418"/>
          <cell r="AW418"/>
          <cell r="AX418"/>
          <cell r="AY418"/>
          <cell r="AZ418"/>
          <cell r="BA418"/>
          <cell r="BB418"/>
          <cell r="BC418"/>
          <cell r="BD418"/>
          <cell r="BE418"/>
          <cell r="BF418">
            <v>3</v>
          </cell>
          <cell r="BG418">
            <v>0</v>
          </cell>
          <cell r="BH418"/>
          <cell r="BI418"/>
        </row>
        <row r="419">
          <cell r="E419" t="str">
            <v>R21668971</v>
          </cell>
          <cell r="F419" t="str">
            <v>MN_MAJOR, Loadsplit from 75kVA : [033103|WA352178|CV7-0400|47XD|]</v>
          </cell>
          <cell r="G419" t="str">
            <v>ALBATROSS, COUNTRYSIDE SUBD, PARANAQUE</v>
          </cell>
          <cell r="H419" t="str">
            <v>PARAÑAQUE CITY</v>
          </cell>
          <cell r="I419" t="str">
            <v>PARAÑAQUE</v>
          </cell>
          <cell r="J419" t="str">
            <v>c/o maintenance, with MN WO,1/11-for cancellation, site already have 1-50 ft CP-unknown
7/17/24: Found already relocated; COMP-CAN</v>
          </cell>
          <cell r="K419" t="str">
            <v>W/O ISSUE</v>
          </cell>
          <cell r="L419" t="str">
            <v>VJC</v>
          </cell>
          <cell r="M419" t="str">
            <v>CLOSED-CAN</v>
          </cell>
          <cell r="N419" t="str">
            <v>JSB</v>
          </cell>
          <cell r="O419">
            <v>22.300699999999992</v>
          </cell>
          <cell r="P419"/>
          <cell r="Q419">
            <v>48.52</v>
          </cell>
          <cell r="R419">
            <v>0</v>
          </cell>
          <cell r="S419" t="str">
            <v>PCA RELOC</v>
          </cell>
          <cell r="T419">
            <v>132289.43</v>
          </cell>
          <cell r="U419">
            <v>18252.580000000002</v>
          </cell>
          <cell r="V419"/>
          <cell r="W419">
            <v>0</v>
          </cell>
          <cell r="X419">
            <v>44755.668055555558</v>
          </cell>
          <cell r="Y419">
            <v>44760</v>
          </cell>
          <cell r="Z419">
            <v>44760</v>
          </cell>
          <cell r="AA419"/>
          <cell r="AB419"/>
          <cell r="AC419"/>
          <cell r="AD419">
            <v>-44755.668055555558</v>
          </cell>
          <cell r="AE419">
            <v>-44760</v>
          </cell>
          <cell r="AF419">
            <v>0</v>
          </cell>
          <cell r="AG419">
            <v>44774.442249103944</v>
          </cell>
          <cell r="AH419">
            <v>44783.248700716846</v>
          </cell>
          <cell r="AI419">
            <v>44805.668055555558</v>
          </cell>
          <cell r="AJ419">
            <v>-1541.5841219135802</v>
          </cell>
          <cell r="AK419">
            <v>0</v>
          </cell>
          <cell r="AL419">
            <v>20</v>
          </cell>
          <cell r="AM419">
            <v>36</v>
          </cell>
          <cell r="AN419">
            <v>21.774193548387096</v>
          </cell>
          <cell r="AO419">
            <v>27.58064516129032</v>
          </cell>
          <cell r="AP419">
            <v>18.774193548387096</v>
          </cell>
          <cell r="AQ419">
            <v>40</v>
          </cell>
          <cell r="AR419">
            <v>32</v>
          </cell>
          <cell r="AS419">
            <v>27</v>
          </cell>
          <cell r="AT419">
            <v>32</v>
          </cell>
          <cell r="AU419">
            <v>27</v>
          </cell>
          <cell r="AV419"/>
          <cell r="AW419"/>
          <cell r="AX419"/>
          <cell r="AY419"/>
          <cell r="AZ419"/>
          <cell r="BA419"/>
          <cell r="BB419"/>
          <cell r="BC419"/>
          <cell r="BD419"/>
          <cell r="BE419"/>
          <cell r="BF419">
            <v>3</v>
          </cell>
          <cell r="BG419">
            <v>0</v>
          </cell>
          <cell r="BH419"/>
          <cell r="BI419"/>
        </row>
        <row r="420">
          <cell r="E420" t="str">
            <v>X22052126152</v>
          </cell>
          <cell r="F420" t="str">
            <v>DEFA TUMAKAY UGATES</v>
          </cell>
          <cell r="G420" t="str">
            <v>BLOCK 10, VILLA LIGHT SUBD, TAGUIG CITY</v>
          </cell>
          <cell r="H420" t="str">
            <v>TAGUIG CITY</v>
          </cell>
          <cell r="I420" t="str">
            <v>PARAÑAQUE</v>
          </cell>
          <cell r="J420" t="str">
            <v>for resolution of BC with applicant
7/1/24: PCAN; with new WO X24052001012
7/17/24: COMP-CAN; redesign due to ROW issue and third-party complaints</v>
          </cell>
          <cell r="K420" t="str">
            <v>W/O ISSUE</v>
          </cell>
          <cell r="L420" t="str">
            <v>VJC</v>
          </cell>
          <cell r="M420" t="str">
            <v>CLOSED-CAN</v>
          </cell>
          <cell r="N420" t="str">
            <v>JSB</v>
          </cell>
          <cell r="O420">
            <v>606.27779999999996</v>
          </cell>
          <cell r="P420"/>
          <cell r="Q420">
            <v>1607.28</v>
          </cell>
          <cell r="R420">
            <v>225</v>
          </cell>
          <cell r="S420" t="str">
            <v>NEW</v>
          </cell>
          <cell r="T420">
            <v>5042749.0999999996</v>
          </cell>
          <cell r="U420">
            <v>494681.81</v>
          </cell>
          <cell r="V420"/>
          <cell r="W420">
            <v>0</v>
          </cell>
          <cell r="X420">
            <v>44785.323611111111</v>
          </cell>
          <cell r="Y420">
            <v>44792.552777777775</v>
          </cell>
          <cell r="Z420">
            <v>44789</v>
          </cell>
          <cell r="AA420"/>
          <cell r="AB420"/>
          <cell r="AC420"/>
          <cell r="AD420">
            <v>-44785.323611111111</v>
          </cell>
          <cell r="AE420">
            <v>-44792.552777777775</v>
          </cell>
          <cell r="AF420">
            <v>0</v>
          </cell>
          <cell r="AG420">
            <v>44807.891792929295</v>
          </cell>
          <cell r="AH420">
            <v>44817.709974747471</v>
          </cell>
          <cell r="AI420">
            <v>44835.323611111111</v>
          </cell>
          <cell r="AJ420">
            <v>-1313.7028259259259</v>
          </cell>
          <cell r="AK420">
            <v>0</v>
          </cell>
          <cell r="AL420">
            <v>50</v>
          </cell>
          <cell r="AM420">
            <v>30</v>
          </cell>
          <cell r="AN420">
            <v>25.56818181818182</v>
          </cell>
          <cell r="AO420">
            <v>32.38636363636364</v>
          </cell>
          <cell r="AP420">
            <v>22.56818181818182</v>
          </cell>
          <cell r="AQ420">
            <v>60</v>
          </cell>
          <cell r="AR420">
            <v>48</v>
          </cell>
          <cell r="AS420">
            <v>43</v>
          </cell>
          <cell r="AT420">
            <v>48</v>
          </cell>
          <cell r="AU420">
            <v>43</v>
          </cell>
          <cell r="AV420"/>
          <cell r="AW420"/>
          <cell r="AX420"/>
          <cell r="AY420"/>
          <cell r="AZ420"/>
          <cell r="BA420"/>
          <cell r="BB420"/>
          <cell r="BC420"/>
          <cell r="BD420"/>
          <cell r="BE420"/>
          <cell r="BF420">
            <v>3</v>
          </cell>
          <cell r="BG420">
            <v>0</v>
          </cell>
          <cell r="BH420"/>
          <cell r="BI420"/>
        </row>
        <row r="421">
          <cell r="E421" t="str">
            <v>X24010012147</v>
          </cell>
          <cell r="F421" t="str">
            <v>CITY GOVERNMENT OF TAGUIG (with pole) job 1</v>
          </cell>
          <cell r="G421" t="str">
            <v>TANYAG PROPER, PUROK 5, TAGUIG CITY</v>
          </cell>
          <cell r="H421" t="str">
            <v>TAGUIG CITY</v>
          </cell>
          <cell r="I421" t="str">
            <v>PARAÑAQUE</v>
          </cell>
          <cell r="J421" t="str">
            <v>03/20/2024
joint survey due to narrow road access and for drainage diversion
6/26/2024
joint survey with Logistics, Taguig BC, Taguig LGU and Brgy. Bagong Tanyag because there are locations that need to relocate due to customer's concern</v>
          </cell>
          <cell r="K421" t="str">
            <v>(R) W/O ISSUE</v>
          </cell>
          <cell r="L421" t="str">
            <v>POWERHOUSE</v>
          </cell>
          <cell r="M421" t="str">
            <v>FCOMP</v>
          </cell>
          <cell r="N421" t="str">
            <v>JSP</v>
          </cell>
          <cell r="O421">
            <v>243.83289999999991</v>
          </cell>
          <cell r="P421"/>
          <cell r="Q421">
            <v>552.92999999999995</v>
          </cell>
          <cell r="R421">
            <v>190</v>
          </cell>
          <cell r="S421" t="str">
            <v>NEW</v>
          </cell>
          <cell r="T421">
            <v>1190111.46</v>
          </cell>
          <cell r="U421">
            <v>293401.34999999974</v>
          </cell>
          <cell r="V421"/>
          <cell r="W421">
            <v>0</v>
          </cell>
          <cell r="X421">
            <v>45357.589583333334</v>
          </cell>
          <cell r="Y421">
            <v>45365.532129629632</v>
          </cell>
          <cell r="Z421">
            <v>45359</v>
          </cell>
          <cell r="AA421"/>
          <cell r="AB421">
            <v>45625.367361111108</v>
          </cell>
          <cell r="AC421"/>
          <cell r="AD421">
            <v>267.77777777777374</v>
          </cell>
          <cell r="AE421">
            <v>259.83523148147651</v>
          </cell>
          <cell r="AF421">
            <v>-45625.367361111108</v>
          </cell>
          <cell r="AG421">
            <v>45380.121498226952</v>
          </cell>
          <cell r="AH421">
            <v>45389.930008865253</v>
          </cell>
          <cell r="AI421">
            <v>45407.589583333334</v>
          </cell>
          <cell r="AJ421">
            <v>7.8659722222221031</v>
          </cell>
          <cell r="AK421">
            <v>-829.55213383838384</v>
          </cell>
          <cell r="AL421">
            <v>40</v>
          </cell>
          <cell r="AM421">
            <v>32</v>
          </cell>
          <cell r="AN421">
            <v>25.531914893617024</v>
          </cell>
          <cell r="AO421">
            <v>32.340425531914896</v>
          </cell>
          <cell r="AP421">
            <v>22.531914893617024</v>
          </cell>
          <cell r="AQ421">
            <v>55</v>
          </cell>
          <cell r="AR421">
            <v>44</v>
          </cell>
          <cell r="AS421">
            <v>39</v>
          </cell>
          <cell r="AT421">
            <v>45669.367361111108</v>
          </cell>
          <cell r="AU421">
            <v>45664.367361111108</v>
          </cell>
          <cell r="AV421"/>
          <cell r="AW421"/>
          <cell r="AX421"/>
          <cell r="AY421"/>
          <cell r="AZ421"/>
          <cell r="BA421"/>
          <cell r="BB421"/>
          <cell r="BC421"/>
          <cell r="BD421" t="str">
            <v>NO COC</v>
          </cell>
          <cell r="BE421"/>
          <cell r="BF421">
            <v>45628.367361111108</v>
          </cell>
          <cell r="BG421">
            <v>-335.36736111110804</v>
          </cell>
          <cell r="BH421"/>
          <cell r="BI421"/>
        </row>
        <row r="422">
          <cell r="E422" t="str">
            <v>X22125203070</v>
          </cell>
          <cell r="F422" t="str">
            <v>JOHN EERO LAZO REGINO</v>
          </cell>
          <cell r="G422" t="str">
            <v>PRETTY, BF HOMES SUBD, LAS PINAS CITY</v>
          </cell>
          <cell r="H422" t="str">
            <v>LAS PIÑAS CITY</v>
          </cell>
          <cell r="I422" t="str">
            <v>PARAÑAQUE</v>
          </cell>
          <cell r="J422" t="str">
            <v>for execution on Feb. 25, 2023; customer holds execution - customer requests to have the truss guy removed not the service drop</v>
          </cell>
          <cell r="K422" t="str">
            <v>W/ ISSUE</v>
          </cell>
          <cell r="L422" t="str">
            <v>ECOM</v>
          </cell>
          <cell r="M422" t="str">
            <v>FCOMP</v>
          </cell>
          <cell r="N422" t="str">
            <v>RRG</v>
          </cell>
          <cell r="O422">
            <v>2.38</v>
          </cell>
          <cell r="P422"/>
          <cell r="Q422">
            <v>6.85</v>
          </cell>
          <cell r="R422">
            <v>25</v>
          </cell>
          <cell r="S422" t="str">
            <v>MODIFICATION</v>
          </cell>
          <cell r="T422">
            <v>28730.17</v>
          </cell>
          <cell r="U422">
            <v>3888.6800000000003</v>
          </cell>
          <cell r="V422"/>
          <cell r="W422">
            <v>0</v>
          </cell>
          <cell r="X422">
            <v>44942.679166666669</v>
          </cell>
          <cell r="Y422">
            <v>44951.700694444444</v>
          </cell>
          <cell r="Z422">
            <v>44944</v>
          </cell>
          <cell r="AA422"/>
          <cell r="AB422">
            <v>45440.425000000003</v>
          </cell>
          <cell r="AC422"/>
          <cell r="AD422">
            <v>497.7458333333343</v>
          </cell>
          <cell r="AE422">
            <v>488.72430555555911</v>
          </cell>
          <cell r="AF422">
            <v>-45440.425000000003</v>
          </cell>
          <cell r="AG422">
            <v>44961.453360215055</v>
          </cell>
          <cell r="AH422">
            <v>44970.259811827957</v>
          </cell>
          <cell r="AI422">
            <v>44992.679166666669</v>
          </cell>
          <cell r="AJ422">
            <v>17.144578703703736</v>
          </cell>
          <cell r="AK422">
            <v>-1136.0106250000001</v>
          </cell>
          <cell r="AL422">
            <v>20</v>
          </cell>
          <cell r="AM422">
            <v>36</v>
          </cell>
          <cell r="AN422">
            <v>21.774193548387096</v>
          </cell>
          <cell r="AO422">
            <v>27.58064516129032</v>
          </cell>
          <cell r="AP422">
            <v>18.774193548387096</v>
          </cell>
          <cell r="AQ422">
            <v>40</v>
          </cell>
          <cell r="AR422">
            <v>32</v>
          </cell>
          <cell r="AS422">
            <v>27</v>
          </cell>
          <cell r="AT422">
            <v>45472.425000000003</v>
          </cell>
          <cell r="AU422">
            <v>45467.425000000003</v>
          </cell>
          <cell r="AV422"/>
          <cell r="AW422"/>
          <cell r="AX422"/>
          <cell r="AY422"/>
          <cell r="AZ422"/>
          <cell r="BA422"/>
          <cell r="BB422"/>
          <cell r="BC422"/>
          <cell r="BD422" t="str">
            <v>NO COC</v>
          </cell>
          <cell r="BE422"/>
          <cell r="BF422">
            <v>45443.425000000003</v>
          </cell>
          <cell r="BG422">
            <v>-150.42500000000291</v>
          </cell>
          <cell r="BH422"/>
          <cell r="BI422"/>
        </row>
        <row r="423">
          <cell r="E423" t="str">
            <v>P2209139319</v>
          </cell>
          <cell r="F423" t="str">
            <v>DPWH Relocation Along Molino Road, Brgy. Molino III, Bacoor, Cavite</v>
          </cell>
          <cell r="G423" t="str">
            <v>MOLINO III MOLINO III MOLINO III BACOOR CAVITE CITY</v>
          </cell>
          <cell r="H423" t="str">
            <v>BACOOR CITY</v>
          </cell>
          <cell r="I423" t="str">
            <v>DASMA</v>
          </cell>
          <cell r="J423" t="str">
            <v>for survey c/o vendor; for PAI; October Target PAI
for schedule care of Aveco</v>
          </cell>
          <cell r="K423" t="str">
            <v>W/O ISSUE</v>
          </cell>
          <cell r="L423" t="str">
            <v>AVECO</v>
          </cell>
          <cell r="M423" t="str">
            <v>FCOMP</v>
          </cell>
          <cell r="N423" t="str">
            <v>RRG</v>
          </cell>
          <cell r="O423">
            <v>338.78769999999986</v>
          </cell>
          <cell r="P423"/>
          <cell r="Q423">
            <v>1063.8699999999999</v>
          </cell>
          <cell r="R423">
            <v>0</v>
          </cell>
          <cell r="S423" t="str">
            <v>POLE RELOC</v>
          </cell>
          <cell r="T423">
            <v>1981851.85</v>
          </cell>
          <cell r="U423">
            <v>446333.23999999982</v>
          </cell>
          <cell r="V423"/>
          <cell r="W423">
            <v>0</v>
          </cell>
          <cell r="X423">
            <v>44950.732638888891</v>
          </cell>
          <cell r="Y423">
            <v>44964</v>
          </cell>
          <cell r="Z423">
            <v>44953</v>
          </cell>
          <cell r="AA423"/>
          <cell r="AB423">
            <v>45327.316666666666</v>
          </cell>
          <cell r="AC423"/>
          <cell r="AD423">
            <v>376.58402777777519</v>
          </cell>
          <cell r="AE423">
            <v>363.3166666666657</v>
          </cell>
          <cell r="AF423">
            <v>-45327.316666666666</v>
          </cell>
          <cell r="AG423">
            <v>44977.20862142164</v>
          </cell>
          <cell r="AH423">
            <v>44988.068883430373</v>
          </cell>
          <cell r="AI423">
            <v>45000.732638888891</v>
          </cell>
          <cell r="AJ423">
            <v>9.5819713734567245</v>
          </cell>
          <cell r="AK423">
            <v>-755.45527777777772</v>
          </cell>
          <cell r="AL423">
            <v>50</v>
          </cell>
          <cell r="AM423">
            <v>36</v>
          </cell>
          <cell r="AN423">
            <v>29.475982532751093</v>
          </cell>
          <cell r="AO423">
            <v>37.336244541484717</v>
          </cell>
          <cell r="AP423">
            <v>26.475982532751093</v>
          </cell>
          <cell r="AQ423">
            <v>60</v>
          </cell>
          <cell r="AR423">
            <v>48</v>
          </cell>
          <cell r="AS423">
            <v>43</v>
          </cell>
          <cell r="AT423">
            <v>45375.316666666666</v>
          </cell>
          <cell r="AU423">
            <v>45370.316666666666</v>
          </cell>
          <cell r="AV423"/>
          <cell r="AW423"/>
          <cell r="AX423"/>
          <cell r="AY423"/>
          <cell r="AZ423"/>
          <cell r="BA423"/>
          <cell r="BB423"/>
          <cell r="BC423"/>
          <cell r="BD423" t="str">
            <v>NO COC</v>
          </cell>
          <cell r="BE423"/>
          <cell r="BF423">
            <v>45330.316666666666</v>
          </cell>
          <cell r="BG423">
            <v>-37.316666666665697</v>
          </cell>
          <cell r="BH423"/>
          <cell r="BI423"/>
        </row>
        <row r="424">
          <cell r="E424" t="str">
            <v>X23020414215</v>
          </cell>
          <cell r="F424" t="str">
            <v>JINXINLONG REALTY CORPORATION</v>
          </cell>
          <cell r="G424" t="str">
            <v>MANILA DOCTOR VILL, ALMANZA I, LAS PINAS CITY</v>
          </cell>
          <cell r="H424" t="str">
            <v>LAS PIÑAS CITY</v>
          </cell>
          <cell r="I424" t="str">
            <v>PARAÑAQUE</v>
          </cell>
          <cell r="J424" t="str">
            <v>for schedule c/o AVECO</v>
          </cell>
          <cell r="K424" t="str">
            <v>W/O ISSUE</v>
          </cell>
          <cell r="L424" t="str">
            <v>AVECO</v>
          </cell>
          <cell r="M424" t="str">
            <v>FCOMP</v>
          </cell>
          <cell r="N424" t="str">
            <v>RRG</v>
          </cell>
          <cell r="O424">
            <v>41.706699999999991</v>
          </cell>
          <cell r="P424"/>
          <cell r="Q424">
            <v>85.32</v>
          </cell>
          <cell r="R424">
            <v>0</v>
          </cell>
          <cell r="S424" t="str">
            <v>TERMINATION</v>
          </cell>
          <cell r="T424">
            <v>73310.8</v>
          </cell>
          <cell r="U424">
            <v>47004.68</v>
          </cell>
          <cell r="V424"/>
          <cell r="W424">
            <v>0</v>
          </cell>
          <cell r="X424">
            <v>44979.667361111111</v>
          </cell>
          <cell r="Y424">
            <v>44985</v>
          </cell>
          <cell r="Z424">
            <v>44985</v>
          </cell>
          <cell r="AA424"/>
          <cell r="AB424">
            <v>45369.268750000003</v>
          </cell>
          <cell r="AC424"/>
          <cell r="AD424">
            <v>389.60138888889196</v>
          </cell>
          <cell r="AE424">
            <v>384.26875000000291</v>
          </cell>
          <cell r="AF424">
            <v>-45369.268750000003</v>
          </cell>
          <cell r="AG424">
            <v>44999.75286296985</v>
          </cell>
          <cell r="AH424">
            <v>45008.90899679884</v>
          </cell>
          <cell r="AI424">
            <v>45029.667361111111</v>
          </cell>
          <cell r="AJ424">
            <v>12.657339808105306</v>
          </cell>
          <cell r="AK424">
            <v>-1080.2206845238095</v>
          </cell>
          <cell r="AL424">
            <v>23</v>
          </cell>
          <cell r="AM424">
            <v>36</v>
          </cell>
          <cell r="AN424">
            <v>23.085501858736059</v>
          </cell>
          <cell r="AO424">
            <v>29.241635687732341</v>
          </cell>
          <cell r="AP424">
            <v>20.085501858736059</v>
          </cell>
          <cell r="AQ424">
            <v>42</v>
          </cell>
          <cell r="AR424">
            <v>33.6</v>
          </cell>
          <cell r="AS424">
            <v>28.6</v>
          </cell>
          <cell r="AT424">
            <v>45402.868750000001</v>
          </cell>
          <cell r="AU424">
            <v>45397.868750000001</v>
          </cell>
          <cell r="AV424"/>
          <cell r="AW424"/>
          <cell r="AX424"/>
          <cell r="AY424"/>
          <cell r="AZ424"/>
          <cell r="BA424"/>
          <cell r="BB424"/>
          <cell r="BC424"/>
          <cell r="BD424" t="str">
            <v>FOR AUDIT</v>
          </cell>
          <cell r="BE424"/>
          <cell r="BF424">
            <v>45372.268750000003</v>
          </cell>
          <cell r="BG424">
            <v>14.73124999999709</v>
          </cell>
          <cell r="BH424">
            <v>45769</v>
          </cell>
          <cell r="BI424">
            <v>45387</v>
          </cell>
        </row>
        <row r="425">
          <cell r="E425" t="str">
            <v>X23020658802</v>
          </cell>
          <cell r="F425" t="str">
            <v>MAKATI DEVELOPMENT CORPORATION,</v>
          </cell>
          <cell r="G425" t="str">
            <v>DUHAT, FTI CPD, TAGUIG CITY</v>
          </cell>
          <cell r="H425" t="str">
            <v>TAGUIG CITY</v>
          </cell>
          <cell r="I425" t="str">
            <v>PARAÑAQUE</v>
          </cell>
          <cell r="J425" t="str">
            <v>secure permit from FTI</v>
          </cell>
          <cell r="K425" t="str">
            <v>W/O ISSUE</v>
          </cell>
          <cell r="L425" t="str">
            <v>AVECO</v>
          </cell>
          <cell r="M425" t="str">
            <v>FCOMP</v>
          </cell>
          <cell r="N425" t="str">
            <v>RRG</v>
          </cell>
          <cell r="O425">
            <v>109.34070000000001</v>
          </cell>
          <cell r="P425"/>
          <cell r="Q425">
            <v>234.48</v>
          </cell>
          <cell r="R425">
            <v>0</v>
          </cell>
          <cell r="S425" t="str">
            <v>TERMINATION</v>
          </cell>
          <cell r="T425">
            <v>133884.79999999999</v>
          </cell>
          <cell r="U425">
            <v>133533.28999999998</v>
          </cell>
          <cell r="V425"/>
          <cell r="W425">
            <v>0</v>
          </cell>
          <cell r="X425">
            <v>45000.969444444447</v>
          </cell>
          <cell r="Y425">
            <v>45005.589583333334</v>
          </cell>
          <cell r="Z425">
            <v>45006</v>
          </cell>
          <cell r="AA425"/>
          <cell r="AB425">
            <v>45369.270138888889</v>
          </cell>
          <cell r="AC425"/>
          <cell r="AD425">
            <v>368.30069444444234</v>
          </cell>
          <cell r="AE425">
            <v>363.68055555555475</v>
          </cell>
          <cell r="AF425">
            <v>-45369.270138888889</v>
          </cell>
          <cell r="AG425">
            <v>45022.83786549708</v>
          </cell>
          <cell r="AH425">
            <v>45032.469444444447</v>
          </cell>
          <cell r="AI425">
            <v>45050.969444444447</v>
          </cell>
          <cell r="AJ425">
            <v>11.107481261022864</v>
          </cell>
          <cell r="AK425">
            <v>-986.2884812801932</v>
          </cell>
          <cell r="AL425">
            <v>28</v>
          </cell>
          <cell r="AM425">
            <v>36</v>
          </cell>
          <cell r="AN425">
            <v>24.868421052631579</v>
          </cell>
          <cell r="AO425">
            <v>31.499999999999996</v>
          </cell>
          <cell r="AP425">
            <v>21.868421052631579</v>
          </cell>
          <cell r="AQ425">
            <v>46</v>
          </cell>
          <cell r="AR425">
            <v>36.800000000000004</v>
          </cell>
          <cell r="AS425">
            <v>31.800000000000004</v>
          </cell>
          <cell r="AT425">
            <v>45406.070138888892</v>
          </cell>
          <cell r="AU425">
            <v>45401.070138888892</v>
          </cell>
          <cell r="AV425"/>
          <cell r="AW425"/>
          <cell r="AX425"/>
          <cell r="AY425"/>
          <cell r="AZ425"/>
          <cell r="BA425"/>
          <cell r="BB425"/>
          <cell r="BC425"/>
          <cell r="BD425" t="str">
            <v>NO COC</v>
          </cell>
          <cell r="BE425"/>
          <cell r="BF425">
            <v>45372.270138888889</v>
          </cell>
          <cell r="BG425">
            <v>-79.270138888889051</v>
          </cell>
          <cell r="BH425"/>
          <cell r="BI425"/>
        </row>
        <row r="426">
          <cell r="E426" t="str">
            <v>X22072973265</v>
          </cell>
          <cell r="F426" t="str">
            <v>ALVEO LAND CORP.</v>
          </cell>
          <cell r="G426" t="str">
            <v>BLOCK 05, ARDIA VERMOSA, IMUS</v>
          </cell>
          <cell r="H426" t="str">
            <v>IMUS CITY</v>
          </cell>
          <cell r="I426" t="str">
            <v>DASMA</v>
          </cell>
          <cell r="J426" t="str">
            <v>3; For schedule September 13, 2023
With drainage Problem as of Dec 5</v>
          </cell>
          <cell r="K426" t="str">
            <v>W/ ISSUE</v>
          </cell>
          <cell r="L426" t="str">
            <v>AVECO</v>
          </cell>
          <cell r="M426" t="str">
            <v>FCOMP</v>
          </cell>
          <cell r="N426" t="str">
            <v>RRG</v>
          </cell>
          <cell r="O426">
            <v>133.9708</v>
          </cell>
          <cell r="P426"/>
          <cell r="Q426">
            <v>242.97</v>
          </cell>
          <cell r="R426">
            <v>5</v>
          </cell>
          <cell r="S426" t="str">
            <v>NEW</v>
          </cell>
          <cell r="T426">
            <v>516763.12</v>
          </cell>
          <cell r="U426">
            <v>135216.71</v>
          </cell>
          <cell r="V426"/>
          <cell r="W426">
            <v>0</v>
          </cell>
          <cell r="X426">
            <v>45008.432638888888</v>
          </cell>
          <cell r="Y426">
            <v>45015</v>
          </cell>
          <cell r="Z426">
            <v>45009</v>
          </cell>
          <cell r="AA426"/>
          <cell r="AB426">
            <v>45341.583333333336</v>
          </cell>
          <cell r="AC426"/>
          <cell r="AD426">
            <v>333.15069444444816</v>
          </cell>
          <cell r="AE426">
            <v>326.58333333333576</v>
          </cell>
          <cell r="AF426">
            <v>-45341.583333333336</v>
          </cell>
          <cell r="AG426">
            <v>45030.301059941521</v>
          </cell>
          <cell r="AH426">
            <v>45039.932638888888</v>
          </cell>
          <cell r="AI426">
            <v>45058.432638888888</v>
          </cell>
          <cell r="AJ426">
            <v>10.047401895943675</v>
          </cell>
          <cell r="AK426">
            <v>-985.68659420289862</v>
          </cell>
          <cell r="AL426">
            <v>28</v>
          </cell>
          <cell r="AM426">
            <v>36</v>
          </cell>
          <cell r="AN426">
            <v>24.868421052631579</v>
          </cell>
          <cell r="AO426">
            <v>31.499999999999996</v>
          </cell>
          <cell r="AP426">
            <v>21.868421052631579</v>
          </cell>
          <cell r="AQ426">
            <v>46</v>
          </cell>
          <cell r="AR426">
            <v>36.800000000000004</v>
          </cell>
          <cell r="AS426">
            <v>31.800000000000004</v>
          </cell>
          <cell r="AT426">
            <v>45378.383333333339</v>
          </cell>
          <cell r="AU426">
            <v>45373.383333333339</v>
          </cell>
          <cell r="AV426"/>
          <cell r="AW426"/>
          <cell r="AX426"/>
          <cell r="AY426"/>
          <cell r="AZ426"/>
          <cell r="BA426"/>
          <cell r="BB426"/>
          <cell r="BC426"/>
          <cell r="BD426" t="str">
            <v>NO COC</v>
          </cell>
          <cell r="BE426"/>
          <cell r="BF426">
            <v>45344.583333333336</v>
          </cell>
          <cell r="BG426">
            <v>-51.583333333335759</v>
          </cell>
          <cell r="BH426"/>
          <cell r="BI426"/>
        </row>
        <row r="427">
          <cell r="E427" t="str">
            <v>R22586687</v>
          </cell>
          <cell r="F427" t="str">
            <v>CITY GOVERNMENT OF TAGUIG</v>
          </cell>
          <cell r="G427" t="str">
            <v>A. BONIFACIO, PUROK 1, TAGUIG CITY</v>
          </cell>
          <cell r="H427" t="str">
            <v>TAGUIG CITY</v>
          </cell>
          <cell r="I427" t="str">
            <v>PARAÑAQUE</v>
          </cell>
          <cell r="J427" t="str">
            <v>tubo na tatatamaan sa proposed pole location; permit; FOR SCHED, September 25-26; for schedule of digging</v>
          </cell>
          <cell r="K427" t="str">
            <v>W/ ISSUE</v>
          </cell>
          <cell r="L427" t="str">
            <v>ECOM</v>
          </cell>
          <cell r="M427" t="str">
            <v>FCOMP</v>
          </cell>
          <cell r="N427" t="str">
            <v>RRG</v>
          </cell>
          <cell r="O427">
            <v>82.162500000000023</v>
          </cell>
          <cell r="P427"/>
          <cell r="Q427">
            <v>174.07</v>
          </cell>
          <cell r="R427">
            <v>0</v>
          </cell>
          <cell r="S427" t="str">
            <v>POLE RELOC</v>
          </cell>
          <cell r="T427">
            <v>314680.61</v>
          </cell>
          <cell r="U427">
            <v>92967.1</v>
          </cell>
          <cell r="V427"/>
          <cell r="W427">
            <v>0</v>
          </cell>
          <cell r="X427">
            <v>45125.592361111114</v>
          </cell>
          <cell r="Y427">
            <v>45127</v>
          </cell>
          <cell r="Z427">
            <v>45128</v>
          </cell>
          <cell r="AA427"/>
          <cell r="AB427">
            <v>45398.259722222225</v>
          </cell>
          <cell r="AC427"/>
          <cell r="AD427">
            <v>272.66736111111095</v>
          </cell>
          <cell r="AE427">
            <v>271.25972222222481</v>
          </cell>
          <cell r="AF427">
            <v>-45398.259722222225</v>
          </cell>
          <cell r="AG427">
            <v>45146.799257662838</v>
          </cell>
          <cell r="AH427">
            <v>45156.254430076631</v>
          </cell>
          <cell r="AI427">
            <v>45175.592361111114</v>
          </cell>
          <cell r="AJ427">
            <v>8.448027213912626</v>
          </cell>
          <cell r="AK427">
            <v>-1031.7786300505052</v>
          </cell>
          <cell r="AL427">
            <v>26</v>
          </cell>
          <cell r="AM427">
            <v>36</v>
          </cell>
          <cell r="AN427">
            <v>24.206896551724139</v>
          </cell>
          <cell r="AO427">
            <v>30.662068965517239</v>
          </cell>
          <cell r="AP427">
            <v>21.206896551724139</v>
          </cell>
          <cell r="AQ427">
            <v>44</v>
          </cell>
          <cell r="AR427">
            <v>35.200000000000003</v>
          </cell>
          <cell r="AS427">
            <v>30.200000000000003</v>
          </cell>
          <cell r="AT427">
            <v>45433.459722222222</v>
          </cell>
          <cell r="AU427">
            <v>45428.459722222222</v>
          </cell>
          <cell r="AV427"/>
          <cell r="AW427"/>
          <cell r="AX427"/>
          <cell r="AY427"/>
          <cell r="AZ427"/>
          <cell r="BA427"/>
          <cell r="BB427"/>
          <cell r="BC427"/>
          <cell r="BD427" t="str">
            <v>NO COC</v>
          </cell>
          <cell r="BE427"/>
          <cell r="BF427">
            <v>45401.259722222225</v>
          </cell>
          <cell r="BG427">
            <v>-108.25972222222481</v>
          </cell>
          <cell r="BH427"/>
          <cell r="BI427"/>
        </row>
        <row r="428">
          <cell r="E428" t="str">
            <v>X23062111129</v>
          </cell>
          <cell r="F428" t="str">
            <v>MARITES ROLDAN GARDIOLA</v>
          </cell>
          <cell r="G428" t="str">
            <v>MIRALESTE CIRCLE, MIRALESTE GROVE, PARANAQUE</v>
          </cell>
          <cell r="H428" t="str">
            <v>PARAÑAQUE CITY</v>
          </cell>
          <cell r="I428" t="str">
            <v>PARAÑAQUE</v>
          </cell>
          <cell r="J428" t="str">
            <v>target Dec 22 energize</v>
          </cell>
          <cell r="K428" t="str">
            <v>W/O ISSUE</v>
          </cell>
          <cell r="L428" t="str">
            <v>AVECO</v>
          </cell>
          <cell r="M428" t="str">
            <v>FCOMP</v>
          </cell>
          <cell r="N428" t="str">
            <v>RRG</v>
          </cell>
          <cell r="O428">
            <v>108.58159999999997</v>
          </cell>
          <cell r="P428"/>
          <cell r="Q428">
            <v>217.92</v>
          </cell>
          <cell r="R428">
            <v>150</v>
          </cell>
          <cell r="S428" t="str">
            <v>MODIFICATION</v>
          </cell>
          <cell r="T428">
            <v>838989.72</v>
          </cell>
          <cell r="U428">
            <v>117664.55</v>
          </cell>
          <cell r="V428"/>
          <cell r="W428">
            <v>0</v>
          </cell>
          <cell r="X428">
            <v>45160.723611111112</v>
          </cell>
          <cell r="Y428">
            <v>45167</v>
          </cell>
          <cell r="Z428">
            <v>45163</v>
          </cell>
          <cell r="AA428"/>
          <cell r="AB428">
            <v>45301.259027777778</v>
          </cell>
          <cell r="AC428"/>
          <cell r="AD428">
            <v>140.5354166666657</v>
          </cell>
          <cell r="AE428">
            <v>134.2590277777781</v>
          </cell>
          <cell r="AF428">
            <v>-45301.259027777778</v>
          </cell>
          <cell r="AG428">
            <v>45180.737309741249</v>
          </cell>
          <cell r="AH428">
            <v>45189.874296042617</v>
          </cell>
          <cell r="AI428">
            <v>45210.723611111112</v>
          </cell>
          <cell r="AJ428">
            <v>4.5799488467261584</v>
          </cell>
          <cell r="AK428">
            <v>-984.80997886473426</v>
          </cell>
          <cell r="AL428">
            <v>28</v>
          </cell>
          <cell r="AM428">
            <v>32</v>
          </cell>
          <cell r="AN428">
            <v>23.013698630136989</v>
          </cell>
          <cell r="AO428">
            <v>29.150684931506852</v>
          </cell>
          <cell r="AP428">
            <v>20.013698630136989</v>
          </cell>
          <cell r="AQ428">
            <v>46</v>
          </cell>
          <cell r="AR428">
            <v>36.800000000000004</v>
          </cell>
          <cell r="AS428">
            <v>31.800000000000004</v>
          </cell>
          <cell r="AT428">
            <v>45338.059027777781</v>
          </cell>
          <cell r="AU428">
            <v>45333.059027777781</v>
          </cell>
          <cell r="AV428"/>
          <cell r="AW428"/>
          <cell r="AX428"/>
          <cell r="AY428"/>
          <cell r="AZ428"/>
          <cell r="BA428"/>
          <cell r="BB428"/>
          <cell r="BC428"/>
          <cell r="BD428" t="str">
            <v>NO COC</v>
          </cell>
          <cell r="BE428"/>
          <cell r="BF428">
            <v>45304.259027777778</v>
          </cell>
          <cell r="BG428">
            <v>-11.259027777778101</v>
          </cell>
          <cell r="BH428"/>
          <cell r="BI428"/>
        </row>
        <row r="429">
          <cell r="E429" t="str">
            <v>X22125106953</v>
          </cell>
          <cell r="F429" t="str">
            <v>ALEXCY CORPORATION</v>
          </cell>
          <cell r="G429" t="str">
            <v>ORMOC, ALABANG HILLS SUBD PH 2, MUNTINLUPA</v>
          </cell>
          <cell r="H429" t="str">
            <v>MUNTINLUPA CITY</v>
          </cell>
          <cell r="I429" t="str">
            <v>PARAÑAQUE</v>
          </cell>
          <cell r="J429" t="str">
            <v>for cancellation, crew ongoing surplus returns</v>
          </cell>
          <cell r="K429" t="str">
            <v>W/ ISSUE</v>
          </cell>
          <cell r="L429" t="str">
            <v>CHALLENGER</v>
          </cell>
          <cell r="M429" t="str">
            <v>CLOSED-CAN</v>
          </cell>
          <cell r="N429" t="str">
            <v>JSP</v>
          </cell>
          <cell r="O429">
            <v>266.23379999999986</v>
          </cell>
          <cell r="P429"/>
          <cell r="Q429">
            <v>493.45</v>
          </cell>
          <cell r="R429">
            <v>67.099999999999994</v>
          </cell>
          <cell r="S429" t="str">
            <v>NEW</v>
          </cell>
          <cell r="T429">
            <v>1240121.06</v>
          </cell>
          <cell r="U429">
            <v>269073.84000000003</v>
          </cell>
          <cell r="V429"/>
          <cell r="W429">
            <v>0</v>
          </cell>
          <cell r="X429">
            <v>45162.40625</v>
          </cell>
          <cell r="Y429">
            <v>45167</v>
          </cell>
          <cell r="Z429">
            <v>45163</v>
          </cell>
          <cell r="AA429"/>
          <cell r="AB429"/>
          <cell r="AC429"/>
          <cell r="AD429">
            <v>-45162.40625</v>
          </cell>
          <cell r="AE429">
            <v>-45167</v>
          </cell>
          <cell r="AF429">
            <v>0</v>
          </cell>
          <cell r="AG429">
            <v>45184.436924846625</v>
          </cell>
          <cell r="AH429">
            <v>45194.111771472395</v>
          </cell>
          <cell r="AI429">
            <v>45212.40625</v>
          </cell>
          <cell r="AJ429">
            <v>-1353.2118049172791</v>
          </cell>
          <cell r="AK429">
            <v>0</v>
          </cell>
          <cell r="AL429">
            <v>32</v>
          </cell>
          <cell r="AM429">
            <v>34</v>
          </cell>
          <cell r="AN429">
            <v>25.030674846625768</v>
          </cell>
          <cell r="AO429">
            <v>31.70552147239264</v>
          </cell>
          <cell r="AP429">
            <v>22.030674846625768</v>
          </cell>
          <cell r="AQ429">
            <v>50</v>
          </cell>
          <cell r="AR429">
            <v>40</v>
          </cell>
          <cell r="AS429">
            <v>35</v>
          </cell>
          <cell r="AT429">
            <v>40</v>
          </cell>
          <cell r="AU429">
            <v>35</v>
          </cell>
          <cell r="AV429"/>
          <cell r="AW429"/>
          <cell r="AX429"/>
          <cell r="AY429"/>
          <cell r="AZ429"/>
          <cell r="BA429"/>
          <cell r="BB429"/>
          <cell r="BC429"/>
          <cell r="BD429"/>
          <cell r="BE429"/>
          <cell r="BF429">
            <v>3</v>
          </cell>
          <cell r="BG429">
            <v>0</v>
          </cell>
          <cell r="BH429"/>
          <cell r="BI429"/>
        </row>
        <row r="430">
          <cell r="E430" t="str">
            <v>R21868197</v>
          </cell>
          <cell r="F430" t="str">
            <v>LAPUZ DARLEN F</v>
          </cell>
          <cell r="G430" t="str">
            <v>TOPACIO, MARCELO GREEN VILL 5, PARANAQUE</v>
          </cell>
          <cell r="H430" t="str">
            <v>PARAÑAQUE CITY</v>
          </cell>
          <cell r="I430" t="str">
            <v>PARAÑAQUE</v>
          </cell>
          <cell r="J430" t="str">
            <v>October PAI</v>
          </cell>
          <cell r="K430" t="str">
            <v>W/O ISSUE</v>
          </cell>
          <cell r="L430" t="str">
            <v>POWERHOUSE</v>
          </cell>
          <cell r="M430" t="str">
            <v>FCOMP</v>
          </cell>
          <cell r="N430" t="str">
            <v>JSP</v>
          </cell>
          <cell r="O430">
            <v>90.203599999999994</v>
          </cell>
          <cell r="P430"/>
          <cell r="Q430">
            <v>204.08</v>
          </cell>
          <cell r="R430">
            <v>0</v>
          </cell>
          <cell r="S430" t="str">
            <v>PCA RELOC</v>
          </cell>
          <cell r="T430">
            <v>363675.43</v>
          </cell>
          <cell r="U430">
            <v>97046.5</v>
          </cell>
          <cell r="V430">
            <v>13791.33</v>
          </cell>
          <cell r="W430">
            <v>0.14211053464061044</v>
          </cell>
          <cell r="X430">
            <v>44879.752615740741</v>
          </cell>
          <cell r="Y430">
            <v>44886</v>
          </cell>
          <cell r="Z430">
            <v>44883</v>
          </cell>
          <cell r="AA430"/>
          <cell r="AB430">
            <v>45449.554861111108</v>
          </cell>
          <cell r="AC430"/>
          <cell r="AD430">
            <v>569.80224537036702</v>
          </cell>
          <cell r="AE430">
            <v>563.55486111110804</v>
          </cell>
          <cell r="AF430">
            <v>-45449.554861111108</v>
          </cell>
          <cell r="AG430">
            <v>44901.621036793375</v>
          </cell>
          <cell r="AH430">
            <v>44911.252615740741</v>
          </cell>
          <cell r="AI430">
            <v>44929.752615740741</v>
          </cell>
          <cell r="AJ430">
            <v>17.184512161963447</v>
          </cell>
          <cell r="AK430">
            <v>-988.03380132850236</v>
          </cell>
          <cell r="AL430">
            <v>28</v>
          </cell>
          <cell r="AM430">
            <v>36</v>
          </cell>
          <cell r="AN430">
            <v>24.868421052631579</v>
          </cell>
          <cell r="AO430">
            <v>31.499999999999996</v>
          </cell>
          <cell r="AP430">
            <v>21.868421052631579</v>
          </cell>
          <cell r="AQ430">
            <v>46</v>
          </cell>
          <cell r="AR430">
            <v>36.800000000000004</v>
          </cell>
          <cell r="AS430">
            <v>31.800000000000004</v>
          </cell>
          <cell r="AT430">
            <v>45486.354861111111</v>
          </cell>
          <cell r="AU430">
            <v>45481.354861111111</v>
          </cell>
          <cell r="AV430"/>
          <cell r="AW430"/>
          <cell r="AX430"/>
          <cell r="AY430"/>
          <cell r="AZ430"/>
          <cell r="BA430"/>
          <cell r="BB430"/>
          <cell r="BC430"/>
          <cell r="BD430" t="str">
            <v>NO COC</v>
          </cell>
          <cell r="BE430" t="str">
            <v>PARTIALLY BILLED</v>
          </cell>
          <cell r="BF430">
            <v>45452.554861111108</v>
          </cell>
          <cell r="BG430">
            <v>-159.55486111110804</v>
          </cell>
          <cell r="BH430"/>
          <cell r="BI430"/>
        </row>
        <row r="431">
          <cell r="E431" t="str">
            <v>P2305150419</v>
          </cell>
          <cell r="F431" t="str">
            <v>MN_MAJOR (WDESIGN), RELOCATION OF WOODEN POLE AFFECTED BY ROAD WIDENING CX8-1667</v>
          </cell>
          <cell r="G431" t="str">
            <v>BAGONG LIPUNAN CAA CPD PH 3 BFINTL VILL LAS PINAS CITY</v>
          </cell>
          <cell r="H431" t="str">
            <v>LAS PIÑAS CITY</v>
          </cell>
          <cell r="I431" t="str">
            <v>PARAÑAQUE</v>
          </cell>
          <cell r="J431" t="str">
            <v>For Schedule</v>
          </cell>
          <cell r="K431" t="str">
            <v>W/O ISSUE</v>
          </cell>
          <cell r="L431" t="str">
            <v>AVECO</v>
          </cell>
          <cell r="M431" t="str">
            <v>FCOMP</v>
          </cell>
          <cell r="N431" t="str">
            <v>RRG</v>
          </cell>
          <cell r="O431">
            <v>114.45610000000001</v>
          </cell>
          <cell r="P431"/>
          <cell r="Q431">
            <v>329.75</v>
          </cell>
          <cell r="R431">
            <v>0</v>
          </cell>
          <cell r="S431" t="str">
            <v>POLE RELOC</v>
          </cell>
          <cell r="T431">
            <v>765209.91</v>
          </cell>
          <cell r="U431">
            <v>138393.29</v>
          </cell>
          <cell r="V431"/>
          <cell r="W431">
            <v>0</v>
          </cell>
          <cell r="X431">
            <v>45194.740972222222</v>
          </cell>
          <cell r="Y431">
            <v>45198</v>
          </cell>
          <cell r="Z431">
            <v>45196</v>
          </cell>
          <cell r="AA431"/>
          <cell r="AB431">
            <v>45600.395138888889</v>
          </cell>
          <cell r="AC431"/>
          <cell r="AD431">
            <v>405.65416666666715</v>
          </cell>
          <cell r="AE431">
            <v>402.39513888888905</v>
          </cell>
          <cell r="AF431">
            <v>-45600.395138888889</v>
          </cell>
          <cell r="AG431">
            <v>45217.21267033543</v>
          </cell>
          <cell r="AH431">
            <v>45227.005123165618</v>
          </cell>
          <cell r="AI431">
            <v>45244.740972222222</v>
          </cell>
          <cell r="AJ431">
            <v>11.944261574074087</v>
          </cell>
          <cell r="AK431">
            <v>-950.00823206018515</v>
          </cell>
          <cell r="AL431">
            <v>30</v>
          </cell>
          <cell r="AM431">
            <v>36</v>
          </cell>
          <cell r="AN431">
            <v>25.471698113207545</v>
          </cell>
          <cell r="AO431">
            <v>32.264150943396224</v>
          </cell>
          <cell r="AP431">
            <v>22.471698113207545</v>
          </cell>
          <cell r="AQ431">
            <v>48</v>
          </cell>
          <cell r="AR431">
            <v>38.400000000000006</v>
          </cell>
          <cell r="AS431">
            <v>33.400000000000006</v>
          </cell>
          <cell r="AT431">
            <v>45638.795138888891</v>
          </cell>
          <cell r="AU431">
            <v>45633.795138888891</v>
          </cell>
          <cell r="AV431"/>
          <cell r="AW431"/>
          <cell r="AX431"/>
          <cell r="AY431"/>
          <cell r="AZ431"/>
          <cell r="BA431"/>
          <cell r="BB431"/>
          <cell r="BC431"/>
          <cell r="BD431" t="str">
            <v>NO COC</v>
          </cell>
          <cell r="BE431"/>
          <cell r="BF431">
            <v>45603.395138888889</v>
          </cell>
          <cell r="BG431">
            <v>-310.39513888888905</v>
          </cell>
          <cell r="BH431"/>
          <cell r="BI431"/>
        </row>
        <row r="432">
          <cell r="E432" t="str">
            <v>X23072988936</v>
          </cell>
          <cell r="F432" t="str">
            <v>B1 CONCERN CITIZENS OF QUEENS ROW WEST ASS’N., INC</v>
          </cell>
          <cell r="G432" t="str">
            <v>SANTAN, QUEEN'S ROW AREA B SUBD, BACOOR</v>
          </cell>
          <cell r="H432" t="str">
            <v>BACOOR CITY</v>
          </cell>
          <cell r="I432" t="str">
            <v>DASMA</v>
          </cell>
          <cell r="J432" t="str">
            <v>Pole digging issue Already resolved Nov 16,2023</v>
          </cell>
          <cell r="K432" t="str">
            <v>W/ ISSUE</v>
          </cell>
          <cell r="L432" t="str">
            <v>AVECO</v>
          </cell>
          <cell r="M432" t="str">
            <v>FCOMP</v>
          </cell>
          <cell r="N432" t="str">
            <v>RRG</v>
          </cell>
          <cell r="O432">
            <v>96.815780000000018</v>
          </cell>
          <cell r="P432"/>
          <cell r="Q432">
            <v>227.92</v>
          </cell>
          <cell r="R432">
            <v>45</v>
          </cell>
          <cell r="S432" t="str">
            <v>NEW</v>
          </cell>
          <cell r="T432">
            <v>616004.76</v>
          </cell>
          <cell r="U432">
            <v>145501.88</v>
          </cell>
          <cell r="V432"/>
          <cell r="W432">
            <v>0</v>
          </cell>
          <cell r="X432">
            <v>45197.662499999999</v>
          </cell>
          <cell r="Y432">
            <v>45201.5625</v>
          </cell>
          <cell r="Z432">
            <v>45201</v>
          </cell>
          <cell r="AA432"/>
          <cell r="AB432">
            <v>45318.334722222222</v>
          </cell>
          <cell r="AC432"/>
          <cell r="AD432">
            <v>120.67222222222335</v>
          </cell>
          <cell r="AE432">
            <v>116.7722222222219</v>
          </cell>
          <cell r="AF432">
            <v>-45318.334722222222</v>
          </cell>
          <cell r="AG432">
            <v>45219.530921052632</v>
          </cell>
          <cell r="AH432">
            <v>45229.162499999999</v>
          </cell>
          <cell r="AI432">
            <v>45247.662499999999</v>
          </cell>
          <cell r="AJ432">
            <v>3.6393209876543549</v>
          </cell>
          <cell r="AK432">
            <v>-985.18118961352661</v>
          </cell>
          <cell r="AL432">
            <v>28</v>
          </cell>
          <cell r="AM432">
            <v>36</v>
          </cell>
          <cell r="AN432">
            <v>24.868421052631579</v>
          </cell>
          <cell r="AO432">
            <v>31.499999999999996</v>
          </cell>
          <cell r="AP432">
            <v>21.868421052631579</v>
          </cell>
          <cell r="AQ432">
            <v>46</v>
          </cell>
          <cell r="AR432">
            <v>36.800000000000004</v>
          </cell>
          <cell r="AS432">
            <v>31.800000000000004</v>
          </cell>
          <cell r="AT432">
            <v>45355.134722222225</v>
          </cell>
          <cell r="AU432">
            <v>45350.134722222225</v>
          </cell>
          <cell r="AV432"/>
          <cell r="AW432"/>
          <cell r="AX432"/>
          <cell r="AY432"/>
          <cell r="AZ432"/>
          <cell r="BA432"/>
          <cell r="BB432"/>
          <cell r="BC432"/>
          <cell r="BD432" t="str">
            <v>NO COC</v>
          </cell>
          <cell r="BE432"/>
          <cell r="BF432">
            <v>45321.334722222222</v>
          </cell>
          <cell r="BG432">
            <v>-28.334722222221899</v>
          </cell>
          <cell r="BH432"/>
          <cell r="BI432"/>
        </row>
        <row r="433">
          <cell r="E433" t="str">
            <v>R22803231</v>
          </cell>
          <cell r="F433" t="str">
            <v>CITY GOVERNMENT OF TAGUIG,</v>
          </cell>
          <cell r="G433" t="str">
            <v>BLOCK 5, PINAGSAMA PH 1 VILL, TAGUIG CITY</v>
          </cell>
          <cell r="H433" t="str">
            <v>TAGUIG CITY</v>
          </cell>
          <cell r="I433" t="str">
            <v>PARAÑAQUE</v>
          </cell>
          <cell r="J433" t="str">
            <v>pole location issue, with equipment and excavation of customer's contractor</v>
          </cell>
          <cell r="K433" t="str">
            <v>W/O ISSUE</v>
          </cell>
          <cell r="L433" t="str">
            <v>VJC</v>
          </cell>
          <cell r="M433" t="str">
            <v>FCOMP</v>
          </cell>
          <cell r="N433" t="str">
            <v>JSB</v>
          </cell>
          <cell r="O433">
            <v>145.34980000000002</v>
          </cell>
          <cell r="P433"/>
          <cell r="Q433">
            <v>964.72</v>
          </cell>
          <cell r="R433">
            <v>0</v>
          </cell>
          <cell r="S433" t="str">
            <v>POLE RELOC</v>
          </cell>
          <cell r="T433">
            <v>548219.31000000006</v>
          </cell>
          <cell r="U433">
            <v>158778.28</v>
          </cell>
          <cell r="V433">
            <v>57845.33</v>
          </cell>
          <cell r="W433">
            <v>0.36431513176739289</v>
          </cell>
          <cell r="X433">
            <v>45210.662499999999</v>
          </cell>
          <cell r="Y433">
            <v>45212.656944444447</v>
          </cell>
          <cell r="Z433">
            <v>45211</v>
          </cell>
          <cell r="AA433"/>
          <cell r="AB433">
            <v>45374</v>
          </cell>
          <cell r="AC433"/>
          <cell r="AD433">
            <v>163.33750000000146</v>
          </cell>
          <cell r="AE433">
            <v>161.34305555555329</v>
          </cell>
          <cell r="AF433">
            <v>-45374</v>
          </cell>
          <cell r="AG433">
            <v>45235.497551546388</v>
          </cell>
          <cell r="AH433">
            <v>45245.920231958764</v>
          </cell>
          <cell r="AI433">
            <v>45260.662499999999</v>
          </cell>
          <cell r="AJ433">
            <v>4.4010381944444834</v>
          </cell>
          <cell r="AK433">
            <v>-824.9818181818182</v>
          </cell>
          <cell r="AL433">
            <v>40</v>
          </cell>
          <cell r="AM433">
            <v>36</v>
          </cell>
          <cell r="AN433">
            <v>27.835051546391753</v>
          </cell>
          <cell r="AO433">
            <v>35.257731958762882</v>
          </cell>
          <cell r="AP433">
            <v>24.835051546391753</v>
          </cell>
          <cell r="AQ433">
            <v>55</v>
          </cell>
          <cell r="AR433">
            <v>44</v>
          </cell>
          <cell r="AS433">
            <v>39</v>
          </cell>
          <cell r="AT433">
            <v>45418</v>
          </cell>
          <cell r="AU433">
            <v>45413</v>
          </cell>
          <cell r="AV433"/>
          <cell r="AW433"/>
          <cell r="AX433"/>
          <cell r="AY433"/>
          <cell r="AZ433"/>
          <cell r="BA433"/>
          <cell r="BB433"/>
          <cell r="BC433"/>
          <cell r="BD433" t="str">
            <v>NO COC</v>
          </cell>
          <cell r="BE433" t="str">
            <v>PARTIALLY BILLED - 7/4/24 JSB</v>
          </cell>
          <cell r="BF433">
            <v>45377</v>
          </cell>
          <cell r="BG433">
            <v>-84</v>
          </cell>
          <cell r="BH433"/>
          <cell r="BI433"/>
        </row>
        <row r="434">
          <cell r="E434" t="str">
            <v>X23031073435</v>
          </cell>
          <cell r="F434" t="str">
            <v>NEIL BARBOZA ADOLFO</v>
          </cell>
          <cell r="G434" t="str">
            <v>ALFARO ST., TOWN AND COUNTRY WEST SUBD, BACOOR</v>
          </cell>
          <cell r="H434" t="str">
            <v>BACOOR CITY</v>
          </cell>
          <cell r="I434" t="str">
            <v>DASMA</v>
          </cell>
          <cell r="J434" t="str">
            <v>For Sched</v>
          </cell>
          <cell r="K434" t="str">
            <v>W/O ISSUE</v>
          </cell>
          <cell r="L434" t="str">
            <v>AVECO</v>
          </cell>
          <cell r="M434" t="str">
            <v>FCOMP</v>
          </cell>
          <cell r="N434" t="str">
            <v>RRG</v>
          </cell>
          <cell r="O434">
            <v>35.43739999999999</v>
          </cell>
          <cell r="P434"/>
          <cell r="Q434">
            <v>63.93</v>
          </cell>
          <cell r="R434">
            <v>20</v>
          </cell>
          <cell r="S434" t="str">
            <v>MODIFICATION</v>
          </cell>
          <cell r="T434">
            <v>164808.37</v>
          </cell>
          <cell r="U434">
            <v>35916.639999999999</v>
          </cell>
          <cell r="V434"/>
          <cell r="W434">
            <v>0</v>
          </cell>
          <cell r="X434">
            <v>45215.441666666666</v>
          </cell>
          <cell r="Y434">
            <v>45218</v>
          </cell>
          <cell r="Z434">
            <v>45217</v>
          </cell>
          <cell r="AA434"/>
          <cell r="AB434">
            <v>45300.281944444447</v>
          </cell>
          <cell r="AC434"/>
          <cell r="AD434">
            <v>84.840277777781012</v>
          </cell>
          <cell r="AE434">
            <v>82.281944444446708</v>
          </cell>
          <cell r="AF434">
            <v>-45300.281944444447</v>
          </cell>
          <cell r="AG434">
            <v>45235.527168525405</v>
          </cell>
          <cell r="AH434">
            <v>45244.683302354395</v>
          </cell>
          <cell r="AI434">
            <v>45265.441666666666</v>
          </cell>
          <cell r="AJ434">
            <v>2.7562843867419193</v>
          </cell>
          <cell r="AK434">
            <v>-1078.5781415343915</v>
          </cell>
          <cell r="AL434">
            <v>23</v>
          </cell>
          <cell r="AM434">
            <v>36</v>
          </cell>
          <cell r="AN434">
            <v>23.085501858736059</v>
          </cell>
          <cell r="AO434">
            <v>29.241635687732341</v>
          </cell>
          <cell r="AP434">
            <v>20.085501858736059</v>
          </cell>
          <cell r="AQ434">
            <v>42</v>
          </cell>
          <cell r="AR434">
            <v>33.6</v>
          </cell>
          <cell r="AS434">
            <v>28.6</v>
          </cell>
          <cell r="AT434">
            <v>45333.881944444445</v>
          </cell>
          <cell r="AU434">
            <v>45328.881944444445</v>
          </cell>
          <cell r="AV434"/>
          <cell r="AW434"/>
          <cell r="AX434"/>
          <cell r="AY434"/>
          <cell r="AZ434"/>
          <cell r="BA434"/>
          <cell r="BB434"/>
          <cell r="BC434"/>
          <cell r="BD434" t="str">
            <v>NO COC</v>
          </cell>
          <cell r="BE434"/>
          <cell r="BF434">
            <v>45303.281944444447</v>
          </cell>
          <cell r="BG434">
            <v>-10.281944444446708</v>
          </cell>
          <cell r="BH434"/>
          <cell r="BI434"/>
        </row>
        <row r="435">
          <cell r="E435" t="str">
            <v>R22513502</v>
          </cell>
          <cell r="F435" t="str">
            <v>NEW PACIFIC RESOURCES MANAGEMENT (SPV-AMC), INC., HMB</v>
          </cell>
          <cell r="G435" t="str">
            <v>BLOCK 16, SOLVIENTO VILLAS, BACOOR</v>
          </cell>
          <cell r="H435" t="str">
            <v>BACOOR CITY</v>
          </cell>
          <cell r="I435" t="str">
            <v>DASMA</v>
          </cell>
          <cell r="J435" t="str">
            <v>Truss guy issue alredy resolve . On going execution as of Dec 5</v>
          </cell>
          <cell r="K435"/>
          <cell r="L435" t="str">
            <v>AVECO</v>
          </cell>
          <cell r="M435" t="str">
            <v>FCOMP</v>
          </cell>
          <cell r="N435" t="str">
            <v>RRG</v>
          </cell>
          <cell r="O435">
            <v>9.6341000000000001</v>
          </cell>
          <cell r="P435"/>
          <cell r="Q435">
            <v>14.88</v>
          </cell>
          <cell r="R435">
            <v>0</v>
          </cell>
          <cell r="S435" t="str">
            <v>PCA RELOC</v>
          </cell>
          <cell r="T435">
            <v>33474.51</v>
          </cell>
          <cell r="U435">
            <v>8389.19</v>
          </cell>
          <cell r="V435"/>
          <cell r="W435">
            <v>0</v>
          </cell>
          <cell r="X435">
            <v>45216.54583333333</v>
          </cell>
          <cell r="Y435">
            <v>45218</v>
          </cell>
          <cell r="Z435">
            <v>45217</v>
          </cell>
          <cell r="AA435"/>
          <cell r="AB435">
            <v>45374.556250000001</v>
          </cell>
          <cell r="AC435"/>
          <cell r="AD435">
            <v>158.01041666667152</v>
          </cell>
          <cell r="AE435">
            <v>156.55625000000146</v>
          </cell>
          <cell r="AF435">
            <v>-45374.556250000001</v>
          </cell>
          <cell r="AG435">
            <v>45235.320026881716</v>
          </cell>
          <cell r="AH435">
            <v>45244.126478494618</v>
          </cell>
          <cell r="AI435">
            <v>45266.54583333333</v>
          </cell>
          <cell r="AJ435">
            <v>5.4425810185186858</v>
          </cell>
          <cell r="AK435">
            <v>-1134.3639062500001</v>
          </cell>
          <cell r="AL435">
            <v>20</v>
          </cell>
          <cell r="AM435">
            <v>36</v>
          </cell>
          <cell r="AN435">
            <v>21.774193548387096</v>
          </cell>
          <cell r="AO435">
            <v>27.58064516129032</v>
          </cell>
          <cell r="AP435">
            <v>18.774193548387096</v>
          </cell>
          <cell r="AQ435">
            <v>40</v>
          </cell>
          <cell r="AR435">
            <v>32</v>
          </cell>
          <cell r="AS435">
            <v>27</v>
          </cell>
          <cell r="AT435">
            <v>45406.556250000001</v>
          </cell>
          <cell r="AU435">
            <v>45401.556250000001</v>
          </cell>
          <cell r="AV435"/>
          <cell r="AW435"/>
          <cell r="AX435"/>
          <cell r="AY435"/>
          <cell r="AZ435"/>
          <cell r="BA435"/>
          <cell r="BB435"/>
          <cell r="BC435"/>
          <cell r="BD435" t="str">
            <v>NO COC</v>
          </cell>
          <cell r="BE435"/>
          <cell r="BF435">
            <v>45377.556250000001</v>
          </cell>
          <cell r="BG435">
            <v>-84.556250000001455</v>
          </cell>
          <cell r="BH435"/>
          <cell r="BI435"/>
        </row>
        <row r="436">
          <cell r="E436" t="str">
            <v>X23104134746</v>
          </cell>
          <cell r="F436" t="str">
            <v>CITY GOVERNMENT OF BACOOR</v>
          </cell>
          <cell r="G436" t="str">
            <v>MOLINO ROAD, MOLINO III, BACOOR</v>
          </cell>
          <cell r="H436" t="str">
            <v>BACOOR CITY</v>
          </cell>
          <cell r="I436" t="str">
            <v>DASMA</v>
          </cell>
          <cell r="J436" t="str">
            <v>energize Dec 23; with issue sa SE</v>
          </cell>
          <cell r="K436" t="str">
            <v>W/ ISSUE</v>
          </cell>
          <cell r="L436" t="str">
            <v>AVECO</v>
          </cell>
          <cell r="M436" t="str">
            <v>FCOMP</v>
          </cell>
          <cell r="N436" t="str">
            <v>IJP</v>
          </cell>
          <cell r="O436">
            <v>66.554600000000008</v>
          </cell>
          <cell r="P436"/>
          <cell r="Q436">
            <v>156.80000000000001</v>
          </cell>
          <cell r="R436">
            <v>142.82</v>
          </cell>
          <cell r="S436" t="str">
            <v>NEW</v>
          </cell>
          <cell r="T436">
            <v>814859.63</v>
          </cell>
          <cell r="U436">
            <v>80645.27</v>
          </cell>
          <cell r="V436"/>
          <cell r="W436">
            <v>0</v>
          </cell>
          <cell r="X436">
            <v>45225.42291666667</v>
          </cell>
          <cell r="Y436">
            <v>45230</v>
          </cell>
          <cell r="Z436">
            <v>45226</v>
          </cell>
          <cell r="AA436"/>
          <cell r="AB436">
            <v>45346.416666666664</v>
          </cell>
          <cell r="AC436"/>
          <cell r="AD436">
            <v>120.99374999999418</v>
          </cell>
          <cell r="AE436">
            <v>116.41666666666424</v>
          </cell>
          <cell r="AF436">
            <v>-45346.416666666664</v>
          </cell>
          <cell r="AG436">
            <v>45244.868959832136</v>
          </cell>
          <cell r="AH436">
            <v>45253.854571342927</v>
          </cell>
          <cell r="AI436">
            <v>45275.42291666667</v>
          </cell>
          <cell r="AJ436">
            <v>4.0428200120190363</v>
          </cell>
          <cell r="AK436">
            <v>-1030.6003787878788</v>
          </cell>
          <cell r="AL436">
            <v>26</v>
          </cell>
          <cell r="AM436">
            <v>32</v>
          </cell>
          <cell r="AN436">
            <v>22.446043165467625</v>
          </cell>
          <cell r="AO436">
            <v>28.431654676258994</v>
          </cell>
          <cell r="AP436">
            <v>19.446043165467625</v>
          </cell>
          <cell r="AQ436">
            <v>44</v>
          </cell>
          <cell r="AR436">
            <v>35.200000000000003</v>
          </cell>
          <cell r="AS436">
            <v>30.200000000000003</v>
          </cell>
          <cell r="AT436">
            <v>45381.616666666661</v>
          </cell>
          <cell r="AU436">
            <v>45376.616666666661</v>
          </cell>
          <cell r="AV436"/>
          <cell r="AW436"/>
          <cell r="AX436"/>
          <cell r="AY436"/>
          <cell r="AZ436"/>
          <cell r="BA436"/>
          <cell r="BB436"/>
          <cell r="BC436"/>
          <cell r="BD436" t="str">
            <v>NO COC</v>
          </cell>
          <cell r="BE436"/>
          <cell r="BF436">
            <v>45349.416666666664</v>
          </cell>
          <cell r="BG436">
            <v>-56.416666666664241</v>
          </cell>
          <cell r="BH436"/>
          <cell r="BI436"/>
        </row>
        <row r="437">
          <cell r="E437" t="str">
            <v>X23104028555</v>
          </cell>
          <cell r="F437" t="str">
            <v>LIFESPARK VENTURES, INC.</v>
          </cell>
          <cell r="G437" t="str">
            <v>TIONQUIAO, BF HOMES MARTINVILLE SUBD, LAS PINAS CITY</v>
          </cell>
          <cell r="H437" t="str">
            <v>LAS PIÑAS CITY</v>
          </cell>
          <cell r="I437" t="str">
            <v>PARAÑAQUE</v>
          </cell>
          <cell r="J437" t="str">
            <v>For Sched</v>
          </cell>
          <cell r="K437" t="str">
            <v>W/O ISSUE</v>
          </cell>
          <cell r="L437" t="str">
            <v>AVECO</v>
          </cell>
          <cell r="M437" t="str">
            <v>FCOMP</v>
          </cell>
          <cell r="N437" t="str">
            <v>IJP</v>
          </cell>
          <cell r="O437">
            <v>153.81909999999999</v>
          </cell>
          <cell r="P437"/>
          <cell r="Q437">
            <v>347.2</v>
          </cell>
          <cell r="R437">
            <v>207</v>
          </cell>
          <cell r="S437" t="str">
            <v>NEW</v>
          </cell>
          <cell r="T437">
            <v>1105083.6599999999</v>
          </cell>
          <cell r="U437">
            <v>189244.39</v>
          </cell>
          <cell r="V437"/>
          <cell r="W437">
            <v>0</v>
          </cell>
          <cell r="X437">
            <v>45226.415277777778</v>
          </cell>
          <cell r="Y437">
            <v>45230</v>
          </cell>
          <cell r="Z437">
            <v>45226</v>
          </cell>
          <cell r="AA437"/>
          <cell r="AB437">
            <v>45303.408333333333</v>
          </cell>
          <cell r="AC437"/>
          <cell r="AD437">
            <v>76.993055555554747</v>
          </cell>
          <cell r="AE437">
            <v>73.408333333332848</v>
          </cell>
          <cell r="AF437">
            <v>-45303.408333333333</v>
          </cell>
          <cell r="AG437">
            <v>45245.915277777778</v>
          </cell>
          <cell r="AH437">
            <v>45254.915277777778</v>
          </cell>
          <cell r="AI437">
            <v>45276.415277777778</v>
          </cell>
          <cell r="AJ437">
            <v>2.5664351851851581</v>
          </cell>
          <cell r="AK437">
            <v>-943.82100694444443</v>
          </cell>
          <cell r="AL437">
            <v>30</v>
          </cell>
          <cell r="AM437">
            <v>30</v>
          </cell>
          <cell r="AN437">
            <v>22.5</v>
          </cell>
          <cell r="AO437">
            <v>28.5</v>
          </cell>
          <cell r="AP437">
            <v>19.5</v>
          </cell>
          <cell r="AQ437">
            <v>48</v>
          </cell>
          <cell r="AR437">
            <v>38.400000000000006</v>
          </cell>
          <cell r="AS437">
            <v>33.400000000000006</v>
          </cell>
          <cell r="AT437">
            <v>45341.808333333334</v>
          </cell>
          <cell r="AU437">
            <v>45336.808333333334</v>
          </cell>
          <cell r="AV437"/>
          <cell r="AW437"/>
          <cell r="AX437"/>
          <cell r="AY437"/>
          <cell r="AZ437"/>
          <cell r="BA437"/>
          <cell r="BB437"/>
          <cell r="BC437"/>
          <cell r="BD437" t="str">
            <v>NO COC</v>
          </cell>
          <cell r="BE437"/>
          <cell r="BF437">
            <v>45306.408333333333</v>
          </cell>
          <cell r="BG437">
            <v>-13.408333333332848</v>
          </cell>
          <cell r="BH437"/>
          <cell r="BI437"/>
        </row>
        <row r="438">
          <cell r="E438" t="str">
            <v>X23104213108</v>
          </cell>
          <cell r="F438" t="str">
            <v>SANFORD CORP</v>
          </cell>
          <cell r="G438" t="str">
            <v>WEST SERVICE, SUPERVILLE SUBD, PARANAQUE</v>
          </cell>
          <cell r="H438" t="str">
            <v>PARAÑAQUE CITY</v>
          </cell>
          <cell r="I438" t="str">
            <v>PARAÑAQUE</v>
          </cell>
          <cell r="J438" t="str">
            <v>energized last Oct 28, 2023</v>
          </cell>
          <cell r="K438" t="str">
            <v>NO PO</v>
          </cell>
          <cell r="L438" t="str">
            <v>AVECO</v>
          </cell>
          <cell r="M438" t="str">
            <v>FCOMP</v>
          </cell>
          <cell r="N438" t="str">
            <v>IJP</v>
          </cell>
          <cell r="O438">
            <v>39.622799999999998</v>
          </cell>
          <cell r="P438"/>
          <cell r="Q438">
            <v>92.63</v>
          </cell>
          <cell r="R438">
            <v>255</v>
          </cell>
          <cell r="S438" t="str">
            <v>MODIFICATION</v>
          </cell>
          <cell r="T438">
            <v>946725.51</v>
          </cell>
          <cell r="U438">
            <v>37906.94</v>
          </cell>
          <cell r="V438"/>
          <cell r="W438">
            <v>0</v>
          </cell>
          <cell r="X438">
            <v>45226.650694444441</v>
          </cell>
          <cell r="Y438">
            <v>45230</v>
          </cell>
          <cell r="Z438">
            <v>45226</v>
          </cell>
          <cell r="AA438"/>
          <cell r="AB438">
            <v>45303.615277777775</v>
          </cell>
          <cell r="AC438"/>
          <cell r="AD438">
            <v>76.964583333334303</v>
          </cell>
          <cell r="AE438">
            <v>73.615277777775191</v>
          </cell>
          <cell r="AF438">
            <v>-45303.615277777775</v>
          </cell>
          <cell r="AG438">
            <v>45244.268224324922</v>
          </cell>
          <cell r="AH438">
            <v>45252.766232293048</v>
          </cell>
          <cell r="AI438">
            <v>45276.650694444441</v>
          </cell>
          <cell r="AJ438">
            <v>2.7997261473430299</v>
          </cell>
          <cell r="AK438">
            <v>-1078.6575066137566</v>
          </cell>
          <cell r="AL438">
            <v>23</v>
          </cell>
          <cell r="AM438">
            <v>30</v>
          </cell>
          <cell r="AN438">
            <v>20.617529880478088</v>
          </cell>
          <cell r="AO438">
            <v>26.115537848605577</v>
          </cell>
          <cell r="AP438">
            <v>17.617529880478088</v>
          </cell>
          <cell r="AQ438">
            <v>42</v>
          </cell>
          <cell r="AR438">
            <v>33.6</v>
          </cell>
          <cell r="AS438">
            <v>28.6</v>
          </cell>
          <cell r="AT438">
            <v>45337.215277777774</v>
          </cell>
          <cell r="AU438">
            <v>45332.215277777774</v>
          </cell>
          <cell r="AV438"/>
          <cell r="AW438"/>
          <cell r="AX438"/>
          <cell r="AY438"/>
          <cell r="AZ438"/>
          <cell r="BA438"/>
          <cell r="BB438"/>
          <cell r="BC438"/>
          <cell r="BD438" t="str">
            <v>NO COC</v>
          </cell>
          <cell r="BE438"/>
          <cell r="BF438">
            <v>45306.615277777775</v>
          </cell>
          <cell r="BG438">
            <v>-13.615277777775191</v>
          </cell>
          <cell r="BH438"/>
          <cell r="BI438"/>
        </row>
        <row r="439">
          <cell r="E439" t="str">
            <v>X23083241596</v>
          </cell>
          <cell r="F439" t="str">
            <v>RONALD S. BELLEZA</v>
          </cell>
          <cell r="G439" t="str">
            <v>UNITED NATIONS, BETTER LIVING SUBD, PARANAQUE</v>
          </cell>
          <cell r="H439" t="str">
            <v>PARAÑAQUE CITY</v>
          </cell>
          <cell r="I439" t="str">
            <v>PARAÑAQUE</v>
          </cell>
          <cell r="J439" t="str">
            <v>drainage concern</v>
          </cell>
          <cell r="K439" t="str">
            <v>W/ ISSUE</v>
          </cell>
          <cell r="L439" t="str">
            <v>POWERHOUSE</v>
          </cell>
          <cell r="M439" t="str">
            <v>FCOMP</v>
          </cell>
          <cell r="N439" t="str">
            <v>JSP</v>
          </cell>
          <cell r="O439">
            <v>49.006199999999986</v>
          </cell>
          <cell r="P439"/>
          <cell r="Q439">
            <v>114.25</v>
          </cell>
          <cell r="R439">
            <v>135</v>
          </cell>
          <cell r="S439" t="str">
            <v>NEW</v>
          </cell>
          <cell r="T439">
            <v>373393.65</v>
          </cell>
          <cell r="U439">
            <v>61630.43</v>
          </cell>
          <cell r="V439">
            <v>17269.25</v>
          </cell>
          <cell r="W439">
            <v>0.28020654731761568</v>
          </cell>
          <cell r="X439">
            <v>45181.693749999999</v>
          </cell>
          <cell r="Y439">
            <v>45191.541666666664</v>
          </cell>
          <cell r="Z439">
            <v>45182</v>
          </cell>
          <cell r="AA439"/>
          <cell r="AB439">
            <v>45328.268055555556</v>
          </cell>
          <cell r="AC439"/>
          <cell r="AD439">
            <v>146.57430555555766</v>
          </cell>
          <cell r="AE439">
            <v>136.72638888889196</v>
          </cell>
          <cell r="AF439">
            <v>-45328.268055555556</v>
          </cell>
          <cell r="AG439">
            <v>45201.139793165465</v>
          </cell>
          <cell r="AH439">
            <v>45210.125404676255</v>
          </cell>
          <cell r="AI439">
            <v>45231.693749999999</v>
          </cell>
          <cell r="AJ439">
            <v>4.8975549212073348</v>
          </cell>
          <cell r="AK439">
            <v>-1030.1879103535355</v>
          </cell>
          <cell r="AL439">
            <v>26</v>
          </cell>
          <cell r="AM439">
            <v>32</v>
          </cell>
          <cell r="AN439">
            <v>22.446043165467625</v>
          </cell>
          <cell r="AO439">
            <v>28.431654676258994</v>
          </cell>
          <cell r="AP439">
            <v>19.446043165467625</v>
          </cell>
          <cell r="AQ439">
            <v>44</v>
          </cell>
          <cell r="AR439">
            <v>35.200000000000003</v>
          </cell>
          <cell r="AS439">
            <v>30.200000000000003</v>
          </cell>
          <cell r="AT439">
            <v>45363.468055555553</v>
          </cell>
          <cell r="AU439">
            <v>45358.468055555553</v>
          </cell>
          <cell r="AV439"/>
          <cell r="AW439"/>
          <cell r="AX439"/>
          <cell r="AY439"/>
          <cell r="AZ439"/>
          <cell r="BA439"/>
          <cell r="BB439"/>
          <cell r="BC439"/>
          <cell r="BD439" t="str">
            <v>NO COC</v>
          </cell>
          <cell r="BE439" t="str">
            <v>PARTIALLY BILLED</v>
          </cell>
          <cell r="BF439">
            <v>45331.268055555556</v>
          </cell>
          <cell r="BG439">
            <v>-38.268055555556202</v>
          </cell>
          <cell r="BH439"/>
          <cell r="BI439"/>
        </row>
        <row r="440">
          <cell r="E440" t="str">
            <v>X23114323717</v>
          </cell>
          <cell r="F440" t="str">
            <v>MDC BUILDPLUS, INC.</v>
          </cell>
          <cell r="G440" t="str">
            <v>ALABANG-ZAPOTE, ALMANZA I, LAS PINAS CITY</v>
          </cell>
          <cell r="H440" t="str">
            <v>LAS PIÑAS CITY</v>
          </cell>
          <cell r="I440" t="str">
            <v>PARAÑAQUE</v>
          </cell>
          <cell r="J440" t="str">
            <v>For Schedule</v>
          </cell>
          <cell r="K440" t="str">
            <v>W/O ISSUE</v>
          </cell>
          <cell r="L440" t="str">
            <v>AVECO</v>
          </cell>
          <cell r="M440" t="str">
            <v>FCOMP</v>
          </cell>
          <cell r="N440" t="str">
            <v>RRG</v>
          </cell>
          <cell r="O440">
            <v>110.33070000000002</v>
          </cell>
          <cell r="P440"/>
          <cell r="Q440">
            <v>322.42</v>
          </cell>
          <cell r="R440">
            <v>0</v>
          </cell>
          <cell r="S440" t="str">
            <v>TERMINATION</v>
          </cell>
          <cell r="T440">
            <v>174237.97</v>
          </cell>
          <cell r="U440">
            <v>183603.14</v>
          </cell>
          <cell r="V440"/>
          <cell r="W440">
            <v>0</v>
          </cell>
          <cell r="X440">
            <v>45247.407638888886</v>
          </cell>
          <cell r="Y440">
            <v>45250.682638888888</v>
          </cell>
          <cell r="Z440">
            <v>45248</v>
          </cell>
          <cell r="AA440"/>
          <cell r="AB440">
            <v>45374.579861111109</v>
          </cell>
          <cell r="AC440"/>
          <cell r="AD440">
            <v>127.17222222222335</v>
          </cell>
          <cell r="AE440">
            <v>123.8972222222219</v>
          </cell>
          <cell r="AF440">
            <v>-45374.579861111109</v>
          </cell>
          <cell r="AG440">
            <v>45269.879337002094</v>
          </cell>
          <cell r="AH440">
            <v>45279.671789832282</v>
          </cell>
          <cell r="AI440">
            <v>45297.407638888886</v>
          </cell>
          <cell r="AJ440">
            <v>3.7445154320987983</v>
          </cell>
          <cell r="AK440">
            <v>-945.30374710648141</v>
          </cell>
          <cell r="AL440">
            <v>30</v>
          </cell>
          <cell r="AM440">
            <v>36</v>
          </cell>
          <cell r="AN440">
            <v>25.471698113207545</v>
          </cell>
          <cell r="AO440">
            <v>32.264150943396224</v>
          </cell>
          <cell r="AP440">
            <v>22.471698113207545</v>
          </cell>
          <cell r="AQ440">
            <v>48</v>
          </cell>
          <cell r="AR440">
            <v>38.400000000000006</v>
          </cell>
          <cell r="AS440">
            <v>33.400000000000006</v>
          </cell>
          <cell r="AT440">
            <v>45412.979861111111</v>
          </cell>
          <cell r="AU440">
            <v>45407.979861111111</v>
          </cell>
          <cell r="AV440"/>
          <cell r="AW440"/>
          <cell r="AX440"/>
          <cell r="AY440"/>
          <cell r="AZ440"/>
          <cell r="BA440"/>
          <cell r="BB440"/>
          <cell r="BC440"/>
          <cell r="BD440" t="str">
            <v>NO COC</v>
          </cell>
          <cell r="BE440"/>
          <cell r="BF440">
            <v>45377.579861111109</v>
          </cell>
          <cell r="BG440">
            <v>-84.579861111109494</v>
          </cell>
          <cell r="BH440"/>
          <cell r="BI440"/>
        </row>
        <row r="441">
          <cell r="E441" t="str">
            <v>P2310157336</v>
          </cell>
          <cell r="F441" t="str">
            <v>Relocation of Poles Along Molino III, Bacoor, Cavite</v>
          </cell>
          <cell r="G441" t="str">
            <v>MOLINO IV MOLINO IV BACOOR CAVITE</v>
          </cell>
          <cell r="H441" t="str">
            <v>BACOOR CITY</v>
          </cell>
          <cell r="I441" t="str">
            <v>DASMA</v>
          </cell>
          <cell r="J441" t="str">
            <v>PAI 12/10/23;partially completed</v>
          </cell>
          <cell r="K441" t="str">
            <v>W/ ISSUE</v>
          </cell>
          <cell r="L441" t="str">
            <v>CHALLENGER</v>
          </cell>
          <cell r="M441" t="str">
            <v>FCOMP</v>
          </cell>
          <cell r="N441" t="str">
            <v>IGL</v>
          </cell>
          <cell r="O441">
            <v>255.40760000000003</v>
          </cell>
          <cell r="P441"/>
          <cell r="Q441">
            <v>717.02</v>
          </cell>
          <cell r="R441">
            <v>0</v>
          </cell>
          <cell r="S441" t="str">
            <v>POLE RELOC</v>
          </cell>
          <cell r="T441">
            <v>999523.28</v>
          </cell>
          <cell r="U441">
            <v>413598.21</v>
          </cell>
          <cell r="V441">
            <v>36424.400000000001</v>
          </cell>
          <cell r="W441">
            <v>8.8067112282715146E-2</v>
          </cell>
          <cell r="X441">
            <v>45247.392361111109</v>
          </cell>
          <cell r="Y441">
            <v>45253.395833333336</v>
          </cell>
          <cell r="Z441">
            <v>45248</v>
          </cell>
          <cell r="AA441"/>
          <cell r="AB441">
            <v>45315.45</v>
          </cell>
          <cell r="AC441"/>
          <cell r="AD441">
            <v>68.057638888887595</v>
          </cell>
          <cell r="AE441">
            <v>62.054166666661331</v>
          </cell>
          <cell r="AF441">
            <v>-45315.45</v>
          </cell>
          <cell r="AG441">
            <v>45272.227412657499</v>
          </cell>
          <cell r="AH441">
            <v>45282.650093069875</v>
          </cell>
          <cell r="AI441">
            <v>45297.392361111109</v>
          </cell>
          <cell r="AJ441">
            <v>1.8337752700616936</v>
          </cell>
          <cell r="AK441">
            <v>-823.91727272727269</v>
          </cell>
          <cell r="AL441">
            <v>40</v>
          </cell>
          <cell r="AM441">
            <v>36</v>
          </cell>
          <cell r="AN441">
            <v>27.835051546391753</v>
          </cell>
          <cell r="AO441">
            <v>35.257731958762882</v>
          </cell>
          <cell r="AP441">
            <v>24.835051546391753</v>
          </cell>
          <cell r="AQ441">
            <v>55</v>
          </cell>
          <cell r="AR441">
            <v>44</v>
          </cell>
          <cell r="AS441">
            <v>39</v>
          </cell>
          <cell r="AT441">
            <v>45359.45</v>
          </cell>
          <cell r="AU441">
            <v>45354.45</v>
          </cell>
          <cell r="AV441"/>
          <cell r="AW441"/>
          <cell r="AX441"/>
          <cell r="AY441"/>
          <cell r="AZ441"/>
          <cell r="BA441"/>
          <cell r="BB441"/>
          <cell r="BC441"/>
          <cell r="BD441" t="str">
            <v>NO COC</v>
          </cell>
          <cell r="BE441" t="str">
            <v>PARTIALLY BILLED</v>
          </cell>
          <cell r="BF441">
            <v>45318.45</v>
          </cell>
          <cell r="BG441">
            <v>-25.44999999999709</v>
          </cell>
          <cell r="BH441"/>
          <cell r="BI441"/>
        </row>
        <row r="442">
          <cell r="E442" t="str">
            <v>X23072873557</v>
          </cell>
          <cell r="F442" t="str">
            <v>CHRISTOPHER RAINIER B. ILAGAN</v>
          </cell>
          <cell r="G442" t="str">
            <v>CADIZ, SUSANA HEIGHTS SUBD, MUNTINLUPA</v>
          </cell>
          <cell r="H442" t="str">
            <v>MUNTINLUPA CITY</v>
          </cell>
          <cell r="I442" t="str">
            <v>PARAÑAQUE</v>
          </cell>
          <cell r="J442" t="str">
            <v>sched for dig 12/11</v>
          </cell>
          <cell r="K442" t="str">
            <v>W/ ISSUE</v>
          </cell>
          <cell r="L442" t="str">
            <v>POWERHOUSE</v>
          </cell>
          <cell r="M442" t="str">
            <v>FCOMP</v>
          </cell>
          <cell r="N442" t="str">
            <v>JSP</v>
          </cell>
          <cell r="O442">
            <v>253.05210000000005</v>
          </cell>
          <cell r="P442"/>
          <cell r="Q442">
            <v>325.11</v>
          </cell>
          <cell r="R442">
            <v>49</v>
          </cell>
          <cell r="S442" t="str">
            <v>MODIFICATION</v>
          </cell>
          <cell r="T442">
            <v>1268145.1399999999</v>
          </cell>
          <cell r="U442">
            <v>270886.37</v>
          </cell>
          <cell r="V442">
            <v>49516.6</v>
          </cell>
          <cell r="W442">
            <v>0.18279472680740635</v>
          </cell>
          <cell r="X442">
            <v>45247.586111111108</v>
          </cell>
          <cell r="Y442">
            <v>45251.62222222222</v>
          </cell>
          <cell r="Z442">
            <v>45248</v>
          </cell>
          <cell r="AA442"/>
          <cell r="AB442">
            <v>45328.364583333336</v>
          </cell>
          <cell r="AC442"/>
          <cell r="AD442">
            <v>80.77847222222772</v>
          </cell>
          <cell r="AE442">
            <v>76.742361111115315</v>
          </cell>
          <cell r="AF442">
            <v>-45328.364583333336</v>
          </cell>
          <cell r="AG442">
            <v>45270.057809224316</v>
          </cell>
          <cell r="AH442">
            <v>45279.850262054504</v>
          </cell>
          <cell r="AI442">
            <v>45297.586111111108</v>
          </cell>
          <cell r="AJ442">
            <v>2.3784772376544829</v>
          </cell>
          <cell r="AK442">
            <v>-944.34092881944446</v>
          </cell>
          <cell r="AL442">
            <v>30</v>
          </cell>
          <cell r="AM442">
            <v>36</v>
          </cell>
          <cell r="AN442">
            <v>25.471698113207545</v>
          </cell>
          <cell r="AO442">
            <v>32.264150943396224</v>
          </cell>
          <cell r="AP442">
            <v>22.471698113207545</v>
          </cell>
          <cell r="AQ442">
            <v>48</v>
          </cell>
          <cell r="AR442">
            <v>38.400000000000006</v>
          </cell>
          <cell r="AS442">
            <v>33.400000000000006</v>
          </cell>
          <cell r="AT442">
            <v>45366.764583333337</v>
          </cell>
          <cell r="AU442">
            <v>45361.764583333337</v>
          </cell>
          <cell r="AV442"/>
          <cell r="AW442"/>
          <cell r="AX442"/>
          <cell r="AY442"/>
          <cell r="AZ442"/>
          <cell r="BA442"/>
          <cell r="BB442"/>
          <cell r="BC442"/>
          <cell r="BD442" t="str">
            <v>NO COC</v>
          </cell>
          <cell r="BE442" t="str">
            <v>PARTIALLY BILLED</v>
          </cell>
          <cell r="BF442">
            <v>45331.364583333336</v>
          </cell>
          <cell r="BG442">
            <v>-38.364583333335759</v>
          </cell>
          <cell r="BH442"/>
          <cell r="BI442"/>
        </row>
        <row r="443">
          <cell r="E443" t="str">
            <v>X23083155747</v>
          </cell>
          <cell r="F443" t="str">
            <v>MARY ANN DELA CRUZ TANAY</v>
          </cell>
          <cell r="G443" t="str">
            <v>PUROK 3, SILVERIO CPD, PARANAQUE</v>
          </cell>
          <cell r="H443" t="str">
            <v>PARAÑAQUE CITY</v>
          </cell>
          <cell r="I443" t="str">
            <v>PARAÑAQUE</v>
          </cell>
          <cell r="J443" t="str">
            <v xml:space="preserve">Dec 28 energize </v>
          </cell>
          <cell r="K443" t="str">
            <v>W/O ISSUE</v>
          </cell>
          <cell r="L443" t="str">
            <v>ECOM</v>
          </cell>
          <cell r="M443" t="str">
            <v>FCOMP</v>
          </cell>
          <cell r="N443" t="str">
            <v>RRG</v>
          </cell>
          <cell r="O443">
            <v>85.657560000000032</v>
          </cell>
          <cell r="P443"/>
          <cell r="Q443">
            <v>80.25</v>
          </cell>
          <cell r="R443">
            <v>210</v>
          </cell>
          <cell r="S443" t="str">
            <v>NEW</v>
          </cell>
          <cell r="T443">
            <v>576835.94999999995</v>
          </cell>
          <cell r="U443">
            <v>127003.73</v>
          </cell>
          <cell r="V443">
            <v>9706.1</v>
          </cell>
          <cell r="W443">
            <v>7.6423739680716474E-2</v>
          </cell>
          <cell r="X443">
            <v>45253.44027777778</v>
          </cell>
          <cell r="Y443">
            <v>45258</v>
          </cell>
          <cell r="Z443">
            <v>45254</v>
          </cell>
          <cell r="AA443"/>
          <cell r="AB443">
            <v>45295.26353009259</v>
          </cell>
          <cell r="AC443"/>
          <cell r="AD443">
            <v>41.823252314810816</v>
          </cell>
          <cell r="AE443">
            <v>37.263530092590372</v>
          </cell>
          <cell r="AF443">
            <v>-45295.26353009259</v>
          </cell>
          <cell r="AG443">
            <v>45271.057807658261</v>
          </cell>
          <cell r="AH443">
            <v>45279.555815626387</v>
          </cell>
          <cell r="AI443">
            <v>45303.44027777778</v>
          </cell>
          <cell r="AJ443">
            <v>1.521396569712683</v>
          </cell>
          <cell r="AK443">
            <v>-1078.458655478395</v>
          </cell>
          <cell r="AL443">
            <v>23</v>
          </cell>
          <cell r="AM443">
            <v>30</v>
          </cell>
          <cell r="AN443">
            <v>20.617529880478088</v>
          </cell>
          <cell r="AO443">
            <v>26.115537848605577</v>
          </cell>
          <cell r="AP443">
            <v>17.617529880478088</v>
          </cell>
          <cell r="AQ443">
            <v>42</v>
          </cell>
          <cell r="AR443">
            <v>33.6</v>
          </cell>
          <cell r="AS443">
            <v>28.6</v>
          </cell>
          <cell r="AT443">
            <v>45328.863530092589</v>
          </cell>
          <cell r="AU443">
            <v>45323.863530092589</v>
          </cell>
          <cell r="AV443"/>
          <cell r="AW443"/>
          <cell r="AX443"/>
          <cell r="AY443"/>
          <cell r="AZ443"/>
          <cell r="BA443"/>
          <cell r="BB443"/>
          <cell r="BC443"/>
          <cell r="BD443" t="str">
            <v>NO COC</v>
          </cell>
          <cell r="BE443" t="str">
            <v>PARTIALLY BILLED</v>
          </cell>
          <cell r="BF443">
            <v>45298.26353009259</v>
          </cell>
          <cell r="BG443">
            <v>-5.2635300925903721</v>
          </cell>
          <cell r="BH443"/>
          <cell r="BI443"/>
        </row>
        <row r="444">
          <cell r="E444" t="str">
            <v>X23083155815</v>
          </cell>
          <cell r="F444" t="str">
            <v>ERLINDA CORTES ALMIRANTE</v>
          </cell>
          <cell r="G444" t="str">
            <v>PUROK 2, SILVERIO CPD, PARANAQUE</v>
          </cell>
          <cell r="H444" t="str">
            <v>PARAÑAQUE CITY</v>
          </cell>
          <cell r="I444" t="str">
            <v>PARAÑAQUE</v>
          </cell>
          <cell r="J444" t="str">
            <v>emx march 6 energize</v>
          </cell>
          <cell r="K444" t="str">
            <v>W/O ISSUE</v>
          </cell>
          <cell r="L444" t="str">
            <v>ECOM</v>
          </cell>
          <cell r="M444" t="str">
            <v>FCOMP</v>
          </cell>
          <cell r="N444" t="str">
            <v>RRG</v>
          </cell>
          <cell r="O444">
            <v>357.85913999999974</v>
          </cell>
          <cell r="P444"/>
          <cell r="Q444">
            <v>524.97</v>
          </cell>
          <cell r="R444">
            <v>270</v>
          </cell>
          <cell r="S444" t="str">
            <v>NEW</v>
          </cell>
          <cell r="T444">
            <v>2108375.6800000002</v>
          </cell>
          <cell r="U444">
            <v>376450.84</v>
          </cell>
          <cell r="V444"/>
          <cell r="W444">
            <v>0</v>
          </cell>
          <cell r="X444">
            <v>45253.443749999999</v>
          </cell>
          <cell r="Y444">
            <v>45258</v>
          </cell>
          <cell r="Z444">
            <v>45254</v>
          </cell>
          <cell r="AA444"/>
          <cell r="AB444">
            <v>45371.586805555555</v>
          </cell>
          <cell r="AC444"/>
          <cell r="AD444">
            <v>118.1430555555562</v>
          </cell>
          <cell r="AE444">
            <v>113.58680555555475</v>
          </cell>
          <cell r="AF444">
            <v>-45371.586805555555</v>
          </cell>
          <cell r="AG444">
            <v>45274.768074324325</v>
          </cell>
          <cell r="AH444">
            <v>45284.254560810812</v>
          </cell>
          <cell r="AI444">
            <v>45303.443749999999</v>
          </cell>
          <cell r="AJ444">
            <v>3.6427442129629828</v>
          </cell>
          <cell r="AK444">
            <v>-824.93794191919187</v>
          </cell>
          <cell r="AL444">
            <v>40</v>
          </cell>
          <cell r="AM444">
            <v>30</v>
          </cell>
          <cell r="AN444">
            <v>24.324324324324326</v>
          </cell>
          <cell r="AO444">
            <v>30.810810810810811</v>
          </cell>
          <cell r="AP444">
            <v>21.324324324324326</v>
          </cell>
          <cell r="AQ444">
            <v>55</v>
          </cell>
          <cell r="AR444">
            <v>44</v>
          </cell>
          <cell r="AS444">
            <v>39</v>
          </cell>
          <cell r="AT444">
            <v>45415.586805555555</v>
          </cell>
          <cell r="AU444">
            <v>45410.586805555555</v>
          </cell>
          <cell r="AV444"/>
          <cell r="AW444"/>
          <cell r="AX444"/>
          <cell r="AY444"/>
          <cell r="AZ444"/>
          <cell r="BA444"/>
          <cell r="BB444"/>
          <cell r="BC444"/>
          <cell r="BD444" t="str">
            <v>FOR AUDIT</v>
          </cell>
          <cell r="BE444"/>
          <cell r="BF444">
            <v>45374.586805555555</v>
          </cell>
          <cell r="BG444">
            <v>416.41319444444525</v>
          </cell>
          <cell r="BH444">
            <v>45467</v>
          </cell>
          <cell r="BI444">
            <v>45791</v>
          </cell>
        </row>
        <row r="445">
          <cell r="E445" t="str">
            <v>X23051659108</v>
          </cell>
          <cell r="F445" t="str">
            <v>STA. LUCIA REALTY &amp; DEVELOPMENT, INC.</v>
          </cell>
          <cell r="G445" t="str">
            <v>BLOCK 21, VISTA VERDE PH I, BACOOR</v>
          </cell>
          <cell r="H445" t="str">
            <v>BACOOR CITY</v>
          </cell>
          <cell r="I445" t="str">
            <v>DASMA</v>
          </cell>
          <cell r="J445" t="str">
            <v>dig 1/24/24</v>
          </cell>
          <cell r="K445" t="str">
            <v>W/O ISSUE</v>
          </cell>
          <cell r="L445" t="str">
            <v>POWERHOUSE</v>
          </cell>
          <cell r="M445" t="str">
            <v>FCOMP</v>
          </cell>
          <cell r="N445" t="str">
            <v>JSP</v>
          </cell>
          <cell r="O445">
            <v>80.607400000000013</v>
          </cell>
          <cell r="P445"/>
          <cell r="Q445">
            <v>169.98</v>
          </cell>
          <cell r="R445">
            <v>5</v>
          </cell>
          <cell r="S445" t="str">
            <v>NEW</v>
          </cell>
          <cell r="T445">
            <v>512906.9</v>
          </cell>
          <cell r="U445">
            <v>88255.65</v>
          </cell>
          <cell r="V445">
            <v>27524.76</v>
          </cell>
          <cell r="W445">
            <v>0.31187533036128567</v>
          </cell>
          <cell r="X445">
            <v>45252.638888888891</v>
          </cell>
          <cell r="Y445">
            <v>45258.303472222222</v>
          </cell>
          <cell r="Z445">
            <v>45253</v>
          </cell>
          <cell r="AA445"/>
          <cell r="AB445">
            <v>45319.279166666667</v>
          </cell>
          <cell r="AC445"/>
          <cell r="AD445">
            <v>66.640277777776646</v>
          </cell>
          <cell r="AE445">
            <v>60.975694444445253</v>
          </cell>
          <cell r="AF445">
            <v>-45319.279166666667</v>
          </cell>
          <cell r="AG445">
            <v>45273.845785440615</v>
          </cell>
          <cell r="AH445">
            <v>45283.300957854408</v>
          </cell>
          <cell r="AI445">
            <v>45302.638888888891</v>
          </cell>
          <cell r="AJ445">
            <v>2.0647094610635923</v>
          </cell>
          <cell r="AK445">
            <v>-1029.9836174242425</v>
          </cell>
          <cell r="AL445">
            <v>26</v>
          </cell>
          <cell r="AM445">
            <v>36</v>
          </cell>
          <cell r="AN445">
            <v>24.206896551724139</v>
          </cell>
          <cell r="AO445">
            <v>30.662068965517239</v>
          </cell>
          <cell r="AP445">
            <v>21.206896551724139</v>
          </cell>
          <cell r="AQ445">
            <v>44</v>
          </cell>
          <cell r="AR445">
            <v>35.200000000000003</v>
          </cell>
          <cell r="AS445">
            <v>30.200000000000003</v>
          </cell>
          <cell r="AT445">
            <v>45354.479166666664</v>
          </cell>
          <cell r="AU445">
            <v>45349.479166666664</v>
          </cell>
          <cell r="AV445"/>
          <cell r="AW445"/>
          <cell r="AX445"/>
          <cell r="AY445"/>
          <cell r="AZ445"/>
          <cell r="BA445"/>
          <cell r="BB445"/>
          <cell r="BC445"/>
          <cell r="BD445" t="str">
            <v>NO COC</v>
          </cell>
          <cell r="BE445" t="str">
            <v>PARTIALLY BILLED</v>
          </cell>
          <cell r="BF445">
            <v>45322.279166666667</v>
          </cell>
          <cell r="BG445">
            <v>-29.279166666667152</v>
          </cell>
          <cell r="BH445"/>
          <cell r="BI445"/>
        </row>
        <row r="446">
          <cell r="E446" t="str">
            <v>X23010135661</v>
          </cell>
          <cell r="F446" t="str">
            <v>MAYEN N. ABELLANO</v>
          </cell>
          <cell r="G446" t="str">
            <v>P.D.A., SITIO BAGONG SILANG, PARANAQUE</v>
          </cell>
          <cell r="H446" t="str">
            <v>PARAÑAQUE CITY</v>
          </cell>
          <cell r="I446" t="str">
            <v>PARAÑAQUE</v>
          </cell>
          <cell r="J446" t="str">
            <v>Permit issue
01/30/2024
-BC emailed that they had a meeting last time with Muntinlupa LGU &amp; Paranaque LGU that they will secure a work permit first to them before we re-execute the project.
3/27/2024
ROW team set a joint survey and meeting as requested by Muntinlupa LGU to settle the issue
4/23/2024
C1 email BC requesting for update
07/8/2024
-w/ email from PQUE RM that we can proceed for this project - sched for digging on July 17, 2024 together with BC and brgy
07/17/2024
Bgry muntinlupa issued signed document</v>
          </cell>
          <cell r="K446" t="str">
            <v>W/ ISSUE</v>
          </cell>
          <cell r="L446" t="str">
            <v>AVECO</v>
          </cell>
          <cell r="M446" t="str">
            <v>FCOMP</v>
          </cell>
          <cell r="N446" t="str">
            <v>RRG</v>
          </cell>
          <cell r="O446">
            <v>157.66957999999994</v>
          </cell>
          <cell r="P446"/>
          <cell r="Q446">
            <v>279.35000000000002</v>
          </cell>
          <cell r="R446">
            <v>135</v>
          </cell>
          <cell r="S446" t="str">
            <v>NEW</v>
          </cell>
          <cell r="T446">
            <v>989417.49</v>
          </cell>
          <cell r="U446">
            <v>194547.95</v>
          </cell>
          <cell r="V446"/>
          <cell r="W446">
            <v>0</v>
          </cell>
          <cell r="X446">
            <v>45253.68472222222</v>
          </cell>
          <cell r="Y446">
            <v>45258</v>
          </cell>
          <cell r="Z446">
            <v>45254</v>
          </cell>
          <cell r="AA446"/>
          <cell r="AB446">
            <v>45504.643750000003</v>
          </cell>
          <cell r="AC446"/>
          <cell r="AD446">
            <v>250.95902777778247</v>
          </cell>
          <cell r="AE446">
            <v>246.64375000000291</v>
          </cell>
          <cell r="AF446">
            <v>-45504.643750000003</v>
          </cell>
          <cell r="AG446">
            <v>45273.698420852357</v>
          </cell>
          <cell r="AH446">
            <v>45282.835407153725</v>
          </cell>
          <cell r="AI446">
            <v>45303.68472222222</v>
          </cell>
          <cell r="AJ446">
            <v>8.178575458829517</v>
          </cell>
          <cell r="AK446">
            <v>-989.23138586956532</v>
          </cell>
          <cell r="AL446">
            <v>28</v>
          </cell>
          <cell r="AM446">
            <v>32</v>
          </cell>
          <cell r="AN446">
            <v>23.013698630136989</v>
          </cell>
          <cell r="AO446">
            <v>29.150684931506852</v>
          </cell>
          <cell r="AP446">
            <v>20.013698630136989</v>
          </cell>
          <cell r="AQ446">
            <v>46</v>
          </cell>
          <cell r="AR446">
            <v>36.800000000000004</v>
          </cell>
          <cell r="AS446">
            <v>31.800000000000004</v>
          </cell>
          <cell r="AT446">
            <v>45541.443750000006</v>
          </cell>
          <cell r="AU446">
            <v>45536.443750000006</v>
          </cell>
          <cell r="AV446"/>
          <cell r="AW446"/>
          <cell r="AX446"/>
          <cell r="AY446"/>
          <cell r="AZ446"/>
          <cell r="BA446"/>
          <cell r="BB446"/>
          <cell r="BC446"/>
          <cell r="BD446" t="str">
            <v>NO COC</v>
          </cell>
          <cell r="BE446"/>
          <cell r="BF446">
            <v>45507.643750000003</v>
          </cell>
          <cell r="BG446">
            <v>-214.64375000000291</v>
          </cell>
          <cell r="BH446"/>
          <cell r="BI446"/>
        </row>
        <row r="447">
          <cell r="E447" t="str">
            <v>X23104022392</v>
          </cell>
          <cell r="F447" t="str">
            <v>CITY GOVERNMENT OF PARAÑAQUE</v>
          </cell>
          <cell r="G447" t="str">
            <v>MASVILLE, MASVILLE, PARANAQUE</v>
          </cell>
          <cell r="H447" t="str">
            <v>PARAÑAQUE CITY</v>
          </cell>
          <cell r="I447" t="str">
            <v>PARAÑAQUE</v>
          </cell>
          <cell r="J447" t="str">
            <v>For Schedule</v>
          </cell>
          <cell r="K447" t="str">
            <v>W/O ISSUE</v>
          </cell>
          <cell r="L447" t="str">
            <v>AVECO</v>
          </cell>
          <cell r="M447" t="str">
            <v>FCOMP</v>
          </cell>
          <cell r="N447" t="str">
            <v>RRG</v>
          </cell>
          <cell r="O447">
            <v>38.796299999999995</v>
          </cell>
          <cell r="P447"/>
          <cell r="Q447">
            <v>80.62</v>
          </cell>
          <cell r="R447">
            <v>70</v>
          </cell>
          <cell r="S447" t="str">
            <v>MODIFICATION</v>
          </cell>
          <cell r="T447">
            <v>412936.79</v>
          </cell>
          <cell r="U447">
            <v>39976.980000000003</v>
          </cell>
          <cell r="V447"/>
          <cell r="W447">
            <v>0</v>
          </cell>
          <cell r="X447">
            <v>45266.661805555559</v>
          </cell>
          <cell r="Y447">
            <v>45267.51666666667</v>
          </cell>
          <cell r="Z447">
            <v>45267</v>
          </cell>
          <cell r="AA447"/>
          <cell r="AB447">
            <v>45425.334027777775</v>
          </cell>
          <cell r="AC447"/>
          <cell r="AD447">
            <v>158.67222222221608</v>
          </cell>
          <cell r="AE447">
            <v>157.81736111110513</v>
          </cell>
          <cell r="AF447">
            <v>-45425.334027777775</v>
          </cell>
          <cell r="AG447">
            <v>45285.962185783697</v>
          </cell>
          <cell r="AH447">
            <v>45294.908953844533</v>
          </cell>
          <cell r="AI447">
            <v>45316.661805555559</v>
          </cell>
          <cell r="AJ447">
            <v>5.3364187269108481</v>
          </cell>
          <cell r="AK447">
            <v>-1081.555572089947</v>
          </cell>
          <cell r="AL447">
            <v>23</v>
          </cell>
          <cell r="AM447">
            <v>34</v>
          </cell>
          <cell r="AN447">
            <v>22.300380228136884</v>
          </cell>
          <cell r="AO447">
            <v>28.247148288973385</v>
          </cell>
          <cell r="AP447">
            <v>19.300380228136884</v>
          </cell>
          <cell r="AQ447">
            <v>42</v>
          </cell>
          <cell r="AR447">
            <v>33.6</v>
          </cell>
          <cell r="AS447">
            <v>28.6</v>
          </cell>
          <cell r="AT447">
            <v>45458.934027777774</v>
          </cell>
          <cell r="AU447">
            <v>45453.934027777774</v>
          </cell>
          <cell r="AV447"/>
          <cell r="AW447"/>
          <cell r="AX447"/>
          <cell r="AY447"/>
          <cell r="AZ447"/>
          <cell r="BA447"/>
          <cell r="BB447"/>
          <cell r="BC447"/>
          <cell r="BD447" t="str">
            <v>NO COC</v>
          </cell>
          <cell r="BE447"/>
          <cell r="BF447">
            <v>45428.334027777775</v>
          </cell>
          <cell r="BG447">
            <v>-135.33402777777519</v>
          </cell>
          <cell r="BH447"/>
          <cell r="BI447"/>
        </row>
        <row r="448">
          <cell r="E448" t="str">
            <v>X23030886348</v>
          </cell>
          <cell r="F448" t="str">
            <v>CHERYL BASAS PERELLO</v>
          </cell>
          <cell r="G448" t="str">
            <v>S. VALERIO, GATCHALIAN SUBD, LAS PINAS CITY</v>
          </cell>
          <cell r="H448" t="str">
            <v>LAS PIÑAS CITY</v>
          </cell>
          <cell r="I448" t="str">
            <v>PARAÑAQUE</v>
          </cell>
          <cell r="J448"/>
          <cell r="K448" t="str">
            <v>W/O ISSUE</v>
          </cell>
          <cell r="L448" t="str">
            <v>AVECO</v>
          </cell>
          <cell r="M448" t="str">
            <v>FCOMP</v>
          </cell>
          <cell r="N448" t="str">
            <v>RRG</v>
          </cell>
          <cell r="O448">
            <v>70.747500000000002</v>
          </cell>
          <cell r="P448"/>
          <cell r="Q448">
            <v>128.57</v>
          </cell>
          <cell r="R448">
            <v>22.3</v>
          </cell>
          <cell r="S448" t="str">
            <v>MODIFICATION</v>
          </cell>
          <cell r="T448">
            <v>385216.22</v>
          </cell>
          <cell r="U448">
            <v>74844.36</v>
          </cell>
          <cell r="V448"/>
          <cell r="W448">
            <v>0</v>
          </cell>
          <cell r="X448">
            <v>45266.664583333331</v>
          </cell>
          <cell r="Y448">
            <v>45267.515972222223</v>
          </cell>
          <cell r="Z448">
            <v>45267</v>
          </cell>
          <cell r="AA448"/>
          <cell r="AB448">
            <v>45336.55</v>
          </cell>
          <cell r="AC448"/>
          <cell r="AD448">
            <v>69.885416666671517</v>
          </cell>
          <cell r="AE448">
            <v>69.034027777779556</v>
          </cell>
          <cell r="AF448">
            <v>-45336.55</v>
          </cell>
          <cell r="AG448">
            <v>45287.871479885056</v>
          </cell>
          <cell r="AH448">
            <v>45297.326652298849</v>
          </cell>
          <cell r="AI448">
            <v>45316.664583333331</v>
          </cell>
          <cell r="AJ448">
            <v>2.1652532941596943</v>
          </cell>
          <cell r="AK448">
            <v>-1030.3761363636365</v>
          </cell>
          <cell r="AL448">
            <v>26</v>
          </cell>
          <cell r="AM448">
            <v>36</v>
          </cell>
          <cell r="AN448">
            <v>24.206896551724139</v>
          </cell>
          <cell r="AO448">
            <v>30.662068965517239</v>
          </cell>
          <cell r="AP448">
            <v>21.206896551724139</v>
          </cell>
          <cell r="AQ448">
            <v>44</v>
          </cell>
          <cell r="AR448">
            <v>35.200000000000003</v>
          </cell>
          <cell r="AS448">
            <v>30.200000000000003</v>
          </cell>
          <cell r="AT448">
            <v>45371.75</v>
          </cell>
          <cell r="AU448">
            <v>45366.75</v>
          </cell>
          <cell r="AV448"/>
          <cell r="AW448"/>
          <cell r="AX448"/>
          <cell r="AY448"/>
          <cell r="AZ448"/>
          <cell r="BA448"/>
          <cell r="BB448"/>
          <cell r="BC448"/>
          <cell r="BD448" t="str">
            <v>NO COC</v>
          </cell>
          <cell r="BE448"/>
          <cell r="BF448">
            <v>45339.55</v>
          </cell>
          <cell r="BG448">
            <v>-46.55000000000291</v>
          </cell>
          <cell r="BH448"/>
          <cell r="BI448"/>
        </row>
        <row r="449">
          <cell r="E449" t="str">
            <v>X23041310304</v>
          </cell>
          <cell r="F449" t="str">
            <v>RIANA MAHESH MIRPURI</v>
          </cell>
          <cell r="G449" t="str">
            <v>MADRID, MERVILLE SUBD, PARANAQUE</v>
          </cell>
          <cell r="H449" t="str">
            <v>PARAÑAQUE CITY</v>
          </cell>
          <cell r="I449" t="str">
            <v>PARAÑAQUE</v>
          </cell>
          <cell r="J449" t="str">
            <v>ssp on jan 9</v>
          </cell>
          <cell r="K449" t="str">
            <v>W/O ISSUE</v>
          </cell>
          <cell r="L449" t="str">
            <v>VJC</v>
          </cell>
          <cell r="M449" t="str">
            <v>FCOMP</v>
          </cell>
          <cell r="N449" t="str">
            <v>JSB</v>
          </cell>
          <cell r="O449">
            <v>228.38879999999989</v>
          </cell>
          <cell r="P449"/>
          <cell r="Q449">
            <v>964.72</v>
          </cell>
          <cell r="R449">
            <v>303</v>
          </cell>
          <cell r="S449" t="str">
            <v>NEW</v>
          </cell>
          <cell r="T449">
            <v>1200118.22</v>
          </cell>
          <cell r="U449">
            <v>225644.37</v>
          </cell>
          <cell r="V449">
            <v>166754.18</v>
          </cell>
          <cell r="W449">
            <v>0.7390132534660625</v>
          </cell>
          <cell r="X449">
            <v>45267.37222222222</v>
          </cell>
          <cell r="Y449">
            <v>45281.338888888888</v>
          </cell>
          <cell r="Z449">
            <v>45271</v>
          </cell>
          <cell r="AA449"/>
          <cell r="AB449">
            <v>45304.6</v>
          </cell>
          <cell r="AC449"/>
          <cell r="AD449">
            <v>37.227777777778101</v>
          </cell>
          <cell r="AE449">
            <v>23.261111111110949</v>
          </cell>
          <cell r="AF449">
            <v>-45304.6</v>
          </cell>
          <cell r="AG449">
            <v>45287.449145299142</v>
          </cell>
          <cell r="AH449">
            <v>45296.602991452986</v>
          </cell>
          <cell r="AI449">
            <v>45317.37222222222</v>
          </cell>
          <cell r="AJ449">
            <v>1.209902777777788</v>
          </cell>
          <cell r="AK449">
            <v>-823.72</v>
          </cell>
          <cell r="AL449">
            <v>40</v>
          </cell>
          <cell r="AM449">
            <v>28</v>
          </cell>
          <cell r="AN449">
            <v>23.076923076923077</v>
          </cell>
          <cell r="AO449">
            <v>29.23076923076923</v>
          </cell>
          <cell r="AP449">
            <v>20.076923076923077</v>
          </cell>
          <cell r="AQ449">
            <v>55</v>
          </cell>
          <cell r="AR449">
            <v>44</v>
          </cell>
          <cell r="AS449">
            <v>39</v>
          </cell>
          <cell r="AT449">
            <v>45348.6</v>
          </cell>
          <cell r="AU449">
            <v>45343.6</v>
          </cell>
          <cell r="AV449"/>
          <cell r="AW449"/>
          <cell r="AX449"/>
          <cell r="AY449"/>
          <cell r="AZ449"/>
          <cell r="BA449"/>
          <cell r="BB449"/>
          <cell r="BC449"/>
          <cell r="BD449" t="str">
            <v>FOR AUDIT</v>
          </cell>
          <cell r="BE449" t="str">
            <v>PARTIALLY BILLED</v>
          </cell>
          <cell r="BF449">
            <v>45307.6</v>
          </cell>
          <cell r="BG449">
            <v>211.40000000000146</v>
          </cell>
          <cell r="BH449">
            <v>45302</v>
          </cell>
          <cell r="BI449">
            <v>45519</v>
          </cell>
        </row>
        <row r="450">
          <cell r="E450" t="str">
            <v>X23072874486</v>
          </cell>
          <cell r="F450" t="str">
            <v>ELMER DEL MUNDO PEREZ</v>
          </cell>
          <cell r="G450" t="str">
            <v>DJAKARTA, BF HOMES, PARANAQUE</v>
          </cell>
          <cell r="H450" t="str">
            <v>PARAÑAQUE CITY</v>
          </cell>
          <cell r="I450" t="str">
            <v>PARAÑAQUE</v>
          </cell>
          <cell r="J450"/>
          <cell r="K450" t="str">
            <v>W/O ISSUE</v>
          </cell>
          <cell r="L450" t="str">
            <v>AVECO</v>
          </cell>
          <cell r="M450" t="str">
            <v>FCOMP</v>
          </cell>
          <cell r="N450" t="str">
            <v>RRG</v>
          </cell>
          <cell r="O450">
            <v>37.739000000000004</v>
          </cell>
          <cell r="P450"/>
          <cell r="Q450">
            <v>73.680000000000007</v>
          </cell>
          <cell r="R450">
            <v>44</v>
          </cell>
          <cell r="S450" t="str">
            <v>MODIFICATION</v>
          </cell>
          <cell r="T450">
            <v>351786.69</v>
          </cell>
          <cell r="U450">
            <v>39371.9</v>
          </cell>
          <cell r="V450"/>
          <cell r="W450">
            <v>0</v>
          </cell>
          <cell r="X450">
            <v>45274.365277777775</v>
          </cell>
          <cell r="Y450">
            <v>45280</v>
          </cell>
          <cell r="Z450">
            <v>45276</v>
          </cell>
          <cell r="AA450"/>
          <cell r="AB450">
            <v>45321.34652777778</v>
          </cell>
          <cell r="AC450"/>
          <cell r="AD450">
            <v>46.981250000004366</v>
          </cell>
          <cell r="AE450">
            <v>41.346527777779556</v>
          </cell>
          <cell r="AF450">
            <v>-45321.34652777778</v>
          </cell>
          <cell r="AG450">
            <v>45294.450779636514</v>
          </cell>
          <cell r="AH450">
            <v>45303.606913465504</v>
          </cell>
          <cell r="AI450">
            <v>45324.365277777775</v>
          </cell>
          <cell r="AJ450">
            <v>1.5263232185991755</v>
          </cell>
          <cell r="AK450">
            <v>-1079.0796792328042</v>
          </cell>
          <cell r="AL450">
            <v>23</v>
          </cell>
          <cell r="AM450">
            <v>36</v>
          </cell>
          <cell r="AN450">
            <v>23.085501858736059</v>
          </cell>
          <cell r="AO450">
            <v>29.241635687732341</v>
          </cell>
          <cell r="AP450">
            <v>20.085501858736059</v>
          </cell>
          <cell r="AQ450">
            <v>42</v>
          </cell>
          <cell r="AR450">
            <v>33.6</v>
          </cell>
          <cell r="AS450">
            <v>28.6</v>
          </cell>
          <cell r="AT450">
            <v>45354.946527777778</v>
          </cell>
          <cell r="AU450">
            <v>45349.946527777778</v>
          </cell>
          <cell r="AV450"/>
          <cell r="AW450"/>
          <cell r="AX450"/>
          <cell r="AY450"/>
          <cell r="AZ450"/>
          <cell r="BA450"/>
          <cell r="BB450"/>
          <cell r="BC450"/>
          <cell r="BD450" t="str">
            <v>NO COC</v>
          </cell>
          <cell r="BE450"/>
          <cell r="BF450">
            <v>45324.34652777778</v>
          </cell>
          <cell r="BG450">
            <v>-31.346527777779556</v>
          </cell>
          <cell r="BH450"/>
          <cell r="BI450"/>
        </row>
        <row r="451">
          <cell r="E451" t="str">
            <v>X23083026403</v>
          </cell>
          <cell r="F451" t="str">
            <v>SINGAPORE MEDICAL LABORATORIES, INC</v>
          </cell>
          <cell r="G451" t="str">
            <v>ALABANG-ZAPOTE, PAMPLONA II, LAS PINAS CITY</v>
          </cell>
          <cell r="H451" t="str">
            <v>LAS PIÑAS CITY</v>
          </cell>
          <cell r="I451" t="str">
            <v>PARAÑAQUE</v>
          </cell>
          <cell r="J451"/>
          <cell r="K451" t="str">
            <v>W/O ISSUE</v>
          </cell>
          <cell r="L451" t="str">
            <v>AVECO</v>
          </cell>
          <cell r="M451" t="str">
            <v>FCOMP</v>
          </cell>
          <cell r="N451" t="str">
            <v>RRG</v>
          </cell>
          <cell r="O451">
            <v>15.872799999999998</v>
          </cell>
          <cell r="P451"/>
          <cell r="Q451">
            <v>24.2</v>
          </cell>
          <cell r="R451">
            <v>23</v>
          </cell>
          <cell r="S451" t="str">
            <v>NEW</v>
          </cell>
          <cell r="T451">
            <v>213708.85</v>
          </cell>
          <cell r="U451">
            <v>13831.97</v>
          </cell>
          <cell r="V451"/>
          <cell r="W451">
            <v>0</v>
          </cell>
          <cell r="X451">
            <v>45275.515277777777</v>
          </cell>
          <cell r="Y451">
            <v>45280</v>
          </cell>
          <cell r="Z451">
            <v>45276</v>
          </cell>
          <cell r="AA451"/>
          <cell r="AB451">
            <v>45311.515972222223</v>
          </cell>
          <cell r="AC451"/>
          <cell r="AD451">
            <v>36.000694444446708</v>
          </cell>
          <cell r="AE451">
            <v>31.515972222223354</v>
          </cell>
          <cell r="AF451">
            <v>-45311.515972222223</v>
          </cell>
          <cell r="AG451">
            <v>45294.289471326163</v>
          </cell>
          <cell r="AH451">
            <v>45303.095922939065</v>
          </cell>
          <cell r="AI451">
            <v>45325.515277777777</v>
          </cell>
          <cell r="AJ451">
            <v>1.2400239197531642</v>
          </cell>
          <cell r="AK451">
            <v>-1132.7878993055556</v>
          </cell>
          <cell r="AL451">
            <v>20</v>
          </cell>
          <cell r="AM451">
            <v>36</v>
          </cell>
          <cell r="AN451">
            <v>21.774193548387096</v>
          </cell>
          <cell r="AO451">
            <v>27.58064516129032</v>
          </cell>
          <cell r="AP451">
            <v>18.774193548387096</v>
          </cell>
          <cell r="AQ451">
            <v>40</v>
          </cell>
          <cell r="AR451">
            <v>32</v>
          </cell>
          <cell r="AS451">
            <v>27</v>
          </cell>
          <cell r="AT451">
            <v>45343.515972222223</v>
          </cell>
          <cell r="AU451">
            <v>45338.515972222223</v>
          </cell>
          <cell r="AV451"/>
          <cell r="AW451"/>
          <cell r="AX451"/>
          <cell r="AY451"/>
          <cell r="AZ451"/>
          <cell r="BA451"/>
          <cell r="BB451"/>
          <cell r="BC451"/>
          <cell r="BD451" t="str">
            <v>NO COC</v>
          </cell>
          <cell r="BE451"/>
          <cell r="BF451">
            <v>45314.515972222223</v>
          </cell>
          <cell r="BG451">
            <v>-21.515972222223354</v>
          </cell>
          <cell r="BH451"/>
          <cell r="BI451"/>
        </row>
        <row r="452">
          <cell r="E452" t="str">
            <v>R22599955</v>
          </cell>
          <cell r="F452" t="str">
            <v>REYES, VALENTIN</v>
          </cell>
          <cell r="G452" t="str">
            <v>CAIMITO, AYALA-ALABANG VILL, MUNTINLUPA</v>
          </cell>
          <cell r="H452" t="str">
            <v>MUNTINLUPA CITY</v>
          </cell>
          <cell r="I452" t="str">
            <v>PARAÑAQUE</v>
          </cell>
          <cell r="J452"/>
          <cell r="K452" t="str">
            <v>W/O ISSUE</v>
          </cell>
          <cell r="L452" t="str">
            <v>AVECO</v>
          </cell>
          <cell r="M452" t="str">
            <v>FCOMP</v>
          </cell>
          <cell r="N452" t="str">
            <v>RRG</v>
          </cell>
          <cell r="O452">
            <v>157.60299999999995</v>
          </cell>
          <cell r="P452"/>
          <cell r="Q452">
            <v>375.95</v>
          </cell>
          <cell r="R452">
            <v>0</v>
          </cell>
          <cell r="S452" t="str">
            <v>PCA RELOC</v>
          </cell>
          <cell r="T452">
            <v>567563.37</v>
          </cell>
          <cell r="U452">
            <v>239005.27</v>
          </cell>
          <cell r="V452"/>
          <cell r="W452">
            <v>0</v>
          </cell>
          <cell r="X452">
            <v>45276.539583333331</v>
          </cell>
          <cell r="Y452">
            <v>45276.660416666666</v>
          </cell>
          <cell r="Z452">
            <v>45276</v>
          </cell>
          <cell r="AA452"/>
          <cell r="AB452">
            <v>45294.307638888888</v>
          </cell>
          <cell r="AC452"/>
          <cell r="AD452">
            <v>17.768055555556202</v>
          </cell>
          <cell r="AE452">
            <v>17.647222222221899</v>
          </cell>
          <cell r="AF452">
            <v>-45294.307638888888</v>
          </cell>
          <cell r="AG452">
            <v>45299.011281446539</v>
          </cell>
          <cell r="AH452">
            <v>45308.803734276727</v>
          </cell>
          <cell r="AI452">
            <v>45326.539583333331</v>
          </cell>
          <cell r="AJ452">
            <v>0.52317052469137704</v>
          </cell>
          <cell r="AK452">
            <v>-943.63140914351845</v>
          </cell>
          <cell r="AL452">
            <v>30</v>
          </cell>
          <cell r="AM452">
            <v>36</v>
          </cell>
          <cell r="AN452">
            <v>25.471698113207545</v>
          </cell>
          <cell r="AO452">
            <v>32.264150943396224</v>
          </cell>
          <cell r="AP452">
            <v>22.471698113207545</v>
          </cell>
          <cell r="AQ452">
            <v>48</v>
          </cell>
          <cell r="AR452">
            <v>38.400000000000006</v>
          </cell>
          <cell r="AS452">
            <v>33.400000000000006</v>
          </cell>
          <cell r="AT452">
            <v>45332.707638888889</v>
          </cell>
          <cell r="AU452">
            <v>45327.707638888889</v>
          </cell>
          <cell r="AV452"/>
          <cell r="AW452"/>
          <cell r="AX452"/>
          <cell r="AY452"/>
          <cell r="AZ452"/>
          <cell r="BA452"/>
          <cell r="BB452"/>
          <cell r="BC452"/>
          <cell r="BD452" t="str">
            <v>NO COC</v>
          </cell>
          <cell r="BE452"/>
          <cell r="BF452">
            <v>45297.307638888888</v>
          </cell>
          <cell r="BG452">
            <v>-4.3076388888875954</v>
          </cell>
          <cell r="BH452"/>
          <cell r="BI452"/>
        </row>
        <row r="453">
          <cell r="E453" t="str">
            <v>X23124712147</v>
          </cell>
          <cell r="F453" t="str">
            <v>MARIAN LASAM CABAUATAN</v>
          </cell>
          <cell r="G453" t="str">
            <v>MAHOGANY, PILAR VILL, LAS PINAS CITY</v>
          </cell>
          <cell r="H453" t="str">
            <v>LAS PIÑAS CITY</v>
          </cell>
          <cell r="I453" t="str">
            <v>PARAÑAQUE</v>
          </cell>
          <cell r="J453"/>
          <cell r="K453" t="str">
            <v>W/O ISSUE</v>
          </cell>
          <cell r="L453" t="str">
            <v>AVECO</v>
          </cell>
          <cell r="M453" t="str">
            <v>FCOMP</v>
          </cell>
          <cell r="N453" t="str">
            <v>RRG</v>
          </cell>
          <cell r="O453">
            <v>95.181400000000011</v>
          </cell>
          <cell r="P453"/>
          <cell r="Q453">
            <v>190.15</v>
          </cell>
          <cell r="R453">
            <v>114.58</v>
          </cell>
          <cell r="S453" t="str">
            <v>MODIFICATION</v>
          </cell>
          <cell r="T453">
            <v>661684.26</v>
          </cell>
          <cell r="U453">
            <v>109468.61</v>
          </cell>
          <cell r="V453"/>
          <cell r="W453">
            <v>0</v>
          </cell>
          <cell r="X453">
            <v>45280.361805555556</v>
          </cell>
          <cell r="Y453">
            <v>45282</v>
          </cell>
          <cell r="Z453">
            <v>45281</v>
          </cell>
          <cell r="AA453"/>
          <cell r="AB453">
            <v>45300.279861111114</v>
          </cell>
          <cell r="AC453"/>
          <cell r="AD453">
            <v>19.918055555557657</v>
          </cell>
          <cell r="AE453">
            <v>18.27986111111386</v>
          </cell>
          <cell r="AF453">
            <v>-45300.279861111114</v>
          </cell>
          <cell r="AG453">
            <v>45299.807848721022</v>
          </cell>
          <cell r="AH453">
            <v>45308.793460231813</v>
          </cell>
          <cell r="AI453">
            <v>45330.361805555556</v>
          </cell>
          <cell r="AJ453">
            <v>0.6655311832265659</v>
          </cell>
          <cell r="AK453">
            <v>-1029.5518150252526</v>
          </cell>
          <cell r="AL453">
            <v>26</v>
          </cell>
          <cell r="AM453">
            <v>32</v>
          </cell>
          <cell r="AN453">
            <v>22.446043165467625</v>
          </cell>
          <cell r="AO453">
            <v>28.431654676258994</v>
          </cell>
          <cell r="AP453">
            <v>19.446043165467625</v>
          </cell>
          <cell r="AQ453">
            <v>44</v>
          </cell>
          <cell r="AR453">
            <v>35.200000000000003</v>
          </cell>
          <cell r="AS453">
            <v>30.200000000000003</v>
          </cell>
          <cell r="AT453">
            <v>45335.479861111111</v>
          </cell>
          <cell r="AU453">
            <v>45330.479861111111</v>
          </cell>
          <cell r="AV453"/>
          <cell r="AW453"/>
          <cell r="AX453"/>
          <cell r="AY453"/>
          <cell r="AZ453"/>
          <cell r="BA453"/>
          <cell r="BB453"/>
          <cell r="BC453"/>
          <cell r="BD453" t="str">
            <v>NO COC</v>
          </cell>
          <cell r="BE453"/>
          <cell r="BF453">
            <v>45303.279861111114</v>
          </cell>
          <cell r="BG453">
            <v>-10.27986111111386</v>
          </cell>
          <cell r="BH453"/>
          <cell r="BI453"/>
        </row>
        <row r="454">
          <cell r="E454" t="str">
            <v>X23104195318</v>
          </cell>
          <cell r="F454" t="str">
            <v>ALVEO LAND CORP.,</v>
          </cell>
          <cell r="G454" t="str">
            <v>DAANG HARI RD., VERDANA HOMES VILLAGE CENTER, BACOOR</v>
          </cell>
          <cell r="H454" t="str">
            <v>BACOOR CITY</v>
          </cell>
          <cell r="I454" t="str">
            <v>DASMA</v>
          </cell>
          <cell r="J454"/>
          <cell r="K454" t="str">
            <v>W/O ISSUE</v>
          </cell>
          <cell r="L454" t="str">
            <v>AVECO</v>
          </cell>
          <cell r="M454" t="str">
            <v>FCOMP</v>
          </cell>
          <cell r="N454" t="str">
            <v>RRG</v>
          </cell>
          <cell r="O454">
            <v>10.4428</v>
          </cell>
          <cell r="P454"/>
          <cell r="Q454">
            <v>16.88</v>
          </cell>
          <cell r="R454">
            <v>6</v>
          </cell>
          <cell r="S454" t="str">
            <v>NEW</v>
          </cell>
          <cell r="T454">
            <v>137398.23000000001</v>
          </cell>
          <cell r="U454">
            <v>9739.86</v>
          </cell>
          <cell r="V454"/>
          <cell r="W454">
            <v>0</v>
          </cell>
          <cell r="X454">
            <v>45288.486805555556</v>
          </cell>
          <cell r="Y454">
            <v>45293</v>
          </cell>
          <cell r="Z454">
            <v>45294</v>
          </cell>
          <cell r="AA454"/>
          <cell r="AB454">
            <v>45318.328472222223</v>
          </cell>
          <cell r="AC454"/>
          <cell r="AD454">
            <v>29.841666666667152</v>
          </cell>
          <cell r="AE454">
            <v>25.328472222223354</v>
          </cell>
          <cell r="AF454">
            <v>-45318.328472222223</v>
          </cell>
          <cell r="AG454">
            <v>45307.260999103943</v>
          </cell>
          <cell r="AH454">
            <v>45316.067450716844</v>
          </cell>
          <cell r="AI454">
            <v>45338.486805555556</v>
          </cell>
          <cell r="AJ454">
            <v>1.0278796296296462</v>
          </cell>
          <cell r="AK454">
            <v>-1132.9582118055555</v>
          </cell>
          <cell r="AL454">
            <v>20</v>
          </cell>
          <cell r="AM454">
            <v>36</v>
          </cell>
          <cell r="AN454">
            <v>21.774193548387096</v>
          </cell>
          <cell r="AO454">
            <v>27.58064516129032</v>
          </cell>
          <cell r="AP454">
            <v>18.774193548387096</v>
          </cell>
          <cell r="AQ454">
            <v>40</v>
          </cell>
          <cell r="AR454">
            <v>32</v>
          </cell>
          <cell r="AS454">
            <v>27</v>
          </cell>
          <cell r="AT454">
            <v>45350.328472222223</v>
          </cell>
          <cell r="AU454">
            <v>45345.328472222223</v>
          </cell>
          <cell r="AV454"/>
          <cell r="AW454"/>
          <cell r="AX454"/>
          <cell r="AY454"/>
          <cell r="AZ454"/>
          <cell r="BA454"/>
          <cell r="BB454"/>
          <cell r="BC454"/>
          <cell r="BD454" t="str">
            <v>NO COC</v>
          </cell>
          <cell r="BE454"/>
          <cell r="BF454">
            <v>45321.328472222223</v>
          </cell>
          <cell r="BG454">
            <v>-28.328472222223354</v>
          </cell>
          <cell r="BH454"/>
          <cell r="BI454"/>
        </row>
        <row r="455">
          <cell r="E455" t="str">
            <v>X23104039507</v>
          </cell>
          <cell r="F455" t="str">
            <v>RONALD AUGUSTINE O. CAMPOS</v>
          </cell>
          <cell r="G455" t="str">
            <v>OLONGAPO, ALABANG HILLS SUBD PH 2, MUNTINLUPA</v>
          </cell>
          <cell r="H455" t="str">
            <v>MUNTINLUPA CITY</v>
          </cell>
          <cell r="I455" t="str">
            <v>PARAÑAQUE</v>
          </cell>
          <cell r="J455" t="str">
            <v>sched for dig 12/11</v>
          </cell>
          <cell r="K455" t="str">
            <v>W/O ISSUE</v>
          </cell>
          <cell r="L455" t="str">
            <v>POWERHOUSE</v>
          </cell>
          <cell r="M455" t="str">
            <v>FCOMP</v>
          </cell>
          <cell r="N455" t="str">
            <v>JSP</v>
          </cell>
          <cell r="O455">
            <v>77.967200000000005</v>
          </cell>
          <cell r="P455"/>
          <cell r="Q455">
            <v>106.47</v>
          </cell>
          <cell r="R455">
            <v>91</v>
          </cell>
          <cell r="S455" t="str">
            <v>MODIFICATION</v>
          </cell>
          <cell r="T455">
            <v>490255.65</v>
          </cell>
          <cell r="U455">
            <v>88898.77</v>
          </cell>
          <cell r="V455">
            <v>27140.400000000001</v>
          </cell>
          <cell r="W455">
            <v>0.3052955625820245</v>
          </cell>
          <cell r="X455">
            <v>45253.636111111111</v>
          </cell>
          <cell r="Y455">
            <v>45258</v>
          </cell>
          <cell r="Z455">
            <v>45254</v>
          </cell>
          <cell r="AA455"/>
          <cell r="AB455">
            <v>45301.394444444442</v>
          </cell>
          <cell r="AC455"/>
          <cell r="AD455">
            <v>47.758333333331393</v>
          </cell>
          <cell r="AE455">
            <v>43.394444444442343</v>
          </cell>
          <cell r="AF455">
            <v>-45301.394444444442</v>
          </cell>
          <cell r="AG455">
            <v>45273.981181533643</v>
          </cell>
          <cell r="AH455">
            <v>45283.20653364632</v>
          </cell>
          <cell r="AI455">
            <v>45303.636111111111</v>
          </cell>
          <cell r="AJ455">
            <v>1.5343174962291983</v>
          </cell>
          <cell r="AK455">
            <v>-1029.5771464646464</v>
          </cell>
          <cell r="AL455">
            <v>26</v>
          </cell>
          <cell r="AM455">
            <v>34</v>
          </cell>
          <cell r="AN455">
            <v>23.345070422535212</v>
          </cell>
          <cell r="AO455">
            <v>29.570422535211268</v>
          </cell>
          <cell r="AP455">
            <v>20.345070422535212</v>
          </cell>
          <cell r="AQ455">
            <v>44</v>
          </cell>
          <cell r="AR455">
            <v>35.200000000000003</v>
          </cell>
          <cell r="AS455">
            <v>30.200000000000003</v>
          </cell>
          <cell r="AT455">
            <v>45336.594444444439</v>
          </cell>
          <cell r="AU455">
            <v>45331.594444444439</v>
          </cell>
          <cell r="AV455"/>
          <cell r="AW455"/>
          <cell r="AX455"/>
          <cell r="AY455"/>
          <cell r="AZ455"/>
          <cell r="BA455"/>
          <cell r="BB455"/>
          <cell r="BC455"/>
          <cell r="BD455" t="str">
            <v>NO COC</v>
          </cell>
          <cell r="BE455" t="str">
            <v>PARTIALLY BILLED</v>
          </cell>
          <cell r="BF455">
            <v>45304.394444444442</v>
          </cell>
          <cell r="BG455">
            <v>-11.394444444442343</v>
          </cell>
          <cell r="BH455"/>
          <cell r="BI455"/>
        </row>
        <row r="456">
          <cell r="E456" t="str">
            <v>X23114554801</v>
          </cell>
          <cell r="F456" t="str">
            <v>LEONARDO ALMANZOR SINGSON</v>
          </cell>
          <cell r="G456" t="str">
            <v>ESCALLONIA, VERDANA HOMES SUBDIVISION, BACOOR</v>
          </cell>
          <cell r="H456" t="str">
            <v>BACOOR CITY</v>
          </cell>
          <cell r="I456" t="str">
            <v>DASMA</v>
          </cell>
          <cell r="J456"/>
          <cell r="K456" t="str">
            <v>W/O ISSUE</v>
          </cell>
          <cell r="L456" t="str">
            <v>AVECO</v>
          </cell>
          <cell r="M456" t="str">
            <v>FCOMP</v>
          </cell>
          <cell r="N456" t="str">
            <v>RRG</v>
          </cell>
          <cell r="O456">
            <v>20.782799999999995</v>
          </cell>
          <cell r="P456"/>
          <cell r="Q456">
            <v>47.55</v>
          </cell>
          <cell r="R456">
            <v>68</v>
          </cell>
          <cell r="S456" t="str">
            <v>MODIFICATION</v>
          </cell>
          <cell r="T456">
            <v>252912.49</v>
          </cell>
          <cell r="U456">
            <v>27065.22</v>
          </cell>
          <cell r="V456"/>
          <cell r="W456">
            <v>0</v>
          </cell>
          <cell r="X456">
            <v>45296.643055555556</v>
          </cell>
          <cell r="Y456">
            <v>45299.671527777777</v>
          </cell>
          <cell r="Z456">
            <v>45300</v>
          </cell>
          <cell r="AA456"/>
          <cell r="AB456">
            <v>45359.318055555559</v>
          </cell>
          <cell r="AC456"/>
          <cell r="AD456">
            <v>62.67500000000291</v>
          </cell>
          <cell r="AE456">
            <v>59.646527777782467</v>
          </cell>
          <cell r="AF456">
            <v>-45359.318055555559</v>
          </cell>
          <cell r="AG456">
            <v>45314.717435720842</v>
          </cell>
          <cell r="AH456">
            <v>45323.337270431592</v>
          </cell>
          <cell r="AI456">
            <v>45346.643055555556</v>
          </cell>
          <cell r="AJ456">
            <v>2.2304926470589272</v>
          </cell>
          <cell r="AK456">
            <v>-1133.982951388889</v>
          </cell>
          <cell r="AL456">
            <v>20</v>
          </cell>
          <cell r="AM456">
            <v>34</v>
          </cell>
          <cell r="AN456">
            <v>21.074380165289259</v>
          </cell>
          <cell r="AO456">
            <v>26.694214876033058</v>
          </cell>
          <cell r="AP456">
            <v>18.074380165289259</v>
          </cell>
          <cell r="AQ456">
            <v>40</v>
          </cell>
          <cell r="AR456">
            <v>32</v>
          </cell>
          <cell r="AS456">
            <v>27</v>
          </cell>
          <cell r="AT456">
            <v>45391.318055555559</v>
          </cell>
          <cell r="AU456">
            <v>45386.318055555559</v>
          </cell>
          <cell r="AV456"/>
          <cell r="AW456"/>
          <cell r="AX456"/>
          <cell r="AY456"/>
          <cell r="AZ456"/>
          <cell r="BA456"/>
          <cell r="BB456"/>
          <cell r="BC456"/>
          <cell r="BD456" t="str">
            <v>NO COC</v>
          </cell>
          <cell r="BE456"/>
          <cell r="BF456">
            <v>45362.318055555559</v>
          </cell>
          <cell r="BG456">
            <v>-69.318055555559113</v>
          </cell>
          <cell r="BH456"/>
          <cell r="BI456"/>
        </row>
        <row r="457">
          <cell r="E457" t="str">
            <v>X23104110718</v>
          </cell>
          <cell r="F457" t="str">
            <v>LIGHT RAIL MANILA CORPORATION</v>
          </cell>
          <cell r="G457" t="str">
            <v>DR. A SANTOS, SAN DIONISIO, PARANAQUE</v>
          </cell>
          <cell r="H457" t="str">
            <v>PARAÑAQUE CITY</v>
          </cell>
          <cell r="I457" t="str">
            <v>PARAÑAQUE</v>
          </cell>
          <cell r="J457" t="str">
            <v>Encountered issue (with debris and cleared by customer 2nd week of July) - resolved, July 27 target date of completion
to finish execution on last week of July 2024</v>
          </cell>
          <cell r="K457" t="str">
            <v>(R) W/O ISSUE</v>
          </cell>
          <cell r="L457" t="str">
            <v>POWERHOUSE</v>
          </cell>
          <cell r="M457" t="str">
            <v>FCOMP</v>
          </cell>
          <cell r="N457" t="str">
            <v>JSP</v>
          </cell>
          <cell r="O457">
            <v>36.887199999999993</v>
          </cell>
          <cell r="P457"/>
          <cell r="Q457">
            <v>159.47</v>
          </cell>
          <cell r="R457">
            <v>3769</v>
          </cell>
          <cell r="S457" t="str">
            <v>NEW</v>
          </cell>
          <cell r="T457">
            <v>412894.57</v>
          </cell>
          <cell r="U457">
            <v>83274.080000000002</v>
          </cell>
          <cell r="V457"/>
          <cell r="W457">
            <v>0</v>
          </cell>
          <cell r="X457">
            <v>45401.517361111109</v>
          </cell>
          <cell r="Y457">
            <v>45411.524305555555</v>
          </cell>
          <cell r="Z457">
            <v>45405</v>
          </cell>
          <cell r="AA457"/>
          <cell r="AB457">
            <v>45516.319444444445</v>
          </cell>
          <cell r="AC457"/>
          <cell r="AD457">
            <v>114.80208333333576</v>
          </cell>
          <cell r="AE457">
            <v>104.79513888889051</v>
          </cell>
          <cell r="AF457">
            <v>-45516.319444444445</v>
          </cell>
          <cell r="AG457">
            <v>45414.633063590445</v>
          </cell>
          <cell r="AH457">
            <v>45421.930584251604</v>
          </cell>
          <cell r="AI457">
            <v>45451.517361111109</v>
          </cell>
          <cell r="AJ457">
            <v>5.3427123397437022</v>
          </cell>
          <cell r="AK457">
            <v>-1034.4618055555557</v>
          </cell>
          <cell r="AL457">
            <v>26</v>
          </cell>
          <cell r="AM457">
            <v>20</v>
          </cell>
          <cell r="AN457">
            <v>16.115702479338843</v>
          </cell>
          <cell r="AO457">
            <v>20.41322314049587</v>
          </cell>
          <cell r="AP457">
            <v>13.115702479338843</v>
          </cell>
          <cell r="AQ457">
            <v>44</v>
          </cell>
          <cell r="AR457">
            <v>35.200000000000003</v>
          </cell>
          <cell r="AS457">
            <v>30.200000000000003</v>
          </cell>
          <cell r="AT457">
            <v>45551.519444444442</v>
          </cell>
          <cell r="AU457">
            <v>45546.519444444442</v>
          </cell>
          <cell r="AV457"/>
          <cell r="AW457"/>
          <cell r="AX457"/>
          <cell r="AY457"/>
          <cell r="AZ457"/>
          <cell r="BA457"/>
          <cell r="BB457"/>
          <cell r="BC457"/>
          <cell r="BD457" t="str">
            <v>NO COC</v>
          </cell>
          <cell r="BE457"/>
          <cell r="BF457">
            <v>45519.319444444445</v>
          </cell>
          <cell r="BG457">
            <v>-226.31944444444525</v>
          </cell>
          <cell r="BH457"/>
          <cell r="BI457"/>
        </row>
        <row r="458">
          <cell r="E458" t="str">
            <v>R20610040</v>
          </cell>
          <cell r="F458" t="str">
            <v>CERVANTES STEEL, INC.</v>
          </cell>
          <cell r="G458" t="str">
            <v>CERVANTES CPD, CERVANTES CPD, PARANAQUE</v>
          </cell>
          <cell r="H458" t="str">
            <v>PARAÑAQUE CITY</v>
          </cell>
          <cell r="I458" t="str">
            <v>PARAÑAQUE</v>
          </cell>
          <cell r="J458" t="str">
            <v>for revisit on site to record task done for payment 0419</v>
          </cell>
          <cell r="K458" t="str">
            <v>W/ ISSUE</v>
          </cell>
          <cell r="L458" t="str">
            <v>CHALLENGER</v>
          </cell>
          <cell r="M458" t="str">
            <v>FCOMP</v>
          </cell>
          <cell r="N458" t="str">
            <v>JSP</v>
          </cell>
          <cell r="O458">
            <v>52.374799999999993</v>
          </cell>
          <cell r="P458"/>
          <cell r="Q458">
            <v>96.15</v>
          </cell>
          <cell r="R458">
            <v>0</v>
          </cell>
          <cell r="S458" t="str">
            <v>PCA RELOC</v>
          </cell>
          <cell r="T458">
            <v>170789.54</v>
          </cell>
          <cell r="U458">
            <v>83008.459999999977</v>
          </cell>
          <cell r="V458"/>
          <cell r="W458">
            <v>0</v>
          </cell>
          <cell r="X458">
            <v>44396.6875</v>
          </cell>
          <cell r="Y458">
            <v>44399.532638888886</v>
          </cell>
          <cell r="Z458">
            <v>44400</v>
          </cell>
          <cell r="AA458"/>
          <cell r="AB458">
            <v>45491.38958333333</v>
          </cell>
          <cell r="AC458"/>
          <cell r="AD458">
            <v>1094.7020833333299</v>
          </cell>
          <cell r="AE458">
            <v>1091.8569444444438</v>
          </cell>
          <cell r="AF458">
            <v>-45491.38958333333</v>
          </cell>
          <cell r="AG458">
            <v>44416.773001858739</v>
          </cell>
          <cell r="AH458">
            <v>44425.929135687729</v>
          </cell>
          <cell r="AI458">
            <v>44446.6875</v>
          </cell>
          <cell r="AJ458">
            <v>35.564596668679442</v>
          </cell>
          <cell r="AK458">
            <v>-1083.1283234126984</v>
          </cell>
          <cell r="AL458">
            <v>23</v>
          </cell>
          <cell r="AM458">
            <v>36</v>
          </cell>
          <cell r="AN458">
            <v>23.085501858736059</v>
          </cell>
          <cell r="AO458">
            <v>29.241635687732341</v>
          </cell>
          <cell r="AP458">
            <v>20.085501858736059</v>
          </cell>
          <cell r="AQ458">
            <v>42</v>
          </cell>
          <cell r="AR458">
            <v>33.6</v>
          </cell>
          <cell r="AS458">
            <v>28.6</v>
          </cell>
          <cell r="AT458">
            <v>45524.989583333328</v>
          </cell>
          <cell r="AU458">
            <v>45519.989583333328</v>
          </cell>
          <cell r="AV458"/>
          <cell r="AW458"/>
          <cell r="AX458"/>
          <cell r="AY458"/>
          <cell r="AZ458"/>
          <cell r="BA458"/>
          <cell r="BB458"/>
          <cell r="BC458"/>
          <cell r="BD458" t="str">
            <v>FOR AUDIT</v>
          </cell>
          <cell r="BE458"/>
          <cell r="BF458">
            <v>45494.38958333333</v>
          </cell>
          <cell r="BG458">
            <v>298.61041666667006</v>
          </cell>
          <cell r="BH458">
            <v>45491</v>
          </cell>
          <cell r="BI458">
            <v>45793</v>
          </cell>
        </row>
        <row r="459">
          <cell r="E459" t="str">
            <v>X24010012348</v>
          </cell>
          <cell r="F459" t="str">
            <v>CITY GOVERNMENT OF TAGUIG</v>
          </cell>
          <cell r="G459" t="str">
            <v>TANYAG PROPER, PUROK 5, TAGUIG CITY</v>
          </cell>
          <cell r="H459" t="str">
            <v>TAGUIG CITY</v>
          </cell>
          <cell r="I459" t="str">
            <v>PARAÑAQUE</v>
          </cell>
          <cell r="J459" t="str">
            <v>03/20/2024
joint survey due to narrow road access and for drainage diversion
6/26/2024
joint survey with Logistics, Taguig BC, Taguig LGU and Brgy. Bagong Tanyag because there are locations that need to relocate due to customer's concern</v>
          </cell>
          <cell r="K459" t="str">
            <v>(R) W/O ISSUE</v>
          </cell>
          <cell r="L459" t="str">
            <v>POWERHOUSE</v>
          </cell>
          <cell r="M459" t="str">
            <v>FCOMP</v>
          </cell>
          <cell r="N459" t="str">
            <v>JSP</v>
          </cell>
          <cell r="O459">
            <v>27.962799999999998</v>
          </cell>
          <cell r="P459"/>
          <cell r="Q459">
            <v>139.65</v>
          </cell>
          <cell r="R459">
            <v>190</v>
          </cell>
          <cell r="S459" t="str">
            <v>NEW</v>
          </cell>
          <cell r="T459">
            <v>736248.56</v>
          </cell>
          <cell r="U459">
            <v>79814.320000000007</v>
          </cell>
          <cell r="V459"/>
          <cell r="W459">
            <v>0</v>
          </cell>
          <cell r="X459">
            <v>45357.588194444441</v>
          </cell>
          <cell r="Y459">
            <v>45365.533460648148</v>
          </cell>
          <cell r="Z459">
            <v>45359</v>
          </cell>
          <cell r="AA459"/>
          <cell r="AB459">
            <v>45632.598611111112</v>
          </cell>
          <cell r="AC459"/>
          <cell r="AD459">
            <v>275.01041666667152</v>
          </cell>
          <cell r="AE459">
            <v>267.06515046296408</v>
          </cell>
          <cell r="AF459">
            <v>-45632.598611111112</v>
          </cell>
          <cell r="AG459">
            <v>45377.034237609907</v>
          </cell>
          <cell r="AH459">
            <v>45386.019849120697</v>
          </cell>
          <cell r="AI459">
            <v>45407.588194444441</v>
          </cell>
          <cell r="AJ459">
            <v>9.1890499799681109</v>
          </cell>
          <cell r="AK459">
            <v>-1037.104513888889</v>
          </cell>
          <cell r="AL459">
            <v>26</v>
          </cell>
          <cell r="AM459">
            <v>32</v>
          </cell>
          <cell r="AN459">
            <v>22.446043165467625</v>
          </cell>
          <cell r="AO459">
            <v>28.431654676258994</v>
          </cell>
          <cell r="AP459">
            <v>19.446043165467625</v>
          </cell>
          <cell r="AQ459">
            <v>44</v>
          </cell>
          <cell r="AR459">
            <v>35.200000000000003</v>
          </cell>
          <cell r="AS459">
            <v>30.200000000000003</v>
          </cell>
          <cell r="AT459">
            <v>45667.798611111109</v>
          </cell>
          <cell r="AU459">
            <v>45662.798611111109</v>
          </cell>
          <cell r="AV459"/>
          <cell r="AW459"/>
          <cell r="AX459"/>
          <cell r="AY459"/>
          <cell r="AZ459"/>
          <cell r="BA459"/>
          <cell r="BB459"/>
          <cell r="BC459"/>
          <cell r="BD459" t="str">
            <v>NO COC</v>
          </cell>
          <cell r="BE459"/>
          <cell r="BF459">
            <v>45635.598611111112</v>
          </cell>
          <cell r="BG459">
            <v>-342.5986111111124</v>
          </cell>
          <cell r="BH459"/>
          <cell r="BI459"/>
        </row>
        <row r="460">
          <cell r="E460" t="str">
            <v>X23093557382</v>
          </cell>
          <cell r="F460" t="str">
            <v>HIVEPH REALTY CORP.</v>
          </cell>
          <cell r="G460" t="str">
            <v>ALABANG-ZAPOTE, TALON I, LAS PINAS CITY</v>
          </cell>
          <cell r="H460" t="str">
            <v>LAS PIÑAS CITY</v>
          </cell>
          <cell r="I460" t="str">
            <v>PARAÑAQUE</v>
          </cell>
          <cell r="J460" t="str">
            <v>priority</v>
          </cell>
          <cell r="K460" t="str">
            <v>W/O ISSUE</v>
          </cell>
          <cell r="L460" t="str">
            <v>AVECO</v>
          </cell>
          <cell r="M460" t="str">
            <v>FCOMP</v>
          </cell>
          <cell r="N460" t="str">
            <v>RRG</v>
          </cell>
          <cell r="O460">
            <v>36.469500000000004</v>
          </cell>
          <cell r="P460"/>
          <cell r="Q460">
            <v>99.1</v>
          </cell>
          <cell r="R460">
            <v>76</v>
          </cell>
          <cell r="S460" t="str">
            <v>NEW</v>
          </cell>
          <cell r="T460">
            <v>339039.16</v>
          </cell>
          <cell r="U460">
            <v>41386.14</v>
          </cell>
          <cell r="V460"/>
          <cell r="W460">
            <v>0</v>
          </cell>
          <cell r="X460">
            <v>45301.400694444441</v>
          </cell>
          <cell r="Y460">
            <v>45306.399305555555</v>
          </cell>
          <cell r="Z460">
            <v>45307</v>
          </cell>
          <cell r="AA460"/>
          <cell r="AB460">
            <v>45320.354861111111</v>
          </cell>
          <cell r="AC460"/>
          <cell r="AD460">
            <v>18.954166666670062</v>
          </cell>
          <cell r="AE460">
            <v>13.955555555556202</v>
          </cell>
          <cell r="AF460">
            <v>-45320.354861111111</v>
          </cell>
          <cell r="AG460">
            <v>45320.701074672579</v>
          </cell>
          <cell r="AH460">
            <v>45329.647842733415</v>
          </cell>
          <cell r="AI460">
            <v>45351.400694444441</v>
          </cell>
          <cell r="AJ460">
            <v>0.63746110400693423</v>
          </cell>
          <cell r="AK460">
            <v>-1079.0560681216932</v>
          </cell>
          <cell r="AL460">
            <v>23</v>
          </cell>
          <cell r="AM460">
            <v>34</v>
          </cell>
          <cell r="AN460">
            <v>22.300380228136884</v>
          </cell>
          <cell r="AO460">
            <v>28.247148288973385</v>
          </cell>
          <cell r="AP460">
            <v>19.300380228136884</v>
          </cell>
          <cell r="AQ460">
            <v>42</v>
          </cell>
          <cell r="AR460">
            <v>33.6</v>
          </cell>
          <cell r="AS460">
            <v>28.6</v>
          </cell>
          <cell r="AT460">
            <v>45353.954861111109</v>
          </cell>
          <cell r="AU460">
            <v>45348.954861111109</v>
          </cell>
          <cell r="AV460"/>
          <cell r="AW460"/>
          <cell r="AX460"/>
          <cell r="AY460"/>
          <cell r="AZ460"/>
          <cell r="BA460"/>
          <cell r="BB460"/>
          <cell r="BC460"/>
          <cell r="BD460" t="str">
            <v>NO COC</v>
          </cell>
          <cell r="BE460"/>
          <cell r="BF460">
            <v>45323.354861111111</v>
          </cell>
          <cell r="BG460">
            <v>-30.354861111110949</v>
          </cell>
          <cell r="BH460"/>
          <cell r="BI460"/>
        </row>
        <row r="461">
          <cell r="E461" t="str">
            <v>X23124813295</v>
          </cell>
          <cell r="F461" t="str">
            <v>LOAVES X FISH FOUNDATION, INC.</v>
          </cell>
          <cell r="G461" t="str">
            <v>CRESCENT, NORTGATE, MUNTINLUPA</v>
          </cell>
          <cell r="H461" t="str">
            <v>MUNTINLUPA CITY</v>
          </cell>
          <cell r="I461" t="str">
            <v>PARAÑAQUE</v>
          </cell>
          <cell r="J461"/>
          <cell r="K461" t="str">
            <v>W/O ISSUE</v>
          </cell>
          <cell r="L461" t="str">
            <v>AVECO</v>
          </cell>
          <cell r="M461" t="str">
            <v>FCOMP</v>
          </cell>
          <cell r="N461" t="str">
            <v>RRG</v>
          </cell>
          <cell r="O461">
            <v>93.958800000000011</v>
          </cell>
          <cell r="P461"/>
          <cell r="Q461">
            <v>207.57</v>
          </cell>
          <cell r="R461">
            <v>180</v>
          </cell>
          <cell r="S461" t="str">
            <v>NEW</v>
          </cell>
          <cell r="T461">
            <v>897491.05</v>
          </cell>
          <cell r="U461">
            <v>110642.48</v>
          </cell>
          <cell r="V461"/>
          <cell r="W461">
            <v>0</v>
          </cell>
          <cell r="X461">
            <v>45301.518055555556</v>
          </cell>
          <cell r="Y461">
            <v>45307.416006944448</v>
          </cell>
          <cell r="Z461">
            <v>45307</v>
          </cell>
          <cell r="AA461"/>
          <cell r="AB461">
            <v>45311.518750000003</v>
          </cell>
          <cell r="AC461"/>
          <cell r="AD461">
            <v>10.000694444446708</v>
          </cell>
          <cell r="AE461">
            <v>4.1027430555550382</v>
          </cell>
          <cell r="AF461">
            <v>-45311.518750000003</v>
          </cell>
          <cell r="AG461">
            <v>45321.531754185693</v>
          </cell>
          <cell r="AH461">
            <v>45330.668740487061</v>
          </cell>
          <cell r="AI461">
            <v>45351.518055555556</v>
          </cell>
          <cell r="AJ461">
            <v>0.32591548859134362</v>
          </cell>
          <cell r="AK461">
            <v>-985.03301630434794</v>
          </cell>
          <cell r="AL461">
            <v>28</v>
          </cell>
          <cell r="AM461">
            <v>32</v>
          </cell>
          <cell r="AN461">
            <v>23.013698630136989</v>
          </cell>
          <cell r="AO461">
            <v>29.150684931506852</v>
          </cell>
          <cell r="AP461">
            <v>20.013698630136989</v>
          </cell>
          <cell r="AQ461">
            <v>46</v>
          </cell>
          <cell r="AR461">
            <v>36.800000000000004</v>
          </cell>
          <cell r="AS461">
            <v>31.800000000000004</v>
          </cell>
          <cell r="AT461">
            <v>45348.318750000006</v>
          </cell>
          <cell r="AU461">
            <v>45343.318750000006</v>
          </cell>
          <cell r="AV461"/>
          <cell r="AW461"/>
          <cell r="AX461"/>
          <cell r="AY461"/>
          <cell r="AZ461"/>
          <cell r="BA461"/>
          <cell r="BB461"/>
          <cell r="BC461"/>
          <cell r="BD461" t="str">
            <v>NO COC</v>
          </cell>
          <cell r="BE461"/>
          <cell r="BF461">
            <v>45314.518750000003</v>
          </cell>
          <cell r="BG461">
            <v>-21.51875000000291</v>
          </cell>
          <cell r="BH461"/>
          <cell r="BI461"/>
        </row>
        <row r="462">
          <cell r="E462" t="str">
            <v>X23124776607</v>
          </cell>
          <cell r="F462" t="str">
            <v>MAYNILAD WATER SERVICES, INC.</v>
          </cell>
          <cell r="G462" t="str">
            <v>NIA, PUTATAN, MUNTINLUPA</v>
          </cell>
          <cell r="H462" t="str">
            <v>MUNTINLUPA CITY</v>
          </cell>
          <cell r="I462" t="str">
            <v>PARAÑAQUE</v>
          </cell>
          <cell r="J462" t="str">
            <v>meter 01/22/24</v>
          </cell>
          <cell r="K462" t="str">
            <v>W/O ISSUE</v>
          </cell>
          <cell r="L462" t="str">
            <v>POWERHOUSE</v>
          </cell>
          <cell r="M462" t="str">
            <v>COMP</v>
          </cell>
          <cell r="N462" t="str">
            <v>JSP</v>
          </cell>
          <cell r="O462">
            <v>171.10560000000001</v>
          </cell>
          <cell r="P462"/>
          <cell r="Q462">
            <v>405.1</v>
          </cell>
          <cell r="R462">
            <v>1096</v>
          </cell>
          <cell r="S462" t="str">
            <v>NEW</v>
          </cell>
          <cell r="T462">
            <v>2453299.1</v>
          </cell>
          <cell r="U462">
            <v>225209.13</v>
          </cell>
          <cell r="V462">
            <v>219033.02</v>
          </cell>
          <cell r="W462">
            <v>0.97257611181216319</v>
          </cell>
          <cell r="X462">
            <v>45300.62222222222</v>
          </cell>
          <cell r="Y462">
            <v>45302</v>
          </cell>
          <cell r="Z462">
            <v>45302</v>
          </cell>
          <cell r="AA462"/>
          <cell r="AB462">
            <v>45313.40902777778</v>
          </cell>
          <cell r="AC462">
            <v>45868</v>
          </cell>
          <cell r="AD462">
            <v>12.786805555559113</v>
          </cell>
          <cell r="AE462">
            <v>11.409027777779556</v>
          </cell>
          <cell r="AF462">
            <v>554.59097222222044</v>
          </cell>
          <cell r="AG462">
            <v>45314.523630672928</v>
          </cell>
          <cell r="AH462">
            <v>45322.030672926448</v>
          </cell>
          <cell r="AI462">
            <v>45350.62222222222</v>
          </cell>
          <cell r="AJ462">
            <v>0.56741449652793563</v>
          </cell>
          <cell r="AK462">
            <v>11.091819444444409</v>
          </cell>
          <cell r="AL462">
            <v>32</v>
          </cell>
          <cell r="AM462">
            <v>20</v>
          </cell>
          <cell r="AN462">
            <v>16.901408450704228</v>
          </cell>
          <cell r="AO462">
            <v>21.408450704225352</v>
          </cell>
          <cell r="AP462">
            <v>13.901408450704228</v>
          </cell>
          <cell r="AQ462">
            <v>50</v>
          </cell>
          <cell r="AR462">
            <v>40</v>
          </cell>
          <cell r="AS462">
            <v>35</v>
          </cell>
          <cell r="AT462">
            <v>45353.40902777778</v>
          </cell>
          <cell r="AU462">
            <v>45348.40902777778</v>
          </cell>
          <cell r="AV462"/>
          <cell r="AW462"/>
          <cell r="AX462"/>
          <cell r="AY462"/>
          <cell r="AZ462"/>
          <cell r="BA462"/>
          <cell r="BB462"/>
          <cell r="BC462"/>
          <cell r="BD462" t="str">
            <v>PAID</v>
          </cell>
          <cell r="BE462"/>
          <cell r="BF462">
            <v>45316.40902777778</v>
          </cell>
          <cell r="BG462">
            <v>493.59097222222044</v>
          </cell>
          <cell r="BH462">
            <v>45308</v>
          </cell>
          <cell r="BI462">
            <v>45810</v>
          </cell>
        </row>
        <row r="463">
          <cell r="E463" t="str">
            <v>X23093556258</v>
          </cell>
          <cell r="F463" t="str">
            <v>TEODORO CONSTRUCTION CORP</v>
          </cell>
          <cell r="G463" t="str">
            <v>SAMPAGUITA, T.S. CRUZ SUBD, LAS PINAS CITY</v>
          </cell>
          <cell r="H463" t="str">
            <v>LAS PIÑAS CITY</v>
          </cell>
          <cell r="I463" t="str">
            <v>PARAÑAQUE</v>
          </cell>
          <cell r="J463" t="str">
            <v>hinold ng mismong applicant 1/19/24, joint survey Feb 5</v>
          </cell>
          <cell r="K463" t="str">
            <v>W/ ISSUE</v>
          </cell>
          <cell r="L463" t="str">
            <v>POWERHOUSE</v>
          </cell>
          <cell r="M463" t="str">
            <v>FCOMP</v>
          </cell>
          <cell r="N463" t="str">
            <v>JSP</v>
          </cell>
          <cell r="O463">
            <v>77.510200000000012</v>
          </cell>
          <cell r="P463"/>
          <cell r="Q463">
            <v>203.42</v>
          </cell>
          <cell r="R463">
            <v>171</v>
          </cell>
          <cell r="S463" t="str">
            <v>NEW</v>
          </cell>
          <cell r="T463">
            <v>804853.75</v>
          </cell>
          <cell r="U463">
            <v>105502.65</v>
          </cell>
          <cell r="V463">
            <v>38863.620000000003</v>
          </cell>
          <cell r="W463">
            <v>0.3683662922210959</v>
          </cell>
          <cell r="X463">
            <v>45301.659722222219</v>
          </cell>
          <cell r="Y463">
            <v>45306.402083333334</v>
          </cell>
          <cell r="Z463">
            <v>45302</v>
          </cell>
          <cell r="AA463"/>
          <cell r="AB463">
            <v>45338.406944444447</v>
          </cell>
          <cell r="AC463"/>
          <cell r="AD463">
            <v>36.74722222222772</v>
          </cell>
          <cell r="AE463">
            <v>32.004861111112405</v>
          </cell>
          <cell r="AF463">
            <v>-45338.406944444447</v>
          </cell>
          <cell r="AG463">
            <v>45321.673420852356</v>
          </cell>
          <cell r="AH463">
            <v>45330.810407153724</v>
          </cell>
          <cell r="AI463">
            <v>45351.659722222219</v>
          </cell>
          <cell r="AJ463">
            <v>1.1975657242065283</v>
          </cell>
          <cell r="AK463">
            <v>-985.61754227053143</v>
          </cell>
          <cell r="AL463">
            <v>28</v>
          </cell>
          <cell r="AM463">
            <v>32</v>
          </cell>
          <cell r="AN463">
            <v>23.013698630136989</v>
          </cell>
          <cell r="AO463">
            <v>29.150684931506852</v>
          </cell>
          <cell r="AP463">
            <v>20.013698630136989</v>
          </cell>
          <cell r="AQ463">
            <v>46</v>
          </cell>
          <cell r="AR463">
            <v>36.800000000000004</v>
          </cell>
          <cell r="AS463">
            <v>31.800000000000004</v>
          </cell>
          <cell r="AT463">
            <v>45375.20694444445</v>
          </cell>
          <cell r="AU463">
            <v>45370.20694444445</v>
          </cell>
          <cell r="AV463"/>
          <cell r="AW463"/>
          <cell r="AX463"/>
          <cell r="AY463"/>
          <cell r="AZ463"/>
          <cell r="BA463"/>
          <cell r="BB463"/>
          <cell r="BC463"/>
          <cell r="BD463" t="str">
            <v>NO COC</v>
          </cell>
          <cell r="BE463" t="str">
            <v>PARTIALLY BILLED</v>
          </cell>
          <cell r="BF463">
            <v>45341.406944444447</v>
          </cell>
          <cell r="BG463">
            <v>-48.406944444446708</v>
          </cell>
          <cell r="BH463"/>
          <cell r="BI463"/>
        </row>
        <row r="464">
          <cell r="E464" t="str">
            <v>X22020598407</v>
          </cell>
          <cell r="F464" t="str">
            <v>46 M. ALVAREZ EXT. BACOOR FILLING STATION</v>
          </cell>
          <cell r="G464" t="str">
            <v>MOLINO II, MOLINO II, BACOOR</v>
          </cell>
          <cell r="H464" t="str">
            <v>BACOOR CITY</v>
          </cell>
          <cell r="I464" t="str">
            <v>DASMA</v>
          </cell>
          <cell r="J464"/>
          <cell r="K464" t="str">
            <v>W/O ISSUE</v>
          </cell>
          <cell r="L464" t="str">
            <v>CHALLENGER</v>
          </cell>
          <cell r="M464" t="str">
            <v>CLOSE</v>
          </cell>
          <cell r="N464" t="str">
            <v>JSP</v>
          </cell>
          <cell r="O464">
            <v>10.353300000000001</v>
          </cell>
          <cell r="P464"/>
          <cell r="Q464">
            <v>18.100000000000001</v>
          </cell>
          <cell r="R464">
            <v>10</v>
          </cell>
          <cell r="S464" t="str">
            <v>NEW</v>
          </cell>
          <cell r="T464">
            <v>110035.97</v>
          </cell>
          <cell r="U464">
            <v>10351.699999999999</v>
          </cell>
          <cell r="V464">
            <v>11679.16</v>
          </cell>
          <cell r="W464">
            <v>1.1282359419225829</v>
          </cell>
          <cell r="X464">
            <v>45306.587500000001</v>
          </cell>
          <cell r="Y464">
            <v>45308.649305555555</v>
          </cell>
          <cell r="Z464">
            <v>45307</v>
          </cell>
          <cell r="AA464"/>
          <cell r="AB464">
            <v>45311.305555555555</v>
          </cell>
          <cell r="AC464">
            <v>45544.698611111111</v>
          </cell>
          <cell r="AD464">
            <v>4.7180555555532919</v>
          </cell>
          <cell r="AE464">
            <v>2.65625</v>
          </cell>
          <cell r="AF464">
            <v>233.3930555555562</v>
          </cell>
          <cell r="AG464">
            <v>45325.361693548388</v>
          </cell>
          <cell r="AH464">
            <v>45334.168145161289</v>
          </cell>
          <cell r="AI464">
            <v>45356.587500000001</v>
          </cell>
          <cell r="AJ464">
            <v>0.16251080246905783</v>
          </cell>
          <cell r="AK464">
            <v>5.8348263888889047</v>
          </cell>
          <cell r="AL464">
            <v>20</v>
          </cell>
          <cell r="AM464">
            <v>36</v>
          </cell>
          <cell r="AN464">
            <v>21.774193548387096</v>
          </cell>
          <cell r="AO464">
            <v>27.58064516129032</v>
          </cell>
          <cell r="AP464">
            <v>18.774193548387096</v>
          </cell>
          <cell r="AQ464">
            <v>40</v>
          </cell>
          <cell r="AR464">
            <v>32</v>
          </cell>
          <cell r="AS464">
            <v>27</v>
          </cell>
          <cell r="AT464">
            <v>45343.305555555555</v>
          </cell>
          <cell r="AU464">
            <v>45338.305555555555</v>
          </cell>
          <cell r="AV464"/>
          <cell r="AW464"/>
          <cell r="AX464"/>
          <cell r="AY464"/>
          <cell r="AZ464"/>
          <cell r="BA464"/>
          <cell r="BB464"/>
          <cell r="BC464"/>
          <cell r="BD464" t="str">
            <v>PAID</v>
          </cell>
          <cell r="BE464"/>
          <cell r="BF464">
            <v>45314.305555555555</v>
          </cell>
          <cell r="BG464">
            <v>-21.305555555554747</v>
          </cell>
          <cell r="BH464"/>
          <cell r="BI464"/>
        </row>
        <row r="465">
          <cell r="E465" t="str">
            <v>X23062111821</v>
          </cell>
          <cell r="F465" t="str">
            <v>IKE C TAN</v>
          </cell>
          <cell r="G465" t="str">
            <v>MOLAVE, MOLAVE PARK VILL, PARANAQUE</v>
          </cell>
          <cell r="H465" t="str">
            <v>PARAÑAQUE CITY</v>
          </cell>
          <cell r="I465" t="str">
            <v>PARAÑAQUE</v>
          </cell>
          <cell r="J465"/>
          <cell r="K465" t="str">
            <v>W/O ISSUE</v>
          </cell>
          <cell r="L465" t="str">
            <v>VJC</v>
          </cell>
          <cell r="M465" t="str">
            <v>CLOSE</v>
          </cell>
          <cell r="N465" t="str">
            <v>JSB</v>
          </cell>
          <cell r="O465">
            <v>125.32569999999997</v>
          </cell>
          <cell r="P465"/>
          <cell r="Q465">
            <v>964.72</v>
          </cell>
          <cell r="R465">
            <v>40</v>
          </cell>
          <cell r="S465" t="str">
            <v>MODIFICATION</v>
          </cell>
          <cell r="T465">
            <v>723221.36</v>
          </cell>
          <cell r="U465">
            <v>119534.23</v>
          </cell>
          <cell r="V465">
            <v>26745.52</v>
          </cell>
          <cell r="W465">
            <v>0.223747791741328</v>
          </cell>
          <cell r="X465">
            <v>45307.302777777775</v>
          </cell>
          <cell r="Y465">
            <v>45309.414583333331</v>
          </cell>
          <cell r="Z465">
            <v>45308</v>
          </cell>
          <cell r="AA465"/>
          <cell r="AB465">
            <v>45323.668749999997</v>
          </cell>
          <cell r="AC465">
            <v>45643.458333333336</v>
          </cell>
          <cell r="AD465">
            <v>16.365972222221899</v>
          </cell>
          <cell r="AE465">
            <v>14.254166666665697</v>
          </cell>
          <cell r="AF465">
            <v>319.78958333333867</v>
          </cell>
          <cell r="AG465">
            <v>45332.137829324165</v>
          </cell>
          <cell r="AH465">
            <v>45342.560509736541</v>
          </cell>
          <cell r="AI465">
            <v>45357.302777777775</v>
          </cell>
          <cell r="AJ465">
            <v>0.44097202932097895</v>
          </cell>
          <cell r="AK465">
            <v>5.8143560606061575</v>
          </cell>
          <cell r="AL465">
            <v>40</v>
          </cell>
          <cell r="AM465">
            <v>36</v>
          </cell>
          <cell r="AN465">
            <v>27.835051546391753</v>
          </cell>
          <cell r="AO465">
            <v>35.257731958762882</v>
          </cell>
          <cell r="AP465">
            <v>24.835051546391753</v>
          </cell>
          <cell r="AQ465">
            <v>55</v>
          </cell>
          <cell r="AR465">
            <v>44</v>
          </cell>
          <cell r="AS465">
            <v>39</v>
          </cell>
          <cell r="AT465">
            <v>45367.668749999997</v>
          </cell>
          <cell r="AU465">
            <v>45362.668749999997</v>
          </cell>
          <cell r="AV465"/>
          <cell r="AW465"/>
          <cell r="AX465"/>
          <cell r="AY465"/>
          <cell r="AZ465"/>
          <cell r="BA465"/>
          <cell r="BB465"/>
          <cell r="BC465"/>
          <cell r="BD465" t="str">
            <v>PAID</v>
          </cell>
          <cell r="BE465" t="str">
            <v>WITH BACKJOB</v>
          </cell>
          <cell r="BF465">
            <v>45326.668749999997</v>
          </cell>
          <cell r="BG465">
            <v>-33.66874999999709</v>
          </cell>
          <cell r="BH465"/>
          <cell r="BI465"/>
        </row>
        <row r="466">
          <cell r="E466" t="str">
            <v>X23083253215</v>
          </cell>
          <cell r="F466" t="str">
            <v>ASEANA BUSINESS PARK ESTATE ASSOCIATION, INC.</v>
          </cell>
          <cell r="G466" t="str">
            <v>ASEANA, ASEANA BUSINESS PARK, PARANAQUE</v>
          </cell>
          <cell r="H466" t="str">
            <v>PARAÑAQUE CITY</v>
          </cell>
          <cell r="I466" t="str">
            <v>PARAÑAQUE</v>
          </cell>
          <cell r="J466" t="str">
            <v>needs permit from Aseana?</v>
          </cell>
          <cell r="K466" t="str">
            <v>W/ ISSUE</v>
          </cell>
          <cell r="L466" t="str">
            <v>AVECO</v>
          </cell>
          <cell r="M466" t="str">
            <v>FCOMP</v>
          </cell>
          <cell r="N466" t="str">
            <v>RRG</v>
          </cell>
          <cell r="O466">
            <v>70.539700000000011</v>
          </cell>
          <cell r="P466"/>
          <cell r="Q466">
            <v>137.94999999999999</v>
          </cell>
          <cell r="R466">
            <v>16</v>
          </cell>
          <cell r="S466" t="str">
            <v>NEW</v>
          </cell>
          <cell r="T466">
            <v>378947.24</v>
          </cell>
          <cell r="U466">
            <v>84563.819999999992</v>
          </cell>
          <cell r="V466"/>
          <cell r="W466">
            <v>0</v>
          </cell>
          <cell r="X466">
            <v>45308.695833333331</v>
          </cell>
          <cell r="Y466">
            <v>45310.628472222219</v>
          </cell>
          <cell r="Z466">
            <v>45310</v>
          </cell>
          <cell r="AA466"/>
          <cell r="AB466">
            <v>45400.255555555559</v>
          </cell>
          <cell r="AC466"/>
          <cell r="AD466">
            <v>91.55972222222772</v>
          </cell>
          <cell r="AE466">
            <v>89.627083333340124</v>
          </cell>
          <cell r="AF466">
            <v>-45400.255555555559</v>
          </cell>
          <cell r="AG466">
            <v>45329.902729885056</v>
          </cell>
          <cell r="AH466">
            <v>45339.357902298849</v>
          </cell>
          <cell r="AI466">
            <v>45358.695833333331</v>
          </cell>
          <cell r="AJ466">
            <v>2.8367862654322691</v>
          </cell>
          <cell r="AK466">
            <v>-1031.82398989899</v>
          </cell>
          <cell r="AL466">
            <v>26</v>
          </cell>
          <cell r="AM466">
            <v>36</v>
          </cell>
          <cell r="AN466">
            <v>24.206896551724139</v>
          </cell>
          <cell r="AO466">
            <v>30.662068965517239</v>
          </cell>
          <cell r="AP466">
            <v>21.206896551724139</v>
          </cell>
          <cell r="AQ466">
            <v>44</v>
          </cell>
          <cell r="AR466">
            <v>35.200000000000003</v>
          </cell>
          <cell r="AS466">
            <v>30.200000000000003</v>
          </cell>
          <cell r="AT466">
            <v>45435.455555555556</v>
          </cell>
          <cell r="AU466">
            <v>45430.455555555556</v>
          </cell>
          <cell r="AV466"/>
          <cell r="AW466"/>
          <cell r="AX466"/>
          <cell r="AY466"/>
          <cell r="AZ466"/>
          <cell r="BA466"/>
          <cell r="BB466"/>
          <cell r="BC466"/>
          <cell r="BD466" t="str">
            <v>NO COC</v>
          </cell>
          <cell r="BE466"/>
          <cell r="BF466">
            <v>45403.255555555559</v>
          </cell>
          <cell r="BG466">
            <v>-110.25555555555911</v>
          </cell>
          <cell r="BH466"/>
          <cell r="BI466"/>
        </row>
        <row r="467">
          <cell r="E467" t="str">
            <v>X23124729755</v>
          </cell>
          <cell r="F467" t="str">
            <v>NORHATA S. SAMPORNA</v>
          </cell>
          <cell r="G467" t="str">
            <v>DIMASALANG, BACLARAN, PARANAQUE</v>
          </cell>
          <cell r="H467" t="str">
            <v>PARAÑAQUE CITY</v>
          </cell>
          <cell r="I467" t="str">
            <v>PARAÑAQUE</v>
          </cell>
          <cell r="J467" t="str">
            <v>needs permit from Aseana?</v>
          </cell>
          <cell r="K467" t="str">
            <v>W/O ISSUE</v>
          </cell>
          <cell r="L467" t="str">
            <v>AVECO</v>
          </cell>
          <cell r="M467" t="str">
            <v>FCOMP</v>
          </cell>
          <cell r="N467" t="str">
            <v>RRG</v>
          </cell>
          <cell r="O467">
            <v>64.875500000000002</v>
          </cell>
          <cell r="P467"/>
          <cell r="Q467">
            <v>173.93</v>
          </cell>
          <cell r="R467">
            <v>97</v>
          </cell>
          <cell r="S467" t="str">
            <v>NEW</v>
          </cell>
          <cell r="T467">
            <v>505440.98</v>
          </cell>
          <cell r="U467">
            <v>92574.45</v>
          </cell>
          <cell r="V467"/>
          <cell r="W467">
            <v>0</v>
          </cell>
          <cell r="X467">
            <v>45309.600694444445</v>
          </cell>
          <cell r="Y467">
            <v>45313</v>
          </cell>
          <cell r="Z467">
            <v>45310</v>
          </cell>
          <cell r="AA467"/>
          <cell r="AB467">
            <v>45329.560416666667</v>
          </cell>
          <cell r="AC467"/>
          <cell r="AD467">
            <v>19.959722222221899</v>
          </cell>
          <cell r="AE467">
            <v>16.560416666667152</v>
          </cell>
          <cell r="AF467">
            <v>-45329.560416666667</v>
          </cell>
          <cell r="AG467">
            <v>45329.945764866978</v>
          </cell>
          <cell r="AH467">
            <v>45339.171116979654</v>
          </cell>
          <cell r="AI467">
            <v>45359.600694444445</v>
          </cell>
          <cell r="AJ467">
            <v>0.64123994469581669</v>
          </cell>
          <cell r="AK467">
            <v>-1030.2172821969698</v>
          </cell>
          <cell r="AL467">
            <v>26</v>
          </cell>
          <cell r="AM467">
            <v>34</v>
          </cell>
          <cell r="AN467">
            <v>23.345070422535212</v>
          </cell>
          <cell r="AO467">
            <v>29.570422535211268</v>
          </cell>
          <cell r="AP467">
            <v>20.345070422535212</v>
          </cell>
          <cell r="AQ467">
            <v>44</v>
          </cell>
          <cell r="AR467">
            <v>35.200000000000003</v>
          </cell>
          <cell r="AS467">
            <v>30.200000000000003</v>
          </cell>
          <cell r="AT467">
            <v>45364.760416666664</v>
          </cell>
          <cell r="AU467">
            <v>45359.760416666664</v>
          </cell>
          <cell r="AV467"/>
          <cell r="AW467"/>
          <cell r="AX467"/>
          <cell r="AY467"/>
          <cell r="AZ467"/>
          <cell r="BA467"/>
          <cell r="BB467"/>
          <cell r="BC467"/>
          <cell r="BD467" t="str">
            <v>NO COC</v>
          </cell>
          <cell r="BE467"/>
          <cell r="BF467">
            <v>45332.560416666667</v>
          </cell>
          <cell r="BG467">
            <v>-39.560416666667152</v>
          </cell>
          <cell r="BH467"/>
          <cell r="BI467"/>
        </row>
        <row r="468">
          <cell r="E468" t="str">
            <v>X23124718193</v>
          </cell>
          <cell r="F468" t="str">
            <v>CHARLES MICHAEL R MAGALLANES</v>
          </cell>
          <cell r="G468" t="str">
            <v>ZAPOTE III, ZAPOTE III, BACOOR</v>
          </cell>
          <cell r="H468" t="str">
            <v>BACOOR CITY</v>
          </cell>
          <cell r="I468" t="str">
            <v>DASMA</v>
          </cell>
          <cell r="J468" t="str">
            <v xml:space="preserve">priority the installation of pole and DT/manual poste 9/11/24
-for sched of PAI for transfer of prim line </v>
          </cell>
          <cell r="K468" t="str">
            <v>W/O ISSUE</v>
          </cell>
          <cell r="L468" t="str">
            <v>CHALLENGER</v>
          </cell>
          <cell r="M468" t="str">
            <v>FCOMP</v>
          </cell>
          <cell r="N468" t="str">
            <v>JSP</v>
          </cell>
          <cell r="O468">
            <v>94.145799999999994</v>
          </cell>
          <cell r="P468"/>
          <cell r="Q468">
            <v>129.65</v>
          </cell>
          <cell r="R468">
            <v>46</v>
          </cell>
          <cell r="S468" t="str">
            <v>NEW</v>
          </cell>
          <cell r="T468">
            <v>529978.54</v>
          </cell>
          <cell r="U468">
            <v>75813.42</v>
          </cell>
          <cell r="V468">
            <v>23908.61</v>
          </cell>
          <cell r="W468">
            <v>0.3153611853943537</v>
          </cell>
          <cell r="X468">
            <v>45495.698611111111</v>
          </cell>
          <cell r="Y468">
            <v>45499.540277777778</v>
          </cell>
          <cell r="Z468">
            <v>45496</v>
          </cell>
          <cell r="AA468"/>
          <cell r="AB468">
            <v>45551.561805555553</v>
          </cell>
          <cell r="AC468"/>
          <cell r="AD468">
            <v>55.863194444442343</v>
          </cell>
          <cell r="AE468">
            <v>52.021527777775191</v>
          </cell>
          <cell r="AF468">
            <v>-45551.561805555553</v>
          </cell>
          <cell r="AG468">
            <v>45516.905507662836</v>
          </cell>
          <cell r="AH468">
            <v>45526.360680076628</v>
          </cell>
          <cell r="AI468">
            <v>45545.698611111111</v>
          </cell>
          <cell r="AJ468">
            <v>1.7308041013769531</v>
          </cell>
          <cell r="AK468">
            <v>-1035.2627683080807</v>
          </cell>
          <cell r="AL468">
            <v>26</v>
          </cell>
          <cell r="AM468">
            <v>36</v>
          </cell>
          <cell r="AN468">
            <v>24.206896551724139</v>
          </cell>
          <cell r="AO468">
            <v>30.662068965517239</v>
          </cell>
          <cell r="AP468">
            <v>21.206896551724139</v>
          </cell>
          <cell r="AQ468">
            <v>44</v>
          </cell>
          <cell r="AR468">
            <v>35.200000000000003</v>
          </cell>
          <cell r="AS468">
            <v>30.200000000000003</v>
          </cell>
          <cell r="AT468">
            <v>45586.76180555555</v>
          </cell>
          <cell r="AU468">
            <v>45581.76180555555</v>
          </cell>
          <cell r="AV468"/>
          <cell r="AW468"/>
          <cell r="AX468"/>
          <cell r="AY468"/>
          <cell r="AZ468"/>
          <cell r="BA468"/>
          <cell r="BB468"/>
          <cell r="BC468"/>
          <cell r="BD468" t="str">
            <v>ON GOING MAT RETURN</v>
          </cell>
          <cell r="BE468" t="str">
            <v>PARTIALLY BILLED</v>
          </cell>
          <cell r="BF468">
            <v>45554.561805555553</v>
          </cell>
          <cell r="BG468">
            <v>217.43819444444671</v>
          </cell>
          <cell r="BH468">
            <v>45551</v>
          </cell>
          <cell r="BI468">
            <v>45772</v>
          </cell>
        </row>
        <row r="469">
          <cell r="E469" t="str">
            <v>X23114388731</v>
          </cell>
          <cell r="F469" t="str">
            <v>ROMILA DIOSANA RIVERA</v>
          </cell>
          <cell r="G469" t="str">
            <v>PANAPAAN I, PANAPAAN I, BACOOR</v>
          </cell>
          <cell r="H469" t="str">
            <v>BACOOR CITY</v>
          </cell>
          <cell r="I469" t="str">
            <v>DASMA</v>
          </cell>
          <cell r="J469" t="str">
            <v>energize Feb 9, 2024</v>
          </cell>
          <cell r="K469" t="str">
            <v>W/O ISSUE</v>
          </cell>
          <cell r="L469" t="str">
            <v>POWERHOUSE</v>
          </cell>
          <cell r="M469" t="str">
            <v>FCOMP</v>
          </cell>
          <cell r="N469" t="str">
            <v>JSP</v>
          </cell>
          <cell r="O469">
            <v>114.64569999999999</v>
          </cell>
          <cell r="P469"/>
          <cell r="Q469">
            <v>224.45</v>
          </cell>
          <cell r="R469">
            <v>42</v>
          </cell>
          <cell r="S469" t="str">
            <v>NEW</v>
          </cell>
          <cell r="T469">
            <v>737295.14</v>
          </cell>
          <cell r="U469">
            <v>115488.69999999998</v>
          </cell>
          <cell r="V469">
            <v>62978.68</v>
          </cell>
          <cell r="W469">
            <v>0.54532330868734347</v>
          </cell>
          <cell r="X469">
            <v>45314.59652777778</v>
          </cell>
          <cell r="Y469">
            <v>45320.338888888888</v>
          </cell>
          <cell r="Z469">
            <v>45315</v>
          </cell>
          <cell r="AA469"/>
          <cell r="AB469">
            <v>45336.42083333333</v>
          </cell>
          <cell r="AC469"/>
          <cell r="AD469">
            <v>21.824305555550382</v>
          </cell>
          <cell r="AE469">
            <v>16.081944444442343</v>
          </cell>
          <cell r="AF469">
            <v>-45336.42083333333</v>
          </cell>
          <cell r="AG469">
            <v>45336.464948830413</v>
          </cell>
          <cell r="AH469">
            <v>45346.09652777778</v>
          </cell>
          <cell r="AI469">
            <v>45364.59652777778</v>
          </cell>
          <cell r="AJ469">
            <v>0.65819334215151937</v>
          </cell>
          <cell r="AK469">
            <v>-985.57436594202886</v>
          </cell>
          <cell r="AL469">
            <v>28</v>
          </cell>
          <cell r="AM469">
            <v>36</v>
          </cell>
          <cell r="AN469">
            <v>24.868421052631579</v>
          </cell>
          <cell r="AO469">
            <v>31.499999999999996</v>
          </cell>
          <cell r="AP469">
            <v>21.868421052631579</v>
          </cell>
          <cell r="AQ469">
            <v>46</v>
          </cell>
          <cell r="AR469">
            <v>36.800000000000004</v>
          </cell>
          <cell r="AS469">
            <v>31.800000000000004</v>
          </cell>
          <cell r="AT469">
            <v>45373.220833333333</v>
          </cell>
          <cell r="AU469">
            <v>45368.220833333333</v>
          </cell>
          <cell r="AV469"/>
          <cell r="AW469"/>
          <cell r="AX469"/>
          <cell r="AY469"/>
          <cell r="AZ469"/>
          <cell r="BA469"/>
          <cell r="BB469"/>
          <cell r="BC469"/>
          <cell r="BD469" t="str">
            <v>NO COC</v>
          </cell>
          <cell r="BE469" t="str">
            <v>PARTIALLY BILLED</v>
          </cell>
          <cell r="BF469">
            <v>45339.42083333333</v>
          </cell>
          <cell r="BG469">
            <v>-46.420833333329938</v>
          </cell>
          <cell r="BH469"/>
          <cell r="BI469"/>
        </row>
        <row r="470">
          <cell r="E470" t="str">
            <v>X24010012859</v>
          </cell>
          <cell r="F470" t="str">
            <v>DMCI PROJECT DEVELOPERS, INC.,</v>
          </cell>
          <cell r="G470" t="str">
            <v>DR. A. SANTOS, SAN ANTONIO, PARANAQUE</v>
          </cell>
          <cell r="H470" t="str">
            <v>PARAÑAQUE CITY</v>
          </cell>
          <cell r="I470" t="str">
            <v>PARAÑAQUE</v>
          </cell>
          <cell r="J470"/>
          <cell r="K470"/>
          <cell r="L470" t="str">
            <v>POWERHOUSE</v>
          </cell>
          <cell r="M470" t="str">
            <v>FCOMP</v>
          </cell>
          <cell r="N470" t="str">
            <v>JSP</v>
          </cell>
          <cell r="O470">
            <v>61.62</v>
          </cell>
          <cell r="P470"/>
          <cell r="Q470">
            <v>130.47999999999999</v>
          </cell>
          <cell r="R470">
            <v>0</v>
          </cell>
          <cell r="S470" t="str">
            <v>TERMINATION</v>
          </cell>
          <cell r="T470">
            <v>97683.54</v>
          </cell>
          <cell r="U470">
            <v>69869.700000000026</v>
          </cell>
          <cell r="V470">
            <v>33538.35</v>
          </cell>
          <cell r="W470">
            <v>0.48001279524600771</v>
          </cell>
          <cell r="X470">
            <v>45314.679166666669</v>
          </cell>
          <cell r="Y470">
            <v>45316.515277777777</v>
          </cell>
          <cell r="Z470">
            <v>45316</v>
          </cell>
          <cell r="AA470"/>
          <cell r="AB470">
            <v>45330.673611111109</v>
          </cell>
          <cell r="AC470"/>
          <cell r="AD470">
            <v>15.994444444440887</v>
          </cell>
          <cell r="AE470">
            <v>14.158333333332848</v>
          </cell>
          <cell r="AF470">
            <v>-45330.673611111109</v>
          </cell>
          <cell r="AG470">
            <v>45335.886063218393</v>
          </cell>
          <cell r="AH470">
            <v>45345.341235632186</v>
          </cell>
          <cell r="AI470">
            <v>45364.679166666669</v>
          </cell>
          <cell r="AJ470">
            <v>0.49555436847092493</v>
          </cell>
          <cell r="AK470">
            <v>-1030.2425820707069</v>
          </cell>
          <cell r="AL470">
            <v>26</v>
          </cell>
          <cell r="AM470">
            <v>36</v>
          </cell>
          <cell r="AN470">
            <v>24.206896551724139</v>
          </cell>
          <cell r="AO470">
            <v>30.662068965517239</v>
          </cell>
          <cell r="AP470">
            <v>21.206896551724139</v>
          </cell>
          <cell r="AQ470">
            <v>44</v>
          </cell>
          <cell r="AR470">
            <v>35.200000000000003</v>
          </cell>
          <cell r="AS470">
            <v>30.200000000000003</v>
          </cell>
          <cell r="AT470">
            <v>45365.873611111107</v>
          </cell>
          <cell r="AU470">
            <v>45360.873611111107</v>
          </cell>
          <cell r="AV470"/>
          <cell r="AW470"/>
          <cell r="AX470"/>
          <cell r="AY470"/>
          <cell r="AZ470"/>
          <cell r="BA470"/>
          <cell r="BB470"/>
          <cell r="BC470"/>
          <cell r="BD470" t="str">
            <v>NO COC</v>
          </cell>
          <cell r="BE470" t="str">
            <v>PARTIALLY BILLED</v>
          </cell>
          <cell r="BF470">
            <v>45333.673611111109</v>
          </cell>
          <cell r="BG470">
            <v>-40.673611111109494</v>
          </cell>
          <cell r="BH470"/>
          <cell r="BI470"/>
        </row>
        <row r="471">
          <cell r="E471" t="str">
            <v>X23124719470</v>
          </cell>
          <cell r="F471" t="str">
            <v>PASCUALITO DUBONGCO GUTAY</v>
          </cell>
          <cell r="G471" t="str">
            <v>MANGO, AYALA-ALABANG VILL, MUNTINLUPA</v>
          </cell>
          <cell r="H471" t="str">
            <v>MUNTINLUPA CITY</v>
          </cell>
          <cell r="I471" t="str">
            <v>PARAÑAQUE</v>
          </cell>
          <cell r="J471" t="str">
            <v>with issue sa paghuhukayan</v>
          </cell>
          <cell r="K471" t="str">
            <v>W/ ISSUE</v>
          </cell>
          <cell r="L471" t="str">
            <v>AVECO</v>
          </cell>
          <cell r="M471" t="str">
            <v>FCOMP</v>
          </cell>
          <cell r="N471" t="str">
            <v>RRG</v>
          </cell>
          <cell r="O471">
            <v>288.8</v>
          </cell>
          <cell r="P471"/>
          <cell r="Q471">
            <v>432.6</v>
          </cell>
          <cell r="R471">
            <v>140</v>
          </cell>
          <cell r="S471" t="str">
            <v>NEW</v>
          </cell>
          <cell r="T471">
            <v>1242348.51</v>
          </cell>
          <cell r="U471">
            <v>223674.93</v>
          </cell>
          <cell r="V471"/>
          <cell r="W471">
            <v>0</v>
          </cell>
          <cell r="X471">
            <v>45316.532638888886</v>
          </cell>
          <cell r="Y471">
            <v>45320.645833333336</v>
          </cell>
          <cell r="Z471">
            <v>45323</v>
          </cell>
          <cell r="AA471"/>
          <cell r="AB471">
            <v>45416.361111111109</v>
          </cell>
          <cell r="AC471"/>
          <cell r="AD471">
            <v>99.828472222223354</v>
          </cell>
          <cell r="AE471">
            <v>95.715277777773736</v>
          </cell>
          <cell r="AF471">
            <v>-45416.361111111109</v>
          </cell>
          <cell r="AG471">
            <v>45337.532638888886</v>
          </cell>
          <cell r="AH471">
            <v>45346.932638888888</v>
          </cell>
          <cell r="AI471">
            <v>45366.532638888886</v>
          </cell>
          <cell r="AJ471">
            <v>3.1196397569444798</v>
          </cell>
          <cell r="AK471">
            <v>-908.32722222222219</v>
          </cell>
          <cell r="AL471">
            <v>32</v>
          </cell>
          <cell r="AM471">
            <v>32</v>
          </cell>
          <cell r="AN471">
            <v>24</v>
          </cell>
          <cell r="AO471">
            <v>30.4</v>
          </cell>
          <cell r="AP471">
            <v>21</v>
          </cell>
          <cell r="AQ471">
            <v>50</v>
          </cell>
          <cell r="AR471">
            <v>40</v>
          </cell>
          <cell r="AS471">
            <v>35</v>
          </cell>
          <cell r="AT471">
            <v>45456.361111111109</v>
          </cell>
          <cell r="AU471">
            <v>45451.361111111109</v>
          </cell>
          <cell r="AV471"/>
          <cell r="AW471"/>
          <cell r="AX471"/>
          <cell r="AY471"/>
          <cell r="AZ471"/>
          <cell r="BA471"/>
          <cell r="BB471"/>
          <cell r="BC471"/>
          <cell r="BD471" t="str">
            <v>NO COC</v>
          </cell>
          <cell r="BE471"/>
          <cell r="BF471">
            <v>45419.361111111109</v>
          </cell>
          <cell r="BG471">
            <v>-126.36111111110949</v>
          </cell>
          <cell r="BH471"/>
          <cell r="BI471"/>
        </row>
        <row r="472">
          <cell r="E472" t="str">
            <v>X23114385953</v>
          </cell>
          <cell r="F472" t="str">
            <v>ROMILA DIOSANA RIVERA</v>
          </cell>
          <cell r="G472" t="str">
            <v>PANAPAAN I, PANAPAAN I, BACOOR</v>
          </cell>
          <cell r="H472" t="str">
            <v>BACOOR CITY</v>
          </cell>
          <cell r="I472" t="str">
            <v>DASMA</v>
          </cell>
          <cell r="J472" t="str">
            <v>energize Feb 9, 2024</v>
          </cell>
          <cell r="K472" t="str">
            <v>W/O ISSUE</v>
          </cell>
          <cell r="L472" t="str">
            <v>POWERHOUSE</v>
          </cell>
          <cell r="M472" t="str">
            <v>FCOMP</v>
          </cell>
          <cell r="N472" t="str">
            <v>JSP</v>
          </cell>
          <cell r="O472">
            <v>51.052599999999998</v>
          </cell>
          <cell r="P472"/>
          <cell r="Q472">
            <v>110.12</v>
          </cell>
          <cell r="R472">
            <v>66</v>
          </cell>
          <cell r="S472" t="str">
            <v>NEW</v>
          </cell>
          <cell r="T472">
            <v>442826.3</v>
          </cell>
          <cell r="U472">
            <v>60397.710000000006</v>
          </cell>
          <cell r="V472">
            <v>20126.7</v>
          </cell>
          <cell r="W472">
            <v>0.33323614421805065</v>
          </cell>
          <cell r="X472">
            <v>45314.597916666666</v>
          </cell>
          <cell r="Y472">
            <v>45317.570833333331</v>
          </cell>
          <cell r="Z472">
            <v>45315</v>
          </cell>
          <cell r="AA472"/>
          <cell r="AB472">
            <v>45336.42291666667</v>
          </cell>
          <cell r="AC472"/>
          <cell r="AD472">
            <v>21.825000000004366</v>
          </cell>
          <cell r="AE472">
            <v>18.852083333338669</v>
          </cell>
          <cell r="AF472">
            <v>-45336.42291666667</v>
          </cell>
          <cell r="AG472">
            <v>45334.942987089198</v>
          </cell>
          <cell r="AH472">
            <v>45344.168339201875</v>
          </cell>
          <cell r="AI472">
            <v>45364.597916666666</v>
          </cell>
          <cell r="AJ472">
            <v>0.70116515837118087</v>
          </cell>
          <cell r="AK472">
            <v>-1030.3732481060606</v>
          </cell>
          <cell r="AL472">
            <v>26</v>
          </cell>
          <cell r="AM472">
            <v>34</v>
          </cell>
          <cell r="AN472">
            <v>23.345070422535212</v>
          </cell>
          <cell r="AO472">
            <v>29.570422535211268</v>
          </cell>
          <cell r="AP472">
            <v>20.345070422535212</v>
          </cell>
          <cell r="AQ472">
            <v>44</v>
          </cell>
          <cell r="AR472">
            <v>35.200000000000003</v>
          </cell>
          <cell r="AS472">
            <v>30.200000000000003</v>
          </cell>
          <cell r="AT472">
            <v>45371.622916666667</v>
          </cell>
          <cell r="AU472">
            <v>45366.622916666667</v>
          </cell>
          <cell r="AV472"/>
          <cell r="AW472"/>
          <cell r="AX472"/>
          <cell r="AY472"/>
          <cell r="AZ472"/>
          <cell r="BA472"/>
          <cell r="BB472"/>
          <cell r="BC472"/>
          <cell r="BD472" t="str">
            <v>NO COC</v>
          </cell>
          <cell r="BE472" t="str">
            <v>PARTIALLY BILLED</v>
          </cell>
          <cell r="BF472">
            <v>45339.42291666667</v>
          </cell>
          <cell r="BG472">
            <v>-46.422916666670062</v>
          </cell>
          <cell r="BH472"/>
          <cell r="BI472"/>
        </row>
        <row r="473">
          <cell r="E473" t="str">
            <v>R22964391</v>
          </cell>
          <cell r="F473" t="str">
            <v>JINXI PHILIPPINES REAL ESTATE DEVELOPMENT CORPORATE, SME</v>
          </cell>
          <cell r="G473" t="str">
            <v>JACKSON , PALM COAST MARINA, PARANAQUE</v>
          </cell>
          <cell r="H473" t="str">
            <v>PARAÑAQUE CITY</v>
          </cell>
          <cell r="I473" t="str">
            <v>PARAÑAQUE</v>
          </cell>
          <cell r="J473" t="str">
            <v xml:space="preserve">For Creation of Supplementary Subject </v>
          </cell>
          <cell r="K473" t="str">
            <v>W/ ISSUE</v>
          </cell>
          <cell r="L473" t="str">
            <v>AVECO</v>
          </cell>
          <cell r="M473" t="str">
            <v>FCOMP</v>
          </cell>
          <cell r="N473" t="str">
            <v>RRG</v>
          </cell>
          <cell r="O473">
            <v>235.8109</v>
          </cell>
          <cell r="P473"/>
          <cell r="Q473">
            <v>478.57</v>
          </cell>
          <cell r="R473">
            <v>0</v>
          </cell>
          <cell r="S473" t="str">
            <v>PCA RELOC</v>
          </cell>
          <cell r="T473">
            <v>617923.21</v>
          </cell>
          <cell r="U473">
            <v>261457.41</v>
          </cell>
          <cell r="V473"/>
          <cell r="W473">
            <v>0</v>
          </cell>
          <cell r="X473">
            <v>45321.680555555555</v>
          </cell>
          <cell r="Y473">
            <v>45323.512499999997</v>
          </cell>
          <cell r="Z473">
            <v>45323</v>
          </cell>
          <cell r="AA473"/>
          <cell r="AB473">
            <v>45374.584722222222</v>
          </cell>
          <cell r="AC473"/>
          <cell r="AD473">
            <v>52.904166666667152</v>
          </cell>
          <cell r="AE473">
            <v>51.072222222224809</v>
          </cell>
          <cell r="AF473">
            <v>-45374.584722222222</v>
          </cell>
          <cell r="AG473">
            <v>45344.704651941094</v>
          </cell>
          <cell r="AH473">
            <v>45354.644410977242</v>
          </cell>
          <cell r="AI473">
            <v>45371.680555555555</v>
          </cell>
          <cell r="AJ473">
            <v>1.5246686921296435</v>
          </cell>
          <cell r="AK473">
            <v>-907.49169444444442</v>
          </cell>
          <cell r="AL473">
            <v>32</v>
          </cell>
          <cell r="AM473">
            <v>36</v>
          </cell>
          <cell r="AN473">
            <v>26.024096385542165</v>
          </cell>
          <cell r="AO473">
            <v>32.963855421686745</v>
          </cell>
          <cell r="AP473">
            <v>23.024096385542165</v>
          </cell>
          <cell r="AQ473">
            <v>50</v>
          </cell>
          <cell r="AR473">
            <v>40</v>
          </cell>
          <cell r="AS473">
            <v>35</v>
          </cell>
          <cell r="AT473">
            <v>45414.584722222222</v>
          </cell>
          <cell r="AU473">
            <v>45409.584722222222</v>
          </cell>
          <cell r="AV473"/>
          <cell r="AW473"/>
          <cell r="AX473"/>
          <cell r="AY473"/>
          <cell r="AZ473"/>
          <cell r="BA473"/>
          <cell r="BB473"/>
          <cell r="BC473"/>
          <cell r="BD473" t="str">
            <v>NO COC</v>
          </cell>
          <cell r="BE473"/>
          <cell r="BF473">
            <v>45377.584722222222</v>
          </cell>
          <cell r="BG473">
            <v>-84.584722222221899</v>
          </cell>
          <cell r="BH473"/>
          <cell r="BI473"/>
        </row>
        <row r="474">
          <cell r="E474" t="str">
            <v>X23104201778</v>
          </cell>
          <cell r="F474" t="str">
            <v>LOUELL CHEN LIM</v>
          </cell>
          <cell r="G474" t="str">
            <v>MULTINATIONAL, MULTINATIONAL VILL, PARANAQUE</v>
          </cell>
          <cell r="H474" t="str">
            <v>PARAÑAQUE CITY</v>
          </cell>
          <cell r="I474" t="str">
            <v>PARAÑAQUE</v>
          </cell>
          <cell r="J474"/>
          <cell r="K474"/>
          <cell r="L474" t="str">
            <v>ECOM</v>
          </cell>
          <cell r="M474" t="str">
            <v>TECO</v>
          </cell>
          <cell r="N474" t="str">
            <v>RRG</v>
          </cell>
          <cell r="O474">
            <v>82.116200000000021</v>
          </cell>
          <cell r="P474"/>
          <cell r="Q474">
            <v>143.30000000000001</v>
          </cell>
          <cell r="R474">
            <v>78</v>
          </cell>
          <cell r="S474" t="str">
            <v>MODIFICATION</v>
          </cell>
          <cell r="T474">
            <v>551133.21</v>
          </cell>
          <cell r="U474">
            <v>80787.049999999988</v>
          </cell>
          <cell r="V474">
            <v>29940.240000000002</v>
          </cell>
          <cell r="W474">
            <v>0.37060692276794371</v>
          </cell>
          <cell r="X474">
            <v>45366.672222222223</v>
          </cell>
          <cell r="Y474">
            <v>45373.550694444442</v>
          </cell>
          <cell r="Z474">
            <v>45370</v>
          </cell>
          <cell r="AA474">
            <v>45373.688194444447</v>
          </cell>
          <cell r="AB474">
            <v>45373.688194444447</v>
          </cell>
          <cell r="AC474"/>
          <cell r="AD474">
            <v>7.015972222223354</v>
          </cell>
          <cell r="AE474">
            <v>0.13750000000436557</v>
          </cell>
          <cell r="AF474">
            <v>-45373.688194444447</v>
          </cell>
          <cell r="AG474">
            <v>45387.017292644756</v>
          </cell>
          <cell r="AH474">
            <v>45396.242644757433</v>
          </cell>
          <cell r="AI474">
            <v>45416.672222222223</v>
          </cell>
          <cell r="AJ474">
            <v>0.22540001256916656</v>
          </cell>
          <cell r="AK474">
            <v>-1031.2201862373738</v>
          </cell>
          <cell r="AL474">
            <v>26</v>
          </cell>
          <cell r="AM474">
            <v>34</v>
          </cell>
          <cell r="AN474">
            <v>23.345070422535212</v>
          </cell>
          <cell r="AO474">
            <v>29.570422535211268</v>
          </cell>
          <cell r="AP474">
            <v>20.345070422535212</v>
          </cell>
          <cell r="AQ474">
            <v>44</v>
          </cell>
          <cell r="AR474">
            <v>35.200000000000003</v>
          </cell>
          <cell r="AS474">
            <v>30.200000000000003</v>
          </cell>
          <cell r="AT474">
            <v>45408.888194444444</v>
          </cell>
          <cell r="AU474">
            <v>45403.888194444444</v>
          </cell>
          <cell r="AV474"/>
          <cell r="AW474"/>
          <cell r="AX474"/>
          <cell r="AY474"/>
          <cell r="AZ474"/>
          <cell r="BA474"/>
          <cell r="BB474"/>
          <cell r="BC474"/>
          <cell r="BD474" t="str">
            <v>PAID</v>
          </cell>
          <cell r="BE474" t="str">
            <v>WITH BACKJOB</v>
          </cell>
          <cell r="BF474">
            <v>45376.688194444447</v>
          </cell>
          <cell r="BG474">
            <v>-83.688194444446708</v>
          </cell>
          <cell r="BH474"/>
          <cell r="BI474"/>
        </row>
        <row r="475">
          <cell r="E475" t="str">
            <v>X23124697214</v>
          </cell>
          <cell r="F475" t="str">
            <v>JAI KISHAN CHHATTANI</v>
          </cell>
          <cell r="G475" t="str">
            <v>KAIMITO, MOLAVE PARK VILL, PARANAQUE</v>
          </cell>
          <cell r="H475" t="str">
            <v>PARAÑAQUE CITY</v>
          </cell>
          <cell r="I475" t="str">
            <v>PARAÑAQUE</v>
          </cell>
          <cell r="J475"/>
          <cell r="K475" t="str">
            <v>W/O ISSUE</v>
          </cell>
          <cell r="L475" t="str">
            <v>VJC</v>
          </cell>
          <cell r="M475" t="str">
            <v>TECO</v>
          </cell>
          <cell r="N475" t="str">
            <v>JSB</v>
          </cell>
          <cell r="O475">
            <v>59.022599999999997</v>
          </cell>
          <cell r="P475"/>
          <cell r="Q475">
            <v>964.72</v>
          </cell>
          <cell r="R475">
            <v>106</v>
          </cell>
          <cell r="S475" t="str">
            <v>MODIFICATION</v>
          </cell>
          <cell r="T475">
            <v>446151.99</v>
          </cell>
          <cell r="U475">
            <v>65650.14</v>
          </cell>
          <cell r="V475">
            <v>25966.83</v>
          </cell>
          <cell r="W475">
            <v>0.395533505336013</v>
          </cell>
          <cell r="X475">
            <v>45324.677777777775</v>
          </cell>
          <cell r="Y475">
            <v>45329.331250000003</v>
          </cell>
          <cell r="Z475">
            <v>45328</v>
          </cell>
          <cell r="AA475"/>
          <cell r="AB475">
            <v>45351</v>
          </cell>
          <cell r="AC475">
            <v>45779.588888888888</v>
          </cell>
          <cell r="AD475">
            <v>26.322222222224809</v>
          </cell>
          <cell r="AE475">
            <v>21.66874999999709</v>
          </cell>
          <cell r="AF475">
            <v>428.5888888888876</v>
          </cell>
          <cell r="AG475">
            <v>45347.209692671393</v>
          </cell>
          <cell r="AH475">
            <v>45357.018203309693</v>
          </cell>
          <cell r="AI475">
            <v>45374.677777777775</v>
          </cell>
          <cell r="AJ475">
            <v>0.77321527777785382</v>
          </cell>
          <cell r="AK475">
            <v>7.7925252525252287</v>
          </cell>
          <cell r="AL475">
            <v>40</v>
          </cell>
          <cell r="AM475">
            <v>32</v>
          </cell>
          <cell r="AN475">
            <v>25.531914893617024</v>
          </cell>
          <cell r="AO475">
            <v>32.340425531914896</v>
          </cell>
          <cell r="AP475">
            <v>22.531914893617024</v>
          </cell>
          <cell r="AQ475">
            <v>55</v>
          </cell>
          <cell r="AR475">
            <v>44</v>
          </cell>
          <cell r="AS475">
            <v>39</v>
          </cell>
          <cell r="AT475">
            <v>45395</v>
          </cell>
          <cell r="AU475">
            <v>45390</v>
          </cell>
          <cell r="AV475"/>
          <cell r="AW475"/>
          <cell r="AX475"/>
          <cell r="AY475"/>
          <cell r="AZ475"/>
          <cell r="BA475"/>
          <cell r="BB475"/>
          <cell r="BC475"/>
          <cell r="BD475" t="str">
            <v>PAID</v>
          </cell>
          <cell r="BE475" t="str">
            <v>WITH BACKJOB</v>
          </cell>
          <cell r="BF475">
            <v>45354</v>
          </cell>
          <cell r="BG475">
            <v>-61</v>
          </cell>
          <cell r="BH475"/>
          <cell r="BI475"/>
        </row>
        <row r="476">
          <cell r="E476" t="str">
            <v>X23083396475</v>
          </cell>
          <cell r="F476" t="str">
            <v>PHIL-TOWER CONSORTIUM INC.</v>
          </cell>
          <cell r="G476" t="str">
            <v>ATIS, GOLDEN ACRES SUBD, LAS PINAS CITY</v>
          </cell>
          <cell r="H476" t="str">
            <v>LAS PIÑAS CITY</v>
          </cell>
          <cell r="I476" t="str">
            <v>PARAÑAQUE</v>
          </cell>
          <cell r="J476" t="str">
            <v>2/23/24 - Issue with HOA and Applicant for the count &amp; location of pole to be installed</v>
          </cell>
          <cell r="K476" t="str">
            <v>W/ ISSUE</v>
          </cell>
          <cell r="L476" t="str">
            <v>AVECO</v>
          </cell>
          <cell r="M476" t="str">
            <v>FCOMP</v>
          </cell>
          <cell r="N476" t="str">
            <v>RRG</v>
          </cell>
          <cell r="O476">
            <v>216.9234999999999</v>
          </cell>
          <cell r="P476"/>
          <cell r="Q476">
            <v>468.32</v>
          </cell>
          <cell r="R476">
            <v>51</v>
          </cell>
          <cell r="S476" t="str">
            <v>NEW</v>
          </cell>
          <cell r="T476">
            <v>3809288.4</v>
          </cell>
          <cell r="U476">
            <v>208956.79999999996</v>
          </cell>
          <cell r="V476"/>
          <cell r="W476">
            <v>0</v>
          </cell>
          <cell r="X476">
            <v>45328.651388888888</v>
          </cell>
          <cell r="Y476">
            <v>45336.598611111112</v>
          </cell>
          <cell r="Z476">
            <v>45334</v>
          </cell>
          <cell r="AA476"/>
          <cell r="AB476">
            <v>45388.382638888892</v>
          </cell>
          <cell r="AC476"/>
          <cell r="AD476">
            <v>59.731250000004366</v>
          </cell>
          <cell r="AE476">
            <v>51.784027777779556</v>
          </cell>
          <cell r="AF476">
            <v>-45388.382638888892</v>
          </cell>
          <cell r="AG476">
            <v>45350.682063735512</v>
          </cell>
          <cell r="AH476">
            <v>45360.356910361283</v>
          </cell>
          <cell r="AI476">
            <v>45378.651388888888</v>
          </cell>
          <cell r="AJ476">
            <v>1.7897414981618953</v>
          </cell>
          <cell r="AK476">
            <v>-907.76765277777781</v>
          </cell>
          <cell r="AL476">
            <v>32</v>
          </cell>
          <cell r="AM476">
            <v>34</v>
          </cell>
          <cell r="AN476">
            <v>25.030674846625768</v>
          </cell>
          <cell r="AO476">
            <v>31.70552147239264</v>
          </cell>
          <cell r="AP476">
            <v>22.030674846625768</v>
          </cell>
          <cell r="AQ476">
            <v>50</v>
          </cell>
          <cell r="AR476">
            <v>40</v>
          </cell>
          <cell r="AS476">
            <v>35</v>
          </cell>
          <cell r="AT476">
            <v>45428.382638888892</v>
          </cell>
          <cell r="AU476">
            <v>45423.382638888892</v>
          </cell>
          <cell r="AV476"/>
          <cell r="AW476"/>
          <cell r="AX476"/>
          <cell r="AY476"/>
          <cell r="AZ476"/>
          <cell r="BA476"/>
          <cell r="BB476"/>
          <cell r="BC476"/>
          <cell r="BD476" t="str">
            <v>NO COC</v>
          </cell>
          <cell r="BE476"/>
          <cell r="BF476">
            <v>45391.382638888892</v>
          </cell>
          <cell r="BG476">
            <v>-98.382638888891961</v>
          </cell>
          <cell r="BH476"/>
          <cell r="BI476"/>
        </row>
        <row r="477">
          <cell r="E477" t="str">
            <v>X24010195934</v>
          </cell>
          <cell r="F477" t="str">
            <v>FIBERHOME PHILS., INC.</v>
          </cell>
          <cell r="G477" t="str">
            <v>GOLDRICH BLDG 1, REVILLA BUSINESS PARK, HABAY II, BACOOR</v>
          </cell>
          <cell r="H477" t="str">
            <v>BACOOR CITY</v>
          </cell>
          <cell r="I477" t="str">
            <v>DASMA</v>
          </cell>
          <cell r="J477"/>
          <cell r="K477" t="str">
            <v>W/O ISSUE</v>
          </cell>
          <cell r="L477" t="str">
            <v>AVECO</v>
          </cell>
          <cell r="M477" t="str">
            <v>FCOMP</v>
          </cell>
          <cell r="N477" t="str">
            <v>RRG</v>
          </cell>
          <cell r="O477">
            <v>1.6579999999999999</v>
          </cell>
          <cell r="P477"/>
          <cell r="Q477">
            <v>2.27</v>
          </cell>
          <cell r="R477">
            <v>35</v>
          </cell>
          <cell r="S477" t="str">
            <v>NEW</v>
          </cell>
          <cell r="T477">
            <v>16695.02</v>
          </cell>
          <cell r="U477">
            <v>1292.05</v>
          </cell>
          <cell r="V477"/>
          <cell r="W477">
            <v>0</v>
          </cell>
          <cell r="X477">
            <v>45329.625</v>
          </cell>
          <cell r="Y477">
            <v>45330.572222222225</v>
          </cell>
          <cell r="Z477">
            <v>45334</v>
          </cell>
          <cell r="AA477"/>
          <cell r="AB477">
            <v>45336.551388888889</v>
          </cell>
          <cell r="AC477"/>
          <cell r="AD477">
            <v>6.9263888888890506</v>
          </cell>
          <cell r="AE477">
            <v>5.9791666666642413</v>
          </cell>
          <cell r="AF477">
            <v>-45336.551388888889</v>
          </cell>
          <cell r="AG477">
            <v>45348.399193548386</v>
          </cell>
          <cell r="AH477">
            <v>45357.205645161288</v>
          </cell>
          <cell r="AI477">
            <v>45379.625</v>
          </cell>
          <cell r="AJ477">
            <v>0.23857561728395615</v>
          </cell>
          <cell r="AK477">
            <v>-1133.4137847222223</v>
          </cell>
          <cell r="AL477">
            <v>20</v>
          </cell>
          <cell r="AM477">
            <v>36</v>
          </cell>
          <cell r="AN477">
            <v>21.774193548387096</v>
          </cell>
          <cell r="AO477">
            <v>27.58064516129032</v>
          </cell>
          <cell r="AP477">
            <v>18.774193548387096</v>
          </cell>
          <cell r="AQ477">
            <v>40</v>
          </cell>
          <cell r="AR477">
            <v>32</v>
          </cell>
          <cell r="AS477">
            <v>27</v>
          </cell>
          <cell r="AT477">
            <v>45368.551388888889</v>
          </cell>
          <cell r="AU477">
            <v>45363.551388888889</v>
          </cell>
          <cell r="AV477"/>
          <cell r="AW477"/>
          <cell r="AX477"/>
          <cell r="AY477"/>
          <cell r="AZ477"/>
          <cell r="BA477"/>
          <cell r="BB477"/>
          <cell r="BC477"/>
          <cell r="BD477" t="str">
            <v>NO COC</v>
          </cell>
          <cell r="BE477"/>
          <cell r="BF477">
            <v>45339.551388888889</v>
          </cell>
          <cell r="BG477">
            <v>-46.551388888889051</v>
          </cell>
          <cell r="BH477"/>
          <cell r="BI477"/>
        </row>
        <row r="478">
          <cell r="E478" t="str">
            <v>X23062415222</v>
          </cell>
          <cell r="F478" t="str">
            <v>LILY REAL ESTATE DEVELOPMENT CORPORATION</v>
          </cell>
          <cell r="G478" t="str">
            <v>QUIRINO AVE., TAMBO, PARANAQUE</v>
          </cell>
          <cell r="H478" t="str">
            <v>PARAÑAQUE CITY</v>
          </cell>
          <cell r="I478" t="str">
            <v>PARAÑAQUE</v>
          </cell>
          <cell r="J478"/>
          <cell r="K478"/>
          <cell r="L478" t="str">
            <v>POWERHOUSE</v>
          </cell>
          <cell r="M478" t="str">
            <v>FCOMP</v>
          </cell>
          <cell r="N478" t="str">
            <v>JSP</v>
          </cell>
          <cell r="O478">
            <v>216.3835</v>
          </cell>
          <cell r="P478"/>
          <cell r="Q478">
            <v>321.3</v>
          </cell>
          <cell r="R478">
            <v>750</v>
          </cell>
          <cell r="S478" t="str">
            <v>NEW</v>
          </cell>
          <cell r="T478">
            <v>1944732.07</v>
          </cell>
          <cell r="U478">
            <v>168650.54</v>
          </cell>
          <cell r="V478">
            <v>68882.179999999993</v>
          </cell>
          <cell r="W478">
            <v>0.408431422751448</v>
          </cell>
          <cell r="X478">
            <v>45317.668055555558</v>
          </cell>
          <cell r="Y478">
            <v>45320.379166666666</v>
          </cell>
          <cell r="Z478">
            <v>45323</v>
          </cell>
          <cell r="AA478">
            <v>45323</v>
          </cell>
          <cell r="AB478">
            <v>45322.302083333336</v>
          </cell>
          <cell r="AC478"/>
          <cell r="AD478">
            <v>4.6340277777781012</v>
          </cell>
          <cell r="AE478">
            <v>1.9229166666700621</v>
          </cell>
          <cell r="AF478">
            <v>-45322.302083333336</v>
          </cell>
          <cell r="AG478">
            <v>45333.21644265233</v>
          </cell>
          <cell r="AH478">
            <v>45341.162679211469</v>
          </cell>
          <cell r="AI478">
            <v>45367.668055555558</v>
          </cell>
          <cell r="AJ478">
            <v>0.18737590579711452</v>
          </cell>
          <cell r="AK478">
            <v>-944.2146267361112</v>
          </cell>
          <cell r="AL478">
            <v>30</v>
          </cell>
          <cell r="AM478">
            <v>23</v>
          </cell>
          <cell r="AN478">
            <v>18.548387096774192</v>
          </cell>
          <cell r="AO478">
            <v>23.494623655913976</v>
          </cell>
          <cell r="AP478">
            <v>15.548387096774192</v>
          </cell>
          <cell r="AQ478">
            <v>48</v>
          </cell>
          <cell r="AR478">
            <v>38.400000000000006</v>
          </cell>
          <cell r="AS478">
            <v>33.400000000000006</v>
          </cell>
          <cell r="AT478">
            <v>45360.702083333337</v>
          </cell>
          <cell r="AU478">
            <v>45355.702083333337</v>
          </cell>
          <cell r="AV478"/>
          <cell r="AW478"/>
          <cell r="AX478"/>
          <cell r="AY478"/>
          <cell r="AZ478"/>
          <cell r="BA478"/>
          <cell r="BB478"/>
          <cell r="BC478"/>
          <cell r="BD478" t="str">
            <v>ON GOING MAT RETURN</v>
          </cell>
          <cell r="BE478" t="str">
            <v>PARTIALLY BILLED</v>
          </cell>
          <cell r="BF478">
            <v>45325.302083333336</v>
          </cell>
          <cell r="BG478">
            <v>512.69791666666424</v>
          </cell>
          <cell r="BH478">
            <v>45323</v>
          </cell>
          <cell r="BI478">
            <v>45838</v>
          </cell>
        </row>
        <row r="479">
          <cell r="E479" t="str">
            <v>X24104144935</v>
          </cell>
          <cell r="F479" t="str">
            <v>ALVEO LAND CORP.</v>
          </cell>
          <cell r="G479" t="str">
            <v>ALABANG-ZAPOTE, ALMANZA I, LAS PINAS CITY</v>
          </cell>
          <cell r="H479" t="str">
            <v>LAS PIÑAS CITY</v>
          </cell>
          <cell r="I479" t="str">
            <v>PARAÑAQUE</v>
          </cell>
          <cell r="J479"/>
          <cell r="K479"/>
          <cell r="L479" t="str">
            <v>CHALLENGER</v>
          </cell>
          <cell r="M479" t="str">
            <v>FCOMP</v>
          </cell>
          <cell r="N479" t="str">
            <v>JSP</v>
          </cell>
          <cell r="O479">
            <v>91.298900000000003</v>
          </cell>
          <cell r="P479"/>
          <cell r="Q479">
            <v>244.97</v>
          </cell>
          <cell r="R479">
            <v>267</v>
          </cell>
          <cell r="S479" t="str">
            <v>NEW</v>
          </cell>
          <cell r="T479">
            <v>750005.9</v>
          </cell>
          <cell r="U479">
            <v>73521.38</v>
          </cell>
          <cell r="V479">
            <v>26846.41</v>
          </cell>
          <cell r="W479">
            <v>0.3651510621808241</v>
          </cell>
          <cell r="X479">
            <v>45622.670138888891</v>
          </cell>
          <cell r="Y479">
            <v>45624.363958333335</v>
          </cell>
          <cell r="Z479">
            <v>45625</v>
          </cell>
          <cell r="AA479"/>
          <cell r="AB479">
            <v>45629.6875</v>
          </cell>
          <cell r="AC479"/>
          <cell r="AD479">
            <v>7.0173611111094942</v>
          </cell>
          <cell r="AE479">
            <v>5.3235416666648234</v>
          </cell>
          <cell r="AF479">
            <v>-45629.6875</v>
          </cell>
          <cell r="AG479">
            <v>45641.698110916863</v>
          </cell>
          <cell r="AH479">
            <v>45650.572236790991</v>
          </cell>
          <cell r="AI479">
            <v>45672.670138888891</v>
          </cell>
          <cell r="AJ479">
            <v>0.23892443783063277</v>
          </cell>
          <cell r="AK479">
            <v>-991.94972826086962</v>
          </cell>
          <cell r="AL479">
            <v>28</v>
          </cell>
          <cell r="AM479">
            <v>30</v>
          </cell>
          <cell r="AN479">
            <v>22.027972027972027</v>
          </cell>
          <cell r="AO479">
            <v>27.9020979020979</v>
          </cell>
          <cell r="AP479">
            <v>19.027972027972027</v>
          </cell>
          <cell r="AQ479">
            <v>46</v>
          </cell>
          <cell r="AR479">
            <v>36.800000000000004</v>
          </cell>
          <cell r="AS479">
            <v>31.800000000000004</v>
          </cell>
          <cell r="AT479">
            <v>45666.487500000003</v>
          </cell>
          <cell r="AU479">
            <v>45661.487500000003</v>
          </cell>
          <cell r="AV479"/>
          <cell r="AW479"/>
          <cell r="AX479"/>
          <cell r="AY479"/>
          <cell r="AZ479"/>
          <cell r="BA479"/>
          <cell r="BB479"/>
          <cell r="BC479"/>
          <cell r="BD479" t="str">
            <v>ON GOING MAT RETURN</v>
          </cell>
          <cell r="BE479" t="str">
            <v>PARTIALLY BILLED</v>
          </cell>
          <cell r="BF479">
            <v>45632.6875</v>
          </cell>
          <cell r="BG479">
            <v>-339.6875</v>
          </cell>
          <cell r="BH479"/>
          <cell r="BI479"/>
        </row>
        <row r="480">
          <cell r="E480" t="str">
            <v>X23030848661</v>
          </cell>
          <cell r="F480" t="str">
            <v>MARY JANE VILLAMIEL ANG</v>
          </cell>
          <cell r="G480" t="str">
            <v>GREENWICH, HILLSBOROUGH SUBD, MUNTINLUPA</v>
          </cell>
          <cell r="H480" t="str">
            <v>MUNTINLUPA CITY</v>
          </cell>
          <cell r="I480" t="str">
            <v>PARAÑAQUE</v>
          </cell>
          <cell r="J480" t="str">
            <v>March 9 target Tree Pole Obstruction Task 4</v>
          </cell>
          <cell r="K480" t="str">
            <v>W/ ISSUE</v>
          </cell>
          <cell r="L480" t="str">
            <v>AVECO</v>
          </cell>
          <cell r="M480" t="str">
            <v>FCOMP</v>
          </cell>
          <cell r="N480" t="str">
            <v>RRG</v>
          </cell>
          <cell r="O480">
            <v>234.22669999999991</v>
          </cell>
          <cell r="P480"/>
          <cell r="Q480">
            <v>475.63</v>
          </cell>
          <cell r="R480">
            <v>81.599999999999994</v>
          </cell>
          <cell r="S480" t="str">
            <v>NEW</v>
          </cell>
          <cell r="T480">
            <v>1202434.8700000001</v>
          </cell>
          <cell r="U480">
            <v>241303.99999999997</v>
          </cell>
          <cell r="V480"/>
          <cell r="W480">
            <v>0</v>
          </cell>
          <cell r="X480">
            <v>45334.61041666667</v>
          </cell>
          <cell r="Y480">
            <v>45341.417361111111</v>
          </cell>
          <cell r="Z480">
            <v>45336</v>
          </cell>
          <cell r="AA480"/>
          <cell r="AB480">
            <v>45443.400694444441</v>
          </cell>
          <cell r="AC480"/>
          <cell r="AD480">
            <v>108.79027777777083</v>
          </cell>
          <cell r="AE480">
            <v>101.98333333332994</v>
          </cell>
          <cell r="AF480">
            <v>-45443.400694444441</v>
          </cell>
          <cell r="AG480">
            <v>45356.641091513295</v>
          </cell>
          <cell r="AH480">
            <v>45366.315938139065</v>
          </cell>
          <cell r="AI480">
            <v>45384.61041666667</v>
          </cell>
          <cell r="AJ480">
            <v>3.2597086907677655</v>
          </cell>
          <cell r="AK480">
            <v>-908.86801388888887</v>
          </cell>
          <cell r="AL480">
            <v>32</v>
          </cell>
          <cell r="AM480">
            <v>34</v>
          </cell>
          <cell r="AN480">
            <v>25.030674846625768</v>
          </cell>
          <cell r="AO480">
            <v>31.70552147239264</v>
          </cell>
          <cell r="AP480">
            <v>22.030674846625768</v>
          </cell>
          <cell r="AQ480">
            <v>50</v>
          </cell>
          <cell r="AR480">
            <v>40</v>
          </cell>
          <cell r="AS480">
            <v>35</v>
          </cell>
          <cell r="AT480">
            <v>45483.400694444441</v>
          </cell>
          <cell r="AU480">
            <v>45478.400694444441</v>
          </cell>
          <cell r="AV480"/>
          <cell r="AW480"/>
          <cell r="AX480"/>
          <cell r="AY480"/>
          <cell r="AZ480"/>
          <cell r="BA480"/>
          <cell r="BB480"/>
          <cell r="BC480"/>
          <cell r="BD480" t="str">
            <v>NO COC</v>
          </cell>
          <cell r="BE480"/>
          <cell r="BF480">
            <v>45446.400694444441</v>
          </cell>
          <cell r="BG480">
            <v>-153.40069444444089</v>
          </cell>
          <cell r="BH480"/>
          <cell r="BI480"/>
        </row>
        <row r="481">
          <cell r="E481" t="str">
            <v>X23114535374</v>
          </cell>
          <cell r="F481" t="str">
            <v>CHRISTINA VELORIA MARRS</v>
          </cell>
          <cell r="G481" t="str">
            <v>GREENWICH, HILLSBOROUGH SUBD, MUNTINLUPA</v>
          </cell>
          <cell r="H481" t="str">
            <v>MUNTINLUPA CITY</v>
          </cell>
          <cell r="I481" t="str">
            <v>PARAÑAQUE</v>
          </cell>
          <cell r="J481"/>
          <cell r="K481" t="str">
            <v>W/O ISSUE</v>
          </cell>
          <cell r="L481" t="str">
            <v>AVECO</v>
          </cell>
          <cell r="M481" t="str">
            <v>FCOMP</v>
          </cell>
          <cell r="N481" t="str">
            <v>RRG</v>
          </cell>
          <cell r="O481">
            <v>97.827200000000005</v>
          </cell>
          <cell r="P481"/>
          <cell r="Q481">
            <v>187.1</v>
          </cell>
          <cell r="R481">
            <v>103</v>
          </cell>
          <cell r="S481" t="str">
            <v>MODIFICATION</v>
          </cell>
          <cell r="T481">
            <v>689821.27</v>
          </cell>
          <cell r="U481">
            <v>94466.070000000022</v>
          </cell>
          <cell r="V481"/>
          <cell r="W481">
            <v>0</v>
          </cell>
          <cell r="X481">
            <v>45334.617361111108</v>
          </cell>
          <cell r="Y481">
            <v>45341.416666666664</v>
          </cell>
          <cell r="Z481">
            <v>45336</v>
          </cell>
          <cell r="AA481"/>
          <cell r="AB481">
            <v>45443.40347222222</v>
          </cell>
          <cell r="AC481"/>
          <cell r="AD481">
            <v>108.7861111111124</v>
          </cell>
          <cell r="AE481">
            <v>101.9868055555562</v>
          </cell>
          <cell r="AF481">
            <v>-45443.40347222222</v>
          </cell>
          <cell r="AG481">
            <v>45354.063404276574</v>
          </cell>
          <cell r="AH481">
            <v>45363.049015787365</v>
          </cell>
          <cell r="AI481">
            <v>45384.617361111108</v>
          </cell>
          <cell r="AJ481">
            <v>3.6349205395299578</v>
          </cell>
          <cell r="AK481">
            <v>-1032.8046243686867</v>
          </cell>
          <cell r="AL481">
            <v>26</v>
          </cell>
          <cell r="AM481">
            <v>32</v>
          </cell>
          <cell r="AN481">
            <v>22.446043165467625</v>
          </cell>
          <cell r="AO481">
            <v>28.431654676258994</v>
          </cell>
          <cell r="AP481">
            <v>19.446043165467625</v>
          </cell>
          <cell r="AQ481">
            <v>44</v>
          </cell>
          <cell r="AR481">
            <v>35.200000000000003</v>
          </cell>
          <cell r="AS481">
            <v>30.200000000000003</v>
          </cell>
          <cell r="AT481">
            <v>45478.603472222218</v>
          </cell>
          <cell r="AU481">
            <v>45473.603472222218</v>
          </cell>
          <cell r="AV481"/>
          <cell r="AW481"/>
          <cell r="AX481"/>
          <cell r="AY481"/>
          <cell r="AZ481"/>
          <cell r="BA481"/>
          <cell r="BB481"/>
          <cell r="BC481"/>
          <cell r="BD481" t="str">
            <v>NO COC</v>
          </cell>
          <cell r="BE481"/>
          <cell r="BF481">
            <v>45446.40347222222</v>
          </cell>
          <cell r="BG481">
            <v>-153.40347222222044</v>
          </cell>
          <cell r="BH481"/>
          <cell r="BI481"/>
        </row>
        <row r="482">
          <cell r="E482" t="str">
            <v>X24062486687</v>
          </cell>
          <cell r="F482" t="str">
            <v>E.M. CUERPO, INC.</v>
          </cell>
          <cell r="G482" t="str">
            <v>BLDG. 3, CIUDAD KAUNLARAN, BACOOR</v>
          </cell>
          <cell r="H482" t="str">
            <v>BACOOR CITY</v>
          </cell>
          <cell r="I482" t="str">
            <v>DASMA</v>
          </cell>
          <cell r="J482" t="str">
            <v>manual DT 9/12/24</v>
          </cell>
          <cell r="K482" t="str">
            <v>W/O ISSUE</v>
          </cell>
          <cell r="L482" t="str">
            <v>POWERHOUSE</v>
          </cell>
          <cell r="M482" t="str">
            <v>FCOMP</v>
          </cell>
          <cell r="N482" t="str">
            <v>JSP</v>
          </cell>
          <cell r="O482">
            <v>167.74420000000001</v>
          </cell>
          <cell r="P482"/>
          <cell r="Q482">
            <v>18.350000000000001</v>
          </cell>
          <cell r="R482">
            <v>120</v>
          </cell>
          <cell r="S482" t="str">
            <v>NEW</v>
          </cell>
          <cell r="T482">
            <v>170090.44</v>
          </cell>
          <cell r="U482">
            <v>63802.17</v>
          </cell>
          <cell r="V482"/>
          <cell r="W482">
            <v>0</v>
          </cell>
          <cell r="X482">
            <v>45534.679861111108</v>
          </cell>
          <cell r="Y482">
            <v>45541.631249999999</v>
          </cell>
          <cell r="Z482">
            <v>45539</v>
          </cell>
          <cell r="AA482"/>
          <cell r="AB482">
            <v>45547.549305555556</v>
          </cell>
          <cell r="AC482"/>
          <cell r="AD482">
            <v>12.869444444448163</v>
          </cell>
          <cell r="AE482">
            <v>5.9180555555576575</v>
          </cell>
          <cell r="AF482">
            <v>-45547.549305555556</v>
          </cell>
          <cell r="AG482">
            <v>45552.018844161954</v>
          </cell>
          <cell r="AH482">
            <v>45560.442572975517</v>
          </cell>
          <cell r="AI482">
            <v>45584.679861111108</v>
          </cell>
          <cell r="AJ482">
            <v>0.47456076388902602</v>
          </cell>
          <cell r="AK482">
            <v>-1138.688732638889</v>
          </cell>
          <cell r="AL482">
            <v>20</v>
          </cell>
          <cell r="AM482">
            <v>32</v>
          </cell>
          <cell r="AN482">
            <v>20.33898305084746</v>
          </cell>
          <cell r="AO482">
            <v>25.762711864406779</v>
          </cell>
          <cell r="AP482">
            <v>17.33898305084746</v>
          </cell>
          <cell r="AQ482">
            <v>40</v>
          </cell>
          <cell r="AR482">
            <v>32</v>
          </cell>
          <cell r="AS482">
            <v>27</v>
          </cell>
          <cell r="AT482">
            <v>45579.549305555556</v>
          </cell>
          <cell r="AU482">
            <v>45574.549305555556</v>
          </cell>
          <cell r="AV482"/>
          <cell r="AW482"/>
          <cell r="AX482"/>
          <cell r="AY482"/>
          <cell r="AZ482"/>
          <cell r="BA482"/>
          <cell r="BB482"/>
          <cell r="BC482"/>
          <cell r="BD482" t="str">
            <v>NO COC</v>
          </cell>
          <cell r="BE482"/>
          <cell r="BF482">
            <v>45550.549305555556</v>
          </cell>
          <cell r="BG482">
            <v>-257.5493055555562</v>
          </cell>
          <cell r="BH482"/>
          <cell r="BI482"/>
        </row>
        <row r="483">
          <cell r="E483" t="str">
            <v>X23083204304</v>
          </cell>
          <cell r="F483" t="str">
            <v>HARD DISCOUNT PHILIPPINES, INC.</v>
          </cell>
          <cell r="G483" t="str">
            <v>MACOPA, GOLDEN ACRES SUBD, LAS PINAS CITY</v>
          </cell>
          <cell r="H483" t="str">
            <v>LAS PIÑAS CITY</v>
          </cell>
          <cell r="I483" t="str">
            <v>PARAÑAQUE</v>
          </cell>
          <cell r="J483" t="str">
            <v>March 8 target</v>
          </cell>
          <cell r="K483" t="str">
            <v>W/O ISSUE</v>
          </cell>
          <cell r="L483" t="str">
            <v>AVECO</v>
          </cell>
          <cell r="M483" t="str">
            <v>FCOMP</v>
          </cell>
          <cell r="N483" t="str">
            <v>RRG</v>
          </cell>
          <cell r="O483">
            <v>41.747999999999998</v>
          </cell>
          <cell r="P483"/>
          <cell r="Q483">
            <v>72.819999999999993</v>
          </cell>
          <cell r="R483">
            <v>23</v>
          </cell>
          <cell r="S483" t="str">
            <v>NEW</v>
          </cell>
          <cell r="T483">
            <v>309816.51</v>
          </cell>
          <cell r="U483">
            <v>36840.320000000007</v>
          </cell>
          <cell r="V483"/>
          <cell r="W483">
            <v>0</v>
          </cell>
          <cell r="X483">
            <v>45334.658333333333</v>
          </cell>
          <cell r="Y483">
            <v>45337.546527777777</v>
          </cell>
          <cell r="Z483">
            <v>45336</v>
          </cell>
          <cell r="AA483"/>
          <cell r="AB483">
            <v>45359.315972222219</v>
          </cell>
          <cell r="AC483"/>
          <cell r="AD483">
            <v>24.65763888888614</v>
          </cell>
          <cell r="AE483">
            <v>21.769444444442343</v>
          </cell>
          <cell r="AF483">
            <v>-45359.315972222219</v>
          </cell>
          <cell r="AG483">
            <v>45354.743835192072</v>
          </cell>
          <cell r="AH483">
            <v>45363.899969021062</v>
          </cell>
          <cell r="AI483">
            <v>45384.658333333333</v>
          </cell>
          <cell r="AJ483">
            <v>0.80107546631767779</v>
          </cell>
          <cell r="AK483">
            <v>-1079.9837136243386</v>
          </cell>
          <cell r="AL483">
            <v>23</v>
          </cell>
          <cell r="AM483">
            <v>36</v>
          </cell>
          <cell r="AN483">
            <v>23.085501858736059</v>
          </cell>
          <cell r="AO483">
            <v>29.241635687732341</v>
          </cell>
          <cell r="AP483">
            <v>20.085501858736059</v>
          </cell>
          <cell r="AQ483">
            <v>42</v>
          </cell>
          <cell r="AR483">
            <v>33.6</v>
          </cell>
          <cell r="AS483">
            <v>28.6</v>
          </cell>
          <cell r="AT483">
            <v>45392.915972222218</v>
          </cell>
          <cell r="AU483">
            <v>45387.915972222218</v>
          </cell>
          <cell r="AV483"/>
          <cell r="AW483"/>
          <cell r="AX483"/>
          <cell r="AY483"/>
          <cell r="AZ483"/>
          <cell r="BA483"/>
          <cell r="BB483"/>
          <cell r="BC483"/>
          <cell r="BD483" t="str">
            <v>NO COC</v>
          </cell>
          <cell r="BE483"/>
          <cell r="BF483">
            <v>45362.315972222219</v>
          </cell>
          <cell r="BG483">
            <v>-69.315972222218988</v>
          </cell>
          <cell r="BH483"/>
          <cell r="BI483"/>
        </row>
        <row r="484">
          <cell r="E484" t="str">
            <v>X24010074716</v>
          </cell>
          <cell r="F484" t="str">
            <v>ANGELO DOMINGO TONG</v>
          </cell>
          <cell r="G484" t="str">
            <v>OPENA, BACLARAN, PARANAQUE</v>
          </cell>
          <cell r="H484" t="str">
            <v>PARAÑAQUE CITY</v>
          </cell>
          <cell r="I484" t="str">
            <v>PARAÑAQUE</v>
          </cell>
          <cell r="J484" t="str">
            <v>pole location issue</v>
          </cell>
          <cell r="K484" t="str">
            <v>W/ ISSUE</v>
          </cell>
          <cell r="L484" t="str">
            <v>AVECO</v>
          </cell>
          <cell r="M484" t="str">
            <v>FCOMP</v>
          </cell>
          <cell r="N484" t="str">
            <v>RRG</v>
          </cell>
          <cell r="O484">
            <v>140.31170000000003</v>
          </cell>
          <cell r="P484"/>
          <cell r="Q484">
            <v>300.08</v>
          </cell>
          <cell r="R484">
            <v>48</v>
          </cell>
          <cell r="S484" t="str">
            <v>NEW</v>
          </cell>
          <cell r="T484">
            <v>1224827.6499999999</v>
          </cell>
          <cell r="U484">
            <v>159473.62999999989</v>
          </cell>
          <cell r="V484"/>
          <cell r="W484">
            <v>0</v>
          </cell>
          <cell r="X484">
            <v>45335.318749999999</v>
          </cell>
          <cell r="Y484">
            <v>45341.419444444444</v>
          </cell>
          <cell r="Z484">
            <v>45336</v>
          </cell>
          <cell r="AA484"/>
          <cell r="AB484">
            <v>45443.406944444447</v>
          </cell>
          <cell r="AC484"/>
          <cell r="AD484">
            <v>108.08819444444816</v>
          </cell>
          <cell r="AE484">
            <v>101.98750000000291</v>
          </cell>
          <cell r="AF484">
            <v>-45443.406944444447</v>
          </cell>
          <cell r="AG484">
            <v>45357.187171052632</v>
          </cell>
          <cell r="AH484">
            <v>45366.818749999999</v>
          </cell>
          <cell r="AI484">
            <v>45385.318749999999</v>
          </cell>
          <cell r="AJ484">
            <v>3.2598026895944678</v>
          </cell>
          <cell r="AK484">
            <v>-987.90015096618367</v>
          </cell>
          <cell r="AL484">
            <v>28</v>
          </cell>
          <cell r="AM484">
            <v>36</v>
          </cell>
          <cell r="AN484">
            <v>24.868421052631579</v>
          </cell>
          <cell r="AO484">
            <v>31.499999999999996</v>
          </cell>
          <cell r="AP484">
            <v>21.868421052631579</v>
          </cell>
          <cell r="AQ484">
            <v>46</v>
          </cell>
          <cell r="AR484">
            <v>36.800000000000004</v>
          </cell>
          <cell r="AS484">
            <v>31.800000000000004</v>
          </cell>
          <cell r="AT484">
            <v>45480.20694444445</v>
          </cell>
          <cell r="AU484">
            <v>45475.20694444445</v>
          </cell>
          <cell r="AV484"/>
          <cell r="AW484"/>
          <cell r="AX484"/>
          <cell r="AY484"/>
          <cell r="AZ484"/>
          <cell r="BA484"/>
          <cell r="BB484"/>
          <cell r="BC484"/>
          <cell r="BD484" t="str">
            <v>NO COC</v>
          </cell>
          <cell r="BE484"/>
          <cell r="BF484">
            <v>45446.406944444447</v>
          </cell>
          <cell r="BG484">
            <v>-153.40694444444671</v>
          </cell>
          <cell r="BH484"/>
          <cell r="BI484"/>
        </row>
        <row r="485">
          <cell r="E485" t="str">
            <v>X24062487923</v>
          </cell>
          <cell r="F485" t="str">
            <v>E.M. CUERPO, INC.</v>
          </cell>
          <cell r="G485" t="str">
            <v>BLDG. 4, CIUDAD KAUNLARAN, BACOOR</v>
          </cell>
          <cell r="H485" t="str">
            <v>BACOOR CITY</v>
          </cell>
          <cell r="I485" t="str">
            <v>DASMA</v>
          </cell>
          <cell r="J485"/>
          <cell r="K485"/>
          <cell r="L485" t="str">
            <v>POWERHOUSE</v>
          </cell>
          <cell r="M485" t="str">
            <v>FCOMP</v>
          </cell>
          <cell r="N485" t="str">
            <v>JSP</v>
          </cell>
          <cell r="O485">
            <v>167.74420000000001</v>
          </cell>
          <cell r="P485"/>
          <cell r="Q485">
            <v>37.479999999999997</v>
          </cell>
          <cell r="R485">
            <v>28</v>
          </cell>
          <cell r="S485" t="str">
            <v>NEW</v>
          </cell>
          <cell r="T485">
            <v>397592.73</v>
          </cell>
          <cell r="U485">
            <v>63802.17</v>
          </cell>
          <cell r="V485"/>
          <cell r="W485">
            <v>0</v>
          </cell>
          <cell r="X485">
            <v>45534.688194444447</v>
          </cell>
          <cell r="Y485">
            <v>45539.65625</v>
          </cell>
          <cell r="Z485">
            <v>45539</v>
          </cell>
          <cell r="AA485"/>
          <cell r="AB485">
            <v>45539.668749999997</v>
          </cell>
          <cell r="AC485"/>
          <cell r="AD485">
            <v>4.9805555555503815</v>
          </cell>
          <cell r="AE485">
            <v>1.2499999997089617E-2</v>
          </cell>
          <cell r="AF485">
            <v>-45539.668749999997</v>
          </cell>
          <cell r="AG485">
            <v>45553.462387992833</v>
          </cell>
          <cell r="AH485">
            <v>45562.268839605735</v>
          </cell>
          <cell r="AI485">
            <v>45584.688194444447</v>
          </cell>
          <cell r="AJ485">
            <v>0.17155246913562422</v>
          </cell>
          <cell r="AK485">
            <v>-1138.49171875</v>
          </cell>
          <cell r="AL485">
            <v>20</v>
          </cell>
          <cell r="AM485">
            <v>36</v>
          </cell>
          <cell r="AN485">
            <v>21.774193548387096</v>
          </cell>
          <cell r="AO485">
            <v>27.58064516129032</v>
          </cell>
          <cell r="AP485">
            <v>18.774193548387096</v>
          </cell>
          <cell r="AQ485">
            <v>40</v>
          </cell>
          <cell r="AR485">
            <v>32</v>
          </cell>
          <cell r="AS485">
            <v>27</v>
          </cell>
          <cell r="AT485">
            <v>45571.668749999997</v>
          </cell>
          <cell r="AU485">
            <v>45566.668749999997</v>
          </cell>
          <cell r="AV485"/>
          <cell r="AW485"/>
          <cell r="AX485"/>
          <cell r="AY485"/>
          <cell r="AZ485"/>
          <cell r="BA485"/>
          <cell r="BB485"/>
          <cell r="BC485"/>
          <cell r="BD485" t="str">
            <v>NO COC</v>
          </cell>
          <cell r="BE485"/>
          <cell r="BF485">
            <v>45542.668749999997</v>
          </cell>
          <cell r="BG485">
            <v>-249.66874999999709</v>
          </cell>
          <cell r="BH485"/>
          <cell r="BI485"/>
        </row>
        <row r="486">
          <cell r="E486" t="str">
            <v>X24010080183</v>
          </cell>
          <cell r="F486" t="str">
            <v>MELBERT A MAGKAWAS</v>
          </cell>
          <cell r="G486" t="str">
            <v>PASEO DE LAS PALMAS, SUSANA HEIGHTS SUBD, MUNTINLUPA</v>
          </cell>
          <cell r="H486" t="str">
            <v>MUNTINLUPA CITY</v>
          </cell>
          <cell r="I486" t="str">
            <v>PARAÑAQUE</v>
          </cell>
          <cell r="J486" t="str">
            <v>for sched</v>
          </cell>
          <cell r="K486" t="str">
            <v>W/O ISSUE</v>
          </cell>
          <cell r="L486" t="str">
            <v>POWERHOUSE</v>
          </cell>
          <cell r="M486" t="str">
            <v>FCOMP</v>
          </cell>
          <cell r="N486" t="str">
            <v>JSP</v>
          </cell>
          <cell r="O486">
            <v>49.790199999999992</v>
          </cell>
          <cell r="P486"/>
          <cell r="Q486">
            <v>96.7</v>
          </cell>
          <cell r="R486">
            <v>80</v>
          </cell>
          <cell r="S486" t="str">
            <v>NEW</v>
          </cell>
          <cell r="T486">
            <v>410897.11</v>
          </cell>
          <cell r="U486">
            <v>51890.090000000018</v>
          </cell>
          <cell r="V486">
            <v>13364.97</v>
          </cell>
          <cell r="W486">
            <v>0.2575630529837199</v>
          </cell>
          <cell r="X486">
            <v>45362.654861111114</v>
          </cell>
          <cell r="Y486">
            <v>45365.561805555553</v>
          </cell>
          <cell r="Z486">
            <v>45365</v>
          </cell>
          <cell r="AA486"/>
          <cell r="AB486">
            <v>45387.571527777778</v>
          </cell>
          <cell r="AC486"/>
          <cell r="AD486">
            <v>24.916666666664241</v>
          </cell>
          <cell r="AE486">
            <v>22.009722222224809</v>
          </cell>
          <cell r="AF486">
            <v>-45387.571527777778</v>
          </cell>
          <cell r="AG486">
            <v>45381.955241339252</v>
          </cell>
          <cell r="AH486">
            <v>45390.902009400088</v>
          </cell>
          <cell r="AI486">
            <v>45412.654861111114</v>
          </cell>
          <cell r="AJ486">
            <v>0.83799019607834968</v>
          </cell>
          <cell r="AK486">
            <v>-1080.6564649470899</v>
          </cell>
          <cell r="AL486">
            <v>23</v>
          </cell>
          <cell r="AM486">
            <v>34</v>
          </cell>
          <cell r="AN486">
            <v>22.300380228136884</v>
          </cell>
          <cell r="AO486">
            <v>28.247148288973385</v>
          </cell>
          <cell r="AP486">
            <v>19.300380228136884</v>
          </cell>
          <cell r="AQ486">
            <v>42</v>
          </cell>
          <cell r="AR486">
            <v>33.6</v>
          </cell>
          <cell r="AS486">
            <v>28.6</v>
          </cell>
          <cell r="AT486">
            <v>45421.171527777777</v>
          </cell>
          <cell r="AU486">
            <v>45416.171527777777</v>
          </cell>
          <cell r="AV486"/>
          <cell r="AW486"/>
          <cell r="AX486"/>
          <cell r="AY486"/>
          <cell r="AZ486"/>
          <cell r="BA486"/>
          <cell r="BB486"/>
          <cell r="BC486"/>
          <cell r="BD486" t="str">
            <v>NO COC</v>
          </cell>
          <cell r="BE486"/>
          <cell r="BF486">
            <v>45390.571527777778</v>
          </cell>
          <cell r="BG486">
            <v>-97.571527777778101</v>
          </cell>
          <cell r="BH486"/>
          <cell r="BI486"/>
        </row>
        <row r="487">
          <cell r="E487" t="str">
            <v>X24020364556</v>
          </cell>
          <cell r="F487" t="str">
            <v>NEXTANK CORPORATION</v>
          </cell>
          <cell r="G487" t="str">
            <v>ARTHUR, TAGUIG BAGUMBAYAN INDL ASS INC, TAGUIG CITY</v>
          </cell>
          <cell r="H487" t="str">
            <v>TAGUIG CITY</v>
          </cell>
          <cell r="I487" t="str">
            <v>PARAÑAQUE</v>
          </cell>
          <cell r="J487" t="str">
            <v>2/22/24 - construction bond for TBICAI, for permit application
3/20/24 - Received permit paid by customer; for retirement on 3/21/24
3/21/24 - Retire meter only, 3-167 kVA and service drop were not retired due to other customers being served</v>
          </cell>
          <cell r="K487" t="str">
            <v>W/O ISSUE</v>
          </cell>
          <cell r="L487" t="str">
            <v>VJC</v>
          </cell>
          <cell r="M487" t="str">
            <v>FCOMP</v>
          </cell>
          <cell r="N487" t="str">
            <v>JSB</v>
          </cell>
          <cell r="O487">
            <v>96.140000000000015</v>
          </cell>
          <cell r="P487"/>
          <cell r="Q487">
            <v>964.72</v>
          </cell>
          <cell r="R487">
            <v>0</v>
          </cell>
          <cell r="S487" t="str">
            <v>TERMINATION</v>
          </cell>
          <cell r="T487">
            <v>120878.27</v>
          </cell>
          <cell r="U487">
            <v>120705.45000000001</v>
          </cell>
          <cell r="V487"/>
          <cell r="W487">
            <v>0</v>
          </cell>
          <cell r="X487">
            <v>45336.55972222222</v>
          </cell>
          <cell r="Y487">
            <v>45343.538888888892</v>
          </cell>
          <cell r="Z487">
            <v>45337</v>
          </cell>
          <cell r="AA487"/>
          <cell r="AB487">
            <v>45374</v>
          </cell>
          <cell r="AC487"/>
          <cell r="AD487">
            <v>37.440277777779556</v>
          </cell>
          <cell r="AE487">
            <v>30.461111111108039</v>
          </cell>
          <cell r="AF487">
            <v>-45374</v>
          </cell>
          <cell r="AG487">
            <v>45361.39477376861</v>
          </cell>
          <cell r="AH487">
            <v>45371.817454180986</v>
          </cell>
          <cell r="AI487">
            <v>45386.55972222222</v>
          </cell>
          <cell r="AJ487">
            <v>1.0088074845679491</v>
          </cell>
          <cell r="AK487">
            <v>-824.9818181818182</v>
          </cell>
          <cell r="AL487">
            <v>40</v>
          </cell>
          <cell r="AM487">
            <v>36</v>
          </cell>
          <cell r="AN487">
            <v>27.835051546391753</v>
          </cell>
          <cell r="AO487">
            <v>35.257731958762882</v>
          </cell>
          <cell r="AP487">
            <v>24.835051546391753</v>
          </cell>
          <cell r="AQ487">
            <v>55</v>
          </cell>
          <cell r="AR487">
            <v>44</v>
          </cell>
          <cell r="AS487">
            <v>39</v>
          </cell>
          <cell r="AT487">
            <v>45418</v>
          </cell>
          <cell r="AU487">
            <v>45413</v>
          </cell>
          <cell r="AV487"/>
          <cell r="AW487"/>
          <cell r="AX487"/>
          <cell r="AY487"/>
          <cell r="AZ487"/>
          <cell r="BA487"/>
          <cell r="BB487"/>
          <cell r="BC487"/>
          <cell r="BD487" t="str">
            <v>FOR AUDIT</v>
          </cell>
          <cell r="BE487"/>
          <cell r="BF487">
            <v>45377</v>
          </cell>
          <cell r="BG487">
            <v>499</v>
          </cell>
          <cell r="BH487">
            <v>45374</v>
          </cell>
          <cell r="BI487">
            <v>45876</v>
          </cell>
        </row>
        <row r="488">
          <cell r="E488" t="str">
            <v>R22502379</v>
          </cell>
          <cell r="F488" t="str">
            <v xml:space="preserve">WOODRIDGE PROPERTIES INC., </v>
          </cell>
          <cell r="G488" t="str">
            <v>BLOCK 7, DANAROSE RESIDENCES, BACOOR</v>
          </cell>
          <cell r="H488" t="str">
            <v>BACOOR CITY</v>
          </cell>
          <cell r="I488" t="str">
            <v>DASMA</v>
          </cell>
          <cell r="J488"/>
          <cell r="K488" t="str">
            <v>W/O ISSUE</v>
          </cell>
          <cell r="L488" t="str">
            <v>AVECO</v>
          </cell>
          <cell r="M488" t="str">
            <v>FCOMP</v>
          </cell>
          <cell r="N488" t="str">
            <v>RRG</v>
          </cell>
          <cell r="O488">
            <v>27.938700000000001</v>
          </cell>
          <cell r="P488"/>
          <cell r="Q488">
            <v>51.52</v>
          </cell>
          <cell r="R488">
            <v>0</v>
          </cell>
          <cell r="S488" t="str">
            <v>PCA RELOC</v>
          </cell>
          <cell r="T488">
            <v>141479.35999999999</v>
          </cell>
          <cell r="U488">
            <v>25349.620000000003</v>
          </cell>
          <cell r="V488"/>
          <cell r="W488">
            <v>0</v>
          </cell>
          <cell r="X488">
            <v>45336.681944444441</v>
          </cell>
          <cell r="Y488">
            <v>45345.612500000003</v>
          </cell>
          <cell r="Z488">
            <v>45341</v>
          </cell>
          <cell r="AA488"/>
          <cell r="AB488">
            <v>45490.334722222222</v>
          </cell>
          <cell r="AC488"/>
          <cell r="AD488">
            <v>153.65277777778101</v>
          </cell>
          <cell r="AE488">
            <v>144.72222222221899</v>
          </cell>
          <cell r="AF488">
            <v>-45490.334722222222</v>
          </cell>
          <cell r="AG488">
            <v>45356.76744630318</v>
          </cell>
          <cell r="AH488">
            <v>45365.92358013217</v>
          </cell>
          <cell r="AI488">
            <v>45386.681944444441</v>
          </cell>
          <cell r="AJ488">
            <v>4.99185956790134</v>
          </cell>
          <cell r="AK488">
            <v>-1083.1032076719578</v>
          </cell>
          <cell r="AL488">
            <v>23</v>
          </cell>
          <cell r="AM488">
            <v>36</v>
          </cell>
          <cell r="AN488">
            <v>23.085501858736059</v>
          </cell>
          <cell r="AO488">
            <v>29.241635687732341</v>
          </cell>
          <cell r="AP488">
            <v>20.085501858736059</v>
          </cell>
          <cell r="AQ488">
            <v>42</v>
          </cell>
          <cell r="AR488">
            <v>33.6</v>
          </cell>
          <cell r="AS488">
            <v>28.6</v>
          </cell>
          <cell r="AT488">
            <v>45523.93472222222</v>
          </cell>
          <cell r="AU488">
            <v>45518.93472222222</v>
          </cell>
          <cell r="AV488"/>
          <cell r="AW488"/>
          <cell r="AX488"/>
          <cell r="AY488"/>
          <cell r="AZ488"/>
          <cell r="BA488"/>
          <cell r="BB488"/>
          <cell r="BC488"/>
          <cell r="BD488" t="str">
            <v>NO COC</v>
          </cell>
          <cell r="BE488"/>
          <cell r="BF488">
            <v>45493.334722222222</v>
          </cell>
          <cell r="BG488">
            <v>-200.3347222222219</v>
          </cell>
          <cell r="BH488"/>
          <cell r="BI488"/>
        </row>
        <row r="489">
          <cell r="E489" t="str">
            <v>X23114532923</v>
          </cell>
          <cell r="F489" t="str">
            <v>MARY JANE VALERIE CHUA DEL VALLE-AMORA</v>
          </cell>
          <cell r="G489" t="str">
            <v>SARANGANI ST, AYALA-ALABANG VILL, MUNTINLUPA</v>
          </cell>
          <cell r="H489" t="str">
            <v>MUNTINLUPA CITY</v>
          </cell>
          <cell r="I489" t="str">
            <v>PARAÑAQUE</v>
          </cell>
          <cell r="J489" t="str">
            <v xml:space="preserve">Installation of pole will be cancelled but Uprate of DT Completed </v>
          </cell>
          <cell r="K489" t="str">
            <v>W/ ISSUE</v>
          </cell>
          <cell r="L489" t="str">
            <v>AVECO</v>
          </cell>
          <cell r="M489" t="str">
            <v>FCOMP</v>
          </cell>
          <cell r="N489" t="str">
            <v>RRG</v>
          </cell>
          <cell r="O489">
            <v>88.879600000000011</v>
          </cell>
          <cell r="P489"/>
          <cell r="Q489">
            <v>180.27</v>
          </cell>
          <cell r="R489">
            <v>64.5</v>
          </cell>
          <cell r="S489" t="str">
            <v>MODIFICATION</v>
          </cell>
          <cell r="T489">
            <v>519409.5</v>
          </cell>
          <cell r="U489">
            <v>91354.219999999987</v>
          </cell>
          <cell r="V489"/>
          <cell r="W489">
            <v>0</v>
          </cell>
          <cell r="X489">
            <v>45337.765972222223</v>
          </cell>
          <cell r="Y489">
            <v>45343.634027777778</v>
          </cell>
          <cell r="Z489">
            <v>45342</v>
          </cell>
          <cell r="AA489"/>
          <cell r="AB489">
            <v>45374.59097222222</v>
          </cell>
          <cell r="AC489"/>
          <cell r="AD489">
            <v>36.82499999999709</v>
          </cell>
          <cell r="AE489">
            <v>30.956944444442343</v>
          </cell>
          <cell r="AF489">
            <v>-45374.59097222222</v>
          </cell>
          <cell r="AG489">
            <v>45358.111042644756</v>
          </cell>
          <cell r="AH489">
            <v>45367.336394757433</v>
          </cell>
          <cell r="AI489">
            <v>45387.765972222223</v>
          </cell>
          <cell r="AJ489">
            <v>1.1830656108596349</v>
          </cell>
          <cell r="AK489">
            <v>-1031.2407039141415</v>
          </cell>
          <cell r="AL489">
            <v>26</v>
          </cell>
          <cell r="AM489">
            <v>34</v>
          </cell>
          <cell r="AN489">
            <v>23.345070422535212</v>
          </cell>
          <cell r="AO489">
            <v>29.570422535211268</v>
          </cell>
          <cell r="AP489">
            <v>20.345070422535212</v>
          </cell>
          <cell r="AQ489">
            <v>44</v>
          </cell>
          <cell r="AR489">
            <v>35.200000000000003</v>
          </cell>
          <cell r="AS489">
            <v>30.200000000000003</v>
          </cell>
          <cell r="AT489">
            <v>45409.790972222218</v>
          </cell>
          <cell r="AU489">
            <v>45404.790972222218</v>
          </cell>
          <cell r="AV489"/>
          <cell r="AW489"/>
          <cell r="AX489"/>
          <cell r="AY489"/>
          <cell r="AZ489"/>
          <cell r="BA489"/>
          <cell r="BB489"/>
          <cell r="BC489"/>
          <cell r="BD489" t="str">
            <v>NO COC</v>
          </cell>
          <cell r="BE489"/>
          <cell r="BF489">
            <v>45377.59097222222</v>
          </cell>
          <cell r="BG489">
            <v>-84.590972222220444</v>
          </cell>
          <cell r="BH489"/>
          <cell r="BI489"/>
        </row>
        <row r="490">
          <cell r="E490" t="str">
            <v>X23083418925</v>
          </cell>
          <cell r="F490" t="str">
            <v>MARIA CLARITA PASCUAL ARELLANO</v>
          </cell>
          <cell r="G490" t="str">
            <v>BLOCK 10, AFP OVAI PH 1, TAGUIG CITY</v>
          </cell>
          <cell r="H490" t="str">
            <v>TAGUIG CITY</v>
          </cell>
          <cell r="I490" t="str">
            <v>PARAÑAQUE</v>
          </cell>
          <cell r="J490" t="str">
            <v>2/29/24 - Pending energization due to GROW from AFPOVAI
3/21/24 - Receive copy of signed GROW; for sched of energization (3/22)</v>
          </cell>
          <cell r="K490" t="str">
            <v>W/O ISSUE</v>
          </cell>
          <cell r="L490" t="str">
            <v>VJC</v>
          </cell>
          <cell r="M490" t="str">
            <v>FCOMP</v>
          </cell>
          <cell r="N490" t="str">
            <v>JSB</v>
          </cell>
          <cell r="O490">
            <v>46.838500000000003</v>
          </cell>
          <cell r="P490"/>
          <cell r="Q490">
            <v>964.72</v>
          </cell>
          <cell r="R490">
            <v>36</v>
          </cell>
          <cell r="S490" t="str">
            <v>NEW</v>
          </cell>
          <cell r="T490">
            <v>335786.03</v>
          </cell>
          <cell r="U490">
            <v>46945.489999999991</v>
          </cell>
          <cell r="V490"/>
          <cell r="W490">
            <v>0</v>
          </cell>
          <cell r="X490">
            <v>45337.780555555553</v>
          </cell>
          <cell r="Y490">
            <v>45341.42083333333</v>
          </cell>
          <cell r="Z490">
            <v>45338</v>
          </cell>
          <cell r="AA490">
            <v>45351</v>
          </cell>
          <cell r="AB490">
            <v>45351.792361111111</v>
          </cell>
          <cell r="AC490"/>
          <cell r="AD490">
            <v>14.011805555557657</v>
          </cell>
          <cell r="AE490">
            <v>10.371527777781012</v>
          </cell>
          <cell r="AF490">
            <v>-45351.792361111111</v>
          </cell>
          <cell r="AG490">
            <v>45362.615607101943</v>
          </cell>
          <cell r="AH490">
            <v>45373.038287514319</v>
          </cell>
          <cell r="AI490">
            <v>45387.780555555553</v>
          </cell>
          <cell r="AJ490">
            <v>0.37754031635808127</v>
          </cell>
          <cell r="AK490">
            <v>-824.57804292929291</v>
          </cell>
          <cell r="AL490">
            <v>40</v>
          </cell>
          <cell r="AM490">
            <v>36</v>
          </cell>
          <cell r="AN490">
            <v>27.835051546391753</v>
          </cell>
          <cell r="AO490">
            <v>35.257731958762882</v>
          </cell>
          <cell r="AP490">
            <v>24.835051546391753</v>
          </cell>
          <cell r="AQ490">
            <v>55</v>
          </cell>
          <cell r="AR490">
            <v>44</v>
          </cell>
          <cell r="AS490">
            <v>39</v>
          </cell>
          <cell r="AT490">
            <v>45395.792361111111</v>
          </cell>
          <cell r="AU490">
            <v>45390.792361111111</v>
          </cell>
          <cell r="AV490"/>
          <cell r="AW490"/>
          <cell r="AX490"/>
          <cell r="AY490"/>
          <cell r="AZ490"/>
          <cell r="BA490"/>
          <cell r="BB490"/>
          <cell r="BC490"/>
          <cell r="BD490" t="str">
            <v>FOR AUDIT</v>
          </cell>
          <cell r="BE490"/>
          <cell r="BF490">
            <v>45354.792361111111</v>
          </cell>
          <cell r="BG490">
            <v>501.20763888888905</v>
          </cell>
          <cell r="BH490">
            <v>45351</v>
          </cell>
          <cell r="BI490">
            <v>45856</v>
          </cell>
        </row>
        <row r="491">
          <cell r="E491" t="str">
            <v>X23020530364</v>
          </cell>
          <cell r="F491" t="str">
            <v>MIGS VENTURES ASIA, INC.</v>
          </cell>
          <cell r="G491" t="str">
            <v>MOLINO IV, MOLINO IV, BACOOR</v>
          </cell>
          <cell r="H491" t="str">
            <v>BACOOR CITY</v>
          </cell>
          <cell r="I491" t="str">
            <v>DASMA</v>
          </cell>
          <cell r="J491"/>
          <cell r="K491" t="str">
            <v>W/O ISSUE</v>
          </cell>
          <cell r="L491" t="str">
            <v>POWERHOUSE</v>
          </cell>
          <cell r="M491" t="str">
            <v>FCOMP</v>
          </cell>
          <cell r="N491" t="str">
            <v>JSP</v>
          </cell>
          <cell r="O491">
            <v>33.662099999999995</v>
          </cell>
          <cell r="P491"/>
          <cell r="Q491">
            <v>90.88</v>
          </cell>
          <cell r="R491">
            <v>30</v>
          </cell>
          <cell r="S491" t="str">
            <v>NEW</v>
          </cell>
          <cell r="T491">
            <v>291132.51</v>
          </cell>
          <cell r="U491">
            <v>51340.280000000006</v>
          </cell>
          <cell r="V491"/>
          <cell r="W491">
            <v>0</v>
          </cell>
          <cell r="X491">
            <v>45352.600694444445</v>
          </cell>
          <cell r="Y491">
            <v>45358.364583333336</v>
          </cell>
          <cell r="Z491">
            <v>45356</v>
          </cell>
          <cell r="AA491"/>
          <cell r="AB491">
            <v>45362.697222222225</v>
          </cell>
          <cell r="AC491"/>
          <cell r="AD491">
            <v>10.096527777779556</v>
          </cell>
          <cell r="AE491">
            <v>4.3326388888890506</v>
          </cell>
          <cell r="AF491">
            <v>-45362.697222222225</v>
          </cell>
          <cell r="AG491">
            <v>45372.686196303184</v>
          </cell>
          <cell r="AH491">
            <v>45381.842330132175</v>
          </cell>
          <cell r="AI491">
            <v>45402.600694444445</v>
          </cell>
          <cell r="AJ491">
            <v>0.32801521403655798</v>
          </cell>
          <cell r="AK491">
            <v>-1080.0642195767196</v>
          </cell>
          <cell r="AL491">
            <v>23</v>
          </cell>
          <cell r="AM491">
            <v>36</v>
          </cell>
          <cell r="AN491">
            <v>23.085501858736059</v>
          </cell>
          <cell r="AO491">
            <v>29.241635687732341</v>
          </cell>
          <cell r="AP491">
            <v>20.085501858736059</v>
          </cell>
          <cell r="AQ491">
            <v>42</v>
          </cell>
          <cell r="AR491">
            <v>33.6</v>
          </cell>
          <cell r="AS491">
            <v>28.6</v>
          </cell>
          <cell r="AT491">
            <v>45396.297222222223</v>
          </cell>
          <cell r="AU491">
            <v>45391.297222222223</v>
          </cell>
          <cell r="AV491"/>
          <cell r="AW491"/>
          <cell r="AX491"/>
          <cell r="AY491"/>
          <cell r="AZ491"/>
          <cell r="BA491"/>
          <cell r="BB491"/>
          <cell r="BC491"/>
          <cell r="BD491" t="str">
            <v>NO COC</v>
          </cell>
          <cell r="BE491"/>
          <cell r="BF491">
            <v>45365.697222222225</v>
          </cell>
          <cell r="BG491">
            <v>-72.697222222224809</v>
          </cell>
          <cell r="BH491"/>
          <cell r="BI491"/>
        </row>
        <row r="492">
          <cell r="E492" t="str">
            <v>X23093637504</v>
          </cell>
          <cell r="F492" t="str">
            <v>FIRST SHELTER VENTURES &amp; REALTY CORPORATION</v>
          </cell>
          <cell r="G492" t="str">
            <v>GUATEMALA, BETTER LIVING SUBD, PARANAQUE</v>
          </cell>
          <cell r="H492" t="str">
            <v>PARAÑAQUE CITY</v>
          </cell>
          <cell r="I492" t="str">
            <v>PARAÑAQUE</v>
          </cell>
          <cell r="J492"/>
          <cell r="K492" t="str">
            <v>W/O ISSUE</v>
          </cell>
          <cell r="L492" t="str">
            <v>POWERHOUSE</v>
          </cell>
          <cell r="M492" t="str">
            <v>FCOMP</v>
          </cell>
          <cell r="N492" t="str">
            <v>JSP</v>
          </cell>
          <cell r="O492">
            <v>64.238700000000009</v>
          </cell>
          <cell r="P492"/>
          <cell r="Q492">
            <v>153.07</v>
          </cell>
          <cell r="R492">
            <v>110</v>
          </cell>
          <cell r="S492" t="str">
            <v>NEW</v>
          </cell>
          <cell r="T492">
            <v>679820.31</v>
          </cell>
          <cell r="U492">
            <v>87227.939999999988</v>
          </cell>
          <cell r="V492">
            <v>30254.94</v>
          </cell>
          <cell r="W492">
            <v>0.346849186166726</v>
          </cell>
          <cell r="X492">
            <v>45338.725694444445</v>
          </cell>
          <cell r="Y492">
            <v>45341.427777777775</v>
          </cell>
          <cell r="Z492">
            <v>45341</v>
          </cell>
          <cell r="AA492"/>
          <cell r="AB492">
            <v>45344.663888888892</v>
          </cell>
          <cell r="AC492"/>
          <cell r="AD492">
            <v>5.9381944444467081</v>
          </cell>
          <cell r="AE492">
            <v>3.2361111111167702</v>
          </cell>
          <cell r="AF492">
            <v>-45344.663888888892</v>
          </cell>
          <cell r="AG492">
            <v>45358.171737609911</v>
          </cell>
          <cell r="AH492">
            <v>45367.157349120702</v>
          </cell>
          <cell r="AI492">
            <v>45388.725694444445</v>
          </cell>
          <cell r="AJ492">
            <v>0.19841563167742604</v>
          </cell>
          <cell r="AK492">
            <v>-1030.560542929293</v>
          </cell>
          <cell r="AL492">
            <v>26</v>
          </cell>
          <cell r="AM492">
            <v>32</v>
          </cell>
          <cell r="AN492">
            <v>22.446043165467625</v>
          </cell>
          <cell r="AO492">
            <v>28.431654676258994</v>
          </cell>
          <cell r="AP492">
            <v>19.446043165467625</v>
          </cell>
          <cell r="AQ492">
            <v>44</v>
          </cell>
          <cell r="AR492">
            <v>35.200000000000003</v>
          </cell>
          <cell r="AS492">
            <v>30.200000000000003</v>
          </cell>
          <cell r="AT492">
            <v>45379.863888888889</v>
          </cell>
          <cell r="AU492">
            <v>45374.863888888889</v>
          </cell>
          <cell r="AV492"/>
          <cell r="AW492"/>
          <cell r="AX492"/>
          <cell r="AY492"/>
          <cell r="AZ492"/>
          <cell r="BA492"/>
          <cell r="BB492"/>
          <cell r="BC492"/>
          <cell r="BD492" t="str">
            <v>NO COC</v>
          </cell>
          <cell r="BE492" t="str">
            <v>PARTIALLY BILLED</v>
          </cell>
          <cell r="BF492">
            <v>45347.663888888892</v>
          </cell>
          <cell r="BG492">
            <v>-54.663888888891961</v>
          </cell>
          <cell r="BH492"/>
          <cell r="BI492"/>
        </row>
        <row r="493">
          <cell r="E493" t="str">
            <v>X23114450999</v>
          </cell>
          <cell r="F493" t="str">
            <v>LORETO TABUADA AGUILLON</v>
          </cell>
          <cell r="G493" t="str">
            <v>BUENSUCESO, PARANAQUE GREEN HEIGHTS, PARANAQUE</v>
          </cell>
          <cell r="H493" t="str">
            <v>PARAÑAQUE CITY</v>
          </cell>
          <cell r="I493" t="str">
            <v>PARAÑAQUE</v>
          </cell>
          <cell r="J493" t="str">
            <v>dig march 2</v>
          </cell>
          <cell r="K493" t="str">
            <v>W/O ISSUE</v>
          </cell>
          <cell r="L493" t="str">
            <v>VJC</v>
          </cell>
          <cell r="M493" t="str">
            <v>FCOMP</v>
          </cell>
          <cell r="N493" t="str">
            <v>JSB</v>
          </cell>
          <cell r="O493">
            <v>67.17</v>
          </cell>
          <cell r="P493"/>
          <cell r="Q493">
            <v>964.72</v>
          </cell>
          <cell r="R493">
            <v>35</v>
          </cell>
          <cell r="S493" t="str">
            <v>MODIFICATION</v>
          </cell>
          <cell r="T493">
            <v>318711.93</v>
          </cell>
          <cell r="U493">
            <v>52343.54</v>
          </cell>
          <cell r="V493"/>
          <cell r="W493">
            <v>0</v>
          </cell>
          <cell r="X493">
            <v>45343.444444444445</v>
          </cell>
          <cell r="Y493">
            <v>45348.511805555558</v>
          </cell>
          <cell r="Z493">
            <v>45345</v>
          </cell>
          <cell r="AA493"/>
          <cell r="AB493">
            <v>45364.628472222219</v>
          </cell>
          <cell r="AC493"/>
          <cell r="AD493">
            <v>21.184027777773736</v>
          </cell>
          <cell r="AE493">
            <v>16.116666666661331</v>
          </cell>
          <cell r="AF493">
            <v>-45364.628472222219</v>
          </cell>
          <cell r="AG493">
            <v>45368.279495990835</v>
          </cell>
          <cell r="AH493">
            <v>45378.702176403211</v>
          </cell>
          <cell r="AI493">
            <v>45393.444444444445</v>
          </cell>
          <cell r="AJ493">
            <v>0.57079185956779233</v>
          </cell>
          <cell r="AK493">
            <v>-824.81142676767672</v>
          </cell>
          <cell r="AL493">
            <v>40</v>
          </cell>
          <cell r="AM493">
            <v>36</v>
          </cell>
          <cell r="AN493">
            <v>27.835051546391753</v>
          </cell>
          <cell r="AO493">
            <v>35.257731958762882</v>
          </cell>
          <cell r="AP493">
            <v>24.835051546391753</v>
          </cell>
          <cell r="AQ493">
            <v>55</v>
          </cell>
          <cell r="AR493">
            <v>44</v>
          </cell>
          <cell r="AS493">
            <v>39</v>
          </cell>
          <cell r="AT493">
            <v>45408.628472222219</v>
          </cell>
          <cell r="AU493">
            <v>45403.628472222219</v>
          </cell>
          <cell r="AV493"/>
          <cell r="AW493"/>
          <cell r="AX493"/>
          <cell r="AY493"/>
          <cell r="AZ493"/>
          <cell r="BA493"/>
          <cell r="BB493"/>
          <cell r="BC493"/>
          <cell r="BD493" t="str">
            <v>NO COC</v>
          </cell>
          <cell r="BE493"/>
          <cell r="BF493">
            <v>45367.628472222219</v>
          </cell>
          <cell r="BG493">
            <v>-74.628472222218988</v>
          </cell>
          <cell r="BH493"/>
          <cell r="BI493"/>
        </row>
        <row r="494">
          <cell r="E494" t="str">
            <v>X23093592454</v>
          </cell>
          <cell r="F494" t="str">
            <v>WALTERMART VENTURES, INC.</v>
          </cell>
          <cell r="G494" t="str">
            <v>KM 18, EAST SERVICE RD, PARANAQUE</v>
          </cell>
          <cell r="H494" t="str">
            <v>PARAÑAQUE CITY</v>
          </cell>
          <cell r="I494" t="str">
            <v>PARAÑAQUE</v>
          </cell>
          <cell r="J494"/>
          <cell r="K494" t="str">
            <v>W/O ISSUE</v>
          </cell>
          <cell r="L494" t="str">
            <v>POWERHOUSE</v>
          </cell>
          <cell r="M494" t="str">
            <v>FCOMP</v>
          </cell>
          <cell r="N494" t="str">
            <v>JSP</v>
          </cell>
          <cell r="O494">
            <v>64.163300000000007</v>
          </cell>
          <cell r="P494"/>
          <cell r="Q494">
            <v>262.08</v>
          </cell>
          <cell r="R494">
            <v>2125</v>
          </cell>
          <cell r="S494" t="str">
            <v>MODIFICATION</v>
          </cell>
          <cell r="T494">
            <v>836962.15</v>
          </cell>
          <cell r="U494">
            <v>50003.68</v>
          </cell>
          <cell r="V494"/>
          <cell r="W494">
            <v>0</v>
          </cell>
          <cell r="X494">
            <v>45414.679166666669</v>
          </cell>
          <cell r="Y494">
            <v>45415.506249999999</v>
          </cell>
          <cell r="Z494">
            <v>45415</v>
          </cell>
          <cell r="AA494"/>
          <cell r="AB494">
            <v>45420.27847222222</v>
          </cell>
          <cell r="AC494"/>
          <cell r="AD494">
            <v>5.5993055555518367</v>
          </cell>
          <cell r="AE494">
            <v>4.7722222222218988</v>
          </cell>
          <cell r="AF494">
            <v>-45420.27847222222</v>
          </cell>
          <cell r="AG494">
            <v>45428.085416666669</v>
          </cell>
          <cell r="AH494">
            <v>45435.460416666669</v>
          </cell>
          <cell r="AI494">
            <v>45464.679166666669</v>
          </cell>
          <cell r="AJ494">
            <v>0.25596825396808398</v>
          </cell>
          <cell r="AK494">
            <v>-987.3973580917874</v>
          </cell>
          <cell r="AL494">
            <v>28</v>
          </cell>
          <cell r="AM494">
            <v>20</v>
          </cell>
          <cell r="AN494">
            <v>16.406250000000004</v>
          </cell>
          <cell r="AO494">
            <v>20.781250000000004</v>
          </cell>
          <cell r="AP494">
            <v>13.406250000000004</v>
          </cell>
          <cell r="AQ494">
            <v>46</v>
          </cell>
          <cell r="AR494">
            <v>36.800000000000004</v>
          </cell>
          <cell r="AS494">
            <v>31.800000000000004</v>
          </cell>
          <cell r="AT494">
            <v>45457.078472222223</v>
          </cell>
          <cell r="AU494">
            <v>45452.078472222223</v>
          </cell>
          <cell r="AV494"/>
          <cell r="AW494"/>
          <cell r="AX494"/>
          <cell r="AY494"/>
          <cell r="AZ494"/>
          <cell r="BA494"/>
          <cell r="BB494"/>
          <cell r="BC494"/>
          <cell r="BD494" t="str">
            <v>NO COC</v>
          </cell>
          <cell r="BE494"/>
          <cell r="BF494">
            <v>45423.27847222222</v>
          </cell>
          <cell r="BG494">
            <v>-130.27847222222044</v>
          </cell>
          <cell r="BH494"/>
          <cell r="BI494"/>
        </row>
        <row r="495">
          <cell r="E495" t="str">
            <v>R22995576</v>
          </cell>
          <cell r="F495" t="str">
            <v>WOODRIDGE PROPERTIES INC.,</v>
          </cell>
          <cell r="G495" t="str">
            <v>BLOCK 2, DANAROSE RESIDENCES, BACOOR</v>
          </cell>
          <cell r="H495" t="str">
            <v>BACOOR CITY</v>
          </cell>
          <cell r="I495" t="str">
            <v>DASMA</v>
          </cell>
          <cell r="J495"/>
          <cell r="K495" t="str">
            <v>W/O ISSUE</v>
          </cell>
          <cell r="L495" t="str">
            <v>AVECO</v>
          </cell>
          <cell r="M495" t="str">
            <v>FCOMP</v>
          </cell>
          <cell r="N495" t="str">
            <v>RRG</v>
          </cell>
          <cell r="O495">
            <v>13.62</v>
          </cell>
          <cell r="P495"/>
          <cell r="Q495">
            <v>25.63</v>
          </cell>
          <cell r="R495">
            <v>0</v>
          </cell>
          <cell r="S495" t="str">
            <v>PCA RELOC</v>
          </cell>
          <cell r="T495">
            <v>108769.16</v>
          </cell>
          <cell r="U495">
            <v>40598.11</v>
          </cell>
          <cell r="V495"/>
          <cell r="W495">
            <v>0</v>
          </cell>
          <cell r="X495">
            <v>45343.67291666667</v>
          </cell>
          <cell r="Y495">
            <v>45351.594444444447</v>
          </cell>
          <cell r="Z495">
            <v>45349</v>
          </cell>
          <cell r="AA495"/>
          <cell r="AB495">
            <v>45490.325694444444</v>
          </cell>
          <cell r="AC495"/>
          <cell r="AD495">
            <v>146.65277777777374</v>
          </cell>
          <cell r="AE495">
            <v>138.73124999999709</v>
          </cell>
          <cell r="AF495">
            <v>-45490.325694444444</v>
          </cell>
          <cell r="AG495">
            <v>45362.447110215056</v>
          </cell>
          <cell r="AH495">
            <v>45371.253561827958</v>
          </cell>
          <cell r="AI495">
            <v>45393.67291666667</v>
          </cell>
          <cell r="AJ495">
            <v>5.0513734567899835</v>
          </cell>
          <cell r="AK495">
            <v>-1137.2581423611111</v>
          </cell>
          <cell r="AL495">
            <v>20</v>
          </cell>
          <cell r="AM495">
            <v>36</v>
          </cell>
          <cell r="AN495">
            <v>21.774193548387096</v>
          </cell>
          <cell r="AO495">
            <v>27.58064516129032</v>
          </cell>
          <cell r="AP495">
            <v>18.774193548387096</v>
          </cell>
          <cell r="AQ495">
            <v>40</v>
          </cell>
          <cell r="AR495">
            <v>32</v>
          </cell>
          <cell r="AS495">
            <v>27</v>
          </cell>
          <cell r="AT495">
            <v>45522.325694444444</v>
          </cell>
          <cell r="AU495">
            <v>45517.325694444444</v>
          </cell>
          <cell r="AV495"/>
          <cell r="AW495"/>
          <cell r="AX495"/>
          <cell r="AY495"/>
          <cell r="AZ495"/>
          <cell r="BA495"/>
          <cell r="BB495"/>
          <cell r="BC495"/>
          <cell r="BD495" t="str">
            <v>NO COC</v>
          </cell>
          <cell r="BE495"/>
          <cell r="BF495">
            <v>45493.325694444444</v>
          </cell>
          <cell r="BG495">
            <v>-200.3256944444438</v>
          </cell>
          <cell r="BH495"/>
          <cell r="BI495"/>
        </row>
        <row r="496">
          <cell r="E496" t="str">
            <v>X24010102040</v>
          </cell>
          <cell r="F496" t="str">
            <v>FLEXI PACK AND PRINT CO. PHILS. INC.</v>
          </cell>
          <cell r="G496" t="str">
            <v>CAPITOLINE HILLS, ITALIA 500-BF HOMES, LAS PINAS CITY</v>
          </cell>
          <cell r="H496" t="str">
            <v>LAS PIÑAS CITY</v>
          </cell>
          <cell r="I496" t="str">
            <v>PARAÑAQUE</v>
          </cell>
          <cell r="J496" t="str">
            <v>March 20 target, with issue, missing SE</v>
          </cell>
          <cell r="K496" t="str">
            <v>W/ ISSUE</v>
          </cell>
          <cell r="L496" t="str">
            <v>AVECO</v>
          </cell>
          <cell r="M496" t="str">
            <v>FCOMP</v>
          </cell>
          <cell r="N496" t="str">
            <v>RRG</v>
          </cell>
          <cell r="O496">
            <v>117.4025</v>
          </cell>
          <cell r="P496"/>
          <cell r="Q496">
            <v>165.2</v>
          </cell>
          <cell r="R496">
            <v>124</v>
          </cell>
          <cell r="S496" t="str">
            <v>NEW</v>
          </cell>
          <cell r="T496">
            <v>813392.42</v>
          </cell>
          <cell r="U496">
            <v>95847.959999999992</v>
          </cell>
          <cell r="V496"/>
          <cell r="W496">
            <v>0</v>
          </cell>
          <cell r="X496">
            <v>45344.62222222222</v>
          </cell>
          <cell r="Y496">
            <v>45355.561805555553</v>
          </cell>
          <cell r="Z496">
            <v>45349</v>
          </cell>
          <cell r="AA496"/>
          <cell r="AB496">
            <v>45394.574999999997</v>
          </cell>
          <cell r="AC496"/>
          <cell r="AD496">
            <v>49.952777777776646</v>
          </cell>
          <cell r="AE496">
            <v>39.013194444443798</v>
          </cell>
          <cell r="AF496">
            <v>-45394.574999999997</v>
          </cell>
          <cell r="AG496">
            <v>45364.068265387687</v>
          </cell>
          <cell r="AH496">
            <v>45373.053876898477</v>
          </cell>
          <cell r="AI496">
            <v>45394.62222222222</v>
          </cell>
          <cell r="AJ496">
            <v>1.669095219017056</v>
          </cell>
          <cell r="AK496">
            <v>-1031.6948863636362</v>
          </cell>
          <cell r="AL496">
            <v>26</v>
          </cell>
          <cell r="AM496">
            <v>32</v>
          </cell>
          <cell r="AN496">
            <v>22.446043165467625</v>
          </cell>
          <cell r="AO496">
            <v>28.431654676258994</v>
          </cell>
          <cell r="AP496">
            <v>19.446043165467625</v>
          </cell>
          <cell r="AQ496">
            <v>44</v>
          </cell>
          <cell r="AR496">
            <v>35.200000000000003</v>
          </cell>
          <cell r="AS496">
            <v>30.200000000000003</v>
          </cell>
          <cell r="AT496">
            <v>45429.774999999994</v>
          </cell>
          <cell r="AU496">
            <v>45424.774999999994</v>
          </cell>
          <cell r="AV496"/>
          <cell r="AW496"/>
          <cell r="AX496"/>
          <cell r="AY496"/>
          <cell r="AZ496"/>
          <cell r="BA496"/>
          <cell r="BB496"/>
          <cell r="BC496"/>
          <cell r="BD496" t="str">
            <v>NO COC</v>
          </cell>
          <cell r="BE496"/>
          <cell r="BF496">
            <v>45397.574999999997</v>
          </cell>
          <cell r="BG496">
            <v>-104.57499999999709</v>
          </cell>
          <cell r="BH496"/>
          <cell r="BI496"/>
        </row>
        <row r="497">
          <cell r="E497" t="str">
            <v>X23010334694</v>
          </cell>
          <cell r="F497" t="str">
            <v>DITO TELECOMMUNITY CORPORATION</v>
          </cell>
          <cell r="G497" t="str">
            <v>STREET, BLOCK 2, SOUTHVILLE 3 NBP PHASE-1, MUNTINLUPA</v>
          </cell>
          <cell r="H497" t="str">
            <v>MUNTINLUPA CITY</v>
          </cell>
          <cell r="I497" t="str">
            <v>PARAÑAQUE</v>
          </cell>
          <cell r="J497"/>
          <cell r="K497" t="str">
            <v>W/O ISSUE</v>
          </cell>
          <cell r="L497" t="str">
            <v>POWERHOUSE</v>
          </cell>
          <cell r="M497" t="str">
            <v>FCOMP</v>
          </cell>
          <cell r="N497" t="str">
            <v>JSP</v>
          </cell>
          <cell r="O497">
            <v>122.19</v>
          </cell>
          <cell r="P497"/>
          <cell r="Q497">
            <v>154.52000000000001</v>
          </cell>
          <cell r="R497">
            <v>35</v>
          </cell>
          <cell r="S497" t="str">
            <v>NEW</v>
          </cell>
          <cell r="T497">
            <v>453527.91</v>
          </cell>
          <cell r="U497">
            <v>90126.14</v>
          </cell>
          <cell r="V497">
            <v>24864.84</v>
          </cell>
          <cell r="W497">
            <v>0.27588932578273073</v>
          </cell>
          <cell r="X497">
            <v>45343.664583333331</v>
          </cell>
          <cell r="Y497">
            <v>45351.584027777775</v>
          </cell>
          <cell r="Z497">
            <v>45356</v>
          </cell>
          <cell r="AA497"/>
          <cell r="AB497">
            <v>45360.381249999999</v>
          </cell>
          <cell r="AC497"/>
          <cell r="AD497">
            <v>16.716666666667152</v>
          </cell>
          <cell r="AE497">
            <v>8.797222222223354</v>
          </cell>
          <cell r="AF497">
            <v>-45360.381249999999</v>
          </cell>
          <cell r="AG497">
            <v>45364.871479885056</v>
          </cell>
          <cell r="AH497">
            <v>45374.326652298849</v>
          </cell>
          <cell r="AI497">
            <v>45393.664583333331</v>
          </cell>
          <cell r="AJ497">
            <v>0.51793091168092675</v>
          </cell>
          <cell r="AK497">
            <v>-1030.9177556818181</v>
          </cell>
          <cell r="AL497">
            <v>26</v>
          </cell>
          <cell r="AM497">
            <v>36</v>
          </cell>
          <cell r="AN497">
            <v>24.206896551724139</v>
          </cell>
          <cell r="AO497">
            <v>30.662068965517239</v>
          </cell>
          <cell r="AP497">
            <v>21.206896551724139</v>
          </cell>
          <cell r="AQ497">
            <v>44</v>
          </cell>
          <cell r="AR497">
            <v>35.200000000000003</v>
          </cell>
          <cell r="AS497">
            <v>30.200000000000003</v>
          </cell>
          <cell r="AT497">
            <v>45395.581249999996</v>
          </cell>
          <cell r="AU497">
            <v>45390.581249999996</v>
          </cell>
          <cell r="AV497"/>
          <cell r="AW497"/>
          <cell r="AX497"/>
          <cell r="AY497"/>
          <cell r="AZ497"/>
          <cell r="BA497"/>
          <cell r="BB497"/>
          <cell r="BC497"/>
          <cell r="BD497" t="str">
            <v>NO COC</v>
          </cell>
          <cell r="BE497" t="str">
            <v>PARTIALLY BILLED</v>
          </cell>
          <cell r="BF497">
            <v>45363.381249999999</v>
          </cell>
          <cell r="BG497">
            <v>-70.381249999998545</v>
          </cell>
          <cell r="BH497"/>
          <cell r="BI497"/>
        </row>
        <row r="498">
          <cell r="E498" t="str">
            <v>R22837752</v>
          </cell>
          <cell r="F498" t="str">
            <v>RAMIREZ TERESITA D</v>
          </cell>
          <cell r="G498" t="str">
            <v>MULTINATIONAL, MULTINATIONAL VILL, PARANAQUE</v>
          </cell>
          <cell r="H498" t="str">
            <v>PARAÑAQUE CITY</v>
          </cell>
          <cell r="I498" t="str">
            <v>PARAÑAQUE</v>
          </cell>
          <cell r="J498"/>
          <cell r="K498" t="str">
            <v>W/O ISSUE</v>
          </cell>
          <cell r="L498" t="str">
            <v>POWERHOUSE</v>
          </cell>
          <cell r="M498" t="str">
            <v>FCOMP</v>
          </cell>
          <cell r="N498" t="str">
            <v>IJP</v>
          </cell>
          <cell r="O498">
            <v>112.52070000000003</v>
          </cell>
          <cell r="P498"/>
          <cell r="Q498">
            <v>69.22</v>
          </cell>
          <cell r="R498">
            <v>0</v>
          </cell>
          <cell r="S498" t="str">
            <v>PCA RELOC</v>
          </cell>
          <cell r="T498">
            <v>168896.65</v>
          </cell>
          <cell r="U498">
            <v>63315.979999999996</v>
          </cell>
          <cell r="V498"/>
          <cell r="W498">
            <v>0</v>
          </cell>
          <cell r="X498">
            <v>45344.696527777778</v>
          </cell>
          <cell r="Y498">
            <v>45351.588194444441</v>
          </cell>
          <cell r="Z498">
            <v>45348</v>
          </cell>
          <cell r="AA498"/>
          <cell r="AB498">
            <v>45352.354861111111</v>
          </cell>
          <cell r="AC498"/>
          <cell r="AD498">
            <v>7.6583333333328483</v>
          </cell>
          <cell r="AE498">
            <v>0.76666666667006211</v>
          </cell>
          <cell r="AF498">
            <v>-45352.354861111111</v>
          </cell>
          <cell r="AG498">
            <v>45364.782029636517</v>
          </cell>
          <cell r="AH498">
            <v>45373.938163465507</v>
          </cell>
          <cell r="AI498">
            <v>45394.696527777778</v>
          </cell>
          <cell r="AJ498">
            <v>0.24880334138484736</v>
          </cell>
          <cell r="AK498">
            <v>-1079.8179728835978</v>
          </cell>
          <cell r="AL498">
            <v>23</v>
          </cell>
          <cell r="AM498">
            <v>36</v>
          </cell>
          <cell r="AN498">
            <v>23.085501858736059</v>
          </cell>
          <cell r="AO498">
            <v>29.241635687732341</v>
          </cell>
          <cell r="AP498">
            <v>20.085501858736059</v>
          </cell>
          <cell r="AQ498">
            <v>42</v>
          </cell>
          <cell r="AR498">
            <v>33.6</v>
          </cell>
          <cell r="AS498">
            <v>28.6</v>
          </cell>
          <cell r="AT498">
            <v>45385.954861111109</v>
          </cell>
          <cell r="AU498">
            <v>45380.954861111109</v>
          </cell>
          <cell r="AV498"/>
          <cell r="AW498"/>
          <cell r="AX498"/>
          <cell r="AY498"/>
          <cell r="AZ498"/>
          <cell r="BA498"/>
          <cell r="BB498"/>
          <cell r="BC498"/>
          <cell r="BD498" t="str">
            <v>NO COC</v>
          </cell>
          <cell r="BE498"/>
          <cell r="BF498">
            <v>45355.354861111111</v>
          </cell>
          <cell r="BG498">
            <v>-62.354861111110949</v>
          </cell>
          <cell r="BH498"/>
          <cell r="BI498"/>
        </row>
        <row r="499">
          <cell r="E499" t="str">
            <v>R23097105</v>
          </cell>
          <cell r="F499" t="str">
            <v>HARDER MARISSA MARTINEZ</v>
          </cell>
          <cell r="G499" t="str">
            <v>BLOCK 1, VISTA VERDE PH III, BACOOR</v>
          </cell>
          <cell r="H499" t="str">
            <v>BACOOR CITY</v>
          </cell>
          <cell r="I499" t="str">
            <v>DASMA</v>
          </cell>
          <cell r="J499"/>
          <cell r="K499" t="str">
            <v>W/O ISSUE</v>
          </cell>
          <cell r="L499" t="str">
            <v>AVECO</v>
          </cell>
          <cell r="M499" t="str">
            <v>FCOMP</v>
          </cell>
          <cell r="N499" t="str">
            <v>RRG</v>
          </cell>
          <cell r="O499">
            <v>3.2395</v>
          </cell>
          <cell r="P499"/>
          <cell r="Q499">
            <v>0</v>
          </cell>
          <cell r="R499">
            <v>0</v>
          </cell>
          <cell r="S499" t="str">
            <v>PCA RELOC</v>
          </cell>
          <cell r="T499">
            <v>10385.59</v>
          </cell>
          <cell r="U499">
            <v>2463.1999999999998</v>
          </cell>
          <cell r="V499"/>
          <cell r="W499">
            <v>0</v>
          </cell>
          <cell r="X499">
            <v>45348.463194444441</v>
          </cell>
          <cell r="Y499">
            <v>45355.536805555559</v>
          </cell>
          <cell r="Z499">
            <v>45351</v>
          </cell>
          <cell r="AA499"/>
          <cell r="AB499">
            <v>45374.592361111114</v>
          </cell>
          <cell r="AC499"/>
          <cell r="AD499">
            <v>26.129166666672972</v>
          </cell>
          <cell r="AE499">
            <v>19.055555555554747</v>
          </cell>
          <cell r="AF499">
            <v>-45374.592361111114</v>
          </cell>
          <cell r="AG499">
            <v>45367.237387992827</v>
          </cell>
          <cell r="AH499">
            <v>45376.043839605729</v>
          </cell>
          <cell r="AI499">
            <v>45398.463194444441</v>
          </cell>
          <cell r="AJ499">
            <v>0.90000462962984673</v>
          </cell>
          <cell r="AK499">
            <v>-1134.3648090277779</v>
          </cell>
          <cell r="AL499">
            <v>20</v>
          </cell>
          <cell r="AM499">
            <v>36</v>
          </cell>
          <cell r="AN499">
            <v>21.774193548387096</v>
          </cell>
          <cell r="AO499">
            <v>27.58064516129032</v>
          </cell>
          <cell r="AP499">
            <v>18.774193548387096</v>
          </cell>
          <cell r="AQ499">
            <v>40</v>
          </cell>
          <cell r="AR499">
            <v>32</v>
          </cell>
          <cell r="AS499">
            <v>27</v>
          </cell>
          <cell r="AT499">
            <v>45406.592361111114</v>
          </cell>
          <cell r="AU499">
            <v>45401.592361111114</v>
          </cell>
          <cell r="AV499"/>
          <cell r="AW499"/>
          <cell r="AX499"/>
          <cell r="AY499"/>
          <cell r="AZ499"/>
          <cell r="BA499"/>
          <cell r="BB499"/>
          <cell r="BC499"/>
          <cell r="BD499" t="str">
            <v>NO COC</v>
          </cell>
          <cell r="BE499"/>
          <cell r="BF499">
            <v>45377.592361111114</v>
          </cell>
          <cell r="BG499">
            <v>-84.59236111111386</v>
          </cell>
          <cell r="BH499"/>
          <cell r="BI499"/>
        </row>
        <row r="500">
          <cell r="E500" t="str">
            <v>X23062486000</v>
          </cell>
          <cell r="F500" t="str">
            <v>RODANTE CARBONELL CORPUZ</v>
          </cell>
          <cell r="G500" t="str">
            <v>ARIA, STA. CECILIA VILL, LAS PINAS CITY</v>
          </cell>
          <cell r="H500" t="str">
            <v>LAS PIÑAS CITY</v>
          </cell>
          <cell r="I500" t="str">
            <v>PARAÑAQUE</v>
          </cell>
          <cell r="J500"/>
          <cell r="K500" t="str">
            <v>W/O ISSUE</v>
          </cell>
          <cell r="L500" t="str">
            <v>AVECO</v>
          </cell>
          <cell r="M500" t="str">
            <v>FCOMP</v>
          </cell>
          <cell r="N500" t="str">
            <v>RRG</v>
          </cell>
          <cell r="O500">
            <v>19.182799999999997</v>
          </cell>
          <cell r="P500"/>
          <cell r="Q500">
            <v>35.229999999999997</v>
          </cell>
          <cell r="R500">
            <v>37</v>
          </cell>
          <cell r="S500" t="str">
            <v>NEW</v>
          </cell>
          <cell r="T500">
            <v>341594.94</v>
          </cell>
          <cell r="U500">
            <v>20278.28</v>
          </cell>
          <cell r="V500"/>
          <cell r="W500">
            <v>0</v>
          </cell>
          <cell r="X500">
            <v>45348.722916666666</v>
          </cell>
          <cell r="Y500">
            <v>45355.527777777781</v>
          </cell>
          <cell r="Z500">
            <v>45351</v>
          </cell>
          <cell r="AA500"/>
          <cell r="AB500">
            <v>45378.581250000003</v>
          </cell>
          <cell r="AC500"/>
          <cell r="AD500">
            <v>29.858333333337214</v>
          </cell>
          <cell r="AE500">
            <v>23.053472222221899</v>
          </cell>
          <cell r="AF500">
            <v>-45378.581250000003</v>
          </cell>
          <cell r="AG500">
            <v>45367.497110215052</v>
          </cell>
          <cell r="AH500">
            <v>45376.303561827954</v>
          </cell>
          <cell r="AI500">
            <v>45398.722916666666</v>
          </cell>
          <cell r="AJ500">
            <v>1.0284537037038373</v>
          </cell>
          <cell r="AK500">
            <v>-1134.4645312500002</v>
          </cell>
          <cell r="AL500">
            <v>20</v>
          </cell>
          <cell r="AM500">
            <v>36</v>
          </cell>
          <cell r="AN500">
            <v>21.774193548387096</v>
          </cell>
          <cell r="AO500">
            <v>27.58064516129032</v>
          </cell>
          <cell r="AP500">
            <v>18.774193548387096</v>
          </cell>
          <cell r="AQ500">
            <v>40</v>
          </cell>
          <cell r="AR500">
            <v>32</v>
          </cell>
          <cell r="AS500">
            <v>27</v>
          </cell>
          <cell r="AT500">
            <v>45410.581250000003</v>
          </cell>
          <cell r="AU500">
            <v>45405.581250000003</v>
          </cell>
          <cell r="AV500"/>
          <cell r="AW500"/>
          <cell r="AX500"/>
          <cell r="AY500"/>
          <cell r="AZ500"/>
          <cell r="BA500"/>
          <cell r="BB500"/>
          <cell r="BC500"/>
          <cell r="BD500" t="str">
            <v>NO COC</v>
          </cell>
          <cell r="BE500"/>
          <cell r="BF500">
            <v>45381.581250000003</v>
          </cell>
          <cell r="BG500">
            <v>-88.58125000000291</v>
          </cell>
          <cell r="BH500"/>
          <cell r="BI500"/>
        </row>
        <row r="501">
          <cell r="E501" t="str">
            <v>X24020569194</v>
          </cell>
          <cell r="F501" t="str">
            <v>MAYNILAD WATER SERVICES, INC.</v>
          </cell>
          <cell r="G501" t="str">
            <v>SAN GUILLERMO, BAYANAN, MUNTINLUPA</v>
          </cell>
          <cell r="H501" t="str">
            <v>MUNTINLUPA CITY</v>
          </cell>
          <cell r="I501" t="str">
            <v>PARAÑAQUE</v>
          </cell>
          <cell r="J501" t="str">
            <v>superseded by 2024 work order (X24041163271)</v>
          </cell>
          <cell r="K501" t="str">
            <v>FOR CANCELLATION</v>
          </cell>
          <cell r="L501" t="str">
            <v>ECOM</v>
          </cell>
          <cell r="M501" t="str">
            <v>CLOSED-CAN</v>
          </cell>
          <cell r="N501" t="str">
            <v>RRG</v>
          </cell>
          <cell r="O501">
            <v>54.3</v>
          </cell>
          <cell r="P501"/>
          <cell r="Q501">
            <v>85.75</v>
          </cell>
          <cell r="R501">
            <v>0</v>
          </cell>
          <cell r="S501" t="str">
            <v>NEW</v>
          </cell>
          <cell r="T501">
            <v>194429.67</v>
          </cell>
          <cell r="U501">
            <v>42316.65</v>
          </cell>
          <cell r="V501"/>
          <cell r="W501">
            <v>0</v>
          </cell>
          <cell r="X501">
            <v>45348.727083333331</v>
          </cell>
          <cell r="Y501">
            <v>45352.559027777781</v>
          </cell>
          <cell r="Z501">
            <v>45355</v>
          </cell>
          <cell r="AA501"/>
          <cell r="AB501"/>
          <cell r="AC501"/>
          <cell r="AD501">
            <v>-45348.727083333331</v>
          </cell>
          <cell r="AE501">
            <v>-45352.559027777781</v>
          </cell>
          <cell r="AF501">
            <v>0</v>
          </cell>
          <cell r="AG501">
            <v>45368.81258519207</v>
          </cell>
          <cell r="AH501">
            <v>45377.968719021061</v>
          </cell>
          <cell r="AI501">
            <v>45398.727083333331</v>
          </cell>
          <cell r="AJ501">
            <v>-1473.2859402677132</v>
          </cell>
          <cell r="AK501">
            <v>0</v>
          </cell>
          <cell r="AL501">
            <v>23</v>
          </cell>
          <cell r="AM501">
            <v>36</v>
          </cell>
          <cell r="AN501">
            <v>23.085501858736059</v>
          </cell>
          <cell r="AO501">
            <v>29.241635687732341</v>
          </cell>
          <cell r="AP501">
            <v>20.085501858736059</v>
          </cell>
          <cell r="AQ501">
            <v>42</v>
          </cell>
          <cell r="AR501">
            <v>33.6</v>
          </cell>
          <cell r="AS501">
            <v>28.6</v>
          </cell>
          <cell r="AT501">
            <v>33.6</v>
          </cell>
          <cell r="AU501">
            <v>28.6</v>
          </cell>
          <cell r="AV501"/>
          <cell r="AW501"/>
          <cell r="AX501"/>
          <cell r="AY501"/>
          <cell r="AZ501"/>
          <cell r="BA501"/>
          <cell r="BB501"/>
          <cell r="BC501"/>
          <cell r="BD501"/>
          <cell r="BE501"/>
          <cell r="BF501">
            <v>3</v>
          </cell>
          <cell r="BG501">
            <v>0</v>
          </cell>
          <cell r="BH501"/>
          <cell r="BI501"/>
        </row>
        <row r="502">
          <cell r="E502" t="str">
            <v>X23072668616</v>
          </cell>
          <cell r="F502" t="str">
            <v>HERMOSA PEREZ QUILAO</v>
          </cell>
          <cell r="G502" t="str">
            <v>DAANG-HARI RD., MOLINO IV, BACOOR</v>
          </cell>
          <cell r="H502" t="str">
            <v>BACOOR CITY</v>
          </cell>
          <cell r="I502" t="str">
            <v>DASMA</v>
          </cell>
          <cell r="J502" t="str">
            <v>dig 1/12</v>
          </cell>
          <cell r="K502" t="str">
            <v>W/O ISSUE</v>
          </cell>
          <cell r="L502" t="str">
            <v>POWERHOUSE</v>
          </cell>
          <cell r="M502" t="str">
            <v>FCOMP</v>
          </cell>
          <cell r="N502" t="str">
            <v>JSP</v>
          </cell>
          <cell r="O502">
            <v>55.160699999999999</v>
          </cell>
          <cell r="P502"/>
          <cell r="Q502">
            <v>101.8</v>
          </cell>
          <cell r="R502">
            <v>11</v>
          </cell>
          <cell r="S502" t="str">
            <v>NEW</v>
          </cell>
          <cell r="T502">
            <v>288819.5</v>
          </cell>
          <cell r="U502">
            <v>49945.97</v>
          </cell>
          <cell r="V502"/>
          <cell r="W502">
            <v>0</v>
          </cell>
          <cell r="X502">
            <v>45296.432638888888</v>
          </cell>
          <cell r="Y502">
            <v>45299.67083333333</v>
          </cell>
          <cell r="Z502">
            <v>45299</v>
          </cell>
          <cell r="AA502"/>
          <cell r="AB502">
            <v>45306.688194444447</v>
          </cell>
          <cell r="AC502"/>
          <cell r="AD502">
            <v>10.255555555559113</v>
          </cell>
          <cell r="AE502">
            <v>7.0173611111167702</v>
          </cell>
          <cell r="AF502">
            <v>-45306.688194444447</v>
          </cell>
          <cell r="AG502">
            <v>45317.639535440612</v>
          </cell>
          <cell r="AH502">
            <v>45327.094707854405</v>
          </cell>
          <cell r="AI502">
            <v>45346.432638888888</v>
          </cell>
          <cell r="AJ502">
            <v>0.31774691358035712</v>
          </cell>
          <cell r="AK502">
            <v>-1029.6974589646466</v>
          </cell>
          <cell r="AL502">
            <v>26</v>
          </cell>
          <cell r="AM502">
            <v>36</v>
          </cell>
          <cell r="AN502">
            <v>24.206896551724139</v>
          </cell>
          <cell r="AO502">
            <v>30.662068965517239</v>
          </cell>
          <cell r="AP502">
            <v>21.206896551724139</v>
          </cell>
          <cell r="AQ502">
            <v>44</v>
          </cell>
          <cell r="AR502">
            <v>35.200000000000003</v>
          </cell>
          <cell r="AS502">
            <v>30.200000000000003</v>
          </cell>
          <cell r="AT502">
            <v>45341.888194444444</v>
          </cell>
          <cell r="AU502">
            <v>45336.888194444444</v>
          </cell>
          <cell r="AV502"/>
          <cell r="AW502"/>
          <cell r="AX502"/>
          <cell r="AY502"/>
          <cell r="AZ502"/>
          <cell r="BA502"/>
          <cell r="BB502"/>
          <cell r="BC502"/>
          <cell r="BD502" t="str">
            <v>NO COC</v>
          </cell>
          <cell r="BE502"/>
          <cell r="BF502">
            <v>45309.688194444447</v>
          </cell>
          <cell r="BG502">
            <v>-16.688194444446708</v>
          </cell>
          <cell r="BH502"/>
          <cell r="BI502"/>
        </row>
        <row r="503">
          <cell r="E503" t="str">
            <v>X24020458347</v>
          </cell>
          <cell r="F503" t="str">
            <v>ALTHORP LAND HOLDINGS, INCORPORATED,</v>
          </cell>
          <cell r="G503" t="str">
            <v>CASTILLO, MALIPAY III, BACOOR</v>
          </cell>
          <cell r="H503" t="str">
            <v>BACOOR CITY</v>
          </cell>
          <cell r="I503" t="str">
            <v>DASMA</v>
          </cell>
          <cell r="J503"/>
          <cell r="K503"/>
          <cell r="L503" t="str">
            <v>POWERHOUSE</v>
          </cell>
          <cell r="M503" t="str">
            <v>FCOMP</v>
          </cell>
          <cell r="N503" t="str">
            <v>JSP</v>
          </cell>
          <cell r="O503">
            <v>241.95249999999984</v>
          </cell>
          <cell r="P503"/>
          <cell r="Q503">
            <v>501.22</v>
          </cell>
          <cell r="R503">
            <v>0</v>
          </cell>
          <cell r="S503" t="str">
            <v>TERMINATION</v>
          </cell>
          <cell r="T503">
            <v>368608.18</v>
          </cell>
          <cell r="U503">
            <v>273067.37000000011</v>
          </cell>
          <cell r="V503">
            <v>52831.31</v>
          </cell>
          <cell r="W503">
            <v>0.19347353731791528</v>
          </cell>
          <cell r="X503">
            <v>45349.67291666667</v>
          </cell>
          <cell r="Y503">
            <v>45356.617361111108</v>
          </cell>
          <cell r="Z503">
            <v>45356</v>
          </cell>
          <cell r="AA503"/>
          <cell r="AB503">
            <v>45356.62222222222</v>
          </cell>
          <cell r="AC503"/>
          <cell r="AD503">
            <v>6.9493055555503815</v>
          </cell>
          <cell r="AE503">
            <v>4.8611111124046147E-3</v>
          </cell>
          <cell r="AF503">
            <v>-45356.62222222222</v>
          </cell>
          <cell r="AG503">
            <v>45374.50796821306</v>
          </cell>
          <cell r="AH503">
            <v>45384.930648625435</v>
          </cell>
          <cell r="AI503">
            <v>45399.67291666667</v>
          </cell>
          <cell r="AJ503">
            <v>0.18724517746899638</v>
          </cell>
          <cell r="AK503">
            <v>-824.66585858585859</v>
          </cell>
          <cell r="AL503">
            <v>40</v>
          </cell>
          <cell r="AM503">
            <v>36</v>
          </cell>
          <cell r="AN503">
            <v>27.835051546391753</v>
          </cell>
          <cell r="AO503">
            <v>35.257731958762882</v>
          </cell>
          <cell r="AP503">
            <v>24.835051546391753</v>
          </cell>
          <cell r="AQ503">
            <v>55</v>
          </cell>
          <cell r="AR503">
            <v>44</v>
          </cell>
          <cell r="AS503">
            <v>39</v>
          </cell>
          <cell r="AT503">
            <v>45400.62222222222</v>
          </cell>
          <cell r="AU503">
            <v>45395.62222222222</v>
          </cell>
          <cell r="AV503"/>
          <cell r="AW503"/>
          <cell r="AX503"/>
          <cell r="AY503"/>
          <cell r="AZ503"/>
          <cell r="BA503"/>
          <cell r="BB503"/>
          <cell r="BC503"/>
          <cell r="BD503" t="str">
            <v>NO COC</v>
          </cell>
          <cell r="BE503" t="str">
            <v>PARTIALLY BILLED</v>
          </cell>
          <cell r="BF503">
            <v>45359.62222222222</v>
          </cell>
          <cell r="BG503">
            <v>-66.622222222220444</v>
          </cell>
          <cell r="BH503"/>
          <cell r="BI503"/>
        </row>
        <row r="504">
          <cell r="E504" t="str">
            <v>X24010182899</v>
          </cell>
          <cell r="F504" t="str">
            <v>LANFEN HSIEH</v>
          </cell>
          <cell r="G504" t="str">
            <v>DINGALAN, AYALA-ALABANG VILL, MUNTINLUPA</v>
          </cell>
          <cell r="H504" t="str">
            <v>MUNTINLUPA CITY</v>
          </cell>
          <cell r="I504" t="str">
            <v>PARAÑAQUE</v>
          </cell>
          <cell r="J504"/>
          <cell r="K504" t="str">
            <v>W/O ISSUE</v>
          </cell>
          <cell r="L504" t="str">
            <v>AVECO</v>
          </cell>
          <cell r="M504" t="str">
            <v>FCOMP</v>
          </cell>
          <cell r="N504" t="str">
            <v>RRG</v>
          </cell>
          <cell r="O504">
            <v>35.19</v>
          </cell>
          <cell r="P504"/>
          <cell r="Q504">
            <v>48.27</v>
          </cell>
          <cell r="R504">
            <v>81</v>
          </cell>
          <cell r="S504" t="str">
            <v>MODIFICATION</v>
          </cell>
          <cell r="T504">
            <v>89201.31</v>
          </cell>
          <cell r="U504">
            <v>27446.85</v>
          </cell>
          <cell r="V504"/>
          <cell r="W504">
            <v>0</v>
          </cell>
          <cell r="X504">
            <v>45349.679861111108</v>
          </cell>
          <cell r="Y504">
            <v>45356.383333333331</v>
          </cell>
          <cell r="Z504">
            <v>45356</v>
          </cell>
          <cell r="AA504"/>
          <cell r="AB504">
            <v>45425.331250000003</v>
          </cell>
          <cell r="AC504"/>
          <cell r="AD504">
            <v>75.651388888894871</v>
          </cell>
          <cell r="AE504">
            <v>68.947916666671517</v>
          </cell>
          <cell r="AF504">
            <v>-45425.331250000003</v>
          </cell>
          <cell r="AG504">
            <v>45367.754241276394</v>
          </cell>
          <cell r="AH504">
            <v>45376.374075987143</v>
          </cell>
          <cell r="AI504">
            <v>45399.679861111108</v>
          </cell>
          <cell r="AJ504">
            <v>2.6922994281047883</v>
          </cell>
          <cell r="AK504">
            <v>-1135.63328125</v>
          </cell>
          <cell r="AL504">
            <v>20</v>
          </cell>
          <cell r="AM504">
            <v>34</v>
          </cell>
          <cell r="AN504">
            <v>21.074380165289259</v>
          </cell>
          <cell r="AO504">
            <v>26.694214876033058</v>
          </cell>
          <cell r="AP504">
            <v>18.074380165289259</v>
          </cell>
          <cell r="AQ504">
            <v>40</v>
          </cell>
          <cell r="AR504">
            <v>32</v>
          </cell>
          <cell r="AS504">
            <v>27</v>
          </cell>
          <cell r="AT504">
            <v>45457.331250000003</v>
          </cell>
          <cell r="AU504">
            <v>45452.331250000003</v>
          </cell>
          <cell r="AV504"/>
          <cell r="AW504"/>
          <cell r="AX504"/>
          <cell r="AY504"/>
          <cell r="AZ504"/>
          <cell r="BA504"/>
          <cell r="BB504"/>
          <cell r="BC504"/>
          <cell r="BD504" t="str">
            <v>NO COC</v>
          </cell>
          <cell r="BE504"/>
          <cell r="BF504">
            <v>45428.331250000003</v>
          </cell>
          <cell r="BG504">
            <v>-135.33125000000291</v>
          </cell>
          <cell r="BH504"/>
          <cell r="BI504"/>
        </row>
        <row r="505">
          <cell r="E505" t="str">
            <v>X24020394229</v>
          </cell>
          <cell r="F505" t="str">
            <v>GERMAN SELDAS MOTAR</v>
          </cell>
          <cell r="G505" t="str">
            <v>JOY, MULTINATIONAL VILL, PARANAQUE</v>
          </cell>
          <cell r="H505" t="str">
            <v>PARAÑAQUE CITY</v>
          </cell>
          <cell r="I505" t="str">
            <v>PARAÑAQUE</v>
          </cell>
          <cell r="J505"/>
          <cell r="K505" t="str">
            <v>W/O ISSUE</v>
          </cell>
          <cell r="L505" t="str">
            <v>POWERHOUSE</v>
          </cell>
          <cell r="M505" t="str">
            <v>FCOMP</v>
          </cell>
          <cell r="N505" t="str">
            <v>JSP</v>
          </cell>
          <cell r="O505">
            <v>79.41</v>
          </cell>
          <cell r="P505"/>
          <cell r="Q505">
            <v>118.45</v>
          </cell>
          <cell r="R505">
            <v>60</v>
          </cell>
          <cell r="S505" t="str">
            <v>NEW</v>
          </cell>
          <cell r="T505">
            <v>399099.68</v>
          </cell>
          <cell r="U505">
            <v>61885.35</v>
          </cell>
          <cell r="V505">
            <v>15295.05</v>
          </cell>
          <cell r="W505">
            <v>0.247151385586411</v>
          </cell>
          <cell r="X505">
            <v>45349.306250000001</v>
          </cell>
          <cell r="Y505">
            <v>45351.59097222222</v>
          </cell>
          <cell r="Z505">
            <v>45350</v>
          </cell>
          <cell r="AA505"/>
          <cell r="AB505">
            <v>45365.709722222222</v>
          </cell>
          <cell r="AC505"/>
          <cell r="AD505">
            <v>16.403472222220444</v>
          </cell>
          <cell r="AE505">
            <v>14.118750000001455</v>
          </cell>
          <cell r="AF505">
            <v>-45365.709722222222</v>
          </cell>
          <cell r="AG505">
            <v>45369.651320422534</v>
          </cell>
          <cell r="AH505">
            <v>45378.876672535211</v>
          </cell>
          <cell r="AI505">
            <v>45399.306250000001</v>
          </cell>
          <cell r="AJ505">
            <v>0.52698937908491017</v>
          </cell>
          <cell r="AK505">
            <v>-1031.0388573232324</v>
          </cell>
          <cell r="AL505">
            <v>26</v>
          </cell>
          <cell r="AM505">
            <v>34</v>
          </cell>
          <cell r="AN505">
            <v>23.345070422535212</v>
          </cell>
          <cell r="AO505">
            <v>29.570422535211268</v>
          </cell>
          <cell r="AP505">
            <v>20.345070422535212</v>
          </cell>
          <cell r="AQ505">
            <v>44</v>
          </cell>
          <cell r="AR505">
            <v>35.200000000000003</v>
          </cell>
          <cell r="AS505">
            <v>30.200000000000003</v>
          </cell>
          <cell r="AT505">
            <v>45400.909722222219</v>
          </cell>
          <cell r="AU505">
            <v>45395.909722222219</v>
          </cell>
          <cell r="AV505"/>
          <cell r="AW505"/>
          <cell r="AX505"/>
          <cell r="AY505"/>
          <cell r="AZ505"/>
          <cell r="BA505"/>
          <cell r="BB505"/>
          <cell r="BC505"/>
          <cell r="BD505" t="str">
            <v>NO COC</v>
          </cell>
          <cell r="BE505" t="str">
            <v>PARTIALLY BILLED</v>
          </cell>
          <cell r="BF505">
            <v>45368.709722222222</v>
          </cell>
          <cell r="BG505">
            <v>-75.709722222221899</v>
          </cell>
          <cell r="BH505"/>
          <cell r="BI505"/>
        </row>
        <row r="506">
          <cell r="E506" t="str">
            <v>X24010112470</v>
          </cell>
          <cell r="F506" t="str">
            <v>KINGDOM HALL FOR JEHOVAH'S WITNESSES, PHILIPPINES</v>
          </cell>
          <cell r="G506" t="str">
            <v>BINUHANGIN, CLARMEN VILL, PARANAQUE</v>
          </cell>
          <cell r="H506" t="str">
            <v>PARAÑAQUE CITY</v>
          </cell>
          <cell r="I506" t="str">
            <v>PARAÑAQUE</v>
          </cell>
          <cell r="J506"/>
          <cell r="K506" t="str">
            <v>W/O ISSUE</v>
          </cell>
          <cell r="L506" t="str">
            <v>POWERHOUSE</v>
          </cell>
          <cell r="M506" t="str">
            <v>FCOMP</v>
          </cell>
          <cell r="N506" t="str">
            <v>JSP</v>
          </cell>
          <cell r="O506">
            <v>157.43940000000001</v>
          </cell>
          <cell r="P506"/>
          <cell r="Q506">
            <v>161</v>
          </cell>
          <cell r="R506">
            <v>22</v>
          </cell>
          <cell r="S506" t="str">
            <v>NEW</v>
          </cell>
          <cell r="T506">
            <v>481223.38</v>
          </cell>
          <cell r="U506">
            <v>115919.62</v>
          </cell>
          <cell r="V506">
            <v>24545.31</v>
          </cell>
          <cell r="W506">
            <v>0.21174422414428207</v>
          </cell>
          <cell r="X506">
            <v>45350.402083333334</v>
          </cell>
          <cell r="Y506">
            <v>45356.616666666669</v>
          </cell>
          <cell r="Z506">
            <v>45351</v>
          </cell>
          <cell r="AA506">
            <v>45356</v>
          </cell>
          <cell r="AB506">
            <v>45356.625</v>
          </cell>
          <cell r="AC506"/>
          <cell r="AD506">
            <v>6.2229166666656965</v>
          </cell>
          <cell r="AE506">
            <v>8.333333331393078E-3</v>
          </cell>
          <cell r="AF506">
            <v>-45356.625</v>
          </cell>
          <cell r="AG506">
            <v>45371.608979885059</v>
          </cell>
          <cell r="AH506">
            <v>45381.064152298852</v>
          </cell>
          <cell r="AI506">
            <v>45400.402083333334</v>
          </cell>
          <cell r="AJ506">
            <v>0.19280404202276197</v>
          </cell>
          <cell r="AK506">
            <v>-1030.8323863636363</v>
          </cell>
          <cell r="AL506">
            <v>26</v>
          </cell>
          <cell r="AM506">
            <v>36</v>
          </cell>
          <cell r="AN506">
            <v>24.206896551724139</v>
          </cell>
          <cell r="AO506">
            <v>30.662068965517239</v>
          </cell>
          <cell r="AP506">
            <v>21.206896551724139</v>
          </cell>
          <cell r="AQ506">
            <v>44</v>
          </cell>
          <cell r="AR506">
            <v>35.200000000000003</v>
          </cell>
          <cell r="AS506">
            <v>30.200000000000003</v>
          </cell>
          <cell r="AT506">
            <v>45391.824999999997</v>
          </cell>
          <cell r="AU506">
            <v>45386.824999999997</v>
          </cell>
          <cell r="AV506"/>
          <cell r="AW506"/>
          <cell r="AX506"/>
          <cell r="AY506"/>
          <cell r="AZ506"/>
          <cell r="BA506"/>
          <cell r="BB506"/>
          <cell r="BC506"/>
          <cell r="BD506" t="str">
            <v>ON GOING MAT RETURN</v>
          </cell>
          <cell r="BE506" t="str">
            <v>PARTIALLY BILLED</v>
          </cell>
          <cell r="BF506">
            <v>45359.625</v>
          </cell>
          <cell r="BG506">
            <v>488.375</v>
          </cell>
          <cell r="BH506">
            <v>45356</v>
          </cell>
          <cell r="BI506">
            <v>45848</v>
          </cell>
        </row>
        <row r="507">
          <cell r="E507" t="str">
            <v>X24020460243</v>
          </cell>
          <cell r="F507" t="str">
            <v>BARANGAY MOONWALK</v>
          </cell>
          <cell r="G507" t="str">
            <v>ST. FRANCIS, SAN AGUSTIN VILL, PARANAQUE</v>
          </cell>
          <cell r="H507" t="str">
            <v>PARAÑAQUE CITY</v>
          </cell>
          <cell r="I507" t="str">
            <v>PARAÑAQUE</v>
          </cell>
          <cell r="J507"/>
          <cell r="K507" t="str">
            <v>W/O ISSUE</v>
          </cell>
          <cell r="L507" t="str">
            <v>AVECO</v>
          </cell>
          <cell r="M507" t="str">
            <v>FCOMP</v>
          </cell>
          <cell r="N507" t="str">
            <v>RRG</v>
          </cell>
          <cell r="O507">
            <v>112.99950000000001</v>
          </cell>
          <cell r="P507"/>
          <cell r="Q507">
            <v>81.48</v>
          </cell>
          <cell r="R507">
            <v>91.8</v>
          </cell>
          <cell r="S507" t="str">
            <v>MODIFICATION</v>
          </cell>
          <cell r="T507">
            <v>394917.79</v>
          </cell>
          <cell r="U507">
            <v>71097.88</v>
          </cell>
          <cell r="V507"/>
          <cell r="W507">
            <v>0</v>
          </cell>
          <cell r="X507">
            <v>45355.703472222223</v>
          </cell>
          <cell r="Y507">
            <v>45362.393750000003</v>
          </cell>
          <cell r="Z507">
            <v>45356</v>
          </cell>
          <cell r="AA507"/>
          <cell r="AB507">
            <v>45374.59375</v>
          </cell>
          <cell r="AC507"/>
          <cell r="AD507">
            <v>18.890277777776646</v>
          </cell>
          <cell r="AE507">
            <v>12.19999999999709</v>
          </cell>
          <cell r="AF507">
            <v>-45374.59375</v>
          </cell>
          <cell r="AG507">
            <v>45375.003852450362</v>
          </cell>
          <cell r="AH507">
            <v>45383.950620511197</v>
          </cell>
          <cell r="AI507">
            <v>45405.703472222223</v>
          </cell>
          <cell r="AJ507">
            <v>0.63531241119632453</v>
          </cell>
          <cell r="AK507">
            <v>-1080.3474702380952</v>
          </cell>
          <cell r="AL507">
            <v>23</v>
          </cell>
          <cell r="AM507">
            <v>34</v>
          </cell>
          <cell r="AN507">
            <v>22.300380228136884</v>
          </cell>
          <cell r="AO507">
            <v>28.247148288973385</v>
          </cell>
          <cell r="AP507">
            <v>19.300380228136884</v>
          </cell>
          <cell r="AQ507">
            <v>42</v>
          </cell>
          <cell r="AR507">
            <v>33.6</v>
          </cell>
          <cell r="AS507">
            <v>28.6</v>
          </cell>
          <cell r="AT507">
            <v>45408.193749999999</v>
          </cell>
          <cell r="AU507">
            <v>45403.193749999999</v>
          </cell>
          <cell r="AV507"/>
          <cell r="AW507"/>
          <cell r="AX507"/>
          <cell r="AY507"/>
          <cell r="AZ507"/>
          <cell r="BA507"/>
          <cell r="BB507"/>
          <cell r="BC507"/>
          <cell r="BD507" t="str">
            <v>NO COC</v>
          </cell>
          <cell r="BE507"/>
          <cell r="BF507">
            <v>45377.59375</v>
          </cell>
          <cell r="BG507">
            <v>-84.59375</v>
          </cell>
          <cell r="BH507"/>
          <cell r="BI507"/>
        </row>
        <row r="508">
          <cell r="E508" t="str">
            <v>X24010088186</v>
          </cell>
          <cell r="F508" t="str">
            <v>RODOLFO C ADRIAS</v>
          </cell>
          <cell r="G508" t="str">
            <v>MOLINO BLVD, MOLINO II, BACOOR</v>
          </cell>
          <cell r="H508" t="str">
            <v>BACOOR CITY</v>
          </cell>
          <cell r="I508" t="str">
            <v>DASMA</v>
          </cell>
          <cell r="J508" t="str">
            <v>done digging, for pole erection energize dt on March 16</v>
          </cell>
          <cell r="K508" t="str">
            <v>W/O ISSUE</v>
          </cell>
          <cell r="L508" t="str">
            <v>POWERHOUSE</v>
          </cell>
          <cell r="M508" t="str">
            <v>FCOMP</v>
          </cell>
          <cell r="N508" t="str">
            <v>JSP</v>
          </cell>
          <cell r="O508">
            <v>68.769500000000036</v>
          </cell>
          <cell r="P508"/>
          <cell r="Q508">
            <v>158.9</v>
          </cell>
          <cell r="R508">
            <v>66</v>
          </cell>
          <cell r="S508" t="str">
            <v>NEW</v>
          </cell>
          <cell r="T508">
            <v>626496.48</v>
          </cell>
          <cell r="U508">
            <v>89822.150000000009</v>
          </cell>
          <cell r="V508">
            <v>23178.92</v>
          </cell>
          <cell r="W508">
            <v>0.25805349794009602</v>
          </cell>
          <cell r="X508">
            <v>45352.70416666667</v>
          </cell>
          <cell r="Y508">
            <v>45358.365972222222</v>
          </cell>
          <cell r="Z508">
            <v>45356</v>
          </cell>
          <cell r="AA508"/>
          <cell r="AB508">
            <v>45367.566666666666</v>
          </cell>
          <cell r="AC508"/>
          <cell r="AD508">
            <v>14.862499999995634</v>
          </cell>
          <cell r="AE508">
            <v>9.2006944444437977</v>
          </cell>
          <cell r="AF508">
            <v>-45367.566666666666</v>
          </cell>
          <cell r="AG508">
            <v>45373.049237089203</v>
          </cell>
          <cell r="AH508">
            <v>45382.274589201879</v>
          </cell>
          <cell r="AI508">
            <v>45402.70416666667</v>
          </cell>
          <cell r="AJ508">
            <v>0.47748303167406791</v>
          </cell>
          <cell r="AK508">
            <v>-1031.0810606060606</v>
          </cell>
          <cell r="AL508">
            <v>26</v>
          </cell>
          <cell r="AM508">
            <v>34</v>
          </cell>
          <cell r="AN508">
            <v>23.345070422535212</v>
          </cell>
          <cell r="AO508">
            <v>29.570422535211268</v>
          </cell>
          <cell r="AP508">
            <v>20.345070422535212</v>
          </cell>
          <cell r="AQ508">
            <v>44</v>
          </cell>
          <cell r="AR508">
            <v>35.200000000000003</v>
          </cell>
          <cell r="AS508">
            <v>30.200000000000003</v>
          </cell>
          <cell r="AT508">
            <v>45402.766666666663</v>
          </cell>
          <cell r="AU508">
            <v>45397.766666666663</v>
          </cell>
          <cell r="AV508"/>
          <cell r="AW508"/>
          <cell r="AX508"/>
          <cell r="AY508"/>
          <cell r="AZ508"/>
          <cell r="BA508"/>
          <cell r="BB508"/>
          <cell r="BC508"/>
          <cell r="BD508" t="str">
            <v>NO COC</v>
          </cell>
          <cell r="BE508" t="str">
            <v>PARTIALLY BILLED</v>
          </cell>
          <cell r="BF508">
            <v>45370.566666666666</v>
          </cell>
          <cell r="BG508">
            <v>-77.566666666665697</v>
          </cell>
          <cell r="BH508"/>
          <cell r="BI508"/>
        </row>
        <row r="509">
          <cell r="E509" t="str">
            <v>X24041429808</v>
          </cell>
          <cell r="F509" t="str">
            <v>TEOFILO PADILLA MONDIGUING</v>
          </cell>
          <cell r="G509" t="str">
            <v>C. ARELLANO, KATARUNGAN VILLAGE, MUNTINLUPA</v>
          </cell>
          <cell r="H509" t="str">
            <v>MUNTINLUPA CITY</v>
          </cell>
          <cell r="I509" t="str">
            <v>PARAÑAQUE</v>
          </cell>
          <cell r="J509" t="str">
            <v>target completion 07/19/2024</v>
          </cell>
          <cell r="K509" t="str">
            <v>W/O ISSUE</v>
          </cell>
          <cell r="L509" t="str">
            <v>POWERHOUSE</v>
          </cell>
          <cell r="M509" t="str">
            <v>FCOMP</v>
          </cell>
          <cell r="N509" t="str">
            <v>JSP</v>
          </cell>
          <cell r="O509">
            <v>58.557699999999997</v>
          </cell>
          <cell r="P509"/>
          <cell r="Q509">
            <v>97.8</v>
          </cell>
          <cell r="R509">
            <v>28</v>
          </cell>
          <cell r="S509" t="str">
            <v>NEW</v>
          </cell>
          <cell r="T509">
            <v>306399.15999999997</v>
          </cell>
          <cell r="U509">
            <v>47155.09</v>
          </cell>
          <cell r="V509"/>
          <cell r="W509">
            <v>0</v>
          </cell>
          <cell r="X509">
            <v>45471.640277777777</v>
          </cell>
          <cell r="Y509">
            <v>45477.426388888889</v>
          </cell>
          <cell r="Z509">
            <v>45481</v>
          </cell>
          <cell r="AA509"/>
          <cell r="AB509">
            <v>45493.347222222219</v>
          </cell>
          <cell r="AC509"/>
          <cell r="AD509">
            <v>21.706944444442343</v>
          </cell>
          <cell r="AE509">
            <v>15.920833333329938</v>
          </cell>
          <cell r="AF509">
            <v>-45493.347222222219</v>
          </cell>
          <cell r="AG509">
            <v>45491.725779636516</v>
          </cell>
          <cell r="AH509">
            <v>45500.881913465506</v>
          </cell>
          <cell r="AI509">
            <v>45521.640277777777</v>
          </cell>
          <cell r="AJ509">
            <v>0.70521353327958813</v>
          </cell>
          <cell r="AK509">
            <v>-1083.1749338624338</v>
          </cell>
          <cell r="AL509">
            <v>23</v>
          </cell>
          <cell r="AM509">
            <v>36</v>
          </cell>
          <cell r="AN509">
            <v>23.085501858736059</v>
          </cell>
          <cell r="AO509">
            <v>29.241635687732341</v>
          </cell>
          <cell r="AP509">
            <v>20.085501858736059</v>
          </cell>
          <cell r="AQ509">
            <v>42</v>
          </cell>
          <cell r="AR509">
            <v>33.6</v>
          </cell>
          <cell r="AS509">
            <v>28.6</v>
          </cell>
          <cell r="AT509">
            <v>45526.947222222218</v>
          </cell>
          <cell r="AU509">
            <v>45521.947222222218</v>
          </cell>
          <cell r="AV509"/>
          <cell r="AW509"/>
          <cell r="AX509"/>
          <cell r="AY509"/>
          <cell r="AZ509"/>
          <cell r="BA509"/>
          <cell r="BB509"/>
          <cell r="BC509"/>
          <cell r="BD509" t="str">
            <v>NO COC</v>
          </cell>
          <cell r="BE509"/>
          <cell r="BF509">
            <v>45496.347222222219</v>
          </cell>
          <cell r="BG509">
            <v>-203.34722222221899</v>
          </cell>
          <cell r="BH509"/>
          <cell r="BI509"/>
        </row>
        <row r="510">
          <cell r="E510" t="str">
            <v>X24030893131</v>
          </cell>
          <cell r="F510" t="str">
            <v>HH ASIA TRADING INC.</v>
          </cell>
          <cell r="G510" t="str">
            <v>SAMSON, SUCAT, MUNTINLUPA</v>
          </cell>
          <cell r="H510" t="str">
            <v>MUNTINLUPA CITY</v>
          </cell>
          <cell r="I510" t="str">
            <v>PARAÑAQUE</v>
          </cell>
          <cell r="J510" t="str">
            <v>waiting sched</v>
          </cell>
          <cell r="K510" t="str">
            <v>W/O ISSUE</v>
          </cell>
          <cell r="L510" t="str">
            <v>POWERHOUSE</v>
          </cell>
          <cell r="M510" t="str">
            <v>FCOMP</v>
          </cell>
          <cell r="N510" t="str">
            <v>JSP</v>
          </cell>
          <cell r="O510">
            <v>54.587299999999999</v>
          </cell>
          <cell r="P510"/>
          <cell r="Q510">
            <v>74.650000000000006</v>
          </cell>
          <cell r="R510">
            <v>49</v>
          </cell>
          <cell r="S510" t="str">
            <v>MODIFICATION</v>
          </cell>
          <cell r="T510">
            <v>264190.95</v>
          </cell>
          <cell r="U510">
            <v>44046.35</v>
          </cell>
          <cell r="V510"/>
          <cell r="W510">
            <v>0</v>
          </cell>
          <cell r="X510">
            <v>45425.585416666669</v>
          </cell>
          <cell r="Y510">
            <v>45429.552083333336</v>
          </cell>
          <cell r="Z510">
            <v>45427</v>
          </cell>
          <cell r="AA510"/>
          <cell r="AB510">
            <v>45486.49722222222</v>
          </cell>
          <cell r="AC510"/>
          <cell r="AD510">
            <v>60.911805555551837</v>
          </cell>
          <cell r="AE510">
            <v>56.945138888884685</v>
          </cell>
          <cell r="AF510">
            <v>-45486.49722222222</v>
          </cell>
          <cell r="AG510">
            <v>45445.670918525408</v>
          </cell>
          <cell r="AH510">
            <v>45454.827052354398</v>
          </cell>
          <cell r="AI510">
            <v>45475.585416666669</v>
          </cell>
          <cell r="AJ510">
            <v>1.9788980307298847</v>
          </cell>
          <cell r="AK510">
            <v>-1083.0118386243387</v>
          </cell>
          <cell r="AL510">
            <v>23</v>
          </cell>
          <cell r="AM510">
            <v>36</v>
          </cell>
          <cell r="AN510">
            <v>23.085501858736059</v>
          </cell>
          <cell r="AO510">
            <v>29.241635687732341</v>
          </cell>
          <cell r="AP510">
            <v>20.085501858736059</v>
          </cell>
          <cell r="AQ510">
            <v>42</v>
          </cell>
          <cell r="AR510">
            <v>33.6</v>
          </cell>
          <cell r="AS510">
            <v>28.6</v>
          </cell>
          <cell r="AT510">
            <v>45520.097222222219</v>
          </cell>
          <cell r="AU510">
            <v>45515.097222222219</v>
          </cell>
          <cell r="AV510"/>
          <cell r="AW510"/>
          <cell r="AX510"/>
          <cell r="AY510"/>
          <cell r="AZ510"/>
          <cell r="BA510"/>
          <cell r="BB510"/>
          <cell r="BC510"/>
          <cell r="BD510" t="str">
            <v>NO COC</v>
          </cell>
          <cell r="BE510"/>
          <cell r="BF510">
            <v>45489.49722222222</v>
          </cell>
          <cell r="BG510">
            <v>-196.49722222222044</v>
          </cell>
          <cell r="BH510"/>
          <cell r="BI510"/>
        </row>
        <row r="511">
          <cell r="E511" t="str">
            <v>X23124718554</v>
          </cell>
          <cell r="F511" t="str">
            <v>KENDRICK SY SYIACO</v>
          </cell>
          <cell r="G511" t="str">
            <v>MADRIGAL, AYALA-ALABANG VILL, MUNTINLUPA</v>
          </cell>
          <cell r="H511" t="str">
            <v>MUNTINLUPA CITY</v>
          </cell>
          <cell r="I511" t="str">
            <v>PARAÑAQUE</v>
          </cell>
          <cell r="J511" t="str">
            <v>sabit dt meter Aug 24</v>
          </cell>
          <cell r="K511" t="str">
            <v>W/O ISSUE</v>
          </cell>
          <cell r="L511" t="str">
            <v>POWERHOUSE</v>
          </cell>
          <cell r="M511" t="str">
            <v>FCOMP</v>
          </cell>
          <cell r="N511" t="str">
            <v>JSP</v>
          </cell>
          <cell r="O511">
            <v>51.594299999999997</v>
          </cell>
          <cell r="P511"/>
          <cell r="Q511">
            <v>70.42</v>
          </cell>
          <cell r="R511">
            <v>233</v>
          </cell>
          <cell r="S511" t="str">
            <v>NEW</v>
          </cell>
          <cell r="T511">
            <v>632395.52000000002</v>
          </cell>
          <cell r="U511">
            <v>41571.75</v>
          </cell>
          <cell r="V511"/>
          <cell r="W511">
            <v>0</v>
          </cell>
          <cell r="X511">
            <v>45512.551388888889</v>
          </cell>
          <cell r="Y511">
            <v>45517.376388888886</v>
          </cell>
          <cell r="Z511">
            <v>45517</v>
          </cell>
          <cell r="AA511"/>
          <cell r="AB511">
            <v>45533.368750000001</v>
          </cell>
          <cell r="AC511"/>
          <cell r="AD511">
            <v>20.817361111112405</v>
          </cell>
          <cell r="AE511">
            <v>15.992361111115315</v>
          </cell>
          <cell r="AF511">
            <v>-45533.368750000001</v>
          </cell>
          <cell r="AG511">
            <v>45530.16891876937</v>
          </cell>
          <cell r="AH511">
            <v>45538.666926737496</v>
          </cell>
          <cell r="AI511">
            <v>45562.551388888889</v>
          </cell>
          <cell r="AJ511">
            <v>0.75726922302742217</v>
          </cell>
          <cell r="AK511">
            <v>-1084.1278273809523</v>
          </cell>
          <cell r="AL511">
            <v>23</v>
          </cell>
          <cell r="AM511">
            <v>30</v>
          </cell>
          <cell r="AN511">
            <v>20.617529880478088</v>
          </cell>
          <cell r="AO511">
            <v>26.115537848605577</v>
          </cell>
          <cell r="AP511">
            <v>17.617529880478088</v>
          </cell>
          <cell r="AQ511">
            <v>42</v>
          </cell>
          <cell r="AR511">
            <v>33.6</v>
          </cell>
          <cell r="AS511">
            <v>28.6</v>
          </cell>
          <cell r="AT511">
            <v>45566.96875</v>
          </cell>
          <cell r="AU511">
            <v>45561.96875</v>
          </cell>
          <cell r="AV511"/>
          <cell r="AW511"/>
          <cell r="AX511"/>
          <cell r="AY511"/>
          <cell r="AZ511"/>
          <cell r="BA511"/>
          <cell r="BB511"/>
          <cell r="BC511"/>
          <cell r="BD511" t="str">
            <v>NO COC</v>
          </cell>
          <cell r="BE511"/>
          <cell r="BF511">
            <v>45536.368750000001</v>
          </cell>
          <cell r="BG511">
            <v>-243.36875000000146</v>
          </cell>
          <cell r="BH511"/>
          <cell r="BI511"/>
        </row>
        <row r="512">
          <cell r="E512" t="str">
            <v>X24020420937</v>
          </cell>
          <cell r="F512" t="str">
            <v>RICHIE ALMAZAN PADAMA</v>
          </cell>
          <cell r="G512" t="str">
            <v>FRANCE, BETTER LIVING SUBD, PARANAQUE</v>
          </cell>
          <cell r="H512" t="str">
            <v>PARAÑAQUE CITY</v>
          </cell>
          <cell r="I512" t="str">
            <v>PARAÑAQUE</v>
          </cell>
          <cell r="J512" t="str">
            <v>on-going digging</v>
          </cell>
          <cell r="K512" t="str">
            <v>W/O ISSUE</v>
          </cell>
          <cell r="L512" t="str">
            <v>AVECO</v>
          </cell>
          <cell r="M512" t="str">
            <v>FCOMP</v>
          </cell>
          <cell r="N512" t="str">
            <v>RRG</v>
          </cell>
          <cell r="O512">
            <v>734.33560000000034</v>
          </cell>
          <cell r="P512"/>
          <cell r="Q512">
            <v>692.43</v>
          </cell>
          <cell r="R512">
            <v>54</v>
          </cell>
          <cell r="S512" t="str">
            <v>NEW</v>
          </cell>
          <cell r="T512">
            <v>1531076.88</v>
          </cell>
          <cell r="U512">
            <v>421148.64999999979</v>
          </cell>
          <cell r="V512"/>
          <cell r="W512">
            <v>0</v>
          </cell>
          <cell r="X512">
            <v>45357.647222222222</v>
          </cell>
          <cell r="Y512">
            <v>45363.589583333334</v>
          </cell>
          <cell r="Z512">
            <v>45358</v>
          </cell>
          <cell r="AA512"/>
          <cell r="AB512">
            <v>45416.368055555555</v>
          </cell>
          <cell r="AC512"/>
          <cell r="AD512">
            <v>58.720833333332848</v>
          </cell>
          <cell r="AE512">
            <v>52.778472222220444</v>
          </cell>
          <cell r="AF512">
            <v>-45416.368055555555</v>
          </cell>
          <cell r="AG512">
            <v>45381.348792902849</v>
          </cell>
          <cell r="AH512">
            <v>45391.46921175102</v>
          </cell>
          <cell r="AI512">
            <v>45407.647222222222</v>
          </cell>
          <cell r="AJ512">
            <v>1.6493645833333197</v>
          </cell>
          <cell r="AK512">
            <v>-825.75214646464644</v>
          </cell>
          <cell r="AL512">
            <v>40</v>
          </cell>
          <cell r="AM512">
            <v>34</v>
          </cell>
          <cell r="AN512">
            <v>26.701570680628272</v>
          </cell>
          <cell r="AO512">
            <v>33.821989528795811</v>
          </cell>
          <cell r="AP512">
            <v>23.701570680628272</v>
          </cell>
          <cell r="AQ512">
            <v>55</v>
          </cell>
          <cell r="AR512">
            <v>44</v>
          </cell>
          <cell r="AS512">
            <v>39</v>
          </cell>
          <cell r="AT512">
            <v>45460.368055555555</v>
          </cell>
          <cell r="AU512">
            <v>45455.368055555555</v>
          </cell>
          <cell r="AV512"/>
          <cell r="AW512"/>
          <cell r="AX512"/>
          <cell r="AY512"/>
          <cell r="AZ512"/>
          <cell r="BA512"/>
          <cell r="BB512"/>
          <cell r="BC512"/>
          <cell r="BD512" t="str">
            <v>CHECKING OF SERVICE ITEMS</v>
          </cell>
          <cell r="BE512" t="str">
            <v>WITH BACKJOB</v>
          </cell>
          <cell r="BF512">
            <v>45419.368055555555</v>
          </cell>
          <cell r="BG512">
            <v>-3.3680555555547471</v>
          </cell>
          <cell r="BH512">
            <v>45783</v>
          </cell>
          <cell r="BI512">
            <v>45416</v>
          </cell>
        </row>
        <row r="513">
          <cell r="E513" t="str">
            <v>X24010311372</v>
          </cell>
          <cell r="F513" t="str">
            <v>STATE PROPERTIES CORPORATION</v>
          </cell>
          <cell r="G513" t="str">
            <v>PHASE 1, VERSAILLES, LAS PINAS CITY</v>
          </cell>
          <cell r="H513" t="str">
            <v>LAS PIÑAS CITY</v>
          </cell>
          <cell r="I513" t="str">
            <v>PARAÑAQUE</v>
          </cell>
          <cell r="J513"/>
          <cell r="K513"/>
          <cell r="L513" t="str">
            <v>POWERHOUSE</v>
          </cell>
          <cell r="M513" t="str">
            <v>FCOMP</v>
          </cell>
          <cell r="N513" t="str">
            <v>JSP</v>
          </cell>
          <cell r="O513">
            <v>16.48</v>
          </cell>
          <cell r="P513"/>
          <cell r="Q513">
            <v>67.33</v>
          </cell>
          <cell r="R513">
            <v>0</v>
          </cell>
          <cell r="S513" t="str">
            <v>TERMINATION</v>
          </cell>
          <cell r="T513">
            <v>46683.74</v>
          </cell>
          <cell r="U513">
            <v>38419.49</v>
          </cell>
          <cell r="V513"/>
          <cell r="W513">
            <v>0</v>
          </cell>
          <cell r="X513">
            <v>45336.559027777781</v>
          </cell>
          <cell r="Y513">
            <v>45343.633333333331</v>
          </cell>
          <cell r="Z513">
            <v>45337</v>
          </cell>
          <cell r="AA513"/>
          <cell r="AB513">
            <v>45345.638888888891</v>
          </cell>
          <cell r="AC513"/>
          <cell r="AD513">
            <v>9.0798611111094942</v>
          </cell>
          <cell r="AE513">
            <v>2.0055555555591127</v>
          </cell>
          <cell r="AF513">
            <v>-45345.638888888891</v>
          </cell>
          <cell r="AG513">
            <v>45356.64452963652</v>
          </cell>
          <cell r="AH513">
            <v>45365.80066346551</v>
          </cell>
          <cell r="AI513">
            <v>45386.559027777781</v>
          </cell>
          <cell r="AJ513">
            <v>0.29498582595271183</v>
          </cell>
          <cell r="AK513">
            <v>-1079.6580687830688</v>
          </cell>
          <cell r="AL513">
            <v>23</v>
          </cell>
          <cell r="AM513">
            <v>36</v>
          </cell>
          <cell r="AN513">
            <v>23.085501858736059</v>
          </cell>
          <cell r="AO513">
            <v>29.241635687732341</v>
          </cell>
          <cell r="AP513">
            <v>20.085501858736059</v>
          </cell>
          <cell r="AQ513">
            <v>42</v>
          </cell>
          <cell r="AR513">
            <v>33.6</v>
          </cell>
          <cell r="AS513">
            <v>28.6</v>
          </cell>
          <cell r="AT513">
            <v>45379.238888888889</v>
          </cell>
          <cell r="AU513">
            <v>45374.238888888889</v>
          </cell>
          <cell r="AV513"/>
          <cell r="AW513"/>
          <cell r="AX513"/>
          <cell r="AY513"/>
          <cell r="AZ513"/>
          <cell r="BA513"/>
          <cell r="BB513"/>
          <cell r="BC513"/>
          <cell r="BD513" t="str">
            <v>NO COC</v>
          </cell>
          <cell r="BE513"/>
          <cell r="BF513">
            <v>45348.638888888891</v>
          </cell>
          <cell r="BG513">
            <v>-55.638888888890506</v>
          </cell>
          <cell r="BH513"/>
          <cell r="BI513"/>
        </row>
        <row r="514">
          <cell r="E514" t="str">
            <v>X23083357849</v>
          </cell>
          <cell r="F514" t="str">
            <v>PAOLO ANTONIO EVANGELISTA SOMERA</v>
          </cell>
          <cell r="G514" t="str">
            <v>GLORIA DIAZ, BF RESORT VILL, LAS PINAS CITY</v>
          </cell>
          <cell r="H514" t="str">
            <v>LAS PIÑAS CITY</v>
          </cell>
          <cell r="I514" t="str">
            <v>PARAÑAQUE</v>
          </cell>
          <cell r="J514"/>
          <cell r="K514" t="str">
            <v>W/O ISSUE</v>
          </cell>
          <cell r="L514" t="str">
            <v>POWERHOUSE</v>
          </cell>
          <cell r="M514" t="str">
            <v>FCOMP</v>
          </cell>
          <cell r="N514" t="str">
            <v>JSP</v>
          </cell>
          <cell r="O514">
            <v>5.09</v>
          </cell>
          <cell r="P514"/>
          <cell r="Q514">
            <v>6.97</v>
          </cell>
          <cell r="R514">
            <v>21</v>
          </cell>
          <cell r="S514" t="str">
            <v>NEW</v>
          </cell>
          <cell r="T514">
            <v>23665.040000000001</v>
          </cell>
          <cell r="U514">
            <v>40098.83</v>
          </cell>
          <cell r="V514"/>
          <cell r="W514">
            <v>0</v>
          </cell>
          <cell r="X514">
            <v>45553.732025462959</v>
          </cell>
          <cell r="Y514">
            <v>45556.435416666667</v>
          </cell>
          <cell r="Z514">
            <v>45555</v>
          </cell>
          <cell r="AA514"/>
          <cell r="AB514">
            <v>45556.438194444447</v>
          </cell>
          <cell r="AC514"/>
          <cell r="AD514">
            <v>2.7061689814872807</v>
          </cell>
          <cell r="AE514">
            <v>2.7777777795563452E-3</v>
          </cell>
          <cell r="AF514">
            <v>-45556.438194444447</v>
          </cell>
          <cell r="AG514">
            <v>45572.506219011346</v>
          </cell>
          <cell r="AH514">
            <v>45581.312670624247</v>
          </cell>
          <cell r="AI514">
            <v>45603.732025462959</v>
          </cell>
          <cell r="AJ514">
            <v>9.3212487140117442E-2</v>
          </cell>
          <cell r="AK514">
            <v>-1138.9109548611111</v>
          </cell>
          <cell r="AL514">
            <v>20</v>
          </cell>
          <cell r="AM514">
            <v>36</v>
          </cell>
          <cell r="AN514">
            <v>21.774193548387096</v>
          </cell>
          <cell r="AO514">
            <v>27.58064516129032</v>
          </cell>
          <cell r="AP514">
            <v>18.774193548387096</v>
          </cell>
          <cell r="AQ514">
            <v>40</v>
          </cell>
          <cell r="AR514">
            <v>32</v>
          </cell>
          <cell r="AS514">
            <v>27</v>
          </cell>
          <cell r="AT514">
            <v>45588.438194444447</v>
          </cell>
          <cell r="AU514">
            <v>45583.438194444447</v>
          </cell>
          <cell r="AV514"/>
          <cell r="AW514"/>
          <cell r="AX514"/>
          <cell r="AY514"/>
          <cell r="AZ514"/>
          <cell r="BA514"/>
          <cell r="BB514"/>
          <cell r="BC514"/>
          <cell r="BD514" t="str">
            <v>NO COC</v>
          </cell>
          <cell r="BE514"/>
          <cell r="BF514">
            <v>45559.438194444447</v>
          </cell>
          <cell r="BG514">
            <v>-266.43819444444671</v>
          </cell>
          <cell r="BH514"/>
          <cell r="BI514"/>
        </row>
        <row r="515">
          <cell r="E515" t="str">
            <v>X24051592190</v>
          </cell>
          <cell r="F515" t="str">
            <v>SECURE SEAL SOLUTIONS CORP.</v>
          </cell>
          <cell r="G515" t="str">
            <v>NIOG III, NIOG III, BACOOR</v>
          </cell>
          <cell r="H515" t="str">
            <v>BACOOR CITY</v>
          </cell>
          <cell r="I515" t="str">
            <v>DASMA</v>
          </cell>
          <cell r="J515" t="str">
            <v>target completion 07/23/2024
1pole and DT only</v>
          </cell>
          <cell r="K515" t="str">
            <v>W/O ISSUE</v>
          </cell>
          <cell r="L515" t="str">
            <v>POWERHOUSE</v>
          </cell>
          <cell r="M515" t="str">
            <v>FCOMP</v>
          </cell>
          <cell r="N515" t="str">
            <v>JSP</v>
          </cell>
          <cell r="O515">
            <v>47.9833</v>
          </cell>
          <cell r="P515"/>
          <cell r="Q515">
            <v>65.63</v>
          </cell>
          <cell r="R515">
            <v>29</v>
          </cell>
          <cell r="S515" t="str">
            <v>NEW</v>
          </cell>
          <cell r="T515">
            <v>376808.18</v>
          </cell>
          <cell r="U515">
            <v>38262.07</v>
          </cell>
          <cell r="V515"/>
          <cell r="W515">
            <v>0</v>
          </cell>
          <cell r="X515">
            <v>45488.643750000003</v>
          </cell>
          <cell r="Y515">
            <v>45492.564583333333</v>
          </cell>
          <cell r="Z515">
            <v>45492</v>
          </cell>
          <cell r="AA515"/>
          <cell r="AB515">
            <v>45496.522916666669</v>
          </cell>
          <cell r="AC515"/>
          <cell r="AD515">
            <v>7.8791666666656965</v>
          </cell>
          <cell r="AE515">
            <v>3.9583333333357587</v>
          </cell>
          <cell r="AF515">
            <v>-45496.522916666669</v>
          </cell>
          <cell r="AG515">
            <v>45508.729251858742</v>
          </cell>
          <cell r="AH515">
            <v>45517.885385687732</v>
          </cell>
          <cell r="AI515">
            <v>45538.643750000003</v>
          </cell>
          <cell r="AJ515">
            <v>0.25597775764892178</v>
          </cell>
          <cell r="AK515">
            <v>-1083.2505456349206</v>
          </cell>
          <cell r="AL515">
            <v>23</v>
          </cell>
          <cell r="AM515">
            <v>36</v>
          </cell>
          <cell r="AN515">
            <v>23.085501858736059</v>
          </cell>
          <cell r="AO515">
            <v>29.241635687732341</v>
          </cell>
          <cell r="AP515">
            <v>20.085501858736059</v>
          </cell>
          <cell r="AQ515">
            <v>42</v>
          </cell>
          <cell r="AR515">
            <v>33.6</v>
          </cell>
          <cell r="AS515">
            <v>28.6</v>
          </cell>
          <cell r="AT515">
            <v>45530.122916666667</v>
          </cell>
          <cell r="AU515">
            <v>45525.122916666667</v>
          </cell>
          <cell r="AV515"/>
          <cell r="AW515"/>
          <cell r="AX515"/>
          <cell r="AY515"/>
          <cell r="AZ515"/>
          <cell r="BA515"/>
          <cell r="BB515"/>
          <cell r="BC515"/>
          <cell r="BD515" t="str">
            <v>NO COC</v>
          </cell>
          <cell r="BE515"/>
          <cell r="BF515">
            <v>45499.522916666669</v>
          </cell>
          <cell r="BG515">
            <v>-206.52291666666861</v>
          </cell>
          <cell r="BH515"/>
          <cell r="BI515"/>
        </row>
        <row r="516">
          <cell r="E516" t="str">
            <v>X24020450517</v>
          </cell>
          <cell r="F516" t="str">
            <v>BELLVILLE DEVELOPMENT, INC.</v>
          </cell>
          <cell r="G516" t="str">
            <v>COMMERCE, AYALA-ALABANG VILL, MUNTINLUPA</v>
          </cell>
          <cell r="H516" t="str">
            <v>MUNTINLUPA CITY</v>
          </cell>
          <cell r="I516" t="str">
            <v>PARAÑAQUE</v>
          </cell>
          <cell r="J516" t="str">
            <v>for meter Oct 4</v>
          </cell>
          <cell r="K516" t="str">
            <v>W/O ISSUE</v>
          </cell>
          <cell r="L516" t="str">
            <v>POWERHOUSE</v>
          </cell>
          <cell r="M516" t="str">
            <v>FCOMP</v>
          </cell>
          <cell r="N516" t="str">
            <v>JSP</v>
          </cell>
          <cell r="O516">
            <v>49.423299999999998</v>
          </cell>
          <cell r="P516"/>
          <cell r="Q516">
            <v>218.65</v>
          </cell>
          <cell r="R516">
            <v>2239</v>
          </cell>
          <cell r="S516" t="str">
            <v>NEW</v>
          </cell>
          <cell r="T516">
            <v>1156335.23</v>
          </cell>
          <cell r="U516">
            <v>38134.050000000003</v>
          </cell>
          <cell r="V516"/>
          <cell r="W516">
            <v>0</v>
          </cell>
          <cell r="X516">
            <v>45547.673611111109</v>
          </cell>
          <cell r="Y516">
            <v>45552.614583333336</v>
          </cell>
          <cell r="Z516">
            <v>45552</v>
          </cell>
          <cell r="AA516"/>
          <cell r="AB516">
            <v>45569.51458333333</v>
          </cell>
          <cell r="AC516"/>
          <cell r="AD516">
            <v>21.840972222220444</v>
          </cell>
          <cell r="AE516">
            <v>16.899999999994179</v>
          </cell>
          <cell r="AF516">
            <v>-45569.51458333333</v>
          </cell>
          <cell r="AG516">
            <v>45561.079861111109</v>
          </cell>
          <cell r="AH516">
            <v>45568.454861111109</v>
          </cell>
          <cell r="AI516">
            <v>45597.673611111109</v>
          </cell>
          <cell r="AJ516">
            <v>0.99844444444436298</v>
          </cell>
          <cell r="AK516">
            <v>-990.64162137681149</v>
          </cell>
          <cell r="AL516">
            <v>28</v>
          </cell>
          <cell r="AM516">
            <v>20</v>
          </cell>
          <cell r="AN516">
            <v>16.406250000000004</v>
          </cell>
          <cell r="AO516">
            <v>20.781250000000004</v>
          </cell>
          <cell r="AP516">
            <v>13.406250000000004</v>
          </cell>
          <cell r="AQ516">
            <v>46</v>
          </cell>
          <cell r="AR516">
            <v>36.800000000000004</v>
          </cell>
          <cell r="AS516">
            <v>31.800000000000004</v>
          </cell>
          <cell r="AT516">
            <v>45606.314583333333</v>
          </cell>
          <cell r="AU516">
            <v>45601.314583333333</v>
          </cell>
          <cell r="AV516"/>
          <cell r="AW516"/>
          <cell r="AX516"/>
          <cell r="AY516"/>
          <cell r="AZ516"/>
          <cell r="BA516"/>
          <cell r="BB516"/>
          <cell r="BC516"/>
          <cell r="BD516" t="str">
            <v>NO COC</v>
          </cell>
          <cell r="BE516"/>
          <cell r="BF516">
            <v>45572.51458333333</v>
          </cell>
          <cell r="BG516">
            <v>-279.51458333332994</v>
          </cell>
          <cell r="BH516"/>
          <cell r="BI516"/>
        </row>
        <row r="517">
          <cell r="E517" t="str">
            <v>X23124860957</v>
          </cell>
          <cell r="F517" t="str">
            <v>MECHEL BAUTISTA PUNZALAN</v>
          </cell>
          <cell r="G517" t="str">
            <v>SAN GUILLERMO, BAYANAN, MUNTINLUPA</v>
          </cell>
          <cell r="H517" t="str">
            <v>MUNTINLUPA CITY</v>
          </cell>
          <cell r="I517" t="str">
            <v>PARAÑAQUE</v>
          </cell>
          <cell r="J517" t="str">
            <v>natayo na ng poste</v>
          </cell>
          <cell r="K517" t="str">
            <v>W/O ISSUE</v>
          </cell>
          <cell r="L517" t="str">
            <v>POWERHOUSE</v>
          </cell>
          <cell r="M517" t="str">
            <v>FCOMP</v>
          </cell>
          <cell r="N517" t="str">
            <v>JSP</v>
          </cell>
          <cell r="O517">
            <v>35.288499999999999</v>
          </cell>
          <cell r="P517"/>
          <cell r="Q517">
            <v>63.9</v>
          </cell>
          <cell r="R517">
            <v>50</v>
          </cell>
          <cell r="S517" t="str">
            <v>NEW</v>
          </cell>
          <cell r="T517">
            <v>337119.21</v>
          </cell>
          <cell r="U517">
            <v>37532.550000000003</v>
          </cell>
          <cell r="V517"/>
          <cell r="W517">
            <v>0</v>
          </cell>
          <cell r="X517">
            <v>45301.552777777775</v>
          </cell>
          <cell r="Y517">
            <v>45307.417638888888</v>
          </cell>
          <cell r="Z517">
            <v>45302</v>
          </cell>
          <cell r="AA517"/>
          <cell r="AB517">
            <v>45315.37222222222</v>
          </cell>
          <cell r="AC517"/>
          <cell r="AD517">
            <v>13.819444444445253</v>
          </cell>
          <cell r="AE517">
            <v>7.9545833333322662</v>
          </cell>
          <cell r="AF517">
            <v>-45315.37222222222</v>
          </cell>
          <cell r="AG517">
            <v>45321.638279636514</v>
          </cell>
          <cell r="AH517">
            <v>45330.794413465504</v>
          </cell>
          <cell r="AI517">
            <v>45351.552777777775</v>
          </cell>
          <cell r="AJ517">
            <v>0.4489650429415184</v>
          </cell>
          <cell r="AK517">
            <v>-1078.9374338624339</v>
          </cell>
          <cell r="AL517">
            <v>23</v>
          </cell>
          <cell r="AM517">
            <v>36</v>
          </cell>
          <cell r="AN517">
            <v>23.085501858736059</v>
          </cell>
          <cell r="AO517">
            <v>29.241635687732341</v>
          </cell>
          <cell r="AP517">
            <v>20.085501858736059</v>
          </cell>
          <cell r="AQ517">
            <v>42</v>
          </cell>
          <cell r="AR517">
            <v>33.6</v>
          </cell>
          <cell r="AS517">
            <v>28.6</v>
          </cell>
          <cell r="AT517">
            <v>45348.972222222219</v>
          </cell>
          <cell r="AU517">
            <v>45343.972222222219</v>
          </cell>
          <cell r="AV517"/>
          <cell r="AW517"/>
          <cell r="AX517"/>
          <cell r="AY517"/>
          <cell r="AZ517"/>
          <cell r="BA517"/>
          <cell r="BB517"/>
          <cell r="BC517"/>
          <cell r="BD517" t="str">
            <v>NO COC</v>
          </cell>
          <cell r="BE517"/>
          <cell r="BF517">
            <v>45318.37222222222</v>
          </cell>
          <cell r="BG517">
            <v>-25.372222222220444</v>
          </cell>
          <cell r="BH517"/>
          <cell r="BI517"/>
        </row>
        <row r="518">
          <cell r="E518" t="str">
            <v>X24062380974</v>
          </cell>
          <cell r="F518" t="str">
            <v>J.A.S.S INSTALLATION SERVICES CORP.</v>
          </cell>
          <cell r="G518" t="str">
            <v>CATTLEYA, T.S. CRUZ SUBD, LAS PINAS CITY</v>
          </cell>
          <cell r="H518" t="str">
            <v>LAS PIÑAS CITY</v>
          </cell>
          <cell r="I518" t="str">
            <v>PARAÑAQUE</v>
          </cell>
          <cell r="J518" t="str">
            <v>supplementary project of x23104151736
for FCOMP 08/01/2024</v>
          </cell>
          <cell r="K518" t="str">
            <v>W/O ISSUE</v>
          </cell>
          <cell r="L518" t="str">
            <v>AVECO</v>
          </cell>
          <cell r="M518" t="str">
            <v>FCOMP</v>
          </cell>
          <cell r="N518" t="str">
            <v>RRG</v>
          </cell>
          <cell r="O518">
            <v>39.865200000000002</v>
          </cell>
          <cell r="P518"/>
          <cell r="Q518">
            <v>62.97</v>
          </cell>
          <cell r="R518">
            <v>10</v>
          </cell>
          <cell r="S518" t="str">
            <v>NEW</v>
          </cell>
          <cell r="T518">
            <v>152036.31</v>
          </cell>
          <cell r="U518">
            <v>32102.5</v>
          </cell>
          <cell r="V518"/>
          <cell r="W518">
            <v>0</v>
          </cell>
          <cell r="X518">
            <v>45490.444444444445</v>
          </cell>
          <cell r="Y518">
            <v>45495.425000000003</v>
          </cell>
          <cell r="Z518">
            <v>45503</v>
          </cell>
          <cell r="AA518"/>
          <cell r="AB518">
            <v>45505</v>
          </cell>
          <cell r="AC518"/>
          <cell r="AD518">
            <v>14.555555555554747</v>
          </cell>
          <cell r="AE518">
            <v>9.5749999999970896</v>
          </cell>
          <cell r="AF518">
            <v>-45505</v>
          </cell>
          <cell r="AG518">
            <v>45510.529946303184</v>
          </cell>
          <cell r="AH518">
            <v>45519.686080132175</v>
          </cell>
          <cell r="AI518">
            <v>45540.444444444445</v>
          </cell>
          <cell r="AJ518">
            <v>0.47287976382176655</v>
          </cell>
          <cell r="AK518">
            <v>-1083.452380952381</v>
          </cell>
          <cell r="AL518">
            <v>23</v>
          </cell>
          <cell r="AM518">
            <v>36</v>
          </cell>
          <cell r="AN518">
            <v>23.085501858736059</v>
          </cell>
          <cell r="AO518">
            <v>29.241635687732341</v>
          </cell>
          <cell r="AP518">
            <v>20.085501858736059</v>
          </cell>
          <cell r="AQ518">
            <v>42</v>
          </cell>
          <cell r="AR518">
            <v>33.6</v>
          </cell>
          <cell r="AS518">
            <v>28.6</v>
          </cell>
          <cell r="AT518">
            <v>45538.6</v>
          </cell>
          <cell r="AU518">
            <v>45533.599999999999</v>
          </cell>
          <cell r="AV518"/>
          <cell r="AW518"/>
          <cell r="AX518"/>
          <cell r="AY518"/>
          <cell r="AZ518"/>
          <cell r="BA518"/>
          <cell r="BB518"/>
          <cell r="BC518"/>
          <cell r="BD518" t="str">
            <v>NO COC</v>
          </cell>
          <cell r="BE518"/>
          <cell r="BF518">
            <v>45508</v>
          </cell>
          <cell r="BG518">
            <v>-215</v>
          </cell>
          <cell r="BH518"/>
          <cell r="BI518"/>
        </row>
        <row r="519">
          <cell r="E519" t="str">
            <v>X24051796376</v>
          </cell>
          <cell r="F519" t="str">
            <v>WILLIAM TAN CHOA</v>
          </cell>
          <cell r="G519" t="str">
            <v>BLOCK 3, PALM COAST MARINA, PARANAQUE</v>
          </cell>
          <cell r="H519" t="str">
            <v>PARAÑAQUE CITY</v>
          </cell>
          <cell r="I519" t="str">
            <v>PARAÑAQUE</v>
          </cell>
          <cell r="J519"/>
          <cell r="K519" t="str">
            <v>W/O ISSUE</v>
          </cell>
          <cell r="L519" t="str">
            <v>POWERHOUSE</v>
          </cell>
          <cell r="M519" t="str">
            <v>FCOMP</v>
          </cell>
          <cell r="N519" t="str">
            <v>JSP</v>
          </cell>
          <cell r="O519">
            <v>46.1</v>
          </cell>
          <cell r="P519"/>
          <cell r="Q519">
            <v>63.17</v>
          </cell>
          <cell r="R519">
            <v>118</v>
          </cell>
          <cell r="S519" t="str">
            <v>NEW</v>
          </cell>
          <cell r="T519">
            <v>94649.81</v>
          </cell>
          <cell r="U519">
            <v>37123.160000000003</v>
          </cell>
          <cell r="V519"/>
          <cell r="W519">
            <v>0</v>
          </cell>
          <cell r="X519">
            <v>45553.687592592592</v>
          </cell>
          <cell r="Y519">
            <v>45559.534722222219</v>
          </cell>
          <cell r="Z519">
            <v>45555</v>
          </cell>
          <cell r="AA519"/>
          <cell r="AB519">
            <v>45559.584722222222</v>
          </cell>
          <cell r="AC519"/>
          <cell r="AD519">
            <v>5.8971296296294895</v>
          </cell>
          <cell r="AE519">
            <v>5.0000000002910383E-2</v>
          </cell>
          <cell r="AF519">
            <v>-45559.584722222222</v>
          </cell>
          <cell r="AG519">
            <v>45572.16619181438</v>
          </cell>
          <cell r="AH519">
            <v>45580.893818273529</v>
          </cell>
          <cell r="AI519">
            <v>45603.687592592592</v>
          </cell>
          <cell r="AJ519">
            <v>0.20591879277374711</v>
          </cell>
          <cell r="AK519">
            <v>-1084.7520171957672</v>
          </cell>
          <cell r="AL519">
            <v>23</v>
          </cell>
          <cell r="AM519">
            <v>32</v>
          </cell>
          <cell r="AN519">
            <v>21.478599221789885</v>
          </cell>
          <cell r="AO519">
            <v>27.206225680933851</v>
          </cell>
          <cell r="AP519">
            <v>18.478599221789885</v>
          </cell>
          <cell r="AQ519">
            <v>42</v>
          </cell>
          <cell r="AR519">
            <v>33.6</v>
          </cell>
          <cell r="AS519">
            <v>28.6</v>
          </cell>
          <cell r="AT519">
            <v>45593.18472222222</v>
          </cell>
          <cell r="AU519">
            <v>45588.18472222222</v>
          </cell>
          <cell r="AV519"/>
          <cell r="AW519"/>
          <cell r="AX519"/>
          <cell r="AY519"/>
          <cell r="AZ519"/>
          <cell r="BA519"/>
          <cell r="BB519"/>
          <cell r="BC519"/>
          <cell r="BD519" t="str">
            <v>NO COC</v>
          </cell>
          <cell r="BE519"/>
          <cell r="BF519">
            <v>45562.584722222222</v>
          </cell>
          <cell r="BG519">
            <v>-269.5847222222219</v>
          </cell>
          <cell r="BH519"/>
          <cell r="BI519"/>
        </row>
        <row r="520">
          <cell r="E520" t="str">
            <v>X24020390952</v>
          </cell>
          <cell r="F520" t="str">
            <v>MAYA MORENA BUNDANG KUIJPERS</v>
          </cell>
          <cell r="G520" t="str">
            <v>CANTON, BF HOMES, PARANAQUE</v>
          </cell>
          <cell r="H520" t="str">
            <v>PARAÑAQUE CITY</v>
          </cell>
          <cell r="I520" t="str">
            <v>PARAÑAQUE</v>
          </cell>
          <cell r="J520" t="str">
            <v>5/22/24 - joint survey with PROW, Ron Bernardo, VJC(Factor), DCD
6/20/24 - ongoing coordination of PROW to HOA
HOA request for letter with target schedule of execution for pole installation/retirement</v>
          </cell>
          <cell r="K520" t="str">
            <v>W/ ISSUE</v>
          </cell>
          <cell r="L520" t="str">
            <v>VJC</v>
          </cell>
          <cell r="M520" t="str">
            <v>FCOMP</v>
          </cell>
          <cell r="N520" t="str">
            <v>JMM</v>
          </cell>
          <cell r="O520">
            <v>218.3134</v>
          </cell>
          <cell r="P520"/>
          <cell r="Q520">
            <v>386.85</v>
          </cell>
          <cell r="R520">
            <v>85</v>
          </cell>
          <cell r="S520" t="str">
            <v>MODIFICATION</v>
          </cell>
          <cell r="T520">
            <v>1198260.73</v>
          </cell>
          <cell r="U520">
            <v>204378.40999999995</v>
          </cell>
          <cell r="V520"/>
          <cell r="W520">
            <v>0</v>
          </cell>
          <cell r="X520">
            <v>45365.652083333334</v>
          </cell>
          <cell r="Y520">
            <v>45372.60833333333</v>
          </cell>
          <cell r="Z520">
            <v>45366</v>
          </cell>
          <cell r="AA520"/>
          <cell r="AB520">
            <v>45649</v>
          </cell>
          <cell r="AC520"/>
          <cell r="AD520">
            <v>283.3479166666657</v>
          </cell>
          <cell r="AE520">
            <v>276.39166666667006</v>
          </cell>
          <cell r="AF520">
            <v>-45649</v>
          </cell>
          <cell r="AG520">
            <v>45387.171314102568</v>
          </cell>
          <cell r="AH520">
            <v>45396.709775641029</v>
          </cell>
          <cell r="AI520">
            <v>45415.652083333334</v>
          </cell>
          <cell r="AJ520">
            <v>8.6671127450980094</v>
          </cell>
          <cell r="AK520">
            <v>-951.02083333333337</v>
          </cell>
          <cell r="AL520">
            <v>30</v>
          </cell>
          <cell r="AM520">
            <v>34</v>
          </cell>
          <cell r="AN520">
            <v>24.51923076923077</v>
          </cell>
          <cell r="AO520">
            <v>31.057692307692307</v>
          </cell>
          <cell r="AP520">
            <v>21.51923076923077</v>
          </cell>
          <cell r="AQ520">
            <v>48</v>
          </cell>
          <cell r="AR520">
            <v>38.400000000000006</v>
          </cell>
          <cell r="AS520">
            <v>33.400000000000006</v>
          </cell>
          <cell r="AT520">
            <v>45687.4</v>
          </cell>
          <cell r="AU520">
            <v>45682.400000000001</v>
          </cell>
          <cell r="AV520"/>
          <cell r="AW520"/>
          <cell r="AX520"/>
          <cell r="AY520"/>
          <cell r="AZ520"/>
          <cell r="BA520"/>
          <cell r="BB520"/>
          <cell r="BC520"/>
          <cell r="BD520" t="str">
            <v>NO COC</v>
          </cell>
          <cell r="BE520"/>
          <cell r="BF520">
            <v>45652</v>
          </cell>
          <cell r="BG520">
            <v>-359</v>
          </cell>
          <cell r="BH520"/>
          <cell r="BI520"/>
        </row>
        <row r="521">
          <cell r="E521" t="str">
            <v>X23104228561</v>
          </cell>
          <cell r="F521" t="str">
            <v>DEPARTMENT OF FOREIGN AFFAIRS</v>
          </cell>
          <cell r="G521" t="str">
            <v>BRADCO, ASEANA BUSINESS PARK, PARANAQUE</v>
          </cell>
          <cell r="H521" t="str">
            <v>PARAÑAQUE CITY</v>
          </cell>
          <cell r="I521" t="str">
            <v>PARAÑAQUE</v>
          </cell>
          <cell r="J521"/>
          <cell r="K521" t="str">
            <v>W/O ISSUE</v>
          </cell>
          <cell r="L521" t="str">
            <v>AVECO</v>
          </cell>
          <cell r="M521" t="str">
            <v>FCOMP</v>
          </cell>
          <cell r="N521" t="str">
            <v>RRG</v>
          </cell>
          <cell r="O521">
            <v>193.47</v>
          </cell>
          <cell r="P521"/>
          <cell r="Q521">
            <v>395.3</v>
          </cell>
          <cell r="R521">
            <v>1245</v>
          </cell>
          <cell r="S521" t="str">
            <v>MODIFICATION</v>
          </cell>
          <cell r="T521">
            <v>908815.47</v>
          </cell>
          <cell r="U521">
            <v>137618.69</v>
          </cell>
          <cell r="V521"/>
          <cell r="W521">
            <v>0</v>
          </cell>
          <cell r="X521">
            <v>45365.667361111111</v>
          </cell>
          <cell r="Y521">
            <v>45366.296527777777</v>
          </cell>
          <cell r="Z521">
            <v>45371</v>
          </cell>
          <cell r="AA521"/>
          <cell r="AB521">
            <v>45446.457638888889</v>
          </cell>
          <cell r="AC521"/>
          <cell r="AD521">
            <v>80.790277777778101</v>
          </cell>
          <cell r="AE521">
            <v>80.161111111112405</v>
          </cell>
          <cell r="AF521">
            <v>-45446.457638888889</v>
          </cell>
          <cell r="AG521">
            <v>45379.334027777775</v>
          </cell>
          <cell r="AH521">
            <v>45386.77847222222</v>
          </cell>
          <cell r="AI521">
            <v>45415.667361111111</v>
          </cell>
          <cell r="AJ521">
            <v>3.635562500000014</v>
          </cell>
          <cell r="AK521">
            <v>-946.80120081018515</v>
          </cell>
          <cell r="AL521">
            <v>30</v>
          </cell>
          <cell r="AM521">
            <v>20</v>
          </cell>
          <cell r="AN521">
            <v>16.666666666666668</v>
          </cell>
          <cell r="AO521">
            <v>21.111111111111111</v>
          </cell>
          <cell r="AP521">
            <v>13.666666666666668</v>
          </cell>
          <cell r="AQ521">
            <v>48</v>
          </cell>
          <cell r="AR521">
            <v>38.400000000000006</v>
          </cell>
          <cell r="AS521">
            <v>33.400000000000006</v>
          </cell>
          <cell r="AT521">
            <v>45484.857638888891</v>
          </cell>
          <cell r="AU521">
            <v>45479.857638888891</v>
          </cell>
          <cell r="AV521"/>
          <cell r="AW521"/>
          <cell r="AX521"/>
          <cell r="AY521"/>
          <cell r="AZ521"/>
          <cell r="BA521"/>
          <cell r="BB521"/>
          <cell r="BC521"/>
          <cell r="BD521" t="str">
            <v>NO COC</v>
          </cell>
          <cell r="BE521"/>
          <cell r="BF521">
            <v>45449.457638888889</v>
          </cell>
          <cell r="BG521">
            <v>-156.45763888888905</v>
          </cell>
          <cell r="BH521"/>
          <cell r="BI521"/>
        </row>
        <row r="522">
          <cell r="E522" t="str">
            <v>X24010049750</v>
          </cell>
          <cell r="F522" t="str">
            <v>FAMILYHEALTH &amp; BEAUTY CORP.</v>
          </cell>
          <cell r="G522" t="str">
            <v>NAGA, PULANGLUPA II, LAS PINAS CITY</v>
          </cell>
          <cell r="H522" t="str">
            <v>LAS PIÑAS CITY</v>
          </cell>
          <cell r="I522" t="str">
            <v>PARAÑAQUE</v>
          </cell>
          <cell r="J522" t="str">
            <v>w/ third party opposition</v>
          </cell>
          <cell r="K522" t="str">
            <v>W/ ISSUE</v>
          </cell>
          <cell r="L522" t="str">
            <v>POWERHOUSE</v>
          </cell>
          <cell r="M522" t="str">
            <v>FCOMP</v>
          </cell>
          <cell r="N522" t="str">
            <v>JSP</v>
          </cell>
          <cell r="O522">
            <v>160.08000000000001</v>
          </cell>
          <cell r="P522"/>
          <cell r="Q522">
            <v>129.55000000000001</v>
          </cell>
          <cell r="R522">
            <v>29</v>
          </cell>
          <cell r="S522" t="str">
            <v>MODIFICATION</v>
          </cell>
          <cell r="T522">
            <v>410157.5</v>
          </cell>
          <cell r="U522">
            <v>93926.12</v>
          </cell>
          <cell r="V522">
            <v>7153.96</v>
          </cell>
          <cell r="W522">
            <v>7.6165820540654725E-2</v>
          </cell>
          <cell r="X522">
            <v>45364.52847222222</v>
          </cell>
          <cell r="Y522">
            <v>45365.624305555553</v>
          </cell>
          <cell r="Z522">
            <v>45366</v>
          </cell>
          <cell r="AA522"/>
          <cell r="AB522">
            <v>45516.436805555553</v>
          </cell>
          <cell r="AC522"/>
          <cell r="AD522">
            <v>151.90833333333285</v>
          </cell>
          <cell r="AE522">
            <v>150.8125</v>
          </cell>
          <cell r="AF522">
            <v>-45516.436805555553</v>
          </cell>
          <cell r="AG522">
            <v>45385.735368773945</v>
          </cell>
          <cell r="AH522">
            <v>45395.190541187738</v>
          </cell>
          <cell r="AI522">
            <v>45414.52847222222</v>
          </cell>
          <cell r="AJ522">
            <v>4.7065616096865943</v>
          </cell>
          <cell r="AK522">
            <v>-1034.4644728535352</v>
          </cell>
          <cell r="AL522">
            <v>26</v>
          </cell>
          <cell r="AM522">
            <v>36</v>
          </cell>
          <cell r="AN522">
            <v>24.206896551724139</v>
          </cell>
          <cell r="AO522">
            <v>30.662068965517239</v>
          </cell>
          <cell r="AP522">
            <v>21.206896551724139</v>
          </cell>
          <cell r="AQ522">
            <v>44</v>
          </cell>
          <cell r="AR522">
            <v>35.200000000000003</v>
          </cell>
          <cell r="AS522">
            <v>30.200000000000003</v>
          </cell>
          <cell r="AT522">
            <v>45551.63680555555</v>
          </cell>
          <cell r="AU522">
            <v>45546.63680555555</v>
          </cell>
          <cell r="AV522"/>
          <cell r="AW522"/>
          <cell r="AX522"/>
          <cell r="AY522"/>
          <cell r="AZ522"/>
          <cell r="BA522"/>
          <cell r="BB522"/>
          <cell r="BC522"/>
          <cell r="BD522" t="str">
            <v>NO COC</v>
          </cell>
          <cell r="BE522" t="str">
            <v>PARTIALLY BILLED</v>
          </cell>
          <cell r="BF522">
            <v>45519.436805555553</v>
          </cell>
          <cell r="BG522">
            <v>-226.43680555555329</v>
          </cell>
          <cell r="BH522"/>
          <cell r="BI522"/>
        </row>
        <row r="523">
          <cell r="E523" t="str">
            <v>X23083310339</v>
          </cell>
          <cell r="F523" t="str">
            <v>ALFAMETRO MARKETING INC.</v>
          </cell>
          <cell r="G523" t="str">
            <v>BLOCK 5, CASIMIRO WESTVILLE HMS I, BACOOR</v>
          </cell>
          <cell r="H523" t="str">
            <v>BACOOR CITY</v>
          </cell>
          <cell r="I523" t="str">
            <v>DASMA</v>
          </cell>
          <cell r="J523" t="str">
            <v>done digging, for pole erection</v>
          </cell>
          <cell r="K523" t="str">
            <v>W/O ISSUE</v>
          </cell>
          <cell r="L523" t="str">
            <v>POWERHOUSE</v>
          </cell>
          <cell r="M523" t="str">
            <v>FCOMP</v>
          </cell>
          <cell r="N523" t="str">
            <v>JSP</v>
          </cell>
          <cell r="O523">
            <v>36.119500000000002</v>
          </cell>
          <cell r="P523"/>
          <cell r="Q523">
            <v>75.900000000000006</v>
          </cell>
          <cell r="R523">
            <v>28</v>
          </cell>
          <cell r="S523" t="str">
            <v>NEW</v>
          </cell>
          <cell r="T523">
            <v>345033.54</v>
          </cell>
          <cell r="U523">
            <v>36466.019999999997</v>
          </cell>
          <cell r="V523"/>
          <cell r="W523">
            <v>0</v>
          </cell>
          <cell r="X523">
            <v>45358.658333333333</v>
          </cell>
          <cell r="Y523">
            <v>45363.413402777776</v>
          </cell>
          <cell r="Z523">
            <v>45359</v>
          </cell>
          <cell r="AA523"/>
          <cell r="AB523">
            <v>45377.558333333334</v>
          </cell>
          <cell r="AC523"/>
          <cell r="AD523">
            <v>18.900000000001455</v>
          </cell>
          <cell r="AE523">
            <v>14.144930555557949</v>
          </cell>
          <cell r="AF523">
            <v>-45377.558333333334</v>
          </cell>
          <cell r="AG523">
            <v>45378.743835192072</v>
          </cell>
          <cell r="AH523">
            <v>45387.899969021062</v>
          </cell>
          <cell r="AI523">
            <v>45408.658333333333</v>
          </cell>
          <cell r="AJ523">
            <v>0.61402173913048208</v>
          </cell>
          <cell r="AK523">
            <v>-1080.4180555555556</v>
          </cell>
          <cell r="AL523">
            <v>23</v>
          </cell>
          <cell r="AM523">
            <v>36</v>
          </cell>
          <cell r="AN523">
            <v>23.085501858736059</v>
          </cell>
          <cell r="AO523">
            <v>29.241635687732341</v>
          </cell>
          <cell r="AP523">
            <v>20.085501858736059</v>
          </cell>
          <cell r="AQ523">
            <v>42</v>
          </cell>
          <cell r="AR523">
            <v>33.6</v>
          </cell>
          <cell r="AS523">
            <v>28.6</v>
          </cell>
          <cell r="AT523">
            <v>45411.158333333333</v>
          </cell>
          <cell r="AU523">
            <v>45406.158333333333</v>
          </cell>
          <cell r="AV523"/>
          <cell r="AW523"/>
          <cell r="AX523"/>
          <cell r="AY523"/>
          <cell r="AZ523"/>
          <cell r="BA523"/>
          <cell r="BB523"/>
          <cell r="BC523"/>
          <cell r="BD523" t="str">
            <v>NO COC</v>
          </cell>
          <cell r="BE523"/>
          <cell r="BF523">
            <v>45380.558333333334</v>
          </cell>
          <cell r="BG523">
            <v>-87.558333333334303</v>
          </cell>
          <cell r="BH523"/>
          <cell r="BI523"/>
        </row>
        <row r="524">
          <cell r="E524" t="str">
            <v>X24030724060</v>
          </cell>
          <cell r="F524" t="str">
            <v>BRITTANY CORPORATION</v>
          </cell>
          <cell r="G524" t="str">
            <v>BLOCK 3, PORTOFINO COURTYARDS 2, BACOOR</v>
          </cell>
          <cell r="H524" t="str">
            <v>BACOOR CITY</v>
          </cell>
          <cell r="I524" t="str">
            <v>DASMA</v>
          </cell>
          <cell r="J524"/>
          <cell r="K524" t="str">
            <v>W/O ISSUE</v>
          </cell>
          <cell r="L524" t="str">
            <v>POWERHOUSE</v>
          </cell>
          <cell r="M524" t="str">
            <v>FCOMP</v>
          </cell>
          <cell r="N524" t="str">
            <v>JSP</v>
          </cell>
          <cell r="O524">
            <v>131.54240000000007</v>
          </cell>
          <cell r="P524"/>
          <cell r="Q524">
            <v>262.3</v>
          </cell>
          <cell r="R524">
            <v>0</v>
          </cell>
          <cell r="S524" t="str">
            <v>TERMINATION</v>
          </cell>
          <cell r="T524">
            <v>213216.19</v>
          </cell>
          <cell r="U524">
            <v>141589.82999999996</v>
          </cell>
          <cell r="V524">
            <v>24783.84</v>
          </cell>
          <cell r="W524">
            <v>0.17503969035064176</v>
          </cell>
          <cell r="X524">
            <v>45370.728472222225</v>
          </cell>
          <cell r="Y524">
            <v>45373.554166666669</v>
          </cell>
          <cell r="Z524">
            <v>45373</v>
          </cell>
          <cell r="AA524"/>
          <cell r="AB524">
            <v>45385.28125</v>
          </cell>
          <cell r="AC524"/>
          <cell r="AD524">
            <v>14.552777777775191</v>
          </cell>
          <cell r="AE524">
            <v>11.727083333331393</v>
          </cell>
          <cell r="AF524">
            <v>-45385.28125</v>
          </cell>
          <cell r="AG524">
            <v>45392.596893274858</v>
          </cell>
          <cell r="AH524">
            <v>45402.228472222225</v>
          </cell>
          <cell r="AI524">
            <v>45420.728472222225</v>
          </cell>
          <cell r="AJ524">
            <v>0.43889329805988664</v>
          </cell>
          <cell r="AK524">
            <v>-986.6365489130435</v>
          </cell>
          <cell r="AL524">
            <v>28</v>
          </cell>
          <cell r="AM524">
            <v>36</v>
          </cell>
          <cell r="AN524">
            <v>24.868421052631579</v>
          </cell>
          <cell r="AO524">
            <v>31.499999999999996</v>
          </cell>
          <cell r="AP524">
            <v>21.868421052631579</v>
          </cell>
          <cell r="AQ524">
            <v>46</v>
          </cell>
          <cell r="AR524">
            <v>36.800000000000004</v>
          </cell>
          <cell r="AS524">
            <v>31.800000000000004</v>
          </cell>
          <cell r="AT524">
            <v>45422.081250000003</v>
          </cell>
          <cell r="AU524">
            <v>45417.081250000003</v>
          </cell>
          <cell r="AV524"/>
          <cell r="AW524"/>
          <cell r="AX524"/>
          <cell r="AY524"/>
          <cell r="AZ524"/>
          <cell r="BA524"/>
          <cell r="BB524"/>
          <cell r="BC524"/>
          <cell r="BD524" t="str">
            <v>NO COC</v>
          </cell>
          <cell r="BE524" t="str">
            <v>PARTIALLY BILLED</v>
          </cell>
          <cell r="BF524">
            <v>45388.28125</v>
          </cell>
          <cell r="BG524">
            <v>-95.28125</v>
          </cell>
          <cell r="BH524"/>
          <cell r="BI524"/>
        </row>
        <row r="525">
          <cell r="E525" t="str">
            <v>R23081409</v>
          </cell>
          <cell r="F525" t="str">
            <v>E. F. CHUA CONSTRUCTION, INC.,</v>
          </cell>
          <cell r="G525" t="str">
            <v>KING FISHER, GATCHALIAN SUBD, LAS PINAS CITY</v>
          </cell>
          <cell r="H525" t="str">
            <v>LAS PIÑAS CITY</v>
          </cell>
          <cell r="I525" t="str">
            <v>PARAÑAQUE</v>
          </cell>
          <cell r="J525"/>
          <cell r="K525" t="str">
            <v>W/O ISSUE</v>
          </cell>
          <cell r="L525" t="str">
            <v>ECOM</v>
          </cell>
          <cell r="M525" t="str">
            <v>FCOMP</v>
          </cell>
          <cell r="N525" t="str">
            <v>RRG</v>
          </cell>
          <cell r="O525">
            <v>27.805399999999995</v>
          </cell>
          <cell r="P525"/>
          <cell r="Q525">
            <v>51.18</v>
          </cell>
          <cell r="R525">
            <v>0</v>
          </cell>
          <cell r="S525" t="str">
            <v>PCA RELOC</v>
          </cell>
          <cell r="T525">
            <v>144693.97</v>
          </cell>
          <cell r="U525">
            <v>25682.140000000003</v>
          </cell>
          <cell r="V525"/>
          <cell r="W525">
            <v>0</v>
          </cell>
          <cell r="X525">
            <v>45371.668749999997</v>
          </cell>
          <cell r="Y525">
            <v>45378.581446759257</v>
          </cell>
          <cell r="Z525">
            <v>45373</v>
          </cell>
          <cell r="AA525"/>
          <cell r="AB525">
            <v>45503.293749999997</v>
          </cell>
          <cell r="AC525"/>
          <cell r="AD525">
            <v>131.625</v>
          </cell>
          <cell r="AE525">
            <v>124.71230324073986</v>
          </cell>
          <cell r="AF525">
            <v>-45503.293749999997</v>
          </cell>
          <cell r="AG525">
            <v>45391.754251858736</v>
          </cell>
          <cell r="AH525">
            <v>45400.910385687726</v>
          </cell>
          <cell r="AI525">
            <v>45421.668749999997</v>
          </cell>
          <cell r="AJ525">
            <v>4.2762228260869559</v>
          </cell>
          <cell r="AK525">
            <v>-1083.4117559523809</v>
          </cell>
          <cell r="AL525">
            <v>23</v>
          </cell>
          <cell r="AM525">
            <v>36</v>
          </cell>
          <cell r="AN525">
            <v>23.085501858736059</v>
          </cell>
          <cell r="AO525">
            <v>29.241635687732341</v>
          </cell>
          <cell r="AP525">
            <v>20.085501858736059</v>
          </cell>
          <cell r="AQ525">
            <v>42</v>
          </cell>
          <cell r="AR525">
            <v>33.6</v>
          </cell>
          <cell r="AS525">
            <v>28.6</v>
          </cell>
          <cell r="AT525">
            <v>45536.893749999996</v>
          </cell>
          <cell r="AU525">
            <v>45531.893749999996</v>
          </cell>
          <cell r="AV525"/>
          <cell r="AW525"/>
          <cell r="AX525"/>
          <cell r="AY525"/>
          <cell r="AZ525"/>
          <cell r="BA525"/>
          <cell r="BB525"/>
          <cell r="BC525"/>
          <cell r="BD525" t="str">
            <v>NO COC</v>
          </cell>
          <cell r="BE525"/>
          <cell r="BF525">
            <v>45506.293749999997</v>
          </cell>
          <cell r="BG525">
            <v>-213.29374999999709</v>
          </cell>
          <cell r="BH525"/>
          <cell r="BI525"/>
        </row>
        <row r="526">
          <cell r="E526" t="str">
            <v>X23114573300</v>
          </cell>
          <cell r="F526" t="str">
            <v>21TH CONSTRUCTION DEVELOPMENT CORPORATION,</v>
          </cell>
          <cell r="G526" t="str">
            <v>NATIONAL, TUNASAN, MUNTINLUPA</v>
          </cell>
          <cell r="H526" t="str">
            <v>MUNTINLUPA CITY</v>
          </cell>
          <cell r="I526" t="str">
            <v>PARAÑAQUE</v>
          </cell>
          <cell r="J526" t="str">
            <v>sched night only</v>
          </cell>
          <cell r="K526" t="str">
            <v>W/O ISSUE</v>
          </cell>
          <cell r="L526" t="str">
            <v>POWERHOUSE</v>
          </cell>
          <cell r="M526" t="str">
            <v>FCOMP</v>
          </cell>
          <cell r="N526" t="str">
            <v>JSP</v>
          </cell>
          <cell r="O526">
            <v>35.963399999999993</v>
          </cell>
          <cell r="P526"/>
          <cell r="Q526">
            <v>70.5</v>
          </cell>
          <cell r="R526">
            <v>0</v>
          </cell>
          <cell r="S526" t="str">
            <v>TERMINATION</v>
          </cell>
          <cell r="T526">
            <v>52624.800000000003</v>
          </cell>
          <cell r="U526">
            <v>35252.949999999997</v>
          </cell>
          <cell r="V526"/>
          <cell r="W526">
            <v>0</v>
          </cell>
          <cell r="X526">
            <v>45357.363194444442</v>
          </cell>
          <cell r="Y526">
            <v>45362.396527777775</v>
          </cell>
          <cell r="Z526">
            <v>45358</v>
          </cell>
          <cell r="AA526"/>
          <cell r="AB526">
            <v>45524.306944444441</v>
          </cell>
          <cell r="AC526"/>
          <cell r="AD526">
            <v>166.94374999999854</v>
          </cell>
          <cell r="AE526">
            <v>161.9104166666657</v>
          </cell>
          <cell r="AF526">
            <v>-45524.306944444441</v>
          </cell>
          <cell r="AG526">
            <v>45377.448696303181</v>
          </cell>
          <cell r="AH526">
            <v>45386.604830132172</v>
          </cell>
          <cell r="AI526">
            <v>45407.363194444442</v>
          </cell>
          <cell r="AJ526">
            <v>5.4236556461352183</v>
          </cell>
          <cell r="AK526">
            <v>-1083.91207010582</v>
          </cell>
          <cell r="AL526">
            <v>23</v>
          </cell>
          <cell r="AM526">
            <v>36</v>
          </cell>
          <cell r="AN526">
            <v>23.085501858736059</v>
          </cell>
          <cell r="AO526">
            <v>29.241635687732341</v>
          </cell>
          <cell r="AP526">
            <v>20.085501858736059</v>
          </cell>
          <cell r="AQ526">
            <v>42</v>
          </cell>
          <cell r="AR526">
            <v>33.6</v>
          </cell>
          <cell r="AS526">
            <v>28.6</v>
          </cell>
          <cell r="AT526">
            <v>45557.906944444439</v>
          </cell>
          <cell r="AU526">
            <v>45552.906944444439</v>
          </cell>
          <cell r="AV526"/>
          <cell r="AW526"/>
          <cell r="AX526"/>
          <cell r="AY526"/>
          <cell r="AZ526"/>
          <cell r="BA526"/>
          <cell r="BB526"/>
          <cell r="BC526"/>
          <cell r="BD526" t="str">
            <v>NO COC</v>
          </cell>
          <cell r="BE526"/>
          <cell r="BF526">
            <v>45527.306944444441</v>
          </cell>
          <cell r="BG526">
            <v>-234.30694444444089</v>
          </cell>
          <cell r="BH526"/>
          <cell r="BI526"/>
        </row>
        <row r="527">
          <cell r="E527" t="str">
            <v>X24041259656</v>
          </cell>
          <cell r="F527" t="str">
            <v>EDGARDO G. OBIAS</v>
          </cell>
          <cell r="G527" t="str">
            <v>WOODSTOCK, HILLSBOROUGH SUBD, MUNTINLUPA</v>
          </cell>
          <cell r="H527" t="str">
            <v>MUNTINLUPA CITY</v>
          </cell>
          <cell r="I527" t="str">
            <v>PARAÑAQUE</v>
          </cell>
          <cell r="J527" t="str">
            <v>waiting sched</v>
          </cell>
          <cell r="K527" t="str">
            <v>W/O ISSUE</v>
          </cell>
          <cell r="L527" t="str">
            <v>POWERHOUSE</v>
          </cell>
          <cell r="M527" t="str">
            <v>FCOMP</v>
          </cell>
          <cell r="N527" t="str">
            <v>JSP</v>
          </cell>
          <cell r="O527">
            <v>45.146999999999998</v>
          </cell>
          <cell r="P527"/>
          <cell r="Q527">
            <v>76.13</v>
          </cell>
          <cell r="R527">
            <v>80</v>
          </cell>
          <cell r="S527" t="str">
            <v>MODIFICATION</v>
          </cell>
          <cell r="T527">
            <v>374266.53</v>
          </cell>
          <cell r="U527">
            <v>36379.86</v>
          </cell>
          <cell r="V527"/>
          <cell r="W527">
            <v>0</v>
          </cell>
          <cell r="X527">
            <v>45426.625694444447</v>
          </cell>
          <cell r="Y527">
            <v>45429.595138888886</v>
          </cell>
          <cell r="Z527">
            <v>45432</v>
          </cell>
          <cell r="AA527"/>
          <cell r="AB527">
            <v>45486.498611111114</v>
          </cell>
          <cell r="AC527"/>
          <cell r="AD527">
            <v>59.872916666667152</v>
          </cell>
          <cell r="AE527">
            <v>56.90347222222772</v>
          </cell>
          <cell r="AF527">
            <v>-45486.498611111114</v>
          </cell>
          <cell r="AG527">
            <v>45445.926074672585</v>
          </cell>
          <cell r="AH527">
            <v>45454.872842733421</v>
          </cell>
          <cell r="AI527">
            <v>45476.625694444447</v>
          </cell>
          <cell r="AJ527">
            <v>2.0136287830349695</v>
          </cell>
          <cell r="AK527">
            <v>-1083.0118716931217</v>
          </cell>
          <cell r="AL527">
            <v>23</v>
          </cell>
          <cell r="AM527">
            <v>34</v>
          </cell>
          <cell r="AN527">
            <v>22.300380228136884</v>
          </cell>
          <cell r="AO527">
            <v>28.247148288973385</v>
          </cell>
          <cell r="AP527">
            <v>19.300380228136884</v>
          </cell>
          <cell r="AQ527">
            <v>42</v>
          </cell>
          <cell r="AR527">
            <v>33.6</v>
          </cell>
          <cell r="AS527">
            <v>28.6</v>
          </cell>
          <cell r="AT527">
            <v>45520.098611111112</v>
          </cell>
          <cell r="AU527">
            <v>45515.098611111112</v>
          </cell>
          <cell r="AV527"/>
          <cell r="AW527"/>
          <cell r="AX527"/>
          <cell r="AY527"/>
          <cell r="AZ527"/>
          <cell r="BA527"/>
          <cell r="BB527"/>
          <cell r="BC527"/>
          <cell r="BD527" t="str">
            <v>NO COC</v>
          </cell>
          <cell r="BE527"/>
          <cell r="BF527">
            <v>45489.498611111114</v>
          </cell>
          <cell r="BG527">
            <v>-196.49861111111386</v>
          </cell>
          <cell r="BH527"/>
          <cell r="BI527"/>
        </row>
        <row r="528">
          <cell r="E528" t="str">
            <v>X24020525945</v>
          </cell>
          <cell r="F528" t="str">
            <v>ARTINC MARKETING CORPORATION</v>
          </cell>
          <cell r="G528" t="str">
            <v>SAN VICTORES, SEACOM CPD, PARANAQUE</v>
          </cell>
          <cell r="H528" t="str">
            <v>PARAÑAQUE CITY</v>
          </cell>
          <cell r="I528" t="str">
            <v>PARAÑAQUE</v>
          </cell>
          <cell r="J528" t="str">
            <v>for meter on oct 8</v>
          </cell>
          <cell r="K528" t="str">
            <v>W/O ISSUE</v>
          </cell>
          <cell r="L528" t="str">
            <v>POWERHOUSE</v>
          </cell>
          <cell r="M528" t="str">
            <v>FCOMP</v>
          </cell>
          <cell r="N528" t="str">
            <v>JSP</v>
          </cell>
          <cell r="O528">
            <v>43.347000000000001</v>
          </cell>
          <cell r="P528"/>
          <cell r="Q528">
            <v>59.67</v>
          </cell>
          <cell r="R528">
            <v>34</v>
          </cell>
          <cell r="S528" t="str">
            <v>NEW</v>
          </cell>
          <cell r="T528">
            <v>245132.69</v>
          </cell>
          <cell r="U528">
            <v>34906.19</v>
          </cell>
          <cell r="V528"/>
          <cell r="W528">
            <v>0</v>
          </cell>
          <cell r="X528">
            <v>45566.675000000003</v>
          </cell>
          <cell r="Y528">
            <v>45569.590277777781</v>
          </cell>
          <cell r="Z528">
            <v>45570</v>
          </cell>
          <cell r="AA528"/>
          <cell r="AB528">
            <v>45573.583333333336</v>
          </cell>
          <cell r="AC528"/>
          <cell r="AD528">
            <v>6.9083333333328483</v>
          </cell>
          <cell r="AE528">
            <v>3.9930555555547471</v>
          </cell>
          <cell r="AF528">
            <v>-45573.583333333336</v>
          </cell>
          <cell r="AG528">
            <v>45586.760501858742</v>
          </cell>
          <cell r="AH528">
            <v>45595.916635687732</v>
          </cell>
          <cell r="AI528">
            <v>45616.675000000003</v>
          </cell>
          <cell r="AJ528">
            <v>0.22443739935586185</v>
          </cell>
          <cell r="AK528">
            <v>-1085.0853174603176</v>
          </cell>
          <cell r="AL528">
            <v>23</v>
          </cell>
          <cell r="AM528">
            <v>36</v>
          </cell>
          <cell r="AN528">
            <v>23.085501858736059</v>
          </cell>
          <cell r="AO528">
            <v>29.241635687732341</v>
          </cell>
          <cell r="AP528">
            <v>20.085501858736059</v>
          </cell>
          <cell r="AQ528">
            <v>42</v>
          </cell>
          <cell r="AR528">
            <v>33.6</v>
          </cell>
          <cell r="AS528">
            <v>28.6</v>
          </cell>
          <cell r="AT528">
            <v>45607.183333333334</v>
          </cell>
          <cell r="AU528">
            <v>45602.183333333334</v>
          </cell>
          <cell r="AV528"/>
          <cell r="AW528"/>
          <cell r="AX528"/>
          <cell r="AY528"/>
          <cell r="AZ528"/>
          <cell r="BA528"/>
          <cell r="BB528"/>
          <cell r="BC528"/>
          <cell r="BD528" t="str">
            <v>NO COC</v>
          </cell>
          <cell r="BE528"/>
          <cell r="BF528">
            <v>45576.583333333336</v>
          </cell>
          <cell r="BG528">
            <v>-283.58333333333576</v>
          </cell>
          <cell r="BH528"/>
          <cell r="BI528"/>
        </row>
        <row r="529">
          <cell r="E529" t="str">
            <v>X22083693377</v>
          </cell>
          <cell r="F529" t="str">
            <v>PHILIPPINE SEVEN CORPORATION</v>
          </cell>
          <cell r="G529" t="str">
            <v>DOÑA PILAR AGUIRRE, PILAR VILL, LAS PINAS CITY</v>
          </cell>
          <cell r="H529" t="str">
            <v>LAS PIÑAS CITY</v>
          </cell>
          <cell r="I529" t="str">
            <v>PARAÑAQUE</v>
          </cell>
          <cell r="J529" t="str">
            <v>sched for dig 1/8</v>
          </cell>
          <cell r="K529" t="str">
            <v>W/O ISSUE</v>
          </cell>
          <cell r="L529" t="str">
            <v>POWERHOUSE</v>
          </cell>
          <cell r="M529" t="str">
            <v>FCOMP</v>
          </cell>
          <cell r="N529" t="str">
            <v>JSP</v>
          </cell>
          <cell r="O529">
            <v>33.42949999999999</v>
          </cell>
          <cell r="P529"/>
          <cell r="Q529">
            <v>65.930000000000007</v>
          </cell>
          <cell r="R529">
            <v>37</v>
          </cell>
          <cell r="S529" t="str">
            <v>NEW</v>
          </cell>
          <cell r="T529">
            <v>255846.62</v>
          </cell>
          <cell r="U529">
            <v>33617.349999999991</v>
          </cell>
          <cell r="V529"/>
          <cell r="W529">
            <v>0</v>
          </cell>
          <cell r="X529">
            <v>45293.674305555556</v>
          </cell>
          <cell r="Y529">
            <v>45296</v>
          </cell>
          <cell r="Z529">
            <v>45295</v>
          </cell>
          <cell r="AA529"/>
          <cell r="AB529">
            <v>45307.661111111112</v>
          </cell>
          <cell r="AC529"/>
          <cell r="AD529">
            <v>13.986805555556202</v>
          </cell>
          <cell r="AE529">
            <v>11.661111111112405</v>
          </cell>
          <cell r="AF529">
            <v>-45307.661111111112</v>
          </cell>
          <cell r="AG529">
            <v>45313.759807414295</v>
          </cell>
          <cell r="AH529">
            <v>45322.915941243285</v>
          </cell>
          <cell r="AI529">
            <v>45343.674305555556</v>
          </cell>
          <cell r="AJ529">
            <v>0.45440225778316645</v>
          </cell>
          <cell r="AK529">
            <v>-1078.7538359788359</v>
          </cell>
          <cell r="AL529">
            <v>23</v>
          </cell>
          <cell r="AM529">
            <v>36</v>
          </cell>
          <cell r="AN529">
            <v>23.085501858736059</v>
          </cell>
          <cell r="AO529">
            <v>29.241635687732341</v>
          </cell>
          <cell r="AP529">
            <v>20.085501858736059</v>
          </cell>
          <cell r="AQ529">
            <v>42</v>
          </cell>
          <cell r="AR529">
            <v>33.6</v>
          </cell>
          <cell r="AS529">
            <v>28.6</v>
          </cell>
          <cell r="AT529">
            <v>45341.261111111111</v>
          </cell>
          <cell r="AU529">
            <v>45336.261111111111</v>
          </cell>
          <cell r="AV529"/>
          <cell r="AW529"/>
          <cell r="AX529"/>
          <cell r="AY529"/>
          <cell r="AZ529"/>
          <cell r="BA529"/>
          <cell r="BB529"/>
          <cell r="BC529"/>
          <cell r="BD529" t="str">
            <v>NO COC</v>
          </cell>
          <cell r="BE529"/>
          <cell r="BF529">
            <v>45310.661111111112</v>
          </cell>
          <cell r="BG529">
            <v>-17.661111111112405</v>
          </cell>
          <cell r="BH529"/>
          <cell r="BI529"/>
        </row>
        <row r="530">
          <cell r="E530" t="str">
            <v>X24083100312</v>
          </cell>
          <cell r="F530" t="str">
            <v>QIANGDA PROPERTIES CORP.</v>
          </cell>
          <cell r="G530" t="str">
            <v>LEYTE, MARINA SUBD, PARANAQUE</v>
          </cell>
          <cell r="H530" t="str">
            <v>PARAÑAQUE CITY</v>
          </cell>
          <cell r="I530" t="str">
            <v>PARAÑAQUE</v>
          </cell>
          <cell r="J530" t="str">
            <v>for completion 2nd week of Oct</v>
          </cell>
          <cell r="K530" t="str">
            <v>W/O ISSUE</v>
          </cell>
          <cell r="L530" t="str">
            <v>POWERHOUSE</v>
          </cell>
          <cell r="M530" t="str">
            <v>FCOMP</v>
          </cell>
          <cell r="N530" t="str">
            <v>JSP</v>
          </cell>
          <cell r="O530">
            <v>40.587499999999999</v>
          </cell>
          <cell r="P530"/>
          <cell r="Q530">
            <v>63.15</v>
          </cell>
          <cell r="R530">
            <v>23</v>
          </cell>
          <cell r="S530" t="str">
            <v>NEW</v>
          </cell>
          <cell r="T530">
            <v>293905.14</v>
          </cell>
          <cell r="U530">
            <v>32684.06</v>
          </cell>
          <cell r="V530"/>
          <cell r="W530">
            <v>0</v>
          </cell>
          <cell r="X530">
            <v>45544.700856481482</v>
          </cell>
          <cell r="Y530">
            <v>45548.45</v>
          </cell>
          <cell r="Z530">
            <v>45548</v>
          </cell>
          <cell r="AA530"/>
          <cell r="AB530">
            <v>45572.669444444444</v>
          </cell>
          <cell r="AC530"/>
          <cell r="AD530">
            <v>27.968587962961465</v>
          </cell>
          <cell r="AE530">
            <v>24.219444444446708</v>
          </cell>
          <cell r="AF530">
            <v>-45572.669444444444</v>
          </cell>
          <cell r="AG530">
            <v>45564.786358340221</v>
          </cell>
          <cell r="AH530">
            <v>45573.942492169212</v>
          </cell>
          <cell r="AI530">
            <v>45594.700856481482</v>
          </cell>
          <cell r="AJ530">
            <v>0.90864132391746777</v>
          </cell>
          <cell r="AK530">
            <v>-1085.0635582010582</v>
          </cell>
          <cell r="AL530">
            <v>23</v>
          </cell>
          <cell r="AM530">
            <v>36</v>
          </cell>
          <cell r="AN530">
            <v>23.085501858736059</v>
          </cell>
          <cell r="AO530">
            <v>29.241635687732341</v>
          </cell>
          <cell r="AP530">
            <v>20.085501858736059</v>
          </cell>
          <cell r="AQ530">
            <v>42</v>
          </cell>
          <cell r="AR530">
            <v>33.6</v>
          </cell>
          <cell r="AS530">
            <v>28.6</v>
          </cell>
          <cell r="AT530">
            <v>45606.269444444442</v>
          </cell>
          <cell r="AU530">
            <v>45601.269444444442</v>
          </cell>
          <cell r="AV530"/>
          <cell r="AW530"/>
          <cell r="AX530"/>
          <cell r="AY530"/>
          <cell r="AZ530"/>
          <cell r="BA530"/>
          <cell r="BB530"/>
          <cell r="BC530"/>
          <cell r="BD530" t="str">
            <v>NO COC</v>
          </cell>
          <cell r="BE530"/>
          <cell r="BF530">
            <v>45575.669444444444</v>
          </cell>
          <cell r="BG530">
            <v>-282.6694444444438</v>
          </cell>
          <cell r="BH530"/>
          <cell r="BI530"/>
        </row>
        <row r="531">
          <cell r="E531" t="str">
            <v>X24010328969</v>
          </cell>
          <cell r="F531" t="str">
            <v>DITO TELECOMMUNITY CORPORATION</v>
          </cell>
          <cell r="G531" t="str">
            <v>AGATHA, RAYMUNDVILLE 1 CASA FILIPINA, PARANAQUE</v>
          </cell>
          <cell r="H531" t="str">
            <v>PARAÑAQUE CITY</v>
          </cell>
          <cell r="I531" t="str">
            <v>PARAÑAQUE</v>
          </cell>
          <cell r="J531" t="str">
            <v>04/10/2024: For verification of DT and service wire for retirement (resolved)
04/13/2024: Scheduled execution was cancelled due to refusal of HOA president (Boyet Maktangay)
Referred to CRS for resolution
04/27/2024: Pending meeting with HOA, DITO, CBG and BRGY
07/10/2024: FOR CANCELLATION - WO is ageing more than 100 days</v>
          </cell>
          <cell r="K531" t="str">
            <v>FOR CANCELLATION</v>
          </cell>
          <cell r="L531" t="str">
            <v>VJC</v>
          </cell>
          <cell r="M531" t="str">
            <v>CLOSED-CAN</v>
          </cell>
          <cell r="N531" t="str">
            <v>JSB</v>
          </cell>
          <cell r="O531">
            <v>42.12</v>
          </cell>
          <cell r="P531"/>
          <cell r="Q531">
            <v>57.58</v>
          </cell>
          <cell r="R531">
            <v>31</v>
          </cell>
          <cell r="S531" t="str">
            <v>NEW</v>
          </cell>
          <cell r="T531">
            <v>227853.36</v>
          </cell>
          <cell r="U531">
            <v>32833.11</v>
          </cell>
          <cell r="V531"/>
          <cell r="W531">
            <v>0</v>
          </cell>
          <cell r="X531">
            <v>45377.628472222219</v>
          </cell>
          <cell r="Y531">
            <v>45383.409722222219</v>
          </cell>
          <cell r="Z531">
            <v>45384</v>
          </cell>
          <cell r="AA531"/>
          <cell r="AB531"/>
          <cell r="AC531"/>
          <cell r="AD531">
            <v>-45377.628472222219</v>
          </cell>
          <cell r="AE531">
            <v>-45383.409722222219</v>
          </cell>
          <cell r="AF531">
            <v>0</v>
          </cell>
          <cell r="AG531">
            <v>45397.713974080958</v>
          </cell>
          <cell r="AH531">
            <v>45406.870107909948</v>
          </cell>
          <cell r="AI531">
            <v>45427.628472222219</v>
          </cell>
          <cell r="AJ531">
            <v>-1474.2248863560117</v>
          </cell>
          <cell r="AK531">
            <v>0</v>
          </cell>
          <cell r="AL531">
            <v>23</v>
          </cell>
          <cell r="AM531">
            <v>36</v>
          </cell>
          <cell r="AN531">
            <v>23.085501858736059</v>
          </cell>
          <cell r="AO531">
            <v>29.241635687732341</v>
          </cell>
          <cell r="AP531">
            <v>20.085501858736059</v>
          </cell>
          <cell r="AQ531">
            <v>42</v>
          </cell>
          <cell r="AR531">
            <v>33.6</v>
          </cell>
          <cell r="AS531">
            <v>28.6</v>
          </cell>
          <cell r="AT531">
            <v>33.6</v>
          </cell>
          <cell r="AU531">
            <v>28.6</v>
          </cell>
          <cell r="AV531"/>
          <cell r="AW531"/>
          <cell r="AX531"/>
          <cell r="AY531"/>
          <cell r="AZ531"/>
          <cell r="BA531"/>
          <cell r="BB531"/>
          <cell r="BC531"/>
          <cell r="BD531"/>
          <cell r="BE531"/>
          <cell r="BF531">
            <v>3</v>
          </cell>
          <cell r="BG531">
            <v>0</v>
          </cell>
          <cell r="BH531"/>
          <cell r="BI531"/>
        </row>
        <row r="532">
          <cell r="E532" t="str">
            <v>X24010324488</v>
          </cell>
          <cell r="F532" t="str">
            <v>DITO TELECOMMUNITY CORPORATION</v>
          </cell>
          <cell r="G532" t="str">
            <v>SPORTS, 4TH ESTATE SUBD, PARANAQUE</v>
          </cell>
          <cell r="H532" t="str">
            <v>PARAÑAQUE CITY</v>
          </cell>
          <cell r="I532" t="str">
            <v>PARAÑAQUE</v>
          </cell>
          <cell r="J532" t="str">
            <v>04/11/2024: With issue on location of DT for installation
Eva Paraiso - opposing the installation of 1-75 kVA DT on pole DX1-8051 
05/03/2024: Scheduled SSP on 5/5/2024 was cancelled due to refusal of HOA president
Referred again to CRS for resolution
07/10/2024: FOR CANCELLATION - WO is ageing more than 100 days
7/26/2024: Pending return of surplus (531 - 1pcs, 34330 - 7mtr)
8/10/2024: COMP-CAN; completed return on 8/9/24</v>
          </cell>
          <cell r="K532" t="str">
            <v>FOR CANCELLATION</v>
          </cell>
          <cell r="L532" t="str">
            <v>VJC</v>
          </cell>
          <cell r="M532" t="str">
            <v>CLOSED-CAN</v>
          </cell>
          <cell r="N532" t="str">
            <v>JSB</v>
          </cell>
          <cell r="O532">
            <v>35.47</v>
          </cell>
          <cell r="P532"/>
          <cell r="Q532">
            <v>48.33</v>
          </cell>
          <cell r="R532">
            <v>31</v>
          </cell>
          <cell r="S532" t="str">
            <v>NEW</v>
          </cell>
          <cell r="T532">
            <v>268073.61</v>
          </cell>
          <cell r="U532">
            <v>27638.6</v>
          </cell>
          <cell r="V532"/>
          <cell r="W532">
            <v>0</v>
          </cell>
          <cell r="X532">
            <v>45377.65625</v>
          </cell>
          <cell r="Y532">
            <v>45383.408333333333</v>
          </cell>
          <cell r="Z532">
            <v>45384</v>
          </cell>
          <cell r="AA532"/>
          <cell r="AB532"/>
          <cell r="AC532"/>
          <cell r="AD532">
            <v>-45377.65625</v>
          </cell>
          <cell r="AE532">
            <v>-45383.408333333333</v>
          </cell>
          <cell r="AF532">
            <v>0</v>
          </cell>
          <cell r="AG532">
            <v>45396.430443548386</v>
          </cell>
          <cell r="AH532">
            <v>45405.236895161288</v>
          </cell>
          <cell r="AI532">
            <v>45427.65625</v>
          </cell>
          <cell r="AJ532">
            <v>-1563.008159722222</v>
          </cell>
          <cell r="AK532">
            <v>0</v>
          </cell>
          <cell r="AL532">
            <v>20</v>
          </cell>
          <cell r="AM532">
            <v>36</v>
          </cell>
          <cell r="AN532">
            <v>21.774193548387096</v>
          </cell>
          <cell r="AO532">
            <v>27.58064516129032</v>
          </cell>
          <cell r="AP532">
            <v>18.774193548387096</v>
          </cell>
          <cell r="AQ532">
            <v>40</v>
          </cell>
          <cell r="AR532">
            <v>32</v>
          </cell>
          <cell r="AS532">
            <v>27</v>
          </cell>
          <cell r="AT532">
            <v>32</v>
          </cell>
          <cell r="AU532">
            <v>27</v>
          </cell>
          <cell r="AV532"/>
          <cell r="AW532"/>
          <cell r="AX532"/>
          <cell r="AY532"/>
          <cell r="AZ532"/>
          <cell r="BA532"/>
          <cell r="BB532"/>
          <cell r="BC532"/>
          <cell r="BD532"/>
          <cell r="BE532"/>
          <cell r="BF532">
            <v>3</v>
          </cell>
          <cell r="BG532">
            <v>0</v>
          </cell>
          <cell r="BH532"/>
          <cell r="BI532"/>
        </row>
        <row r="533">
          <cell r="E533" t="str">
            <v>X24030771260</v>
          </cell>
          <cell r="F533" t="str">
            <v>KERBY SILLA LACSON</v>
          </cell>
          <cell r="G533" t="str">
            <v>MOLINO-PALIPARAN, MOLINO IV, BACOOR</v>
          </cell>
          <cell r="H533" t="str">
            <v>BACOOR CITY</v>
          </cell>
          <cell r="I533" t="str">
            <v>DASMA</v>
          </cell>
          <cell r="J533"/>
          <cell r="K533" t="str">
            <v>W/O ISSUE</v>
          </cell>
          <cell r="L533" t="str">
            <v>AVECO</v>
          </cell>
          <cell r="M533" t="str">
            <v>FCOMP</v>
          </cell>
          <cell r="N533" t="str">
            <v>RRG</v>
          </cell>
          <cell r="O533">
            <v>41.41</v>
          </cell>
          <cell r="P533"/>
          <cell r="Q533">
            <v>56.37</v>
          </cell>
          <cell r="R533">
            <v>150</v>
          </cell>
          <cell r="S533" t="str">
            <v>NEW</v>
          </cell>
          <cell r="T533">
            <v>430966.86</v>
          </cell>
          <cell r="U533">
            <v>32302.880000000001</v>
          </cell>
          <cell r="V533"/>
          <cell r="W533">
            <v>0</v>
          </cell>
          <cell r="X533">
            <v>45378.517361111109</v>
          </cell>
          <cell r="Y533">
            <v>45378.525000000001</v>
          </cell>
          <cell r="Z533">
            <v>45378</v>
          </cell>
          <cell r="AA533"/>
          <cell r="AB533">
            <v>45385.332638888889</v>
          </cell>
          <cell r="AC533"/>
          <cell r="AD533">
            <v>6.8152777777795563</v>
          </cell>
          <cell r="AE533">
            <v>6.8076388888875954</v>
          </cell>
          <cell r="AF533">
            <v>-45385.332638888889</v>
          </cell>
          <cell r="AG533">
            <v>45396.995960332897</v>
          </cell>
          <cell r="AH533">
            <v>45405.723586792046</v>
          </cell>
          <cell r="AI533">
            <v>45428.517361111109</v>
          </cell>
          <cell r="AJ533">
            <v>0.23797912892518286</v>
          </cell>
          <cell r="AK533">
            <v>-1080.6031580687832</v>
          </cell>
          <cell r="AL533">
            <v>23</v>
          </cell>
          <cell r="AM533">
            <v>32</v>
          </cell>
          <cell r="AN533">
            <v>21.478599221789885</v>
          </cell>
          <cell r="AO533">
            <v>27.206225680933851</v>
          </cell>
          <cell r="AP533">
            <v>18.478599221789885</v>
          </cell>
          <cell r="AQ533">
            <v>42</v>
          </cell>
          <cell r="AR533">
            <v>33.6</v>
          </cell>
          <cell r="AS533">
            <v>28.6</v>
          </cell>
          <cell r="AT533">
            <v>45418.932638888888</v>
          </cell>
          <cell r="AU533">
            <v>45413.932638888888</v>
          </cell>
          <cell r="AV533"/>
          <cell r="AW533"/>
          <cell r="AX533"/>
          <cell r="AY533"/>
          <cell r="AZ533"/>
          <cell r="BA533"/>
          <cell r="BB533"/>
          <cell r="BC533"/>
          <cell r="BD533" t="str">
            <v>NO COC</v>
          </cell>
          <cell r="BE533"/>
          <cell r="BF533">
            <v>45388.332638888889</v>
          </cell>
          <cell r="BG533">
            <v>-95.332638888889051</v>
          </cell>
          <cell r="BH533"/>
          <cell r="BI533"/>
        </row>
        <row r="534">
          <cell r="E534" t="str">
            <v>X24010227825</v>
          </cell>
          <cell r="F534" t="str">
            <v>NORMAN P. UY</v>
          </cell>
          <cell r="G534" t="str">
            <v>AGNO, AYALA-ALABANG VILL, MUNTINLUPA</v>
          </cell>
          <cell r="H534" t="str">
            <v>MUNTINLUPA CITY</v>
          </cell>
          <cell r="I534" t="str">
            <v>PARAÑAQUE</v>
          </cell>
          <cell r="J534"/>
          <cell r="K534" t="str">
            <v>W/O ISSUE</v>
          </cell>
          <cell r="L534" t="str">
            <v>AVECO</v>
          </cell>
          <cell r="M534" t="str">
            <v>FCOMP</v>
          </cell>
          <cell r="N534" t="str">
            <v>RRG</v>
          </cell>
          <cell r="O534">
            <v>1.73</v>
          </cell>
          <cell r="P534"/>
          <cell r="Q534">
            <v>5.8</v>
          </cell>
          <cell r="R534">
            <v>35</v>
          </cell>
          <cell r="S534" t="str">
            <v>NEW</v>
          </cell>
          <cell r="T534">
            <v>22839.759999999998</v>
          </cell>
          <cell r="U534">
            <v>3304.2200000000003</v>
          </cell>
          <cell r="V534"/>
          <cell r="W534">
            <v>0</v>
          </cell>
          <cell r="X534">
            <v>45385.597916666666</v>
          </cell>
          <cell r="Y534">
            <v>45390.534722222219</v>
          </cell>
          <cell r="Z534">
            <v>45386</v>
          </cell>
          <cell r="AA534"/>
          <cell r="AB534">
            <v>45401.423611111109</v>
          </cell>
          <cell r="AC534"/>
          <cell r="AD534">
            <v>15.825694444443798</v>
          </cell>
          <cell r="AE534">
            <v>10.888888888890506</v>
          </cell>
          <cell r="AF534">
            <v>-45401.423611111109</v>
          </cell>
          <cell r="AG534">
            <v>45404.372110215052</v>
          </cell>
          <cell r="AH534">
            <v>45413.178561827954</v>
          </cell>
          <cell r="AI534">
            <v>45435.597916666666</v>
          </cell>
          <cell r="AJ534">
            <v>0.5451072530863974</v>
          </cell>
          <cell r="AK534">
            <v>-1135.0355902777778</v>
          </cell>
          <cell r="AL534">
            <v>20</v>
          </cell>
          <cell r="AM534">
            <v>36</v>
          </cell>
          <cell r="AN534">
            <v>21.774193548387096</v>
          </cell>
          <cell r="AO534">
            <v>27.58064516129032</v>
          </cell>
          <cell r="AP534">
            <v>18.774193548387096</v>
          </cell>
          <cell r="AQ534">
            <v>40</v>
          </cell>
          <cell r="AR534">
            <v>32</v>
          </cell>
          <cell r="AS534">
            <v>27</v>
          </cell>
          <cell r="AT534">
            <v>45433.423611111109</v>
          </cell>
          <cell r="AU534">
            <v>45428.423611111109</v>
          </cell>
          <cell r="AV534"/>
          <cell r="AW534"/>
          <cell r="AX534"/>
          <cell r="AY534"/>
          <cell r="AZ534"/>
          <cell r="BA534"/>
          <cell r="BB534"/>
          <cell r="BC534"/>
          <cell r="BD534" t="str">
            <v>NO COC</v>
          </cell>
          <cell r="BE534"/>
          <cell r="BF534">
            <v>45404.423611111109</v>
          </cell>
          <cell r="BG534">
            <v>-111.42361111110949</v>
          </cell>
          <cell r="BH534"/>
          <cell r="BI534"/>
        </row>
        <row r="535">
          <cell r="E535" t="str">
            <v>X24030686224</v>
          </cell>
          <cell r="F535" t="str">
            <v>ALEXANDRA LYN SY CO</v>
          </cell>
          <cell r="G535" t="str">
            <v>PRES. M. ROXAS, BACLARAN, PARANAQUE</v>
          </cell>
          <cell r="H535" t="str">
            <v>PARAÑAQUE CITY</v>
          </cell>
          <cell r="I535" t="str">
            <v>PARAÑAQUE</v>
          </cell>
          <cell r="J535"/>
          <cell r="K535" t="str">
            <v>W/O ISSUE</v>
          </cell>
          <cell r="L535" t="str">
            <v>AVECO</v>
          </cell>
          <cell r="M535" t="str">
            <v>FCOMP</v>
          </cell>
          <cell r="N535" t="str">
            <v>RRG</v>
          </cell>
          <cell r="O535">
            <v>4.87</v>
          </cell>
          <cell r="P535"/>
          <cell r="Q535">
            <v>94.75</v>
          </cell>
          <cell r="R535">
            <v>149</v>
          </cell>
          <cell r="S535" t="str">
            <v>MODIFICATION</v>
          </cell>
          <cell r="T535">
            <v>148556.54</v>
          </cell>
          <cell r="U535">
            <v>53974.26</v>
          </cell>
          <cell r="V535"/>
          <cell r="W535">
            <v>0</v>
          </cell>
          <cell r="X535">
            <v>45386.65347222222</v>
          </cell>
          <cell r="Y535">
            <v>45390.536805555559</v>
          </cell>
          <cell r="Z535">
            <v>45393</v>
          </cell>
          <cell r="AA535"/>
          <cell r="AB535">
            <v>45401.422222222223</v>
          </cell>
          <cell r="AC535"/>
          <cell r="AD535">
            <v>14.76875000000291</v>
          </cell>
          <cell r="AE535">
            <v>10.885416666664241</v>
          </cell>
          <cell r="AF535">
            <v>-45401.422222222223</v>
          </cell>
          <cell r="AG535">
            <v>45405.132071444008</v>
          </cell>
          <cell r="AH535">
            <v>45413.859697903157</v>
          </cell>
          <cell r="AI535">
            <v>45436.65347222222</v>
          </cell>
          <cell r="AJ535">
            <v>0.51570227581531902</v>
          </cell>
          <cell r="AK535">
            <v>-1080.9862433862434</v>
          </cell>
          <cell r="AL535">
            <v>23</v>
          </cell>
          <cell r="AM535">
            <v>32</v>
          </cell>
          <cell r="AN535">
            <v>21.478599221789885</v>
          </cell>
          <cell r="AO535">
            <v>27.206225680933851</v>
          </cell>
          <cell r="AP535">
            <v>18.478599221789885</v>
          </cell>
          <cell r="AQ535">
            <v>42</v>
          </cell>
          <cell r="AR535">
            <v>33.6</v>
          </cell>
          <cell r="AS535">
            <v>28.6</v>
          </cell>
          <cell r="AT535">
            <v>45435.022222222222</v>
          </cell>
          <cell r="AU535">
            <v>45430.022222222222</v>
          </cell>
          <cell r="AV535"/>
          <cell r="AW535"/>
          <cell r="AX535"/>
          <cell r="AY535"/>
          <cell r="AZ535"/>
          <cell r="BA535"/>
          <cell r="BB535"/>
          <cell r="BC535"/>
          <cell r="BD535" t="str">
            <v>NO COC</v>
          </cell>
          <cell r="BE535"/>
          <cell r="BF535">
            <v>45404.422222222223</v>
          </cell>
          <cell r="BG535">
            <v>-111.42222222222335</v>
          </cell>
          <cell r="BH535"/>
          <cell r="BI535"/>
        </row>
        <row r="536">
          <cell r="E536" t="str">
            <v>X23010263658</v>
          </cell>
          <cell r="F536" t="str">
            <v>CITY GOVERNMENT OF MUNTINLUPA</v>
          </cell>
          <cell r="G536" t="str">
            <v>CIVIC, FILINVEST CORPORATE CITY, MUNTINLUPA</v>
          </cell>
          <cell r="H536" t="str">
            <v>MUNTINLUPA CITY</v>
          </cell>
          <cell r="I536" t="str">
            <v>PARAÑAQUE</v>
          </cell>
          <cell r="J536" t="str">
            <v>working permit from SLEX not yet provided by PROW</v>
          </cell>
          <cell r="K536" t="str">
            <v>W/O ISSUE</v>
          </cell>
          <cell r="L536" t="str">
            <v>POWERHOUSE</v>
          </cell>
          <cell r="M536" t="str">
            <v>COMP</v>
          </cell>
          <cell r="N536" t="str">
            <v>JSP</v>
          </cell>
          <cell r="O536">
            <v>205.6</v>
          </cell>
          <cell r="P536"/>
          <cell r="Q536">
            <v>306.5</v>
          </cell>
          <cell r="R536">
            <v>413.9</v>
          </cell>
          <cell r="S536" t="str">
            <v>NEW</v>
          </cell>
          <cell r="T536">
            <v>1391441.96</v>
          </cell>
          <cell r="U536">
            <v>160361.5</v>
          </cell>
          <cell r="V536">
            <v>177808.71</v>
          </cell>
          <cell r="W536">
            <v>1.1087992442076184</v>
          </cell>
          <cell r="X536">
            <v>45377.606944444444</v>
          </cell>
          <cell r="Y536">
            <v>45383.402083333334</v>
          </cell>
          <cell r="Z536">
            <v>45378</v>
          </cell>
          <cell r="AA536">
            <v>45419</v>
          </cell>
          <cell r="AB536">
            <v>45419.409722222219</v>
          </cell>
          <cell r="AC536">
            <v>45869</v>
          </cell>
          <cell r="AD536">
            <v>41.802777777775191</v>
          </cell>
          <cell r="AE536">
            <v>36.007638888884685</v>
          </cell>
          <cell r="AF536">
            <v>449.59027777778101</v>
          </cell>
          <cell r="AG536">
            <v>45394.919444444444</v>
          </cell>
          <cell r="AH536">
            <v>45403.336111111108</v>
          </cell>
          <cell r="AI536">
            <v>45427.606944444444</v>
          </cell>
          <cell r="AJ536">
            <v>1.5434871794870839</v>
          </cell>
          <cell r="AK536">
            <v>9.3664641203704377</v>
          </cell>
          <cell r="AL536">
            <v>30</v>
          </cell>
          <cell r="AM536">
            <v>26</v>
          </cell>
          <cell r="AN536">
            <v>20.312500000000004</v>
          </cell>
          <cell r="AO536">
            <v>25.729166666666668</v>
          </cell>
          <cell r="AP536">
            <v>17.312500000000004</v>
          </cell>
          <cell r="AQ536">
            <v>48</v>
          </cell>
          <cell r="AR536">
            <v>38.400000000000006</v>
          </cell>
          <cell r="AS536">
            <v>33.400000000000006</v>
          </cell>
          <cell r="AT536">
            <v>45457.80972222222</v>
          </cell>
          <cell r="AU536">
            <v>45452.80972222222</v>
          </cell>
          <cell r="AV536"/>
          <cell r="AW536"/>
          <cell r="AX536"/>
          <cell r="AY536"/>
          <cell r="AZ536"/>
          <cell r="BA536"/>
          <cell r="BB536"/>
          <cell r="BC536"/>
          <cell r="BD536" t="str">
            <v>PAID</v>
          </cell>
          <cell r="BE536"/>
          <cell r="BF536">
            <v>45422.409722222219</v>
          </cell>
          <cell r="BG536">
            <v>425.59027777778101</v>
          </cell>
          <cell r="BH536">
            <v>45419</v>
          </cell>
          <cell r="BI536">
            <v>45848</v>
          </cell>
        </row>
        <row r="537">
          <cell r="E537" t="str">
            <v>X23104151736</v>
          </cell>
          <cell r="F537" t="str">
            <v>J.A.S.S INSTALLATION SERVICES CORP.</v>
          </cell>
          <cell r="G537" t="str">
            <v>CATTLEYA, T.S. CRUZ SUBD, LAS PINAS CITY</v>
          </cell>
          <cell r="H537" t="str">
            <v>LAS PIÑAS CITY</v>
          </cell>
          <cell r="I537" t="str">
            <v>PARAÑAQUE</v>
          </cell>
          <cell r="J537" t="str">
            <v xml:space="preserve">may crack tapping point for cancellation
Recreation of Supplementary Project due to Rotten Pole on the Tapping Point Tapping point
Email last 6/24/24 </v>
          </cell>
          <cell r="K537" t="str">
            <v>W/ ISSUE</v>
          </cell>
          <cell r="L537" t="str">
            <v>AVECO</v>
          </cell>
          <cell r="M537" t="str">
            <v>FCOMP</v>
          </cell>
          <cell r="N537" t="str">
            <v>RRG</v>
          </cell>
          <cell r="O537">
            <v>29.96</v>
          </cell>
          <cell r="P537"/>
          <cell r="Q537">
            <v>47.98</v>
          </cell>
          <cell r="R537">
            <v>10</v>
          </cell>
          <cell r="S537" t="str">
            <v>NEW</v>
          </cell>
          <cell r="T537">
            <v>148253.84</v>
          </cell>
          <cell r="U537">
            <v>23346.799999999999</v>
          </cell>
          <cell r="V537"/>
          <cell r="W537">
            <v>0</v>
          </cell>
          <cell r="X537">
            <v>45390.706250000003</v>
          </cell>
          <cell r="Y537">
            <v>45397.615972222222</v>
          </cell>
          <cell r="Z537">
            <v>45393</v>
          </cell>
          <cell r="AA537"/>
          <cell r="AB537">
            <v>45481.290972222225</v>
          </cell>
          <cell r="AC537"/>
          <cell r="AD537">
            <v>90.584722222221899</v>
          </cell>
          <cell r="AE537">
            <v>83.67500000000291</v>
          </cell>
          <cell r="AF537">
            <v>-45481.290972222225</v>
          </cell>
          <cell r="AG537">
            <v>45409.480443548389</v>
          </cell>
          <cell r="AH537">
            <v>45418.286895161291</v>
          </cell>
          <cell r="AI537">
            <v>45440.706250000003</v>
          </cell>
          <cell r="AJ537">
            <v>3.1201404320987542</v>
          </cell>
          <cell r="AK537">
            <v>-1137.0322743055556</v>
          </cell>
          <cell r="AL537">
            <v>20</v>
          </cell>
          <cell r="AM537">
            <v>36</v>
          </cell>
          <cell r="AN537">
            <v>21.774193548387096</v>
          </cell>
          <cell r="AO537">
            <v>27.58064516129032</v>
          </cell>
          <cell r="AP537">
            <v>18.774193548387096</v>
          </cell>
          <cell r="AQ537">
            <v>40</v>
          </cell>
          <cell r="AR537">
            <v>32</v>
          </cell>
          <cell r="AS537">
            <v>27</v>
          </cell>
          <cell r="AT537">
            <v>45513.290972222225</v>
          </cell>
          <cell r="AU537">
            <v>45508.290972222225</v>
          </cell>
          <cell r="AV537"/>
          <cell r="AW537"/>
          <cell r="AX537"/>
          <cell r="AY537"/>
          <cell r="AZ537"/>
          <cell r="BA537"/>
          <cell r="BB537"/>
          <cell r="BC537"/>
          <cell r="BD537" t="str">
            <v>FOR AUDIT</v>
          </cell>
          <cell r="BE537"/>
          <cell r="BF537">
            <v>45484.290972222225</v>
          </cell>
          <cell r="BG537">
            <v>-8.2909722222248092</v>
          </cell>
          <cell r="BH537">
            <v>45769</v>
          </cell>
          <cell r="BI537">
            <v>45476</v>
          </cell>
        </row>
        <row r="538">
          <cell r="E538" t="str">
            <v>X24083436002</v>
          </cell>
          <cell r="F538" t="str">
            <v>DITO TELECOMMUNITY CORPORATION</v>
          </cell>
          <cell r="G538" t="str">
            <v>WEST SERVICE, INTERCITY HOMES, MUNTINLUPA</v>
          </cell>
          <cell r="H538" t="str">
            <v>MUNTINLUPA CITY</v>
          </cell>
          <cell r="I538" t="str">
            <v>PARAÑAQUE</v>
          </cell>
          <cell r="J538" t="str">
            <v>for completion 2nd week of Oct, night time only</v>
          </cell>
          <cell r="K538" t="str">
            <v>W/O ISSUE</v>
          </cell>
          <cell r="L538" t="str">
            <v>POWERHOUSE</v>
          </cell>
          <cell r="M538" t="str">
            <v>FCOMP</v>
          </cell>
          <cell r="N538" t="str">
            <v>JSP</v>
          </cell>
          <cell r="O538">
            <v>40.232300000000002</v>
          </cell>
          <cell r="P538"/>
          <cell r="Q538">
            <v>55.08</v>
          </cell>
          <cell r="R538">
            <v>31</v>
          </cell>
          <cell r="S538" t="str">
            <v>NEW</v>
          </cell>
          <cell r="T538">
            <v>286923.37</v>
          </cell>
          <cell r="U538">
            <v>32397.99</v>
          </cell>
          <cell r="V538"/>
          <cell r="W538">
            <v>0</v>
          </cell>
          <cell r="X538">
            <v>45561.623460648145</v>
          </cell>
          <cell r="Y538">
            <v>45566.405555555553</v>
          </cell>
          <cell r="Z538">
            <v>45563</v>
          </cell>
          <cell r="AA538"/>
          <cell r="AB538">
            <v>45572.404166666667</v>
          </cell>
          <cell r="AC538"/>
          <cell r="AD538">
            <v>10.780706018522324</v>
          </cell>
          <cell r="AE538">
            <v>5.9986111111138598</v>
          </cell>
          <cell r="AF538">
            <v>-45572.404166666667</v>
          </cell>
          <cell r="AG538">
            <v>45581.708962506884</v>
          </cell>
          <cell r="AH538">
            <v>45590.865096335874</v>
          </cell>
          <cell r="AI538">
            <v>45611.623460648145</v>
          </cell>
          <cell r="AJ538">
            <v>0.35024274383846676</v>
          </cell>
          <cell r="AK538">
            <v>-1085.0572420634921</v>
          </cell>
          <cell r="AL538">
            <v>23</v>
          </cell>
          <cell r="AM538">
            <v>36</v>
          </cell>
          <cell r="AN538">
            <v>23.085501858736059</v>
          </cell>
          <cell r="AO538">
            <v>29.241635687732341</v>
          </cell>
          <cell r="AP538">
            <v>20.085501858736059</v>
          </cell>
          <cell r="AQ538">
            <v>42</v>
          </cell>
          <cell r="AR538">
            <v>33.6</v>
          </cell>
          <cell r="AS538">
            <v>28.6</v>
          </cell>
          <cell r="AT538">
            <v>45606.004166666666</v>
          </cell>
          <cell r="AU538">
            <v>45601.004166666666</v>
          </cell>
          <cell r="AV538"/>
          <cell r="AW538"/>
          <cell r="AX538"/>
          <cell r="AY538"/>
          <cell r="AZ538"/>
          <cell r="BA538"/>
          <cell r="BB538"/>
          <cell r="BC538"/>
          <cell r="BD538" t="str">
            <v>NO COC</v>
          </cell>
          <cell r="BE538"/>
          <cell r="BF538">
            <v>45575.404166666667</v>
          </cell>
          <cell r="BG538">
            <v>-282.40416666666715</v>
          </cell>
          <cell r="BH538"/>
          <cell r="BI538"/>
        </row>
        <row r="539">
          <cell r="E539" t="str">
            <v>X22114647576</v>
          </cell>
          <cell r="F539" t="str">
            <v>DITO TELECOMMUNITY CORPORATION</v>
          </cell>
          <cell r="G539" t="str">
            <v>NAGA, PULANGLUPA II, LAS PINAS CITY</v>
          </cell>
          <cell r="H539" t="str">
            <v>LAS PIÑAS CITY</v>
          </cell>
          <cell r="I539" t="str">
            <v>PARAÑAQUE</v>
          </cell>
          <cell r="J539"/>
          <cell r="K539" t="str">
            <v>W/O ISSUE</v>
          </cell>
          <cell r="L539" t="str">
            <v>POWERHOUSE</v>
          </cell>
          <cell r="M539" t="str">
            <v>FCOMP</v>
          </cell>
          <cell r="N539" t="str">
            <v>IJP</v>
          </cell>
          <cell r="O539">
            <v>11.996099999999998</v>
          </cell>
          <cell r="P539"/>
          <cell r="Q539">
            <v>20.58</v>
          </cell>
          <cell r="R539">
            <v>31</v>
          </cell>
          <cell r="S539" t="str">
            <v>NEW</v>
          </cell>
          <cell r="T539">
            <v>171747.14</v>
          </cell>
          <cell r="U539">
            <v>11461.94</v>
          </cell>
          <cell r="V539"/>
          <cell r="W539">
            <v>0</v>
          </cell>
          <cell r="X539">
            <v>45393.611111111109</v>
          </cell>
          <cell r="Y539">
            <v>45399.272916666669</v>
          </cell>
          <cell r="Z539">
            <v>45398</v>
          </cell>
          <cell r="AA539"/>
          <cell r="AB539">
            <v>45411.381944444445</v>
          </cell>
          <cell r="AC539"/>
          <cell r="AD539">
            <v>17.770833333335759</v>
          </cell>
          <cell r="AE539">
            <v>12.109027777776646</v>
          </cell>
          <cell r="AF539">
            <v>-45411.381944444445</v>
          </cell>
          <cell r="AG539">
            <v>45412.385304659496</v>
          </cell>
          <cell r="AH539">
            <v>45421.191756272397</v>
          </cell>
          <cell r="AI539">
            <v>45443.611111111109</v>
          </cell>
          <cell r="AJ539">
            <v>0.61210648148156499</v>
          </cell>
          <cell r="AK539">
            <v>-1135.2845486111112</v>
          </cell>
          <cell r="AL539">
            <v>20</v>
          </cell>
          <cell r="AM539">
            <v>36</v>
          </cell>
          <cell r="AN539">
            <v>21.774193548387096</v>
          </cell>
          <cell r="AO539">
            <v>27.58064516129032</v>
          </cell>
          <cell r="AP539">
            <v>18.774193548387096</v>
          </cell>
          <cell r="AQ539">
            <v>40</v>
          </cell>
          <cell r="AR539">
            <v>32</v>
          </cell>
          <cell r="AS539">
            <v>27</v>
          </cell>
          <cell r="AT539">
            <v>45443.381944444445</v>
          </cell>
          <cell r="AU539">
            <v>45438.381944444445</v>
          </cell>
          <cell r="AV539"/>
          <cell r="AW539"/>
          <cell r="AX539"/>
          <cell r="AY539"/>
          <cell r="AZ539"/>
          <cell r="BA539"/>
          <cell r="BB539"/>
          <cell r="BC539"/>
          <cell r="BD539" t="str">
            <v>NO COC</v>
          </cell>
          <cell r="BE539"/>
          <cell r="BF539">
            <v>45414.381944444445</v>
          </cell>
          <cell r="BG539">
            <v>-121.38194444444525</v>
          </cell>
          <cell r="BH539"/>
          <cell r="BI539"/>
        </row>
        <row r="540">
          <cell r="E540" t="str">
            <v>X23083110774</v>
          </cell>
          <cell r="F540" t="str">
            <v>CHRIST'S CHURCH IN BF HOMES, INCORPORATED</v>
          </cell>
          <cell r="G540" t="str">
            <v>ALABANG-ZAPOTE, TALON I, LAS PINAS CITY</v>
          </cell>
          <cell r="H540" t="str">
            <v>LAS PIÑAS CITY</v>
          </cell>
          <cell r="I540" t="str">
            <v>PARAÑAQUE</v>
          </cell>
          <cell r="J540" t="str">
            <v>Schedule to meter July 17, 2024
Delay Due to Stolen Service Wire of Custumer 
With Email last  4/17/24</v>
          </cell>
          <cell r="K540" t="str">
            <v>W/ ISSUE</v>
          </cell>
          <cell r="L540" t="str">
            <v>AVECO</v>
          </cell>
          <cell r="M540" t="str">
            <v>FCOMP</v>
          </cell>
          <cell r="N540" t="str">
            <v>RRG</v>
          </cell>
          <cell r="O540">
            <v>77.23</v>
          </cell>
          <cell r="P540"/>
          <cell r="Q540">
            <v>148.83000000000001</v>
          </cell>
          <cell r="R540">
            <v>76</v>
          </cell>
          <cell r="S540" t="str">
            <v>NEW</v>
          </cell>
          <cell r="T540">
            <v>434515.52</v>
          </cell>
          <cell r="U540">
            <v>60213.09</v>
          </cell>
          <cell r="V540"/>
          <cell r="W540">
            <v>0</v>
          </cell>
          <cell r="X540">
            <v>45399.342361111114</v>
          </cell>
          <cell r="Y540">
            <v>45404.445138888892</v>
          </cell>
          <cell r="Z540">
            <v>45400</v>
          </cell>
          <cell r="AA540"/>
          <cell r="AB540">
            <v>45491.329861111109</v>
          </cell>
          <cell r="AC540"/>
          <cell r="AD540">
            <v>91.987499999995634</v>
          </cell>
          <cell r="AE540">
            <v>86.884722222217533</v>
          </cell>
          <cell r="AF540">
            <v>-45491.329861111109</v>
          </cell>
          <cell r="AG540">
            <v>45419.687431533646</v>
          </cell>
          <cell r="AH540">
            <v>45428.912783646323</v>
          </cell>
          <cell r="AI540">
            <v>45449.342361111114</v>
          </cell>
          <cell r="AJ540">
            <v>2.9552545248867377</v>
          </cell>
          <cell r="AK540">
            <v>-1033.8938604797979</v>
          </cell>
          <cell r="AL540">
            <v>26</v>
          </cell>
          <cell r="AM540">
            <v>34</v>
          </cell>
          <cell r="AN540">
            <v>23.345070422535212</v>
          </cell>
          <cell r="AO540">
            <v>29.570422535211268</v>
          </cell>
          <cell r="AP540">
            <v>20.345070422535212</v>
          </cell>
          <cell r="AQ540">
            <v>44</v>
          </cell>
          <cell r="AR540">
            <v>35.200000000000003</v>
          </cell>
          <cell r="AS540">
            <v>30.200000000000003</v>
          </cell>
          <cell r="AT540">
            <v>45526.529861111107</v>
          </cell>
          <cell r="AU540">
            <v>45521.529861111107</v>
          </cell>
          <cell r="AV540"/>
          <cell r="AW540"/>
          <cell r="AX540"/>
          <cell r="AY540"/>
          <cell r="AZ540"/>
          <cell r="BA540"/>
          <cell r="BB540"/>
          <cell r="BC540"/>
          <cell r="BD540" t="str">
            <v>NO COC</v>
          </cell>
          <cell r="BE540"/>
          <cell r="BF540">
            <v>45494.329861111109</v>
          </cell>
          <cell r="BG540">
            <v>-201.32986111110949</v>
          </cell>
          <cell r="BH540"/>
          <cell r="BI540"/>
        </row>
        <row r="541">
          <cell r="E541" t="str">
            <v>X23062082587</v>
          </cell>
          <cell r="F541" t="str">
            <v>MYRNA BERNARDINO</v>
          </cell>
          <cell r="G541" t="str">
            <v>SOUTH SUSANA HOMES, SOUTH SUSANA HOMES, BACOOR</v>
          </cell>
          <cell r="H541" t="str">
            <v>BACOOR CITY</v>
          </cell>
          <cell r="I541" t="str">
            <v>DASMA</v>
          </cell>
          <cell r="J541"/>
          <cell r="K541" t="str">
            <v>W/O ISSUE</v>
          </cell>
          <cell r="L541" t="str">
            <v>ECOM</v>
          </cell>
          <cell r="M541" t="str">
            <v>FCOMP</v>
          </cell>
          <cell r="N541" t="str">
            <v>RRG</v>
          </cell>
          <cell r="O541">
            <v>14.58</v>
          </cell>
          <cell r="P541"/>
          <cell r="Q541">
            <v>19.7</v>
          </cell>
          <cell r="R541">
            <v>25</v>
          </cell>
          <cell r="S541" t="str">
            <v>MODIFICATION</v>
          </cell>
          <cell r="T541">
            <v>142525.17000000001</v>
          </cell>
          <cell r="U541">
            <v>11360</v>
          </cell>
          <cell r="V541">
            <v>5263.84</v>
          </cell>
          <cell r="W541">
            <v>0.46336619718309863</v>
          </cell>
          <cell r="X541">
            <v>45399.650694444441</v>
          </cell>
          <cell r="Y541">
            <v>45405.625</v>
          </cell>
          <cell r="Z541">
            <v>45404</v>
          </cell>
          <cell r="AA541"/>
          <cell r="AB541">
            <v>45443.411805555559</v>
          </cell>
          <cell r="AC541"/>
          <cell r="AD541">
            <v>43.761111111118225</v>
          </cell>
          <cell r="AE541">
            <v>37.786805555559113</v>
          </cell>
          <cell r="AF541">
            <v>-45443.411805555559</v>
          </cell>
          <cell r="AG541">
            <v>45418.424887992827</v>
          </cell>
          <cell r="AH541">
            <v>45427.231339605729</v>
          </cell>
          <cell r="AI541">
            <v>45449.650694444441</v>
          </cell>
          <cell r="AJ541">
            <v>1.5073271604940721</v>
          </cell>
          <cell r="AK541">
            <v>-1136.085295138889</v>
          </cell>
          <cell r="AL541">
            <v>20</v>
          </cell>
          <cell r="AM541">
            <v>36</v>
          </cell>
          <cell r="AN541">
            <v>21.774193548387096</v>
          </cell>
          <cell r="AO541">
            <v>27.58064516129032</v>
          </cell>
          <cell r="AP541">
            <v>18.774193548387096</v>
          </cell>
          <cell r="AQ541">
            <v>40</v>
          </cell>
          <cell r="AR541">
            <v>32</v>
          </cell>
          <cell r="AS541">
            <v>27</v>
          </cell>
          <cell r="AT541">
            <v>45475.411805555559</v>
          </cell>
          <cell r="AU541">
            <v>45470.411805555559</v>
          </cell>
          <cell r="AV541"/>
          <cell r="AW541"/>
          <cell r="AX541"/>
          <cell r="AY541"/>
          <cell r="AZ541"/>
          <cell r="BA541"/>
          <cell r="BB541"/>
          <cell r="BC541"/>
          <cell r="BD541" t="str">
            <v>NO COC</v>
          </cell>
          <cell r="BE541" t="str">
            <v>PARTIALLY BILLED</v>
          </cell>
          <cell r="BF541">
            <v>45446.411805555559</v>
          </cell>
          <cell r="BG541">
            <v>-153.41180555555911</v>
          </cell>
          <cell r="BH541"/>
          <cell r="BI541"/>
        </row>
        <row r="542">
          <cell r="E542" t="str">
            <v>X24010247753</v>
          </cell>
          <cell r="F542" t="str">
            <v>SERVEQUEST INC.</v>
          </cell>
          <cell r="G542" t="str">
            <v>SUMMIT CIRCLE SUBD, SUMMIT CIRCLE SUBD, MUNTINLUPA</v>
          </cell>
          <cell r="H542" t="str">
            <v>MUNTINLUPA CITY</v>
          </cell>
          <cell r="I542" t="str">
            <v>PARAÑAQUE</v>
          </cell>
          <cell r="J542"/>
          <cell r="K542" t="str">
            <v>W/O ISSUE</v>
          </cell>
          <cell r="L542" t="str">
            <v>POWERHOUSE</v>
          </cell>
          <cell r="M542" t="str">
            <v>FCOMP</v>
          </cell>
          <cell r="N542" t="str">
            <v>JSP</v>
          </cell>
          <cell r="O542">
            <v>141.72</v>
          </cell>
          <cell r="P542"/>
          <cell r="Q542">
            <v>209.8</v>
          </cell>
          <cell r="R542">
            <v>397</v>
          </cell>
          <cell r="S542" t="str">
            <v>NEW</v>
          </cell>
          <cell r="T542">
            <v>908770.12</v>
          </cell>
          <cell r="U542">
            <v>110440.41</v>
          </cell>
          <cell r="V542">
            <v>22085.31</v>
          </cell>
          <cell r="W542">
            <v>0.19997490049158637</v>
          </cell>
          <cell r="X542">
            <v>45393.538194444445</v>
          </cell>
          <cell r="Y542">
            <v>45397.63958333333</v>
          </cell>
          <cell r="Z542">
            <v>45397</v>
          </cell>
          <cell r="AA542"/>
          <cell r="AB542">
            <v>45414.824999999997</v>
          </cell>
          <cell r="AC542"/>
          <cell r="AD542">
            <v>21.286805555551837</v>
          </cell>
          <cell r="AE542">
            <v>17.185416666667152</v>
          </cell>
          <cell r="AF542">
            <v>-45414.824999999997</v>
          </cell>
          <cell r="AG542">
            <v>45411.538194444445</v>
          </cell>
          <cell r="AH542">
            <v>45420.138194444444</v>
          </cell>
          <cell r="AI542">
            <v>45443.538194444445</v>
          </cell>
          <cell r="AJ542">
            <v>0.7602430555554226</v>
          </cell>
          <cell r="AK542">
            <v>-987.27880434782605</v>
          </cell>
          <cell r="AL542">
            <v>28</v>
          </cell>
          <cell r="AM542">
            <v>28</v>
          </cell>
          <cell r="AN542">
            <v>21</v>
          </cell>
          <cell r="AO542">
            <v>26.6</v>
          </cell>
          <cell r="AP542">
            <v>18</v>
          </cell>
          <cell r="AQ542">
            <v>46</v>
          </cell>
          <cell r="AR542">
            <v>36.800000000000004</v>
          </cell>
          <cell r="AS542">
            <v>31.800000000000004</v>
          </cell>
          <cell r="AT542">
            <v>45451.625</v>
          </cell>
          <cell r="AU542">
            <v>45446.625</v>
          </cell>
          <cell r="AV542"/>
          <cell r="AW542"/>
          <cell r="AX542"/>
          <cell r="AY542"/>
          <cell r="AZ542"/>
          <cell r="BA542"/>
          <cell r="BB542"/>
          <cell r="BC542"/>
          <cell r="BD542" t="str">
            <v>NO COC</v>
          </cell>
          <cell r="BE542" t="str">
            <v>PARTIALLY BILLED</v>
          </cell>
          <cell r="BF542">
            <v>45417.824999999997</v>
          </cell>
          <cell r="BG542">
            <v>-124.82499999999709</v>
          </cell>
          <cell r="BH542"/>
          <cell r="BI542"/>
        </row>
        <row r="543">
          <cell r="E543" t="str">
            <v>X24020614356</v>
          </cell>
          <cell r="F543" t="str">
            <v>ALEXANDER SERGIO BARRERA SYCIP</v>
          </cell>
          <cell r="G543" t="str">
            <v>LAUAN, AYALA-ALABANG VILL, MUNTINLUPA</v>
          </cell>
          <cell r="H543" t="str">
            <v>MUNTINLUPA CITY</v>
          </cell>
          <cell r="I543" t="str">
            <v>PARAÑAQUE</v>
          </cell>
          <cell r="J543"/>
          <cell r="K543" t="str">
            <v>W/O ISSUE</v>
          </cell>
          <cell r="L543" t="str">
            <v>AVECO</v>
          </cell>
          <cell r="M543" t="str">
            <v>FCOMP</v>
          </cell>
          <cell r="N543" t="str">
            <v>RRG</v>
          </cell>
          <cell r="O543">
            <v>78.8</v>
          </cell>
          <cell r="P543"/>
          <cell r="Q543">
            <v>112</v>
          </cell>
          <cell r="R543">
            <v>125</v>
          </cell>
          <cell r="S543" t="str">
            <v>MODIFICATION</v>
          </cell>
          <cell r="T543">
            <v>426784.12</v>
          </cell>
          <cell r="U543">
            <v>61080.58</v>
          </cell>
          <cell r="V543"/>
          <cell r="W543">
            <v>0</v>
          </cell>
          <cell r="X543">
            <v>45401.460416666669</v>
          </cell>
          <cell r="Y543">
            <v>45407.620833333334</v>
          </cell>
          <cell r="Z543">
            <v>45404</v>
          </cell>
          <cell r="AA543"/>
          <cell r="AB543">
            <v>45481.293749999997</v>
          </cell>
          <cell r="AC543"/>
          <cell r="AD543">
            <v>79.833333333328483</v>
          </cell>
          <cell r="AE543">
            <v>73.672916666662786</v>
          </cell>
          <cell r="AF543">
            <v>-45481.293749999997</v>
          </cell>
          <cell r="AG543">
            <v>45420.906459832135</v>
          </cell>
          <cell r="AH543">
            <v>45429.892071342925</v>
          </cell>
          <cell r="AI543">
            <v>45451.460416666669</v>
          </cell>
          <cell r="AJ543">
            <v>2.6675080128203508</v>
          </cell>
          <cell r="AK543">
            <v>-1033.6657670454545</v>
          </cell>
          <cell r="AL543">
            <v>26</v>
          </cell>
          <cell r="AM543">
            <v>32</v>
          </cell>
          <cell r="AN543">
            <v>22.446043165467625</v>
          </cell>
          <cell r="AO543">
            <v>28.431654676258994</v>
          </cell>
          <cell r="AP543">
            <v>19.446043165467625</v>
          </cell>
          <cell r="AQ543">
            <v>44</v>
          </cell>
          <cell r="AR543">
            <v>35.200000000000003</v>
          </cell>
          <cell r="AS543">
            <v>30.200000000000003</v>
          </cell>
          <cell r="AT543">
            <v>45516.493749999994</v>
          </cell>
          <cell r="AU543">
            <v>45511.493749999994</v>
          </cell>
          <cell r="AV543"/>
          <cell r="AW543"/>
          <cell r="AX543"/>
          <cell r="AY543"/>
          <cell r="AZ543"/>
          <cell r="BA543"/>
          <cell r="BB543"/>
          <cell r="BC543"/>
          <cell r="BD543" t="str">
            <v>NO COC</v>
          </cell>
          <cell r="BE543"/>
          <cell r="BF543">
            <v>45484.293749999997</v>
          </cell>
          <cell r="BG543">
            <v>-191.29374999999709</v>
          </cell>
          <cell r="BH543"/>
          <cell r="BI543"/>
        </row>
        <row r="544">
          <cell r="E544" t="str">
            <v>X24072557976</v>
          </cell>
          <cell r="F544" t="str">
            <v>PROGRESSO FASTFOOD INC.,</v>
          </cell>
          <cell r="G544" t="str">
            <v>ALABANG-ZAPOTE, ALABANG, MUNTINLUPA</v>
          </cell>
          <cell r="H544" t="str">
            <v>MUNTINLUPA CITY</v>
          </cell>
          <cell r="I544" t="str">
            <v>PARAÑAQUE</v>
          </cell>
          <cell r="J544"/>
          <cell r="K544"/>
          <cell r="L544" t="str">
            <v>AVECO</v>
          </cell>
          <cell r="M544" t="str">
            <v>FCOMP</v>
          </cell>
          <cell r="N544" t="str">
            <v>RRG</v>
          </cell>
          <cell r="O544">
            <v>76.78</v>
          </cell>
          <cell r="P544"/>
          <cell r="Q544">
            <v>105.17</v>
          </cell>
          <cell r="R544">
            <v>317</v>
          </cell>
          <cell r="S544" t="str">
            <v>MODIFICATION</v>
          </cell>
          <cell r="T544">
            <v>165157.82999999999</v>
          </cell>
          <cell r="U544">
            <v>61853.07</v>
          </cell>
          <cell r="V544"/>
          <cell r="W544">
            <v>0</v>
          </cell>
          <cell r="X544">
            <v>45495.636805555558</v>
          </cell>
          <cell r="Y544">
            <v>45499.542361111111</v>
          </cell>
          <cell r="Z544">
            <v>45496</v>
          </cell>
          <cell r="AA544"/>
          <cell r="AB544">
            <v>45507.381249999999</v>
          </cell>
          <cell r="AC544"/>
          <cell r="AD544">
            <v>11.744444444440887</v>
          </cell>
          <cell r="AE544">
            <v>7.8388888888875954</v>
          </cell>
          <cell r="AF544">
            <v>-45507.381249999999</v>
          </cell>
          <cell r="AG544">
            <v>45513.163121345031</v>
          </cell>
          <cell r="AH544">
            <v>45521.636805555558</v>
          </cell>
          <cell r="AI544">
            <v>45545.636805555558</v>
          </cell>
          <cell r="AJ544">
            <v>0.42912393162380164</v>
          </cell>
          <cell r="AK544">
            <v>-1034.2586647727273</v>
          </cell>
          <cell r="AL544">
            <v>26</v>
          </cell>
          <cell r="AM544">
            <v>28</v>
          </cell>
          <cell r="AN544">
            <v>20.526315789473689</v>
          </cell>
          <cell r="AO544">
            <v>26.000000000000004</v>
          </cell>
          <cell r="AP544">
            <v>17.526315789473689</v>
          </cell>
          <cell r="AQ544">
            <v>44</v>
          </cell>
          <cell r="AR544">
            <v>35.200000000000003</v>
          </cell>
          <cell r="AS544">
            <v>30.200000000000003</v>
          </cell>
          <cell r="AT544">
            <v>45542.581249999996</v>
          </cell>
          <cell r="AU544">
            <v>45537.581249999996</v>
          </cell>
          <cell r="AV544"/>
          <cell r="AW544"/>
          <cell r="AX544"/>
          <cell r="AY544"/>
          <cell r="AZ544"/>
          <cell r="BA544"/>
          <cell r="BB544"/>
          <cell r="BC544"/>
          <cell r="BD544" t="str">
            <v>NO COC</v>
          </cell>
          <cell r="BE544"/>
          <cell r="BF544">
            <v>45510.381249999999</v>
          </cell>
          <cell r="BG544">
            <v>-217.38124999999854</v>
          </cell>
          <cell r="BH544"/>
          <cell r="BI544"/>
        </row>
        <row r="545">
          <cell r="E545" t="str">
            <v>X23072555667</v>
          </cell>
          <cell r="F545" t="str">
            <v>JACKDON TANDICO LU</v>
          </cell>
          <cell r="G545" t="str">
            <v>LIGAS I, LIGAS I, BACOOR</v>
          </cell>
          <cell r="H545" t="str">
            <v>BACOOR CITY</v>
          </cell>
          <cell r="I545" t="str">
            <v>DASMA</v>
          </cell>
          <cell r="J545" t="str">
            <v>RTPI June 7</v>
          </cell>
          <cell r="K545" t="str">
            <v>W/O ISSUE</v>
          </cell>
          <cell r="L545" t="str">
            <v>POWERHOUSE</v>
          </cell>
          <cell r="M545" t="str">
            <v>FCOMP</v>
          </cell>
          <cell r="N545" t="str">
            <v>JSP</v>
          </cell>
          <cell r="O545">
            <v>66.88</v>
          </cell>
          <cell r="P545"/>
          <cell r="Q545">
            <v>139.82</v>
          </cell>
          <cell r="R545">
            <v>80.89</v>
          </cell>
          <cell r="S545" t="str">
            <v>NEW</v>
          </cell>
          <cell r="T545">
            <v>554897.6</v>
          </cell>
          <cell r="U545">
            <v>52118.61</v>
          </cell>
          <cell r="V545">
            <v>13364.97</v>
          </cell>
          <cell r="W545">
            <v>0.25643373835180944</v>
          </cell>
          <cell r="X545">
            <v>45397.640972222223</v>
          </cell>
          <cell r="Y545">
            <v>45401.584722222222</v>
          </cell>
          <cell r="Z545">
            <v>45400</v>
          </cell>
          <cell r="AA545"/>
          <cell r="AB545">
            <v>45457.580555555556</v>
          </cell>
          <cell r="AC545"/>
          <cell r="AD545">
            <v>59.939583333332848</v>
          </cell>
          <cell r="AE545">
            <v>55.995833333334303</v>
          </cell>
          <cell r="AF545">
            <v>-45457.580555555556</v>
          </cell>
          <cell r="AG545">
            <v>45417.986042644756</v>
          </cell>
          <cell r="AH545">
            <v>45427.211394757433</v>
          </cell>
          <cell r="AI545">
            <v>45447.640972222223</v>
          </cell>
          <cell r="AJ545">
            <v>1.9256608220211007</v>
          </cell>
          <cell r="AK545">
            <v>-1033.1268308080807</v>
          </cell>
          <cell r="AL545">
            <v>26</v>
          </cell>
          <cell r="AM545">
            <v>34</v>
          </cell>
          <cell r="AN545">
            <v>23.345070422535212</v>
          </cell>
          <cell r="AO545">
            <v>29.570422535211268</v>
          </cell>
          <cell r="AP545">
            <v>20.345070422535212</v>
          </cell>
          <cell r="AQ545">
            <v>44</v>
          </cell>
          <cell r="AR545">
            <v>35.200000000000003</v>
          </cell>
          <cell r="AS545">
            <v>30.200000000000003</v>
          </cell>
          <cell r="AT545">
            <v>45492.780555555553</v>
          </cell>
          <cell r="AU545">
            <v>45487.780555555553</v>
          </cell>
          <cell r="AV545"/>
          <cell r="AW545"/>
          <cell r="AX545"/>
          <cell r="AY545"/>
          <cell r="AZ545"/>
          <cell r="BA545"/>
          <cell r="BB545"/>
          <cell r="BC545"/>
          <cell r="BD545" t="str">
            <v>NO COC</v>
          </cell>
          <cell r="BE545" t="str">
            <v>PARTIALLY BILLED</v>
          </cell>
          <cell r="BF545">
            <v>45460.580555555556</v>
          </cell>
          <cell r="BG545">
            <v>-167.5805555555562</v>
          </cell>
          <cell r="BH545"/>
          <cell r="BI545"/>
        </row>
        <row r="546">
          <cell r="E546" t="str">
            <v>X23114616710</v>
          </cell>
          <cell r="F546" t="str">
            <v>PLK PHILIPPINES, INC.</v>
          </cell>
          <cell r="G546" t="str">
            <v>ALABANG-ZAPOTE, TALON I, LAS PINAS CITY</v>
          </cell>
          <cell r="H546" t="str">
            <v>LAS PIÑAS CITY</v>
          </cell>
          <cell r="I546" t="str">
            <v>PARAÑAQUE</v>
          </cell>
          <cell r="J546"/>
          <cell r="K546" t="str">
            <v>W/ ISSUE</v>
          </cell>
          <cell r="L546" t="str">
            <v>POWERHOUSE</v>
          </cell>
          <cell r="M546" t="str">
            <v>FCOMP</v>
          </cell>
          <cell r="N546" t="str">
            <v>JSP</v>
          </cell>
          <cell r="O546">
            <v>110.58</v>
          </cell>
          <cell r="P546"/>
          <cell r="Q546">
            <v>162.18</v>
          </cell>
          <cell r="R546">
            <v>220</v>
          </cell>
          <cell r="S546" t="str">
            <v>NEW</v>
          </cell>
          <cell r="T546">
            <v>818136.07</v>
          </cell>
          <cell r="U546">
            <v>86200.71</v>
          </cell>
          <cell r="V546">
            <v>39307.81</v>
          </cell>
          <cell r="W546">
            <v>0.45600332062230109</v>
          </cell>
          <cell r="X546">
            <v>45401.34652777778</v>
          </cell>
          <cell r="Y546">
            <v>45404.427777777775</v>
          </cell>
          <cell r="Z546">
            <v>45405</v>
          </cell>
          <cell r="AA546"/>
          <cell r="AB546">
            <v>45446.629861111112</v>
          </cell>
          <cell r="AC546"/>
          <cell r="AD546">
            <v>45.283333333332848</v>
          </cell>
          <cell r="AE546">
            <v>42.202083333337214</v>
          </cell>
          <cell r="AF546">
            <v>-45446.629861111112</v>
          </cell>
          <cell r="AG546">
            <v>45419.853880718954</v>
          </cell>
          <cell r="AH546">
            <v>45428.589174836605</v>
          </cell>
          <cell r="AI546">
            <v>45451.34652777778</v>
          </cell>
          <cell r="AJ546">
            <v>1.5791111111110943</v>
          </cell>
          <cell r="AK546">
            <v>-1032.877951388889</v>
          </cell>
          <cell r="AL546">
            <v>26</v>
          </cell>
          <cell r="AM546">
            <v>30</v>
          </cell>
          <cell r="AN546">
            <v>21.507352941176471</v>
          </cell>
          <cell r="AO546">
            <v>27.242647058823529</v>
          </cell>
          <cell r="AP546">
            <v>18.507352941176471</v>
          </cell>
          <cell r="AQ546">
            <v>44</v>
          </cell>
          <cell r="AR546">
            <v>35.200000000000003</v>
          </cell>
          <cell r="AS546">
            <v>30.200000000000003</v>
          </cell>
          <cell r="AT546">
            <v>45481.829861111109</v>
          </cell>
          <cell r="AU546">
            <v>45476.829861111109</v>
          </cell>
          <cell r="AV546"/>
          <cell r="AW546"/>
          <cell r="AX546"/>
          <cell r="AY546"/>
          <cell r="AZ546"/>
          <cell r="BA546"/>
          <cell r="BB546"/>
          <cell r="BC546"/>
          <cell r="BD546" t="str">
            <v>NO COC</v>
          </cell>
          <cell r="BE546" t="str">
            <v>PARTIALLY BILLED</v>
          </cell>
          <cell r="BF546">
            <v>45449.629861111112</v>
          </cell>
          <cell r="BG546">
            <v>-156.6298611111124</v>
          </cell>
          <cell r="BH546"/>
          <cell r="BI546"/>
        </row>
        <row r="547">
          <cell r="E547" t="str">
            <v>X24030893368</v>
          </cell>
          <cell r="F547" t="str">
            <v>GERRY M BERGONIA</v>
          </cell>
          <cell r="G547" t="str">
            <v>STA. ANA, STA. ANA SUBD, PARANAQUE</v>
          </cell>
          <cell r="H547" t="str">
            <v>PARAÑAQUE CITY</v>
          </cell>
          <cell r="I547" t="str">
            <v>PARAÑAQUE</v>
          </cell>
          <cell r="J547" t="str">
            <v>waiting sched</v>
          </cell>
          <cell r="K547" t="str">
            <v>W/O ISSUE</v>
          </cell>
          <cell r="L547" t="str">
            <v>POWERHOUSE</v>
          </cell>
          <cell r="M547" t="str">
            <v>FCOMP</v>
          </cell>
          <cell r="N547" t="str">
            <v>JSP</v>
          </cell>
          <cell r="O547">
            <v>40.1265</v>
          </cell>
          <cell r="P547"/>
          <cell r="Q547">
            <v>60.4</v>
          </cell>
          <cell r="R547">
            <v>23</v>
          </cell>
          <cell r="S547" t="str">
            <v>MODIFICATION</v>
          </cell>
          <cell r="T547">
            <v>284412.7</v>
          </cell>
          <cell r="U547">
            <v>32312.880000000001</v>
          </cell>
          <cell r="V547"/>
          <cell r="W547">
            <v>0</v>
          </cell>
          <cell r="X547">
            <v>45461.689583333333</v>
          </cell>
          <cell r="Y547">
            <v>45464.543749999997</v>
          </cell>
          <cell r="Z547">
            <v>45462</v>
          </cell>
          <cell r="AA547"/>
          <cell r="AB547">
            <v>45516.438194444447</v>
          </cell>
          <cell r="AC547"/>
          <cell r="AD547">
            <v>54.74861111111386</v>
          </cell>
          <cell r="AE547">
            <v>51.894444444449618</v>
          </cell>
          <cell r="AF547">
            <v>-45516.438194444447</v>
          </cell>
          <cell r="AG547">
            <v>45481.775085192072</v>
          </cell>
          <cell r="AH547">
            <v>45490.931219021062</v>
          </cell>
          <cell r="AI547">
            <v>45511.689583333333</v>
          </cell>
          <cell r="AJ547">
            <v>1.7786686460011627</v>
          </cell>
          <cell r="AK547">
            <v>-1083.7247189153441</v>
          </cell>
          <cell r="AL547">
            <v>23</v>
          </cell>
          <cell r="AM547">
            <v>36</v>
          </cell>
          <cell r="AN547">
            <v>23.085501858736059</v>
          </cell>
          <cell r="AO547">
            <v>29.241635687732341</v>
          </cell>
          <cell r="AP547">
            <v>20.085501858736059</v>
          </cell>
          <cell r="AQ547">
            <v>42</v>
          </cell>
          <cell r="AR547">
            <v>33.6</v>
          </cell>
          <cell r="AS547">
            <v>28.6</v>
          </cell>
          <cell r="AT547">
            <v>45550.038194444445</v>
          </cell>
          <cell r="AU547">
            <v>45545.038194444445</v>
          </cell>
          <cell r="AV547"/>
          <cell r="AW547"/>
          <cell r="AX547"/>
          <cell r="AY547"/>
          <cell r="AZ547"/>
          <cell r="BA547"/>
          <cell r="BB547"/>
          <cell r="BC547"/>
          <cell r="BD547" t="str">
            <v>NO COC</v>
          </cell>
          <cell r="BE547"/>
          <cell r="BF547">
            <v>45519.438194444447</v>
          </cell>
          <cell r="BG547">
            <v>-226.43819444444671</v>
          </cell>
          <cell r="BH547"/>
          <cell r="BI547"/>
        </row>
        <row r="548">
          <cell r="E548" t="str">
            <v>X23072906992</v>
          </cell>
          <cell r="F548" t="str">
            <v>HENRY TAN UY</v>
          </cell>
          <cell r="G548" t="str">
            <v>STREET, PRESIDENT'S, BF HOMES, PARANAQUE</v>
          </cell>
          <cell r="H548" t="str">
            <v>PARAÑAQUE CITY</v>
          </cell>
          <cell r="I548" t="str">
            <v>PARAÑAQUE</v>
          </cell>
          <cell r="J548"/>
          <cell r="K548" t="str">
            <v>W/O ISSUE</v>
          </cell>
          <cell r="L548" t="str">
            <v>AVECO</v>
          </cell>
          <cell r="M548" t="str">
            <v>FCOMP</v>
          </cell>
          <cell r="N548" t="str">
            <v>RRG</v>
          </cell>
          <cell r="O548">
            <v>97.6143</v>
          </cell>
          <cell r="P548"/>
          <cell r="Q548">
            <v>133.47999999999999</v>
          </cell>
          <cell r="R548">
            <v>187</v>
          </cell>
          <cell r="S548" t="str">
            <v>NEW</v>
          </cell>
          <cell r="T548">
            <v>683415.88</v>
          </cell>
          <cell r="U548">
            <v>78614.399999999994</v>
          </cell>
          <cell r="V548"/>
          <cell r="W548">
            <v>0</v>
          </cell>
          <cell r="X548">
            <v>45406.676388888889</v>
          </cell>
          <cell r="Y548">
            <v>45411.626388888886</v>
          </cell>
          <cell r="Z548">
            <v>45414</v>
          </cell>
          <cell r="AA548"/>
          <cell r="AB548">
            <v>45436.413194444445</v>
          </cell>
          <cell r="AC548"/>
          <cell r="AD548">
            <v>29.736805555556202</v>
          </cell>
          <cell r="AE548">
            <v>24.786805555559113</v>
          </cell>
          <cell r="AF548">
            <v>-45436.413194444445</v>
          </cell>
          <cell r="AG548">
            <v>45426.122432054355</v>
          </cell>
          <cell r="AH548">
            <v>45435.108043565146</v>
          </cell>
          <cell r="AI548">
            <v>45456.676388888889</v>
          </cell>
          <cell r="AJ548">
            <v>0.99360960870728654</v>
          </cell>
          <cell r="AK548">
            <v>-1032.6457544191919</v>
          </cell>
          <cell r="AL548">
            <v>26</v>
          </cell>
          <cell r="AM548">
            <v>32</v>
          </cell>
          <cell r="AN548">
            <v>22.446043165467625</v>
          </cell>
          <cell r="AO548">
            <v>28.431654676258994</v>
          </cell>
          <cell r="AP548">
            <v>19.446043165467625</v>
          </cell>
          <cell r="AQ548">
            <v>44</v>
          </cell>
          <cell r="AR548">
            <v>35.200000000000003</v>
          </cell>
          <cell r="AS548">
            <v>30.200000000000003</v>
          </cell>
          <cell r="AT548">
            <v>45471.613194444442</v>
          </cell>
          <cell r="AU548">
            <v>45466.613194444442</v>
          </cell>
          <cell r="AV548"/>
          <cell r="AW548"/>
          <cell r="AX548"/>
          <cell r="AY548"/>
          <cell r="AZ548"/>
          <cell r="BA548"/>
          <cell r="BB548"/>
          <cell r="BC548"/>
          <cell r="BD548" t="str">
            <v>NO COC</v>
          </cell>
          <cell r="BE548"/>
          <cell r="BF548">
            <v>45439.413194444445</v>
          </cell>
          <cell r="BG548">
            <v>-146.41319444444525</v>
          </cell>
          <cell r="BH548"/>
          <cell r="BI548"/>
        </row>
        <row r="549">
          <cell r="E549" t="str">
            <v>X24030821791</v>
          </cell>
          <cell r="F549" t="str">
            <v>ARTHUR R. CANTOR</v>
          </cell>
          <cell r="G549" t="str">
            <v>CHAMPACA, TAHANAN VILL, PARANAQUE</v>
          </cell>
          <cell r="H549" t="str">
            <v>PARAÑAQUE CITY</v>
          </cell>
          <cell r="I549" t="str">
            <v>PARAÑAQUE</v>
          </cell>
          <cell r="J549"/>
          <cell r="K549" t="str">
            <v>W/O ISSUE</v>
          </cell>
          <cell r="L549" t="str">
            <v>ECOM</v>
          </cell>
          <cell r="M549" t="str">
            <v>FCOMP</v>
          </cell>
          <cell r="N549" t="str">
            <v>RRG</v>
          </cell>
          <cell r="O549">
            <v>4.43</v>
          </cell>
          <cell r="P549"/>
          <cell r="Q549">
            <v>6.07</v>
          </cell>
          <cell r="R549">
            <v>37</v>
          </cell>
          <cell r="S549" t="str">
            <v>MODIFICATION</v>
          </cell>
          <cell r="T549">
            <v>21015.56</v>
          </cell>
          <cell r="U549">
            <v>3567.38</v>
          </cell>
          <cell r="V549">
            <v>1876.3</v>
          </cell>
          <cell r="W549">
            <v>0.52596022851504465</v>
          </cell>
          <cell r="X549">
            <v>45407.621527777781</v>
          </cell>
          <cell r="Y549">
            <v>45414.550694444442</v>
          </cell>
          <cell r="Z549">
            <v>45413</v>
          </cell>
          <cell r="AA549"/>
          <cell r="AB549">
            <v>45442.37222222222</v>
          </cell>
          <cell r="AC549"/>
          <cell r="AD549">
            <v>34.750694444439432</v>
          </cell>
          <cell r="AE549">
            <v>27.821527777778101</v>
          </cell>
          <cell r="AF549">
            <v>-45442.37222222222</v>
          </cell>
          <cell r="AG549">
            <v>45426.395721326167</v>
          </cell>
          <cell r="AH549">
            <v>45435.202172939069</v>
          </cell>
          <cell r="AI549">
            <v>45457.621527777781</v>
          </cell>
          <cell r="AJ549">
            <v>1.1969683641973581</v>
          </cell>
          <cell r="AK549">
            <v>-1136.0593055555555</v>
          </cell>
          <cell r="AL549">
            <v>20</v>
          </cell>
          <cell r="AM549">
            <v>36</v>
          </cell>
          <cell r="AN549">
            <v>21.774193548387096</v>
          </cell>
          <cell r="AO549">
            <v>27.58064516129032</v>
          </cell>
          <cell r="AP549">
            <v>18.774193548387096</v>
          </cell>
          <cell r="AQ549">
            <v>40</v>
          </cell>
          <cell r="AR549">
            <v>32</v>
          </cell>
          <cell r="AS549">
            <v>27</v>
          </cell>
          <cell r="AT549">
            <v>45474.37222222222</v>
          </cell>
          <cell r="AU549">
            <v>45469.37222222222</v>
          </cell>
          <cell r="AV549"/>
          <cell r="AW549"/>
          <cell r="AX549"/>
          <cell r="AY549"/>
          <cell r="AZ549"/>
          <cell r="BA549"/>
          <cell r="BB549"/>
          <cell r="BC549"/>
          <cell r="BD549" t="str">
            <v>NO COC</v>
          </cell>
          <cell r="BE549" t="str">
            <v>PARTIALLY BILLED</v>
          </cell>
          <cell r="BF549">
            <v>45445.37222222222</v>
          </cell>
          <cell r="BG549">
            <v>-152.37222222222044</v>
          </cell>
          <cell r="BH549"/>
          <cell r="BI549"/>
        </row>
        <row r="550">
          <cell r="E550" t="str">
            <v>P2403165655</v>
          </cell>
          <cell r="F550" t="str">
            <v>MN_MAJOR (WDESIGN), RELOCATION OF STL POLE ALONG GENERAL SANTOS AVE. LOWER BICUTAN, TAGUIG(DIST.)</v>
          </cell>
          <cell r="G550" t="str">
            <v>GEN. SANTOS PUROK 6 LOWER BICUTAN TAGUIG CITY</v>
          </cell>
          <cell r="H550" t="str">
            <v>TAGUIG CITY</v>
          </cell>
          <cell r="I550" t="str">
            <v>PARAÑAQUE</v>
          </cell>
          <cell r="J550" t="str">
            <v>For sched of polre retirement</v>
          </cell>
          <cell r="K550" t="str">
            <v>W/O ISSUE</v>
          </cell>
          <cell r="L550" t="str">
            <v>VJC</v>
          </cell>
          <cell r="M550" t="str">
            <v>FCOMP</v>
          </cell>
          <cell r="N550" t="str">
            <v>JMM</v>
          </cell>
          <cell r="O550">
            <v>1049.5150000000001</v>
          </cell>
          <cell r="P550"/>
          <cell r="Q550">
            <v>1568.33</v>
          </cell>
          <cell r="R550">
            <v>0</v>
          </cell>
          <cell r="S550" t="str">
            <v>POLE RELOC</v>
          </cell>
          <cell r="T550">
            <v>2383276.6800000002</v>
          </cell>
          <cell r="U550">
            <v>845170.03</v>
          </cell>
          <cell r="V550"/>
          <cell r="W550">
            <v>0</v>
          </cell>
          <cell r="X550">
            <v>45407.65902777778</v>
          </cell>
          <cell r="Y550">
            <v>45411.620833333334</v>
          </cell>
          <cell r="Z550">
            <v>45413</v>
          </cell>
          <cell r="AA550"/>
          <cell r="AB550">
            <v>45568.500694444447</v>
          </cell>
          <cell r="AC550"/>
          <cell r="AD550">
            <v>160.84166666666715</v>
          </cell>
          <cell r="AE550">
            <v>156.8798611111124</v>
          </cell>
          <cell r="AF550">
            <v>-45568.500694444447</v>
          </cell>
          <cell r="AG550">
            <v>45434.135010310529</v>
          </cell>
          <cell r="AH550">
            <v>45444.995272319262</v>
          </cell>
          <cell r="AI550">
            <v>45457.65902777778</v>
          </cell>
          <cell r="AJ550">
            <v>4.092526851851864</v>
          </cell>
          <cell r="AK550">
            <v>-759.47501157407407</v>
          </cell>
          <cell r="AL550">
            <v>50</v>
          </cell>
          <cell r="AM550">
            <v>36</v>
          </cell>
          <cell r="AN550">
            <v>29.475982532751093</v>
          </cell>
          <cell r="AO550">
            <v>37.336244541484717</v>
          </cell>
          <cell r="AP550">
            <v>26.475982532751093</v>
          </cell>
          <cell r="AQ550">
            <v>60</v>
          </cell>
          <cell r="AR550">
            <v>48</v>
          </cell>
          <cell r="AS550">
            <v>43</v>
          </cell>
          <cell r="AT550">
            <v>45616.500694444447</v>
          </cell>
          <cell r="AU550">
            <v>45611.500694444447</v>
          </cell>
          <cell r="AV550"/>
          <cell r="AW550"/>
          <cell r="AX550"/>
          <cell r="AY550"/>
          <cell r="AZ550"/>
          <cell r="BA550"/>
          <cell r="BB550"/>
          <cell r="BC550"/>
          <cell r="BD550" t="str">
            <v>NO COC</v>
          </cell>
          <cell r="BE550"/>
          <cell r="BF550">
            <v>45571.500694444447</v>
          </cell>
          <cell r="BG550">
            <v>-278.50069444444671</v>
          </cell>
          <cell r="BH550"/>
          <cell r="BI550"/>
        </row>
        <row r="551">
          <cell r="E551" t="str">
            <v>X24020395260</v>
          </cell>
          <cell r="F551" t="str">
            <v>BAYSIDE NEIGHBORHOOD ASSOCIATION INC.</v>
          </cell>
          <cell r="G551" t="str">
            <v>M.L. QUEZON, PUROK 6, TAGUIG CITY</v>
          </cell>
          <cell r="H551" t="str">
            <v>TAGUIG CITY</v>
          </cell>
          <cell r="I551" t="str">
            <v>PARAÑAQUE</v>
          </cell>
          <cell r="J551"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1" t="str">
            <v>FOR CANCELLATION</v>
          </cell>
          <cell r="L551" t="str">
            <v>VJC</v>
          </cell>
          <cell r="M551" t="str">
            <v>CLOSED-CAN</v>
          </cell>
          <cell r="N551" t="str">
            <v>JSB</v>
          </cell>
          <cell r="O551">
            <v>12.651300000000001</v>
          </cell>
          <cell r="P551"/>
          <cell r="Q551">
            <v>17.25</v>
          </cell>
          <cell r="R551">
            <v>30</v>
          </cell>
          <cell r="S551" t="str">
            <v>NEW</v>
          </cell>
          <cell r="T551">
            <v>139523.51</v>
          </cell>
          <cell r="U551">
            <v>10187.780000000001</v>
          </cell>
          <cell r="V551"/>
          <cell r="W551">
            <v>0</v>
          </cell>
          <cell r="X551">
            <v>45410.67083333333</v>
          </cell>
          <cell r="Y551">
            <v>45414.56527777778</v>
          </cell>
          <cell r="Z551">
            <v>45412</v>
          </cell>
          <cell r="AA551"/>
          <cell r="AB551"/>
          <cell r="AC551"/>
          <cell r="AD551">
            <v>-45410.67083333333</v>
          </cell>
          <cell r="AE551">
            <v>-45414.56527777778</v>
          </cell>
          <cell r="AF551">
            <v>0</v>
          </cell>
          <cell r="AG551">
            <v>45429.445026881716</v>
          </cell>
          <cell r="AH551">
            <v>45438.251478494618</v>
          </cell>
          <cell r="AI551">
            <v>45460.67083333333</v>
          </cell>
          <cell r="AJ551">
            <v>-1564.1453287037036</v>
          </cell>
          <cell r="AK551">
            <v>0</v>
          </cell>
          <cell r="AL551">
            <v>20</v>
          </cell>
          <cell r="AM551">
            <v>36</v>
          </cell>
          <cell r="AN551">
            <v>21.774193548387096</v>
          </cell>
          <cell r="AO551">
            <v>27.58064516129032</v>
          </cell>
          <cell r="AP551">
            <v>18.774193548387096</v>
          </cell>
          <cell r="AQ551">
            <v>40</v>
          </cell>
          <cell r="AR551">
            <v>32</v>
          </cell>
          <cell r="AS551">
            <v>27</v>
          </cell>
          <cell r="AT551">
            <v>32</v>
          </cell>
          <cell r="AU551">
            <v>27</v>
          </cell>
          <cell r="AV551"/>
          <cell r="AW551"/>
          <cell r="AX551"/>
          <cell r="AY551"/>
          <cell r="AZ551"/>
          <cell r="BA551"/>
          <cell r="BB551"/>
          <cell r="BC551"/>
          <cell r="BD551"/>
          <cell r="BE551"/>
          <cell r="BF551">
            <v>3</v>
          </cell>
          <cell r="BG551">
            <v>0</v>
          </cell>
          <cell r="BH551"/>
          <cell r="BI551"/>
        </row>
        <row r="552">
          <cell r="E552" t="str">
            <v>X24020395351</v>
          </cell>
          <cell r="F552" t="str">
            <v>BAYSIDE NEIGHBORHOOD ASSOCIATION INC.</v>
          </cell>
          <cell r="G552" t="str">
            <v>M.L. QUEZON, PUROK 6, TAGUIG CITY</v>
          </cell>
          <cell r="H552" t="str">
            <v>TAGUIG CITY</v>
          </cell>
          <cell r="I552" t="str">
            <v>PARAÑAQUE</v>
          </cell>
          <cell r="J552"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2" t="str">
            <v>FOR CANCELLATION</v>
          </cell>
          <cell r="L552" t="str">
            <v>VJC</v>
          </cell>
          <cell r="M552" t="str">
            <v>CLOSED-CAN</v>
          </cell>
          <cell r="N552" t="str">
            <v>JSB</v>
          </cell>
          <cell r="O552">
            <v>11.9513</v>
          </cell>
          <cell r="P552"/>
          <cell r="Q552">
            <v>16.3</v>
          </cell>
          <cell r="R552">
            <v>30</v>
          </cell>
          <cell r="S552" t="str">
            <v>NEW</v>
          </cell>
          <cell r="T552">
            <v>137483.87</v>
          </cell>
          <cell r="U552">
            <v>9624.08</v>
          </cell>
          <cell r="V552"/>
          <cell r="W552">
            <v>0</v>
          </cell>
          <cell r="X552">
            <v>45410.671527777777</v>
          </cell>
          <cell r="Y552">
            <v>45414.564583333333</v>
          </cell>
          <cell r="Z552">
            <v>45412</v>
          </cell>
          <cell r="AA552"/>
          <cell r="AB552"/>
          <cell r="AC552"/>
          <cell r="AD552">
            <v>-45410.671527777777</v>
          </cell>
          <cell r="AE552">
            <v>-45414.564583333333</v>
          </cell>
          <cell r="AF552">
            <v>0</v>
          </cell>
          <cell r="AG552">
            <v>45429.445721326163</v>
          </cell>
          <cell r="AH552">
            <v>45438.252172939065</v>
          </cell>
          <cell r="AI552">
            <v>45460.671527777777</v>
          </cell>
          <cell r="AJ552">
            <v>-1564.1453526234568</v>
          </cell>
          <cell r="AK552">
            <v>0</v>
          </cell>
          <cell r="AL552">
            <v>20</v>
          </cell>
          <cell r="AM552">
            <v>36</v>
          </cell>
          <cell r="AN552">
            <v>21.774193548387096</v>
          </cell>
          <cell r="AO552">
            <v>27.58064516129032</v>
          </cell>
          <cell r="AP552">
            <v>18.774193548387096</v>
          </cell>
          <cell r="AQ552">
            <v>40</v>
          </cell>
          <cell r="AR552">
            <v>32</v>
          </cell>
          <cell r="AS552">
            <v>27</v>
          </cell>
          <cell r="AT552">
            <v>32</v>
          </cell>
          <cell r="AU552">
            <v>27</v>
          </cell>
          <cell r="AV552"/>
          <cell r="AW552"/>
          <cell r="AX552"/>
          <cell r="AY552"/>
          <cell r="AZ552"/>
          <cell r="BA552"/>
          <cell r="BB552"/>
          <cell r="BC552"/>
          <cell r="BD552"/>
          <cell r="BE552"/>
          <cell r="BF552">
            <v>3</v>
          </cell>
          <cell r="BG552">
            <v>0</v>
          </cell>
          <cell r="BH552"/>
          <cell r="BI552"/>
        </row>
        <row r="553">
          <cell r="E553" t="str">
            <v>X24020395579</v>
          </cell>
          <cell r="F553" t="str">
            <v>BAYSIDE NEIGHBORHOOD ASSOCIATION INC.</v>
          </cell>
          <cell r="G553" t="str">
            <v>M.L. QUEZON, PUROK 6, TAGUIG CITY</v>
          </cell>
          <cell r="H553" t="str">
            <v>TAGUIG CITY</v>
          </cell>
          <cell r="I553" t="str">
            <v>PARAÑAQUE</v>
          </cell>
          <cell r="J553"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3" t="str">
            <v>FOR CANCELLATION</v>
          </cell>
          <cell r="L553" t="str">
            <v>VJC</v>
          </cell>
          <cell r="M553" t="str">
            <v>CLOSED-CAN</v>
          </cell>
          <cell r="N553" t="str">
            <v>JSB</v>
          </cell>
          <cell r="O553">
            <v>11.9513</v>
          </cell>
          <cell r="P553"/>
          <cell r="Q553">
            <v>16.3</v>
          </cell>
          <cell r="R553">
            <v>30</v>
          </cell>
          <cell r="S553" t="str">
            <v>NEW</v>
          </cell>
          <cell r="T553">
            <v>137483.87</v>
          </cell>
          <cell r="U553">
            <v>9624.08</v>
          </cell>
          <cell r="V553"/>
          <cell r="W553">
            <v>0</v>
          </cell>
          <cell r="X553">
            <v>45410.672222222223</v>
          </cell>
          <cell r="Y553">
            <v>45414.563888888886</v>
          </cell>
          <cell r="Z553">
            <v>45412</v>
          </cell>
          <cell r="AA553"/>
          <cell r="AB553"/>
          <cell r="AC553"/>
          <cell r="AD553">
            <v>-45410.672222222223</v>
          </cell>
          <cell r="AE553">
            <v>-45414.563888888886</v>
          </cell>
          <cell r="AF553">
            <v>0</v>
          </cell>
          <cell r="AG553">
            <v>45429.44641577061</v>
          </cell>
          <cell r="AH553">
            <v>45438.252867383511</v>
          </cell>
          <cell r="AI553">
            <v>45460.672222222223</v>
          </cell>
          <cell r="AJ553">
            <v>-1564.1453765432097</v>
          </cell>
          <cell r="AK553">
            <v>0</v>
          </cell>
          <cell r="AL553">
            <v>20</v>
          </cell>
          <cell r="AM553">
            <v>36</v>
          </cell>
          <cell r="AN553">
            <v>21.774193548387096</v>
          </cell>
          <cell r="AO553">
            <v>27.58064516129032</v>
          </cell>
          <cell r="AP553">
            <v>18.774193548387096</v>
          </cell>
          <cell r="AQ553">
            <v>40</v>
          </cell>
          <cell r="AR553">
            <v>32</v>
          </cell>
          <cell r="AS553">
            <v>27</v>
          </cell>
          <cell r="AT553">
            <v>32</v>
          </cell>
          <cell r="AU553">
            <v>27</v>
          </cell>
          <cell r="AV553"/>
          <cell r="AW553"/>
          <cell r="AX553"/>
          <cell r="AY553"/>
          <cell r="AZ553"/>
          <cell r="BA553"/>
          <cell r="BB553"/>
          <cell r="BC553"/>
          <cell r="BD553"/>
          <cell r="BE553"/>
          <cell r="BF553">
            <v>3</v>
          </cell>
          <cell r="BG553">
            <v>0</v>
          </cell>
          <cell r="BH553"/>
          <cell r="BI553"/>
        </row>
        <row r="554">
          <cell r="E554" t="str">
            <v>X24020397698</v>
          </cell>
          <cell r="F554" t="str">
            <v>BAYSIDE NEIGHBORHOOD ASSOCIATION INC.</v>
          </cell>
          <cell r="G554" t="str">
            <v>M.L. QUEZON, PUROK 6, TAGUIG CITY</v>
          </cell>
          <cell r="H554" t="str">
            <v>TAGUIG CITY</v>
          </cell>
          <cell r="I554" t="str">
            <v>PARAÑAQUE</v>
          </cell>
          <cell r="J554" t="str">
            <v>for clearing of pole location due to building under construction near at tapping point, with drainage concern other pole location and on-going house construction on task 12
06/10/2024
survey and talked to HOA president last June 10, 2024 and approved for the adjustment of pole location
FOR CANCELLATION AND CREATION OF NEW WO AFTER THE COMPLETION OF MOTHER WO</v>
          </cell>
          <cell r="K554" t="str">
            <v>FOR CANCELLATION</v>
          </cell>
          <cell r="L554" t="str">
            <v>VJC</v>
          </cell>
          <cell r="M554" t="str">
            <v>CLOSED-CAN</v>
          </cell>
          <cell r="N554" t="str">
            <v>JSB</v>
          </cell>
          <cell r="O554">
            <v>11.9513</v>
          </cell>
          <cell r="P554"/>
          <cell r="Q554">
            <v>16.3</v>
          </cell>
          <cell r="R554">
            <v>30</v>
          </cell>
          <cell r="S554" t="str">
            <v>NEW</v>
          </cell>
          <cell r="T554">
            <v>137483.87</v>
          </cell>
          <cell r="U554">
            <v>9624.08</v>
          </cell>
          <cell r="V554"/>
          <cell r="W554">
            <v>0</v>
          </cell>
          <cell r="X554">
            <v>45410.67291666667</v>
          </cell>
          <cell r="Y554">
            <v>45414.563194444447</v>
          </cell>
          <cell r="Z554">
            <v>45412</v>
          </cell>
          <cell r="AA554"/>
          <cell r="AB554"/>
          <cell r="AC554"/>
          <cell r="AD554">
            <v>-45410.67291666667</v>
          </cell>
          <cell r="AE554">
            <v>-45414.563194444447</v>
          </cell>
          <cell r="AF554">
            <v>0</v>
          </cell>
          <cell r="AG554">
            <v>45429.447110215056</v>
          </cell>
          <cell r="AH554">
            <v>45438.253561827958</v>
          </cell>
          <cell r="AI554">
            <v>45460.67291666667</v>
          </cell>
          <cell r="AJ554">
            <v>-1564.1454004629632</v>
          </cell>
          <cell r="AK554">
            <v>0</v>
          </cell>
          <cell r="AL554">
            <v>20</v>
          </cell>
          <cell r="AM554">
            <v>36</v>
          </cell>
          <cell r="AN554">
            <v>21.774193548387096</v>
          </cell>
          <cell r="AO554">
            <v>27.58064516129032</v>
          </cell>
          <cell r="AP554">
            <v>18.774193548387096</v>
          </cell>
          <cell r="AQ554">
            <v>40</v>
          </cell>
          <cell r="AR554">
            <v>32</v>
          </cell>
          <cell r="AS554">
            <v>27</v>
          </cell>
          <cell r="AT554">
            <v>32</v>
          </cell>
          <cell r="AU554">
            <v>27</v>
          </cell>
          <cell r="AV554"/>
          <cell r="AW554"/>
          <cell r="AX554"/>
          <cell r="AY554"/>
          <cell r="AZ554"/>
          <cell r="BA554"/>
          <cell r="BB554"/>
          <cell r="BC554"/>
          <cell r="BD554"/>
          <cell r="BE554"/>
          <cell r="BF554">
            <v>3</v>
          </cell>
          <cell r="BG554">
            <v>0</v>
          </cell>
          <cell r="BH554"/>
          <cell r="BI554"/>
        </row>
        <row r="555">
          <cell r="E555" t="str">
            <v>X23124850831</v>
          </cell>
          <cell r="F555" t="str">
            <v>MYRNA GARRIDO</v>
          </cell>
          <cell r="G555" t="str">
            <v>BLOCK 3, BRAZILIA HEIGHTS, MUNTINLUPA</v>
          </cell>
          <cell r="H555" t="str">
            <v>MUNTINLUPA CITY</v>
          </cell>
          <cell r="I555" t="str">
            <v>PARAÑAQUE</v>
          </cell>
          <cell r="J555"/>
          <cell r="K555" t="str">
            <v>W/O ISSUE</v>
          </cell>
          <cell r="L555" t="str">
            <v>AVECO</v>
          </cell>
          <cell r="M555" t="str">
            <v>FCOMP</v>
          </cell>
          <cell r="N555" t="str">
            <v>RRG</v>
          </cell>
          <cell r="O555">
            <v>87.629300000000001</v>
          </cell>
          <cell r="P555"/>
          <cell r="Q555">
            <v>126.53</v>
          </cell>
          <cell r="R555">
            <v>63</v>
          </cell>
          <cell r="S555" t="str">
            <v>MODIFICATION</v>
          </cell>
          <cell r="T555">
            <v>429802.06</v>
          </cell>
          <cell r="U555">
            <v>70566.22</v>
          </cell>
          <cell r="V555"/>
          <cell r="W555">
            <v>0</v>
          </cell>
          <cell r="X555">
            <v>45411.54583333333</v>
          </cell>
          <cell r="Y555">
            <v>45414.676388888889</v>
          </cell>
          <cell r="Z555">
            <v>45418</v>
          </cell>
          <cell r="AA555"/>
          <cell r="AB555">
            <v>45639.415277777778</v>
          </cell>
          <cell r="AC555"/>
          <cell r="AD555">
            <v>227.86944444444816</v>
          </cell>
          <cell r="AE555">
            <v>224.73888888888905</v>
          </cell>
          <cell r="AF555">
            <v>-45639.415277777778</v>
          </cell>
          <cell r="AG555">
            <v>45431.890903755862</v>
          </cell>
          <cell r="AH555">
            <v>45441.116255868539</v>
          </cell>
          <cell r="AI555">
            <v>45461.54583333333</v>
          </cell>
          <cell r="AJ555">
            <v>7.3206925590750309</v>
          </cell>
          <cell r="AK555">
            <v>-1037.2594381313131</v>
          </cell>
          <cell r="AL555">
            <v>26</v>
          </cell>
          <cell r="AM555">
            <v>34</v>
          </cell>
          <cell r="AN555">
            <v>23.345070422535212</v>
          </cell>
          <cell r="AO555">
            <v>29.570422535211268</v>
          </cell>
          <cell r="AP555">
            <v>20.345070422535212</v>
          </cell>
          <cell r="AQ555">
            <v>44</v>
          </cell>
          <cell r="AR555">
            <v>35.200000000000003</v>
          </cell>
          <cell r="AS555">
            <v>30.200000000000003</v>
          </cell>
          <cell r="AT555">
            <v>45674.615277777775</v>
          </cell>
          <cell r="AU555">
            <v>45669.615277777775</v>
          </cell>
          <cell r="AV555"/>
          <cell r="AW555"/>
          <cell r="AX555"/>
          <cell r="AY555"/>
          <cell r="AZ555"/>
          <cell r="BA555"/>
          <cell r="BB555"/>
          <cell r="BC555"/>
          <cell r="BD555" t="str">
            <v>NO COC</v>
          </cell>
          <cell r="BE555"/>
          <cell r="BF555">
            <v>45642.415277777778</v>
          </cell>
          <cell r="BG555">
            <v>-349.4152777777781</v>
          </cell>
          <cell r="BH555"/>
          <cell r="BI555"/>
        </row>
        <row r="556">
          <cell r="E556" t="str">
            <v>X23104110625</v>
          </cell>
          <cell r="F556" t="str">
            <v>LIGHT RAIL MANILA CORPORATION</v>
          </cell>
          <cell r="G556" t="str">
            <v>DR. A SANTOS, SAN DIONISIO, PARANAQUE</v>
          </cell>
          <cell r="H556" t="str">
            <v>PARAÑAQUE CITY</v>
          </cell>
          <cell r="I556" t="str">
            <v>PARAÑAQUE</v>
          </cell>
          <cell r="J556" t="str">
            <v>Encountered issue (with debris and cleared by customer 2nd week of July) - resolved, July 27 target date of completion
to finish execution on last week of July 2024</v>
          </cell>
          <cell r="K556" t="str">
            <v>(R) W/O ISSUE</v>
          </cell>
          <cell r="L556" t="str">
            <v>POWERHOUSE</v>
          </cell>
          <cell r="M556" t="str">
            <v>FCOMP</v>
          </cell>
          <cell r="N556" t="str">
            <v>JSP</v>
          </cell>
          <cell r="O556">
            <v>249.49189999999999</v>
          </cell>
          <cell r="P556"/>
          <cell r="Q556">
            <v>369.38</v>
          </cell>
          <cell r="R556">
            <v>3769</v>
          </cell>
          <cell r="S556" t="str">
            <v>NEW</v>
          </cell>
          <cell r="T556">
            <v>648623.48</v>
          </cell>
          <cell r="U556">
            <v>200912.45</v>
          </cell>
          <cell r="V556">
            <v>40417.29</v>
          </cell>
          <cell r="W556">
            <v>0.20116866824330695</v>
          </cell>
          <cell r="X556">
            <v>45401.519444444442</v>
          </cell>
          <cell r="Y556">
            <v>45414.522222222222</v>
          </cell>
          <cell r="Z556">
            <v>45405</v>
          </cell>
          <cell r="AA556"/>
          <cell r="AB556">
            <v>45504.540972222225</v>
          </cell>
          <cell r="AC556"/>
          <cell r="AD556">
            <v>103.02152777778247</v>
          </cell>
          <cell r="AE556">
            <v>90.01875000000291</v>
          </cell>
          <cell r="AF556">
            <v>-45504.540972222225</v>
          </cell>
          <cell r="AG556">
            <v>45415.186111111107</v>
          </cell>
          <cell r="AH556">
            <v>45422.630555555552</v>
          </cell>
          <cell r="AI556">
            <v>45451.519444444442</v>
          </cell>
          <cell r="AJ556">
            <v>4.6359687500002105</v>
          </cell>
          <cell r="AK556">
            <v>-948.01127025462972</v>
          </cell>
          <cell r="AL556">
            <v>30</v>
          </cell>
          <cell r="AM556">
            <v>20</v>
          </cell>
          <cell r="AN556">
            <v>16.666666666666668</v>
          </cell>
          <cell r="AO556">
            <v>21.111111111111111</v>
          </cell>
          <cell r="AP556">
            <v>13.666666666666668</v>
          </cell>
          <cell r="AQ556">
            <v>48</v>
          </cell>
          <cell r="AR556">
            <v>38.400000000000006</v>
          </cell>
          <cell r="AS556">
            <v>33.400000000000006</v>
          </cell>
          <cell r="AT556">
            <v>45542.940972222226</v>
          </cell>
          <cell r="AU556">
            <v>45537.940972222226</v>
          </cell>
          <cell r="AV556"/>
          <cell r="AW556"/>
          <cell r="AX556"/>
          <cell r="AY556"/>
          <cell r="AZ556"/>
          <cell r="BA556"/>
          <cell r="BB556"/>
          <cell r="BC556"/>
          <cell r="BD556" t="str">
            <v>NO COC</v>
          </cell>
          <cell r="BE556" t="str">
            <v>PARTIALLY BILLED</v>
          </cell>
          <cell r="BF556">
            <v>45507.540972222225</v>
          </cell>
          <cell r="BG556">
            <v>-214.54097222222481</v>
          </cell>
          <cell r="BH556"/>
          <cell r="BI556"/>
        </row>
        <row r="557">
          <cell r="E557" t="str">
            <v>X24020537633</v>
          </cell>
          <cell r="F557" t="str">
            <v>KENNETH POTICAR DORIMON</v>
          </cell>
          <cell r="G557" t="str">
            <v>JASMIN, T.S. CRUZ SUBD, LAS PINAS CITY</v>
          </cell>
          <cell r="H557" t="str">
            <v>LAS PIÑAS CITY</v>
          </cell>
          <cell r="I557" t="str">
            <v>PARAÑAQUE</v>
          </cell>
          <cell r="J557"/>
          <cell r="K557" t="str">
            <v>W/O ISSUE</v>
          </cell>
          <cell r="L557" t="str">
            <v>AVECO</v>
          </cell>
          <cell r="M557" t="str">
            <v>FCOMP</v>
          </cell>
          <cell r="N557" t="str">
            <v>RRG</v>
          </cell>
          <cell r="O557">
            <v>67.503299999999996</v>
          </cell>
          <cell r="P557"/>
          <cell r="Q557">
            <v>92.52</v>
          </cell>
          <cell r="R557">
            <v>120</v>
          </cell>
          <cell r="S557" t="str">
            <v>NEW</v>
          </cell>
          <cell r="T557">
            <v>392157.2</v>
          </cell>
          <cell r="U557">
            <v>54390.94</v>
          </cell>
          <cell r="V557"/>
          <cell r="W557">
            <v>0</v>
          </cell>
          <cell r="X557">
            <v>45412.716666666667</v>
          </cell>
          <cell r="Y557">
            <v>45418.509722222225</v>
          </cell>
          <cell r="Z557">
            <v>45418</v>
          </cell>
          <cell r="AA557"/>
          <cell r="AB557">
            <v>45481.64166666667</v>
          </cell>
          <cell r="AC557"/>
          <cell r="AD557">
            <v>68.92500000000291</v>
          </cell>
          <cell r="AE557">
            <v>63.131944444445253</v>
          </cell>
          <cell r="AF557">
            <v>-45481.64166666667</v>
          </cell>
          <cell r="AG557">
            <v>45431.195265888455</v>
          </cell>
          <cell r="AH557">
            <v>45439.922892347604</v>
          </cell>
          <cell r="AI557">
            <v>45462.716666666667</v>
          </cell>
          <cell r="AJ557">
            <v>2.4067561141305363</v>
          </cell>
          <cell r="AK557">
            <v>-1082.8962301587303</v>
          </cell>
          <cell r="AL557">
            <v>23</v>
          </cell>
          <cell r="AM557">
            <v>32</v>
          </cell>
          <cell r="AN557">
            <v>21.478599221789885</v>
          </cell>
          <cell r="AO557">
            <v>27.206225680933851</v>
          </cell>
          <cell r="AP557">
            <v>18.478599221789885</v>
          </cell>
          <cell r="AQ557">
            <v>42</v>
          </cell>
          <cell r="AR557">
            <v>33.6</v>
          </cell>
          <cell r="AS557">
            <v>28.6</v>
          </cell>
          <cell r="AT557">
            <v>45515.241666666669</v>
          </cell>
          <cell r="AU557">
            <v>45510.241666666669</v>
          </cell>
          <cell r="AV557"/>
          <cell r="AW557"/>
          <cell r="AX557"/>
          <cell r="AY557"/>
          <cell r="AZ557"/>
          <cell r="BA557"/>
          <cell r="BB557"/>
          <cell r="BC557"/>
          <cell r="BD557" t="str">
            <v>NO COC</v>
          </cell>
          <cell r="BE557"/>
          <cell r="BF557">
            <v>45484.64166666667</v>
          </cell>
          <cell r="BG557">
            <v>-191.64166666667006</v>
          </cell>
          <cell r="BH557"/>
          <cell r="BI557"/>
        </row>
        <row r="558">
          <cell r="E558" t="str">
            <v>X24041168734</v>
          </cell>
          <cell r="F558" t="str">
            <v>1024 CONSTRUCTION &amp; DEVELOPMENT CORPORATION</v>
          </cell>
          <cell r="G558" t="str">
            <v>SANTIAGO, SANTIAGO, GENERAL TRIAS</v>
          </cell>
          <cell r="H558" t="str">
            <v>GENERAL TRIAS</v>
          </cell>
          <cell r="I558" t="str">
            <v>DASMA</v>
          </cell>
          <cell r="J558"/>
          <cell r="K558" t="str">
            <v>W/O ISSUE</v>
          </cell>
          <cell r="L558" t="str">
            <v>AVECO</v>
          </cell>
          <cell r="M558" t="str">
            <v>FCOMP</v>
          </cell>
          <cell r="N558" t="str">
            <v>RRG</v>
          </cell>
          <cell r="O558">
            <v>15.2</v>
          </cell>
          <cell r="P558"/>
          <cell r="Q558">
            <v>20.62</v>
          </cell>
          <cell r="R558">
            <v>0</v>
          </cell>
          <cell r="S558" t="str">
            <v>TERMINATION</v>
          </cell>
          <cell r="T558">
            <v>22158.75</v>
          </cell>
          <cell r="U558">
            <v>12240.28</v>
          </cell>
          <cell r="V558"/>
          <cell r="W558">
            <v>0</v>
          </cell>
          <cell r="X558">
            <v>45414.424305555556</v>
          </cell>
          <cell r="Y558">
            <v>45415.673611111109</v>
          </cell>
          <cell r="Z558">
            <v>45418</v>
          </cell>
          <cell r="AA558"/>
          <cell r="AB558">
            <v>45441.296527777777</v>
          </cell>
          <cell r="AC558"/>
          <cell r="AD558">
            <v>26.872222222220444</v>
          </cell>
          <cell r="AE558">
            <v>25.622916666667152</v>
          </cell>
          <cell r="AF558">
            <v>-45441.296527777777</v>
          </cell>
          <cell r="AG558">
            <v>45433.198499103943</v>
          </cell>
          <cell r="AH558">
            <v>45442.004950716844</v>
          </cell>
          <cell r="AI558">
            <v>45464.424305555556</v>
          </cell>
          <cell r="AJ558">
            <v>0.92559876543203745</v>
          </cell>
          <cell r="AK558">
            <v>-1136.0324131944444</v>
          </cell>
          <cell r="AL558">
            <v>20</v>
          </cell>
          <cell r="AM558">
            <v>36</v>
          </cell>
          <cell r="AN558">
            <v>21.774193548387096</v>
          </cell>
          <cell r="AO558">
            <v>27.58064516129032</v>
          </cell>
          <cell r="AP558">
            <v>18.774193548387096</v>
          </cell>
          <cell r="AQ558">
            <v>40</v>
          </cell>
          <cell r="AR558">
            <v>32</v>
          </cell>
          <cell r="AS558">
            <v>27</v>
          </cell>
          <cell r="AT558">
            <v>45473.296527777777</v>
          </cell>
          <cell r="AU558">
            <v>45468.296527777777</v>
          </cell>
          <cell r="AV558"/>
          <cell r="AW558"/>
          <cell r="AX558"/>
          <cell r="AY558"/>
          <cell r="AZ558"/>
          <cell r="BA558"/>
          <cell r="BB558"/>
          <cell r="BC558"/>
          <cell r="BD558" t="str">
            <v>NO COC</v>
          </cell>
          <cell r="BE558"/>
          <cell r="BF558">
            <v>45444.296527777777</v>
          </cell>
          <cell r="BG558">
            <v>-151.29652777777665</v>
          </cell>
          <cell r="BH558"/>
          <cell r="BI558"/>
        </row>
        <row r="559">
          <cell r="E559" t="str">
            <v>X24030778146</v>
          </cell>
          <cell r="F559" t="str">
            <v>1024 CONSTRUCTION &amp; DEVELOPMENT CORPORATION</v>
          </cell>
          <cell r="G559" t="str">
            <v>SANTIAGO, SANTIAGO, GENERAL TRIAS</v>
          </cell>
          <cell r="H559" t="str">
            <v>GENERAL TRIAS</v>
          </cell>
          <cell r="I559" t="str">
            <v>DASMA</v>
          </cell>
          <cell r="J559"/>
          <cell r="K559" t="str">
            <v>W/O ISSUE</v>
          </cell>
          <cell r="L559" t="str">
            <v>AVECO</v>
          </cell>
          <cell r="M559" t="str">
            <v>FCOMP</v>
          </cell>
          <cell r="N559" t="str">
            <v>RRG</v>
          </cell>
          <cell r="O559">
            <v>78.463300000000004</v>
          </cell>
          <cell r="P559"/>
          <cell r="Q559">
            <v>107.27</v>
          </cell>
          <cell r="R559">
            <v>296</v>
          </cell>
          <cell r="S559" t="str">
            <v>NEW</v>
          </cell>
          <cell r="T559">
            <v>802769.09</v>
          </cell>
          <cell r="U559">
            <v>63184.51</v>
          </cell>
          <cell r="V559"/>
          <cell r="W559">
            <v>0</v>
          </cell>
          <cell r="X559">
            <v>45414.534722222219</v>
          </cell>
          <cell r="Y559">
            <v>45415.673611111109</v>
          </cell>
          <cell r="Z559">
            <v>45418</v>
          </cell>
          <cell r="AA559"/>
          <cell r="AB559">
            <v>45441.29791666667</v>
          </cell>
          <cell r="AC559"/>
          <cell r="AD559">
            <v>26.763194444451074</v>
          </cell>
          <cell r="AE559">
            <v>25.624305555560568</v>
          </cell>
          <cell r="AF559">
            <v>-45441.29791666667</v>
          </cell>
          <cell r="AG559">
            <v>45433.042075163394</v>
          </cell>
          <cell r="AH559">
            <v>45441.777369281044</v>
          </cell>
          <cell r="AI559">
            <v>45464.534722222219</v>
          </cell>
          <cell r="AJ559">
            <v>0.93328062678085799</v>
          </cell>
          <cell r="AK559">
            <v>-1032.7567708333333</v>
          </cell>
          <cell r="AL559">
            <v>26</v>
          </cell>
          <cell r="AM559">
            <v>30</v>
          </cell>
          <cell r="AN559">
            <v>21.507352941176471</v>
          </cell>
          <cell r="AO559">
            <v>27.242647058823529</v>
          </cell>
          <cell r="AP559">
            <v>18.507352941176471</v>
          </cell>
          <cell r="AQ559">
            <v>44</v>
          </cell>
          <cell r="AR559">
            <v>35.200000000000003</v>
          </cell>
          <cell r="AS559">
            <v>30.200000000000003</v>
          </cell>
          <cell r="AT559">
            <v>45476.497916666667</v>
          </cell>
          <cell r="AU559">
            <v>45471.497916666667</v>
          </cell>
          <cell r="AV559"/>
          <cell r="AW559"/>
          <cell r="AX559"/>
          <cell r="AY559"/>
          <cell r="AZ559"/>
          <cell r="BA559"/>
          <cell r="BB559"/>
          <cell r="BC559"/>
          <cell r="BD559" t="str">
            <v>NO COC</v>
          </cell>
          <cell r="BE559"/>
          <cell r="BF559">
            <v>45444.29791666667</v>
          </cell>
          <cell r="BG559">
            <v>-151.29791666667006</v>
          </cell>
          <cell r="BH559"/>
          <cell r="BI559"/>
        </row>
        <row r="560">
          <cell r="E560" t="str">
            <v>X24062167864</v>
          </cell>
          <cell r="F560" t="str">
            <v>CRISTINA DELOS SANTOS BAUTISTA</v>
          </cell>
          <cell r="G560" t="str">
            <v>QUARTZ, LAS PIÑAS ROYALE ESTATE, LAS PINAS CITY</v>
          </cell>
          <cell r="H560" t="str">
            <v>LAS PIÑAS CITY</v>
          </cell>
          <cell r="I560" t="str">
            <v>PARAÑAQUE</v>
          </cell>
          <cell r="J560"/>
          <cell r="K560" t="str">
            <v>W/O ISSUE</v>
          </cell>
          <cell r="L560" t="str">
            <v>POWERHOUSE</v>
          </cell>
          <cell r="M560" t="str">
            <v>FCOMP</v>
          </cell>
          <cell r="N560" t="str">
            <v>JSP</v>
          </cell>
          <cell r="O560">
            <v>36.501300000000001</v>
          </cell>
          <cell r="P560"/>
          <cell r="Q560">
            <v>49.9</v>
          </cell>
          <cell r="R560">
            <v>15</v>
          </cell>
          <cell r="S560" t="str">
            <v>MODIFICATION</v>
          </cell>
          <cell r="T560">
            <v>238816.64000000001</v>
          </cell>
          <cell r="U560">
            <v>29393.71</v>
          </cell>
          <cell r="V560"/>
          <cell r="W560">
            <v>0</v>
          </cell>
          <cell r="X560">
            <v>45482.693055555559</v>
          </cell>
          <cell r="Y560">
            <v>45484.409722222219</v>
          </cell>
          <cell r="Z560">
            <v>45485</v>
          </cell>
          <cell r="AA560"/>
          <cell r="AB560">
            <v>45510.586111111108</v>
          </cell>
          <cell r="AC560"/>
          <cell r="AD560">
            <v>27.893055555548926</v>
          </cell>
          <cell r="AE560">
            <v>26.176388888889051</v>
          </cell>
          <cell r="AF560">
            <v>-45510.586111111108</v>
          </cell>
          <cell r="AG560">
            <v>45501.467249103946</v>
          </cell>
          <cell r="AH560">
            <v>45510.273700716847</v>
          </cell>
          <cell r="AI560">
            <v>45532.693055555559</v>
          </cell>
          <cell r="AJ560">
            <v>0.96076080246890738</v>
          </cell>
          <cell r="AK560">
            <v>-1137.7646527777777</v>
          </cell>
          <cell r="AL560">
            <v>20</v>
          </cell>
          <cell r="AM560">
            <v>36</v>
          </cell>
          <cell r="AN560">
            <v>21.774193548387096</v>
          </cell>
          <cell r="AO560">
            <v>27.58064516129032</v>
          </cell>
          <cell r="AP560">
            <v>18.774193548387096</v>
          </cell>
          <cell r="AQ560">
            <v>40</v>
          </cell>
          <cell r="AR560">
            <v>32</v>
          </cell>
          <cell r="AS560">
            <v>27</v>
          </cell>
          <cell r="AT560">
            <v>45542.586111111108</v>
          </cell>
          <cell r="AU560">
            <v>45537.586111111108</v>
          </cell>
          <cell r="AV560"/>
          <cell r="AW560"/>
          <cell r="AX560"/>
          <cell r="AY560"/>
          <cell r="AZ560"/>
          <cell r="BA560"/>
          <cell r="BB560"/>
          <cell r="BC560"/>
          <cell r="BD560" t="str">
            <v>NO COC</v>
          </cell>
          <cell r="BE560"/>
          <cell r="BF560">
            <v>45513.586111111108</v>
          </cell>
          <cell r="BG560">
            <v>-220.58611111110804</v>
          </cell>
          <cell r="BH560"/>
          <cell r="BI560"/>
        </row>
        <row r="561">
          <cell r="E561" t="str">
            <v>X23114412400</v>
          </cell>
          <cell r="F561" t="str">
            <v>MERIDIAN PLACE HOMEOWNERS' ASSOCIATION, INC.</v>
          </cell>
          <cell r="G561" t="str">
            <v>BLOCK 26, MERIDIAN PLACE, GENERAL TRIAS</v>
          </cell>
          <cell r="H561" t="str">
            <v>GENERAL TRIAS</v>
          </cell>
          <cell r="I561" t="str">
            <v>DASMA</v>
          </cell>
          <cell r="J561" t="str">
            <v>execution july 18, 2024
meter on July 19, 2024</v>
          </cell>
          <cell r="K561" t="str">
            <v>W/O ISSUE</v>
          </cell>
          <cell r="L561" t="str">
            <v>AVECO</v>
          </cell>
          <cell r="M561" t="str">
            <v>FCOMP</v>
          </cell>
          <cell r="N561" t="str">
            <v>RRG</v>
          </cell>
          <cell r="O561">
            <v>143.4469</v>
          </cell>
          <cell r="P561"/>
          <cell r="Q561">
            <v>188.88</v>
          </cell>
          <cell r="R561">
            <v>25</v>
          </cell>
          <cell r="S561" t="str">
            <v>NEW</v>
          </cell>
          <cell r="T561">
            <v>444741.62</v>
          </cell>
          <cell r="U561">
            <v>115515.42</v>
          </cell>
          <cell r="V561"/>
          <cell r="W561">
            <v>0</v>
          </cell>
          <cell r="X561">
            <v>45414.542361111111</v>
          </cell>
          <cell r="Y561">
            <v>45415.67291666667</v>
          </cell>
          <cell r="Z561">
            <v>45418</v>
          </cell>
          <cell r="AA561"/>
          <cell r="AB561">
            <v>45492.634027777778</v>
          </cell>
          <cell r="AC561"/>
          <cell r="AD561">
            <v>78.091666666667152</v>
          </cell>
          <cell r="AE561">
            <v>76.961111111108039</v>
          </cell>
          <cell r="AF561">
            <v>-45492.634027777778</v>
          </cell>
          <cell r="AG561">
            <v>45435.749257662836</v>
          </cell>
          <cell r="AH561">
            <v>45445.204430076628</v>
          </cell>
          <cell r="AI561">
            <v>45464.542361111111</v>
          </cell>
          <cell r="AJ561">
            <v>2.4195067663817813</v>
          </cell>
          <cell r="AK561">
            <v>-1033.9235006313131</v>
          </cell>
          <cell r="AL561">
            <v>26</v>
          </cell>
          <cell r="AM561">
            <v>36</v>
          </cell>
          <cell r="AN561">
            <v>24.206896551724139</v>
          </cell>
          <cell r="AO561">
            <v>30.662068965517239</v>
          </cell>
          <cell r="AP561">
            <v>21.206896551724139</v>
          </cell>
          <cell r="AQ561">
            <v>44</v>
          </cell>
          <cell r="AR561">
            <v>35.200000000000003</v>
          </cell>
          <cell r="AS561">
            <v>30.200000000000003</v>
          </cell>
          <cell r="AT561">
            <v>45527.834027777775</v>
          </cell>
          <cell r="AU561">
            <v>45522.834027777775</v>
          </cell>
          <cell r="AV561"/>
          <cell r="AW561"/>
          <cell r="AX561"/>
          <cell r="AY561"/>
          <cell r="AZ561"/>
          <cell r="BA561"/>
          <cell r="BB561"/>
          <cell r="BC561"/>
          <cell r="BD561" t="str">
            <v>NO COC</v>
          </cell>
          <cell r="BE561"/>
          <cell r="BF561">
            <v>45495.634027777778</v>
          </cell>
          <cell r="BG561">
            <v>-202.6340277777781</v>
          </cell>
          <cell r="BH561"/>
          <cell r="BI561"/>
        </row>
        <row r="562">
          <cell r="E562" t="str">
            <v>X24041157946</v>
          </cell>
          <cell r="F562" t="str">
            <v>DITO TELECOMMUNITY CORPORATION</v>
          </cell>
          <cell r="G562" t="str">
            <v>DR. A. SANTOS, BF HOMES, PARANAQUE</v>
          </cell>
          <cell r="H562" t="str">
            <v>PARAÑAQUE CITY</v>
          </cell>
          <cell r="I562" t="str">
            <v>PARAÑAQUE</v>
          </cell>
          <cell r="J562"/>
          <cell r="K562" t="str">
            <v>W/ ISSUE</v>
          </cell>
          <cell r="L562" t="str">
            <v>POWERHOUSE</v>
          </cell>
          <cell r="M562" t="str">
            <v>FCOMP</v>
          </cell>
          <cell r="N562" t="str">
            <v>JSP</v>
          </cell>
          <cell r="O562">
            <v>36.054299999999998</v>
          </cell>
          <cell r="P562"/>
          <cell r="Q562">
            <v>49.38</v>
          </cell>
          <cell r="R562">
            <v>31</v>
          </cell>
          <cell r="S562" t="str">
            <v>NEW</v>
          </cell>
          <cell r="T562">
            <v>232653.36</v>
          </cell>
          <cell r="U562">
            <v>29033.46</v>
          </cell>
          <cell r="V562"/>
          <cell r="W562">
            <v>0</v>
          </cell>
          <cell r="X562">
            <v>45464.625694444447</v>
          </cell>
          <cell r="Y562">
            <v>45467.536111111112</v>
          </cell>
          <cell r="Z562">
            <v>45468</v>
          </cell>
          <cell r="AA562"/>
          <cell r="AB562">
            <v>45481.381249999999</v>
          </cell>
          <cell r="AC562"/>
          <cell r="AD562">
            <v>16.755555555551837</v>
          </cell>
          <cell r="AE562">
            <v>13.84513888888614</v>
          </cell>
          <cell r="AF562">
            <v>-45481.381249999999</v>
          </cell>
          <cell r="AG562">
            <v>45483.399887992833</v>
          </cell>
          <cell r="AH562">
            <v>45492.206339605735</v>
          </cell>
          <cell r="AI562">
            <v>45514.625694444447</v>
          </cell>
          <cell r="AJ562">
            <v>0.57713580246900764</v>
          </cell>
          <cell r="AK562">
            <v>-1137.0345312499999</v>
          </cell>
          <cell r="AL562">
            <v>20</v>
          </cell>
          <cell r="AM562">
            <v>36</v>
          </cell>
          <cell r="AN562">
            <v>21.774193548387096</v>
          </cell>
          <cell r="AO562">
            <v>27.58064516129032</v>
          </cell>
          <cell r="AP562">
            <v>18.774193548387096</v>
          </cell>
          <cell r="AQ562">
            <v>40</v>
          </cell>
          <cell r="AR562">
            <v>32</v>
          </cell>
          <cell r="AS562">
            <v>27</v>
          </cell>
          <cell r="AT562">
            <v>45513.381249999999</v>
          </cell>
          <cell r="AU562">
            <v>45508.381249999999</v>
          </cell>
          <cell r="AV562"/>
          <cell r="AW562"/>
          <cell r="AX562"/>
          <cell r="AY562"/>
          <cell r="AZ562"/>
          <cell r="BA562"/>
          <cell r="BB562"/>
          <cell r="BC562"/>
          <cell r="BD562"/>
          <cell r="BE562"/>
          <cell r="BF562">
            <v>45484.381249999999</v>
          </cell>
          <cell r="BG562">
            <v>-191.38124999999854</v>
          </cell>
          <cell r="BH562"/>
          <cell r="BI562"/>
        </row>
        <row r="563">
          <cell r="E563" t="str">
            <v>X24093762610</v>
          </cell>
          <cell r="F563" t="str">
            <v>ALSTOM TRANSPORT CONSTRUCTION PHILIPPINES, INC.</v>
          </cell>
          <cell r="G563" t="str">
            <v>PRES. M. ROXAS, BACLARAN, PARANAQUE</v>
          </cell>
          <cell r="H563" t="str">
            <v>PARAÑAQUE CITY</v>
          </cell>
          <cell r="I563" t="str">
            <v>PARAÑAQUE</v>
          </cell>
          <cell r="J563" t="str">
            <v>for scheduling</v>
          </cell>
          <cell r="K563" t="str">
            <v>W/O ISSUE</v>
          </cell>
          <cell r="L563" t="str">
            <v>CHALLENGER</v>
          </cell>
          <cell r="M563" t="str">
            <v>FCOMP</v>
          </cell>
          <cell r="N563" t="str">
            <v>JSP</v>
          </cell>
          <cell r="O563">
            <v>35.683399999999999</v>
          </cell>
          <cell r="P563"/>
          <cell r="Q563">
            <v>57.45</v>
          </cell>
          <cell r="R563">
            <v>0</v>
          </cell>
          <cell r="S563" t="str">
            <v>TERMINATION</v>
          </cell>
          <cell r="T563">
            <v>44089.19</v>
          </cell>
          <cell r="U563">
            <v>28743.01</v>
          </cell>
          <cell r="V563">
            <v>10114.25</v>
          </cell>
          <cell r="W563">
            <v>0.35188555408775912</v>
          </cell>
          <cell r="X563">
            <v>45593.671469907407</v>
          </cell>
          <cell r="Y563">
            <v>45601.51458333333</v>
          </cell>
          <cell r="Z563">
            <v>45601</v>
          </cell>
          <cell r="AA563"/>
          <cell r="AB563">
            <v>45608.643750000003</v>
          </cell>
          <cell r="AC563"/>
          <cell r="AD563">
            <v>14.972280092595611</v>
          </cell>
          <cell r="AE563">
            <v>7.1291666666729725</v>
          </cell>
          <cell r="AF563">
            <v>-45608.643750000003</v>
          </cell>
          <cell r="AG563">
            <v>45613.756971766146</v>
          </cell>
          <cell r="AH563">
            <v>45622.913105595137</v>
          </cell>
          <cell r="AI563">
            <v>45643.671469907407</v>
          </cell>
          <cell r="AJ563">
            <v>0.48641827837055784</v>
          </cell>
          <cell r="AK563">
            <v>-1085.9200892857143</v>
          </cell>
          <cell r="AL563">
            <v>23</v>
          </cell>
          <cell r="AM563">
            <v>36</v>
          </cell>
          <cell r="AN563">
            <v>23.085501858736059</v>
          </cell>
          <cell r="AO563">
            <v>29.241635687732341</v>
          </cell>
          <cell r="AP563">
            <v>20.085501858736059</v>
          </cell>
          <cell r="AQ563">
            <v>42</v>
          </cell>
          <cell r="AR563">
            <v>33.6</v>
          </cell>
          <cell r="AS563">
            <v>28.6</v>
          </cell>
          <cell r="AT563">
            <v>45642.243750000001</v>
          </cell>
          <cell r="AU563">
            <v>45637.243750000001</v>
          </cell>
          <cell r="AV563"/>
          <cell r="AW563"/>
          <cell r="AX563"/>
          <cell r="AY563"/>
          <cell r="AZ563"/>
          <cell r="BA563"/>
          <cell r="BB563"/>
          <cell r="BC563"/>
          <cell r="BD563" t="str">
            <v>FOR AUDIT</v>
          </cell>
          <cell r="BE563" t="str">
            <v>PARTIALLY BILLED</v>
          </cell>
          <cell r="BF563">
            <v>45611.643750000003</v>
          </cell>
          <cell r="BG563">
            <v>149.35624999999709</v>
          </cell>
          <cell r="BH563">
            <v>45608</v>
          </cell>
          <cell r="BI563">
            <v>45761</v>
          </cell>
        </row>
        <row r="564">
          <cell r="E564" t="str">
            <v>X24010235592</v>
          </cell>
          <cell r="F564" t="str">
            <v>JAYNARD MOLINA CELIS</v>
          </cell>
          <cell r="G564" t="str">
            <v>TINDALO, MEADOWOOD EXEC VILL PH III, BACOOR</v>
          </cell>
          <cell r="H564" t="str">
            <v>BACOOR CITY</v>
          </cell>
          <cell r="I564" t="str">
            <v>DASMA</v>
          </cell>
          <cell r="J564"/>
          <cell r="K564" t="str">
            <v>W/O ISSUE</v>
          </cell>
          <cell r="L564" t="str">
            <v>POWERHOUSE</v>
          </cell>
          <cell r="M564" t="str">
            <v>FCOMP</v>
          </cell>
          <cell r="N564" t="str">
            <v>IJP</v>
          </cell>
          <cell r="O564">
            <v>56.548699999999997</v>
          </cell>
          <cell r="P564"/>
          <cell r="Q564">
            <v>85.02</v>
          </cell>
          <cell r="R564">
            <v>21.72</v>
          </cell>
          <cell r="S564" t="str">
            <v>NEW</v>
          </cell>
          <cell r="T564">
            <v>182210.44</v>
          </cell>
          <cell r="U564">
            <v>45538.05</v>
          </cell>
          <cell r="V564"/>
          <cell r="W564">
            <v>0</v>
          </cell>
          <cell r="X564">
            <v>45415.567361111112</v>
          </cell>
          <cell r="Y564">
            <v>45420.357638888891</v>
          </cell>
          <cell r="Z564">
            <v>45418</v>
          </cell>
          <cell r="AA564"/>
          <cell r="AB564">
            <v>45435.779166666667</v>
          </cell>
          <cell r="AC564"/>
          <cell r="AD564">
            <v>20.211805555554747</v>
          </cell>
          <cell r="AE564">
            <v>15.421527777776646</v>
          </cell>
          <cell r="AF564">
            <v>-45435.779166666667</v>
          </cell>
          <cell r="AG564">
            <v>45435.652862969851</v>
          </cell>
          <cell r="AH564">
            <v>45444.808996798842</v>
          </cell>
          <cell r="AI564">
            <v>45465.567361111112</v>
          </cell>
          <cell r="AJ564">
            <v>0.65663957662369887</v>
          </cell>
          <cell r="AK564">
            <v>-1081.804265873016</v>
          </cell>
          <cell r="AL564">
            <v>23</v>
          </cell>
          <cell r="AM564">
            <v>36</v>
          </cell>
          <cell r="AN564">
            <v>23.085501858736059</v>
          </cell>
          <cell r="AO564">
            <v>29.241635687732341</v>
          </cell>
          <cell r="AP564">
            <v>20.085501858736059</v>
          </cell>
          <cell r="AQ564">
            <v>42</v>
          </cell>
          <cell r="AR564">
            <v>33.6</v>
          </cell>
          <cell r="AS564">
            <v>28.6</v>
          </cell>
          <cell r="AT564">
            <v>45469.379166666666</v>
          </cell>
          <cell r="AU564">
            <v>45464.379166666666</v>
          </cell>
          <cell r="AV564"/>
          <cell r="AW564"/>
          <cell r="AX564"/>
          <cell r="AY564"/>
          <cell r="AZ564"/>
          <cell r="BA564"/>
          <cell r="BB564"/>
          <cell r="BC564"/>
          <cell r="BD564" t="str">
            <v>NO COC</v>
          </cell>
          <cell r="BE564"/>
          <cell r="BF564">
            <v>45438.779166666667</v>
          </cell>
          <cell r="BG564">
            <v>-145.77916666666715</v>
          </cell>
          <cell r="BH564"/>
          <cell r="BI564"/>
        </row>
        <row r="565">
          <cell r="E565" t="str">
            <v>X24041206769</v>
          </cell>
          <cell r="F565" t="str">
            <v>BUENAVENTURA S. RONQUILLO</v>
          </cell>
          <cell r="G565" t="str">
            <v>L. GABRIEL, BACLARAN, PARANAQUE</v>
          </cell>
          <cell r="H565" t="str">
            <v>PARAÑAQUE CITY</v>
          </cell>
          <cell r="I565" t="str">
            <v>PARAÑAQUE</v>
          </cell>
          <cell r="J565"/>
          <cell r="K565" t="str">
            <v>W/O ISSUE</v>
          </cell>
          <cell r="L565" t="str">
            <v>AVECO</v>
          </cell>
          <cell r="M565" t="str">
            <v>FCOMP</v>
          </cell>
          <cell r="N565" t="str">
            <v>RRG</v>
          </cell>
          <cell r="O565">
            <v>22.18</v>
          </cell>
          <cell r="P565"/>
          <cell r="Q565">
            <v>30.38</v>
          </cell>
          <cell r="R565">
            <v>53</v>
          </cell>
          <cell r="S565" t="str">
            <v>MODIFICATION</v>
          </cell>
          <cell r="T565">
            <v>65093.88</v>
          </cell>
          <cell r="U565">
            <v>17860.96</v>
          </cell>
          <cell r="V565"/>
          <cell r="W565">
            <v>0</v>
          </cell>
          <cell r="X565">
            <v>45418.666666666664</v>
          </cell>
          <cell r="Y565">
            <v>45422.629861111112</v>
          </cell>
          <cell r="Z565">
            <v>45421</v>
          </cell>
          <cell r="AA565"/>
          <cell r="AB565">
            <v>45425.329861111109</v>
          </cell>
          <cell r="AC565"/>
          <cell r="AD565">
            <v>6.6631944444452529</v>
          </cell>
          <cell r="AE565">
            <v>2.6999999999970896</v>
          </cell>
          <cell r="AF565">
            <v>-45425.329861111109</v>
          </cell>
          <cell r="AG565">
            <v>45436.74104683195</v>
          </cell>
          <cell r="AH565">
            <v>45445.3608815427</v>
          </cell>
          <cell r="AI565">
            <v>45468.666666666664</v>
          </cell>
          <cell r="AJ565">
            <v>0.23713133169937517</v>
          </cell>
          <cell r="AK565">
            <v>-1135.6332465277778</v>
          </cell>
          <cell r="AL565">
            <v>20</v>
          </cell>
          <cell r="AM565">
            <v>34</v>
          </cell>
          <cell r="AN565">
            <v>21.074380165289259</v>
          </cell>
          <cell r="AO565">
            <v>26.694214876033058</v>
          </cell>
          <cell r="AP565">
            <v>18.074380165289259</v>
          </cell>
          <cell r="AQ565">
            <v>40</v>
          </cell>
          <cell r="AR565">
            <v>32</v>
          </cell>
          <cell r="AS565">
            <v>27</v>
          </cell>
          <cell r="AT565">
            <v>45457.329861111109</v>
          </cell>
          <cell r="AU565">
            <v>45452.329861111109</v>
          </cell>
          <cell r="AV565"/>
          <cell r="AW565"/>
          <cell r="AX565"/>
          <cell r="AY565"/>
          <cell r="AZ565"/>
          <cell r="BA565"/>
          <cell r="BB565"/>
          <cell r="BC565"/>
          <cell r="BD565" t="str">
            <v>NO COC</v>
          </cell>
          <cell r="BE565"/>
          <cell r="BF565">
            <v>45428.329861111109</v>
          </cell>
          <cell r="BG565">
            <v>-135.32986111110949</v>
          </cell>
          <cell r="BH565"/>
          <cell r="BI565"/>
        </row>
        <row r="566">
          <cell r="E566" t="str">
            <v>X23083000409</v>
          </cell>
          <cell r="F566" t="str">
            <v>CBC LAND MGMT. INC.</v>
          </cell>
          <cell r="G566" t="str">
            <v>MONTILLANO, ALABANG, MUNTINLUPA</v>
          </cell>
          <cell r="H566" t="str">
            <v>MUNTINLUPA CITY</v>
          </cell>
          <cell r="I566" t="str">
            <v>PARAÑAQUE</v>
          </cell>
          <cell r="J566"/>
          <cell r="K566" t="str">
            <v>W/O ISSUE</v>
          </cell>
          <cell r="L566" t="str">
            <v>AVECO</v>
          </cell>
          <cell r="M566" t="str">
            <v>FCOMP</v>
          </cell>
          <cell r="N566" t="str">
            <v>RRG</v>
          </cell>
          <cell r="O566">
            <v>54.216999999999999</v>
          </cell>
          <cell r="P566"/>
          <cell r="Q566">
            <v>89.42</v>
          </cell>
          <cell r="R566">
            <v>57</v>
          </cell>
          <cell r="S566" t="str">
            <v>NEW</v>
          </cell>
          <cell r="T566">
            <v>330043.86</v>
          </cell>
          <cell r="U566">
            <v>43659.54</v>
          </cell>
          <cell r="V566"/>
          <cell r="W566">
            <v>0</v>
          </cell>
          <cell r="X566">
            <v>45418.680555555555</v>
          </cell>
          <cell r="Y566">
            <v>45422.632789351854</v>
          </cell>
          <cell r="Z566">
            <v>45421</v>
          </cell>
          <cell r="AA566"/>
          <cell r="AB566">
            <v>45467.313888888886</v>
          </cell>
          <cell r="AC566"/>
          <cell r="AD566">
            <v>48.633333333331393</v>
          </cell>
          <cell r="AE566">
            <v>44.681099537032424</v>
          </cell>
          <cell r="AF566">
            <v>-45467.313888888886</v>
          </cell>
          <cell r="AG566">
            <v>45437.980935783693</v>
          </cell>
          <cell r="AH566">
            <v>45446.927703844529</v>
          </cell>
          <cell r="AI566">
            <v>45468.680555555555</v>
          </cell>
          <cell r="AJ566">
            <v>1.6356223358908126</v>
          </cell>
          <cell r="AK566">
            <v>-1082.5550925925925</v>
          </cell>
          <cell r="AL566">
            <v>23</v>
          </cell>
          <cell r="AM566">
            <v>34</v>
          </cell>
          <cell r="AN566">
            <v>22.300380228136884</v>
          </cell>
          <cell r="AO566">
            <v>28.247148288973385</v>
          </cell>
          <cell r="AP566">
            <v>19.300380228136884</v>
          </cell>
          <cell r="AQ566">
            <v>42</v>
          </cell>
          <cell r="AR566">
            <v>33.6</v>
          </cell>
          <cell r="AS566">
            <v>28.6</v>
          </cell>
          <cell r="AT566">
            <v>45500.913888888885</v>
          </cell>
          <cell r="AU566">
            <v>45495.913888888885</v>
          </cell>
          <cell r="AV566"/>
          <cell r="AW566"/>
          <cell r="AX566"/>
          <cell r="AY566"/>
          <cell r="AZ566"/>
          <cell r="BA566"/>
          <cell r="BB566"/>
          <cell r="BC566"/>
          <cell r="BD566" t="str">
            <v>NO COC</v>
          </cell>
          <cell r="BE566"/>
          <cell r="BF566">
            <v>45470.313888888886</v>
          </cell>
          <cell r="BG566">
            <v>-177.31388888888614</v>
          </cell>
          <cell r="BH566"/>
          <cell r="BI566"/>
        </row>
        <row r="567">
          <cell r="E567" t="str">
            <v>X23093593652</v>
          </cell>
          <cell r="F567" t="str">
            <v>GLOBE TELECOM, INC.</v>
          </cell>
          <cell r="G567" t="str">
            <v>DOÑA VICTORIANA, GARCIA HEIGHTS, PARANAQUE</v>
          </cell>
          <cell r="H567" t="str">
            <v>PARAÑAQUE CITY</v>
          </cell>
          <cell r="I567" t="str">
            <v>PARAÑAQUE</v>
          </cell>
          <cell r="J567" t="str">
            <v>with task 6 opposition ayaw magpatayo sa tapat</v>
          </cell>
          <cell r="K567" t="str">
            <v>W/O ISSUE</v>
          </cell>
          <cell r="L567" t="str">
            <v>POWERHOUSE</v>
          </cell>
          <cell r="M567" t="str">
            <v>FCOMP</v>
          </cell>
          <cell r="N567" t="str">
            <v>JSP</v>
          </cell>
          <cell r="O567">
            <v>144.74430000000001</v>
          </cell>
          <cell r="P567"/>
          <cell r="Q567">
            <v>200.85</v>
          </cell>
          <cell r="R567">
            <v>17</v>
          </cell>
          <cell r="S567" t="str">
            <v>NEW</v>
          </cell>
          <cell r="T567">
            <v>454757.56</v>
          </cell>
          <cell r="U567">
            <v>116181.67</v>
          </cell>
          <cell r="V567">
            <v>16016.91</v>
          </cell>
          <cell r="W567">
            <v>0.13786090353151234</v>
          </cell>
          <cell r="X567">
            <v>45412.589583333334</v>
          </cell>
          <cell r="Y567">
            <v>45418.375</v>
          </cell>
          <cell r="Z567">
            <v>45415</v>
          </cell>
          <cell r="AA567"/>
          <cell r="AB567">
            <v>45474.559027777781</v>
          </cell>
          <cell r="AC567"/>
          <cell r="AD567">
            <v>61.969444444446708</v>
          </cell>
          <cell r="AE567">
            <v>56.184027777781012</v>
          </cell>
          <cell r="AF567">
            <v>-45474.559027777781</v>
          </cell>
          <cell r="AG567">
            <v>45433.796479885059</v>
          </cell>
          <cell r="AH567">
            <v>45443.251652298852</v>
          </cell>
          <cell r="AI567">
            <v>45462.589583333334</v>
          </cell>
          <cell r="AJ567">
            <v>1.919993471035208</v>
          </cell>
          <cell r="AK567">
            <v>-1033.5127051767677</v>
          </cell>
          <cell r="AL567">
            <v>26</v>
          </cell>
          <cell r="AM567">
            <v>36</v>
          </cell>
          <cell r="AN567">
            <v>24.206896551724139</v>
          </cell>
          <cell r="AO567">
            <v>30.662068965517239</v>
          </cell>
          <cell r="AP567">
            <v>21.206896551724139</v>
          </cell>
          <cell r="AQ567">
            <v>44</v>
          </cell>
          <cell r="AR567">
            <v>35.200000000000003</v>
          </cell>
          <cell r="AS567">
            <v>30.200000000000003</v>
          </cell>
          <cell r="AT567">
            <v>45509.759027777778</v>
          </cell>
          <cell r="AU567">
            <v>45504.759027777778</v>
          </cell>
          <cell r="AV567"/>
          <cell r="AW567"/>
          <cell r="AX567"/>
          <cell r="AY567"/>
          <cell r="AZ567"/>
          <cell r="BA567"/>
          <cell r="BB567"/>
          <cell r="BC567"/>
          <cell r="BD567" t="str">
            <v>NO COC</v>
          </cell>
          <cell r="BE567" t="str">
            <v>PARTIALLY BILLED</v>
          </cell>
          <cell r="BF567">
            <v>45477.559027777781</v>
          </cell>
          <cell r="BG567">
            <v>-184.55902777778101</v>
          </cell>
          <cell r="BH567"/>
          <cell r="BI567"/>
        </row>
        <row r="568">
          <cell r="E568" t="str">
            <v>X23114600949</v>
          </cell>
          <cell r="F568" t="str">
            <v>BP WATERWORKS, INC.</v>
          </cell>
          <cell r="G568" t="str">
            <v>PASONG BUAYA II, PASONG BUAYA II, IMUS</v>
          </cell>
          <cell r="H568" t="str">
            <v>IMUS CITY</v>
          </cell>
          <cell r="I568" t="str">
            <v>DASMA</v>
          </cell>
          <cell r="J568" t="str">
            <v>completed digging
will resume digging on 07/19/2024
PAI Aug22 night
-PAI Sept 2 night</v>
          </cell>
          <cell r="K568" t="str">
            <v>W/O ISSUE</v>
          </cell>
          <cell r="L568" t="str">
            <v>AVECO</v>
          </cell>
          <cell r="M568" t="str">
            <v>FCOMP</v>
          </cell>
          <cell r="N568" t="str">
            <v>RRG</v>
          </cell>
          <cell r="O568">
            <v>405.41649999999998</v>
          </cell>
          <cell r="P568"/>
          <cell r="Q568">
            <v>486.93</v>
          </cell>
          <cell r="R568">
            <v>61</v>
          </cell>
          <cell r="S568" t="str">
            <v>NEW</v>
          </cell>
          <cell r="T568">
            <v>1038982.96</v>
          </cell>
          <cell r="U568">
            <v>323831.56</v>
          </cell>
          <cell r="V568"/>
          <cell r="W568">
            <v>0</v>
          </cell>
          <cell r="X568">
            <v>45421.638194444444</v>
          </cell>
          <cell r="Y568">
            <v>45422.678472222222</v>
          </cell>
          <cell r="Z568">
            <v>45425</v>
          </cell>
          <cell r="AA568"/>
          <cell r="AB568">
            <v>45548.713194444441</v>
          </cell>
          <cell r="AC568"/>
          <cell r="AD568">
            <v>127.07499999999709</v>
          </cell>
          <cell r="AE568">
            <v>126.03472222221899</v>
          </cell>
          <cell r="AF568">
            <v>-45548.713194444441</v>
          </cell>
          <cell r="AG568">
            <v>45443.668869291068</v>
          </cell>
          <cell r="AH568">
            <v>45453.343715916839</v>
          </cell>
          <cell r="AI568">
            <v>45471.638194444444</v>
          </cell>
          <cell r="AJ568">
            <v>3.807578124999913</v>
          </cell>
          <cell r="AK568">
            <v>-910.9742638888888</v>
          </cell>
          <cell r="AL568">
            <v>32</v>
          </cell>
          <cell r="AM568">
            <v>34</v>
          </cell>
          <cell r="AN568">
            <v>25.030674846625768</v>
          </cell>
          <cell r="AO568">
            <v>31.70552147239264</v>
          </cell>
          <cell r="AP568">
            <v>22.030674846625768</v>
          </cell>
          <cell r="AQ568">
            <v>50</v>
          </cell>
          <cell r="AR568">
            <v>40</v>
          </cell>
          <cell r="AS568">
            <v>35</v>
          </cell>
          <cell r="AT568">
            <v>45588.713194444441</v>
          </cell>
          <cell r="AU568">
            <v>45583.713194444441</v>
          </cell>
          <cell r="AV568"/>
          <cell r="AW568"/>
          <cell r="AX568"/>
          <cell r="AY568"/>
          <cell r="AZ568"/>
          <cell r="BA568"/>
          <cell r="BB568"/>
          <cell r="BC568"/>
          <cell r="BD568" t="str">
            <v>NO COC</v>
          </cell>
          <cell r="BE568"/>
          <cell r="BF568">
            <v>45551.713194444441</v>
          </cell>
          <cell r="BG568">
            <v>-258.71319444444089</v>
          </cell>
          <cell r="BH568"/>
          <cell r="BI568"/>
        </row>
        <row r="569">
          <cell r="E569" t="str">
            <v>X24041168651</v>
          </cell>
          <cell r="F569" t="str">
            <v>OUR LADY OF FATIMA CHAPEL</v>
          </cell>
          <cell r="G569" t="str">
            <v>MAYOR TANYAG, ZONE 6, TAGUIG CITY</v>
          </cell>
          <cell r="H569" t="str">
            <v>TAGUIG CITY</v>
          </cell>
          <cell r="I569" t="str">
            <v>PARAÑAQUE</v>
          </cell>
          <cell r="J569"/>
          <cell r="K569"/>
          <cell r="L569" t="str">
            <v>POWERHOUSE</v>
          </cell>
          <cell r="M569" t="str">
            <v>FCOMP</v>
          </cell>
          <cell r="N569" t="str">
            <v>JSP</v>
          </cell>
          <cell r="O569">
            <v>35.299999999999997</v>
          </cell>
          <cell r="P569"/>
          <cell r="Q569">
            <v>48.25</v>
          </cell>
          <cell r="R569">
            <v>40</v>
          </cell>
          <cell r="S569" t="str">
            <v>NEW</v>
          </cell>
          <cell r="T569">
            <v>230210.22</v>
          </cell>
          <cell r="U569">
            <v>28426.41</v>
          </cell>
          <cell r="V569"/>
          <cell r="W569">
            <v>0</v>
          </cell>
          <cell r="X569">
            <v>45420.628472222219</v>
          </cell>
          <cell r="Y569">
            <v>45422.356249999997</v>
          </cell>
          <cell r="Z569">
            <v>45422</v>
          </cell>
          <cell r="AA569"/>
          <cell r="AB569">
            <v>45425.319444444445</v>
          </cell>
          <cell r="AC569"/>
          <cell r="AD569">
            <v>4.6909722222262644</v>
          </cell>
          <cell r="AE569">
            <v>2.9631944444481633</v>
          </cell>
          <cell r="AF569">
            <v>-45425.319444444445</v>
          </cell>
          <cell r="AG569">
            <v>45439.402665770605</v>
          </cell>
          <cell r="AH569">
            <v>45448.209117383507</v>
          </cell>
          <cell r="AI569">
            <v>45470.628472222219</v>
          </cell>
          <cell r="AJ569">
            <v>0.16157793209890464</v>
          </cell>
          <cell r="AK569">
            <v>-1135.6329861111112</v>
          </cell>
          <cell r="AL569">
            <v>20</v>
          </cell>
          <cell r="AM569">
            <v>36</v>
          </cell>
          <cell r="AN569">
            <v>21.774193548387096</v>
          </cell>
          <cell r="AO569">
            <v>27.58064516129032</v>
          </cell>
          <cell r="AP569">
            <v>18.774193548387096</v>
          </cell>
          <cell r="AQ569">
            <v>40</v>
          </cell>
          <cell r="AR569">
            <v>32</v>
          </cell>
          <cell r="AS569">
            <v>27</v>
          </cell>
          <cell r="AT569">
            <v>45457.319444444445</v>
          </cell>
          <cell r="AU569">
            <v>45452.319444444445</v>
          </cell>
          <cell r="AV569"/>
          <cell r="AW569"/>
          <cell r="AX569"/>
          <cell r="AY569"/>
          <cell r="AZ569"/>
          <cell r="BA569"/>
          <cell r="BB569"/>
          <cell r="BC569"/>
          <cell r="BD569" t="str">
            <v>NO COC</v>
          </cell>
          <cell r="BE569"/>
          <cell r="BF569">
            <v>45428.319444444445</v>
          </cell>
          <cell r="BG569">
            <v>-135.31944444444525</v>
          </cell>
          <cell r="BH569"/>
          <cell r="BI569"/>
        </row>
        <row r="570">
          <cell r="E570" t="str">
            <v>X23051496407</v>
          </cell>
          <cell r="F570" t="str">
            <v>GREENSTONEHOUSE TRADING INC.</v>
          </cell>
          <cell r="G570" t="str">
            <v>GEN. EMILIO AGUINALDO, PANAPAAN V, BACOOR</v>
          </cell>
          <cell r="H570" t="str">
            <v>BACOOR CITY</v>
          </cell>
          <cell r="I570" t="str">
            <v>DASMA</v>
          </cell>
          <cell r="J570" t="str">
            <v>SSP on June 20 sabay na rin energize</v>
          </cell>
          <cell r="K570" t="str">
            <v>W/O ISSUE</v>
          </cell>
          <cell r="L570" t="str">
            <v>POWERHOUSE</v>
          </cell>
          <cell r="M570" t="str">
            <v>FCOMP</v>
          </cell>
          <cell r="N570" t="str">
            <v>JSP</v>
          </cell>
          <cell r="O570">
            <v>35.101300000000002</v>
          </cell>
          <cell r="P570"/>
          <cell r="Q570">
            <v>47.68</v>
          </cell>
          <cell r="R570">
            <v>40</v>
          </cell>
          <cell r="S570" t="str">
            <v>NEW</v>
          </cell>
          <cell r="T570">
            <v>255249.28</v>
          </cell>
          <cell r="U570">
            <v>28266.11</v>
          </cell>
          <cell r="V570"/>
          <cell r="W570">
            <v>0</v>
          </cell>
          <cell r="X570">
            <v>45432.512499999997</v>
          </cell>
          <cell r="Y570">
            <v>45436.385416666664</v>
          </cell>
          <cell r="Z570">
            <v>45440</v>
          </cell>
          <cell r="AA570"/>
          <cell r="AB570">
            <v>45464.380555555559</v>
          </cell>
          <cell r="AC570"/>
          <cell r="AD570">
            <v>31.868055555562023</v>
          </cell>
          <cell r="AE570">
            <v>27.995138888894871</v>
          </cell>
          <cell r="AF570">
            <v>-45464.380555555559</v>
          </cell>
          <cell r="AG570">
            <v>45451.286693548383</v>
          </cell>
          <cell r="AH570">
            <v>45460.093145161285</v>
          </cell>
          <cell r="AI570">
            <v>45482.512499999997</v>
          </cell>
          <cell r="AJ570">
            <v>1.0976774691360252</v>
          </cell>
          <cell r="AK570">
            <v>-1136.6095138888891</v>
          </cell>
          <cell r="AL570">
            <v>20</v>
          </cell>
          <cell r="AM570">
            <v>36</v>
          </cell>
          <cell r="AN570">
            <v>21.774193548387096</v>
          </cell>
          <cell r="AO570">
            <v>27.58064516129032</v>
          </cell>
          <cell r="AP570">
            <v>18.774193548387096</v>
          </cell>
          <cell r="AQ570">
            <v>40</v>
          </cell>
          <cell r="AR570">
            <v>32</v>
          </cell>
          <cell r="AS570">
            <v>27</v>
          </cell>
          <cell r="AT570">
            <v>45496.380555555559</v>
          </cell>
          <cell r="AU570">
            <v>45491.380555555559</v>
          </cell>
          <cell r="AV570"/>
          <cell r="AW570"/>
          <cell r="AX570"/>
          <cell r="AY570"/>
          <cell r="AZ570"/>
          <cell r="BA570"/>
          <cell r="BB570"/>
          <cell r="BC570"/>
          <cell r="BD570" t="str">
            <v>NO COC</v>
          </cell>
          <cell r="BE570"/>
          <cell r="BF570">
            <v>45467.380555555559</v>
          </cell>
          <cell r="BG570">
            <v>-174.38055555555911</v>
          </cell>
          <cell r="BH570"/>
          <cell r="BI570"/>
        </row>
        <row r="571">
          <cell r="E571" t="str">
            <v>R23205114</v>
          </cell>
          <cell r="F571" t="str">
            <v>LUCAS, RONALD F</v>
          </cell>
          <cell r="G571" t="str">
            <v>BLOCK 5, PUROK 10 EXT, TAGUIG CITYSTREET, BLOCK 5, PUROK 10 EXT, TAGUIG CITY</v>
          </cell>
          <cell r="H571" t="str">
            <v>TAGUIG CITY</v>
          </cell>
          <cell r="I571" t="str">
            <v>PARAÑAQUE</v>
          </cell>
          <cell r="J571" t="str">
            <v>waiting sched</v>
          </cell>
          <cell r="K571" t="str">
            <v>W/O ISSUE</v>
          </cell>
          <cell r="L571" t="str">
            <v>POWERHOUSE</v>
          </cell>
          <cell r="M571" t="str">
            <v>FCOMP</v>
          </cell>
          <cell r="N571" t="str">
            <v>JSP</v>
          </cell>
          <cell r="O571">
            <v>34.840000000000003</v>
          </cell>
          <cell r="P571"/>
          <cell r="Q571">
            <v>54.73</v>
          </cell>
          <cell r="R571">
            <v>0</v>
          </cell>
          <cell r="S571" t="str">
            <v>PCA RELOC</v>
          </cell>
          <cell r="T571">
            <v>42101.47</v>
          </cell>
          <cell r="U571">
            <v>28055.77</v>
          </cell>
          <cell r="V571"/>
          <cell r="W571">
            <v>0</v>
          </cell>
          <cell r="X571">
            <v>45456.724999999999</v>
          </cell>
          <cell r="Y571">
            <v>45464.511111111111</v>
          </cell>
          <cell r="Z571">
            <v>45462</v>
          </cell>
          <cell r="AA571"/>
          <cell r="AB571">
            <v>45482.554861111108</v>
          </cell>
          <cell r="AC571"/>
          <cell r="AD571">
            <v>25.829861111109494</v>
          </cell>
          <cell r="AE571">
            <v>18.04374999999709</v>
          </cell>
          <cell r="AF571">
            <v>-45482.554861111108</v>
          </cell>
          <cell r="AG571">
            <v>45476.810501858738</v>
          </cell>
          <cell r="AH571">
            <v>45485.966635687728</v>
          </cell>
          <cell r="AI571">
            <v>45506.724999999999</v>
          </cell>
          <cell r="AJ571">
            <v>0.83915853126672135</v>
          </cell>
          <cell r="AK571">
            <v>-1082.9179728835977</v>
          </cell>
          <cell r="AL571">
            <v>23</v>
          </cell>
          <cell r="AM571">
            <v>36</v>
          </cell>
          <cell r="AN571">
            <v>23.085501858736059</v>
          </cell>
          <cell r="AO571">
            <v>29.241635687732341</v>
          </cell>
          <cell r="AP571">
            <v>20.085501858736059</v>
          </cell>
          <cell r="AQ571">
            <v>42</v>
          </cell>
          <cell r="AR571">
            <v>33.6</v>
          </cell>
          <cell r="AS571">
            <v>28.6</v>
          </cell>
          <cell r="AT571">
            <v>45516.154861111107</v>
          </cell>
          <cell r="AU571">
            <v>45511.154861111107</v>
          </cell>
          <cell r="AV571"/>
          <cell r="AW571"/>
          <cell r="AX571"/>
          <cell r="AY571"/>
          <cell r="AZ571"/>
          <cell r="BA571"/>
          <cell r="BB571"/>
          <cell r="BC571"/>
          <cell r="BD571" t="str">
            <v>NO COC</v>
          </cell>
          <cell r="BE571"/>
          <cell r="BF571">
            <v>45485.554861111108</v>
          </cell>
          <cell r="BG571">
            <v>-192.55486111110804</v>
          </cell>
          <cell r="BH571"/>
          <cell r="BI571"/>
        </row>
        <row r="572">
          <cell r="E572" t="str">
            <v>X23072901471</v>
          </cell>
          <cell r="F572" t="str">
            <v>FORESTLAKE SUMMIT CORPORATION</v>
          </cell>
          <cell r="G572" t="str">
            <v>YANTOK, AYALA-ALABANG VILL, MUNTINLUPA</v>
          </cell>
          <cell r="H572" t="str">
            <v>MUNTINLUPA CITY</v>
          </cell>
          <cell r="I572" t="str">
            <v>PARAÑAQUE</v>
          </cell>
          <cell r="J572" t="str">
            <v>SSP May 18, 2024</v>
          </cell>
          <cell r="K572" t="str">
            <v>W/O ISSUE</v>
          </cell>
          <cell r="L572" t="str">
            <v>POWERHOUSE</v>
          </cell>
          <cell r="M572" t="str">
            <v>TECO</v>
          </cell>
          <cell r="N572" t="str">
            <v>JSP</v>
          </cell>
          <cell r="O572">
            <v>15.952799999999998</v>
          </cell>
          <cell r="P572"/>
          <cell r="Q572">
            <v>48.28</v>
          </cell>
          <cell r="R572">
            <v>159</v>
          </cell>
          <cell r="S572" t="str">
            <v>NEW</v>
          </cell>
          <cell r="T572">
            <v>415855.58</v>
          </cell>
          <cell r="U572">
            <v>27628.66</v>
          </cell>
          <cell r="V572">
            <v>32258.93</v>
          </cell>
          <cell r="W572">
            <v>1.167589380013363</v>
          </cell>
          <cell r="X572">
            <v>45358.686111111114</v>
          </cell>
          <cell r="Y572">
            <v>45365.572916666664</v>
          </cell>
          <cell r="Z572">
            <v>45359</v>
          </cell>
          <cell r="AA572">
            <v>45453</v>
          </cell>
          <cell r="AB572">
            <v>45430.564583333333</v>
          </cell>
          <cell r="AC572">
            <v>45868</v>
          </cell>
          <cell r="AD572">
            <v>71.878472222218988</v>
          </cell>
          <cell r="AE572">
            <v>64.991666666668607</v>
          </cell>
          <cell r="AF572">
            <v>437.43541666666715</v>
          </cell>
          <cell r="AG572">
            <v>45376.02509416196</v>
          </cell>
          <cell r="AH572">
            <v>45384.448822975522</v>
          </cell>
          <cell r="AI572">
            <v>45408.686111111114</v>
          </cell>
          <cell r="AJ572">
            <v>2.6505186631943252</v>
          </cell>
          <cell r="AK572">
            <v>10.935885416666679</v>
          </cell>
          <cell r="AL572">
            <v>20</v>
          </cell>
          <cell r="AM572">
            <v>32</v>
          </cell>
          <cell r="AN572">
            <v>20.33898305084746</v>
          </cell>
          <cell r="AO572">
            <v>25.762711864406779</v>
          </cell>
          <cell r="AP572">
            <v>17.33898305084746</v>
          </cell>
          <cell r="AQ572">
            <v>40</v>
          </cell>
          <cell r="AR572">
            <v>32</v>
          </cell>
          <cell r="AS572">
            <v>27</v>
          </cell>
          <cell r="AT572">
            <v>45462.564583333333</v>
          </cell>
          <cell r="AU572">
            <v>45457.564583333333</v>
          </cell>
          <cell r="AV572"/>
          <cell r="AW572"/>
          <cell r="AX572"/>
          <cell r="AY572"/>
          <cell r="AZ572"/>
          <cell r="BA572"/>
          <cell r="BB572"/>
          <cell r="BC572"/>
          <cell r="BD572" t="str">
            <v>PAID</v>
          </cell>
          <cell r="BE572"/>
          <cell r="BF572">
            <v>45433.564583333333</v>
          </cell>
          <cell r="BG572">
            <v>401.43541666666715</v>
          </cell>
          <cell r="BH572">
            <v>45453</v>
          </cell>
          <cell r="BI572">
            <v>45835</v>
          </cell>
        </row>
        <row r="573">
          <cell r="E573" t="str">
            <v>X24062353615</v>
          </cell>
          <cell r="F573" t="str">
            <v>F N &amp; J INVESTMENT</v>
          </cell>
          <cell r="G573" t="str">
            <v>BUNGA, AYALA-ALABANG VILL, MUNTINLUPA</v>
          </cell>
          <cell r="H573" t="str">
            <v>MUNTINLUPA CITY</v>
          </cell>
          <cell r="I573" t="str">
            <v>PARAÑAQUE</v>
          </cell>
          <cell r="J573"/>
          <cell r="K573"/>
          <cell r="L573" t="str">
            <v>POWERHOUSE</v>
          </cell>
          <cell r="M573" t="str">
            <v>FCOMP</v>
          </cell>
          <cell r="N573" t="str">
            <v>JSP</v>
          </cell>
          <cell r="O573">
            <v>33.8703</v>
          </cell>
          <cell r="P573"/>
          <cell r="Q573">
            <v>46.32</v>
          </cell>
          <cell r="R573">
            <v>80</v>
          </cell>
          <cell r="S573" t="str">
            <v>MODIFICATION</v>
          </cell>
          <cell r="T573">
            <v>256679.67999999999</v>
          </cell>
          <cell r="U573">
            <v>27298.99</v>
          </cell>
          <cell r="V573"/>
          <cell r="W573">
            <v>0</v>
          </cell>
          <cell r="X573">
            <v>45573.74900462963</v>
          </cell>
          <cell r="Y573">
            <v>45579.397916666669</v>
          </cell>
          <cell r="Z573">
            <v>45577</v>
          </cell>
          <cell r="AA573">
            <v>45581</v>
          </cell>
          <cell r="AB573">
            <v>45582.446527777778</v>
          </cell>
          <cell r="AC573"/>
          <cell r="AD573">
            <v>8.6975231481483206</v>
          </cell>
          <cell r="AE573">
            <v>3.0486111111094942</v>
          </cell>
          <cell r="AF573">
            <v>-45582.446527777778</v>
          </cell>
          <cell r="AG573">
            <v>45591.823384794916</v>
          </cell>
          <cell r="AH573">
            <v>45600.443219505665</v>
          </cell>
          <cell r="AI573">
            <v>45623.74900462963</v>
          </cell>
          <cell r="AJ573">
            <v>0.30952950027233728</v>
          </cell>
          <cell r="AK573">
            <v>-1139.5611631944444</v>
          </cell>
          <cell r="AL573">
            <v>20</v>
          </cell>
          <cell r="AM573">
            <v>34</v>
          </cell>
          <cell r="AN573">
            <v>21.074380165289259</v>
          </cell>
          <cell r="AO573">
            <v>26.694214876033058</v>
          </cell>
          <cell r="AP573">
            <v>18.074380165289259</v>
          </cell>
          <cell r="AQ573">
            <v>40</v>
          </cell>
          <cell r="AR573">
            <v>32</v>
          </cell>
          <cell r="AS573">
            <v>27</v>
          </cell>
          <cell r="AT573">
            <v>45614.446527777778</v>
          </cell>
          <cell r="AU573">
            <v>45609.446527777778</v>
          </cell>
          <cell r="AV573"/>
          <cell r="AW573"/>
          <cell r="AX573"/>
          <cell r="AY573"/>
          <cell r="AZ573"/>
          <cell r="BA573"/>
          <cell r="BB573"/>
          <cell r="BC573"/>
          <cell r="BD573" t="str">
            <v>FOR AUDIT</v>
          </cell>
          <cell r="BE573"/>
          <cell r="BF573">
            <v>45585.446527777778</v>
          </cell>
          <cell r="BG573">
            <v>280.5534722222219</v>
          </cell>
          <cell r="BH573">
            <v>45581</v>
          </cell>
          <cell r="BI573">
            <v>45866</v>
          </cell>
        </row>
        <row r="574">
          <cell r="E574" t="str">
            <v>X23104121170</v>
          </cell>
          <cell r="F574" t="str">
            <v>DR ESPERO EDUCL FDN COLLEGES INC (FRMLY: PAGASA IN</v>
          </cell>
          <cell r="G574" t="str">
            <v>PASONG BUAYA II, PASONG BUAYA II, IMUS</v>
          </cell>
          <cell r="H574" t="str">
            <v>IMUS CITY</v>
          </cell>
          <cell r="I574" t="str">
            <v>DASMA</v>
          </cell>
          <cell r="J574" t="str">
            <v>execution july 18, 2024 night
meter on July 19, 2024</v>
          </cell>
          <cell r="K574" t="str">
            <v>W/O ISSUE</v>
          </cell>
          <cell r="L574" t="str">
            <v>AVECO</v>
          </cell>
          <cell r="M574" t="str">
            <v>FCOMP</v>
          </cell>
          <cell r="N574" t="str">
            <v>RRG</v>
          </cell>
          <cell r="O574">
            <v>51.808</v>
          </cell>
          <cell r="P574"/>
          <cell r="Q574">
            <v>73.95</v>
          </cell>
          <cell r="R574">
            <v>42</v>
          </cell>
          <cell r="S574" t="str">
            <v>NEW</v>
          </cell>
          <cell r="T574">
            <v>288749.92</v>
          </cell>
          <cell r="U574">
            <v>41719.68</v>
          </cell>
          <cell r="V574"/>
          <cell r="W574">
            <v>0</v>
          </cell>
          <cell r="X574">
            <v>45426.652777777781</v>
          </cell>
          <cell r="Y574">
            <v>45432.744444444441</v>
          </cell>
          <cell r="Z574">
            <v>45433</v>
          </cell>
          <cell r="AA574"/>
          <cell r="AB574">
            <v>45492.334027777775</v>
          </cell>
          <cell r="AC574"/>
          <cell r="AD574">
            <v>65.681249999994179</v>
          </cell>
          <cell r="AE574">
            <v>59.589583333334303</v>
          </cell>
          <cell r="AF574">
            <v>-45492.334027777775</v>
          </cell>
          <cell r="AG574">
            <v>45446.73827963652</v>
          </cell>
          <cell r="AH574">
            <v>45455.89441346551</v>
          </cell>
          <cell r="AI574">
            <v>45476.652777777781</v>
          </cell>
          <cell r="AJ574">
            <v>2.1338473731882166</v>
          </cell>
          <cell r="AK574">
            <v>-1083.150810185185</v>
          </cell>
          <cell r="AL574">
            <v>23</v>
          </cell>
          <cell r="AM574">
            <v>36</v>
          </cell>
          <cell r="AN574">
            <v>23.085501858736059</v>
          </cell>
          <cell r="AO574">
            <v>29.241635687732341</v>
          </cell>
          <cell r="AP574">
            <v>20.085501858736059</v>
          </cell>
          <cell r="AQ574">
            <v>42</v>
          </cell>
          <cell r="AR574">
            <v>33.6</v>
          </cell>
          <cell r="AS574">
            <v>28.6</v>
          </cell>
          <cell r="AT574">
            <v>45525.934027777774</v>
          </cell>
          <cell r="AU574">
            <v>45520.934027777774</v>
          </cell>
          <cell r="AV574"/>
          <cell r="AW574"/>
          <cell r="AX574"/>
          <cell r="AY574"/>
          <cell r="AZ574"/>
          <cell r="BA574"/>
          <cell r="BB574"/>
          <cell r="BC574"/>
          <cell r="BD574" t="str">
            <v>NO COC</v>
          </cell>
          <cell r="BE574"/>
          <cell r="BF574">
            <v>45495.334027777775</v>
          </cell>
          <cell r="BG574">
            <v>-202.33402777777519</v>
          </cell>
          <cell r="BH574"/>
          <cell r="BI574"/>
        </row>
        <row r="575">
          <cell r="E575" t="str">
            <v>X23051737873</v>
          </cell>
          <cell r="F575" t="str">
            <v>SUBSEA SERVICES INC.</v>
          </cell>
          <cell r="G575" t="str">
            <v>LIGAS III, LIGAS III, BACOOR</v>
          </cell>
          <cell r="H575" t="str">
            <v>BACOOR CITY</v>
          </cell>
          <cell r="I575" t="str">
            <v>DASMA</v>
          </cell>
          <cell r="J575"/>
          <cell r="K575" t="str">
            <v>W/O ISSUE</v>
          </cell>
          <cell r="L575" t="str">
            <v>POWERHOUSE</v>
          </cell>
          <cell r="M575" t="str">
            <v>FCOMP</v>
          </cell>
          <cell r="N575" t="str">
            <v>JSP</v>
          </cell>
          <cell r="O575">
            <v>71.4983</v>
          </cell>
          <cell r="P575"/>
          <cell r="Q575">
            <v>97.4</v>
          </cell>
          <cell r="R575">
            <v>206</v>
          </cell>
          <cell r="S575" t="str">
            <v>NEW</v>
          </cell>
          <cell r="T575">
            <v>652780.93000000005</v>
          </cell>
          <cell r="U575">
            <v>57599.97</v>
          </cell>
          <cell r="V575"/>
          <cell r="W575">
            <v>0</v>
          </cell>
          <cell r="X575">
            <v>45422.365972222222</v>
          </cell>
          <cell r="Y575">
            <v>45426.62222222222</v>
          </cell>
          <cell r="Z575">
            <v>45422</v>
          </cell>
          <cell r="AA575">
            <v>45437</v>
          </cell>
          <cell r="AB575">
            <v>45437.440972222219</v>
          </cell>
          <cell r="AC575"/>
          <cell r="AD575">
            <v>15.07499999999709</v>
          </cell>
          <cell r="AE575">
            <v>10.818749999998545</v>
          </cell>
          <cell r="AF575">
            <v>-45437.440972222219</v>
          </cell>
          <cell r="AG575">
            <v>45439.983502102703</v>
          </cell>
          <cell r="AH575">
            <v>45448.481510070829</v>
          </cell>
          <cell r="AI575">
            <v>45472.365972222222</v>
          </cell>
          <cell r="AJ575">
            <v>0.54838043478250287</v>
          </cell>
          <cell r="AK575">
            <v>-1081.8438326719577</v>
          </cell>
          <cell r="AL575">
            <v>23</v>
          </cell>
          <cell r="AM575">
            <v>30</v>
          </cell>
          <cell r="AN575">
            <v>20.617529880478088</v>
          </cell>
          <cell r="AO575">
            <v>26.115537848605577</v>
          </cell>
          <cell r="AP575">
            <v>17.617529880478088</v>
          </cell>
          <cell r="AQ575">
            <v>42</v>
          </cell>
          <cell r="AR575">
            <v>33.6</v>
          </cell>
          <cell r="AS575">
            <v>28.6</v>
          </cell>
          <cell r="AT575">
            <v>45471.040972222218</v>
          </cell>
          <cell r="AU575">
            <v>45466.040972222218</v>
          </cell>
          <cell r="AV575"/>
          <cell r="AW575"/>
          <cell r="AX575"/>
          <cell r="AY575"/>
          <cell r="AZ575"/>
          <cell r="BA575"/>
          <cell r="BB575"/>
          <cell r="BC575"/>
          <cell r="BD575" t="str">
            <v>FOR AUDIT</v>
          </cell>
          <cell r="BE575" t="str">
            <v>PARTIALLY BILLED</v>
          </cell>
          <cell r="BF575">
            <v>45440.440972222219</v>
          </cell>
          <cell r="BG575">
            <v>397.55902777778101</v>
          </cell>
          <cell r="BH575">
            <v>45437</v>
          </cell>
          <cell r="BI575">
            <v>45838</v>
          </cell>
        </row>
        <row r="576">
          <cell r="E576" t="str">
            <v>R23187069</v>
          </cell>
          <cell r="F576" t="str">
            <v>33 PUCHERO, EDGAR, HMB</v>
          </cell>
          <cell r="G576" t="str">
            <v>PH-1, ST. LOUIE VILLAGE, LAS PINAS CITY</v>
          </cell>
          <cell r="H576" t="str">
            <v>LAS PIÑAS CITY</v>
          </cell>
          <cell r="I576" t="str">
            <v>PARAÑAQUE</v>
          </cell>
          <cell r="J576"/>
          <cell r="K576" t="str">
            <v>W/O ISSUE</v>
          </cell>
          <cell r="L576" t="str">
            <v>AVECO</v>
          </cell>
          <cell r="M576" t="str">
            <v>FCOMP</v>
          </cell>
          <cell r="N576" t="str">
            <v>RRG</v>
          </cell>
          <cell r="O576">
            <v>6.8307950000000002</v>
          </cell>
          <cell r="P576"/>
          <cell r="Q576">
            <v>9.5</v>
          </cell>
          <cell r="R576">
            <v>0</v>
          </cell>
          <cell r="S576" t="str">
            <v>PCA RELOC</v>
          </cell>
          <cell r="T576">
            <v>25060.09</v>
          </cell>
          <cell r="U576">
            <v>5500.86</v>
          </cell>
          <cell r="V576"/>
          <cell r="W576">
            <v>0</v>
          </cell>
          <cell r="X576">
            <v>45429.47152777778</v>
          </cell>
          <cell r="Y576">
            <v>45434.385416666664</v>
          </cell>
          <cell r="Z576">
            <v>45432</v>
          </cell>
          <cell r="AA576"/>
          <cell r="AB576">
            <v>45565</v>
          </cell>
          <cell r="AC576"/>
          <cell r="AD576">
            <v>135.52847222222044</v>
          </cell>
          <cell r="AE576">
            <v>130.61458333333576</v>
          </cell>
          <cell r="AF576">
            <v>-45565</v>
          </cell>
          <cell r="AG576">
            <v>45448.245721326166</v>
          </cell>
          <cell r="AH576">
            <v>45457.052172939068</v>
          </cell>
          <cell r="AI576">
            <v>45479.47152777778</v>
          </cell>
          <cell r="AJ576">
            <v>4.668202932098704</v>
          </cell>
          <cell r="AK576">
            <v>-1139.125</v>
          </cell>
          <cell r="AL576">
            <v>20</v>
          </cell>
          <cell r="AM576">
            <v>36</v>
          </cell>
          <cell r="AN576">
            <v>21.774193548387096</v>
          </cell>
          <cell r="AO576">
            <v>27.58064516129032</v>
          </cell>
          <cell r="AP576">
            <v>18.774193548387096</v>
          </cell>
          <cell r="AQ576">
            <v>40</v>
          </cell>
          <cell r="AR576">
            <v>32</v>
          </cell>
          <cell r="AS576">
            <v>27</v>
          </cell>
          <cell r="AT576">
            <v>45597</v>
          </cell>
          <cell r="AU576">
            <v>45592</v>
          </cell>
          <cell r="AV576"/>
          <cell r="AW576"/>
          <cell r="AX576"/>
          <cell r="AY576"/>
          <cell r="AZ576"/>
          <cell r="BA576"/>
          <cell r="BB576"/>
          <cell r="BC576"/>
          <cell r="BD576" t="str">
            <v>NO COC</v>
          </cell>
          <cell r="BE576"/>
          <cell r="BF576">
            <v>45568</v>
          </cell>
          <cell r="BG576">
            <v>-275</v>
          </cell>
          <cell r="BH576"/>
          <cell r="BI576"/>
        </row>
        <row r="577">
          <cell r="E577" t="str">
            <v>X24020614202</v>
          </cell>
          <cell r="F577" t="str">
            <v>AMPARO ARGANA NOFUNETE</v>
          </cell>
          <cell r="G577" t="str">
            <v>NATIONAL, ALABANG, MUNTINLUPA</v>
          </cell>
          <cell r="H577" t="str">
            <v>MUNTINLUPA CITY</v>
          </cell>
          <cell r="I577" t="str">
            <v>PARAÑAQUE</v>
          </cell>
          <cell r="J577"/>
          <cell r="K577" t="str">
            <v>W/O ISSUE</v>
          </cell>
          <cell r="L577" t="str">
            <v>POWERHOUSE</v>
          </cell>
          <cell r="M577" t="str">
            <v>FCOMP</v>
          </cell>
          <cell r="N577" t="str">
            <v>JSP</v>
          </cell>
          <cell r="O577">
            <v>33.819299999999998</v>
          </cell>
          <cell r="P577"/>
          <cell r="Q577">
            <v>46.13</v>
          </cell>
          <cell r="R577">
            <v>37.5</v>
          </cell>
          <cell r="S577" t="str">
            <v>NEW</v>
          </cell>
          <cell r="T577">
            <v>226138.58</v>
          </cell>
          <cell r="U577">
            <v>27233.77</v>
          </cell>
          <cell r="V577"/>
          <cell r="W577">
            <v>0</v>
          </cell>
          <cell r="X577">
            <v>45410.673611111109</v>
          </cell>
          <cell r="Y577">
            <v>45414.565972222219</v>
          </cell>
          <cell r="Z577">
            <v>45412</v>
          </cell>
          <cell r="AA577"/>
          <cell r="AB577">
            <v>45419.578472222223</v>
          </cell>
          <cell r="AC577"/>
          <cell r="AD577">
            <v>8.9048611111138598</v>
          </cell>
          <cell r="AE577">
            <v>5.0125000000043656</v>
          </cell>
          <cell r="AF577">
            <v>-45419.578472222223</v>
          </cell>
          <cell r="AG577">
            <v>45429.447804659496</v>
          </cell>
          <cell r="AH577">
            <v>45438.254256272397</v>
          </cell>
          <cell r="AI577">
            <v>45460.673611111109</v>
          </cell>
          <cell r="AJ577">
            <v>0.30672299382725521</v>
          </cell>
          <cell r="AK577">
            <v>-1135.4894618055555</v>
          </cell>
          <cell r="AL577">
            <v>20</v>
          </cell>
          <cell r="AM577">
            <v>36</v>
          </cell>
          <cell r="AN577">
            <v>21.774193548387096</v>
          </cell>
          <cell r="AO577">
            <v>27.58064516129032</v>
          </cell>
          <cell r="AP577">
            <v>18.774193548387096</v>
          </cell>
          <cell r="AQ577">
            <v>40</v>
          </cell>
          <cell r="AR577">
            <v>32</v>
          </cell>
          <cell r="AS577">
            <v>27</v>
          </cell>
          <cell r="AT577">
            <v>45451.578472222223</v>
          </cell>
          <cell r="AU577">
            <v>45446.578472222223</v>
          </cell>
          <cell r="AV577"/>
          <cell r="AW577"/>
          <cell r="AX577"/>
          <cell r="AY577"/>
          <cell r="AZ577"/>
          <cell r="BA577"/>
          <cell r="BB577"/>
          <cell r="BC577"/>
          <cell r="BD577" t="str">
            <v>NO COC</v>
          </cell>
          <cell r="BE577"/>
          <cell r="BF577">
            <v>45422.578472222223</v>
          </cell>
          <cell r="BG577">
            <v>-129.57847222222335</v>
          </cell>
          <cell r="BH577"/>
          <cell r="BI577"/>
        </row>
        <row r="578">
          <cell r="E578" t="str">
            <v>X23114561732</v>
          </cell>
          <cell r="F578" t="str">
            <v>CHRISTIAN REY TORRES YAMBING</v>
          </cell>
          <cell r="G578" t="str">
            <v>SANTIAGO LOOP, AYALA-ALABANG VILL, MUNTINLUPA</v>
          </cell>
          <cell r="H578" t="str">
            <v>MUNTINLUPA CITY</v>
          </cell>
          <cell r="I578" t="str">
            <v>PARAÑAQUE</v>
          </cell>
          <cell r="J578"/>
          <cell r="K578"/>
          <cell r="L578" t="str">
            <v>POWERHOUSE</v>
          </cell>
          <cell r="M578" t="str">
            <v>FCOMP</v>
          </cell>
          <cell r="N578" t="str">
            <v>JSP</v>
          </cell>
          <cell r="O578">
            <v>34.340000000000003</v>
          </cell>
          <cell r="P578"/>
          <cell r="Q578">
            <v>46.8</v>
          </cell>
          <cell r="R578">
            <v>83</v>
          </cell>
          <cell r="S578" t="str">
            <v>MODIFICATION</v>
          </cell>
          <cell r="T578">
            <v>264610.15000000002</v>
          </cell>
          <cell r="U578">
            <v>26782.31</v>
          </cell>
          <cell r="V578"/>
          <cell r="W578">
            <v>0</v>
          </cell>
          <cell r="X578">
            <v>45345.469444444447</v>
          </cell>
          <cell r="Y578">
            <v>45348.59097222222</v>
          </cell>
          <cell r="Z578">
            <v>45348</v>
          </cell>
          <cell r="AA578"/>
          <cell r="AB578">
            <v>45351.379166666666</v>
          </cell>
          <cell r="AC578"/>
          <cell r="AD578">
            <v>5.9097222222189885</v>
          </cell>
          <cell r="AE578">
            <v>2.7881944444452529</v>
          </cell>
          <cell r="AF578">
            <v>-45351.379166666666</v>
          </cell>
          <cell r="AG578">
            <v>45363.543824609733</v>
          </cell>
          <cell r="AH578">
            <v>45372.163659320482</v>
          </cell>
          <cell r="AI578">
            <v>45395.469444444447</v>
          </cell>
          <cell r="AJ578">
            <v>0.21031658496720518</v>
          </cell>
          <cell r="AK578">
            <v>-1133.7844791666666</v>
          </cell>
          <cell r="AL578">
            <v>20</v>
          </cell>
          <cell r="AM578">
            <v>34</v>
          </cell>
          <cell r="AN578">
            <v>21.074380165289259</v>
          </cell>
          <cell r="AO578">
            <v>26.694214876033058</v>
          </cell>
          <cell r="AP578">
            <v>18.074380165289259</v>
          </cell>
          <cell r="AQ578">
            <v>40</v>
          </cell>
          <cell r="AR578">
            <v>32</v>
          </cell>
          <cell r="AS578">
            <v>27</v>
          </cell>
          <cell r="AT578">
            <v>45383.379166666666</v>
          </cell>
          <cell r="AU578">
            <v>45378.379166666666</v>
          </cell>
          <cell r="AV578"/>
          <cell r="AW578"/>
          <cell r="AX578"/>
          <cell r="AY578"/>
          <cell r="AZ578"/>
          <cell r="BA578"/>
          <cell r="BB578"/>
          <cell r="BC578"/>
          <cell r="BD578" t="str">
            <v>NO COC</v>
          </cell>
          <cell r="BE578"/>
          <cell r="BF578">
            <v>45354.379166666666</v>
          </cell>
          <cell r="BG578">
            <v>-61.379166666665697</v>
          </cell>
          <cell r="BH578"/>
          <cell r="BI578"/>
        </row>
        <row r="579">
          <cell r="E579" t="str">
            <v>R22924403</v>
          </cell>
          <cell r="F579" t="str">
            <v>LAS PINAS GENERAL HOSPITAL AND SATELLITE TRAUMA CE, CBG</v>
          </cell>
          <cell r="G579" t="str">
            <v>QUIRINO, PULANGLUPA I, LAS PINAS CITY</v>
          </cell>
          <cell r="H579" t="str">
            <v>LAS PIÑAS CITY</v>
          </cell>
          <cell r="I579" t="str">
            <v>PARAÑAQUE</v>
          </cell>
          <cell r="J579"/>
          <cell r="K579" t="str">
            <v>W/O ISSUE</v>
          </cell>
          <cell r="L579" t="str">
            <v>AVECO</v>
          </cell>
          <cell r="M579" t="str">
            <v>FCOMP</v>
          </cell>
          <cell r="N579" t="str">
            <v>RRG</v>
          </cell>
          <cell r="O579">
            <v>64.448300000000003</v>
          </cell>
          <cell r="P579"/>
          <cell r="Q579">
            <v>96.15</v>
          </cell>
          <cell r="R579">
            <v>0</v>
          </cell>
          <cell r="S579" t="str">
            <v>PCA RELOC</v>
          </cell>
          <cell r="T579">
            <v>235090.39</v>
          </cell>
          <cell r="U579">
            <v>51898.78</v>
          </cell>
          <cell r="V579"/>
          <cell r="W579">
            <v>0</v>
          </cell>
          <cell r="X579">
            <v>45429.484027777777</v>
          </cell>
          <cell r="Y579">
            <v>45434.381249999999</v>
          </cell>
          <cell r="Z579">
            <v>45432</v>
          </cell>
          <cell r="AA579"/>
          <cell r="AB579">
            <v>45488.326388888891</v>
          </cell>
          <cell r="AC579"/>
          <cell r="AD579">
            <v>58.84236111111386</v>
          </cell>
          <cell r="AE579">
            <v>53.945138888891961</v>
          </cell>
          <cell r="AF579">
            <v>-45488.326388888891</v>
          </cell>
          <cell r="AG579">
            <v>45449.569529636516</v>
          </cell>
          <cell r="AH579">
            <v>45458.725663465506</v>
          </cell>
          <cell r="AI579">
            <v>45479.484027777777</v>
          </cell>
          <cell r="AJ579">
            <v>1.9116660795760421</v>
          </cell>
          <cell r="AK579">
            <v>-1083.0553902116403</v>
          </cell>
          <cell r="AL579">
            <v>23</v>
          </cell>
          <cell r="AM579">
            <v>36</v>
          </cell>
          <cell r="AN579">
            <v>23.085501858736059</v>
          </cell>
          <cell r="AO579">
            <v>29.241635687732341</v>
          </cell>
          <cell r="AP579">
            <v>20.085501858736059</v>
          </cell>
          <cell r="AQ579">
            <v>42</v>
          </cell>
          <cell r="AR579">
            <v>33.6</v>
          </cell>
          <cell r="AS579">
            <v>28.6</v>
          </cell>
          <cell r="AT579">
            <v>45521.926388888889</v>
          </cell>
          <cell r="AU579">
            <v>45516.926388888889</v>
          </cell>
          <cell r="AV579"/>
          <cell r="AW579"/>
          <cell r="AX579"/>
          <cell r="AY579"/>
          <cell r="AZ579"/>
          <cell r="BA579"/>
          <cell r="BB579"/>
          <cell r="BC579"/>
          <cell r="BD579" t="str">
            <v>NO COC</v>
          </cell>
          <cell r="BE579"/>
          <cell r="BF579">
            <v>45491.326388888891</v>
          </cell>
          <cell r="BG579">
            <v>-198.32638888889051</v>
          </cell>
          <cell r="BH579"/>
          <cell r="BI579"/>
        </row>
        <row r="580">
          <cell r="E580" t="str">
            <v>X24041163995</v>
          </cell>
          <cell r="F580" t="str">
            <v>ANIELYN OCAMPO BALICUDIONG</v>
          </cell>
          <cell r="G580" t="str">
            <v>GEN. TIRONA, HABAY I, BACOOR</v>
          </cell>
          <cell r="H580" t="str">
            <v>BACOOR CITY</v>
          </cell>
          <cell r="I580" t="str">
            <v>DASMA</v>
          </cell>
          <cell r="J580" t="str">
            <v>meter Aug 15 with SSP at Dasma</v>
          </cell>
          <cell r="K580" t="str">
            <v>W/O ISSUE</v>
          </cell>
          <cell r="L580" t="str">
            <v>POWERHOUSE</v>
          </cell>
          <cell r="M580" t="str">
            <v>FCOMP</v>
          </cell>
          <cell r="N580" t="str">
            <v>JSP</v>
          </cell>
          <cell r="O580">
            <v>33.037300000000002</v>
          </cell>
          <cell r="P580"/>
          <cell r="Q580">
            <v>44.78</v>
          </cell>
          <cell r="R580">
            <v>62</v>
          </cell>
          <cell r="S580" t="str">
            <v>NEW</v>
          </cell>
          <cell r="T580">
            <v>249725.48</v>
          </cell>
          <cell r="U580">
            <v>26628.28</v>
          </cell>
          <cell r="V580"/>
          <cell r="W580">
            <v>0</v>
          </cell>
          <cell r="X580">
            <v>45506.652777777781</v>
          </cell>
          <cell r="Y580">
            <v>45512.397222222222</v>
          </cell>
          <cell r="Z580">
            <v>45511</v>
          </cell>
          <cell r="AA580"/>
          <cell r="AB580">
            <v>45519.556944444441</v>
          </cell>
          <cell r="AC580"/>
          <cell r="AD580">
            <v>12.904166666659876</v>
          </cell>
          <cell r="AE580">
            <v>7.1597222222189885</v>
          </cell>
          <cell r="AF580">
            <v>-45519.556944444441</v>
          </cell>
          <cell r="AG580">
            <v>45524.727157943067</v>
          </cell>
          <cell r="AH580">
            <v>45533.346992653816</v>
          </cell>
          <cell r="AI580">
            <v>45556.652777777781</v>
          </cell>
          <cell r="AJ580">
            <v>0.45923651960760148</v>
          </cell>
          <cell r="AK580">
            <v>-1137.988923611111</v>
          </cell>
          <cell r="AL580">
            <v>20</v>
          </cell>
          <cell r="AM580">
            <v>34</v>
          </cell>
          <cell r="AN580">
            <v>21.074380165289259</v>
          </cell>
          <cell r="AO580">
            <v>26.694214876033058</v>
          </cell>
          <cell r="AP580">
            <v>18.074380165289259</v>
          </cell>
          <cell r="AQ580">
            <v>40</v>
          </cell>
          <cell r="AR580">
            <v>32</v>
          </cell>
          <cell r="AS580">
            <v>27</v>
          </cell>
          <cell r="AT580">
            <v>45551.556944444441</v>
          </cell>
          <cell r="AU580">
            <v>45546.556944444441</v>
          </cell>
          <cell r="AV580"/>
          <cell r="AW580"/>
          <cell r="AX580"/>
          <cell r="AY580"/>
          <cell r="AZ580"/>
          <cell r="BA580"/>
          <cell r="BB580"/>
          <cell r="BC580"/>
          <cell r="BD580" t="str">
            <v>NO COC</v>
          </cell>
          <cell r="BE580"/>
          <cell r="BF580">
            <v>45522.556944444441</v>
          </cell>
          <cell r="BG580">
            <v>-229.55694444444089</v>
          </cell>
          <cell r="BH580"/>
          <cell r="BI580"/>
        </row>
        <row r="581">
          <cell r="E581" t="str">
            <v>X24020641719</v>
          </cell>
          <cell r="F581" t="str">
            <v>KAISHU JAPANESE RESTAURANT CORP.</v>
          </cell>
          <cell r="G581" t="str">
            <v>QUIRINO, TAMBO, PARANAQUE</v>
          </cell>
          <cell r="H581" t="str">
            <v>PARAÑAQUE CITY</v>
          </cell>
          <cell r="I581" t="str">
            <v>PARAÑAQUE</v>
          </cell>
          <cell r="J581" t="str">
            <v>SSP June 11</v>
          </cell>
          <cell r="K581" t="str">
            <v>W/O ISSUE</v>
          </cell>
          <cell r="L581" t="str">
            <v>POWERHOUSE</v>
          </cell>
          <cell r="M581" t="str">
            <v>FCOMP</v>
          </cell>
          <cell r="N581" t="str">
            <v>JSP</v>
          </cell>
          <cell r="O581">
            <v>115.1399</v>
          </cell>
          <cell r="P581"/>
          <cell r="Q581">
            <v>158.72999999999999</v>
          </cell>
          <cell r="R581">
            <v>51</v>
          </cell>
          <cell r="S581" t="str">
            <v>NEW</v>
          </cell>
          <cell r="T581">
            <v>418952.92</v>
          </cell>
          <cell r="U581">
            <v>90832.12</v>
          </cell>
          <cell r="V581">
            <v>7392.42</v>
          </cell>
          <cell r="W581">
            <v>8.1385527498422372E-2</v>
          </cell>
          <cell r="X581">
            <v>45429.643055555556</v>
          </cell>
          <cell r="Y581">
            <v>45434.381944444445</v>
          </cell>
          <cell r="Z581">
            <v>45433</v>
          </cell>
          <cell r="AA581"/>
          <cell r="AB581">
            <v>45454.673611111109</v>
          </cell>
          <cell r="AC581"/>
          <cell r="AD581">
            <v>25.030555555553292</v>
          </cell>
          <cell r="AE581">
            <v>20.291666666664241</v>
          </cell>
          <cell r="AF581">
            <v>-45454.673611111109</v>
          </cell>
          <cell r="AG581">
            <v>45449.988125978089</v>
          </cell>
          <cell r="AH581">
            <v>45459.213478090765</v>
          </cell>
          <cell r="AI581">
            <v>45479.643055555556</v>
          </cell>
          <cell r="AJ581">
            <v>0.80414906988429125</v>
          </cell>
          <cell r="AK581">
            <v>-1033.0607638888889</v>
          </cell>
          <cell r="AL581">
            <v>26</v>
          </cell>
          <cell r="AM581">
            <v>34</v>
          </cell>
          <cell r="AN581">
            <v>23.345070422535212</v>
          </cell>
          <cell r="AO581">
            <v>29.570422535211268</v>
          </cell>
          <cell r="AP581">
            <v>20.345070422535212</v>
          </cell>
          <cell r="AQ581">
            <v>44</v>
          </cell>
          <cell r="AR581">
            <v>35.200000000000003</v>
          </cell>
          <cell r="AS581">
            <v>30.200000000000003</v>
          </cell>
          <cell r="AT581">
            <v>45489.873611111107</v>
          </cell>
          <cell r="AU581">
            <v>45484.873611111107</v>
          </cell>
          <cell r="AV581"/>
          <cell r="AW581"/>
          <cell r="AX581"/>
          <cell r="AY581"/>
          <cell r="AZ581"/>
          <cell r="BA581"/>
          <cell r="BB581"/>
          <cell r="BC581"/>
          <cell r="BD581" t="str">
            <v>NO COC</v>
          </cell>
          <cell r="BE581" t="str">
            <v>PARTIALLY BILLED</v>
          </cell>
          <cell r="BF581">
            <v>45457.673611111109</v>
          </cell>
          <cell r="BG581">
            <v>-164.67361111110949</v>
          </cell>
          <cell r="BH581"/>
          <cell r="BI581"/>
        </row>
        <row r="582">
          <cell r="E582" t="str">
            <v>X23104185111</v>
          </cell>
          <cell r="F582" t="str">
            <v>TRANS-GLOBAL CONSOLIDATORS, INC.</v>
          </cell>
          <cell r="G582" t="str">
            <v>PASCOR, STO. NINO, PARANAQUE</v>
          </cell>
          <cell r="H582" t="str">
            <v>PARAÑAQUE CITY</v>
          </cell>
          <cell r="I582" t="str">
            <v>PARAÑAQUE</v>
          </cell>
          <cell r="J582"/>
          <cell r="K582" t="str">
            <v>W/O ISSUE</v>
          </cell>
          <cell r="L582" t="str">
            <v>POWERHOUSE</v>
          </cell>
          <cell r="M582" t="str">
            <v>FCOMP</v>
          </cell>
          <cell r="N582" t="str">
            <v>JSP</v>
          </cell>
          <cell r="O582">
            <v>32.21</v>
          </cell>
          <cell r="P582"/>
          <cell r="Q582">
            <v>44.13</v>
          </cell>
          <cell r="R582">
            <v>73</v>
          </cell>
          <cell r="S582" t="str">
            <v>NEW</v>
          </cell>
          <cell r="T582">
            <v>70936.2</v>
          </cell>
          <cell r="U582">
            <v>25937.9</v>
          </cell>
          <cell r="V582"/>
          <cell r="W582">
            <v>0</v>
          </cell>
          <cell r="X582">
            <v>45440.634027777778</v>
          </cell>
          <cell r="Y582">
            <v>45443.440972222219</v>
          </cell>
          <cell r="Z582">
            <v>45442</v>
          </cell>
          <cell r="AA582"/>
          <cell r="AB582">
            <v>45450.599305555559</v>
          </cell>
          <cell r="AC582"/>
          <cell r="AD582">
            <v>9.9652777777810115</v>
          </cell>
          <cell r="AE582">
            <v>7.1583333333401242</v>
          </cell>
          <cell r="AF582">
            <v>-45450.599305555559</v>
          </cell>
          <cell r="AG582">
            <v>45458.708407943064</v>
          </cell>
          <cell r="AH582">
            <v>45467.328242653814</v>
          </cell>
          <cell r="AI582">
            <v>45490.634027777778</v>
          </cell>
          <cell r="AJ582">
            <v>0.35464665032691245</v>
          </cell>
          <cell r="AK582">
            <v>-1136.264982638889</v>
          </cell>
          <cell r="AL582">
            <v>20</v>
          </cell>
          <cell r="AM582">
            <v>34</v>
          </cell>
          <cell r="AN582">
            <v>21.074380165289259</v>
          </cell>
          <cell r="AO582">
            <v>26.694214876033058</v>
          </cell>
          <cell r="AP582">
            <v>18.074380165289259</v>
          </cell>
          <cell r="AQ582">
            <v>40</v>
          </cell>
          <cell r="AR582">
            <v>32</v>
          </cell>
          <cell r="AS582">
            <v>27</v>
          </cell>
          <cell r="AT582">
            <v>45482.599305555559</v>
          </cell>
          <cell r="AU582">
            <v>45477.599305555559</v>
          </cell>
          <cell r="AV582"/>
          <cell r="AW582"/>
          <cell r="AX582"/>
          <cell r="AY582"/>
          <cell r="AZ582"/>
          <cell r="BA582"/>
          <cell r="BB582"/>
          <cell r="BC582"/>
          <cell r="BD582" t="str">
            <v>NO COC</v>
          </cell>
          <cell r="BE582"/>
          <cell r="BF582">
            <v>45453.599305555559</v>
          </cell>
          <cell r="BG582">
            <v>-160.59930555555911</v>
          </cell>
          <cell r="BH582"/>
          <cell r="BI582"/>
        </row>
        <row r="583">
          <cell r="E583" t="str">
            <v>X24051646575</v>
          </cell>
          <cell r="F583" t="str">
            <v>1024 CONSTRUCTION &amp; DEVELOPMENT CORPORATION</v>
          </cell>
          <cell r="G583" t="str">
            <v>SANTIAGO, SANTIAGO, GENERAL TRIAS</v>
          </cell>
          <cell r="H583" t="str">
            <v>GENERAL TRIAS</v>
          </cell>
          <cell r="I583" t="str">
            <v>DASMA</v>
          </cell>
          <cell r="J583"/>
          <cell r="K583"/>
          <cell r="L583" t="str">
            <v>AVECO</v>
          </cell>
          <cell r="M583" t="str">
            <v>FCOMP</v>
          </cell>
          <cell r="N583" t="str">
            <v>RRG</v>
          </cell>
          <cell r="O583">
            <v>53.94</v>
          </cell>
          <cell r="P583"/>
          <cell r="Q583">
            <v>92.4</v>
          </cell>
          <cell r="R583">
            <v>296</v>
          </cell>
          <cell r="S583" t="str">
            <v>NEW</v>
          </cell>
          <cell r="T583">
            <v>156966.62</v>
          </cell>
          <cell r="U583">
            <v>43436.68</v>
          </cell>
          <cell r="V583"/>
          <cell r="W583">
            <v>0</v>
          </cell>
          <cell r="X583">
            <v>45433.577777777777</v>
          </cell>
          <cell r="Y583">
            <v>45433.577777777777</v>
          </cell>
          <cell r="Z583">
            <v>45436</v>
          </cell>
          <cell r="AA583"/>
          <cell r="AB583">
            <v>45441.300694444442</v>
          </cell>
          <cell r="AC583"/>
          <cell r="AD583">
            <v>7.7229166666656965</v>
          </cell>
          <cell r="AE583">
            <v>7.7229166666656965</v>
          </cell>
          <cell r="AF583">
            <v>-45441.300694444442</v>
          </cell>
          <cell r="AG583">
            <v>45451.195307658258</v>
          </cell>
          <cell r="AH583">
            <v>45459.693315626384</v>
          </cell>
          <cell r="AI583">
            <v>45483.577777777777</v>
          </cell>
          <cell r="AJ583">
            <v>0.2809350845410275</v>
          </cell>
          <cell r="AK583">
            <v>-1081.9357308201058</v>
          </cell>
          <cell r="AL583">
            <v>23</v>
          </cell>
          <cell r="AM583">
            <v>30</v>
          </cell>
          <cell r="AN583">
            <v>20.617529880478088</v>
          </cell>
          <cell r="AO583">
            <v>26.115537848605577</v>
          </cell>
          <cell r="AP583">
            <v>17.617529880478088</v>
          </cell>
          <cell r="AQ583">
            <v>42</v>
          </cell>
          <cell r="AR583">
            <v>33.6</v>
          </cell>
          <cell r="AS583">
            <v>28.6</v>
          </cell>
          <cell r="AT583">
            <v>45474.900694444441</v>
          </cell>
          <cell r="AU583">
            <v>45469.900694444441</v>
          </cell>
          <cell r="AV583"/>
          <cell r="AW583"/>
          <cell r="AX583"/>
          <cell r="AY583"/>
          <cell r="AZ583"/>
          <cell r="BA583"/>
          <cell r="BB583"/>
          <cell r="BC583"/>
          <cell r="BD583" t="str">
            <v>NO COC</v>
          </cell>
          <cell r="BE583"/>
          <cell r="BF583">
            <v>45444.300694444442</v>
          </cell>
          <cell r="BG583">
            <v>-151.30069444444234</v>
          </cell>
          <cell r="BH583"/>
          <cell r="BI583"/>
        </row>
        <row r="584">
          <cell r="E584" t="str">
            <v>P2101102681</v>
          </cell>
          <cell r="F584" t="str">
            <v>MN_MAJOR, Loadsplit from 75kVA : [033103|WA352178|CV7-0400|47XD|]</v>
          </cell>
          <cell r="G584" t="str">
            <v>VIVA IL PAPA ITALIA 500-BF HOMES TALON II LAS PINAS CITY</v>
          </cell>
          <cell r="H584" t="str">
            <v>LAS PIÑAS CITY</v>
          </cell>
          <cell r="I584" t="str">
            <v>PARAÑAQUE</v>
          </cell>
          <cell r="J584"/>
          <cell r="K584" t="str">
            <v>W/O ISSUE</v>
          </cell>
          <cell r="L584" t="str">
            <v>CHALLENGER</v>
          </cell>
          <cell r="M584" t="str">
            <v>FCOMP</v>
          </cell>
          <cell r="N584" t="str">
            <v>JSP</v>
          </cell>
          <cell r="O584">
            <v>35.689100000000003</v>
          </cell>
          <cell r="P584"/>
          <cell r="Q584">
            <v>25.37</v>
          </cell>
          <cell r="R584">
            <v>0</v>
          </cell>
          <cell r="S584" t="str">
            <v>OLDT</v>
          </cell>
          <cell r="T584">
            <v>191713.87</v>
          </cell>
          <cell r="U584">
            <v>25894.960000000003</v>
          </cell>
          <cell r="V584"/>
          <cell r="W584">
            <v>0</v>
          </cell>
          <cell r="X584">
            <v>44753.637499999997</v>
          </cell>
          <cell r="Y584">
            <v>44754.609722222223</v>
          </cell>
          <cell r="Z584">
            <v>44958</v>
          </cell>
          <cell r="AA584"/>
          <cell r="AB584">
            <v>45622</v>
          </cell>
          <cell r="AC584"/>
          <cell r="AD584">
            <v>868.36250000000291</v>
          </cell>
          <cell r="AE584">
            <v>867.39027777777665</v>
          </cell>
          <cell r="AF584">
            <v>-45622</v>
          </cell>
          <cell r="AG584">
            <v>44772.411693548383</v>
          </cell>
          <cell r="AH584">
            <v>44781.218145161285</v>
          </cell>
          <cell r="AI584">
            <v>44803.637499999997</v>
          </cell>
          <cell r="AJ584">
            <v>29.910263888888984</v>
          </cell>
          <cell r="AK584">
            <v>-1140.55</v>
          </cell>
          <cell r="AL584">
            <v>20</v>
          </cell>
          <cell r="AM584">
            <v>36</v>
          </cell>
          <cell r="AN584">
            <v>21.774193548387096</v>
          </cell>
          <cell r="AO584">
            <v>27.58064516129032</v>
          </cell>
          <cell r="AP584">
            <v>18.774193548387096</v>
          </cell>
          <cell r="AQ584">
            <v>40</v>
          </cell>
          <cell r="AR584">
            <v>32</v>
          </cell>
          <cell r="AS584">
            <v>27</v>
          </cell>
          <cell r="AT584">
            <v>45654</v>
          </cell>
          <cell r="AU584">
            <v>45649</v>
          </cell>
          <cell r="AV584"/>
          <cell r="AW584"/>
          <cell r="AX584"/>
          <cell r="AY584"/>
          <cell r="AZ584"/>
          <cell r="BA584"/>
          <cell r="BB584"/>
          <cell r="BC584"/>
          <cell r="BD584" t="str">
            <v>NO COC</v>
          </cell>
          <cell r="BE584"/>
          <cell r="BF584">
            <v>45625</v>
          </cell>
          <cell r="BG584">
            <v>-332</v>
          </cell>
          <cell r="BH584"/>
          <cell r="BI584"/>
        </row>
        <row r="585">
          <cell r="E585" t="str">
            <v>X24030853836</v>
          </cell>
          <cell r="F585" t="str">
            <v>DITO TELECOMMUNITY CORPORATION</v>
          </cell>
          <cell r="G585" t="str">
            <v>DR. A SANTOS, SAN DIONISIO, PARANAQUE</v>
          </cell>
          <cell r="H585" t="str">
            <v>PARAÑAQUE CITY</v>
          </cell>
          <cell r="I585" t="str">
            <v>PARAÑAQUE</v>
          </cell>
          <cell r="J585"/>
          <cell r="K585" t="str">
            <v>W/O ISSUE</v>
          </cell>
          <cell r="L585" t="str">
            <v>POWERHOUSE</v>
          </cell>
          <cell r="M585" t="str">
            <v>CLOSED-CAN</v>
          </cell>
          <cell r="N585" t="str">
            <v>JSP</v>
          </cell>
          <cell r="O585">
            <v>35.466799999999999</v>
          </cell>
          <cell r="P585"/>
          <cell r="Q585">
            <v>48.57</v>
          </cell>
          <cell r="R585">
            <v>31</v>
          </cell>
          <cell r="S585" t="str">
            <v>NEW</v>
          </cell>
          <cell r="T585">
            <v>253350.8</v>
          </cell>
          <cell r="U585">
            <v>28560.47</v>
          </cell>
          <cell r="V585"/>
          <cell r="W585">
            <v>0</v>
          </cell>
          <cell r="X585">
            <v>45436.402777777781</v>
          </cell>
          <cell r="Y585">
            <v>45436.402777777781</v>
          </cell>
          <cell r="Z585">
            <v>45440</v>
          </cell>
          <cell r="AA585"/>
          <cell r="AB585"/>
          <cell r="AC585"/>
          <cell r="AD585">
            <v>-45436.402777777781</v>
          </cell>
          <cell r="AE585">
            <v>-45436.402777777781</v>
          </cell>
          <cell r="AF585">
            <v>0</v>
          </cell>
          <cell r="AG585">
            <v>45455.176971326167</v>
          </cell>
          <cell r="AH585">
            <v>45463.983422939069</v>
          </cell>
          <cell r="AI585">
            <v>45486.402777777781</v>
          </cell>
          <cell r="AJ585">
            <v>-1565.031651234568</v>
          </cell>
          <cell r="AK585">
            <v>0</v>
          </cell>
          <cell r="AL585">
            <v>20</v>
          </cell>
          <cell r="AM585">
            <v>36</v>
          </cell>
          <cell r="AN585">
            <v>21.774193548387096</v>
          </cell>
          <cell r="AO585">
            <v>27.58064516129032</v>
          </cell>
          <cell r="AP585">
            <v>18.774193548387096</v>
          </cell>
          <cell r="AQ585">
            <v>40</v>
          </cell>
          <cell r="AR585">
            <v>32</v>
          </cell>
          <cell r="AS585">
            <v>27</v>
          </cell>
          <cell r="AT585">
            <v>32</v>
          </cell>
          <cell r="AU585">
            <v>27</v>
          </cell>
          <cell r="AV585"/>
          <cell r="AW585"/>
          <cell r="AX585"/>
          <cell r="AY585"/>
          <cell r="AZ585"/>
          <cell r="BA585"/>
          <cell r="BB585"/>
          <cell r="BC585"/>
          <cell r="BD585"/>
          <cell r="BE585"/>
          <cell r="BF585">
            <v>3</v>
          </cell>
          <cell r="BG585">
            <v>0</v>
          </cell>
          <cell r="BH585"/>
          <cell r="BI585"/>
        </row>
        <row r="586">
          <cell r="E586" t="str">
            <v>X24010012133</v>
          </cell>
          <cell r="F586" t="str">
            <v>LAGUNA AIR PRODUCT CORPORATION</v>
          </cell>
          <cell r="G586" t="str">
            <v>JERUSALEM, BF HOMES MARTINVILLE SUBD, LAS PINAS CITY</v>
          </cell>
          <cell r="H586" t="str">
            <v>LAS PIÑAS CITY</v>
          </cell>
          <cell r="I586" t="str">
            <v>PARAÑAQUE</v>
          </cell>
          <cell r="J586" t="str">
            <v>for sched</v>
          </cell>
          <cell r="K586" t="str">
            <v>W/O ISSUE</v>
          </cell>
          <cell r="L586" t="str">
            <v>POWERHOUSE</v>
          </cell>
          <cell r="M586" t="str">
            <v>FCOMP</v>
          </cell>
          <cell r="N586" t="str">
            <v>JSP</v>
          </cell>
          <cell r="O586">
            <v>11.363300000000001</v>
          </cell>
          <cell r="P586"/>
          <cell r="Q586">
            <v>43.72</v>
          </cell>
          <cell r="R586">
            <v>30</v>
          </cell>
          <cell r="S586" t="str">
            <v>NEW</v>
          </cell>
          <cell r="T586">
            <v>225683.79</v>
          </cell>
          <cell r="U586">
            <v>24924.519999999997</v>
          </cell>
          <cell r="V586"/>
          <cell r="W586">
            <v>0</v>
          </cell>
          <cell r="X586">
            <v>45362.65625</v>
          </cell>
          <cell r="Y586">
            <v>45365.621527777781</v>
          </cell>
          <cell r="Z586">
            <v>45365</v>
          </cell>
          <cell r="AA586"/>
          <cell r="AB586">
            <v>45374.503472222219</v>
          </cell>
          <cell r="AC586"/>
          <cell r="AD586">
            <v>11.847222222218988</v>
          </cell>
          <cell r="AE586">
            <v>8.8819444444379769</v>
          </cell>
          <cell r="AF586">
            <v>-45374.503472222219</v>
          </cell>
          <cell r="AG586">
            <v>45381.430443548386</v>
          </cell>
          <cell r="AH586">
            <v>45390.236895161288</v>
          </cell>
          <cell r="AI586">
            <v>45412.65625</v>
          </cell>
          <cell r="AJ586">
            <v>0.40807098765420957</v>
          </cell>
          <cell r="AK586">
            <v>-1134.3625868055556</v>
          </cell>
          <cell r="AL586">
            <v>20</v>
          </cell>
          <cell r="AM586">
            <v>36</v>
          </cell>
          <cell r="AN586">
            <v>21.774193548387096</v>
          </cell>
          <cell r="AO586">
            <v>27.58064516129032</v>
          </cell>
          <cell r="AP586">
            <v>18.774193548387096</v>
          </cell>
          <cell r="AQ586">
            <v>40</v>
          </cell>
          <cell r="AR586">
            <v>32</v>
          </cell>
          <cell r="AS586">
            <v>27</v>
          </cell>
          <cell r="AT586">
            <v>45406.503472222219</v>
          </cell>
          <cell r="AU586">
            <v>45401.503472222219</v>
          </cell>
          <cell r="AV586"/>
          <cell r="AW586"/>
          <cell r="AX586"/>
          <cell r="AY586"/>
          <cell r="AZ586"/>
          <cell r="BA586"/>
          <cell r="BB586"/>
          <cell r="BC586"/>
          <cell r="BD586" t="str">
            <v>ON GOING MAT RETURN</v>
          </cell>
          <cell r="BE586"/>
          <cell r="BF586">
            <v>45377.503472222219</v>
          </cell>
          <cell r="BG586">
            <v>-84.503472222218988</v>
          </cell>
          <cell r="BH586"/>
          <cell r="BI586"/>
        </row>
        <row r="587">
          <cell r="E587" t="str">
            <v>R23201866</v>
          </cell>
          <cell r="F587" t="str">
            <v>DPWH DEO LAS PINAS-MUNTI</v>
          </cell>
          <cell r="G587">
            <v>720779</v>
          </cell>
          <cell r="H587" t="str">
            <v>LAS PIÑAS CITY</v>
          </cell>
          <cell r="I587" t="str">
            <v>PARAÑAQUE</v>
          </cell>
          <cell r="J587" t="str">
            <v>pole for installation was cancelled due to DPWH activity; with go signal already</v>
          </cell>
          <cell r="K587" t="str">
            <v>W/O ISSUE</v>
          </cell>
          <cell r="L587" t="str">
            <v>AVECO</v>
          </cell>
          <cell r="M587" t="str">
            <v>FCOMP</v>
          </cell>
          <cell r="N587" t="str">
            <v>RRG</v>
          </cell>
          <cell r="O587">
            <v>20.54</v>
          </cell>
          <cell r="P587"/>
          <cell r="Q587">
            <v>35.68</v>
          </cell>
          <cell r="R587">
            <v>0</v>
          </cell>
          <cell r="S587" t="str">
            <v>POLE RELOC</v>
          </cell>
          <cell r="T587">
            <v>123537.78</v>
          </cell>
          <cell r="U587">
            <v>16540.349999999999</v>
          </cell>
          <cell r="V587"/>
          <cell r="W587">
            <v>0</v>
          </cell>
          <cell r="X587">
            <v>45439.627083333333</v>
          </cell>
          <cell r="Y587">
            <v>45443.43472222222</v>
          </cell>
          <cell r="Z587">
            <v>45442</v>
          </cell>
          <cell r="AA587"/>
          <cell r="AB587">
            <v>45492.329861111109</v>
          </cell>
          <cell r="AC587"/>
          <cell r="AD587">
            <v>52.702777777776646</v>
          </cell>
          <cell r="AE587">
            <v>48.895138888889051</v>
          </cell>
          <cell r="AF587">
            <v>-45492.329861111109</v>
          </cell>
          <cell r="AG587">
            <v>45458.401276881719</v>
          </cell>
          <cell r="AH587">
            <v>45467.207728494621</v>
          </cell>
          <cell r="AI587">
            <v>45489.627083333333</v>
          </cell>
          <cell r="AJ587">
            <v>1.8153179012345291</v>
          </cell>
          <cell r="AK587">
            <v>-1137.3082465277778</v>
          </cell>
          <cell r="AL587">
            <v>20</v>
          </cell>
          <cell r="AM587">
            <v>36</v>
          </cell>
          <cell r="AN587">
            <v>21.774193548387096</v>
          </cell>
          <cell r="AO587">
            <v>27.58064516129032</v>
          </cell>
          <cell r="AP587">
            <v>18.774193548387096</v>
          </cell>
          <cell r="AQ587">
            <v>40</v>
          </cell>
          <cell r="AR587">
            <v>32</v>
          </cell>
          <cell r="AS587">
            <v>27</v>
          </cell>
          <cell r="AT587">
            <v>45524.329861111109</v>
          </cell>
          <cell r="AU587">
            <v>45519.329861111109</v>
          </cell>
          <cell r="AV587"/>
          <cell r="AW587"/>
          <cell r="AX587"/>
          <cell r="AY587"/>
          <cell r="AZ587"/>
          <cell r="BA587"/>
          <cell r="BB587"/>
          <cell r="BC587"/>
          <cell r="BD587" t="str">
            <v>NO COC</v>
          </cell>
          <cell r="BE587"/>
          <cell r="BF587">
            <v>45495.329861111109</v>
          </cell>
          <cell r="BG587">
            <v>-202.32986111110949</v>
          </cell>
          <cell r="BH587"/>
          <cell r="BI587"/>
        </row>
        <row r="588">
          <cell r="E588" t="str">
            <v>X24051671686</v>
          </cell>
          <cell r="F588" t="str">
            <v>21TH CONSTRUCTION DEVELOPMENT CORPORATION</v>
          </cell>
          <cell r="G588" t="str">
            <v>DR. A SANTOS, SAN DIONISIO, PARANAQUE</v>
          </cell>
          <cell r="H588" t="str">
            <v>PARAÑAQUE CITY</v>
          </cell>
          <cell r="I588" t="str">
            <v>PARAÑAQUE</v>
          </cell>
          <cell r="J588"/>
          <cell r="K588" t="str">
            <v>W/O ISSUE</v>
          </cell>
          <cell r="L588" t="str">
            <v>ECOM</v>
          </cell>
          <cell r="M588" t="str">
            <v>FCOMP</v>
          </cell>
          <cell r="N588" t="str">
            <v>RRG</v>
          </cell>
          <cell r="O588">
            <v>20.720000000000002</v>
          </cell>
          <cell r="P588"/>
          <cell r="Q588">
            <v>62.12</v>
          </cell>
          <cell r="R588">
            <v>0</v>
          </cell>
          <cell r="S588" t="str">
            <v>TERMINATION</v>
          </cell>
          <cell r="T588">
            <v>41180.769999999997</v>
          </cell>
          <cell r="U588">
            <v>36704.47</v>
          </cell>
          <cell r="V588"/>
          <cell r="W588">
            <v>0</v>
          </cell>
          <cell r="X588">
            <v>45440.634722222225</v>
          </cell>
          <cell r="Y588">
            <v>45447.574999999997</v>
          </cell>
          <cell r="Z588">
            <v>45444</v>
          </cell>
          <cell r="AA588"/>
          <cell r="AB588">
            <v>45485.450694444444</v>
          </cell>
          <cell r="AC588"/>
          <cell r="AD588">
            <v>44.815972222218988</v>
          </cell>
          <cell r="AE588">
            <v>37.875694444446708</v>
          </cell>
          <cell r="AF588">
            <v>-45485.450694444444</v>
          </cell>
          <cell r="AG588">
            <v>45460.720224080964</v>
          </cell>
          <cell r="AH588">
            <v>45469.876357909954</v>
          </cell>
          <cell r="AI588">
            <v>45490.634722222225</v>
          </cell>
          <cell r="AJ588">
            <v>1.4559778415189502</v>
          </cell>
          <cell r="AK588">
            <v>-1082.9869212962963</v>
          </cell>
          <cell r="AL588">
            <v>23</v>
          </cell>
          <cell r="AM588">
            <v>36</v>
          </cell>
          <cell r="AN588">
            <v>23.085501858736059</v>
          </cell>
          <cell r="AO588">
            <v>29.241635687732341</v>
          </cell>
          <cell r="AP588">
            <v>20.085501858736059</v>
          </cell>
          <cell r="AQ588">
            <v>42</v>
          </cell>
          <cell r="AR588">
            <v>33.6</v>
          </cell>
          <cell r="AS588">
            <v>28.6</v>
          </cell>
          <cell r="AT588">
            <v>45519.050694444442</v>
          </cell>
          <cell r="AU588">
            <v>45514.050694444442</v>
          </cell>
          <cell r="AV588"/>
          <cell r="AW588"/>
          <cell r="AX588"/>
          <cell r="AY588"/>
          <cell r="AZ588"/>
          <cell r="BA588"/>
          <cell r="BB588"/>
          <cell r="BC588"/>
          <cell r="BD588" t="str">
            <v>NO COC</v>
          </cell>
          <cell r="BE588"/>
          <cell r="BF588">
            <v>45488.450694444444</v>
          </cell>
          <cell r="BG588">
            <v>-195.4506944444438</v>
          </cell>
          <cell r="BH588"/>
          <cell r="BI588"/>
        </row>
        <row r="589">
          <cell r="E589" t="str">
            <v>X24020557149</v>
          </cell>
          <cell r="F589" t="str">
            <v>UNIVERSAL TECHNO PIPING CORPORATION</v>
          </cell>
          <cell r="G589" t="str">
            <v>CAPITOLINE HILLS, ITALIA 500-BF HOMES, LAS PINAS CITY</v>
          </cell>
          <cell r="H589" t="str">
            <v>LAS PIÑAS CITY</v>
          </cell>
          <cell r="I589" t="str">
            <v>PARAÑAQUE</v>
          </cell>
          <cell r="J589"/>
          <cell r="K589" t="str">
            <v>W/O ISSUE</v>
          </cell>
          <cell r="L589" t="str">
            <v>POWERHOUSE</v>
          </cell>
          <cell r="M589" t="str">
            <v>FCOMP</v>
          </cell>
          <cell r="N589" t="str">
            <v>JSP</v>
          </cell>
          <cell r="O589">
            <v>29.557300000000001</v>
          </cell>
          <cell r="P589"/>
          <cell r="Q589">
            <v>40.229999999999997</v>
          </cell>
          <cell r="R589">
            <v>36</v>
          </cell>
          <cell r="S589" t="str">
            <v>NEW</v>
          </cell>
          <cell r="T589">
            <v>205810.23</v>
          </cell>
          <cell r="U589">
            <v>23801.7</v>
          </cell>
          <cell r="V589"/>
          <cell r="W589">
            <v>0</v>
          </cell>
          <cell r="X589">
            <v>45415.382638888892</v>
          </cell>
          <cell r="Y589">
            <v>45420.359027777777</v>
          </cell>
          <cell r="Z589">
            <v>45418</v>
          </cell>
          <cell r="AA589"/>
          <cell r="AB589">
            <v>45439.435416666667</v>
          </cell>
          <cell r="AC589"/>
          <cell r="AD589">
            <v>24.052777777775191</v>
          </cell>
          <cell r="AE589">
            <v>19.076388888890506</v>
          </cell>
          <cell r="AF589">
            <v>-45439.435416666667</v>
          </cell>
          <cell r="AG589">
            <v>45434.156832437278</v>
          </cell>
          <cell r="AH589">
            <v>45442.96328405018</v>
          </cell>
          <cell r="AI589">
            <v>45465.382638888892</v>
          </cell>
          <cell r="AJ589">
            <v>0.82848456790114544</v>
          </cell>
          <cell r="AK589">
            <v>-1135.9858854166666</v>
          </cell>
          <cell r="AL589">
            <v>20</v>
          </cell>
          <cell r="AM589">
            <v>36</v>
          </cell>
          <cell r="AN589">
            <v>21.774193548387096</v>
          </cell>
          <cell r="AO589">
            <v>27.58064516129032</v>
          </cell>
          <cell r="AP589">
            <v>18.774193548387096</v>
          </cell>
          <cell r="AQ589">
            <v>40</v>
          </cell>
          <cell r="AR589">
            <v>32</v>
          </cell>
          <cell r="AS589">
            <v>27</v>
          </cell>
          <cell r="AT589">
            <v>45471.435416666667</v>
          </cell>
          <cell r="AU589">
            <v>45466.435416666667</v>
          </cell>
          <cell r="AV589"/>
          <cell r="AW589"/>
          <cell r="AX589"/>
          <cell r="AY589"/>
          <cell r="AZ589"/>
          <cell r="BA589"/>
          <cell r="BB589"/>
          <cell r="BC589"/>
          <cell r="BD589" t="str">
            <v>NO COC</v>
          </cell>
          <cell r="BE589"/>
          <cell r="BF589">
            <v>45442.435416666667</v>
          </cell>
          <cell r="BG589">
            <v>-149.43541666666715</v>
          </cell>
          <cell r="BH589"/>
          <cell r="BI589"/>
        </row>
        <row r="590">
          <cell r="E590" t="str">
            <v>X23072905892</v>
          </cell>
          <cell r="F590" t="str">
            <v>PHILIPPINE SEVEN CORPORATION</v>
          </cell>
          <cell r="G590" t="str">
            <v>IRAN, BETTER LIVING SUBD, PARANAQUE</v>
          </cell>
          <cell r="H590" t="str">
            <v>PARAÑAQUE CITY</v>
          </cell>
          <cell r="I590" t="str">
            <v>PARAÑAQUE</v>
          </cell>
          <cell r="J590" t="str">
            <v>Schedule to meter 07/16/2024</v>
          </cell>
          <cell r="K590" t="str">
            <v>W/O ISSUE</v>
          </cell>
          <cell r="L590" t="str">
            <v>POWERHOUSE</v>
          </cell>
          <cell r="M590" t="str">
            <v>FCOMP</v>
          </cell>
          <cell r="N590" t="str">
            <v>JSP</v>
          </cell>
          <cell r="O590">
            <v>29.160299999999999</v>
          </cell>
          <cell r="P590"/>
          <cell r="Q590">
            <v>39.78</v>
          </cell>
          <cell r="R590">
            <v>36</v>
          </cell>
          <cell r="S590" t="str">
            <v>NEW</v>
          </cell>
          <cell r="T590">
            <v>211028.33</v>
          </cell>
          <cell r="U590">
            <v>23482.03</v>
          </cell>
          <cell r="V590"/>
          <cell r="W590">
            <v>0</v>
          </cell>
          <cell r="X590">
            <v>45484.642361111109</v>
          </cell>
          <cell r="Y590">
            <v>45488.615277777775</v>
          </cell>
          <cell r="Z590">
            <v>45485</v>
          </cell>
          <cell r="AA590"/>
          <cell r="AB590">
            <v>45489.623611111114</v>
          </cell>
          <cell r="AC590"/>
          <cell r="AD590">
            <v>4.9812500000043656</v>
          </cell>
          <cell r="AE590">
            <v>1.008333333338669</v>
          </cell>
          <cell r="AF590">
            <v>-45489.623611111114</v>
          </cell>
          <cell r="AG590">
            <v>45503.416554659496</v>
          </cell>
          <cell r="AH590">
            <v>45512.223006272397</v>
          </cell>
          <cell r="AI590">
            <v>45534.642361111109</v>
          </cell>
          <cell r="AJ590">
            <v>0.17157638888903926</v>
          </cell>
          <cell r="AK590">
            <v>-1137.2405902777778</v>
          </cell>
          <cell r="AL590">
            <v>20</v>
          </cell>
          <cell r="AM590">
            <v>36</v>
          </cell>
          <cell r="AN590">
            <v>21.774193548387096</v>
          </cell>
          <cell r="AO590">
            <v>27.58064516129032</v>
          </cell>
          <cell r="AP590">
            <v>18.774193548387096</v>
          </cell>
          <cell r="AQ590">
            <v>40</v>
          </cell>
          <cell r="AR590">
            <v>32</v>
          </cell>
          <cell r="AS590">
            <v>27</v>
          </cell>
          <cell r="AT590">
            <v>45521.623611111114</v>
          </cell>
          <cell r="AU590">
            <v>45516.623611111114</v>
          </cell>
          <cell r="AV590"/>
          <cell r="AW590"/>
          <cell r="AX590"/>
          <cell r="AY590"/>
          <cell r="AZ590"/>
          <cell r="BA590"/>
          <cell r="BB590"/>
          <cell r="BC590"/>
          <cell r="BD590" t="str">
            <v>NO COC</v>
          </cell>
          <cell r="BE590"/>
          <cell r="BF590">
            <v>45492.623611111114</v>
          </cell>
          <cell r="BG590">
            <v>-199.62361111111386</v>
          </cell>
          <cell r="BH590"/>
          <cell r="BI590"/>
        </row>
        <row r="591">
          <cell r="E591" t="str">
            <v>X24083042231</v>
          </cell>
          <cell r="F591" t="str">
            <v>MICHAEL ABES PADRE JUAN</v>
          </cell>
          <cell r="G591" t="str">
            <v>EVANGELISTA, BAHAYANG PAG-ASA PH 5, BACOOR</v>
          </cell>
          <cell r="H591" t="str">
            <v>BACOOR CITY</v>
          </cell>
          <cell r="I591" t="str">
            <v>DASMA</v>
          </cell>
          <cell r="J591"/>
          <cell r="K591"/>
          <cell r="L591" t="str">
            <v>POWERHOUSE</v>
          </cell>
          <cell r="M591" t="str">
            <v>FCOMP</v>
          </cell>
          <cell r="N591" t="str">
            <v>JSP</v>
          </cell>
          <cell r="O591">
            <v>27.7303</v>
          </cell>
          <cell r="P591"/>
          <cell r="Q591">
            <v>37.950000000000003</v>
          </cell>
          <cell r="R591">
            <v>75</v>
          </cell>
          <cell r="S591" t="str">
            <v>MODIFICATION</v>
          </cell>
          <cell r="T591">
            <v>212884.15</v>
          </cell>
          <cell r="U591">
            <v>22354.62</v>
          </cell>
          <cell r="V591"/>
          <cell r="W591">
            <v>0</v>
          </cell>
          <cell r="X591">
            <v>45541.610162037039</v>
          </cell>
          <cell r="Y591">
            <v>45547.629166666666</v>
          </cell>
          <cell r="Z591">
            <v>45548</v>
          </cell>
          <cell r="AA591"/>
          <cell r="AB591">
            <v>45560.725694444445</v>
          </cell>
          <cell r="AC591"/>
          <cell r="AD591">
            <v>19.115532407406135</v>
          </cell>
          <cell r="AE591">
            <v>13.096527777779556</v>
          </cell>
          <cell r="AF591">
            <v>-45560.725694444445</v>
          </cell>
          <cell r="AG591">
            <v>45559.684542202325</v>
          </cell>
          <cell r="AH591">
            <v>45568.304376913075</v>
          </cell>
          <cell r="AI591">
            <v>45591.610162037039</v>
          </cell>
          <cell r="AJ591">
            <v>0.6802880650871006</v>
          </cell>
          <cell r="AK591">
            <v>-1139.0181423611111</v>
          </cell>
          <cell r="AL591">
            <v>20</v>
          </cell>
          <cell r="AM591">
            <v>34</v>
          </cell>
          <cell r="AN591">
            <v>21.074380165289259</v>
          </cell>
          <cell r="AO591">
            <v>26.694214876033058</v>
          </cell>
          <cell r="AP591">
            <v>18.074380165289259</v>
          </cell>
          <cell r="AQ591">
            <v>40</v>
          </cell>
          <cell r="AR591">
            <v>32</v>
          </cell>
          <cell r="AS591">
            <v>27</v>
          </cell>
          <cell r="AT591">
            <v>45592.725694444445</v>
          </cell>
          <cell r="AU591">
            <v>45587.725694444445</v>
          </cell>
          <cell r="AV591"/>
          <cell r="AW591"/>
          <cell r="AX591"/>
          <cell r="AY591"/>
          <cell r="AZ591"/>
          <cell r="BA591"/>
          <cell r="BB591"/>
          <cell r="BC591"/>
          <cell r="BD591" t="str">
            <v>NO COC</v>
          </cell>
          <cell r="BE591"/>
          <cell r="BF591">
            <v>45563.725694444445</v>
          </cell>
          <cell r="BG591">
            <v>-270.72569444444525</v>
          </cell>
          <cell r="BH591"/>
          <cell r="BI591"/>
        </row>
        <row r="592">
          <cell r="E592" t="str">
            <v>X24030698756</v>
          </cell>
          <cell r="F592" t="str">
            <v>BLOOMINGDALE ENTERPRISES, INC.</v>
          </cell>
          <cell r="G592" t="str">
            <v>ALABANG-ZAPOTE, TALON I, LAS PINAS CITY</v>
          </cell>
          <cell r="H592" t="str">
            <v>LAS PIÑAS CITY</v>
          </cell>
          <cell r="I592" t="str">
            <v>PARAÑAQUE</v>
          </cell>
          <cell r="J592" t="str">
            <v>meter on 08/03/2024</v>
          </cell>
          <cell r="K592" t="str">
            <v>W/O ISSUE</v>
          </cell>
          <cell r="L592" t="str">
            <v>POWERHOUSE</v>
          </cell>
          <cell r="M592" t="str">
            <v>FCOMP</v>
          </cell>
          <cell r="N592" t="str">
            <v>JSP</v>
          </cell>
          <cell r="O592">
            <v>27.5</v>
          </cell>
          <cell r="P592"/>
          <cell r="Q592">
            <v>37.729999999999997</v>
          </cell>
          <cell r="R592">
            <v>98</v>
          </cell>
          <cell r="S592" t="str">
            <v>NEW</v>
          </cell>
          <cell r="T592">
            <v>65726.91</v>
          </cell>
          <cell r="U592">
            <v>22169.21</v>
          </cell>
          <cell r="V592"/>
          <cell r="W592">
            <v>0</v>
          </cell>
          <cell r="X592">
            <v>45502.688194444447</v>
          </cell>
          <cell r="Y592">
            <v>45502.626388888886</v>
          </cell>
          <cell r="Z592">
            <v>45504</v>
          </cell>
          <cell r="AA592"/>
          <cell r="AB592">
            <v>45509.404861111114</v>
          </cell>
          <cell r="AC592"/>
          <cell r="AD592">
            <v>6.7166666666671517</v>
          </cell>
          <cell r="AE592">
            <v>6.7784722222277196</v>
          </cell>
          <cell r="AF592">
            <v>-45509.404861111114</v>
          </cell>
          <cell r="AG592">
            <v>45520.762574609733</v>
          </cell>
          <cell r="AH592">
            <v>45529.382409320482</v>
          </cell>
          <cell r="AI592">
            <v>45552.688194444447</v>
          </cell>
          <cell r="AJ592">
            <v>0.23903431372550743</v>
          </cell>
          <cell r="AK592">
            <v>-1137.7351215277779</v>
          </cell>
          <cell r="AL592">
            <v>20</v>
          </cell>
          <cell r="AM592">
            <v>34</v>
          </cell>
          <cell r="AN592">
            <v>21.074380165289259</v>
          </cell>
          <cell r="AO592">
            <v>26.694214876033058</v>
          </cell>
          <cell r="AP592">
            <v>18.074380165289259</v>
          </cell>
          <cell r="AQ592">
            <v>40</v>
          </cell>
          <cell r="AR592">
            <v>32</v>
          </cell>
          <cell r="AS592">
            <v>27</v>
          </cell>
          <cell r="AT592">
            <v>45541.404861111114</v>
          </cell>
          <cell r="AU592">
            <v>45536.404861111114</v>
          </cell>
          <cell r="AV592"/>
          <cell r="AW592"/>
          <cell r="AX592"/>
          <cell r="AY592"/>
          <cell r="AZ592"/>
          <cell r="BA592"/>
          <cell r="BB592"/>
          <cell r="BC592"/>
          <cell r="BD592" t="str">
            <v>NO COC</v>
          </cell>
          <cell r="BE592"/>
          <cell r="BF592">
            <v>45512.404861111114</v>
          </cell>
          <cell r="BG592">
            <v>-219.40486111111386</v>
          </cell>
          <cell r="BH592"/>
          <cell r="BI592"/>
        </row>
        <row r="593">
          <cell r="E593" t="str">
            <v>X23114531585</v>
          </cell>
          <cell r="F593" t="str">
            <v>JOHN BRYAN AGTARAP VITAL</v>
          </cell>
          <cell r="G593" t="str">
            <v>CANTERBURY, HILLSBOROUGH SUBD, MUNTINLUPA</v>
          </cell>
          <cell r="H593" t="str">
            <v>MUNTINLUPA CITY</v>
          </cell>
          <cell r="I593" t="str">
            <v>PARAÑAQUE</v>
          </cell>
          <cell r="J593"/>
          <cell r="K593" t="str">
            <v>W/O ISSUE</v>
          </cell>
          <cell r="L593" t="str">
            <v>POWERHOUSE</v>
          </cell>
          <cell r="M593" t="str">
            <v>FCOMP</v>
          </cell>
          <cell r="N593" t="str">
            <v>JSP</v>
          </cell>
          <cell r="O593">
            <v>28.23</v>
          </cell>
          <cell r="P593"/>
          <cell r="Q593">
            <v>38.68</v>
          </cell>
          <cell r="R593">
            <v>50</v>
          </cell>
          <cell r="S593" t="str">
            <v>MODIFICATION</v>
          </cell>
          <cell r="T593">
            <v>81186.45</v>
          </cell>
          <cell r="U593">
            <v>21999.57</v>
          </cell>
          <cell r="V593"/>
          <cell r="W593">
            <v>0</v>
          </cell>
          <cell r="X593">
            <v>45344.625694444447</v>
          </cell>
          <cell r="Y593">
            <v>45348.590277777781</v>
          </cell>
          <cell r="Z593">
            <v>45348</v>
          </cell>
          <cell r="AA593"/>
          <cell r="AB593">
            <v>45355.302083333336</v>
          </cell>
          <cell r="AC593"/>
          <cell r="AD593">
            <v>10.676388888889051</v>
          </cell>
          <cell r="AE593">
            <v>6.7118055555547471</v>
          </cell>
          <cell r="AF593">
            <v>-45355.302083333336</v>
          </cell>
          <cell r="AG593">
            <v>45363.399887992833</v>
          </cell>
          <cell r="AH593">
            <v>45372.206339605735</v>
          </cell>
          <cell r="AI593">
            <v>45394.625694444447</v>
          </cell>
          <cell r="AJ593">
            <v>0.36774228395062281</v>
          </cell>
          <cell r="AK593">
            <v>-1133.8825520833334</v>
          </cell>
          <cell r="AL593">
            <v>20</v>
          </cell>
          <cell r="AM593">
            <v>36</v>
          </cell>
          <cell r="AN593">
            <v>21.774193548387096</v>
          </cell>
          <cell r="AO593">
            <v>27.58064516129032</v>
          </cell>
          <cell r="AP593">
            <v>18.774193548387096</v>
          </cell>
          <cell r="AQ593">
            <v>40</v>
          </cell>
          <cell r="AR593">
            <v>32</v>
          </cell>
          <cell r="AS593">
            <v>27</v>
          </cell>
          <cell r="AT593">
            <v>45387.302083333336</v>
          </cell>
          <cell r="AU593">
            <v>45382.302083333336</v>
          </cell>
          <cell r="AV593"/>
          <cell r="AW593"/>
          <cell r="AX593"/>
          <cell r="AY593"/>
          <cell r="AZ593"/>
          <cell r="BA593"/>
          <cell r="BB593"/>
          <cell r="BC593"/>
          <cell r="BD593" t="str">
            <v>FOR AUDIT</v>
          </cell>
          <cell r="BE593"/>
          <cell r="BF593">
            <v>45358.302083333336</v>
          </cell>
          <cell r="BG593">
            <v>420.69791666666424</v>
          </cell>
          <cell r="BH593">
            <v>45355</v>
          </cell>
          <cell r="BI593">
            <v>45779</v>
          </cell>
        </row>
        <row r="594">
          <cell r="E594" t="str">
            <v>X24051599412</v>
          </cell>
          <cell r="F594" t="str">
            <v>GHOST KITCHENS OPC</v>
          </cell>
          <cell r="G594" t="str">
            <v>DAANG HARI RD., VERDANA HOMES VILLAGE CENTER, BACOOR</v>
          </cell>
          <cell r="H594" t="str">
            <v>BACOOR CITY</v>
          </cell>
          <cell r="I594" t="str">
            <v>DASMA</v>
          </cell>
          <cell r="J594"/>
          <cell r="K594" t="str">
            <v>W/O ISSUE</v>
          </cell>
          <cell r="L594" t="str">
            <v>AVECO</v>
          </cell>
          <cell r="M594" t="str">
            <v>FCOMP</v>
          </cell>
          <cell r="N594" t="str">
            <v>RRG</v>
          </cell>
          <cell r="O594">
            <v>28.5</v>
          </cell>
          <cell r="P594"/>
          <cell r="Q594">
            <v>39.08</v>
          </cell>
          <cell r="R594">
            <v>0</v>
          </cell>
          <cell r="S594" t="str">
            <v>TERMINATION</v>
          </cell>
          <cell r="T594">
            <v>31454.79</v>
          </cell>
          <cell r="U594">
            <v>23030.880000000001</v>
          </cell>
          <cell r="V594"/>
          <cell r="W594">
            <v>0</v>
          </cell>
          <cell r="X594">
            <v>45446.726388888892</v>
          </cell>
          <cell r="Y594">
            <v>45450.378472222219</v>
          </cell>
          <cell r="Z594">
            <v>45449</v>
          </cell>
          <cell r="AA594"/>
          <cell r="AB594">
            <v>45481.29791666667</v>
          </cell>
          <cell r="AC594"/>
          <cell r="AD594">
            <v>34.571527777778101</v>
          </cell>
          <cell r="AE594">
            <v>30.919444444451074</v>
          </cell>
          <cell r="AF594">
            <v>-45481.29791666667</v>
          </cell>
          <cell r="AG594">
            <v>45465.500582437278</v>
          </cell>
          <cell r="AH594">
            <v>45474.30703405018</v>
          </cell>
          <cell r="AI594">
            <v>45496.726388888892</v>
          </cell>
          <cell r="AJ594">
            <v>1.1907970679012456</v>
          </cell>
          <cell r="AK594">
            <v>-1137.0324479166668</v>
          </cell>
          <cell r="AL594">
            <v>20</v>
          </cell>
          <cell r="AM594">
            <v>36</v>
          </cell>
          <cell r="AN594">
            <v>21.774193548387096</v>
          </cell>
          <cell r="AO594">
            <v>27.58064516129032</v>
          </cell>
          <cell r="AP594">
            <v>18.774193548387096</v>
          </cell>
          <cell r="AQ594">
            <v>40</v>
          </cell>
          <cell r="AR594">
            <v>32</v>
          </cell>
          <cell r="AS594">
            <v>27</v>
          </cell>
          <cell r="AT594">
            <v>45513.29791666667</v>
          </cell>
          <cell r="AU594">
            <v>45508.29791666667</v>
          </cell>
          <cell r="AV594"/>
          <cell r="AW594"/>
          <cell r="AX594"/>
          <cell r="AY594"/>
          <cell r="AZ594"/>
          <cell r="BA594"/>
          <cell r="BB594"/>
          <cell r="BC594"/>
          <cell r="BD594" t="str">
            <v>NO COC</v>
          </cell>
          <cell r="BE594"/>
          <cell r="BF594">
            <v>45484.29791666667</v>
          </cell>
          <cell r="BG594">
            <v>-191.29791666667006</v>
          </cell>
          <cell r="BH594"/>
          <cell r="BI594"/>
        </row>
        <row r="595">
          <cell r="E595" t="str">
            <v>X24051686373</v>
          </cell>
          <cell r="F595" t="str">
            <v>L.R. TIQUI BUILDERS, INC.</v>
          </cell>
          <cell r="G595" t="str">
            <v>C5 EXTENSION, PULANGLUPA I, LAS PINAS CITY</v>
          </cell>
          <cell r="H595" t="str">
            <v>LAS PIÑAS CITY</v>
          </cell>
          <cell r="I595" t="str">
            <v>PARAÑAQUE</v>
          </cell>
          <cell r="J595"/>
          <cell r="K595" t="str">
            <v>W/O ISSUE</v>
          </cell>
          <cell r="L595" t="str">
            <v>AVECO</v>
          </cell>
          <cell r="M595" t="str">
            <v>FCOMP</v>
          </cell>
          <cell r="N595" t="str">
            <v>RRG</v>
          </cell>
          <cell r="O595">
            <v>7.97</v>
          </cell>
          <cell r="P595"/>
          <cell r="Q595">
            <v>10.7</v>
          </cell>
          <cell r="R595">
            <v>0</v>
          </cell>
          <cell r="S595" t="str">
            <v>TERMINATION</v>
          </cell>
          <cell r="T595">
            <v>20300.62</v>
          </cell>
          <cell r="U595">
            <v>6418.06</v>
          </cell>
          <cell r="V595"/>
          <cell r="W595">
            <v>0</v>
          </cell>
          <cell r="X595">
            <v>45446.727083333331</v>
          </cell>
          <cell r="Y595">
            <v>45450.394444444442</v>
          </cell>
          <cell r="Z595">
            <v>45449</v>
          </cell>
          <cell r="AA595"/>
          <cell r="AB595">
            <v>45603.398611111108</v>
          </cell>
          <cell r="AC595"/>
          <cell r="AD595">
            <v>156.67152777777665</v>
          </cell>
          <cell r="AE595">
            <v>153.0041666666657</v>
          </cell>
          <cell r="AF595">
            <v>-45603.398611111108</v>
          </cell>
          <cell r="AG595">
            <v>45465.501276881718</v>
          </cell>
          <cell r="AH595">
            <v>45474.307728494619</v>
          </cell>
          <cell r="AI595">
            <v>45496.727083333331</v>
          </cell>
          <cell r="AJ595">
            <v>5.3964637345678614</v>
          </cell>
          <cell r="AK595">
            <v>-1140.0849652777777</v>
          </cell>
          <cell r="AL595">
            <v>20</v>
          </cell>
          <cell r="AM595">
            <v>36</v>
          </cell>
          <cell r="AN595">
            <v>21.774193548387096</v>
          </cell>
          <cell r="AO595">
            <v>27.58064516129032</v>
          </cell>
          <cell r="AP595">
            <v>18.774193548387096</v>
          </cell>
          <cell r="AQ595">
            <v>40</v>
          </cell>
          <cell r="AR595">
            <v>32</v>
          </cell>
          <cell r="AS595">
            <v>27</v>
          </cell>
          <cell r="AT595">
            <v>45635.398611111108</v>
          </cell>
          <cell r="AU595">
            <v>45630.398611111108</v>
          </cell>
          <cell r="AV595"/>
          <cell r="AW595"/>
          <cell r="AX595"/>
          <cell r="AY595"/>
          <cell r="AZ595"/>
          <cell r="BA595"/>
          <cell r="BB595"/>
          <cell r="BC595"/>
          <cell r="BD595" t="str">
            <v>NO COC</v>
          </cell>
          <cell r="BE595"/>
          <cell r="BF595">
            <v>45606.398611111108</v>
          </cell>
          <cell r="BG595">
            <v>-313.39861111110804</v>
          </cell>
          <cell r="BH595"/>
          <cell r="BI595"/>
        </row>
        <row r="596">
          <cell r="E596" t="str">
            <v>X23124936568</v>
          </cell>
          <cell r="F596" t="str">
            <v>RAMONCHITO D. JAVIER</v>
          </cell>
          <cell r="G596" t="str">
            <v>BB. RAMONA TIRONA, BF HOMES, MUNTINLUPA</v>
          </cell>
          <cell r="H596" t="str">
            <v>MUNTINLUPA CITY</v>
          </cell>
          <cell r="I596" t="str">
            <v>PARAÑAQUE</v>
          </cell>
          <cell r="J596" t="str">
            <v>palitan dt</v>
          </cell>
          <cell r="K596" t="str">
            <v>W/O ISSUE</v>
          </cell>
          <cell r="L596" t="str">
            <v>POWERHOUSE</v>
          </cell>
          <cell r="M596" t="str">
            <v>FCOMP</v>
          </cell>
          <cell r="N596" t="str">
            <v>JSP</v>
          </cell>
          <cell r="O596">
            <v>19.262799999999999</v>
          </cell>
          <cell r="P596"/>
          <cell r="Q596">
            <v>36.9</v>
          </cell>
          <cell r="R596">
            <v>47.5</v>
          </cell>
          <cell r="S596" t="str">
            <v>NEW</v>
          </cell>
          <cell r="T596">
            <v>298099.45</v>
          </cell>
          <cell r="U596">
            <v>21140.28</v>
          </cell>
          <cell r="V596"/>
          <cell r="W596">
            <v>0</v>
          </cell>
          <cell r="X596">
            <v>45370.722916666666</v>
          </cell>
          <cell r="Y596">
            <v>45373.563194444447</v>
          </cell>
          <cell r="Z596">
            <v>45373</v>
          </cell>
          <cell r="AA596"/>
          <cell r="AB596">
            <v>45393.56527777778</v>
          </cell>
          <cell r="AC596"/>
          <cell r="AD596">
            <v>22.84236111111386</v>
          </cell>
          <cell r="AE596">
            <v>20.002083333332848</v>
          </cell>
          <cell r="AF596">
            <v>-45393.56527777778</v>
          </cell>
          <cell r="AG596">
            <v>45389.497110215052</v>
          </cell>
          <cell r="AH596">
            <v>45398.303561827954</v>
          </cell>
          <cell r="AI596">
            <v>45420.722916666666</v>
          </cell>
          <cell r="AJ596">
            <v>0.78679243827169953</v>
          </cell>
          <cell r="AK596">
            <v>-1134.8391319444445</v>
          </cell>
          <cell r="AL596">
            <v>20</v>
          </cell>
          <cell r="AM596">
            <v>36</v>
          </cell>
          <cell r="AN596">
            <v>21.774193548387096</v>
          </cell>
          <cell r="AO596">
            <v>27.58064516129032</v>
          </cell>
          <cell r="AP596">
            <v>18.774193548387096</v>
          </cell>
          <cell r="AQ596">
            <v>40</v>
          </cell>
          <cell r="AR596">
            <v>32</v>
          </cell>
          <cell r="AS596">
            <v>27</v>
          </cell>
          <cell r="AT596">
            <v>45425.56527777778</v>
          </cell>
          <cell r="AU596">
            <v>45420.56527777778</v>
          </cell>
          <cell r="AV596"/>
          <cell r="AW596"/>
          <cell r="AX596"/>
          <cell r="AY596"/>
          <cell r="AZ596"/>
          <cell r="BA596"/>
          <cell r="BB596"/>
          <cell r="BC596"/>
          <cell r="BD596" t="str">
            <v>NO COC</v>
          </cell>
          <cell r="BE596"/>
          <cell r="BF596">
            <v>45396.56527777778</v>
          </cell>
          <cell r="BG596">
            <v>-103.56527777777956</v>
          </cell>
          <cell r="BH596"/>
          <cell r="BI596"/>
        </row>
        <row r="597">
          <cell r="E597" t="str">
            <v>X24020533779</v>
          </cell>
          <cell r="F597" t="str">
            <v>RICKNETH DISTRIBUTION, INC.</v>
          </cell>
          <cell r="G597" t="str">
            <v>DR. A SANTOS, SAN DIONISIO, PARANAQUE</v>
          </cell>
          <cell r="H597" t="str">
            <v>PARAÑAQUE CITY</v>
          </cell>
          <cell r="I597" t="str">
            <v>PARAÑAQUE</v>
          </cell>
          <cell r="J597" t="str">
            <v>schedule SSP 07/24/2024</v>
          </cell>
          <cell r="K597" t="str">
            <v>W/O ISSUE</v>
          </cell>
          <cell r="L597" t="str">
            <v>AVECO</v>
          </cell>
          <cell r="M597" t="str">
            <v>FCOMP</v>
          </cell>
          <cell r="N597" t="str">
            <v>RRG</v>
          </cell>
          <cell r="O597">
            <v>25.23</v>
          </cell>
          <cell r="P597"/>
          <cell r="Q597">
            <v>34.549999999999997</v>
          </cell>
          <cell r="R597">
            <v>33</v>
          </cell>
          <cell r="S597" t="str">
            <v>NEW</v>
          </cell>
          <cell r="T597">
            <v>230374.04</v>
          </cell>
          <cell r="U597">
            <v>20317.09</v>
          </cell>
          <cell r="V597"/>
          <cell r="W597">
            <v>0</v>
          </cell>
          <cell r="X597">
            <v>45450.580555555556</v>
          </cell>
          <cell r="Y597">
            <v>45457.560416666667</v>
          </cell>
          <cell r="Z597">
            <v>45470</v>
          </cell>
          <cell r="AA597"/>
          <cell r="AB597">
            <v>45499.314583333333</v>
          </cell>
          <cell r="AC597"/>
          <cell r="AD597">
            <v>48.734027777776646</v>
          </cell>
          <cell r="AE597">
            <v>41.754166666665697</v>
          </cell>
          <cell r="AF597">
            <v>-45499.314583333333</v>
          </cell>
          <cell r="AG597">
            <v>45469.354749103943</v>
          </cell>
          <cell r="AH597">
            <v>45478.161200716844</v>
          </cell>
          <cell r="AI597">
            <v>45500.580555555556</v>
          </cell>
          <cell r="AJ597">
            <v>1.67861651234564</v>
          </cell>
          <cell r="AK597">
            <v>-1137.4828645833334</v>
          </cell>
          <cell r="AL597">
            <v>20</v>
          </cell>
          <cell r="AM597">
            <v>36</v>
          </cell>
          <cell r="AN597">
            <v>21.774193548387096</v>
          </cell>
          <cell r="AO597">
            <v>27.58064516129032</v>
          </cell>
          <cell r="AP597">
            <v>18.774193548387096</v>
          </cell>
          <cell r="AQ597">
            <v>40</v>
          </cell>
          <cell r="AR597">
            <v>32</v>
          </cell>
          <cell r="AS597">
            <v>27</v>
          </cell>
          <cell r="AT597">
            <v>45531.314583333333</v>
          </cell>
          <cell r="AU597">
            <v>45526.314583333333</v>
          </cell>
          <cell r="AV597"/>
          <cell r="AW597"/>
          <cell r="AX597"/>
          <cell r="AY597"/>
          <cell r="AZ597"/>
          <cell r="BA597"/>
          <cell r="BB597"/>
          <cell r="BC597"/>
          <cell r="BD597" t="str">
            <v>NO COC</v>
          </cell>
          <cell r="BE597"/>
          <cell r="BF597">
            <v>45502.314583333333</v>
          </cell>
          <cell r="BG597">
            <v>-209.31458333333285</v>
          </cell>
          <cell r="BH597"/>
          <cell r="BI597"/>
        </row>
        <row r="598">
          <cell r="E598" t="str">
            <v>R23153847</v>
          </cell>
          <cell r="F598" t="str">
            <v>E.T. HOMES DEV. CORP.,</v>
          </cell>
          <cell r="G598" t="str">
            <v>ZODIAC, VERAVILLE HOMES 1, LAS PINAS CITY</v>
          </cell>
          <cell r="H598" t="str">
            <v>LAS PIÑAS CITY</v>
          </cell>
          <cell r="I598" t="str">
            <v>PARAÑAQUE</v>
          </cell>
          <cell r="J598"/>
          <cell r="K598" t="str">
            <v>W/O ISSUE</v>
          </cell>
          <cell r="L598" t="str">
            <v>ECOM</v>
          </cell>
          <cell r="M598" t="str">
            <v>FCOMP</v>
          </cell>
          <cell r="N598" t="str">
            <v>RRG</v>
          </cell>
          <cell r="O598">
            <v>17.5</v>
          </cell>
          <cell r="P598"/>
          <cell r="Q598">
            <v>24.13</v>
          </cell>
          <cell r="R598">
            <v>0</v>
          </cell>
          <cell r="S598" t="str">
            <v>PCA RELOC</v>
          </cell>
          <cell r="T598">
            <v>43861.26</v>
          </cell>
          <cell r="U598">
            <v>14094.18</v>
          </cell>
          <cell r="V598"/>
          <cell r="W598">
            <v>0</v>
          </cell>
          <cell r="X598">
            <v>45453.570138888892</v>
          </cell>
          <cell r="Y598">
            <v>45461.625</v>
          </cell>
          <cell r="Z598">
            <v>45456</v>
          </cell>
          <cell r="AA598">
            <v>45553</v>
          </cell>
          <cell r="AB598">
            <v>45553</v>
          </cell>
          <cell r="AC598"/>
          <cell r="AD598">
            <v>99.429861111108039</v>
          </cell>
          <cell r="AE598">
            <v>91.375</v>
          </cell>
          <cell r="AF598">
            <v>-45553</v>
          </cell>
          <cell r="AG598">
            <v>45472.344332437278</v>
          </cell>
          <cell r="AH598">
            <v>45481.15078405018</v>
          </cell>
          <cell r="AI598">
            <v>45503.570138888892</v>
          </cell>
          <cell r="AJ598">
            <v>3.4248063271603879</v>
          </cell>
          <cell r="AK598">
            <v>-1138.825</v>
          </cell>
          <cell r="AL598">
            <v>20</v>
          </cell>
          <cell r="AM598">
            <v>36</v>
          </cell>
          <cell r="AN598">
            <v>21.774193548387096</v>
          </cell>
          <cell r="AO598">
            <v>27.58064516129032</v>
          </cell>
          <cell r="AP598">
            <v>18.774193548387096</v>
          </cell>
          <cell r="AQ598">
            <v>40</v>
          </cell>
          <cell r="AR598">
            <v>32</v>
          </cell>
          <cell r="AS598">
            <v>27</v>
          </cell>
          <cell r="AT598">
            <v>45585</v>
          </cell>
          <cell r="AU598">
            <v>45580</v>
          </cell>
          <cell r="AV598"/>
          <cell r="AW598"/>
          <cell r="AX598"/>
          <cell r="AY598"/>
          <cell r="AZ598"/>
          <cell r="BA598"/>
          <cell r="BB598"/>
          <cell r="BC598"/>
          <cell r="BD598" t="str">
            <v>FOR AUDIT</v>
          </cell>
          <cell r="BE598"/>
          <cell r="BF598">
            <v>45556</v>
          </cell>
          <cell r="BG598">
            <v>318</v>
          </cell>
          <cell r="BH598">
            <v>45549</v>
          </cell>
          <cell r="BI598">
            <v>45874</v>
          </cell>
        </row>
        <row r="599">
          <cell r="E599" t="str">
            <v>X24051727375</v>
          </cell>
          <cell r="F599" t="str">
            <v>RICHARD ALLEN SALINAS PUEN</v>
          </cell>
          <cell r="G599" t="str">
            <v>PRES. M. ROXAS EXT, SOUTH ADMIRAL VILL, PARANAQUE</v>
          </cell>
          <cell r="H599" t="str">
            <v>PARAÑAQUE CITY</v>
          </cell>
          <cell r="I599" t="str">
            <v>PARAÑAQUE</v>
          </cell>
          <cell r="J599"/>
          <cell r="K599"/>
          <cell r="L599" t="str">
            <v>POWERHOUSE</v>
          </cell>
          <cell r="M599" t="str">
            <v>FCOMP</v>
          </cell>
          <cell r="N599" t="str">
            <v>JSP</v>
          </cell>
          <cell r="O599">
            <v>25.81</v>
          </cell>
          <cell r="P599"/>
          <cell r="Q599">
            <v>35.369999999999997</v>
          </cell>
          <cell r="R599">
            <v>57</v>
          </cell>
          <cell r="S599" t="str">
            <v>NEW</v>
          </cell>
          <cell r="T599">
            <v>72981.78</v>
          </cell>
          <cell r="U599">
            <v>20784.099999999999</v>
          </cell>
          <cell r="V599"/>
          <cell r="W599">
            <v>0</v>
          </cell>
          <cell r="X599">
            <v>45463.618055555555</v>
          </cell>
          <cell r="Y599">
            <v>45467.537499999999</v>
          </cell>
          <cell r="Z599">
            <v>45468</v>
          </cell>
          <cell r="AA599"/>
          <cell r="AB599">
            <v>45468.523611111108</v>
          </cell>
          <cell r="AC599"/>
          <cell r="AD599">
            <v>4.9055555555532919</v>
          </cell>
          <cell r="AE599">
            <v>0.98611111110949423</v>
          </cell>
          <cell r="AF599">
            <v>-45468.523611111108</v>
          </cell>
          <cell r="AG599">
            <v>45481.692435720841</v>
          </cell>
          <cell r="AH599">
            <v>45490.31227043159</v>
          </cell>
          <cell r="AI599">
            <v>45513.618055555555</v>
          </cell>
          <cell r="AJ599">
            <v>0.17458006535939657</v>
          </cell>
          <cell r="AK599">
            <v>-1136.7130902777776</v>
          </cell>
          <cell r="AL599">
            <v>20</v>
          </cell>
          <cell r="AM599">
            <v>34</v>
          </cell>
          <cell r="AN599">
            <v>21.074380165289259</v>
          </cell>
          <cell r="AO599">
            <v>26.694214876033058</v>
          </cell>
          <cell r="AP599">
            <v>18.074380165289259</v>
          </cell>
          <cell r="AQ599">
            <v>40</v>
          </cell>
          <cell r="AR599">
            <v>32</v>
          </cell>
          <cell r="AS599">
            <v>27</v>
          </cell>
          <cell r="AT599">
            <v>45500.523611111108</v>
          </cell>
          <cell r="AU599">
            <v>45495.523611111108</v>
          </cell>
          <cell r="AV599"/>
          <cell r="AW599"/>
          <cell r="AX599"/>
          <cell r="AY599"/>
          <cell r="AZ599"/>
          <cell r="BA599"/>
          <cell r="BB599"/>
          <cell r="BC599"/>
          <cell r="BD599" t="str">
            <v>NO COC</v>
          </cell>
          <cell r="BE599"/>
          <cell r="BF599">
            <v>45471.523611111108</v>
          </cell>
          <cell r="BG599">
            <v>-178.52361111110804</v>
          </cell>
          <cell r="BH599"/>
          <cell r="BI599"/>
        </row>
        <row r="600">
          <cell r="E600" t="str">
            <v>X24051936100</v>
          </cell>
          <cell r="F600" t="str">
            <v>ROBERTO JUANCHITO T DISPO</v>
          </cell>
          <cell r="G600" t="str">
            <v>GUAVA DRIVE, AYALA-ALABANG VILL, MUNTINLUPA</v>
          </cell>
          <cell r="H600" t="str">
            <v>MUNTINLUPA CITY</v>
          </cell>
          <cell r="I600" t="str">
            <v>PARAÑAQUE</v>
          </cell>
          <cell r="J600"/>
          <cell r="K600" t="str">
            <v>W/O ISSUE</v>
          </cell>
          <cell r="L600" t="str">
            <v>POWERHOUSE</v>
          </cell>
          <cell r="M600" t="str">
            <v>FCOMP</v>
          </cell>
          <cell r="N600" t="str">
            <v>JSP</v>
          </cell>
          <cell r="O600">
            <v>24.79</v>
          </cell>
          <cell r="P600"/>
          <cell r="Q600">
            <v>33.979999999999997</v>
          </cell>
          <cell r="R600">
            <v>57</v>
          </cell>
          <cell r="S600" t="str">
            <v>MODIFICATION</v>
          </cell>
          <cell r="T600">
            <v>76551.58</v>
          </cell>
          <cell r="U600">
            <v>19962.68</v>
          </cell>
          <cell r="V600"/>
          <cell r="W600">
            <v>0</v>
          </cell>
          <cell r="X600">
            <v>45483.695138888892</v>
          </cell>
          <cell r="Y600">
            <v>45485.527083333334</v>
          </cell>
          <cell r="Z600">
            <v>45485</v>
          </cell>
          <cell r="AA600"/>
          <cell r="AB600">
            <v>45567.329861111109</v>
          </cell>
          <cell r="AC600"/>
          <cell r="AD600">
            <v>83.634722222217533</v>
          </cell>
          <cell r="AE600">
            <v>81.802777777775191</v>
          </cell>
          <cell r="AF600">
            <v>-45567.329861111109</v>
          </cell>
          <cell r="AG600">
            <v>45501.769519054178</v>
          </cell>
          <cell r="AH600">
            <v>45510.389353764927</v>
          </cell>
          <cell r="AI600">
            <v>45533.695138888892</v>
          </cell>
          <cell r="AJ600">
            <v>2.9764121732024473</v>
          </cell>
          <cell r="AK600">
            <v>-1139.1832465277778</v>
          </cell>
          <cell r="AL600">
            <v>20</v>
          </cell>
          <cell r="AM600">
            <v>34</v>
          </cell>
          <cell r="AN600">
            <v>21.074380165289259</v>
          </cell>
          <cell r="AO600">
            <v>26.694214876033058</v>
          </cell>
          <cell r="AP600">
            <v>18.074380165289259</v>
          </cell>
          <cell r="AQ600">
            <v>40</v>
          </cell>
          <cell r="AR600">
            <v>32</v>
          </cell>
          <cell r="AS600">
            <v>27</v>
          </cell>
          <cell r="AT600">
            <v>45599.329861111109</v>
          </cell>
          <cell r="AU600">
            <v>45594.329861111109</v>
          </cell>
          <cell r="AV600"/>
          <cell r="AW600"/>
          <cell r="AX600"/>
          <cell r="AY600"/>
          <cell r="AZ600"/>
          <cell r="BA600"/>
          <cell r="BB600"/>
          <cell r="BC600"/>
          <cell r="BD600" t="str">
            <v>NO COC</v>
          </cell>
          <cell r="BE600"/>
          <cell r="BF600">
            <v>45570.329861111109</v>
          </cell>
          <cell r="BG600">
            <v>-277.32986111110949</v>
          </cell>
          <cell r="BH600"/>
          <cell r="BI600"/>
        </row>
        <row r="601">
          <cell r="E601" t="str">
            <v>X24083194530</v>
          </cell>
          <cell r="F601" t="str">
            <v>CHARITY TIBUS GASMIN</v>
          </cell>
          <cell r="G601" t="str">
            <v>BLOCK 11, VILLAGE HOMES, BACOOR</v>
          </cell>
          <cell r="H601" t="str">
            <v>BACOOR CITY</v>
          </cell>
          <cell r="I601" t="str">
            <v>DASMA</v>
          </cell>
          <cell r="J601"/>
          <cell r="K601"/>
          <cell r="L601" t="str">
            <v>POWERHOUSE</v>
          </cell>
          <cell r="M601" t="str">
            <v>FCOMP</v>
          </cell>
          <cell r="N601" t="str">
            <v>JSP</v>
          </cell>
          <cell r="O601">
            <v>41.774079999999998</v>
          </cell>
          <cell r="P601"/>
          <cell r="Q601">
            <v>17.7</v>
          </cell>
          <cell r="R601">
            <v>21</v>
          </cell>
          <cell r="S601" t="str">
            <v>NEW</v>
          </cell>
          <cell r="T601">
            <v>173193.72</v>
          </cell>
          <cell r="U601">
            <v>19834.97</v>
          </cell>
          <cell r="V601"/>
          <cell r="W601">
            <v>0</v>
          </cell>
          <cell r="X601">
            <v>45539.696527777778</v>
          </cell>
          <cell r="Y601">
            <v>45546.300694444442</v>
          </cell>
          <cell r="Z601">
            <v>45542</v>
          </cell>
          <cell r="AA601"/>
          <cell r="AB601">
            <v>45546.527777777781</v>
          </cell>
          <cell r="AC601"/>
          <cell r="AD601">
            <v>6.8312500000029104</v>
          </cell>
          <cell r="AE601">
            <v>0.22708333333866904</v>
          </cell>
          <cell r="AF601">
            <v>-45546.527777777781</v>
          </cell>
          <cell r="AG601">
            <v>45558.470721326164</v>
          </cell>
          <cell r="AH601">
            <v>45567.277172939066</v>
          </cell>
          <cell r="AI601">
            <v>45589.696527777778</v>
          </cell>
          <cell r="AJ601">
            <v>0.23529861111121134</v>
          </cell>
          <cell r="AK601">
            <v>-1138.6631944444446</v>
          </cell>
          <cell r="AL601">
            <v>20</v>
          </cell>
          <cell r="AM601">
            <v>36</v>
          </cell>
          <cell r="AN601">
            <v>21.774193548387096</v>
          </cell>
          <cell r="AO601">
            <v>27.58064516129032</v>
          </cell>
          <cell r="AP601">
            <v>18.774193548387096</v>
          </cell>
          <cell r="AQ601">
            <v>40</v>
          </cell>
          <cell r="AR601">
            <v>32</v>
          </cell>
          <cell r="AS601">
            <v>27</v>
          </cell>
          <cell r="AT601">
            <v>45578.527777777781</v>
          </cell>
          <cell r="AU601">
            <v>45573.527777777781</v>
          </cell>
          <cell r="AV601"/>
          <cell r="AW601"/>
          <cell r="AX601"/>
          <cell r="AY601"/>
          <cell r="AZ601"/>
          <cell r="BA601"/>
          <cell r="BB601"/>
          <cell r="BC601"/>
          <cell r="BD601" t="str">
            <v>NO COC</v>
          </cell>
          <cell r="BE601"/>
          <cell r="BF601">
            <v>45549.527777777781</v>
          </cell>
          <cell r="BG601">
            <v>-256.52777777778101</v>
          </cell>
          <cell r="BH601"/>
          <cell r="BI601"/>
        </row>
        <row r="602">
          <cell r="E602" t="str">
            <v>X23051536498</v>
          </cell>
          <cell r="F602" t="str">
            <v>NEW PACIFIC RESOURCES MANAGEMENT (SPV-AMC), INC.,</v>
          </cell>
          <cell r="G602" t="str">
            <v>BLOCK 10, SOLVIENTO VILLAS, BACOOR</v>
          </cell>
          <cell r="H602" t="str">
            <v>BACOOR CITY</v>
          </cell>
          <cell r="I602" t="str">
            <v>DASMA</v>
          </cell>
          <cell r="J602"/>
          <cell r="K602" t="str">
            <v>W/O ISSUE</v>
          </cell>
          <cell r="L602" t="str">
            <v>POWERHOUSE</v>
          </cell>
          <cell r="M602" t="str">
            <v>FCOMP</v>
          </cell>
          <cell r="N602" t="str">
            <v>JSP</v>
          </cell>
          <cell r="O602">
            <v>18.198699999999999</v>
          </cell>
          <cell r="P602"/>
          <cell r="Q602">
            <v>32.950000000000003</v>
          </cell>
          <cell r="R602">
            <v>3</v>
          </cell>
          <cell r="S602" t="str">
            <v>NEW</v>
          </cell>
          <cell r="T602">
            <v>50262.75</v>
          </cell>
          <cell r="U602">
            <v>18678.919999999998</v>
          </cell>
          <cell r="V602"/>
          <cell r="W602">
            <v>0</v>
          </cell>
          <cell r="X602">
            <v>45370.65347222222</v>
          </cell>
          <cell r="Y602">
            <v>45373.561805555553</v>
          </cell>
          <cell r="Z602">
            <v>45373</v>
          </cell>
          <cell r="AA602"/>
          <cell r="AB602">
            <v>45378.533333333333</v>
          </cell>
          <cell r="AC602"/>
          <cell r="AD602">
            <v>7.8798611111124046</v>
          </cell>
          <cell r="AE602">
            <v>4.9715277777795563</v>
          </cell>
          <cell r="AF602">
            <v>-45378.533333333333</v>
          </cell>
          <cell r="AG602">
            <v>45389.427665770607</v>
          </cell>
          <cell r="AH602">
            <v>45398.234117383508</v>
          </cell>
          <cell r="AI602">
            <v>45420.65347222222</v>
          </cell>
          <cell r="AJ602">
            <v>0.27141743827164949</v>
          </cell>
          <cell r="AK602">
            <v>-1134.4633333333334</v>
          </cell>
          <cell r="AL602">
            <v>20</v>
          </cell>
          <cell r="AM602">
            <v>36</v>
          </cell>
          <cell r="AN602">
            <v>21.774193548387096</v>
          </cell>
          <cell r="AO602">
            <v>27.58064516129032</v>
          </cell>
          <cell r="AP602">
            <v>18.774193548387096</v>
          </cell>
          <cell r="AQ602">
            <v>40</v>
          </cell>
          <cell r="AR602">
            <v>32</v>
          </cell>
          <cell r="AS602">
            <v>27</v>
          </cell>
          <cell r="AT602">
            <v>45410.533333333333</v>
          </cell>
          <cell r="AU602">
            <v>45405.533333333333</v>
          </cell>
          <cell r="AV602"/>
          <cell r="AW602"/>
          <cell r="AX602"/>
          <cell r="AY602"/>
          <cell r="AZ602"/>
          <cell r="BA602"/>
          <cell r="BB602"/>
          <cell r="BC602"/>
          <cell r="BD602" t="str">
            <v>NO COC</v>
          </cell>
          <cell r="BE602"/>
          <cell r="BF602">
            <v>45381.533333333333</v>
          </cell>
          <cell r="BG602">
            <v>-88.533333333332848</v>
          </cell>
          <cell r="BH602"/>
          <cell r="BI602"/>
        </row>
        <row r="603">
          <cell r="E603" t="str">
            <v>X23083027566</v>
          </cell>
          <cell r="F603" t="str">
            <v>RAYMUND A. MIRAVALLES</v>
          </cell>
          <cell r="G603" t="str">
            <v>STA. ANITA LOOP, ALABANG 400 VILLAGE, MUNTINLUPA</v>
          </cell>
          <cell r="H603" t="str">
            <v>MUNTINLUPA CITY</v>
          </cell>
          <cell r="I603" t="str">
            <v>PARAÑAQUE</v>
          </cell>
          <cell r="J603"/>
          <cell r="K603" t="str">
            <v>W/O ISSUE</v>
          </cell>
          <cell r="L603" t="str">
            <v>POWERHOUSE</v>
          </cell>
          <cell r="M603" t="str">
            <v>FCOMP</v>
          </cell>
          <cell r="N603" t="str">
            <v>JSP</v>
          </cell>
          <cell r="O603">
            <v>14.632799999999998</v>
          </cell>
          <cell r="P603"/>
          <cell r="Q603">
            <v>31</v>
          </cell>
          <cell r="R603">
            <v>83.7</v>
          </cell>
          <cell r="S603" t="str">
            <v>MODIFICATION</v>
          </cell>
          <cell r="T603">
            <v>232009.54</v>
          </cell>
          <cell r="U603">
            <v>18326.68</v>
          </cell>
          <cell r="V603"/>
          <cell r="W603">
            <v>0</v>
          </cell>
          <cell r="X603">
            <v>45442.345138888886</v>
          </cell>
          <cell r="Y603">
            <v>45449.331944444442</v>
          </cell>
          <cell r="Z603">
            <v>45442</v>
          </cell>
          <cell r="AA603"/>
          <cell r="AB603">
            <v>45453.73333333333</v>
          </cell>
          <cell r="AC603"/>
          <cell r="AD603">
            <v>11.388194444443798</v>
          </cell>
          <cell r="AE603">
            <v>4.4013888888875954</v>
          </cell>
          <cell r="AF603">
            <v>-45453.73333333333</v>
          </cell>
          <cell r="AG603">
            <v>45460.419519054172</v>
          </cell>
          <cell r="AH603">
            <v>45469.039353764922</v>
          </cell>
          <cell r="AI603">
            <v>45492.345138888886</v>
          </cell>
          <cell r="AJ603">
            <v>0.40528574346402924</v>
          </cell>
          <cell r="AK603">
            <v>-1136.3433333333332</v>
          </cell>
          <cell r="AL603">
            <v>20</v>
          </cell>
          <cell r="AM603">
            <v>34</v>
          </cell>
          <cell r="AN603">
            <v>21.074380165289259</v>
          </cell>
          <cell r="AO603">
            <v>26.694214876033058</v>
          </cell>
          <cell r="AP603">
            <v>18.074380165289259</v>
          </cell>
          <cell r="AQ603">
            <v>40</v>
          </cell>
          <cell r="AR603">
            <v>32</v>
          </cell>
          <cell r="AS603">
            <v>27</v>
          </cell>
          <cell r="AT603">
            <v>45485.73333333333</v>
          </cell>
          <cell r="AU603">
            <v>45480.73333333333</v>
          </cell>
          <cell r="AV603"/>
          <cell r="AW603"/>
          <cell r="AX603"/>
          <cell r="AY603"/>
          <cell r="AZ603"/>
          <cell r="BA603"/>
          <cell r="BB603"/>
          <cell r="BC603"/>
          <cell r="BD603" t="str">
            <v>NO COC</v>
          </cell>
          <cell r="BE603"/>
          <cell r="BF603">
            <v>45456.73333333333</v>
          </cell>
          <cell r="BG603">
            <v>-163.73333333332994</v>
          </cell>
          <cell r="BH603"/>
          <cell r="BI603"/>
        </row>
        <row r="604">
          <cell r="E604" t="str">
            <v>R23109857</v>
          </cell>
          <cell r="F604" t="str">
            <v>DURGUN, NEJDET TASKENT</v>
          </cell>
          <cell r="G604" t="str">
            <v>EAST, EMBASSY VILL, MUNTINLUPA</v>
          </cell>
          <cell r="H604" t="str">
            <v>MUNTINLUPA CITY</v>
          </cell>
          <cell r="I604" t="str">
            <v>PARAÑAQUE</v>
          </cell>
          <cell r="J604"/>
          <cell r="K604" t="str">
            <v>W/O ISSUE</v>
          </cell>
          <cell r="L604" t="str">
            <v>POWERHOUSE</v>
          </cell>
          <cell r="M604" t="str">
            <v>FCOMP</v>
          </cell>
          <cell r="N604" t="str">
            <v>IJP</v>
          </cell>
          <cell r="O604">
            <v>45.018700000000003</v>
          </cell>
          <cell r="P604"/>
          <cell r="Q604">
            <v>70.38</v>
          </cell>
          <cell r="R604">
            <v>0</v>
          </cell>
          <cell r="S604" t="str">
            <v>PCA RELOC</v>
          </cell>
          <cell r="T604">
            <v>159277.26999999999</v>
          </cell>
          <cell r="U604">
            <v>36252.53</v>
          </cell>
          <cell r="V604"/>
          <cell r="W604">
            <v>0</v>
          </cell>
          <cell r="X604">
            <v>45463.513194444444</v>
          </cell>
          <cell r="Y604">
            <v>45470.381249999999</v>
          </cell>
          <cell r="Z604">
            <v>45468</v>
          </cell>
          <cell r="AA604"/>
          <cell r="AB604">
            <v>45490.664583333331</v>
          </cell>
          <cell r="AC604"/>
          <cell r="AD604">
            <v>27.151388888887595</v>
          </cell>
          <cell r="AE604">
            <v>20.283333333332848</v>
          </cell>
          <cell r="AF604">
            <v>-45490.664583333331</v>
          </cell>
          <cell r="AG604">
            <v>45483.598696303183</v>
          </cell>
          <cell r="AH604">
            <v>45492.754830132173</v>
          </cell>
          <cell r="AI604">
            <v>45513.513194444444</v>
          </cell>
          <cell r="AJ604">
            <v>0.88209222356410177</v>
          </cell>
          <cell r="AK604">
            <v>-1083.1110615079365</v>
          </cell>
          <cell r="AL604">
            <v>23</v>
          </cell>
          <cell r="AM604">
            <v>36</v>
          </cell>
          <cell r="AN604">
            <v>23.085501858736059</v>
          </cell>
          <cell r="AO604">
            <v>29.241635687732341</v>
          </cell>
          <cell r="AP604">
            <v>20.085501858736059</v>
          </cell>
          <cell r="AQ604">
            <v>42</v>
          </cell>
          <cell r="AR604">
            <v>33.6</v>
          </cell>
          <cell r="AS604">
            <v>28.6</v>
          </cell>
          <cell r="AT604">
            <v>45524.26458333333</v>
          </cell>
          <cell r="AU604">
            <v>45519.26458333333</v>
          </cell>
          <cell r="AV604"/>
          <cell r="AW604"/>
          <cell r="AX604"/>
          <cell r="AY604"/>
          <cell r="AZ604"/>
          <cell r="BA604"/>
          <cell r="BB604"/>
          <cell r="BC604"/>
          <cell r="BD604" t="str">
            <v>NO COC</v>
          </cell>
          <cell r="BE604"/>
          <cell r="BF604">
            <v>45493.664583333331</v>
          </cell>
          <cell r="BG604">
            <v>-200.66458333333139</v>
          </cell>
          <cell r="BH604"/>
          <cell r="BI604"/>
        </row>
        <row r="605">
          <cell r="E605" t="str">
            <v>X23041417405</v>
          </cell>
          <cell r="F605" t="str">
            <v>DAVID'S FUSION INT'L. FOOD INC. DOING BUSINESS UND</v>
          </cell>
          <cell r="G605" t="str">
            <v>AQUINO CPD, AQUINO CPD, BACOOR</v>
          </cell>
          <cell r="H605" t="str">
            <v>BACOOR CITY</v>
          </cell>
          <cell r="I605" t="str">
            <v>DASMA</v>
          </cell>
          <cell r="J605" t="str">
            <v>SSP Feb 20</v>
          </cell>
          <cell r="K605" t="str">
            <v>W/O ISSUE</v>
          </cell>
          <cell r="L605" t="str">
            <v>POWERHOUSE</v>
          </cell>
          <cell r="M605" t="str">
            <v>FCOMP</v>
          </cell>
          <cell r="N605" t="str">
            <v>JSP</v>
          </cell>
          <cell r="O605">
            <v>11.450000000000001</v>
          </cell>
          <cell r="P605"/>
          <cell r="Q605">
            <v>31.82</v>
          </cell>
          <cell r="R605">
            <v>0</v>
          </cell>
          <cell r="S605" t="str">
            <v>TERMINATION</v>
          </cell>
          <cell r="T605">
            <v>29574.91</v>
          </cell>
          <cell r="U605">
            <v>18227.810000000001</v>
          </cell>
          <cell r="V605"/>
          <cell r="W605">
            <v>0</v>
          </cell>
          <cell r="X605">
            <v>45302.568055555559</v>
          </cell>
          <cell r="Y605">
            <v>45307.408333333333</v>
          </cell>
          <cell r="Z605">
            <v>45306</v>
          </cell>
          <cell r="AA605"/>
          <cell r="AB605">
            <v>45344.272222222222</v>
          </cell>
          <cell r="AC605"/>
          <cell r="AD605">
            <v>41.704166666662786</v>
          </cell>
          <cell r="AE605">
            <v>36.863888888889051</v>
          </cell>
          <cell r="AF605">
            <v>-45344.272222222222</v>
          </cell>
          <cell r="AG605">
            <v>45321.342249103946</v>
          </cell>
          <cell r="AH605">
            <v>45330.148700716847</v>
          </cell>
          <cell r="AI605">
            <v>45352.568055555559</v>
          </cell>
          <cell r="AJ605">
            <v>1.4364768518517184</v>
          </cell>
          <cell r="AK605">
            <v>-1133.6068055555556</v>
          </cell>
          <cell r="AL605">
            <v>20</v>
          </cell>
          <cell r="AM605">
            <v>36</v>
          </cell>
          <cell r="AN605">
            <v>21.774193548387096</v>
          </cell>
          <cell r="AO605">
            <v>27.58064516129032</v>
          </cell>
          <cell r="AP605">
            <v>18.774193548387096</v>
          </cell>
          <cell r="AQ605">
            <v>40</v>
          </cell>
          <cell r="AR605">
            <v>32</v>
          </cell>
          <cell r="AS605">
            <v>27</v>
          </cell>
          <cell r="AT605">
            <v>45376.272222222222</v>
          </cell>
          <cell r="AU605">
            <v>45371.272222222222</v>
          </cell>
          <cell r="AV605"/>
          <cell r="AW605"/>
          <cell r="AX605"/>
          <cell r="AY605"/>
          <cell r="AZ605"/>
          <cell r="BA605"/>
          <cell r="BB605"/>
          <cell r="BC605"/>
          <cell r="BD605" t="str">
            <v>NO COC</v>
          </cell>
          <cell r="BE605"/>
          <cell r="BF605">
            <v>45347.272222222222</v>
          </cell>
          <cell r="BG605">
            <v>-54.272222222221899</v>
          </cell>
          <cell r="BH605"/>
          <cell r="BI605"/>
        </row>
        <row r="606">
          <cell r="E606" t="str">
            <v>C2401000177</v>
          </cell>
          <cell r="F606" t="str">
            <v>SM PRIME HOLDINGS,INC.,</v>
          </cell>
          <cell r="G606" t="str">
            <v>DOÑA SOLEDAD, BETTER LIVING SUBD, PARANAQUE</v>
          </cell>
          <cell r="H606" t="str">
            <v>PARAÑAQUE CITY</v>
          </cell>
          <cell r="I606" t="str">
            <v>PARAÑAQUE</v>
          </cell>
          <cell r="J606" t="str">
            <v>energize on 06212024</v>
          </cell>
          <cell r="K606" t="str">
            <v>W/O ISSUE</v>
          </cell>
          <cell r="L606" t="str">
            <v>AVECO</v>
          </cell>
          <cell r="M606" t="str">
            <v>FCOMP</v>
          </cell>
          <cell r="N606" t="str">
            <v>RRG</v>
          </cell>
          <cell r="O606">
            <v>64.836699999999993</v>
          </cell>
          <cell r="P606"/>
          <cell r="Q606">
            <v>398.28</v>
          </cell>
          <cell r="R606">
            <v>9323</v>
          </cell>
          <cell r="S606" t="str">
            <v>NEW</v>
          </cell>
          <cell r="T606">
            <v>1186404.48</v>
          </cell>
          <cell r="U606">
            <v>52227.46</v>
          </cell>
          <cell r="V606"/>
          <cell r="W606">
            <v>0</v>
          </cell>
          <cell r="X606">
            <v>45463.686111111114</v>
          </cell>
          <cell r="Y606">
            <v>45464.279861111114</v>
          </cell>
          <cell r="Z606">
            <v>45468</v>
          </cell>
          <cell r="AA606"/>
          <cell r="AB606">
            <v>45467.31527777778</v>
          </cell>
          <cell r="AC606"/>
          <cell r="AD606">
            <v>3.6291666666656965</v>
          </cell>
          <cell r="AE606">
            <v>3.0354166666656965</v>
          </cell>
          <cell r="AF606">
            <v>-45467.31527777778</v>
          </cell>
          <cell r="AG606">
            <v>45477.352777777778</v>
          </cell>
          <cell r="AH606">
            <v>45484.797222222223</v>
          </cell>
          <cell r="AI606">
            <v>45513.686111111114</v>
          </cell>
          <cell r="AJ606">
            <v>0.16331249999995634</v>
          </cell>
          <cell r="AK606">
            <v>-947.23573495370374</v>
          </cell>
          <cell r="AL606">
            <v>30</v>
          </cell>
          <cell r="AM606">
            <v>20</v>
          </cell>
          <cell r="AN606">
            <v>16.666666666666668</v>
          </cell>
          <cell r="AO606">
            <v>21.111111111111111</v>
          </cell>
          <cell r="AP606">
            <v>13.666666666666668</v>
          </cell>
          <cell r="AQ606">
            <v>48</v>
          </cell>
          <cell r="AR606">
            <v>38.400000000000006</v>
          </cell>
          <cell r="AS606">
            <v>33.400000000000006</v>
          </cell>
          <cell r="AT606">
            <v>45505.715277777781</v>
          </cell>
          <cell r="AU606">
            <v>45500.715277777781</v>
          </cell>
          <cell r="AV606"/>
          <cell r="AW606"/>
          <cell r="AX606"/>
          <cell r="AY606"/>
          <cell r="AZ606"/>
          <cell r="BA606"/>
          <cell r="BB606"/>
          <cell r="BC606"/>
          <cell r="BD606" t="str">
            <v>NO COC</v>
          </cell>
          <cell r="BE606"/>
          <cell r="BF606">
            <v>45470.31527777778</v>
          </cell>
          <cell r="BG606">
            <v>-177.31527777777956</v>
          </cell>
          <cell r="BH606"/>
          <cell r="BI606"/>
        </row>
        <row r="607">
          <cell r="E607" t="str">
            <v>X24020507486</v>
          </cell>
          <cell r="F607" t="str">
            <v>LYDIA ESPINOLA SUM</v>
          </cell>
          <cell r="G607" t="str">
            <v>NEVADA ST., CAMELLA HOMES PH II-A, BACOOR</v>
          </cell>
          <cell r="H607" t="str">
            <v>BACOOR CITY</v>
          </cell>
          <cell r="I607" t="str">
            <v>DASMA</v>
          </cell>
          <cell r="J607"/>
          <cell r="K607" t="str">
            <v>W/O ISSUE</v>
          </cell>
          <cell r="L607" t="str">
            <v>POWERHOUSE</v>
          </cell>
          <cell r="M607" t="str">
            <v>FCOMP</v>
          </cell>
          <cell r="N607" t="str">
            <v>JSP</v>
          </cell>
          <cell r="O607">
            <v>3.2600000000000002</v>
          </cell>
          <cell r="P607"/>
          <cell r="Q607">
            <v>30.23</v>
          </cell>
          <cell r="R607">
            <v>50</v>
          </cell>
          <cell r="S607" t="str">
            <v>NEW</v>
          </cell>
          <cell r="T607">
            <v>60274.43</v>
          </cell>
          <cell r="U607">
            <v>17780.419999999998</v>
          </cell>
          <cell r="V607"/>
          <cell r="W607">
            <v>0</v>
          </cell>
          <cell r="X607">
            <v>45442.726388888892</v>
          </cell>
          <cell r="Y607">
            <v>45446.577777777777</v>
          </cell>
          <cell r="Z607">
            <v>45443</v>
          </cell>
          <cell r="AA607"/>
          <cell r="AB607">
            <v>45456.586111111108</v>
          </cell>
          <cell r="AC607"/>
          <cell r="AD607">
            <v>13.859722222216078</v>
          </cell>
          <cell r="AE607">
            <v>10.008333333331393</v>
          </cell>
          <cell r="AF607">
            <v>-45456.586111111108</v>
          </cell>
          <cell r="AG607">
            <v>45461.500582437278</v>
          </cell>
          <cell r="AH607">
            <v>45470.30703405018</v>
          </cell>
          <cell r="AI607">
            <v>45492.726388888892</v>
          </cell>
          <cell r="AJ607">
            <v>0.47739043209855381</v>
          </cell>
          <cell r="AK607">
            <v>-1136.4146527777777</v>
          </cell>
          <cell r="AL607">
            <v>20</v>
          </cell>
          <cell r="AM607">
            <v>36</v>
          </cell>
          <cell r="AN607">
            <v>21.774193548387096</v>
          </cell>
          <cell r="AO607">
            <v>27.58064516129032</v>
          </cell>
          <cell r="AP607">
            <v>18.774193548387096</v>
          </cell>
          <cell r="AQ607">
            <v>40</v>
          </cell>
          <cell r="AR607">
            <v>32</v>
          </cell>
          <cell r="AS607">
            <v>27</v>
          </cell>
          <cell r="AT607">
            <v>45488.586111111108</v>
          </cell>
          <cell r="AU607">
            <v>45483.586111111108</v>
          </cell>
          <cell r="AV607"/>
          <cell r="AW607"/>
          <cell r="AX607"/>
          <cell r="AY607"/>
          <cell r="AZ607"/>
          <cell r="BA607"/>
          <cell r="BB607"/>
          <cell r="BC607"/>
          <cell r="BD607" t="str">
            <v>NO COC</v>
          </cell>
          <cell r="BE607"/>
          <cell r="BF607">
            <v>45459.586111111108</v>
          </cell>
          <cell r="BG607">
            <v>-166.58611111110804</v>
          </cell>
          <cell r="BH607"/>
          <cell r="BI607"/>
        </row>
        <row r="608">
          <cell r="E608" t="str">
            <v>X24020639513</v>
          </cell>
          <cell r="F608" t="str">
            <v>DAMIEN RAYMOND HONG TY</v>
          </cell>
          <cell r="G608" t="str">
            <v>LANAO, MARINA SUBD, PARANAQUE</v>
          </cell>
          <cell r="H608" t="str">
            <v>PARAÑAQUE CITY</v>
          </cell>
          <cell r="I608" t="str">
            <v>PARAÑAQUE</v>
          </cell>
          <cell r="J608"/>
          <cell r="K608"/>
          <cell r="L608" t="str">
            <v>POWERHOUSE</v>
          </cell>
          <cell r="M608" t="str">
            <v>FCOMP</v>
          </cell>
          <cell r="N608" t="str">
            <v>JSP</v>
          </cell>
          <cell r="O608">
            <v>14.502799999999999</v>
          </cell>
          <cell r="P608"/>
          <cell r="Q608">
            <v>30.83</v>
          </cell>
          <cell r="R608">
            <v>80</v>
          </cell>
          <cell r="S608" t="str">
            <v>NEW</v>
          </cell>
          <cell r="T608">
            <v>234017.97</v>
          </cell>
          <cell r="U608">
            <v>17558.18</v>
          </cell>
          <cell r="V608"/>
          <cell r="W608">
            <v>0</v>
          </cell>
          <cell r="X608">
            <v>45376.670138888891</v>
          </cell>
          <cell r="Y608">
            <v>45377.447222222225</v>
          </cell>
          <cell r="Z608">
            <v>45377</v>
          </cell>
          <cell r="AA608"/>
          <cell r="AB608">
            <v>45378.536805555559</v>
          </cell>
          <cell r="AC608"/>
          <cell r="AD608">
            <v>1.8666666666686069</v>
          </cell>
          <cell r="AE608">
            <v>1.0895833333343035</v>
          </cell>
          <cell r="AF608">
            <v>-45378.536805555559</v>
          </cell>
          <cell r="AG608">
            <v>45394.744519054177</v>
          </cell>
          <cell r="AH608">
            <v>45403.364353764926</v>
          </cell>
          <cell r="AI608">
            <v>45426.670138888891</v>
          </cell>
          <cell r="AJ608">
            <v>6.6431372549088652E-2</v>
          </cell>
          <cell r="AK608">
            <v>-1134.463420138889</v>
          </cell>
          <cell r="AL608">
            <v>20</v>
          </cell>
          <cell r="AM608">
            <v>34</v>
          </cell>
          <cell r="AN608">
            <v>21.074380165289259</v>
          </cell>
          <cell r="AO608">
            <v>26.694214876033058</v>
          </cell>
          <cell r="AP608">
            <v>18.074380165289259</v>
          </cell>
          <cell r="AQ608">
            <v>40</v>
          </cell>
          <cell r="AR608">
            <v>32</v>
          </cell>
          <cell r="AS608">
            <v>27</v>
          </cell>
          <cell r="AT608">
            <v>45410.536805555559</v>
          </cell>
          <cell r="AU608">
            <v>45405.536805555559</v>
          </cell>
          <cell r="AV608"/>
          <cell r="AW608"/>
          <cell r="AX608"/>
          <cell r="AY608"/>
          <cell r="AZ608"/>
          <cell r="BA608"/>
          <cell r="BB608"/>
          <cell r="BC608"/>
          <cell r="BD608" t="str">
            <v>NO COC</v>
          </cell>
          <cell r="BE608"/>
          <cell r="BF608">
            <v>45381.536805555559</v>
          </cell>
          <cell r="BG608">
            <v>-88.536805555559113</v>
          </cell>
          <cell r="BH608"/>
          <cell r="BI608"/>
        </row>
        <row r="609">
          <cell r="E609" t="str">
            <v>X24041161563</v>
          </cell>
          <cell r="F609" t="str">
            <v>DITO TELECOMMUNITY CORPORATION</v>
          </cell>
          <cell r="G609" t="str">
            <v>LOVELY, PUROK 4, MUNTINLUPA</v>
          </cell>
          <cell r="H609" t="str">
            <v>MUNTINLUPA CITY</v>
          </cell>
          <cell r="I609" t="str">
            <v>PARAÑAQUE</v>
          </cell>
          <cell r="J609" t="str">
            <v>Schedule on July 25, 2024
SSP - replacement of DT</v>
          </cell>
          <cell r="K609" t="str">
            <v>W/O ISSUE</v>
          </cell>
          <cell r="L609" t="str">
            <v>POWERHOUSE</v>
          </cell>
          <cell r="M609" t="str">
            <v>FCOMP</v>
          </cell>
          <cell r="N609" t="str">
            <v>JSP</v>
          </cell>
          <cell r="O609">
            <v>21.793299999999999</v>
          </cell>
          <cell r="P609"/>
          <cell r="Q609">
            <v>29.73</v>
          </cell>
          <cell r="R609">
            <v>20</v>
          </cell>
          <cell r="S609" t="str">
            <v>NEW</v>
          </cell>
          <cell r="T609">
            <v>226981.99</v>
          </cell>
          <cell r="U609">
            <v>17549.59</v>
          </cell>
          <cell r="V609"/>
          <cell r="W609">
            <v>0</v>
          </cell>
          <cell r="X609">
            <v>45485.414583333331</v>
          </cell>
          <cell r="Y609">
            <v>45490.588194444441</v>
          </cell>
          <cell r="Z609">
            <v>45489</v>
          </cell>
          <cell r="AA609"/>
          <cell r="AB609">
            <v>45502.563888888886</v>
          </cell>
          <cell r="AC609"/>
          <cell r="AD609">
            <v>17.149305555554747</v>
          </cell>
          <cell r="AE609">
            <v>11.975694444445253</v>
          </cell>
          <cell r="AF609">
            <v>-45502.563888888886</v>
          </cell>
          <cell r="AG609">
            <v>45504.188776881718</v>
          </cell>
          <cell r="AH609">
            <v>45512.995228494619</v>
          </cell>
          <cell r="AI609">
            <v>45535.414583333331</v>
          </cell>
          <cell r="AJ609">
            <v>0.59069830246910793</v>
          </cell>
          <cell r="AK609">
            <v>-1137.5640972222222</v>
          </cell>
          <cell r="AL609">
            <v>20</v>
          </cell>
          <cell r="AM609">
            <v>36</v>
          </cell>
          <cell r="AN609">
            <v>21.774193548387096</v>
          </cell>
          <cell r="AO609">
            <v>27.58064516129032</v>
          </cell>
          <cell r="AP609">
            <v>18.774193548387096</v>
          </cell>
          <cell r="AQ609">
            <v>40</v>
          </cell>
          <cell r="AR609">
            <v>32</v>
          </cell>
          <cell r="AS609">
            <v>27</v>
          </cell>
          <cell r="AT609">
            <v>45534.563888888886</v>
          </cell>
          <cell r="AU609">
            <v>45529.563888888886</v>
          </cell>
          <cell r="AV609"/>
          <cell r="AW609"/>
          <cell r="AX609"/>
          <cell r="AY609"/>
          <cell r="AZ609"/>
          <cell r="BA609"/>
          <cell r="BB609"/>
          <cell r="BC609"/>
          <cell r="BD609" t="str">
            <v>NO COC</v>
          </cell>
          <cell r="BE609"/>
          <cell r="BF609">
            <v>45505.563888888886</v>
          </cell>
          <cell r="BG609">
            <v>-212.56388888888614</v>
          </cell>
          <cell r="BH609"/>
          <cell r="BI609"/>
        </row>
        <row r="610">
          <cell r="E610" t="str">
            <v>R23385579</v>
          </cell>
          <cell r="F610" t="str">
            <v>DE CASTRO MARAIZA THERESE DELOS SANTOS</v>
          </cell>
          <cell r="G610" t="str">
            <v>BLOCK 3, ROSALIA SUBD PH II, BACOOR</v>
          </cell>
          <cell r="H610" t="str">
            <v>BACOOR CITY</v>
          </cell>
          <cell r="I610" t="str">
            <v>DASMA</v>
          </cell>
          <cell r="J610"/>
          <cell r="K610" t="str">
            <v>W/O ISSUE</v>
          </cell>
          <cell r="L610" t="str">
            <v>AVECO</v>
          </cell>
          <cell r="M610" t="str">
            <v>FCOMP</v>
          </cell>
          <cell r="N610" t="str">
            <v>RRG</v>
          </cell>
          <cell r="O610">
            <v>11.86</v>
          </cell>
          <cell r="P610"/>
          <cell r="Q610">
            <v>16.23</v>
          </cell>
          <cell r="R610">
            <v>0</v>
          </cell>
          <cell r="S610" t="str">
            <v>PCA RELOC</v>
          </cell>
          <cell r="T610">
            <v>29166.69</v>
          </cell>
          <cell r="U610">
            <v>9550.5499999999993</v>
          </cell>
          <cell r="V610"/>
          <cell r="W610">
            <v>0</v>
          </cell>
          <cell r="X610">
            <v>45471.479861111111</v>
          </cell>
          <cell r="Y610">
            <v>45477.512499999997</v>
          </cell>
          <cell r="Z610">
            <v>45478</v>
          </cell>
          <cell r="AA610"/>
          <cell r="AB610">
            <v>45490.323611111111</v>
          </cell>
          <cell r="AC610"/>
          <cell r="AD610">
            <v>18.84375</v>
          </cell>
          <cell r="AE610">
            <v>12.81111111111386</v>
          </cell>
          <cell r="AF610">
            <v>-45490.323611111111</v>
          </cell>
          <cell r="AG610">
            <v>45490.254054659497</v>
          </cell>
          <cell r="AH610">
            <v>45499.060506272399</v>
          </cell>
          <cell r="AI610">
            <v>45521.479861111111</v>
          </cell>
          <cell r="AJ610">
            <v>0.64906249999999999</v>
          </cell>
          <cell r="AK610">
            <v>-1137.2580902777777</v>
          </cell>
          <cell r="AL610">
            <v>20</v>
          </cell>
          <cell r="AM610">
            <v>36</v>
          </cell>
          <cell r="AN610">
            <v>21.774193548387096</v>
          </cell>
          <cell r="AO610">
            <v>27.58064516129032</v>
          </cell>
          <cell r="AP610">
            <v>18.774193548387096</v>
          </cell>
          <cell r="AQ610">
            <v>40</v>
          </cell>
          <cell r="AR610">
            <v>32</v>
          </cell>
          <cell r="AS610">
            <v>27</v>
          </cell>
          <cell r="AT610">
            <v>45522.323611111111</v>
          </cell>
          <cell r="AU610">
            <v>45517.323611111111</v>
          </cell>
          <cell r="AV610"/>
          <cell r="AW610"/>
          <cell r="AX610"/>
          <cell r="AY610"/>
          <cell r="AZ610"/>
          <cell r="BA610"/>
          <cell r="BB610"/>
          <cell r="BC610"/>
          <cell r="BD610" t="str">
            <v>NO COC</v>
          </cell>
          <cell r="BE610"/>
          <cell r="BF610">
            <v>45493.323611111111</v>
          </cell>
          <cell r="BG610">
            <v>-200.32361111111095</v>
          </cell>
          <cell r="BH610"/>
          <cell r="BI610"/>
        </row>
        <row r="611">
          <cell r="E611" t="str">
            <v>R23119650</v>
          </cell>
          <cell r="F611" t="str">
            <v>BARRION ALBERTO JR. A.,</v>
          </cell>
          <cell r="G611" t="str">
            <v>MOONSTONE, LAS PIÑAS ROYALE ESTATE, LAS PINAS CITY</v>
          </cell>
          <cell r="H611" t="str">
            <v>LAS PIÑAS CITY</v>
          </cell>
          <cell r="I611" t="str">
            <v>PARAÑAQUE</v>
          </cell>
          <cell r="J611"/>
          <cell r="K611" t="str">
            <v>W/O ISSUE</v>
          </cell>
          <cell r="L611" t="str">
            <v>AVECO</v>
          </cell>
          <cell r="M611" t="str">
            <v>FCOMP</v>
          </cell>
          <cell r="N611" t="str">
            <v>RRG</v>
          </cell>
          <cell r="O611">
            <v>16.70205</v>
          </cell>
          <cell r="P611"/>
          <cell r="Q611">
            <v>23</v>
          </cell>
          <cell r="R611">
            <v>0</v>
          </cell>
          <cell r="S611" t="str">
            <v>PCA RELOC</v>
          </cell>
          <cell r="T611">
            <v>41909.589999999997</v>
          </cell>
          <cell r="U611">
            <v>13449.91</v>
          </cell>
          <cell r="V611"/>
          <cell r="W611">
            <v>0</v>
          </cell>
          <cell r="X611">
            <v>45471.638194444444</v>
          </cell>
          <cell r="Y611">
            <v>45477.511805555558</v>
          </cell>
          <cell r="Z611">
            <v>45478</v>
          </cell>
          <cell r="AA611"/>
          <cell r="AB611">
            <v>45524.547222222223</v>
          </cell>
          <cell r="AC611"/>
          <cell r="AD611">
            <v>52.909027777779556</v>
          </cell>
          <cell r="AE611">
            <v>47.035416666665697</v>
          </cell>
          <cell r="AF611">
            <v>-45524.547222222223</v>
          </cell>
          <cell r="AG611">
            <v>45490.41238799283</v>
          </cell>
          <cell r="AH611">
            <v>45499.218839605732</v>
          </cell>
          <cell r="AI611">
            <v>45521.638194444444</v>
          </cell>
          <cell r="AJ611">
            <v>1.8224220679012957</v>
          </cell>
          <cell r="AK611">
            <v>-1138.1136805555557</v>
          </cell>
          <cell r="AL611">
            <v>20</v>
          </cell>
          <cell r="AM611">
            <v>36</v>
          </cell>
          <cell r="AN611">
            <v>21.774193548387096</v>
          </cell>
          <cell r="AO611">
            <v>27.58064516129032</v>
          </cell>
          <cell r="AP611">
            <v>18.774193548387096</v>
          </cell>
          <cell r="AQ611">
            <v>40</v>
          </cell>
          <cell r="AR611">
            <v>32</v>
          </cell>
          <cell r="AS611">
            <v>27</v>
          </cell>
          <cell r="AT611">
            <v>45556.547222222223</v>
          </cell>
          <cell r="AU611">
            <v>45551.547222222223</v>
          </cell>
          <cell r="AV611"/>
          <cell r="AW611"/>
          <cell r="AX611"/>
          <cell r="AY611"/>
          <cell r="AZ611"/>
          <cell r="BA611"/>
          <cell r="BB611"/>
          <cell r="BC611"/>
          <cell r="BD611" t="str">
            <v>NO COC</v>
          </cell>
          <cell r="BE611"/>
          <cell r="BF611">
            <v>45527.547222222223</v>
          </cell>
          <cell r="BG611">
            <v>-234.54722222222335</v>
          </cell>
          <cell r="BH611"/>
          <cell r="BI611"/>
        </row>
        <row r="612">
          <cell r="E612" t="str">
            <v>X23104196523</v>
          </cell>
          <cell r="F612" t="str">
            <v>STA. LUCIA REALTY &amp; DEVELOPMENT, INC.</v>
          </cell>
          <cell r="G612" t="str">
            <v>BLOCK 3 ST, VISTA VERDE SOUTH EXEC PH4, BACOOR</v>
          </cell>
          <cell r="H612" t="str">
            <v>BACOOR CITY</v>
          </cell>
          <cell r="I612" t="str">
            <v>DASMA</v>
          </cell>
          <cell r="J612" t="str">
            <v>for FCOMP</v>
          </cell>
          <cell r="K612" t="str">
            <v>W/O ISSUE</v>
          </cell>
          <cell r="L612" t="str">
            <v>POWERHOUSE</v>
          </cell>
          <cell r="M612" t="str">
            <v>FCOMP</v>
          </cell>
          <cell r="N612" t="str">
            <v>JSP</v>
          </cell>
          <cell r="O612">
            <v>15.768699999999999</v>
          </cell>
          <cell r="P612"/>
          <cell r="Q612">
            <v>30.43</v>
          </cell>
          <cell r="R612">
            <v>1.5</v>
          </cell>
          <cell r="S612" t="str">
            <v>NEW</v>
          </cell>
          <cell r="T612">
            <v>47724.6</v>
          </cell>
          <cell r="U612">
            <v>17237.27</v>
          </cell>
          <cell r="V612"/>
          <cell r="W612">
            <v>0</v>
          </cell>
          <cell r="X612">
            <v>45338.725694444445</v>
          </cell>
          <cell r="Y612">
            <v>45345.611111111109</v>
          </cell>
          <cell r="Z612">
            <v>45341</v>
          </cell>
          <cell r="AA612"/>
          <cell r="AB612">
            <v>45348.411111111112</v>
          </cell>
          <cell r="AC612"/>
          <cell r="AD612">
            <v>9.6854166666671517</v>
          </cell>
          <cell r="AE612">
            <v>2.8000000000029104</v>
          </cell>
          <cell r="AF612">
            <v>-45348.411111111112</v>
          </cell>
          <cell r="AG612">
            <v>45357.499887992832</v>
          </cell>
          <cell r="AH612">
            <v>45366.306339605733</v>
          </cell>
          <cell r="AI612">
            <v>45388.725694444445</v>
          </cell>
          <cell r="AJ612">
            <v>0.33360879629631301</v>
          </cell>
          <cell r="AK612">
            <v>-1133.7102777777777</v>
          </cell>
          <cell r="AL612">
            <v>20</v>
          </cell>
          <cell r="AM612">
            <v>36</v>
          </cell>
          <cell r="AN612">
            <v>21.774193548387096</v>
          </cell>
          <cell r="AO612">
            <v>27.58064516129032</v>
          </cell>
          <cell r="AP612">
            <v>18.774193548387096</v>
          </cell>
          <cell r="AQ612">
            <v>40</v>
          </cell>
          <cell r="AR612">
            <v>32</v>
          </cell>
          <cell r="AS612">
            <v>27</v>
          </cell>
          <cell r="AT612">
            <v>45380.411111111112</v>
          </cell>
          <cell r="AU612">
            <v>45375.411111111112</v>
          </cell>
          <cell r="AV612"/>
          <cell r="AW612"/>
          <cell r="AX612"/>
          <cell r="AY612"/>
          <cell r="AZ612"/>
          <cell r="BA612"/>
          <cell r="BB612"/>
          <cell r="BC612"/>
          <cell r="BD612" t="str">
            <v>NO COC</v>
          </cell>
          <cell r="BE612"/>
          <cell r="BF612">
            <v>45351.411111111112</v>
          </cell>
          <cell r="BG612">
            <v>-58.411111111112405</v>
          </cell>
          <cell r="BH612"/>
          <cell r="BI612"/>
        </row>
        <row r="613">
          <cell r="E613" t="str">
            <v>X24072825018</v>
          </cell>
          <cell r="F613" t="str">
            <v>DITO TELECOMMUNITY CORPORATION</v>
          </cell>
          <cell r="G613" t="str">
            <v>STREET, BAUTISTA, PUROK 2, MUNTINLUPA</v>
          </cell>
          <cell r="H613" t="str">
            <v>MUNTINLUPA CITY</v>
          </cell>
          <cell r="I613" t="str">
            <v>PARAÑAQUE</v>
          </cell>
          <cell r="J613"/>
          <cell r="K613"/>
          <cell r="L613" t="str">
            <v>POWERHOUSE</v>
          </cell>
          <cell r="M613" t="str">
            <v>FCOMP</v>
          </cell>
          <cell r="N613" t="str">
            <v>JSP</v>
          </cell>
          <cell r="O613">
            <v>21.063300000000002</v>
          </cell>
          <cell r="P613"/>
          <cell r="Q613">
            <v>28.83</v>
          </cell>
          <cell r="R613">
            <v>31</v>
          </cell>
          <cell r="S613" t="str">
            <v>NEW</v>
          </cell>
          <cell r="T613">
            <v>238104.57</v>
          </cell>
          <cell r="U613">
            <v>16961.75</v>
          </cell>
          <cell r="V613"/>
          <cell r="W613">
            <v>0</v>
          </cell>
          <cell r="X613">
            <v>45534.564583333333</v>
          </cell>
          <cell r="Y613">
            <v>45541.511111111111</v>
          </cell>
          <cell r="Z613">
            <v>45539</v>
          </cell>
          <cell r="AA613"/>
          <cell r="AB613">
            <v>45545.713194444441</v>
          </cell>
          <cell r="AC613"/>
          <cell r="AD613">
            <v>11.148611111108039</v>
          </cell>
          <cell r="AE613">
            <v>4.2020833333299379</v>
          </cell>
          <cell r="AF613">
            <v>-45545.713194444441</v>
          </cell>
          <cell r="AG613">
            <v>45553.338776881719</v>
          </cell>
          <cell r="AH613">
            <v>45562.145228494621</v>
          </cell>
          <cell r="AI613">
            <v>45584.564583333333</v>
          </cell>
          <cell r="AJ613">
            <v>0.38400771604927691</v>
          </cell>
          <cell r="AK613">
            <v>-1138.6428298611111</v>
          </cell>
          <cell r="AL613">
            <v>20</v>
          </cell>
          <cell r="AM613">
            <v>36</v>
          </cell>
          <cell r="AN613">
            <v>21.774193548387096</v>
          </cell>
          <cell r="AO613">
            <v>27.58064516129032</v>
          </cell>
          <cell r="AP613">
            <v>18.774193548387096</v>
          </cell>
          <cell r="AQ613">
            <v>40</v>
          </cell>
          <cell r="AR613">
            <v>32</v>
          </cell>
          <cell r="AS613">
            <v>27</v>
          </cell>
          <cell r="AT613">
            <v>45577.713194444441</v>
          </cell>
          <cell r="AU613">
            <v>45572.713194444441</v>
          </cell>
          <cell r="AV613"/>
          <cell r="AW613"/>
          <cell r="AX613"/>
          <cell r="AY613"/>
          <cell r="AZ613"/>
          <cell r="BA613"/>
          <cell r="BB613"/>
          <cell r="BC613"/>
          <cell r="BD613" t="str">
            <v>NO COC</v>
          </cell>
          <cell r="BE613"/>
          <cell r="BF613">
            <v>45548.713194444441</v>
          </cell>
          <cell r="BG613">
            <v>-255.71319444444089</v>
          </cell>
          <cell r="BH613"/>
          <cell r="BI613"/>
        </row>
        <row r="614">
          <cell r="E614" t="str">
            <v>X24020512408</v>
          </cell>
          <cell r="F614" t="str">
            <v>WARREN ANGOLING GUNDA</v>
          </cell>
          <cell r="G614" t="str">
            <v>CAGAYAN DE ORO, MAHARLIKA VILL, TAGUIG CITY</v>
          </cell>
          <cell r="H614" t="str">
            <v>TAGUIG CITY</v>
          </cell>
          <cell r="I614" t="str">
            <v>PARAÑAQUE</v>
          </cell>
          <cell r="J614" t="str">
            <v>for completion on July 31, 2024
resched due to SOE
target completion 08/07/2024</v>
          </cell>
          <cell r="K614" t="str">
            <v>W/O ISSUE</v>
          </cell>
          <cell r="L614" t="str">
            <v>VJC</v>
          </cell>
          <cell r="M614" t="str">
            <v>FCOMP</v>
          </cell>
          <cell r="N614" t="str">
            <v>JSB</v>
          </cell>
          <cell r="O614">
            <v>297.37921999999998</v>
          </cell>
          <cell r="P614"/>
          <cell r="Q614">
            <v>964.72</v>
          </cell>
          <cell r="R614">
            <v>60</v>
          </cell>
          <cell r="S614" t="str">
            <v>NEW</v>
          </cell>
          <cell r="T614">
            <v>1066351.04</v>
          </cell>
          <cell r="U614">
            <v>181999.05</v>
          </cell>
          <cell r="V614"/>
          <cell r="W614">
            <v>0</v>
          </cell>
          <cell r="X614">
            <v>45471.645833333336</v>
          </cell>
          <cell r="Y614">
            <v>45477.425000000003</v>
          </cell>
          <cell r="Z614">
            <v>45477</v>
          </cell>
          <cell r="AA614"/>
          <cell r="AB614">
            <v>45511.602083333331</v>
          </cell>
          <cell r="AC614"/>
          <cell r="AD614">
            <v>39.956249999995634</v>
          </cell>
          <cell r="AE614">
            <v>34.177083333328483</v>
          </cell>
          <cell r="AF614">
            <v>-45511.602083333331</v>
          </cell>
          <cell r="AG614">
            <v>45495.347404013963</v>
          </cell>
          <cell r="AH614">
            <v>45505.467822862134</v>
          </cell>
          <cell r="AI614">
            <v>45521.645833333336</v>
          </cell>
          <cell r="AJ614">
            <v>1.1223005514704656</v>
          </cell>
          <cell r="AK614">
            <v>-827.48367424242417</v>
          </cell>
          <cell r="AL614">
            <v>40</v>
          </cell>
          <cell r="AM614">
            <v>34</v>
          </cell>
          <cell r="AN614">
            <v>26.701570680628272</v>
          </cell>
          <cell r="AO614">
            <v>33.821989528795811</v>
          </cell>
          <cell r="AP614">
            <v>23.701570680628272</v>
          </cell>
          <cell r="AQ614">
            <v>55</v>
          </cell>
          <cell r="AR614">
            <v>44</v>
          </cell>
          <cell r="AS614">
            <v>39</v>
          </cell>
          <cell r="AT614">
            <v>45555.602083333331</v>
          </cell>
          <cell r="AU614">
            <v>45550.602083333331</v>
          </cell>
          <cell r="AV614"/>
          <cell r="AW614"/>
          <cell r="AX614"/>
          <cell r="AY614"/>
          <cell r="AZ614"/>
          <cell r="BA614"/>
          <cell r="BB614"/>
          <cell r="BC614"/>
          <cell r="BD614" t="str">
            <v>NO COC</v>
          </cell>
          <cell r="BE614"/>
          <cell r="BF614">
            <v>45514.602083333331</v>
          </cell>
          <cell r="BG614">
            <v>-221.60208333333139</v>
          </cell>
          <cell r="BH614"/>
          <cell r="BI614"/>
        </row>
        <row r="615">
          <cell r="E615" t="str">
            <v>X24051553530</v>
          </cell>
          <cell r="F615" t="str">
            <v>VELVETURA CORP.</v>
          </cell>
          <cell r="G615" t="str">
            <v>GEN. TIRONA, MABOLO I, BACOOR</v>
          </cell>
          <cell r="H615" t="str">
            <v>BACOOR CITY</v>
          </cell>
          <cell r="I615" t="str">
            <v>DASMA</v>
          </cell>
          <cell r="J615" t="str">
            <v>For completion and meter 07/17/2024</v>
          </cell>
          <cell r="K615" t="str">
            <v>W/O ISSUE</v>
          </cell>
          <cell r="L615" t="str">
            <v>AVECO</v>
          </cell>
          <cell r="M615" t="str">
            <v>FCOMP</v>
          </cell>
          <cell r="N615" t="str">
            <v>RRG</v>
          </cell>
          <cell r="O615">
            <v>3.68</v>
          </cell>
          <cell r="P615"/>
          <cell r="Q615">
            <v>5.03</v>
          </cell>
          <cell r="R615">
            <v>26</v>
          </cell>
          <cell r="S615" t="str">
            <v>NEW</v>
          </cell>
          <cell r="T615">
            <v>21790.91</v>
          </cell>
          <cell r="U615">
            <v>2963.41</v>
          </cell>
          <cell r="V615"/>
          <cell r="W615">
            <v>0</v>
          </cell>
          <cell r="X615">
            <v>45474.604861111111</v>
          </cell>
          <cell r="Y615">
            <v>45477.513888888891</v>
          </cell>
          <cell r="Z615">
            <v>45476</v>
          </cell>
          <cell r="AA615"/>
          <cell r="AB615">
            <v>45490.322916666664</v>
          </cell>
          <cell r="AC615"/>
          <cell r="AD615">
            <v>15.718055555553292</v>
          </cell>
          <cell r="AE615">
            <v>12.809027777773736</v>
          </cell>
          <cell r="AF615">
            <v>-45490.322916666664</v>
          </cell>
          <cell r="AG615">
            <v>45493.379054659497</v>
          </cell>
          <cell r="AH615">
            <v>45502.185506272399</v>
          </cell>
          <cell r="AI615">
            <v>45524.604861111111</v>
          </cell>
          <cell r="AJ615">
            <v>0.54139969135794674</v>
          </cell>
          <cell r="AK615">
            <v>-1137.2580729166666</v>
          </cell>
          <cell r="AL615">
            <v>20</v>
          </cell>
          <cell r="AM615">
            <v>36</v>
          </cell>
          <cell r="AN615">
            <v>21.774193548387096</v>
          </cell>
          <cell r="AO615">
            <v>27.58064516129032</v>
          </cell>
          <cell r="AP615">
            <v>18.774193548387096</v>
          </cell>
          <cell r="AQ615">
            <v>40</v>
          </cell>
          <cell r="AR615">
            <v>32</v>
          </cell>
          <cell r="AS615">
            <v>27</v>
          </cell>
          <cell r="AT615">
            <v>45522.322916666664</v>
          </cell>
          <cell r="AU615">
            <v>45517.322916666664</v>
          </cell>
          <cell r="AV615"/>
          <cell r="AW615"/>
          <cell r="AX615"/>
          <cell r="AY615"/>
          <cell r="AZ615"/>
          <cell r="BA615"/>
          <cell r="BB615"/>
          <cell r="BC615"/>
          <cell r="BD615" t="str">
            <v>NO COC</v>
          </cell>
          <cell r="BE615"/>
          <cell r="BF615">
            <v>45493.322916666664</v>
          </cell>
          <cell r="BG615">
            <v>-200.32291666666424</v>
          </cell>
          <cell r="BH615"/>
          <cell r="BI615"/>
        </row>
        <row r="616">
          <cell r="E616" t="str">
            <v>X24051553816</v>
          </cell>
          <cell r="F616" t="str">
            <v>VICTORIA TAMBUNTING ALFONSO</v>
          </cell>
          <cell r="G616" t="str">
            <v>ORCHIDS, SOUTH GREENHEIGHTS VILL, MUNTINLUPA</v>
          </cell>
          <cell r="H616" t="str">
            <v>MUNTINLUPA CITY</v>
          </cell>
          <cell r="I616" t="str">
            <v>PARAÑAQUE</v>
          </cell>
          <cell r="J616"/>
          <cell r="K616" t="str">
            <v>W/O ISSUE</v>
          </cell>
          <cell r="L616" t="str">
            <v>POWERHOUSE</v>
          </cell>
          <cell r="M616" t="str">
            <v>FCOMP</v>
          </cell>
          <cell r="N616" t="str">
            <v>JSP</v>
          </cell>
          <cell r="O616">
            <v>20.5913</v>
          </cell>
          <cell r="P616"/>
          <cell r="Q616">
            <v>28.12</v>
          </cell>
          <cell r="R616">
            <v>112</v>
          </cell>
          <cell r="S616" t="str">
            <v>NEW</v>
          </cell>
          <cell r="T616">
            <v>232917.94</v>
          </cell>
          <cell r="U616">
            <v>16581.650000000001</v>
          </cell>
          <cell r="V616"/>
          <cell r="W616">
            <v>0</v>
          </cell>
          <cell r="X616">
            <v>45478.400694444441</v>
          </cell>
          <cell r="Y616">
            <v>45483.517361111109</v>
          </cell>
          <cell r="Z616">
            <v>45482</v>
          </cell>
          <cell r="AA616"/>
          <cell r="AB616">
            <v>45488.643750000003</v>
          </cell>
          <cell r="AC616"/>
          <cell r="AD616">
            <v>10.243055555562023</v>
          </cell>
          <cell r="AE616">
            <v>5.1263888888934162</v>
          </cell>
          <cell r="AF616">
            <v>-45488.643750000003</v>
          </cell>
          <cell r="AG616">
            <v>45495.739677495287</v>
          </cell>
          <cell r="AH616">
            <v>45504.16340630885</v>
          </cell>
          <cell r="AI616">
            <v>45528.400694444441</v>
          </cell>
          <cell r="AJ616">
            <v>0.37771267361134958</v>
          </cell>
          <cell r="AK616">
            <v>-1137.21609375</v>
          </cell>
          <cell r="AL616">
            <v>20</v>
          </cell>
          <cell r="AM616">
            <v>32</v>
          </cell>
          <cell r="AN616">
            <v>20.33898305084746</v>
          </cell>
          <cell r="AO616">
            <v>25.762711864406779</v>
          </cell>
          <cell r="AP616">
            <v>17.33898305084746</v>
          </cell>
          <cell r="AQ616">
            <v>40</v>
          </cell>
          <cell r="AR616">
            <v>32</v>
          </cell>
          <cell r="AS616">
            <v>27</v>
          </cell>
          <cell r="AT616">
            <v>45520.643750000003</v>
          </cell>
          <cell r="AU616">
            <v>45515.643750000003</v>
          </cell>
          <cell r="AV616"/>
          <cell r="AW616"/>
          <cell r="AX616"/>
          <cell r="AY616"/>
          <cell r="AZ616"/>
          <cell r="BA616"/>
          <cell r="BB616"/>
          <cell r="BC616"/>
          <cell r="BD616" t="str">
            <v>NO COC</v>
          </cell>
          <cell r="BE616"/>
          <cell r="BF616">
            <v>45491.643750000003</v>
          </cell>
          <cell r="BG616">
            <v>-198.64375000000291</v>
          </cell>
          <cell r="BH616"/>
          <cell r="BI616"/>
        </row>
        <row r="617">
          <cell r="E617" t="str">
            <v>X24051523753</v>
          </cell>
          <cell r="F617" t="str">
            <v>JOSEPH NATHANAEL PER GALVEZ</v>
          </cell>
          <cell r="G617" t="str">
            <v>DOÑA ALICIA, INA EXECUTIVE HOMES - LEVITOWN, PARANAQUE</v>
          </cell>
          <cell r="H617" t="str">
            <v>PARAÑAQUE CITY</v>
          </cell>
          <cell r="I617" t="str">
            <v>PARAÑAQUE</v>
          </cell>
          <cell r="J617"/>
          <cell r="K617" t="str">
            <v>W/O ISSUE</v>
          </cell>
          <cell r="L617" t="str">
            <v>ECOM</v>
          </cell>
          <cell r="M617" t="str">
            <v>FCOMP</v>
          </cell>
          <cell r="N617" t="str">
            <v>RRG</v>
          </cell>
          <cell r="O617">
            <v>16.13</v>
          </cell>
          <cell r="P617"/>
          <cell r="Q617">
            <v>22.1</v>
          </cell>
          <cell r="R617">
            <v>39</v>
          </cell>
          <cell r="S617" t="str">
            <v>MODIFICATION</v>
          </cell>
          <cell r="T617">
            <v>51950.75</v>
          </cell>
          <cell r="U617">
            <v>12989.06</v>
          </cell>
          <cell r="V617"/>
          <cell r="W617">
            <v>0</v>
          </cell>
          <cell r="X617">
            <v>45477.700694444444</v>
          </cell>
          <cell r="Y617">
            <v>45483.513888888891</v>
          </cell>
          <cell r="Z617">
            <v>45482</v>
          </cell>
          <cell r="AA617"/>
          <cell r="AB617">
            <v>45560</v>
          </cell>
          <cell r="AC617"/>
          <cell r="AD617">
            <v>82.299305555556202</v>
          </cell>
          <cell r="AE617">
            <v>76.486111111109494</v>
          </cell>
          <cell r="AF617">
            <v>-45560</v>
          </cell>
          <cell r="AG617">
            <v>45496.47488799283</v>
          </cell>
          <cell r="AH617">
            <v>45505.281339605732</v>
          </cell>
          <cell r="AI617">
            <v>45527.700694444444</v>
          </cell>
          <cell r="AJ617">
            <v>2.8347538580247136</v>
          </cell>
          <cell r="AK617">
            <v>-1139</v>
          </cell>
          <cell r="AL617">
            <v>20</v>
          </cell>
          <cell r="AM617">
            <v>36</v>
          </cell>
          <cell r="AN617">
            <v>21.774193548387096</v>
          </cell>
          <cell r="AO617">
            <v>27.58064516129032</v>
          </cell>
          <cell r="AP617">
            <v>18.774193548387096</v>
          </cell>
          <cell r="AQ617">
            <v>40</v>
          </cell>
          <cell r="AR617">
            <v>32</v>
          </cell>
          <cell r="AS617">
            <v>27</v>
          </cell>
          <cell r="AT617">
            <v>45592</v>
          </cell>
          <cell r="AU617">
            <v>45587</v>
          </cell>
          <cell r="AV617"/>
          <cell r="AW617"/>
          <cell r="AX617"/>
          <cell r="AY617"/>
          <cell r="AZ617"/>
          <cell r="BA617"/>
          <cell r="BB617"/>
          <cell r="BC617"/>
          <cell r="BD617" t="str">
            <v>FOR AUDIT</v>
          </cell>
          <cell r="BE617"/>
          <cell r="BF617">
            <v>45563</v>
          </cell>
          <cell r="BG617">
            <v>181</v>
          </cell>
          <cell r="BH617">
            <v>45747</v>
          </cell>
          <cell r="BI617">
            <v>45744</v>
          </cell>
        </row>
        <row r="618">
          <cell r="E618" t="str">
            <v>X24041178381</v>
          </cell>
          <cell r="F618" t="str">
            <v>CUCINA VENTURES INC.</v>
          </cell>
          <cell r="G618" t="str">
            <v>DOÑA SOLEDAD, BETTER LIVING SUBD, PARANAQUE</v>
          </cell>
          <cell r="H618" t="str">
            <v>PARAÑAQUE CITY</v>
          </cell>
          <cell r="I618" t="str">
            <v>PARAÑAQUE</v>
          </cell>
          <cell r="J618" t="str">
            <v>Schedule to meter 07/16/2024</v>
          </cell>
          <cell r="K618" t="str">
            <v>W/O ISSUE</v>
          </cell>
          <cell r="L618" t="str">
            <v>POWERHOUSE</v>
          </cell>
          <cell r="M618" t="str">
            <v>FCOMP</v>
          </cell>
          <cell r="N618" t="str">
            <v>JSP</v>
          </cell>
          <cell r="O618">
            <v>68.635300000000001</v>
          </cell>
          <cell r="P618"/>
          <cell r="Q618">
            <v>93.78</v>
          </cell>
          <cell r="R618">
            <v>54</v>
          </cell>
          <cell r="S618" t="str">
            <v>NEW</v>
          </cell>
          <cell r="T618">
            <v>409497.93</v>
          </cell>
          <cell r="U618">
            <v>55294.45</v>
          </cell>
          <cell r="V618">
            <v>11034.93</v>
          </cell>
          <cell r="W618">
            <v>0.19956668345557285</v>
          </cell>
          <cell r="X618">
            <v>45481.665277777778</v>
          </cell>
          <cell r="Y618">
            <v>45483.564583333333</v>
          </cell>
          <cell r="Z618">
            <v>45485</v>
          </cell>
          <cell r="AA618"/>
          <cell r="AB618">
            <v>45489.622916666667</v>
          </cell>
          <cell r="AC618"/>
          <cell r="AD618">
            <v>7.9576388888890506</v>
          </cell>
          <cell r="AE618">
            <v>6.0583333333343035</v>
          </cell>
          <cell r="AF618">
            <v>-45489.622916666667</v>
          </cell>
          <cell r="AG618">
            <v>45500.965658005916</v>
          </cell>
          <cell r="AH618">
            <v>45509.912426066752</v>
          </cell>
          <cell r="AI618">
            <v>45531.665277777778</v>
          </cell>
          <cell r="AJ618">
            <v>0.26762903168514324</v>
          </cell>
          <cell r="AK618">
            <v>-1083.086259920635</v>
          </cell>
          <cell r="AL618">
            <v>23</v>
          </cell>
          <cell r="AM618">
            <v>34</v>
          </cell>
          <cell r="AN618">
            <v>22.300380228136884</v>
          </cell>
          <cell r="AO618">
            <v>28.247148288973385</v>
          </cell>
          <cell r="AP618">
            <v>19.300380228136884</v>
          </cell>
          <cell r="AQ618">
            <v>42</v>
          </cell>
          <cell r="AR618">
            <v>33.6</v>
          </cell>
          <cell r="AS618">
            <v>28.6</v>
          </cell>
          <cell r="AT618">
            <v>45523.222916666666</v>
          </cell>
          <cell r="AU618">
            <v>45518.222916666666</v>
          </cell>
          <cell r="AV618"/>
          <cell r="AW618"/>
          <cell r="AX618"/>
          <cell r="AY618"/>
          <cell r="AZ618"/>
          <cell r="BA618"/>
          <cell r="BB618"/>
          <cell r="BC618"/>
          <cell r="BD618" t="str">
            <v>NO COC</v>
          </cell>
          <cell r="BE618" t="str">
            <v>PARTIALLY BILLED</v>
          </cell>
          <cell r="BF618">
            <v>45492.622916666667</v>
          </cell>
          <cell r="BG618">
            <v>-199.62291666666715</v>
          </cell>
          <cell r="BH618"/>
          <cell r="BI618"/>
        </row>
        <row r="619">
          <cell r="E619" t="str">
            <v>X24030771569</v>
          </cell>
          <cell r="F619" t="str">
            <v>MARK ANTHONY DE CASTRO BOSITA</v>
          </cell>
          <cell r="G619" t="str">
            <v>MAGDIWANG SUBD, MAGDIWANG SUBD, BACOOR</v>
          </cell>
          <cell r="H619" t="str">
            <v>BACOOR CITY</v>
          </cell>
          <cell r="I619" t="str">
            <v>DASMA</v>
          </cell>
          <cell r="J619" t="str">
            <v>need interruption (PAI)
PAI 08/09/2024 night
meter 08/10/2024</v>
          </cell>
          <cell r="K619" t="str">
            <v>W/O ISSUE</v>
          </cell>
          <cell r="L619" t="str">
            <v>AVECO</v>
          </cell>
          <cell r="M619" t="str">
            <v>FCOMP</v>
          </cell>
          <cell r="N619" t="str">
            <v>RRG</v>
          </cell>
          <cell r="O619">
            <v>180.2209</v>
          </cell>
          <cell r="P619"/>
          <cell r="Q619">
            <v>256.63</v>
          </cell>
          <cell r="R619">
            <v>26</v>
          </cell>
          <cell r="S619" t="str">
            <v>NEW</v>
          </cell>
          <cell r="T619">
            <v>820640.22</v>
          </cell>
          <cell r="U619">
            <v>145127.65</v>
          </cell>
          <cell r="V619"/>
          <cell r="W619">
            <v>0</v>
          </cell>
          <cell r="X619">
            <v>45464.55</v>
          </cell>
          <cell r="Y619">
            <v>45469.377083333333</v>
          </cell>
          <cell r="Z619">
            <v>45468</v>
          </cell>
          <cell r="AA619"/>
          <cell r="AB619">
            <v>45514.412499999999</v>
          </cell>
          <cell r="AC619"/>
          <cell r="AD619">
            <v>49.862499999995634</v>
          </cell>
          <cell r="AE619">
            <v>45.035416666665697</v>
          </cell>
          <cell r="AF619">
            <v>-45514.412499999999</v>
          </cell>
          <cell r="AG619">
            <v>45486.418421052636</v>
          </cell>
          <cell r="AH619">
            <v>45496.05</v>
          </cell>
          <cell r="AI619">
            <v>45514.55</v>
          </cell>
          <cell r="AJ619">
            <v>1.5037896825395509</v>
          </cell>
          <cell r="AK619">
            <v>-989.44375000000002</v>
          </cell>
          <cell r="AL619">
            <v>28</v>
          </cell>
          <cell r="AM619">
            <v>36</v>
          </cell>
          <cell r="AN619">
            <v>24.868421052631579</v>
          </cell>
          <cell r="AO619">
            <v>31.499999999999996</v>
          </cell>
          <cell r="AP619">
            <v>21.868421052631579</v>
          </cell>
          <cell r="AQ619">
            <v>46</v>
          </cell>
          <cell r="AR619">
            <v>36.800000000000004</v>
          </cell>
          <cell r="AS619">
            <v>31.800000000000004</v>
          </cell>
          <cell r="AT619">
            <v>45551.212500000001</v>
          </cell>
          <cell r="AU619">
            <v>45546.212500000001</v>
          </cell>
          <cell r="AV619"/>
          <cell r="AW619"/>
          <cell r="AX619"/>
          <cell r="AY619"/>
          <cell r="AZ619"/>
          <cell r="BA619"/>
          <cell r="BB619"/>
          <cell r="BC619"/>
          <cell r="BD619" t="str">
            <v>NO COC</v>
          </cell>
          <cell r="BE619"/>
          <cell r="BF619">
            <v>45517.412499999999</v>
          </cell>
          <cell r="BG619">
            <v>-224.41249999999854</v>
          </cell>
          <cell r="BH619"/>
          <cell r="BI619"/>
        </row>
        <row r="620">
          <cell r="E620" t="str">
            <v>X24051799370</v>
          </cell>
          <cell r="F620" t="str">
            <v>VILLAGE GREEN BAGONG DIWA HOMEOWNERS ASSOCIATION,</v>
          </cell>
          <cell r="G620" t="str">
            <v>VILLAGE GREEN BAGONG DIWA (SUBD), PUROK 6D, TAGUIG CITY</v>
          </cell>
          <cell r="H620" t="str">
            <v>TAGUIG CITY</v>
          </cell>
          <cell r="I620" t="str">
            <v>PARAÑAQUE</v>
          </cell>
          <cell r="J620" t="str">
            <v>cancelled</v>
          </cell>
          <cell r="K620" t="str">
            <v>W/O ISSUE</v>
          </cell>
          <cell r="L620" t="str">
            <v>VJC</v>
          </cell>
          <cell r="M620" t="str">
            <v>CLOSED-CAN</v>
          </cell>
          <cell r="N620" t="str">
            <v>JSB</v>
          </cell>
          <cell r="O620">
            <v>12.0303</v>
          </cell>
          <cell r="P620"/>
          <cell r="Q620">
            <v>16.399999999999999</v>
          </cell>
          <cell r="R620">
            <v>60</v>
          </cell>
          <cell r="S620" t="str">
            <v>NEW</v>
          </cell>
          <cell r="T620">
            <v>171780.42</v>
          </cell>
          <cell r="U620">
            <v>9687.73</v>
          </cell>
          <cell r="V620"/>
          <cell r="W620">
            <v>0</v>
          </cell>
          <cell r="X620">
            <v>45478.682638888888</v>
          </cell>
          <cell r="Y620">
            <v>45482.54791666667</v>
          </cell>
          <cell r="Z620">
            <v>45482</v>
          </cell>
          <cell r="AA620"/>
          <cell r="AB620"/>
          <cell r="AC620"/>
          <cell r="AD620">
            <v>-45478.682638888888</v>
          </cell>
          <cell r="AE620">
            <v>-45482.54791666667</v>
          </cell>
          <cell r="AF620">
            <v>0</v>
          </cell>
          <cell r="AG620">
            <v>45496.757019054174</v>
          </cell>
          <cell r="AH620">
            <v>45505.376853764923</v>
          </cell>
          <cell r="AI620">
            <v>45528.682638888888</v>
          </cell>
          <cell r="AJ620">
            <v>-1618.5060586192808</v>
          </cell>
          <cell r="AK620">
            <v>0</v>
          </cell>
          <cell r="AL620">
            <v>20</v>
          </cell>
          <cell r="AM620">
            <v>34</v>
          </cell>
          <cell r="AN620">
            <v>21.074380165289259</v>
          </cell>
          <cell r="AO620">
            <v>26.694214876033058</v>
          </cell>
          <cell r="AP620">
            <v>18.074380165289259</v>
          </cell>
          <cell r="AQ620">
            <v>40</v>
          </cell>
          <cell r="AR620">
            <v>32</v>
          </cell>
          <cell r="AS620">
            <v>27</v>
          </cell>
          <cell r="AT620">
            <v>32</v>
          </cell>
          <cell r="AU620">
            <v>27</v>
          </cell>
          <cell r="AV620"/>
          <cell r="AW620"/>
          <cell r="AX620"/>
          <cell r="AY620"/>
          <cell r="AZ620"/>
          <cell r="BA620"/>
          <cell r="BB620"/>
          <cell r="BC620"/>
          <cell r="BD620"/>
          <cell r="BE620"/>
          <cell r="BF620">
            <v>3</v>
          </cell>
          <cell r="BG620">
            <v>0</v>
          </cell>
          <cell r="BH620"/>
          <cell r="BI620"/>
        </row>
        <row r="621">
          <cell r="E621" t="str">
            <v>X24052002352</v>
          </cell>
          <cell r="F621" t="str">
            <v>VILLAGE GREEN BAGONG DIWA HOMEOWNERS ASSOCIATION,</v>
          </cell>
          <cell r="G621" t="str">
            <v>VILLAGE GREEN BAGONG DIWA (SUBD), PUROK 6D, TAGUIG CITY</v>
          </cell>
          <cell r="H621" t="str">
            <v>TAGUIG CITY</v>
          </cell>
          <cell r="I621" t="str">
            <v>PARAÑAQUE</v>
          </cell>
          <cell r="J621" t="str">
            <v>for force FCOMP 11/1
for sched of digging</v>
          </cell>
          <cell r="K621" t="str">
            <v>W/O ISSUE</v>
          </cell>
          <cell r="L621" t="str">
            <v>VJC</v>
          </cell>
          <cell r="M621" t="str">
            <v>FCOMP</v>
          </cell>
          <cell r="N621" t="str">
            <v>JMM</v>
          </cell>
          <cell r="O621">
            <v>204.29079999999999</v>
          </cell>
          <cell r="P621"/>
          <cell r="Q621">
            <v>316.25</v>
          </cell>
          <cell r="R621">
            <v>15</v>
          </cell>
          <cell r="S621" t="str">
            <v>NEW</v>
          </cell>
          <cell r="T621">
            <v>893034.4</v>
          </cell>
          <cell r="U621">
            <v>163756.14000000001</v>
          </cell>
          <cell r="V621"/>
          <cell r="W621">
            <v>0</v>
          </cell>
          <cell r="X621">
            <v>45478.683333333334</v>
          </cell>
          <cell r="Y621">
            <v>45482.547222222223</v>
          </cell>
          <cell r="Z621">
            <v>45482</v>
          </cell>
          <cell r="AA621"/>
          <cell r="AB621">
            <v>45600.000694444447</v>
          </cell>
          <cell r="AC621"/>
          <cell r="AD621">
            <v>121.3173611111124</v>
          </cell>
          <cell r="AE621">
            <v>117.45347222222335</v>
          </cell>
          <cell r="AF621">
            <v>-45600.000694444447</v>
          </cell>
          <cell r="AG621">
            <v>45501.155031446542</v>
          </cell>
          <cell r="AH621">
            <v>45510.94748427673</v>
          </cell>
          <cell r="AI621">
            <v>45528.683333333334</v>
          </cell>
          <cell r="AJ621">
            <v>3.5721222993827535</v>
          </cell>
          <cell r="AK621">
            <v>-950.00001446759268</v>
          </cell>
          <cell r="AL621">
            <v>30</v>
          </cell>
          <cell r="AM621">
            <v>36</v>
          </cell>
          <cell r="AN621">
            <v>25.471698113207545</v>
          </cell>
          <cell r="AO621">
            <v>32.264150943396224</v>
          </cell>
          <cell r="AP621">
            <v>22.471698113207545</v>
          </cell>
          <cell r="AQ621">
            <v>48</v>
          </cell>
          <cell r="AR621">
            <v>38.400000000000006</v>
          </cell>
          <cell r="AS621">
            <v>33.400000000000006</v>
          </cell>
          <cell r="AT621">
            <v>45638.400694444448</v>
          </cell>
          <cell r="AU621">
            <v>45633.400694444448</v>
          </cell>
          <cell r="AV621"/>
          <cell r="AW621"/>
          <cell r="AX621"/>
          <cell r="AY621"/>
          <cell r="AZ621"/>
          <cell r="BA621"/>
          <cell r="BB621"/>
          <cell r="BC621"/>
          <cell r="BD621" t="str">
            <v>NO COC</v>
          </cell>
          <cell r="BE621"/>
          <cell r="BF621">
            <v>45603.000694444447</v>
          </cell>
          <cell r="BG621">
            <v>-310.00069444444671</v>
          </cell>
          <cell r="BH621"/>
          <cell r="BI621"/>
        </row>
        <row r="622">
          <cell r="E622" t="str">
            <v>X24010332563</v>
          </cell>
          <cell r="F622" t="str">
            <v>JOHN PAULE RODRIGUEZ</v>
          </cell>
          <cell r="G622" t="str">
            <v>TINDALO, UNITED PQUE PH 2 SUBD, PARANAQUE</v>
          </cell>
          <cell r="H622" t="str">
            <v>PARAÑAQUE CITY</v>
          </cell>
          <cell r="I622" t="str">
            <v>PARAÑAQUE</v>
          </cell>
          <cell r="J622"/>
          <cell r="K622" t="str">
            <v>W/O ISSUE</v>
          </cell>
          <cell r="L622" t="str">
            <v>AVECO</v>
          </cell>
          <cell r="M622" t="str">
            <v>FCOMP</v>
          </cell>
          <cell r="N622" t="str">
            <v>RRG</v>
          </cell>
          <cell r="O622">
            <v>206.8383</v>
          </cell>
          <cell r="P622"/>
          <cell r="Q622">
            <v>308.2</v>
          </cell>
          <cell r="R622">
            <v>85</v>
          </cell>
          <cell r="S622" t="str">
            <v>MODIFICATION</v>
          </cell>
          <cell r="T622">
            <v>965439.86</v>
          </cell>
          <cell r="U622">
            <v>166184.97</v>
          </cell>
          <cell r="V622"/>
          <cell r="W622">
            <v>0</v>
          </cell>
          <cell r="X622">
            <v>45478.699305555558</v>
          </cell>
          <cell r="Y622">
            <v>45483.519444444442</v>
          </cell>
          <cell r="Z622">
            <v>45481</v>
          </cell>
          <cell r="AA622"/>
          <cell r="AB622">
            <v>45632</v>
          </cell>
          <cell r="AC622"/>
          <cell r="AD622">
            <v>153.30069444444234</v>
          </cell>
          <cell r="AE622">
            <v>148.48055555555766</v>
          </cell>
          <cell r="AF622">
            <v>-45632</v>
          </cell>
          <cell r="AG622">
            <v>45500.218536324792</v>
          </cell>
          <cell r="AH622">
            <v>45509.756997863253</v>
          </cell>
          <cell r="AI622">
            <v>45528.699305555558</v>
          </cell>
          <cell r="AJ622">
            <v>4.6891977124182356</v>
          </cell>
          <cell r="AK622">
            <v>-950.66666666666663</v>
          </cell>
          <cell r="AL622">
            <v>30</v>
          </cell>
          <cell r="AM622">
            <v>34</v>
          </cell>
          <cell r="AN622">
            <v>24.51923076923077</v>
          </cell>
          <cell r="AO622">
            <v>31.057692307692307</v>
          </cell>
          <cell r="AP622">
            <v>21.51923076923077</v>
          </cell>
          <cell r="AQ622">
            <v>48</v>
          </cell>
          <cell r="AR622">
            <v>38.400000000000006</v>
          </cell>
          <cell r="AS622">
            <v>33.400000000000006</v>
          </cell>
          <cell r="AT622">
            <v>45670.400000000001</v>
          </cell>
          <cell r="AU622">
            <v>45665.4</v>
          </cell>
          <cell r="AV622"/>
          <cell r="AW622"/>
          <cell r="AX622"/>
          <cell r="AY622"/>
          <cell r="AZ622"/>
          <cell r="BA622"/>
          <cell r="BB622"/>
          <cell r="BC622"/>
          <cell r="BD622" t="str">
            <v>NO COC</v>
          </cell>
          <cell r="BE622"/>
          <cell r="BF622">
            <v>45635</v>
          </cell>
          <cell r="BG622">
            <v>-342</v>
          </cell>
          <cell r="BH622"/>
          <cell r="BI622"/>
        </row>
        <row r="623">
          <cell r="E623" t="str">
            <v>X24030730392</v>
          </cell>
          <cell r="F623" t="str">
            <v>TEODORO GUALBERTO TIU</v>
          </cell>
          <cell r="G623" t="str">
            <v>PACIFIC, MARINA SUBD, PARANAQUE</v>
          </cell>
          <cell r="H623" t="str">
            <v>PARAÑAQUE CITY</v>
          </cell>
          <cell r="I623" t="str">
            <v>PARAÑAQUE</v>
          </cell>
          <cell r="J623" t="str">
            <v>conjunct WO not yet released</v>
          </cell>
          <cell r="K623" t="str">
            <v>W/O ISSUE</v>
          </cell>
          <cell r="L623" t="str">
            <v>POWERHOUSE</v>
          </cell>
          <cell r="M623" t="str">
            <v>FCOMP</v>
          </cell>
          <cell r="N623" t="str">
            <v>JSP</v>
          </cell>
          <cell r="O623">
            <v>11.312799999999999</v>
          </cell>
          <cell r="P623"/>
          <cell r="Q623">
            <v>28.1</v>
          </cell>
          <cell r="R623">
            <v>45</v>
          </cell>
          <cell r="S623" t="str">
            <v>NEW</v>
          </cell>
          <cell r="T623">
            <v>199699.64</v>
          </cell>
          <cell r="U623">
            <v>15991.789999999997</v>
          </cell>
          <cell r="V623"/>
          <cell r="W623">
            <v>0</v>
          </cell>
          <cell r="X623">
            <v>45376.669444444444</v>
          </cell>
          <cell r="Y623">
            <v>45383.372916666667</v>
          </cell>
          <cell r="Z623">
            <v>45377</v>
          </cell>
          <cell r="AA623"/>
          <cell r="AB623">
            <v>45450.597222222219</v>
          </cell>
          <cell r="AC623"/>
          <cell r="AD623">
            <v>73.927777777775191</v>
          </cell>
          <cell r="AE623">
            <v>67.224305555551837</v>
          </cell>
          <cell r="AF623">
            <v>-45450.597222222219</v>
          </cell>
          <cell r="AG623">
            <v>45395.44363799283</v>
          </cell>
          <cell r="AH623">
            <v>45404.250089605732</v>
          </cell>
          <cell r="AI623">
            <v>45426.669444444444</v>
          </cell>
          <cell r="AJ623">
            <v>2.5464012345678118</v>
          </cell>
          <cell r="AK623">
            <v>-1136.2649305555556</v>
          </cell>
          <cell r="AL623">
            <v>20</v>
          </cell>
          <cell r="AM623">
            <v>36</v>
          </cell>
          <cell r="AN623">
            <v>21.774193548387096</v>
          </cell>
          <cell r="AO623">
            <v>27.58064516129032</v>
          </cell>
          <cell r="AP623">
            <v>18.774193548387096</v>
          </cell>
          <cell r="AQ623">
            <v>40</v>
          </cell>
          <cell r="AR623">
            <v>32</v>
          </cell>
          <cell r="AS623">
            <v>27</v>
          </cell>
          <cell r="AT623">
            <v>45482.597222222219</v>
          </cell>
          <cell r="AU623">
            <v>45477.597222222219</v>
          </cell>
          <cell r="AV623"/>
          <cell r="AW623"/>
          <cell r="AX623"/>
          <cell r="AY623"/>
          <cell r="AZ623"/>
          <cell r="BA623"/>
          <cell r="BB623"/>
          <cell r="BC623"/>
          <cell r="BD623" t="str">
            <v>NO COC</v>
          </cell>
          <cell r="BE623"/>
          <cell r="BF623">
            <v>45453.597222222219</v>
          </cell>
          <cell r="BG623">
            <v>-160.59722222221899</v>
          </cell>
          <cell r="BH623"/>
          <cell r="BI623"/>
        </row>
        <row r="624">
          <cell r="E624" t="str">
            <v>X23114418523</v>
          </cell>
          <cell r="F624" t="str">
            <v>GLOBE TELECOM, INC.</v>
          </cell>
          <cell r="G624" t="str">
            <v>BLOCK 6, SMB HILLS, MUNTINLUPA</v>
          </cell>
          <cell r="H624" t="str">
            <v>MUNTINLUPA CITY</v>
          </cell>
          <cell r="I624" t="str">
            <v>PARAÑAQUE</v>
          </cell>
          <cell r="J624" t="str">
            <v>SSP march 13</v>
          </cell>
          <cell r="K624" t="str">
            <v>W/O ISSUE</v>
          </cell>
          <cell r="L624" t="str">
            <v>POWERHOUSE</v>
          </cell>
          <cell r="M624" t="str">
            <v>FCOMP</v>
          </cell>
          <cell r="N624" t="str">
            <v>JSP</v>
          </cell>
          <cell r="O624">
            <v>20.13</v>
          </cell>
          <cell r="P624"/>
          <cell r="Q624">
            <v>27.47</v>
          </cell>
          <cell r="R624">
            <v>23</v>
          </cell>
          <cell r="S624" t="str">
            <v>NEW</v>
          </cell>
          <cell r="T624">
            <v>225040.7</v>
          </cell>
          <cell r="U624">
            <v>15687.48</v>
          </cell>
          <cell r="V624"/>
          <cell r="W624">
            <v>0</v>
          </cell>
          <cell r="X624">
            <v>45356.321527777778</v>
          </cell>
          <cell r="Y624">
            <v>45358.40902777778</v>
          </cell>
          <cell r="Z624">
            <v>45358</v>
          </cell>
          <cell r="AA624"/>
          <cell r="AB624">
            <v>45364.61041666667</v>
          </cell>
          <cell r="AC624"/>
          <cell r="AD624">
            <v>8.288888888891961</v>
          </cell>
          <cell r="AE624">
            <v>6.2013888888905058</v>
          </cell>
          <cell r="AF624">
            <v>-45364.61041666667</v>
          </cell>
          <cell r="AG624">
            <v>45375.095721326164</v>
          </cell>
          <cell r="AH624">
            <v>45383.902172939066</v>
          </cell>
          <cell r="AI624">
            <v>45406.321527777778</v>
          </cell>
          <cell r="AJ624">
            <v>0.28550617283961199</v>
          </cell>
          <cell r="AK624">
            <v>-1134.1152604166668</v>
          </cell>
          <cell r="AL624">
            <v>20</v>
          </cell>
          <cell r="AM624">
            <v>36</v>
          </cell>
          <cell r="AN624">
            <v>21.774193548387096</v>
          </cell>
          <cell r="AO624">
            <v>27.58064516129032</v>
          </cell>
          <cell r="AP624">
            <v>18.774193548387096</v>
          </cell>
          <cell r="AQ624">
            <v>40</v>
          </cell>
          <cell r="AR624">
            <v>32</v>
          </cell>
          <cell r="AS624">
            <v>27</v>
          </cell>
          <cell r="AT624">
            <v>45396.61041666667</v>
          </cell>
          <cell r="AU624">
            <v>45391.61041666667</v>
          </cell>
          <cell r="AV624"/>
          <cell r="AW624"/>
          <cell r="AX624"/>
          <cell r="AY624"/>
          <cell r="AZ624"/>
          <cell r="BA624"/>
          <cell r="BB624"/>
          <cell r="BC624"/>
          <cell r="BD624" t="str">
            <v>NO COC</v>
          </cell>
          <cell r="BE624"/>
          <cell r="BF624">
            <v>45367.61041666667</v>
          </cell>
          <cell r="BG624">
            <v>-74.610416666670062</v>
          </cell>
          <cell r="BH624"/>
          <cell r="BI624"/>
        </row>
        <row r="625">
          <cell r="E625" t="str">
            <v>X24030818658</v>
          </cell>
          <cell r="F625" t="str">
            <v>JASTIN GILBERT GABRIEL MANALOTO</v>
          </cell>
          <cell r="G625" t="str">
            <v>BLOCK 3, LINDENWOOD RESIDENCES, MUNTINLUPA</v>
          </cell>
          <cell r="H625" t="str">
            <v>MUNTINLUPA CITY</v>
          </cell>
          <cell r="I625" t="str">
            <v>PARAÑAQUE</v>
          </cell>
          <cell r="J625" t="str">
            <v>waiting sched</v>
          </cell>
          <cell r="K625" t="str">
            <v>W/O ISSUE</v>
          </cell>
          <cell r="L625" t="str">
            <v>POWERHOUSE</v>
          </cell>
          <cell r="M625" t="str">
            <v>FCOMP</v>
          </cell>
          <cell r="N625" t="str">
            <v>JSP</v>
          </cell>
          <cell r="O625">
            <v>19.430299999999999</v>
          </cell>
          <cell r="P625"/>
          <cell r="Q625">
            <v>26.55</v>
          </cell>
          <cell r="R625">
            <v>62</v>
          </cell>
          <cell r="S625" t="str">
            <v>MODIFICATION</v>
          </cell>
          <cell r="T625">
            <v>193472.1</v>
          </cell>
          <cell r="U625">
            <v>15646.65</v>
          </cell>
          <cell r="V625"/>
          <cell r="W625">
            <v>0</v>
          </cell>
          <cell r="X625">
            <v>45453.606249999997</v>
          </cell>
          <cell r="Y625">
            <v>45457.57916666667</v>
          </cell>
          <cell r="Z625">
            <v>45454</v>
          </cell>
          <cell r="AA625"/>
          <cell r="AB625">
            <v>45467.290972222225</v>
          </cell>
          <cell r="AC625"/>
          <cell r="AD625">
            <v>13.68472222222772</v>
          </cell>
          <cell r="AE625">
            <v>9.7118055555547471</v>
          </cell>
          <cell r="AF625">
            <v>-45467.290972222225</v>
          </cell>
          <cell r="AG625">
            <v>45471.680630165283</v>
          </cell>
          <cell r="AH625">
            <v>45480.300464876032</v>
          </cell>
          <cell r="AI625">
            <v>45503.606249999997</v>
          </cell>
          <cell r="AJ625">
            <v>0.48701511437928058</v>
          </cell>
          <cell r="AK625">
            <v>-1136.6822743055557</v>
          </cell>
          <cell r="AL625">
            <v>20</v>
          </cell>
          <cell r="AM625">
            <v>34</v>
          </cell>
          <cell r="AN625">
            <v>21.074380165289259</v>
          </cell>
          <cell r="AO625">
            <v>26.694214876033058</v>
          </cell>
          <cell r="AP625">
            <v>18.074380165289259</v>
          </cell>
          <cell r="AQ625">
            <v>40</v>
          </cell>
          <cell r="AR625">
            <v>32</v>
          </cell>
          <cell r="AS625">
            <v>27</v>
          </cell>
          <cell r="AT625">
            <v>45499.290972222225</v>
          </cell>
          <cell r="AU625">
            <v>45494.290972222225</v>
          </cell>
          <cell r="AV625"/>
          <cell r="AW625"/>
          <cell r="AX625"/>
          <cell r="AY625"/>
          <cell r="AZ625"/>
          <cell r="BA625"/>
          <cell r="BB625"/>
          <cell r="BC625"/>
          <cell r="BD625" t="str">
            <v>NO COC</v>
          </cell>
          <cell r="BE625"/>
          <cell r="BF625">
            <v>45470.290972222225</v>
          </cell>
          <cell r="BG625">
            <v>-177.29097222222481</v>
          </cell>
          <cell r="BH625"/>
          <cell r="BI625"/>
        </row>
        <row r="626">
          <cell r="E626" t="str">
            <v>X24062485080</v>
          </cell>
          <cell r="F626" t="str">
            <v>E.M. CUERPO, INC.</v>
          </cell>
          <cell r="G626" t="str">
            <v>BLDG. 3, CIUDAD KAUNLARAN, BACOOR</v>
          </cell>
          <cell r="H626" t="str">
            <v>BACOOR CITY</v>
          </cell>
          <cell r="I626" t="str">
            <v>DASMA</v>
          </cell>
          <cell r="J626"/>
          <cell r="K626"/>
          <cell r="L626" t="str">
            <v>POWERHOUSE</v>
          </cell>
          <cell r="M626" t="str">
            <v>FCOMP</v>
          </cell>
          <cell r="N626" t="str">
            <v>JSP</v>
          </cell>
          <cell r="O626">
            <v>19.350000000000001</v>
          </cell>
          <cell r="P626"/>
          <cell r="Q626">
            <v>26.52</v>
          </cell>
          <cell r="R626">
            <v>28</v>
          </cell>
          <cell r="S626" t="str">
            <v>NEW</v>
          </cell>
          <cell r="T626">
            <v>43183.57</v>
          </cell>
          <cell r="U626">
            <v>15581.9</v>
          </cell>
          <cell r="V626"/>
          <cell r="W626">
            <v>0</v>
          </cell>
          <cell r="X626">
            <v>45534.681250000001</v>
          </cell>
          <cell r="Y626">
            <v>45540.668749999997</v>
          </cell>
          <cell r="Z626">
            <v>45539</v>
          </cell>
          <cell r="AA626"/>
          <cell r="AB626">
            <v>45540.690972222219</v>
          </cell>
          <cell r="AC626"/>
          <cell r="AD626">
            <v>6.0097222222175333</v>
          </cell>
          <cell r="AE626">
            <v>2.2222222221898846E-2</v>
          </cell>
          <cell r="AF626">
            <v>-45540.690972222219</v>
          </cell>
          <cell r="AG626">
            <v>45553.455443548388</v>
          </cell>
          <cell r="AH626">
            <v>45562.261895161289</v>
          </cell>
          <cell r="AI626">
            <v>45584.681250000001</v>
          </cell>
          <cell r="AJ626">
            <v>0.20700154320971503</v>
          </cell>
          <cell r="AK626">
            <v>-1138.5172743055555</v>
          </cell>
          <cell r="AL626">
            <v>20</v>
          </cell>
          <cell r="AM626">
            <v>36</v>
          </cell>
          <cell r="AN626">
            <v>21.774193548387096</v>
          </cell>
          <cell r="AO626">
            <v>27.58064516129032</v>
          </cell>
          <cell r="AP626">
            <v>18.774193548387096</v>
          </cell>
          <cell r="AQ626">
            <v>40</v>
          </cell>
          <cell r="AR626">
            <v>32</v>
          </cell>
          <cell r="AS626">
            <v>27</v>
          </cell>
          <cell r="AT626">
            <v>45572.690972222219</v>
          </cell>
          <cell r="AU626">
            <v>45567.690972222219</v>
          </cell>
          <cell r="AV626"/>
          <cell r="AW626"/>
          <cell r="AX626"/>
          <cell r="AY626"/>
          <cell r="AZ626"/>
          <cell r="BA626"/>
          <cell r="BB626"/>
          <cell r="BC626"/>
          <cell r="BD626" t="str">
            <v>NO COC</v>
          </cell>
          <cell r="BE626"/>
          <cell r="BF626">
            <v>45543.690972222219</v>
          </cell>
          <cell r="BG626">
            <v>-250.69097222221899</v>
          </cell>
          <cell r="BH626"/>
          <cell r="BI626"/>
        </row>
        <row r="627">
          <cell r="E627" t="str">
            <v>X24072781187</v>
          </cell>
          <cell r="F627" t="str">
            <v>A.A. ALARILLA CONSTRUCTION CO., INC.</v>
          </cell>
          <cell r="G627" t="str">
            <v>VICTORIA, TUNASAN, MUNTINLUPA</v>
          </cell>
          <cell r="H627" t="str">
            <v>MUNTINLUPA CITY</v>
          </cell>
          <cell r="I627" t="str">
            <v>PARAÑAQUE</v>
          </cell>
          <cell r="J627" t="str">
            <v>target completion Aug 17</v>
          </cell>
          <cell r="K627" t="str">
            <v>W/O ISSUE</v>
          </cell>
          <cell r="L627" t="str">
            <v>POWERHOUSE</v>
          </cell>
          <cell r="M627" t="str">
            <v>FCOMP</v>
          </cell>
          <cell r="N627" t="str">
            <v>JSP</v>
          </cell>
          <cell r="O627">
            <v>19.327300000000001</v>
          </cell>
          <cell r="P627"/>
          <cell r="Q627">
            <v>26.22</v>
          </cell>
          <cell r="R627">
            <v>31</v>
          </cell>
          <cell r="S627" t="str">
            <v>NEW</v>
          </cell>
          <cell r="T627">
            <v>202456.24</v>
          </cell>
          <cell r="U627">
            <v>15563.79</v>
          </cell>
          <cell r="V627"/>
          <cell r="W627">
            <v>0</v>
          </cell>
          <cell r="X627">
            <v>45503.666666666664</v>
          </cell>
          <cell r="Y627">
            <v>45504.525694444441</v>
          </cell>
          <cell r="Z627">
            <v>45506</v>
          </cell>
          <cell r="AA627"/>
          <cell r="AB627">
            <v>45520.581250000003</v>
          </cell>
          <cell r="AC627"/>
          <cell r="AD627">
            <v>16.914583333338669</v>
          </cell>
          <cell r="AE627">
            <v>16.055555555562023</v>
          </cell>
          <cell r="AF627">
            <v>-45520.581250000003</v>
          </cell>
          <cell r="AG627">
            <v>45522.440860215051</v>
          </cell>
          <cell r="AH627">
            <v>45531.247311827952</v>
          </cell>
          <cell r="AI627">
            <v>45553.666666666664</v>
          </cell>
          <cell r="AJ627">
            <v>0.58261342592610976</v>
          </cell>
          <cell r="AK627">
            <v>-1138.0145312500001</v>
          </cell>
          <cell r="AL627">
            <v>20</v>
          </cell>
          <cell r="AM627">
            <v>36</v>
          </cell>
          <cell r="AN627">
            <v>21.774193548387096</v>
          </cell>
          <cell r="AO627">
            <v>27.58064516129032</v>
          </cell>
          <cell r="AP627">
            <v>18.774193548387096</v>
          </cell>
          <cell r="AQ627">
            <v>40</v>
          </cell>
          <cell r="AR627">
            <v>32</v>
          </cell>
          <cell r="AS627">
            <v>27</v>
          </cell>
          <cell r="AT627">
            <v>45552.581250000003</v>
          </cell>
          <cell r="AU627">
            <v>45547.581250000003</v>
          </cell>
          <cell r="AV627"/>
          <cell r="AW627"/>
          <cell r="AX627"/>
          <cell r="AY627"/>
          <cell r="AZ627"/>
          <cell r="BA627"/>
          <cell r="BB627"/>
          <cell r="BC627"/>
          <cell r="BD627" t="str">
            <v>ON GOING MAT RETURN</v>
          </cell>
          <cell r="BE627"/>
          <cell r="BF627">
            <v>45523.581250000003</v>
          </cell>
          <cell r="BG627">
            <v>255.41874999999709</v>
          </cell>
          <cell r="BH627">
            <v>45520</v>
          </cell>
          <cell r="BI627">
            <v>45779</v>
          </cell>
        </row>
        <row r="628">
          <cell r="E628" t="str">
            <v>X23114391353</v>
          </cell>
          <cell r="F628" t="str">
            <v>MANAHIN CORPORATION</v>
          </cell>
          <cell r="G628" t="str">
            <v>GLORIA DIAZ, BF RESORT VILL, LAS PINAS CITY</v>
          </cell>
          <cell r="H628" t="str">
            <v>LAS PIÑAS CITY</v>
          </cell>
          <cell r="I628" t="str">
            <v>PARAÑAQUE</v>
          </cell>
          <cell r="J628"/>
          <cell r="K628" t="str">
            <v>W/O ISSUE</v>
          </cell>
          <cell r="L628" t="str">
            <v>POWERHOUSE</v>
          </cell>
          <cell r="M628" t="str">
            <v>FCOMP</v>
          </cell>
          <cell r="N628" t="str">
            <v>JSP</v>
          </cell>
          <cell r="O628">
            <v>3.92</v>
          </cell>
          <cell r="P628"/>
          <cell r="Q628">
            <v>27.02</v>
          </cell>
          <cell r="R628">
            <v>64</v>
          </cell>
          <cell r="S628" t="str">
            <v>NEW</v>
          </cell>
          <cell r="T628">
            <v>50491.53</v>
          </cell>
          <cell r="U628">
            <v>15367.82</v>
          </cell>
          <cell r="V628"/>
          <cell r="W628">
            <v>0</v>
          </cell>
          <cell r="X628">
            <v>45329.63958333333</v>
          </cell>
          <cell r="Y628">
            <v>45336.595833333333</v>
          </cell>
          <cell r="Z628">
            <v>45335</v>
          </cell>
          <cell r="AA628"/>
          <cell r="AB628">
            <v>45338.549305555556</v>
          </cell>
          <cell r="AC628"/>
          <cell r="AD628">
            <v>8.9097222222262644</v>
          </cell>
          <cell r="AE628">
            <v>1.953472222223354</v>
          </cell>
          <cell r="AF628">
            <v>-45338.549305555556</v>
          </cell>
          <cell r="AG628">
            <v>45347.713963498616</v>
          </cell>
          <cell r="AH628">
            <v>45356.333798209365</v>
          </cell>
          <cell r="AI628">
            <v>45379.63958333333</v>
          </cell>
          <cell r="AJ628">
            <v>0.31708129084981701</v>
          </cell>
          <cell r="AK628">
            <v>-1133.4637326388888</v>
          </cell>
          <cell r="AL628">
            <v>20</v>
          </cell>
          <cell r="AM628">
            <v>34</v>
          </cell>
          <cell r="AN628">
            <v>21.074380165289259</v>
          </cell>
          <cell r="AO628">
            <v>26.694214876033058</v>
          </cell>
          <cell r="AP628">
            <v>18.074380165289259</v>
          </cell>
          <cell r="AQ628">
            <v>40</v>
          </cell>
          <cell r="AR628">
            <v>32</v>
          </cell>
          <cell r="AS628">
            <v>27</v>
          </cell>
          <cell r="AT628">
            <v>45370.549305555556</v>
          </cell>
          <cell r="AU628">
            <v>45365.549305555556</v>
          </cell>
          <cell r="AV628"/>
          <cell r="AW628"/>
          <cell r="AX628"/>
          <cell r="AY628"/>
          <cell r="AZ628"/>
          <cell r="BA628"/>
          <cell r="BB628"/>
          <cell r="BC628"/>
          <cell r="BD628" t="str">
            <v>NO COC</v>
          </cell>
          <cell r="BE628"/>
          <cell r="BF628">
            <v>45341.549305555556</v>
          </cell>
          <cell r="BG628">
            <v>-48.549305555556202</v>
          </cell>
          <cell r="BH628"/>
          <cell r="BI628"/>
        </row>
        <row r="629">
          <cell r="E629" t="str">
            <v>X24041298124</v>
          </cell>
          <cell r="F629" t="str">
            <v>MICHAEL ANGELO A ALJAMA</v>
          </cell>
          <cell r="G629" t="str">
            <v>GLORIA DIAZ, BF RESORT VILL, LAS PINAS CITY</v>
          </cell>
          <cell r="H629" t="str">
            <v>MUNTINLUPA CITY</v>
          </cell>
          <cell r="I629" t="str">
            <v>PARAÑAQUE</v>
          </cell>
          <cell r="J629"/>
          <cell r="K629" t="str">
            <v>W/O ISSUE</v>
          </cell>
          <cell r="L629" t="str">
            <v>AVECO</v>
          </cell>
          <cell r="M629" t="str">
            <v>FCOMP</v>
          </cell>
          <cell r="N629" t="str">
            <v>RRG</v>
          </cell>
          <cell r="O629">
            <v>285.17610000000002</v>
          </cell>
          <cell r="P629"/>
          <cell r="Q629">
            <v>395.9</v>
          </cell>
          <cell r="R629">
            <v>161</v>
          </cell>
          <cell r="S629" t="str">
            <v>MODIFICATION</v>
          </cell>
          <cell r="T629">
            <v>1274246.47</v>
          </cell>
          <cell r="U629">
            <v>228923.67</v>
          </cell>
          <cell r="V629"/>
          <cell r="W629">
            <v>0</v>
          </cell>
          <cell r="X629">
            <v>45489.633333333331</v>
          </cell>
          <cell r="Y629">
            <v>45492.538888888892</v>
          </cell>
          <cell r="Z629">
            <v>45492</v>
          </cell>
          <cell r="AA629"/>
          <cell r="AB629">
            <v>45525.356249999997</v>
          </cell>
          <cell r="AC629"/>
          <cell r="AD629">
            <v>35.722916666665697</v>
          </cell>
          <cell r="AE629">
            <v>32.817361111105129</v>
          </cell>
          <cell r="AF629">
            <v>-45525.356249999997</v>
          </cell>
          <cell r="AG629">
            <v>45510.162745098038</v>
          </cell>
          <cell r="AH629">
            <v>45519.437254901961</v>
          </cell>
          <cell r="AI629">
            <v>45539.633333333331</v>
          </cell>
          <cell r="AJ629">
            <v>1.138667968749969</v>
          </cell>
          <cell r="AK629">
            <v>-948.44492187499998</v>
          </cell>
          <cell r="AL629">
            <v>30</v>
          </cell>
          <cell r="AM629">
            <v>32</v>
          </cell>
          <cell r="AN629">
            <v>23.52941176470588</v>
          </cell>
          <cell r="AO629">
            <v>29.803921568627448</v>
          </cell>
          <cell r="AP629">
            <v>20.52941176470588</v>
          </cell>
          <cell r="AQ629">
            <v>48</v>
          </cell>
          <cell r="AR629">
            <v>38.400000000000006</v>
          </cell>
          <cell r="AS629">
            <v>33.400000000000006</v>
          </cell>
          <cell r="AT629">
            <v>45563.756249999999</v>
          </cell>
          <cell r="AU629">
            <v>45558.756249999999</v>
          </cell>
          <cell r="AV629"/>
          <cell r="AW629"/>
          <cell r="AX629"/>
          <cell r="AY629"/>
          <cell r="AZ629"/>
          <cell r="BA629"/>
          <cell r="BB629"/>
          <cell r="BC629"/>
          <cell r="BD629" t="str">
            <v>NO COC</v>
          </cell>
          <cell r="BE629"/>
          <cell r="BF629">
            <v>45528.356249999997</v>
          </cell>
          <cell r="BG629">
            <v>-235.35624999999709</v>
          </cell>
          <cell r="BH629"/>
          <cell r="BI629"/>
        </row>
        <row r="630">
          <cell r="E630" t="str">
            <v>X23020587756</v>
          </cell>
          <cell r="F630" t="str">
            <v>LAS PINAS GENERAL HOSPITAL AND SATELLITE TRAUMA CE</v>
          </cell>
          <cell r="G630" t="str">
            <v>QUIRINO, PULANGLUPA I, LAS PINAS CITY</v>
          </cell>
          <cell r="H630" t="str">
            <v>LAS PIÑAS CITY</v>
          </cell>
          <cell r="I630" t="str">
            <v>PARAÑAQUE</v>
          </cell>
          <cell r="J630"/>
          <cell r="K630" t="str">
            <v>W/O ISSUE</v>
          </cell>
          <cell r="L630" t="str">
            <v>AVECO</v>
          </cell>
          <cell r="M630" t="str">
            <v>FCOMP</v>
          </cell>
          <cell r="N630" t="str">
            <v>RRG</v>
          </cell>
          <cell r="O630">
            <v>2.78</v>
          </cell>
          <cell r="P630"/>
          <cell r="Q630">
            <v>3.82</v>
          </cell>
          <cell r="R630">
            <v>0</v>
          </cell>
          <cell r="S630" t="str">
            <v>TERMINATION</v>
          </cell>
          <cell r="T630">
            <v>15184.14</v>
          </cell>
          <cell r="U630">
            <v>2238.7399999999998</v>
          </cell>
          <cell r="V630"/>
          <cell r="W630">
            <v>0</v>
          </cell>
          <cell r="X630">
            <v>45490.343055555553</v>
          </cell>
          <cell r="Y630">
            <v>45496.522222222222</v>
          </cell>
          <cell r="Z630">
            <v>45492</v>
          </cell>
          <cell r="AA630"/>
          <cell r="AB630">
            <v>45603.397222222222</v>
          </cell>
          <cell r="AC630"/>
          <cell r="AD630">
            <v>113.05416666666861</v>
          </cell>
          <cell r="AE630">
            <v>106.875</v>
          </cell>
          <cell r="AF630">
            <v>-45603.397222222222</v>
          </cell>
          <cell r="AG630">
            <v>45509.11724910394</v>
          </cell>
          <cell r="AH630">
            <v>45517.923700716841</v>
          </cell>
          <cell r="AI630">
            <v>45540.343055555553</v>
          </cell>
          <cell r="AJ630">
            <v>3.8940879629630301</v>
          </cell>
          <cell r="AK630">
            <v>-1140.0849305555555</v>
          </cell>
          <cell r="AL630">
            <v>20</v>
          </cell>
          <cell r="AM630">
            <v>36</v>
          </cell>
          <cell r="AN630">
            <v>21.774193548387096</v>
          </cell>
          <cell r="AO630">
            <v>27.58064516129032</v>
          </cell>
          <cell r="AP630">
            <v>18.774193548387096</v>
          </cell>
          <cell r="AQ630">
            <v>40</v>
          </cell>
          <cell r="AR630">
            <v>32</v>
          </cell>
          <cell r="AS630">
            <v>27</v>
          </cell>
          <cell r="AT630">
            <v>45635.397222222222</v>
          </cell>
          <cell r="AU630">
            <v>45630.397222222222</v>
          </cell>
          <cell r="AV630"/>
          <cell r="AW630"/>
          <cell r="AX630"/>
          <cell r="AY630"/>
          <cell r="AZ630"/>
          <cell r="BA630"/>
          <cell r="BB630"/>
          <cell r="BC630"/>
          <cell r="BD630" t="str">
            <v>NO COC</v>
          </cell>
          <cell r="BE630"/>
          <cell r="BF630">
            <v>45606.397222222222</v>
          </cell>
          <cell r="BG630">
            <v>-313.3972222222219</v>
          </cell>
          <cell r="BH630"/>
          <cell r="BI630"/>
        </row>
        <row r="631">
          <cell r="E631" t="str">
            <v>X24062470839</v>
          </cell>
          <cell r="F631" t="str">
            <v>CITY GOVERNMENT OF TAGUIG</v>
          </cell>
          <cell r="G631" t="str">
            <v>C6 ROAD, PUROK 6, TAGUIG CITY</v>
          </cell>
          <cell r="H631" t="str">
            <v>TAGUIG CITY</v>
          </cell>
          <cell r="I631" t="str">
            <v>PARAÑAQUE</v>
          </cell>
          <cell r="J631" t="str">
            <v>target 07/27/2024</v>
          </cell>
          <cell r="K631"/>
          <cell r="L631" t="str">
            <v>AVECO</v>
          </cell>
          <cell r="M631" t="str">
            <v>FCOMP</v>
          </cell>
          <cell r="N631" t="str">
            <v>RRG</v>
          </cell>
          <cell r="O631">
            <v>124.51949999999999</v>
          </cell>
          <cell r="P631"/>
          <cell r="Q631">
            <v>171.42</v>
          </cell>
          <cell r="R631">
            <v>247</v>
          </cell>
          <cell r="S631" t="str">
            <v>NEW</v>
          </cell>
          <cell r="T631">
            <v>1041271.81</v>
          </cell>
          <cell r="U631">
            <v>100296.7</v>
          </cell>
          <cell r="V631"/>
          <cell r="W631">
            <v>0</v>
          </cell>
          <cell r="X631">
            <v>45490.426388888889</v>
          </cell>
          <cell r="Y631">
            <v>45496.418055555558</v>
          </cell>
          <cell r="Z631">
            <v>45496</v>
          </cell>
          <cell r="AA631"/>
          <cell r="AB631">
            <v>45502</v>
          </cell>
          <cell r="AC631"/>
          <cell r="AD631">
            <v>11.573611111110949</v>
          </cell>
          <cell r="AE631">
            <v>5.5819444444423425</v>
          </cell>
          <cell r="AF631">
            <v>-45502</v>
          </cell>
          <cell r="AG631">
            <v>45508.933741830064</v>
          </cell>
          <cell r="AH631">
            <v>45517.669035947714</v>
          </cell>
          <cell r="AI631">
            <v>45540.426388888889</v>
          </cell>
          <cell r="AJ631">
            <v>0.4035925925925869</v>
          </cell>
          <cell r="AK631">
            <v>-1034.1363636363637</v>
          </cell>
          <cell r="AL631">
            <v>26</v>
          </cell>
          <cell r="AM631">
            <v>30</v>
          </cell>
          <cell r="AN631">
            <v>21.507352941176471</v>
          </cell>
          <cell r="AO631">
            <v>27.242647058823529</v>
          </cell>
          <cell r="AP631">
            <v>18.507352941176471</v>
          </cell>
          <cell r="AQ631">
            <v>44</v>
          </cell>
          <cell r="AR631">
            <v>35.200000000000003</v>
          </cell>
          <cell r="AS631">
            <v>30.200000000000003</v>
          </cell>
          <cell r="AT631">
            <v>45537.2</v>
          </cell>
          <cell r="AU631">
            <v>45532.2</v>
          </cell>
          <cell r="AV631"/>
          <cell r="AW631"/>
          <cell r="AX631"/>
          <cell r="AY631"/>
          <cell r="AZ631"/>
          <cell r="BA631"/>
          <cell r="BB631"/>
          <cell r="BC631"/>
          <cell r="BD631" t="str">
            <v>NO COC</v>
          </cell>
          <cell r="BE631"/>
          <cell r="BF631">
            <v>45505</v>
          </cell>
          <cell r="BG631">
            <v>-212</v>
          </cell>
          <cell r="BH631"/>
          <cell r="BI631"/>
        </row>
        <row r="632">
          <cell r="E632" t="str">
            <v>X24010154691</v>
          </cell>
          <cell r="F632" t="str">
            <v>PAUL HENRY REYES FERNANDEZ</v>
          </cell>
          <cell r="G632" t="str">
            <v>ANGELES, ALABANG HILLS SUBD PH 3, MUNTINLUPA</v>
          </cell>
          <cell r="H632" t="str">
            <v>MUNTINLUPA CITY</v>
          </cell>
          <cell r="I632" t="str">
            <v>PARAÑAQUE</v>
          </cell>
          <cell r="J632"/>
          <cell r="K632" t="str">
            <v>W/O ISSUE</v>
          </cell>
          <cell r="L632" t="str">
            <v>POWERHOUSE</v>
          </cell>
          <cell r="M632" t="str">
            <v>FCOMP</v>
          </cell>
          <cell r="N632" t="str">
            <v>JSP</v>
          </cell>
          <cell r="O632">
            <v>14.632799999999998</v>
          </cell>
          <cell r="P632"/>
          <cell r="Q632">
            <v>26.85</v>
          </cell>
          <cell r="R632">
            <v>113</v>
          </cell>
          <cell r="S632" t="str">
            <v>NEW</v>
          </cell>
          <cell r="T632">
            <v>231047</v>
          </cell>
          <cell r="U632">
            <v>15344.59</v>
          </cell>
          <cell r="V632"/>
          <cell r="W632">
            <v>0</v>
          </cell>
          <cell r="X632">
            <v>45310.515972222223</v>
          </cell>
          <cell r="Y632">
            <v>45314</v>
          </cell>
          <cell r="Z632">
            <v>45311</v>
          </cell>
          <cell r="AA632"/>
          <cell r="AB632">
            <v>45323.337500000001</v>
          </cell>
          <cell r="AC632"/>
          <cell r="AD632">
            <v>12.821527777778101</v>
          </cell>
          <cell r="AE632">
            <v>9.3375000000014552</v>
          </cell>
          <cell r="AF632">
            <v>-45323.337500000001</v>
          </cell>
          <cell r="AG632">
            <v>45327.854955273069</v>
          </cell>
          <cell r="AH632">
            <v>45336.278684086632</v>
          </cell>
          <cell r="AI632">
            <v>45360.515972222223</v>
          </cell>
          <cell r="AJ632">
            <v>0.47279383680556747</v>
          </cell>
          <cell r="AK632">
            <v>-1133.0834374999999</v>
          </cell>
          <cell r="AL632">
            <v>20</v>
          </cell>
          <cell r="AM632">
            <v>32</v>
          </cell>
          <cell r="AN632">
            <v>20.33898305084746</v>
          </cell>
          <cell r="AO632">
            <v>25.762711864406779</v>
          </cell>
          <cell r="AP632">
            <v>17.33898305084746</v>
          </cell>
          <cell r="AQ632">
            <v>40</v>
          </cell>
          <cell r="AR632">
            <v>32</v>
          </cell>
          <cell r="AS632">
            <v>27</v>
          </cell>
          <cell r="AT632">
            <v>45355.337500000001</v>
          </cell>
          <cell r="AU632">
            <v>45350.337500000001</v>
          </cell>
          <cell r="AV632"/>
          <cell r="AW632"/>
          <cell r="AX632"/>
          <cell r="AY632"/>
          <cell r="AZ632"/>
          <cell r="BA632"/>
          <cell r="BB632"/>
          <cell r="BC632"/>
          <cell r="BD632" t="str">
            <v>NO COC</v>
          </cell>
          <cell r="BE632"/>
          <cell r="BF632">
            <v>45326.337500000001</v>
          </cell>
          <cell r="BG632">
            <v>-33.337500000001455</v>
          </cell>
          <cell r="BH632"/>
          <cell r="BI632"/>
        </row>
        <row r="633">
          <cell r="E633" t="str">
            <v>X24072630356</v>
          </cell>
          <cell r="F633" t="str">
            <v>ALFAMART TRADING PHILIPPINES, INC.</v>
          </cell>
          <cell r="G633" t="str">
            <v>NEVADA ST., CAMELLA HOMES PH II-A, BACOOR</v>
          </cell>
          <cell r="H633" t="str">
            <v>BACOOR CITY</v>
          </cell>
          <cell r="I633" t="str">
            <v>DASMA</v>
          </cell>
          <cell r="J633" t="str">
            <v>for completion Aug 31</v>
          </cell>
          <cell r="K633" t="str">
            <v>W/O ISSUE</v>
          </cell>
          <cell r="L633" t="str">
            <v>POWERHOUSE</v>
          </cell>
          <cell r="M633" t="str">
            <v>FCOMP</v>
          </cell>
          <cell r="N633" t="str">
            <v>JSP</v>
          </cell>
          <cell r="O633">
            <v>18.34</v>
          </cell>
          <cell r="P633"/>
          <cell r="Q633">
            <v>25.13</v>
          </cell>
          <cell r="R633">
            <v>28</v>
          </cell>
          <cell r="S633" t="str">
            <v>NEW</v>
          </cell>
          <cell r="T633">
            <v>59187.9</v>
          </cell>
          <cell r="U633">
            <v>14768.71</v>
          </cell>
          <cell r="V633"/>
          <cell r="W633">
            <v>0</v>
          </cell>
          <cell r="X633">
            <v>45524.609027777777</v>
          </cell>
          <cell r="Y633">
            <v>45526.589583333334</v>
          </cell>
          <cell r="Z633">
            <v>45528</v>
          </cell>
          <cell r="AA633"/>
          <cell r="AB633">
            <v>45535.407638888886</v>
          </cell>
          <cell r="AC633"/>
          <cell r="AD633">
            <v>10.798611111109494</v>
          </cell>
          <cell r="AE633">
            <v>8.8180555555518367</v>
          </cell>
          <cell r="AF633">
            <v>-45535.407638888886</v>
          </cell>
          <cell r="AG633">
            <v>45543.383221326163</v>
          </cell>
          <cell r="AH633">
            <v>45552.189672939065</v>
          </cell>
          <cell r="AI633">
            <v>45574.609027777777</v>
          </cell>
          <cell r="AJ633">
            <v>0.37195216049377144</v>
          </cell>
          <cell r="AK633">
            <v>-1138.3851909722221</v>
          </cell>
          <cell r="AL633">
            <v>20</v>
          </cell>
          <cell r="AM633">
            <v>36</v>
          </cell>
          <cell r="AN633">
            <v>21.774193548387096</v>
          </cell>
          <cell r="AO633">
            <v>27.58064516129032</v>
          </cell>
          <cell r="AP633">
            <v>18.774193548387096</v>
          </cell>
          <cell r="AQ633">
            <v>40</v>
          </cell>
          <cell r="AR633">
            <v>32</v>
          </cell>
          <cell r="AS633">
            <v>27</v>
          </cell>
          <cell r="AT633">
            <v>45567.407638888886</v>
          </cell>
          <cell r="AU633">
            <v>45562.407638888886</v>
          </cell>
          <cell r="AV633"/>
          <cell r="AW633"/>
          <cell r="AX633"/>
          <cell r="AY633"/>
          <cell r="AZ633"/>
          <cell r="BA633"/>
          <cell r="BB633"/>
          <cell r="BC633"/>
          <cell r="BD633" t="str">
            <v>NO COC</v>
          </cell>
          <cell r="BE633"/>
          <cell r="BF633">
            <v>45538.407638888886</v>
          </cell>
          <cell r="BG633">
            <v>-245.40763888888614</v>
          </cell>
          <cell r="BH633"/>
          <cell r="BI633"/>
        </row>
        <row r="634">
          <cell r="E634" t="str">
            <v>X23114323115</v>
          </cell>
          <cell r="F634" t="str">
            <v>DITO TELECOMMUNITY CORPORATION</v>
          </cell>
          <cell r="G634" t="str">
            <v>MIDLAND, MIDLAND SUBD, MUNTINLUPA</v>
          </cell>
          <cell r="H634" t="str">
            <v>MUNTINLUPA CITY</v>
          </cell>
          <cell r="I634" t="str">
            <v>PARAÑAQUE</v>
          </cell>
          <cell r="J634" t="str">
            <v>target 07/26/2024</v>
          </cell>
          <cell r="K634" t="str">
            <v>W/O ISSUE</v>
          </cell>
          <cell r="L634" t="str">
            <v>AVECO</v>
          </cell>
          <cell r="M634" t="str">
            <v>FCOMP</v>
          </cell>
          <cell r="N634" t="str">
            <v>RRG</v>
          </cell>
          <cell r="O634">
            <v>90.928100000000001</v>
          </cell>
          <cell r="P634"/>
          <cell r="Q634">
            <v>133.27000000000001</v>
          </cell>
          <cell r="R634">
            <v>31</v>
          </cell>
          <cell r="S634" t="str">
            <v>NEW</v>
          </cell>
          <cell r="T634">
            <v>401066.88</v>
          </cell>
          <cell r="U634">
            <v>73222.259999999995</v>
          </cell>
          <cell r="V634"/>
          <cell r="W634">
            <v>0</v>
          </cell>
          <cell r="X634">
            <v>45492.411805555559</v>
          </cell>
          <cell r="Y634">
            <v>45496.535416666666</v>
          </cell>
          <cell r="Z634">
            <v>45496</v>
          </cell>
          <cell r="AA634"/>
          <cell r="AB634">
            <v>45502.320138888892</v>
          </cell>
          <cell r="AC634"/>
          <cell r="AD634">
            <v>9.9083333333328483</v>
          </cell>
          <cell r="AE634">
            <v>5.7847222222262644</v>
          </cell>
          <cell r="AF634">
            <v>-45502.320138888892</v>
          </cell>
          <cell r="AG634">
            <v>45513.618702107284</v>
          </cell>
          <cell r="AH634">
            <v>45523.073874521077</v>
          </cell>
          <cell r="AI634">
            <v>45542.411805555559</v>
          </cell>
          <cell r="AJ634">
            <v>0.30698896011394505</v>
          </cell>
          <cell r="AK634">
            <v>-1034.143639520202</v>
          </cell>
          <cell r="AL634">
            <v>26</v>
          </cell>
          <cell r="AM634">
            <v>36</v>
          </cell>
          <cell r="AN634">
            <v>24.206896551724139</v>
          </cell>
          <cell r="AO634">
            <v>30.662068965517239</v>
          </cell>
          <cell r="AP634">
            <v>21.206896551724139</v>
          </cell>
          <cell r="AQ634">
            <v>44</v>
          </cell>
          <cell r="AR634">
            <v>35.200000000000003</v>
          </cell>
          <cell r="AS634">
            <v>30.200000000000003</v>
          </cell>
          <cell r="AT634">
            <v>45537.520138888889</v>
          </cell>
          <cell r="AU634">
            <v>45532.520138888889</v>
          </cell>
          <cell r="AV634"/>
          <cell r="AW634"/>
          <cell r="AX634"/>
          <cell r="AY634"/>
          <cell r="AZ634"/>
          <cell r="BA634"/>
          <cell r="BB634"/>
          <cell r="BC634"/>
          <cell r="BD634" t="str">
            <v>NO COC</v>
          </cell>
          <cell r="BE634"/>
          <cell r="BF634">
            <v>45505.320138888892</v>
          </cell>
          <cell r="BG634">
            <v>-212.32013888889196</v>
          </cell>
          <cell r="BH634"/>
          <cell r="BI634"/>
        </row>
        <row r="635">
          <cell r="E635" t="str">
            <v>X23010333818</v>
          </cell>
          <cell r="F635" t="str">
            <v>DITO TELECOMMUNITY CORPORATION</v>
          </cell>
          <cell r="G635" t="str">
            <v>BLOCK 2, SOUTHVILLE 3 NBP PHASE-1, MUNTINLUPA</v>
          </cell>
          <cell r="H635" t="str">
            <v>MUNTINLUPA CITY</v>
          </cell>
          <cell r="I635" t="str">
            <v>PARAÑAQUE</v>
          </cell>
          <cell r="J635" t="str">
            <v>target 07/25/2024</v>
          </cell>
          <cell r="K635" t="str">
            <v>W/O ISSUE</v>
          </cell>
          <cell r="L635" t="str">
            <v>ECOM</v>
          </cell>
          <cell r="M635" t="str">
            <v>FCOMP</v>
          </cell>
          <cell r="N635" t="str">
            <v>RRG</v>
          </cell>
          <cell r="O635">
            <v>1.3232999999999999</v>
          </cell>
          <cell r="P635"/>
          <cell r="Q635">
            <v>1.8</v>
          </cell>
          <cell r="R635">
            <v>31</v>
          </cell>
          <cell r="S635" t="str">
            <v>NEW</v>
          </cell>
          <cell r="T635">
            <v>24132.36</v>
          </cell>
          <cell r="U635">
            <v>1065.6199999999999</v>
          </cell>
          <cell r="V635"/>
          <cell r="W635">
            <v>0</v>
          </cell>
          <cell r="X635">
            <v>45492.65347222222</v>
          </cell>
          <cell r="Y635">
            <v>45496.531944444447</v>
          </cell>
          <cell r="Z635">
            <v>45499</v>
          </cell>
          <cell r="AA635"/>
          <cell r="AB635">
            <v>45502.520833333336</v>
          </cell>
          <cell r="AC635"/>
          <cell r="AD635">
            <v>9.867361111115315</v>
          </cell>
          <cell r="AE635">
            <v>5.9888888888890506</v>
          </cell>
          <cell r="AF635">
            <v>-45502.520833333336</v>
          </cell>
          <cell r="AG635">
            <v>45511.427665770607</v>
          </cell>
          <cell r="AH635">
            <v>45520.234117383508</v>
          </cell>
          <cell r="AI635">
            <v>45542.65347222222</v>
          </cell>
          <cell r="AJ635">
            <v>0.33987577160508303</v>
          </cell>
          <cell r="AK635">
            <v>-1137.5630208333334</v>
          </cell>
          <cell r="AL635">
            <v>20</v>
          </cell>
          <cell r="AM635">
            <v>36</v>
          </cell>
          <cell r="AN635">
            <v>21.774193548387096</v>
          </cell>
          <cell r="AO635">
            <v>27.58064516129032</v>
          </cell>
          <cell r="AP635">
            <v>18.774193548387096</v>
          </cell>
          <cell r="AQ635">
            <v>40</v>
          </cell>
          <cell r="AR635">
            <v>32</v>
          </cell>
          <cell r="AS635">
            <v>27</v>
          </cell>
          <cell r="AT635">
            <v>45534.520833333336</v>
          </cell>
          <cell r="AU635">
            <v>45529.520833333336</v>
          </cell>
          <cell r="AV635"/>
          <cell r="AW635"/>
          <cell r="AX635"/>
          <cell r="AY635"/>
          <cell r="AZ635"/>
          <cell r="BA635"/>
          <cell r="BB635"/>
          <cell r="BC635"/>
          <cell r="BD635" t="str">
            <v>NO COC</v>
          </cell>
          <cell r="BE635"/>
          <cell r="BF635">
            <v>45505.520833333336</v>
          </cell>
          <cell r="BG635">
            <v>-212.52083333333576</v>
          </cell>
          <cell r="BH635"/>
          <cell r="BI635"/>
        </row>
        <row r="636">
          <cell r="E636" t="str">
            <v>X23093693464</v>
          </cell>
          <cell r="F636" t="str">
            <v>CITY GOVERNMENT OF LAS PIÑAS</v>
          </cell>
          <cell r="G636" t="str">
            <v>APOLLO III, MOONWALK VILL, LAS PINAS CITY</v>
          </cell>
          <cell r="H636" t="str">
            <v>LAS PIÑAS CITY</v>
          </cell>
          <cell r="I636" t="str">
            <v>PARAÑAQUE</v>
          </cell>
          <cell r="J636" t="str">
            <v>for meter on oct 7</v>
          </cell>
          <cell r="K636" t="str">
            <v>W/O ISSUE</v>
          </cell>
          <cell r="L636" t="str">
            <v>POWERHOUSE</v>
          </cell>
          <cell r="M636" t="str">
            <v>FCOMP</v>
          </cell>
          <cell r="N636" t="str">
            <v>JSP</v>
          </cell>
          <cell r="O636">
            <v>18.330300000000001</v>
          </cell>
          <cell r="P636"/>
          <cell r="Q636">
            <v>24.92</v>
          </cell>
          <cell r="R636">
            <v>31.8</v>
          </cell>
          <cell r="S636" t="str">
            <v>NEW</v>
          </cell>
          <cell r="T636">
            <v>192530.01</v>
          </cell>
          <cell r="U636">
            <v>14383.4</v>
          </cell>
          <cell r="V636"/>
          <cell r="W636">
            <v>0</v>
          </cell>
          <cell r="X636">
            <v>45568.5625</v>
          </cell>
          <cell r="Y636">
            <v>45572.422222222223</v>
          </cell>
          <cell r="Z636">
            <v>45570</v>
          </cell>
          <cell r="AA636"/>
          <cell r="AB636">
            <v>45573.582638888889</v>
          </cell>
          <cell r="AC636"/>
          <cell r="AD636">
            <v>5.0201388888890506</v>
          </cell>
          <cell r="AE636">
            <v>1.1604166666656965</v>
          </cell>
          <cell r="AF636">
            <v>-45573.582638888889</v>
          </cell>
          <cell r="AG636">
            <v>45587.336693548386</v>
          </cell>
          <cell r="AH636">
            <v>45596.143145161288</v>
          </cell>
          <cell r="AI636">
            <v>45618.5625</v>
          </cell>
          <cell r="AJ636">
            <v>0.17291589506173397</v>
          </cell>
          <cell r="AK636">
            <v>-1139.3395659722223</v>
          </cell>
          <cell r="AL636">
            <v>20</v>
          </cell>
          <cell r="AM636">
            <v>36</v>
          </cell>
          <cell r="AN636">
            <v>21.774193548387096</v>
          </cell>
          <cell r="AO636">
            <v>27.58064516129032</v>
          </cell>
          <cell r="AP636">
            <v>18.774193548387096</v>
          </cell>
          <cell r="AQ636">
            <v>40</v>
          </cell>
          <cell r="AR636">
            <v>32</v>
          </cell>
          <cell r="AS636">
            <v>27</v>
          </cell>
          <cell r="AT636">
            <v>45605.582638888889</v>
          </cell>
          <cell r="AU636">
            <v>45600.582638888889</v>
          </cell>
          <cell r="AV636"/>
          <cell r="AW636"/>
          <cell r="AX636"/>
          <cell r="AY636"/>
          <cell r="AZ636"/>
          <cell r="BA636"/>
          <cell r="BB636"/>
          <cell r="BC636"/>
          <cell r="BD636" t="str">
            <v>ON GOING MAT RETURN</v>
          </cell>
          <cell r="BE636"/>
          <cell r="BF636">
            <v>45576.582638888889</v>
          </cell>
          <cell r="BG636">
            <v>229.41736111111095</v>
          </cell>
          <cell r="BH636">
            <v>45573</v>
          </cell>
          <cell r="BI636">
            <v>45806</v>
          </cell>
        </row>
        <row r="637">
          <cell r="E637" t="str">
            <v>R23345121</v>
          </cell>
          <cell r="F637" t="str">
            <v>CORONEL CARLO MIGUEL M.,</v>
          </cell>
          <cell r="G637" t="str">
            <v>ANTONIO DE LAS ALAS, BF HOMES, LAS PINAS CITY</v>
          </cell>
          <cell r="H637" t="str">
            <v>LAS PIÑAS CITY</v>
          </cell>
          <cell r="I637" t="str">
            <v>PARAÑAQUE</v>
          </cell>
          <cell r="J637"/>
          <cell r="K637"/>
          <cell r="L637" t="str">
            <v>POWERHOUSE</v>
          </cell>
          <cell r="M637" t="str">
            <v>FCOMP</v>
          </cell>
          <cell r="N637" t="str">
            <v>IJP</v>
          </cell>
          <cell r="O637">
            <v>34.926699999999997</v>
          </cell>
          <cell r="P637"/>
          <cell r="Q637">
            <v>57.1</v>
          </cell>
          <cell r="R637">
            <v>0</v>
          </cell>
          <cell r="S637" t="str">
            <v>RELOC</v>
          </cell>
          <cell r="T637">
            <v>172060.38</v>
          </cell>
          <cell r="U637">
            <v>28125.58</v>
          </cell>
          <cell r="V637"/>
          <cell r="W637">
            <v>0</v>
          </cell>
          <cell r="X637">
            <v>45495.638888888891</v>
          </cell>
          <cell r="Y637">
            <v>45499.538194444445</v>
          </cell>
          <cell r="Z637">
            <v>45496</v>
          </cell>
          <cell r="AA637"/>
          <cell r="AB637">
            <v>45533.365277777775</v>
          </cell>
          <cell r="AC637"/>
          <cell r="AD637">
            <v>37.726388888884685</v>
          </cell>
          <cell r="AE637">
            <v>33.827083333329938</v>
          </cell>
          <cell r="AF637">
            <v>-45533.365277777775</v>
          </cell>
          <cell r="AG637">
            <v>45515.72439074763</v>
          </cell>
          <cell r="AH637">
            <v>45524.88052457662</v>
          </cell>
          <cell r="AI637">
            <v>45545.638888888891</v>
          </cell>
          <cell r="AJ637">
            <v>1.225652006172703</v>
          </cell>
          <cell r="AK637">
            <v>-1084.1277447089947</v>
          </cell>
          <cell r="AL637">
            <v>23</v>
          </cell>
          <cell r="AM637">
            <v>36</v>
          </cell>
          <cell r="AN637">
            <v>23.085501858736059</v>
          </cell>
          <cell r="AO637">
            <v>29.241635687732341</v>
          </cell>
          <cell r="AP637">
            <v>20.085501858736059</v>
          </cell>
          <cell r="AQ637">
            <v>42</v>
          </cell>
          <cell r="AR637">
            <v>33.6</v>
          </cell>
          <cell r="AS637">
            <v>28.6</v>
          </cell>
          <cell r="AT637">
            <v>45566.965277777774</v>
          </cell>
          <cell r="AU637">
            <v>45561.965277777774</v>
          </cell>
          <cell r="AV637"/>
          <cell r="AW637"/>
          <cell r="AX637"/>
          <cell r="AY637"/>
          <cell r="AZ637"/>
          <cell r="BA637"/>
          <cell r="BB637"/>
          <cell r="BC637"/>
          <cell r="BD637" t="str">
            <v>NO COC</v>
          </cell>
          <cell r="BE637"/>
          <cell r="BF637">
            <v>45536.365277777775</v>
          </cell>
          <cell r="BG637">
            <v>-243.36527777777519</v>
          </cell>
          <cell r="BH637"/>
          <cell r="BI637"/>
        </row>
        <row r="638">
          <cell r="E638" t="str">
            <v>X24020398529</v>
          </cell>
          <cell r="F638" t="str">
            <v>VISANTI REALTY AND DEVELOPMENT CORPORATION</v>
          </cell>
          <cell r="G638" t="str">
            <v>BATULAO, AYALA-ALABANG VILL, MUNTINLUPA</v>
          </cell>
          <cell r="H638" t="str">
            <v>MUNTINLUPA CITY</v>
          </cell>
          <cell r="I638" t="str">
            <v>PARAÑAQUE</v>
          </cell>
          <cell r="J638"/>
          <cell r="K638"/>
          <cell r="L638" t="str">
            <v>POWERHOUSE</v>
          </cell>
          <cell r="M638" t="str">
            <v>FCOMP</v>
          </cell>
          <cell r="N638" t="str">
            <v>JSP</v>
          </cell>
          <cell r="O638">
            <v>17.5793</v>
          </cell>
          <cell r="P638"/>
          <cell r="Q638">
            <v>23.97</v>
          </cell>
          <cell r="R638">
            <v>76</v>
          </cell>
          <cell r="S638" t="str">
            <v>MODIFICATION</v>
          </cell>
          <cell r="T638">
            <v>190715.06</v>
          </cell>
          <cell r="U638">
            <v>14156.15</v>
          </cell>
          <cell r="V638"/>
          <cell r="W638">
            <v>0</v>
          </cell>
          <cell r="X638">
            <v>45531.518055555556</v>
          </cell>
          <cell r="Y638">
            <v>45537.615277777775</v>
          </cell>
          <cell r="Z638">
            <v>45538</v>
          </cell>
          <cell r="AA638"/>
          <cell r="AB638">
            <v>45570.34375</v>
          </cell>
          <cell r="AC638"/>
          <cell r="AD638">
            <v>38.825694444443798</v>
          </cell>
          <cell r="AE638">
            <v>32.728472222224809</v>
          </cell>
          <cell r="AF638">
            <v>-45570.34375</v>
          </cell>
          <cell r="AG638">
            <v>45549.592435720842</v>
          </cell>
          <cell r="AH638">
            <v>45558.212270431592</v>
          </cell>
          <cell r="AI638">
            <v>45581.518055555556</v>
          </cell>
          <cell r="AJ638">
            <v>1.3817379493463822</v>
          </cell>
          <cell r="AK638">
            <v>-1139.25859375</v>
          </cell>
          <cell r="AL638">
            <v>20</v>
          </cell>
          <cell r="AM638">
            <v>34</v>
          </cell>
          <cell r="AN638">
            <v>21.074380165289259</v>
          </cell>
          <cell r="AO638">
            <v>26.694214876033058</v>
          </cell>
          <cell r="AP638">
            <v>18.074380165289259</v>
          </cell>
          <cell r="AQ638">
            <v>40</v>
          </cell>
          <cell r="AR638">
            <v>32</v>
          </cell>
          <cell r="AS638">
            <v>27</v>
          </cell>
          <cell r="AT638">
            <v>45602.34375</v>
          </cell>
          <cell r="AU638">
            <v>45597.34375</v>
          </cell>
          <cell r="AV638"/>
          <cell r="AW638"/>
          <cell r="AX638"/>
          <cell r="AY638"/>
          <cell r="AZ638"/>
          <cell r="BA638"/>
          <cell r="BB638"/>
          <cell r="BC638"/>
          <cell r="BD638" t="str">
            <v>NO COC</v>
          </cell>
          <cell r="BE638"/>
          <cell r="BF638">
            <v>45573.34375</v>
          </cell>
          <cell r="BG638">
            <v>-280.34375</v>
          </cell>
          <cell r="BH638"/>
          <cell r="BI638"/>
        </row>
        <row r="639">
          <cell r="E639" t="str">
            <v>X24051790106</v>
          </cell>
          <cell r="F639" t="str">
            <v>XIN LIANG SHI AUTO REPAIR SHOP CORP.</v>
          </cell>
          <cell r="G639" t="str">
            <v>MOLINO, NIOG III, BACOOR</v>
          </cell>
          <cell r="H639" t="str">
            <v>BACOOR CITY</v>
          </cell>
          <cell r="I639" t="str">
            <v>DASMA</v>
          </cell>
          <cell r="J639" t="str">
            <v>target 07/25/2024</v>
          </cell>
          <cell r="K639" t="str">
            <v>W/O ISSUE</v>
          </cell>
          <cell r="L639" t="str">
            <v>AVECO</v>
          </cell>
          <cell r="M639" t="str">
            <v>FCOMP</v>
          </cell>
          <cell r="N639" t="str">
            <v>RRG</v>
          </cell>
          <cell r="O639">
            <v>20.360299999999999</v>
          </cell>
          <cell r="P639"/>
          <cell r="Q639">
            <v>27.72</v>
          </cell>
          <cell r="R639">
            <v>38</v>
          </cell>
          <cell r="S639" t="str">
            <v>NEW</v>
          </cell>
          <cell r="T639">
            <v>198969.05</v>
          </cell>
          <cell r="U639">
            <v>16395.63</v>
          </cell>
          <cell r="V639"/>
          <cell r="W639">
            <v>0</v>
          </cell>
          <cell r="X639">
            <v>45495.7</v>
          </cell>
          <cell r="Y639">
            <v>45496.540277777778</v>
          </cell>
          <cell r="Z639">
            <v>45496</v>
          </cell>
          <cell r="AA639"/>
          <cell r="AB639">
            <v>45499.316666666666</v>
          </cell>
          <cell r="AC639"/>
          <cell r="AD639">
            <v>3.6166666666686069</v>
          </cell>
          <cell r="AE639">
            <v>2.7763888888875954</v>
          </cell>
          <cell r="AF639">
            <v>-45499.316666666666</v>
          </cell>
          <cell r="AG639">
            <v>45514.474193548383</v>
          </cell>
          <cell r="AH639">
            <v>45523.280645161285</v>
          </cell>
          <cell r="AI639">
            <v>45545.7</v>
          </cell>
          <cell r="AJ639">
            <v>0.12457407407414089</v>
          </cell>
          <cell r="AK639">
            <v>-1137.4829166666666</v>
          </cell>
          <cell r="AL639">
            <v>20</v>
          </cell>
          <cell r="AM639">
            <v>36</v>
          </cell>
          <cell r="AN639">
            <v>21.774193548387096</v>
          </cell>
          <cell r="AO639">
            <v>27.58064516129032</v>
          </cell>
          <cell r="AP639">
            <v>18.774193548387096</v>
          </cell>
          <cell r="AQ639">
            <v>40</v>
          </cell>
          <cell r="AR639">
            <v>32</v>
          </cell>
          <cell r="AS639">
            <v>27</v>
          </cell>
          <cell r="AT639">
            <v>45531.316666666666</v>
          </cell>
          <cell r="AU639">
            <v>45526.316666666666</v>
          </cell>
          <cell r="AV639"/>
          <cell r="AW639"/>
          <cell r="AX639"/>
          <cell r="AY639"/>
          <cell r="AZ639"/>
          <cell r="BA639"/>
          <cell r="BB639"/>
          <cell r="BC639"/>
          <cell r="BD639" t="str">
            <v>NO COC</v>
          </cell>
          <cell r="BE639"/>
          <cell r="BF639">
            <v>45502.316666666666</v>
          </cell>
          <cell r="BG639">
            <v>-209.3166666666657</v>
          </cell>
          <cell r="BH639"/>
          <cell r="BI639"/>
        </row>
        <row r="640">
          <cell r="E640" t="str">
            <v>R23154812</v>
          </cell>
          <cell r="F640" t="str">
            <v>ASTEL PHILS. VENTURES INC.,</v>
          </cell>
          <cell r="G640" t="str">
            <v>N. LOPEZ, LOPEZ VILL, PARANAQUE</v>
          </cell>
          <cell r="H640" t="str">
            <v>PARAÑAQUE CITY</v>
          </cell>
          <cell r="I640" t="str">
            <v>PARAÑAQUE</v>
          </cell>
          <cell r="J640" t="str">
            <v xml:space="preserve">completed  </v>
          </cell>
          <cell r="K640" t="str">
            <v>W/O ISSUE</v>
          </cell>
          <cell r="L640" t="str">
            <v>VJC</v>
          </cell>
          <cell r="M640" t="str">
            <v>FCOMP</v>
          </cell>
          <cell r="N640" t="str">
            <v>JMM</v>
          </cell>
          <cell r="O640">
            <v>65.930999999999997</v>
          </cell>
          <cell r="P640"/>
          <cell r="Q640">
            <v>90.22</v>
          </cell>
          <cell r="R640">
            <v>0</v>
          </cell>
          <cell r="S640" t="str">
            <v>RELOC</v>
          </cell>
          <cell r="T640">
            <v>227661.94</v>
          </cell>
          <cell r="U640">
            <v>53100.87</v>
          </cell>
          <cell r="V640"/>
          <cell r="W640">
            <v>0</v>
          </cell>
          <cell r="X640">
            <v>45496.626388888886</v>
          </cell>
          <cell r="Y640">
            <v>45504.629166666666</v>
          </cell>
          <cell r="Z640">
            <v>45499</v>
          </cell>
          <cell r="AA640"/>
          <cell r="AB640">
            <v>45549</v>
          </cell>
          <cell r="AC640"/>
          <cell r="AD640">
            <v>52.37361111111386</v>
          </cell>
          <cell r="AE640">
            <v>44.370833333334303</v>
          </cell>
          <cell r="AF640">
            <v>-45549</v>
          </cell>
          <cell r="AG640">
            <v>45516.711890747625</v>
          </cell>
          <cell r="AH640">
            <v>45525.868024576615</v>
          </cell>
          <cell r="AI640">
            <v>45546.626388888886</v>
          </cell>
          <cell r="AJ640">
            <v>1.701509829576042</v>
          </cell>
          <cell r="AK640">
            <v>-1084.5</v>
          </cell>
          <cell r="AL640">
            <v>23</v>
          </cell>
          <cell r="AM640">
            <v>36</v>
          </cell>
          <cell r="AN640">
            <v>23.085501858736059</v>
          </cell>
          <cell r="AO640">
            <v>29.241635687732341</v>
          </cell>
          <cell r="AP640">
            <v>20.085501858736059</v>
          </cell>
          <cell r="AQ640">
            <v>42</v>
          </cell>
          <cell r="AR640">
            <v>33.6</v>
          </cell>
          <cell r="AS640">
            <v>28.6</v>
          </cell>
          <cell r="AT640">
            <v>45582.6</v>
          </cell>
          <cell r="AU640">
            <v>45577.599999999999</v>
          </cell>
          <cell r="AV640"/>
          <cell r="AW640"/>
          <cell r="AX640"/>
          <cell r="AY640"/>
          <cell r="AZ640"/>
          <cell r="BA640"/>
          <cell r="BB640"/>
          <cell r="BC640"/>
          <cell r="BD640" t="str">
            <v>NO COC</v>
          </cell>
          <cell r="BE640"/>
          <cell r="BF640">
            <v>45552</v>
          </cell>
          <cell r="BG640">
            <v>-259</v>
          </cell>
          <cell r="BH640"/>
          <cell r="BI640"/>
        </row>
        <row r="641">
          <cell r="E641" t="str">
            <v>X24051837847</v>
          </cell>
          <cell r="F641" t="str">
            <v>MARY IMMACULATE PARISH SCHOOL, INC.</v>
          </cell>
          <cell r="G641" t="str">
            <v>AVOCADO, AGRO HOMES 1 SUBD, LAS PINAS CITY</v>
          </cell>
          <cell r="H641" t="str">
            <v>LAS PIÑAS CITY</v>
          </cell>
          <cell r="I641" t="str">
            <v>PARAÑAQUE</v>
          </cell>
          <cell r="J641" t="str">
            <v>target completion Aug 24</v>
          </cell>
          <cell r="K641" t="str">
            <v>W/O ISSUE</v>
          </cell>
          <cell r="L641" t="str">
            <v>POWERHOUSE</v>
          </cell>
          <cell r="M641" t="str">
            <v>FCOMP</v>
          </cell>
          <cell r="N641" t="str">
            <v>JSP</v>
          </cell>
          <cell r="O641">
            <v>294.92399999999998</v>
          </cell>
          <cell r="P641"/>
          <cell r="Q641">
            <v>207.25</v>
          </cell>
          <cell r="R641">
            <v>53</v>
          </cell>
          <cell r="S641" t="str">
            <v>NEW</v>
          </cell>
          <cell r="T641">
            <v>649728.62</v>
          </cell>
          <cell r="U641">
            <v>174513.59</v>
          </cell>
          <cell r="V641">
            <v>14784.84</v>
          </cell>
          <cell r="W641">
            <v>8.4720278804647831E-2</v>
          </cell>
          <cell r="X641">
            <v>45498.538194444445</v>
          </cell>
          <cell r="Y641">
            <v>45504.525694444441</v>
          </cell>
          <cell r="Z641">
            <v>45504</v>
          </cell>
          <cell r="AA641"/>
          <cell r="AB641">
            <v>45533.367361111108</v>
          </cell>
          <cell r="AC641"/>
          <cell r="AD641">
            <v>34.829166666662786</v>
          </cell>
          <cell r="AE641">
            <v>28.841666666667152</v>
          </cell>
          <cell r="AF641">
            <v>-45533.367361111108</v>
          </cell>
          <cell r="AG641">
            <v>45519.497925988071</v>
          </cell>
          <cell r="AH641">
            <v>45528.887187733038</v>
          </cell>
          <cell r="AI641">
            <v>45548.538194444445</v>
          </cell>
          <cell r="AJ641">
            <v>1.0902407212883938</v>
          </cell>
          <cell r="AK641">
            <v>-989.85581219806761</v>
          </cell>
          <cell r="AL641">
            <v>28</v>
          </cell>
          <cell r="AM641">
            <v>34</v>
          </cell>
          <cell r="AN641">
            <v>23.959731543624162</v>
          </cell>
          <cell r="AO641">
            <v>30.348993288590602</v>
          </cell>
          <cell r="AP641">
            <v>20.959731543624162</v>
          </cell>
          <cell r="AQ641">
            <v>46</v>
          </cell>
          <cell r="AR641">
            <v>36.800000000000004</v>
          </cell>
          <cell r="AS641">
            <v>31.800000000000004</v>
          </cell>
          <cell r="AT641">
            <v>45570.167361111111</v>
          </cell>
          <cell r="AU641">
            <v>45565.167361111111</v>
          </cell>
          <cell r="AV641"/>
          <cell r="AW641"/>
          <cell r="AX641"/>
          <cell r="AY641"/>
          <cell r="AZ641"/>
          <cell r="BA641"/>
          <cell r="BB641"/>
          <cell r="BC641"/>
          <cell r="BD641" t="str">
            <v>NO COC</v>
          </cell>
          <cell r="BE641" t="str">
            <v>PARTIALLY BILLED</v>
          </cell>
          <cell r="BF641">
            <v>45536.367361111108</v>
          </cell>
          <cell r="BG641">
            <v>-243.36736111110804</v>
          </cell>
          <cell r="BH641"/>
          <cell r="BI641"/>
        </row>
        <row r="642">
          <cell r="E642" t="str">
            <v>X24041006674</v>
          </cell>
          <cell r="F642" t="str">
            <v>RUBY PARK HOMEOWNERS ASSOCCIATION, INC.</v>
          </cell>
          <cell r="G642" t="str">
            <v>JASMIN, VICTORIA HOMES-RUBY PARK SUBD, MUNTINLUPA</v>
          </cell>
          <cell r="H642" t="str">
            <v>MUNTINLUPA CITY</v>
          </cell>
          <cell r="I642" t="str">
            <v>PARAÑAQUE</v>
          </cell>
          <cell r="J642"/>
          <cell r="K642" t="str">
            <v>W/O ISSUE</v>
          </cell>
          <cell r="L642" t="str">
            <v>POWERHOUSE</v>
          </cell>
          <cell r="M642" t="str">
            <v>FCOMP</v>
          </cell>
          <cell r="N642" t="str">
            <v>JSP</v>
          </cell>
          <cell r="O642">
            <v>17.34</v>
          </cell>
          <cell r="P642"/>
          <cell r="Q642">
            <v>23.75</v>
          </cell>
          <cell r="R642">
            <v>4</v>
          </cell>
          <cell r="S642" t="str">
            <v>NEW</v>
          </cell>
          <cell r="T642">
            <v>37091.699999999997</v>
          </cell>
          <cell r="U642">
            <v>13963.6</v>
          </cell>
          <cell r="V642"/>
          <cell r="W642">
            <v>0</v>
          </cell>
          <cell r="X642">
            <v>45414.538194444445</v>
          </cell>
          <cell r="Y642">
            <v>45419.277083333334</v>
          </cell>
          <cell r="Z642">
            <v>45418</v>
          </cell>
          <cell r="AA642"/>
          <cell r="AB642">
            <v>45425.279166666667</v>
          </cell>
          <cell r="AC642"/>
          <cell r="AD642">
            <v>10.740972222221899</v>
          </cell>
          <cell r="AE642">
            <v>6.0020833333328483</v>
          </cell>
          <cell r="AF642">
            <v>-45425.279166666667</v>
          </cell>
          <cell r="AG642">
            <v>45433.312387992832</v>
          </cell>
          <cell r="AH642">
            <v>45442.118839605733</v>
          </cell>
          <cell r="AI642">
            <v>45464.538194444445</v>
          </cell>
          <cell r="AJ642">
            <v>0.36996682098764316</v>
          </cell>
          <cell r="AK642">
            <v>-1135.6319791666667</v>
          </cell>
          <cell r="AL642">
            <v>20</v>
          </cell>
          <cell r="AM642">
            <v>36</v>
          </cell>
          <cell r="AN642">
            <v>21.774193548387096</v>
          </cell>
          <cell r="AO642">
            <v>27.58064516129032</v>
          </cell>
          <cell r="AP642">
            <v>18.774193548387096</v>
          </cell>
          <cell r="AQ642">
            <v>40</v>
          </cell>
          <cell r="AR642">
            <v>32</v>
          </cell>
          <cell r="AS642">
            <v>27</v>
          </cell>
          <cell r="AT642">
            <v>45457.279166666667</v>
          </cell>
          <cell r="AU642">
            <v>45452.279166666667</v>
          </cell>
          <cell r="AV642"/>
          <cell r="AW642"/>
          <cell r="AX642"/>
          <cell r="AY642"/>
          <cell r="AZ642"/>
          <cell r="BA642"/>
          <cell r="BB642"/>
          <cell r="BC642"/>
          <cell r="BD642" t="str">
            <v>NO COC</v>
          </cell>
          <cell r="BE642"/>
          <cell r="BF642">
            <v>45428.279166666667</v>
          </cell>
          <cell r="BG642">
            <v>-135.27916666666715</v>
          </cell>
          <cell r="BH642"/>
          <cell r="BI642"/>
        </row>
        <row r="643">
          <cell r="E643" t="str">
            <v>X24030696614</v>
          </cell>
          <cell r="F643" t="str">
            <v>ST. FRANCIS DE ASSISI EDUC,</v>
          </cell>
          <cell r="G643" t="str">
            <v>BAYANAN, BAYANAN, BACOOR</v>
          </cell>
          <cell r="H643" t="str">
            <v>BACOOR CITY</v>
          </cell>
          <cell r="I643" t="str">
            <v>DASMA</v>
          </cell>
          <cell r="J643"/>
          <cell r="K643"/>
          <cell r="L643" t="str">
            <v>POWERHOUSE</v>
          </cell>
          <cell r="M643" t="str">
            <v>COMP</v>
          </cell>
          <cell r="N643" t="str">
            <v>JSP</v>
          </cell>
          <cell r="O643">
            <v>184.03710000000001</v>
          </cell>
          <cell r="P643"/>
          <cell r="Q643">
            <v>284.85000000000002</v>
          </cell>
          <cell r="R643">
            <v>295</v>
          </cell>
          <cell r="S643" t="str">
            <v>MODIFICATION</v>
          </cell>
          <cell r="T643">
            <v>1097618.1100000001</v>
          </cell>
          <cell r="U643">
            <v>148200.4</v>
          </cell>
          <cell r="V643">
            <v>144882.42000000001</v>
          </cell>
          <cell r="W643">
            <v>0.97761153141287083</v>
          </cell>
          <cell r="X643">
            <v>45498.692361111112</v>
          </cell>
          <cell r="Y643">
            <v>45504.626388888886</v>
          </cell>
          <cell r="Z643">
            <v>45504</v>
          </cell>
          <cell r="AA643"/>
          <cell r="AB643">
            <v>45521.330555555556</v>
          </cell>
          <cell r="AC643">
            <v>45859</v>
          </cell>
          <cell r="AD643">
            <v>22.638194444443798</v>
          </cell>
          <cell r="AE643">
            <v>16.704166666670062</v>
          </cell>
          <cell r="AF643">
            <v>337.6694444444438</v>
          </cell>
          <cell r="AG643">
            <v>45517.720333139085</v>
          </cell>
          <cell r="AH643">
            <v>45526.594459013213</v>
          </cell>
          <cell r="AI643">
            <v>45548.692361111112</v>
          </cell>
          <cell r="AJ643">
            <v>0.77077662037034833</v>
          </cell>
          <cell r="AK643">
            <v>7.3406400966183432</v>
          </cell>
          <cell r="AL643">
            <v>28</v>
          </cell>
          <cell r="AM643">
            <v>30</v>
          </cell>
          <cell r="AN643">
            <v>22.027972027972027</v>
          </cell>
          <cell r="AO643">
            <v>27.9020979020979</v>
          </cell>
          <cell r="AP643">
            <v>19.027972027972027</v>
          </cell>
          <cell r="AQ643">
            <v>46</v>
          </cell>
          <cell r="AR643">
            <v>36.800000000000004</v>
          </cell>
          <cell r="AS643">
            <v>31.800000000000004</v>
          </cell>
          <cell r="AT643">
            <v>45558.130555555559</v>
          </cell>
          <cell r="AU643">
            <v>45553.130555555559</v>
          </cell>
          <cell r="AV643"/>
          <cell r="AW643"/>
          <cell r="AX643"/>
          <cell r="AY643"/>
          <cell r="AZ643"/>
          <cell r="BA643"/>
          <cell r="BB643"/>
          <cell r="BC643"/>
          <cell r="BD643" t="str">
            <v>PAID</v>
          </cell>
          <cell r="BE643"/>
          <cell r="BF643">
            <v>45524.330555555556</v>
          </cell>
          <cell r="BG643">
            <v>254.6694444444438</v>
          </cell>
          <cell r="BH643">
            <v>45584</v>
          </cell>
          <cell r="BI643">
            <v>45779</v>
          </cell>
        </row>
        <row r="644">
          <cell r="E644" t="str">
            <v>X24041427007</v>
          </cell>
          <cell r="F644" t="str">
            <v>WILLIAM CHINO TOMBOC ADASA</v>
          </cell>
          <cell r="G644" t="str">
            <v>BLOCK 5-B, LINDENWOOD RESIDENCES, MUNTINLUPA</v>
          </cell>
          <cell r="H644" t="str">
            <v>MUNTINLUPA CITY</v>
          </cell>
          <cell r="I644" t="str">
            <v>PARAÑAQUE</v>
          </cell>
          <cell r="J644"/>
          <cell r="K644"/>
          <cell r="L644" t="str">
            <v>POWERHOUSE</v>
          </cell>
          <cell r="M644" t="str">
            <v>FCOMP</v>
          </cell>
          <cell r="N644" t="str">
            <v>JSP</v>
          </cell>
          <cell r="O644">
            <v>16.311299999999999</v>
          </cell>
          <cell r="P644"/>
          <cell r="Q644">
            <v>22.27</v>
          </cell>
          <cell r="R644">
            <v>56</v>
          </cell>
          <cell r="S644" t="str">
            <v>MODIFICATION</v>
          </cell>
          <cell r="T644">
            <v>188755.73</v>
          </cell>
          <cell r="U644">
            <v>13135.07</v>
          </cell>
          <cell r="V644"/>
          <cell r="W644">
            <v>0</v>
          </cell>
          <cell r="X644">
            <v>45512.385416666664</v>
          </cell>
          <cell r="Y644">
            <v>45517.379166666666</v>
          </cell>
          <cell r="Z644">
            <v>45517</v>
          </cell>
          <cell r="AA644"/>
          <cell r="AB644">
            <v>45539.667361111111</v>
          </cell>
          <cell r="AC644"/>
          <cell r="AD644">
            <v>27.281944444446708</v>
          </cell>
          <cell r="AE644">
            <v>22.288194444445253</v>
          </cell>
          <cell r="AF644">
            <v>-45539.667361111111</v>
          </cell>
          <cell r="AG644">
            <v>45530.45979683195</v>
          </cell>
          <cell r="AH644">
            <v>45539.0796315427</v>
          </cell>
          <cell r="AI644">
            <v>45562.385416666664</v>
          </cell>
          <cell r="AJ644">
            <v>0.97091625817001503</v>
          </cell>
          <cell r="AK644">
            <v>-1138.4916840277779</v>
          </cell>
          <cell r="AL644">
            <v>20</v>
          </cell>
          <cell r="AM644">
            <v>34</v>
          </cell>
          <cell r="AN644">
            <v>21.074380165289259</v>
          </cell>
          <cell r="AO644">
            <v>26.694214876033058</v>
          </cell>
          <cell r="AP644">
            <v>18.074380165289259</v>
          </cell>
          <cell r="AQ644">
            <v>40</v>
          </cell>
          <cell r="AR644">
            <v>32</v>
          </cell>
          <cell r="AS644">
            <v>27</v>
          </cell>
          <cell r="AT644">
            <v>45571.667361111111</v>
          </cell>
          <cell r="AU644">
            <v>45566.667361111111</v>
          </cell>
          <cell r="AV644"/>
          <cell r="AW644"/>
          <cell r="AX644"/>
          <cell r="AY644"/>
          <cell r="AZ644"/>
          <cell r="BA644"/>
          <cell r="BB644"/>
          <cell r="BC644"/>
          <cell r="BD644" t="str">
            <v>NO COC</v>
          </cell>
          <cell r="BE644"/>
          <cell r="BF644">
            <v>45542.667361111111</v>
          </cell>
          <cell r="BG644">
            <v>-249.66736111111095</v>
          </cell>
          <cell r="BH644"/>
          <cell r="BI644"/>
        </row>
        <row r="645">
          <cell r="E645" t="str">
            <v>X23083022130</v>
          </cell>
          <cell r="F645" t="str">
            <v>F &amp; E DE CASTRO CORPORATION,, HMB</v>
          </cell>
          <cell r="G645" t="str">
            <v>YAKAL, DOÑA MANUELA SUBD PH 4-D, LAS PINAS CITY</v>
          </cell>
          <cell r="H645" t="str">
            <v>LAS PIÑAS CITY</v>
          </cell>
          <cell r="I645" t="str">
            <v>PARAÑAQUE</v>
          </cell>
          <cell r="J645"/>
          <cell r="K645"/>
          <cell r="L645" t="str">
            <v>POWERHOUSE</v>
          </cell>
          <cell r="M645" t="str">
            <v>FCOMP</v>
          </cell>
          <cell r="N645" t="str">
            <v>JSP</v>
          </cell>
          <cell r="O645">
            <v>10.642799999999999</v>
          </cell>
          <cell r="P645"/>
          <cell r="Q645">
            <v>17.8</v>
          </cell>
          <cell r="R645">
            <v>23.1</v>
          </cell>
          <cell r="S645" t="str">
            <v>NEW</v>
          </cell>
          <cell r="T645">
            <v>136780.92000000001</v>
          </cell>
          <cell r="U645">
            <v>12884.11</v>
          </cell>
          <cell r="V645"/>
          <cell r="W645">
            <v>0</v>
          </cell>
          <cell r="X645">
            <v>45295.611805555556</v>
          </cell>
          <cell r="Y645">
            <v>45299.670138888891</v>
          </cell>
          <cell r="Z645">
            <v>45296</v>
          </cell>
          <cell r="AA645"/>
          <cell r="AB645">
            <v>45302.336805555555</v>
          </cell>
          <cell r="AC645"/>
          <cell r="AD645">
            <v>6.7249999999985448</v>
          </cell>
          <cell r="AE645">
            <v>2.6666666666642413</v>
          </cell>
          <cell r="AF645">
            <v>-45302.336805555555</v>
          </cell>
          <cell r="AG645">
            <v>45314.385999103943</v>
          </cell>
          <cell r="AH645">
            <v>45323.192450716844</v>
          </cell>
          <cell r="AI645">
            <v>45345.611805555556</v>
          </cell>
          <cell r="AJ645">
            <v>0.23163888888883877</v>
          </cell>
          <cell r="AK645">
            <v>-1132.5584201388888</v>
          </cell>
          <cell r="AL645">
            <v>20</v>
          </cell>
          <cell r="AM645">
            <v>36</v>
          </cell>
          <cell r="AN645">
            <v>21.774193548387096</v>
          </cell>
          <cell r="AO645">
            <v>27.58064516129032</v>
          </cell>
          <cell r="AP645">
            <v>18.774193548387096</v>
          </cell>
          <cell r="AQ645">
            <v>40</v>
          </cell>
          <cell r="AR645">
            <v>32</v>
          </cell>
          <cell r="AS645">
            <v>27</v>
          </cell>
          <cell r="AT645">
            <v>45334.336805555555</v>
          </cell>
          <cell r="AU645">
            <v>45329.336805555555</v>
          </cell>
          <cell r="AV645"/>
          <cell r="AW645"/>
          <cell r="AX645"/>
          <cell r="AY645"/>
          <cell r="AZ645"/>
          <cell r="BA645"/>
          <cell r="BB645"/>
          <cell r="BC645"/>
          <cell r="BD645" t="str">
            <v>NO COC</v>
          </cell>
          <cell r="BE645"/>
          <cell r="BF645">
            <v>45305.336805555555</v>
          </cell>
          <cell r="BG645">
            <v>-12.336805555554747</v>
          </cell>
          <cell r="BH645"/>
          <cell r="BI645"/>
        </row>
        <row r="646">
          <cell r="E646" t="str">
            <v>X24030785545</v>
          </cell>
          <cell r="F646" t="str">
            <v>KAREILA MANAGEMENT CORPORATION</v>
          </cell>
          <cell r="G646" t="str">
            <v>MOLINO BLVD, MOLINO II, BACOOR</v>
          </cell>
          <cell r="H646" t="str">
            <v>BACOOR CITY</v>
          </cell>
          <cell r="I646" t="str">
            <v>DASMA</v>
          </cell>
          <cell r="J646"/>
          <cell r="K646" t="str">
            <v>W/O ISSUE</v>
          </cell>
          <cell r="L646" t="str">
            <v>AVECO</v>
          </cell>
          <cell r="M646" t="str">
            <v>FCOMP</v>
          </cell>
          <cell r="N646" t="str">
            <v>RRG</v>
          </cell>
          <cell r="O646">
            <v>58.295900000000003</v>
          </cell>
          <cell r="P646"/>
          <cell r="Q646">
            <v>238.88</v>
          </cell>
          <cell r="R646">
            <v>1275</v>
          </cell>
          <cell r="S646" t="str">
            <v>NEW</v>
          </cell>
          <cell r="T646">
            <v>906795.46</v>
          </cell>
          <cell r="U646">
            <v>46574.97</v>
          </cell>
          <cell r="V646"/>
          <cell r="W646">
            <v>0</v>
          </cell>
          <cell r="X646">
            <v>45505.644444444442</v>
          </cell>
          <cell r="Y646">
            <v>45506.303472222222</v>
          </cell>
          <cell r="Z646">
            <v>45507</v>
          </cell>
          <cell r="AA646"/>
          <cell r="AB646">
            <v>45507.383333333331</v>
          </cell>
          <cell r="AC646"/>
          <cell r="AD646">
            <v>1.7388888888890506</v>
          </cell>
          <cell r="AE646">
            <v>1.0798611111094942</v>
          </cell>
          <cell r="AF646">
            <v>-45507.383333333331</v>
          </cell>
          <cell r="AG646">
            <v>45519.050694444442</v>
          </cell>
          <cell r="AH646">
            <v>45526.425694444442</v>
          </cell>
          <cell r="AI646">
            <v>45555.644444444442</v>
          </cell>
          <cell r="AJ646">
            <v>7.9492063492070872E-2</v>
          </cell>
          <cell r="AK646">
            <v>-989.29094202898546</v>
          </cell>
          <cell r="AL646">
            <v>28</v>
          </cell>
          <cell r="AM646">
            <v>20</v>
          </cell>
          <cell r="AN646">
            <v>16.406250000000004</v>
          </cell>
          <cell r="AO646">
            <v>20.781250000000004</v>
          </cell>
          <cell r="AP646">
            <v>13.406250000000004</v>
          </cell>
          <cell r="AQ646">
            <v>46</v>
          </cell>
          <cell r="AR646">
            <v>36.800000000000004</v>
          </cell>
          <cell r="AS646">
            <v>31.800000000000004</v>
          </cell>
          <cell r="AT646">
            <v>45544.183333333334</v>
          </cell>
          <cell r="AU646">
            <v>45539.183333333334</v>
          </cell>
          <cell r="AV646"/>
          <cell r="AW646"/>
          <cell r="AX646"/>
          <cell r="AY646"/>
          <cell r="AZ646"/>
          <cell r="BA646"/>
          <cell r="BB646"/>
          <cell r="BC646"/>
          <cell r="BD646" t="str">
            <v>NO COC</v>
          </cell>
          <cell r="BE646"/>
          <cell r="BF646">
            <v>45510.383333333331</v>
          </cell>
          <cell r="BG646">
            <v>-217.38333333333139</v>
          </cell>
          <cell r="BH646"/>
          <cell r="BI646"/>
        </row>
        <row r="647">
          <cell r="E647" t="str">
            <v>X24062327169</v>
          </cell>
          <cell r="F647" t="str">
            <v>EPICUREAN PARTNERS EXCHANGE INC.</v>
          </cell>
          <cell r="G647" t="str">
            <v>MOLINO BLVD, MOLINO III, BACOOR</v>
          </cell>
          <cell r="H647" t="str">
            <v>BACOOR CITY</v>
          </cell>
          <cell r="I647" t="str">
            <v>DASMA</v>
          </cell>
          <cell r="J647"/>
          <cell r="K647" t="str">
            <v>W/O ISSUE</v>
          </cell>
          <cell r="L647" t="str">
            <v>POWERHOUSE</v>
          </cell>
          <cell r="M647" t="str">
            <v>COMP</v>
          </cell>
          <cell r="N647" t="str">
            <v>JSP</v>
          </cell>
          <cell r="O647">
            <v>92.3553</v>
          </cell>
          <cell r="P647"/>
          <cell r="Q647">
            <v>125.85</v>
          </cell>
          <cell r="R647">
            <v>243</v>
          </cell>
          <cell r="S647" t="str">
            <v>NEW</v>
          </cell>
          <cell r="T647">
            <v>706605.21</v>
          </cell>
          <cell r="U647">
            <v>74018.03</v>
          </cell>
          <cell r="V647">
            <v>18706.54</v>
          </cell>
          <cell r="W647">
            <v>0.25272950387898735</v>
          </cell>
          <cell r="X647">
            <v>45506.571527777778</v>
          </cell>
          <cell r="Y647">
            <v>45506.929166666669</v>
          </cell>
          <cell r="Z647">
            <v>45507</v>
          </cell>
          <cell r="AA647">
            <v>45509</v>
          </cell>
          <cell r="AB647">
            <v>45510.4375</v>
          </cell>
          <cell r="AC647">
            <v>45852</v>
          </cell>
          <cell r="AD647">
            <v>3.8659722222218988</v>
          </cell>
          <cell r="AE647">
            <v>3.5083333333313931</v>
          </cell>
          <cell r="AF647">
            <v>341.5625</v>
          </cell>
          <cell r="AG647">
            <v>45525.078880718953</v>
          </cell>
          <cell r="AH647">
            <v>45533.814174836603</v>
          </cell>
          <cell r="AI647">
            <v>45556.571527777778</v>
          </cell>
          <cell r="AJ647">
            <v>0.13481339031337902</v>
          </cell>
          <cell r="AK647">
            <v>7.7627840909090908</v>
          </cell>
          <cell r="AL647">
            <v>26</v>
          </cell>
          <cell r="AM647">
            <v>30</v>
          </cell>
          <cell r="AN647">
            <v>21.507352941176471</v>
          </cell>
          <cell r="AO647">
            <v>27.242647058823529</v>
          </cell>
          <cell r="AP647">
            <v>18.507352941176471</v>
          </cell>
          <cell r="AQ647">
            <v>44</v>
          </cell>
          <cell r="AR647">
            <v>35.200000000000003</v>
          </cell>
          <cell r="AS647">
            <v>30.200000000000003</v>
          </cell>
          <cell r="AT647">
            <v>45545.637499999997</v>
          </cell>
          <cell r="AU647">
            <v>45540.637499999997</v>
          </cell>
          <cell r="AV647"/>
          <cell r="AW647"/>
          <cell r="AX647"/>
          <cell r="AY647"/>
          <cell r="AZ647"/>
          <cell r="BA647"/>
          <cell r="BB647"/>
          <cell r="BC647"/>
          <cell r="BD647" t="str">
            <v>PAID</v>
          </cell>
          <cell r="BE647"/>
          <cell r="BF647">
            <v>45513.4375</v>
          </cell>
          <cell r="BG647">
            <v>292.5625</v>
          </cell>
          <cell r="BH647">
            <v>45509</v>
          </cell>
          <cell r="BI647">
            <v>45806</v>
          </cell>
        </row>
        <row r="648">
          <cell r="E648" t="str">
            <v>X23041269839</v>
          </cell>
          <cell r="F648" t="str">
            <v>GLOBE TELECOM, INC.</v>
          </cell>
          <cell r="G648" t="str">
            <v>C5 EXTENSION, MANUYO I, LAS PINAS CITY</v>
          </cell>
          <cell r="H648" t="str">
            <v>LAS PIÑAS CITY</v>
          </cell>
          <cell r="I648" t="str">
            <v>PARAÑAQUE</v>
          </cell>
          <cell r="J648" t="str">
            <v>walang involved na poste</v>
          </cell>
          <cell r="K648" t="str">
            <v>W/O ISSUE</v>
          </cell>
          <cell r="L648" t="str">
            <v>POWERHOUSE</v>
          </cell>
          <cell r="M648" t="str">
            <v>FCOMP</v>
          </cell>
          <cell r="N648" t="str">
            <v>JSP</v>
          </cell>
          <cell r="O648">
            <v>6.3299999999999992</v>
          </cell>
          <cell r="P648"/>
          <cell r="Q648">
            <v>19.23</v>
          </cell>
          <cell r="R648">
            <v>2.2000000000000002</v>
          </cell>
          <cell r="S648" t="str">
            <v>NEW</v>
          </cell>
          <cell r="T648">
            <v>45160.65</v>
          </cell>
          <cell r="U648">
            <v>10941.32</v>
          </cell>
          <cell r="V648"/>
          <cell r="W648">
            <v>0</v>
          </cell>
          <cell r="X648">
            <v>45299.72152777778</v>
          </cell>
          <cell r="Y648">
            <v>45301.658113425925</v>
          </cell>
          <cell r="Z648">
            <v>45300</v>
          </cell>
          <cell r="AA648"/>
          <cell r="AB648">
            <v>45307.658333333333</v>
          </cell>
          <cell r="AC648"/>
          <cell r="AD648">
            <v>7.9368055555532919</v>
          </cell>
          <cell r="AE648">
            <v>6.0002199074078817</v>
          </cell>
          <cell r="AF648">
            <v>-45307.658333333333</v>
          </cell>
          <cell r="AG648">
            <v>45318.495721326166</v>
          </cell>
          <cell r="AH648">
            <v>45327.302172939068</v>
          </cell>
          <cell r="AI648">
            <v>45349.72152777778</v>
          </cell>
          <cell r="AJ648">
            <v>0.27337885802461337</v>
          </cell>
          <cell r="AK648">
            <v>-1132.6914583333332</v>
          </cell>
          <cell r="AL648">
            <v>20</v>
          </cell>
          <cell r="AM648">
            <v>36</v>
          </cell>
          <cell r="AN648">
            <v>21.774193548387096</v>
          </cell>
          <cell r="AO648">
            <v>27.58064516129032</v>
          </cell>
          <cell r="AP648">
            <v>18.774193548387096</v>
          </cell>
          <cell r="AQ648">
            <v>40</v>
          </cell>
          <cell r="AR648">
            <v>32</v>
          </cell>
          <cell r="AS648">
            <v>27</v>
          </cell>
          <cell r="AT648">
            <v>45339.658333333333</v>
          </cell>
          <cell r="AU648">
            <v>45334.658333333333</v>
          </cell>
          <cell r="AV648"/>
          <cell r="AW648"/>
          <cell r="AX648"/>
          <cell r="AY648"/>
          <cell r="AZ648"/>
          <cell r="BA648"/>
          <cell r="BB648"/>
          <cell r="BC648"/>
          <cell r="BD648" t="str">
            <v>NO COC</v>
          </cell>
          <cell r="BE648"/>
          <cell r="BF648">
            <v>45310.658333333333</v>
          </cell>
          <cell r="BG648">
            <v>-17.658333333332848</v>
          </cell>
          <cell r="BH648"/>
          <cell r="BI648"/>
        </row>
        <row r="649">
          <cell r="E649" t="str">
            <v>X24072912923</v>
          </cell>
          <cell r="F649" t="str">
            <v>AUTOMOTIVE ICON INCORPORATED</v>
          </cell>
          <cell r="G649" t="str">
            <v xml:space="preserve"> ALABANG-ZAPOTE, FILINVEST CORPORATE CITY, MUNTINLUPA</v>
          </cell>
          <cell r="H649" t="str">
            <v>MUNTINLUPA CITY</v>
          </cell>
          <cell r="I649" t="str">
            <v>PARAÑAQUE</v>
          </cell>
          <cell r="J649"/>
          <cell r="K649" t="str">
            <v>W/O ISSUE</v>
          </cell>
          <cell r="L649" t="str">
            <v>POWERHOUSE</v>
          </cell>
          <cell r="M649" t="str">
            <v>FCOMP</v>
          </cell>
          <cell r="N649" t="str">
            <v>JSP</v>
          </cell>
          <cell r="O649">
            <v>95.840699999999998</v>
          </cell>
          <cell r="P649"/>
          <cell r="Q649">
            <v>135.19999999999999</v>
          </cell>
          <cell r="R649">
            <v>190</v>
          </cell>
          <cell r="S649" t="str">
            <v>NEW</v>
          </cell>
          <cell r="T649">
            <v>809863.37</v>
          </cell>
          <cell r="U649">
            <v>76447.28</v>
          </cell>
          <cell r="V649">
            <v>22821.48</v>
          </cell>
          <cell r="W649">
            <v>0.29852572910376929</v>
          </cell>
          <cell r="X649">
            <v>45516.706250000003</v>
          </cell>
          <cell r="Y649">
            <v>45517.252083333333</v>
          </cell>
          <cell r="Z649">
            <v>45519</v>
          </cell>
          <cell r="AA649"/>
          <cell r="AB649">
            <v>45519.397222222222</v>
          </cell>
          <cell r="AC649"/>
          <cell r="AD649">
            <v>2.6909722222189885</v>
          </cell>
          <cell r="AE649">
            <v>2.1451388888890506</v>
          </cell>
          <cell r="AF649">
            <v>-45519.397222222222</v>
          </cell>
          <cell r="AG649">
            <v>45536.152293165469</v>
          </cell>
          <cell r="AH649">
            <v>45545.137904676259</v>
          </cell>
          <cell r="AI649">
            <v>45566.706250000003</v>
          </cell>
          <cell r="AJ649">
            <v>8.991469684818254E-2</v>
          </cell>
          <cell r="AK649">
            <v>-1034.5317550505051</v>
          </cell>
          <cell r="AL649">
            <v>26</v>
          </cell>
          <cell r="AM649">
            <v>32</v>
          </cell>
          <cell r="AN649">
            <v>22.446043165467625</v>
          </cell>
          <cell r="AO649">
            <v>28.431654676258994</v>
          </cell>
          <cell r="AP649">
            <v>19.446043165467625</v>
          </cell>
          <cell r="AQ649">
            <v>44</v>
          </cell>
          <cell r="AR649">
            <v>35.200000000000003</v>
          </cell>
          <cell r="AS649">
            <v>30.200000000000003</v>
          </cell>
          <cell r="AT649">
            <v>45554.597222222219</v>
          </cell>
          <cell r="AU649">
            <v>45549.597222222219</v>
          </cell>
          <cell r="AV649"/>
          <cell r="AW649"/>
          <cell r="AX649"/>
          <cell r="AY649"/>
          <cell r="AZ649"/>
          <cell r="BA649"/>
          <cell r="BB649"/>
          <cell r="BC649"/>
          <cell r="BD649" t="str">
            <v>NO COC</v>
          </cell>
          <cell r="BE649" t="str">
            <v>PARTIALLY BILLED</v>
          </cell>
          <cell r="BF649">
            <v>45522.397222222222</v>
          </cell>
          <cell r="BG649">
            <v>-229.3972222222219</v>
          </cell>
          <cell r="BH649"/>
          <cell r="BI649"/>
        </row>
        <row r="650">
          <cell r="E650" t="str">
            <v>X24010044720</v>
          </cell>
          <cell r="F650" t="str">
            <v>GLOBE TELECOM, INC.</v>
          </cell>
          <cell r="G650" t="str">
            <v>GEN. TIRONA, DULONG BAYAN, BACOOR</v>
          </cell>
          <cell r="H650" t="str">
            <v>BACOOR CITY</v>
          </cell>
          <cell r="I650" t="str">
            <v>DASMA</v>
          </cell>
          <cell r="J650" t="str">
            <v>for completion 8/27/2024</v>
          </cell>
          <cell r="K650" t="str">
            <v>W/O ISSUE</v>
          </cell>
          <cell r="L650" t="str">
            <v>POWERHOUSE</v>
          </cell>
          <cell r="M650" t="str">
            <v>TECO</v>
          </cell>
          <cell r="N650" t="str">
            <v>JSP</v>
          </cell>
          <cell r="O650">
            <v>207.4753</v>
          </cell>
          <cell r="P650"/>
          <cell r="Q650">
            <v>310.72000000000003</v>
          </cell>
          <cell r="R650">
            <v>915</v>
          </cell>
          <cell r="S650" t="str">
            <v>NEW</v>
          </cell>
          <cell r="T650">
            <v>2375469.88</v>
          </cell>
          <cell r="U650">
            <v>167098.72</v>
          </cell>
          <cell r="V650">
            <v>181667.5</v>
          </cell>
          <cell r="W650">
            <v>1.0871866642664887</v>
          </cell>
          <cell r="X650">
            <v>45517.636111111111</v>
          </cell>
          <cell r="Y650">
            <v>45520.638888888891</v>
          </cell>
          <cell r="Z650">
            <v>45525</v>
          </cell>
          <cell r="AA650"/>
          <cell r="AB650">
            <v>45533.372916666667</v>
          </cell>
          <cell r="AC650">
            <v>45824</v>
          </cell>
          <cell r="AD650">
            <v>15.736805555556202</v>
          </cell>
          <cell r="AE650">
            <v>12.734027777776646</v>
          </cell>
          <cell r="AF650">
            <v>290.62708333333285</v>
          </cell>
          <cell r="AG650">
            <v>45533.184498207884</v>
          </cell>
          <cell r="AH650">
            <v>45541.130734767023</v>
          </cell>
          <cell r="AI650">
            <v>45567.636111111111</v>
          </cell>
          <cell r="AJ650">
            <v>0.63631431159422902</v>
          </cell>
          <cell r="AK650">
            <v>6.0547309027777674</v>
          </cell>
          <cell r="AL650">
            <v>30</v>
          </cell>
          <cell r="AM650">
            <v>23</v>
          </cell>
          <cell r="AN650">
            <v>18.548387096774192</v>
          </cell>
          <cell r="AO650">
            <v>23.494623655913976</v>
          </cell>
          <cell r="AP650">
            <v>15.548387096774192</v>
          </cell>
          <cell r="AQ650">
            <v>48</v>
          </cell>
          <cell r="AR650">
            <v>38.400000000000006</v>
          </cell>
          <cell r="AS650">
            <v>33.400000000000006</v>
          </cell>
          <cell r="AT650">
            <v>45571.772916666669</v>
          </cell>
          <cell r="AU650">
            <v>45566.772916666669</v>
          </cell>
          <cell r="AV650"/>
          <cell r="AW650"/>
          <cell r="AX650"/>
          <cell r="AY650"/>
          <cell r="AZ650"/>
          <cell r="BA650"/>
          <cell r="BB650"/>
          <cell r="BC650"/>
          <cell r="BD650" t="str">
            <v>PAID</v>
          </cell>
          <cell r="BE650"/>
          <cell r="BF650">
            <v>45536.372916666667</v>
          </cell>
          <cell r="BG650">
            <v>242.62708333333285</v>
          </cell>
          <cell r="BH650">
            <v>45532</v>
          </cell>
          <cell r="BI650">
            <v>45779</v>
          </cell>
        </row>
        <row r="651">
          <cell r="E651" t="str">
            <v>R23415622</v>
          </cell>
          <cell r="F651" t="str">
            <v>REYES, MANRIQUE E.</v>
          </cell>
          <cell r="G651" t="str">
            <v>EAST SERVICE, SN MARTIN DE PORRES, PARANAQUE</v>
          </cell>
          <cell r="H651" t="str">
            <v>PARAÑAQUE CITY</v>
          </cell>
          <cell r="I651" t="str">
            <v>PARAÑAQUE</v>
          </cell>
          <cell r="J651" t="str">
            <v>For sched digging</v>
          </cell>
          <cell r="K651" t="str">
            <v>W/O ISSUE</v>
          </cell>
          <cell r="L651" t="str">
            <v>VJC</v>
          </cell>
          <cell r="M651" t="str">
            <v>FCOMP</v>
          </cell>
          <cell r="N651" t="str">
            <v>JMM</v>
          </cell>
          <cell r="O651">
            <v>73.461699999999993</v>
          </cell>
          <cell r="P651"/>
          <cell r="Q651">
            <v>117.25</v>
          </cell>
          <cell r="R651">
            <v>0</v>
          </cell>
          <cell r="S651" t="str">
            <v>RELOC</v>
          </cell>
          <cell r="T651">
            <v>285204.01</v>
          </cell>
          <cell r="U651">
            <v>58401.86</v>
          </cell>
          <cell r="V651">
            <v>28884.1</v>
          </cell>
          <cell r="W651">
            <v>0.49457500154960815</v>
          </cell>
          <cell r="X651">
            <v>45521.642361111109</v>
          </cell>
          <cell r="Y651">
            <v>45526.554861111108</v>
          </cell>
          <cell r="Z651">
            <v>45525</v>
          </cell>
          <cell r="AA651">
            <v>45594</v>
          </cell>
          <cell r="AB651">
            <v>45594.621527777781</v>
          </cell>
          <cell r="AC651"/>
          <cell r="AD651">
            <v>72.979166666671517</v>
          </cell>
          <cell r="AE651">
            <v>68.066666666672972</v>
          </cell>
          <cell r="AF651">
            <v>-45594.621527777781</v>
          </cell>
          <cell r="AG651">
            <v>45542.849257662834</v>
          </cell>
          <cell r="AH651">
            <v>45552.304430076627</v>
          </cell>
          <cell r="AI651">
            <v>45571.642361111109</v>
          </cell>
          <cell r="AJ651">
            <v>2.2611066595443097</v>
          </cell>
          <cell r="AK651">
            <v>-1036.2413983585859</v>
          </cell>
          <cell r="AL651">
            <v>26</v>
          </cell>
          <cell r="AM651">
            <v>36</v>
          </cell>
          <cell r="AN651">
            <v>24.206896551724139</v>
          </cell>
          <cell r="AO651">
            <v>30.662068965517239</v>
          </cell>
          <cell r="AP651">
            <v>21.206896551724139</v>
          </cell>
          <cell r="AQ651">
            <v>44</v>
          </cell>
          <cell r="AR651">
            <v>35.200000000000003</v>
          </cell>
          <cell r="AS651">
            <v>30.200000000000003</v>
          </cell>
          <cell r="AT651">
            <v>45629.821527777778</v>
          </cell>
          <cell r="AU651">
            <v>45624.821527777778</v>
          </cell>
          <cell r="AV651"/>
          <cell r="AW651"/>
          <cell r="AX651"/>
          <cell r="AY651"/>
          <cell r="AZ651"/>
          <cell r="BA651"/>
          <cell r="BB651"/>
          <cell r="BC651"/>
          <cell r="BD651" t="str">
            <v>FOR AUDIT</v>
          </cell>
          <cell r="BE651" t="str">
            <v>PARTIALLY BILLED - 1/11/25</v>
          </cell>
          <cell r="BF651">
            <v>45597.621527777781</v>
          </cell>
          <cell r="BG651">
            <v>-304.62152777778101</v>
          </cell>
          <cell r="BH651">
            <v>45594</v>
          </cell>
          <cell r="BI651"/>
        </row>
        <row r="652">
          <cell r="E652" t="str">
            <v>X24072831326</v>
          </cell>
          <cell r="F652" t="str">
            <v>FIRSTAR HVAC INC.</v>
          </cell>
          <cell r="G652" t="str">
            <v>COASTAL, LONGOS, BACOOR</v>
          </cell>
          <cell r="H652" t="str">
            <v>BACOOR CITY</v>
          </cell>
          <cell r="I652" t="str">
            <v>DASMA</v>
          </cell>
          <cell r="J652" t="str">
            <v>SSP (aug 28) - replace dt</v>
          </cell>
          <cell r="K652" t="str">
            <v>W/O ISSUE</v>
          </cell>
          <cell r="L652" t="str">
            <v>AVECO</v>
          </cell>
          <cell r="M652" t="str">
            <v>FCOMP</v>
          </cell>
          <cell r="N652" t="str">
            <v>RRG</v>
          </cell>
          <cell r="O652">
            <v>22.2103</v>
          </cell>
          <cell r="P652"/>
          <cell r="Q652">
            <v>30.35</v>
          </cell>
          <cell r="R652">
            <v>20</v>
          </cell>
          <cell r="S652" t="str">
            <v>NEW</v>
          </cell>
          <cell r="T652">
            <v>232959.13</v>
          </cell>
          <cell r="U652">
            <v>17885.419999999998</v>
          </cell>
          <cell r="V652"/>
          <cell r="W652">
            <v>0</v>
          </cell>
          <cell r="X652">
            <v>45520.59652777778</v>
          </cell>
          <cell r="Y652">
            <v>45524.369444444441</v>
          </cell>
          <cell r="Z652">
            <v>45524</v>
          </cell>
          <cell r="AA652"/>
          <cell r="AB652">
            <v>45533.507638888892</v>
          </cell>
          <cell r="AC652"/>
          <cell r="AD652">
            <v>12.911111111112405</v>
          </cell>
          <cell r="AE652">
            <v>9.1381944444510737</v>
          </cell>
          <cell r="AF652">
            <v>-45533.507638888892</v>
          </cell>
          <cell r="AG652">
            <v>45539.370721326166</v>
          </cell>
          <cell r="AH652">
            <v>45548.177172939068</v>
          </cell>
          <cell r="AI652">
            <v>45570.59652777778</v>
          </cell>
          <cell r="AJ652">
            <v>0.4447160493827606</v>
          </cell>
          <cell r="AK652">
            <v>-1138.3376909722224</v>
          </cell>
          <cell r="AL652">
            <v>20</v>
          </cell>
          <cell r="AM652">
            <v>36</v>
          </cell>
          <cell r="AN652">
            <v>21.774193548387096</v>
          </cell>
          <cell r="AO652">
            <v>27.58064516129032</v>
          </cell>
          <cell r="AP652">
            <v>18.774193548387096</v>
          </cell>
          <cell r="AQ652">
            <v>40</v>
          </cell>
          <cell r="AR652">
            <v>32</v>
          </cell>
          <cell r="AS652">
            <v>27</v>
          </cell>
          <cell r="AT652">
            <v>45565.507638888892</v>
          </cell>
          <cell r="AU652">
            <v>45560.507638888892</v>
          </cell>
          <cell r="AV652"/>
          <cell r="AW652"/>
          <cell r="AX652"/>
          <cell r="AY652"/>
          <cell r="AZ652"/>
          <cell r="BA652"/>
          <cell r="BB652"/>
          <cell r="BC652"/>
          <cell r="BD652" t="str">
            <v>NO COC</v>
          </cell>
          <cell r="BE652"/>
          <cell r="BF652">
            <v>45536.507638888892</v>
          </cell>
          <cell r="BG652">
            <v>-243.50763888889196</v>
          </cell>
          <cell r="BH652"/>
          <cell r="BI652"/>
        </row>
        <row r="653">
          <cell r="E653" t="str">
            <v>X22104254496</v>
          </cell>
          <cell r="F653" t="str">
            <v>GLOBE TELECOM, INC.</v>
          </cell>
          <cell r="G653" t="str">
            <v>ESTANISLAO, LAKEVIEW HOMES I, MUNTINLUPA</v>
          </cell>
          <cell r="H653" t="str">
            <v>MUNTINLUPA CITY</v>
          </cell>
          <cell r="I653" t="str">
            <v>PARAÑAQUE</v>
          </cell>
          <cell r="J653"/>
          <cell r="K653"/>
          <cell r="L653" t="str">
            <v>POWERHOUSE</v>
          </cell>
          <cell r="M653" t="str">
            <v>FCOMP</v>
          </cell>
          <cell r="N653" t="str">
            <v>JSP</v>
          </cell>
          <cell r="O653">
            <v>10.976099999999999</v>
          </cell>
          <cell r="P653"/>
          <cell r="Q653">
            <v>18.47</v>
          </cell>
          <cell r="R653">
            <v>23</v>
          </cell>
          <cell r="S653" t="str">
            <v>NEW</v>
          </cell>
          <cell r="T653">
            <v>133006.85999999999</v>
          </cell>
          <cell r="U653">
            <v>10616.809999999998</v>
          </cell>
          <cell r="V653"/>
          <cell r="W653">
            <v>0</v>
          </cell>
          <cell r="X653">
            <v>45293.670138888891</v>
          </cell>
          <cell r="Y653">
            <v>45296</v>
          </cell>
          <cell r="Z653">
            <v>45295</v>
          </cell>
          <cell r="AA653">
            <v>45299</v>
          </cell>
          <cell r="AB653">
            <v>45299.597916666666</v>
          </cell>
          <cell r="AC653"/>
          <cell r="AD653">
            <v>5.9277777777751908</v>
          </cell>
          <cell r="AE653">
            <v>3.5979166666656965</v>
          </cell>
          <cell r="AF653">
            <v>-45299.597916666666</v>
          </cell>
          <cell r="AG653">
            <v>45312.444332437277</v>
          </cell>
          <cell r="AH653">
            <v>45321.250784050178</v>
          </cell>
          <cell r="AI653">
            <v>45343.670138888891</v>
          </cell>
          <cell r="AJ653">
            <v>0.20417901234558988</v>
          </cell>
          <cell r="AK653">
            <v>-1132.4899479166666</v>
          </cell>
          <cell r="AL653">
            <v>20</v>
          </cell>
          <cell r="AM653">
            <v>36</v>
          </cell>
          <cell r="AN653">
            <v>21.774193548387096</v>
          </cell>
          <cell r="AO653">
            <v>27.58064516129032</v>
          </cell>
          <cell r="AP653">
            <v>18.774193548387096</v>
          </cell>
          <cell r="AQ653">
            <v>40</v>
          </cell>
          <cell r="AR653">
            <v>32</v>
          </cell>
          <cell r="AS653">
            <v>27</v>
          </cell>
          <cell r="AT653">
            <v>45331.597916666666</v>
          </cell>
          <cell r="AU653">
            <v>45326.597916666666</v>
          </cell>
          <cell r="AV653"/>
          <cell r="AW653"/>
          <cell r="AX653"/>
          <cell r="AY653"/>
          <cell r="AZ653"/>
          <cell r="BA653"/>
          <cell r="BB653"/>
          <cell r="BC653"/>
          <cell r="BD653" t="str">
            <v>FOR AUDIT</v>
          </cell>
          <cell r="BE653"/>
          <cell r="BF653">
            <v>45302.597916666666</v>
          </cell>
          <cell r="BG653">
            <v>571.4020833333343</v>
          </cell>
          <cell r="BH653">
            <v>45299</v>
          </cell>
          <cell r="BI653">
            <v>45874</v>
          </cell>
        </row>
        <row r="654">
          <cell r="E654" t="str">
            <v>X24010273290</v>
          </cell>
          <cell r="F654" t="str">
            <v>MA. GLORIA G. SAULOG</v>
          </cell>
          <cell r="G654" t="str">
            <v>GEN. EMILIO AGUINALDO, REAL II, BACOOR</v>
          </cell>
          <cell r="H654" t="str">
            <v>BACOOR CITY</v>
          </cell>
          <cell r="I654" t="str">
            <v>DASMA</v>
          </cell>
          <cell r="J654" t="str">
            <v>Sched meter 07/19/2024</v>
          </cell>
          <cell r="K654" t="str">
            <v>W/O ISSUE</v>
          </cell>
          <cell r="L654" t="str">
            <v>POWERHOUSE</v>
          </cell>
          <cell r="M654" t="str">
            <v>FCOMP</v>
          </cell>
          <cell r="N654" t="str">
            <v>JSP</v>
          </cell>
          <cell r="O654">
            <v>13.058299999999999</v>
          </cell>
          <cell r="P654"/>
          <cell r="Q654">
            <v>17.670000000000002</v>
          </cell>
          <cell r="R654">
            <v>8.5</v>
          </cell>
          <cell r="S654" t="str">
            <v>NEW</v>
          </cell>
          <cell r="T654">
            <v>133316.04</v>
          </cell>
          <cell r="U654">
            <v>10515.57</v>
          </cell>
          <cell r="V654"/>
          <cell r="W654">
            <v>0</v>
          </cell>
          <cell r="X654">
            <v>45450.572222222225</v>
          </cell>
          <cell r="Y654">
            <v>45457.559027777781</v>
          </cell>
          <cell r="Z654">
            <v>45470</v>
          </cell>
          <cell r="AA654"/>
          <cell r="AB654">
            <v>45493.34652777778</v>
          </cell>
          <cell r="AC654"/>
          <cell r="AD654">
            <v>42.774305555554747</v>
          </cell>
          <cell r="AE654">
            <v>35.787499999998545</v>
          </cell>
          <cell r="AF654">
            <v>-45493.34652777778</v>
          </cell>
          <cell r="AG654">
            <v>45469.346415770611</v>
          </cell>
          <cell r="AH654">
            <v>45478.152867383513</v>
          </cell>
          <cell r="AI654">
            <v>45500.572222222225</v>
          </cell>
          <cell r="AJ654">
            <v>1.4733371913579967</v>
          </cell>
          <cell r="AK654">
            <v>-1137.3336631944444</v>
          </cell>
          <cell r="AL654">
            <v>20</v>
          </cell>
          <cell r="AM654">
            <v>36</v>
          </cell>
          <cell r="AN654">
            <v>21.774193548387096</v>
          </cell>
          <cell r="AO654">
            <v>27.58064516129032</v>
          </cell>
          <cell r="AP654">
            <v>18.774193548387096</v>
          </cell>
          <cell r="AQ654">
            <v>40</v>
          </cell>
          <cell r="AR654">
            <v>32</v>
          </cell>
          <cell r="AS654">
            <v>27</v>
          </cell>
          <cell r="AT654">
            <v>45525.34652777778</v>
          </cell>
          <cell r="AU654">
            <v>45520.34652777778</v>
          </cell>
          <cell r="AV654"/>
          <cell r="AW654"/>
          <cell r="AX654"/>
          <cell r="AY654"/>
          <cell r="AZ654"/>
          <cell r="BA654"/>
          <cell r="BB654"/>
          <cell r="BC654"/>
          <cell r="BD654" t="str">
            <v>NO COC</v>
          </cell>
          <cell r="BE654"/>
          <cell r="BF654">
            <v>45496.34652777778</v>
          </cell>
          <cell r="BG654">
            <v>-203.34652777777956</v>
          </cell>
          <cell r="BH654"/>
          <cell r="BI654"/>
        </row>
        <row r="655">
          <cell r="E655" t="str">
            <v>X24051997589</v>
          </cell>
          <cell r="F655" t="str">
            <v>BACOOR NATIONAL HIGH SCHOOL</v>
          </cell>
          <cell r="G655" t="str">
            <v>MOLINO I, MOLINO I, BACOOR</v>
          </cell>
          <cell r="H655" t="str">
            <v>BACOOR CITY</v>
          </cell>
          <cell r="I655" t="str">
            <v>DASMA</v>
          </cell>
          <cell r="J655"/>
          <cell r="K655" t="str">
            <v>W/O ISSUE</v>
          </cell>
          <cell r="L655" t="str">
            <v>AVECO</v>
          </cell>
          <cell r="M655" t="str">
            <v>FCOMP</v>
          </cell>
          <cell r="N655" t="str">
            <v>RRG</v>
          </cell>
          <cell r="O655">
            <v>149.6403</v>
          </cell>
          <cell r="P655"/>
          <cell r="Q655">
            <v>209.78</v>
          </cell>
          <cell r="R655">
            <v>225</v>
          </cell>
          <cell r="S655" t="str">
            <v>NEW</v>
          </cell>
          <cell r="T655">
            <v>941944.78</v>
          </cell>
          <cell r="U655">
            <v>120526.28</v>
          </cell>
          <cell r="V655"/>
          <cell r="W655">
            <v>0</v>
          </cell>
          <cell r="X655">
            <v>45523.658333333333</v>
          </cell>
          <cell r="Y655">
            <v>45526.56527777778</v>
          </cell>
          <cell r="Z655">
            <v>45528</v>
          </cell>
          <cell r="AA655"/>
          <cell r="AB655">
            <v>45553</v>
          </cell>
          <cell r="AC655"/>
          <cell r="AD655">
            <v>29.341666666667152</v>
          </cell>
          <cell r="AE655">
            <v>26.434722222220444</v>
          </cell>
          <cell r="AF655">
            <v>-45553</v>
          </cell>
          <cell r="AG655">
            <v>45542.686305361305</v>
          </cell>
          <cell r="AH655">
            <v>45551.560431235433</v>
          </cell>
          <cell r="AI655">
            <v>45573.658333333333</v>
          </cell>
          <cell r="AJ655">
            <v>0.99901388888890541</v>
          </cell>
          <cell r="AK655">
            <v>-990.28260869565213</v>
          </cell>
          <cell r="AL655">
            <v>28</v>
          </cell>
          <cell r="AM655">
            <v>30</v>
          </cell>
          <cell r="AN655">
            <v>22.027972027972027</v>
          </cell>
          <cell r="AO655">
            <v>27.9020979020979</v>
          </cell>
          <cell r="AP655">
            <v>19.027972027972027</v>
          </cell>
          <cell r="AQ655">
            <v>46</v>
          </cell>
          <cell r="AR655">
            <v>36.800000000000004</v>
          </cell>
          <cell r="AS655">
            <v>31.800000000000004</v>
          </cell>
          <cell r="AT655">
            <v>45589.8</v>
          </cell>
          <cell r="AU655">
            <v>45584.800000000003</v>
          </cell>
          <cell r="AV655"/>
          <cell r="AW655"/>
          <cell r="AX655"/>
          <cell r="AY655"/>
          <cell r="AZ655"/>
          <cell r="BA655"/>
          <cell r="BB655"/>
          <cell r="BC655"/>
          <cell r="BD655" t="str">
            <v>NO COC</v>
          </cell>
          <cell r="BE655"/>
          <cell r="BF655">
            <v>45556</v>
          </cell>
          <cell r="BG655">
            <v>-263</v>
          </cell>
          <cell r="BH655"/>
          <cell r="BI655"/>
        </row>
        <row r="656">
          <cell r="E656" t="str">
            <v>X24030818560</v>
          </cell>
          <cell r="F656" t="str">
            <v>JESHE TORRES</v>
          </cell>
          <cell r="G656" t="str">
            <v>BLOCK 3, PRINCETON HEIGHTS PH 3, BACOOR</v>
          </cell>
          <cell r="H656" t="str">
            <v>BACOOR CITY</v>
          </cell>
          <cell r="I656" t="str">
            <v>DASMA</v>
          </cell>
          <cell r="J656"/>
          <cell r="K656" t="str">
            <v>W/O ISSUE</v>
          </cell>
          <cell r="L656" t="str">
            <v>POWERHOUSE</v>
          </cell>
          <cell r="M656" t="str">
            <v>FCOMP</v>
          </cell>
          <cell r="N656" t="str">
            <v>JSP</v>
          </cell>
          <cell r="O656">
            <v>12.7913</v>
          </cell>
          <cell r="P656"/>
          <cell r="Q656">
            <v>17.45</v>
          </cell>
          <cell r="R656">
            <v>19.600000000000001</v>
          </cell>
          <cell r="S656" t="str">
            <v>NEW</v>
          </cell>
          <cell r="T656">
            <v>137479.16</v>
          </cell>
          <cell r="U656">
            <v>10300.52</v>
          </cell>
          <cell r="V656"/>
          <cell r="W656">
            <v>0</v>
          </cell>
          <cell r="X656">
            <v>45436.645138888889</v>
          </cell>
          <cell r="Y656">
            <v>45440.364583333336</v>
          </cell>
          <cell r="Z656">
            <v>45442</v>
          </cell>
          <cell r="AA656">
            <v>45451</v>
          </cell>
          <cell r="AB656">
            <v>45453.731249999997</v>
          </cell>
          <cell r="AC656">
            <v>45880</v>
          </cell>
          <cell r="AD656">
            <v>17.086111111108039</v>
          </cell>
          <cell r="AE656">
            <v>13.366666666661331</v>
          </cell>
          <cell r="AF656">
            <v>426.26875000000291</v>
          </cell>
          <cell r="AG656">
            <v>45455.419332437275</v>
          </cell>
          <cell r="AH656">
            <v>45464.225784050177</v>
          </cell>
          <cell r="AI656">
            <v>45486.645138888889</v>
          </cell>
          <cell r="AJ656">
            <v>0.58852160493816574</v>
          </cell>
          <cell r="AK656">
            <v>10.656718750000072</v>
          </cell>
          <cell r="AL656">
            <v>20</v>
          </cell>
          <cell r="AM656">
            <v>36</v>
          </cell>
          <cell r="AN656">
            <v>21.774193548387096</v>
          </cell>
          <cell r="AO656">
            <v>27.58064516129032</v>
          </cell>
          <cell r="AP656">
            <v>18.774193548387096</v>
          </cell>
          <cell r="AQ656">
            <v>40</v>
          </cell>
          <cell r="AR656">
            <v>32</v>
          </cell>
          <cell r="AS656">
            <v>27</v>
          </cell>
          <cell r="AT656">
            <v>45485.731249999997</v>
          </cell>
          <cell r="AU656">
            <v>45480.731249999997</v>
          </cell>
          <cell r="AV656"/>
          <cell r="AW656"/>
          <cell r="AX656"/>
          <cell r="AY656"/>
          <cell r="AZ656"/>
          <cell r="BA656"/>
          <cell r="BB656"/>
          <cell r="BC656"/>
          <cell r="BD656" t="str">
            <v>PAID</v>
          </cell>
          <cell r="BE656"/>
          <cell r="BF656">
            <v>45456.731249999997</v>
          </cell>
          <cell r="BG656">
            <v>391.26875000000291</v>
          </cell>
          <cell r="BH656">
            <v>45451</v>
          </cell>
          <cell r="BI656">
            <v>45848</v>
          </cell>
        </row>
        <row r="657">
          <cell r="E657" t="str">
            <v>X24051585626</v>
          </cell>
          <cell r="F657" t="str">
            <v>EDGARDO COICO SANGALANG</v>
          </cell>
          <cell r="G657" t="str">
            <v>BLOCK 2, MEADOWOOD EXEC VILL PH I-C, BACOOR</v>
          </cell>
          <cell r="H657" t="str">
            <v>BACOOR CITY</v>
          </cell>
          <cell r="I657" t="str">
            <v>DASMA</v>
          </cell>
          <cell r="J657" t="str">
            <v>Target ENERGIZATION on Sept 21</v>
          </cell>
          <cell r="K657" t="str">
            <v>W/O ISSUE</v>
          </cell>
          <cell r="L657" t="str">
            <v>AVECO</v>
          </cell>
          <cell r="M657" t="str">
            <v>FCOMP</v>
          </cell>
          <cell r="N657" t="str">
            <v>RRG</v>
          </cell>
          <cell r="O657">
            <v>132.8989</v>
          </cell>
          <cell r="P657"/>
          <cell r="Q657">
            <v>191.47</v>
          </cell>
          <cell r="R657">
            <v>120</v>
          </cell>
          <cell r="S657" t="str">
            <v>NEW</v>
          </cell>
          <cell r="T657">
            <v>637288.47</v>
          </cell>
          <cell r="U657">
            <v>107044.75</v>
          </cell>
          <cell r="V657"/>
          <cell r="W657">
            <v>0</v>
          </cell>
          <cell r="X657">
            <v>45524.611805555556</v>
          </cell>
          <cell r="Y657">
            <v>45526.591666666667</v>
          </cell>
          <cell r="Z657">
            <v>45528</v>
          </cell>
          <cell r="AA657"/>
          <cell r="AB657">
            <v>45558</v>
          </cell>
          <cell r="AC657"/>
          <cell r="AD657">
            <v>33.388194444443798</v>
          </cell>
          <cell r="AE657">
            <v>31.408333333332848</v>
          </cell>
          <cell r="AF657">
            <v>-45558</v>
          </cell>
          <cell r="AG657">
            <v>45544.057848721022</v>
          </cell>
          <cell r="AH657">
            <v>45553.043460231813</v>
          </cell>
          <cell r="AI657">
            <v>45574.611805555556</v>
          </cell>
          <cell r="AJ657">
            <v>1.115615150908098</v>
          </cell>
          <cell r="AK657">
            <v>-1035.409090909091</v>
          </cell>
          <cell r="AL657">
            <v>26</v>
          </cell>
          <cell r="AM657">
            <v>32</v>
          </cell>
          <cell r="AN657">
            <v>22.446043165467625</v>
          </cell>
          <cell r="AO657">
            <v>28.431654676258994</v>
          </cell>
          <cell r="AP657">
            <v>19.446043165467625</v>
          </cell>
          <cell r="AQ657">
            <v>44</v>
          </cell>
          <cell r="AR657">
            <v>35.200000000000003</v>
          </cell>
          <cell r="AS657">
            <v>30.200000000000003</v>
          </cell>
          <cell r="AT657">
            <v>45593.2</v>
          </cell>
          <cell r="AU657">
            <v>45588.2</v>
          </cell>
          <cell r="AV657"/>
          <cell r="AW657"/>
          <cell r="AX657"/>
          <cell r="AY657"/>
          <cell r="AZ657"/>
          <cell r="BA657"/>
          <cell r="BB657"/>
          <cell r="BC657"/>
          <cell r="BD657" t="str">
            <v>NO COC</v>
          </cell>
          <cell r="BE657"/>
          <cell r="BF657">
            <v>45561</v>
          </cell>
          <cell r="BG657">
            <v>-268</v>
          </cell>
          <cell r="BH657"/>
          <cell r="BI657"/>
        </row>
        <row r="658">
          <cell r="E658" t="str">
            <v>X24062419263</v>
          </cell>
          <cell r="F658" t="str">
            <v>678 F.C.M. BLVD DAMPA SEAFOODS NIGHT MARKET CORP.</v>
          </cell>
          <cell r="G658" t="str">
            <v>MOLINO BLVD., MAMBOG IV, BACOOR</v>
          </cell>
          <cell r="H658" t="str">
            <v>BACOOR CITY</v>
          </cell>
          <cell r="I658" t="str">
            <v>DASMA</v>
          </cell>
          <cell r="J658"/>
          <cell r="K658" t="str">
            <v>W/O ISSUE</v>
          </cell>
          <cell r="L658" t="str">
            <v>AVECO</v>
          </cell>
          <cell r="M658" t="str">
            <v>COMP</v>
          </cell>
          <cell r="N658" t="str">
            <v>RRG</v>
          </cell>
          <cell r="O658">
            <v>163.661</v>
          </cell>
          <cell r="P658"/>
          <cell r="Q658">
            <v>243</v>
          </cell>
          <cell r="R658">
            <v>175</v>
          </cell>
          <cell r="S658" t="str">
            <v>NEW</v>
          </cell>
          <cell r="T658">
            <v>1064582.55</v>
          </cell>
          <cell r="U658">
            <v>131816.64000000001</v>
          </cell>
          <cell r="V658">
            <v>192055.52</v>
          </cell>
          <cell r="W658">
            <v>1.4569899521031637</v>
          </cell>
          <cell r="X658">
            <v>45526.727083333331</v>
          </cell>
          <cell r="Y658">
            <v>45533.353472222225</v>
          </cell>
          <cell r="Z658">
            <v>45531</v>
          </cell>
          <cell r="AA658">
            <v>45561</v>
          </cell>
          <cell r="AB658">
            <v>45561</v>
          </cell>
          <cell r="AC658">
            <v>45853</v>
          </cell>
          <cell r="AD658">
            <v>34.272916666668607</v>
          </cell>
          <cell r="AE658">
            <v>27.646527777775191</v>
          </cell>
          <cell r="AF658">
            <v>292</v>
          </cell>
          <cell r="AG658">
            <v>45546.740781963468</v>
          </cell>
          <cell r="AH658">
            <v>45555.877768264836</v>
          </cell>
          <cell r="AI658">
            <v>45576.727083333331</v>
          </cell>
          <cell r="AJ658">
            <v>1.1169298735119679</v>
          </cell>
          <cell r="AK658">
            <v>6.3478260869565215</v>
          </cell>
          <cell r="AL658">
            <v>28</v>
          </cell>
          <cell r="AM658">
            <v>32</v>
          </cell>
          <cell r="AN658">
            <v>23.013698630136989</v>
          </cell>
          <cell r="AO658">
            <v>29.150684931506852</v>
          </cell>
          <cell r="AP658">
            <v>20.013698630136989</v>
          </cell>
          <cell r="AQ658">
            <v>46</v>
          </cell>
          <cell r="AR658">
            <v>36.800000000000004</v>
          </cell>
          <cell r="AS658">
            <v>31.800000000000004</v>
          </cell>
          <cell r="AT658">
            <v>45597.8</v>
          </cell>
          <cell r="AU658">
            <v>45592.800000000003</v>
          </cell>
          <cell r="AV658"/>
          <cell r="AW658"/>
          <cell r="AX658"/>
          <cell r="AY658"/>
          <cell r="AZ658"/>
          <cell r="BA658"/>
          <cell r="BB658"/>
          <cell r="BC658"/>
          <cell r="BD658" t="str">
            <v>PAID</v>
          </cell>
          <cell r="BE658" t="str">
            <v>WITH BACKJOB</v>
          </cell>
          <cell r="BF658">
            <v>45564</v>
          </cell>
          <cell r="BG658">
            <v>-3</v>
          </cell>
          <cell r="BH658">
            <v>45769</v>
          </cell>
          <cell r="BI658">
            <v>45561</v>
          </cell>
        </row>
        <row r="659">
          <cell r="E659" t="str">
            <v>X24020391511</v>
          </cell>
          <cell r="F659" t="str">
            <v>JOEMAROG, INC.</v>
          </cell>
          <cell r="G659" t="str">
            <v>REYVILLE I SUBD, REYVILLE I SUBD, BACOOR</v>
          </cell>
          <cell r="H659" t="str">
            <v>BACOOR CITY</v>
          </cell>
          <cell r="I659" t="str">
            <v>DASMA</v>
          </cell>
          <cell r="J659"/>
          <cell r="K659" t="str">
            <v>W/O ISSUE</v>
          </cell>
          <cell r="L659" t="str">
            <v>POWERHOUSE</v>
          </cell>
          <cell r="M659" t="str">
            <v>FCOMP</v>
          </cell>
          <cell r="N659" t="str">
            <v>JSP</v>
          </cell>
          <cell r="O659">
            <v>12.510300000000001</v>
          </cell>
          <cell r="P659"/>
          <cell r="Q659">
            <v>16.95</v>
          </cell>
          <cell r="R659">
            <v>13</v>
          </cell>
          <cell r="S659" t="str">
            <v>NEW</v>
          </cell>
          <cell r="T659">
            <v>137801.69</v>
          </cell>
          <cell r="U659">
            <v>10074.24</v>
          </cell>
          <cell r="V659"/>
          <cell r="W659">
            <v>0</v>
          </cell>
          <cell r="X659">
            <v>45443.698611111111</v>
          </cell>
          <cell r="Y659">
            <v>45449.371527777781</v>
          </cell>
          <cell r="Z659">
            <v>45446</v>
          </cell>
          <cell r="AA659"/>
          <cell r="AB659">
            <v>45453.73541666667</v>
          </cell>
          <cell r="AC659"/>
          <cell r="AD659">
            <v>10.036805555559113</v>
          </cell>
          <cell r="AE659">
            <v>4.3638888888890506</v>
          </cell>
          <cell r="AF659">
            <v>-45453.73541666667</v>
          </cell>
          <cell r="AG659">
            <v>45462.472804659497</v>
          </cell>
          <cell r="AH659">
            <v>45471.279256272399</v>
          </cell>
          <cell r="AI659">
            <v>45493.698611111111</v>
          </cell>
          <cell r="AJ659">
            <v>0.34571219135814718</v>
          </cell>
          <cell r="AK659">
            <v>-1136.3433854166667</v>
          </cell>
          <cell r="AL659">
            <v>20</v>
          </cell>
          <cell r="AM659">
            <v>36</v>
          </cell>
          <cell r="AN659">
            <v>21.774193548387096</v>
          </cell>
          <cell r="AO659">
            <v>27.58064516129032</v>
          </cell>
          <cell r="AP659">
            <v>18.774193548387096</v>
          </cell>
          <cell r="AQ659">
            <v>40</v>
          </cell>
          <cell r="AR659">
            <v>32</v>
          </cell>
          <cell r="AS659">
            <v>27</v>
          </cell>
          <cell r="AT659">
            <v>45485.73541666667</v>
          </cell>
          <cell r="AU659">
            <v>45480.73541666667</v>
          </cell>
          <cell r="AV659"/>
          <cell r="AW659"/>
          <cell r="AX659"/>
          <cell r="AY659"/>
          <cell r="AZ659"/>
          <cell r="BA659"/>
          <cell r="BB659"/>
          <cell r="BC659"/>
          <cell r="BD659" t="str">
            <v>NO COC</v>
          </cell>
          <cell r="BE659"/>
          <cell r="BF659">
            <v>45456.73541666667</v>
          </cell>
          <cell r="BG659">
            <v>-163.73541666667006</v>
          </cell>
          <cell r="BH659"/>
          <cell r="BI659"/>
        </row>
        <row r="660">
          <cell r="E660" t="str">
            <v>X24020528020</v>
          </cell>
          <cell r="F660" t="str">
            <v>EFREN L DE GUZMAN</v>
          </cell>
          <cell r="G660" t="str">
            <v>NIOG I, NIOG I, BACOOR</v>
          </cell>
          <cell r="H660" t="str">
            <v>BACOOR CITY</v>
          </cell>
          <cell r="I660" t="str">
            <v>DASMA</v>
          </cell>
          <cell r="J660"/>
          <cell r="K660" t="str">
            <v>W/O ISSUE</v>
          </cell>
          <cell r="L660" t="str">
            <v>AVECO</v>
          </cell>
          <cell r="M660" t="str">
            <v>FCOMP</v>
          </cell>
          <cell r="N660" t="str">
            <v>RRG</v>
          </cell>
          <cell r="O660">
            <v>26.2013</v>
          </cell>
          <cell r="P660"/>
          <cell r="Q660">
            <v>35.83</v>
          </cell>
          <cell r="R660">
            <v>50</v>
          </cell>
          <cell r="S660" t="str">
            <v>NEW</v>
          </cell>
          <cell r="T660">
            <v>211581.31</v>
          </cell>
          <cell r="U660">
            <v>21099.22</v>
          </cell>
          <cell r="V660"/>
          <cell r="W660">
            <v>0</v>
          </cell>
          <cell r="X660">
            <v>45531.519444444442</v>
          </cell>
          <cell r="Y660">
            <v>45537.615972222222</v>
          </cell>
          <cell r="Z660">
            <v>45534</v>
          </cell>
          <cell r="AA660"/>
          <cell r="AB660">
            <v>45565</v>
          </cell>
          <cell r="AC660"/>
          <cell r="AD660">
            <v>33.480555555557657</v>
          </cell>
          <cell r="AE660">
            <v>27.384027777778101</v>
          </cell>
          <cell r="AF660">
            <v>-45565</v>
          </cell>
          <cell r="AG660">
            <v>45550.293637992829</v>
          </cell>
          <cell r="AH660">
            <v>45559.10008960573</v>
          </cell>
          <cell r="AI660">
            <v>45581.519444444442</v>
          </cell>
          <cell r="AJ660">
            <v>1.1532191358025417</v>
          </cell>
          <cell r="AK660">
            <v>-1139.125</v>
          </cell>
          <cell r="AL660">
            <v>20</v>
          </cell>
          <cell r="AM660">
            <v>36</v>
          </cell>
          <cell r="AN660">
            <v>21.774193548387096</v>
          </cell>
          <cell r="AO660">
            <v>27.58064516129032</v>
          </cell>
          <cell r="AP660">
            <v>18.774193548387096</v>
          </cell>
          <cell r="AQ660">
            <v>40</v>
          </cell>
          <cell r="AR660">
            <v>32</v>
          </cell>
          <cell r="AS660">
            <v>27</v>
          </cell>
          <cell r="AT660">
            <v>45597</v>
          </cell>
          <cell r="AU660">
            <v>45592</v>
          </cell>
          <cell r="AV660"/>
          <cell r="AW660"/>
          <cell r="AX660"/>
          <cell r="AY660"/>
          <cell r="AZ660"/>
          <cell r="BA660"/>
          <cell r="BB660"/>
          <cell r="BC660"/>
          <cell r="BD660" t="str">
            <v>NO COC</v>
          </cell>
          <cell r="BE660"/>
          <cell r="BF660">
            <v>45568</v>
          </cell>
          <cell r="BG660">
            <v>-275</v>
          </cell>
          <cell r="BH660"/>
          <cell r="BI660"/>
        </row>
        <row r="661">
          <cell r="E661" t="str">
            <v>P2203126335</v>
          </cell>
          <cell r="F661" t="str">
            <v>OPS 55GG Loadsplit [TLN 321091|WA378366|DX2-0028-T] Install additional 1-75kVA @ DX2-0035</v>
          </cell>
          <cell r="G661" t="str">
            <v>PRES. M.L. QUEZON BAGUMBAYAN BAGUMBAYAN TAGUIG CITY</v>
          </cell>
          <cell r="H661" t="str">
            <v>TAGUIG CITY</v>
          </cell>
          <cell r="I661" t="str">
            <v>PARAÑAQUE</v>
          </cell>
          <cell r="J661" t="str">
            <v>for request of transfer to VJC</v>
          </cell>
          <cell r="K661" t="str">
            <v>W/ ISSUE</v>
          </cell>
          <cell r="L661" t="str">
            <v>POWERHOUSE</v>
          </cell>
          <cell r="M661" t="str">
            <v>FCOMP</v>
          </cell>
          <cell r="N661" t="str">
            <v>JSP</v>
          </cell>
          <cell r="O661">
            <v>10.8978</v>
          </cell>
          <cell r="P661"/>
          <cell r="Q661">
            <v>1.67</v>
          </cell>
          <cell r="R661">
            <v>0</v>
          </cell>
          <cell r="S661" t="str">
            <v>OLDT</v>
          </cell>
          <cell r="T661">
            <v>152560.82</v>
          </cell>
          <cell r="U661">
            <v>9788.76</v>
          </cell>
          <cell r="V661"/>
          <cell r="W661">
            <v>0</v>
          </cell>
          <cell r="X661">
            <v>44634.521527777775</v>
          </cell>
          <cell r="Y661">
            <v>44636.567361111112</v>
          </cell>
          <cell r="Z661">
            <v>44967</v>
          </cell>
          <cell r="AA661"/>
          <cell r="AB661">
            <v>45400.377083333333</v>
          </cell>
          <cell r="AC661"/>
          <cell r="AD661">
            <v>765.85555555555766</v>
          </cell>
          <cell r="AE661">
            <v>763.80972222222044</v>
          </cell>
          <cell r="AF661">
            <v>-45400.377083333333</v>
          </cell>
          <cell r="AG661">
            <v>44653.295721326162</v>
          </cell>
          <cell r="AH661">
            <v>44662.102172939063</v>
          </cell>
          <cell r="AI661">
            <v>44684.521527777775</v>
          </cell>
          <cell r="AJ661">
            <v>26.379469135802537</v>
          </cell>
          <cell r="AK661">
            <v>-1135.0094270833333</v>
          </cell>
          <cell r="AL661">
            <v>20</v>
          </cell>
          <cell r="AM661">
            <v>36</v>
          </cell>
          <cell r="AN661">
            <v>21.774193548387096</v>
          </cell>
          <cell r="AO661">
            <v>27.58064516129032</v>
          </cell>
          <cell r="AP661">
            <v>18.774193548387096</v>
          </cell>
          <cell r="AQ661">
            <v>40</v>
          </cell>
          <cell r="AR661">
            <v>32</v>
          </cell>
          <cell r="AS661">
            <v>27</v>
          </cell>
          <cell r="AT661">
            <v>45432.377083333333</v>
          </cell>
          <cell r="AU661">
            <v>45427.377083333333</v>
          </cell>
          <cell r="AV661"/>
          <cell r="AW661"/>
          <cell r="AX661"/>
          <cell r="AY661"/>
          <cell r="AZ661"/>
          <cell r="BA661"/>
          <cell r="BB661"/>
          <cell r="BC661"/>
          <cell r="BD661" t="str">
            <v>NO COC</v>
          </cell>
          <cell r="BE661"/>
          <cell r="BF661">
            <v>45403.377083333333</v>
          </cell>
          <cell r="BG661">
            <v>-110.37708333333285</v>
          </cell>
          <cell r="BH661"/>
          <cell r="BI661"/>
        </row>
        <row r="662">
          <cell r="E662" t="str">
            <v>X24010026319</v>
          </cell>
          <cell r="F662" t="str">
            <v xml:space="preserve"> TTK REALTY &amp; DEVELOPMENT CORPORATION</v>
          </cell>
          <cell r="G662" t="str">
            <v>ANGELINA CANAYNAY, SAN DIONISIO, PARANAQUE</v>
          </cell>
          <cell r="H662" t="str">
            <v>PARAÑAQUE CITY</v>
          </cell>
          <cell r="I662" t="str">
            <v>PARAÑAQUE</v>
          </cell>
          <cell r="J662"/>
          <cell r="K662"/>
          <cell r="L662" t="str">
            <v>POWERHOUSE</v>
          </cell>
          <cell r="M662" t="str">
            <v>FCOMP</v>
          </cell>
          <cell r="N662" t="str">
            <v>JSP</v>
          </cell>
          <cell r="O662">
            <v>93.39</v>
          </cell>
          <cell r="P662"/>
          <cell r="Q662">
            <v>125.38</v>
          </cell>
          <cell r="R662">
            <v>109</v>
          </cell>
          <cell r="S662" t="str">
            <v>NEW</v>
          </cell>
          <cell r="T662">
            <v>668629.67000000004</v>
          </cell>
          <cell r="U662">
            <v>75228.84</v>
          </cell>
          <cell r="V662">
            <v>28989.88</v>
          </cell>
          <cell r="W662">
            <v>0.38535593530353524</v>
          </cell>
          <cell r="X662">
            <v>45533.676388888889</v>
          </cell>
          <cell r="Y662">
            <v>45541.509027777778</v>
          </cell>
          <cell r="Z662">
            <v>45539</v>
          </cell>
          <cell r="AA662"/>
          <cell r="AB662">
            <v>45545.711805555555</v>
          </cell>
          <cell r="AC662">
            <v>45877</v>
          </cell>
          <cell r="AD662">
            <v>12.035416666665697</v>
          </cell>
          <cell r="AE662">
            <v>4.202777777776646</v>
          </cell>
          <cell r="AF662">
            <v>331.28819444444525</v>
          </cell>
          <cell r="AG662">
            <v>45553.122432054355</v>
          </cell>
          <cell r="AH662">
            <v>45562.108043565146</v>
          </cell>
          <cell r="AI662">
            <v>45583.676388888889</v>
          </cell>
          <cell r="AJ662">
            <v>0.40214493189099321</v>
          </cell>
          <cell r="AK662">
            <v>7.5292771464646648</v>
          </cell>
          <cell r="AL662">
            <v>26</v>
          </cell>
          <cell r="AM662">
            <v>32</v>
          </cell>
          <cell r="AN662">
            <v>22.446043165467625</v>
          </cell>
          <cell r="AO662">
            <v>28.431654676258994</v>
          </cell>
          <cell r="AP662">
            <v>19.446043165467625</v>
          </cell>
          <cell r="AQ662">
            <v>44</v>
          </cell>
          <cell r="AR662">
            <v>35.200000000000003</v>
          </cell>
          <cell r="AS662">
            <v>30.200000000000003</v>
          </cell>
          <cell r="AT662">
            <v>45580.911805555552</v>
          </cell>
          <cell r="AU662">
            <v>45575.911805555552</v>
          </cell>
          <cell r="AV662"/>
          <cell r="AW662"/>
          <cell r="AX662"/>
          <cell r="AY662"/>
          <cell r="AZ662"/>
          <cell r="BA662"/>
          <cell r="BB662"/>
          <cell r="BC662"/>
          <cell r="BD662" t="str">
            <v>PAID</v>
          </cell>
          <cell r="BE662"/>
          <cell r="BF662">
            <v>45548.711805555555</v>
          </cell>
          <cell r="BG662">
            <v>230.28819444444525</v>
          </cell>
          <cell r="BH662">
            <v>45544</v>
          </cell>
          <cell r="BI662">
            <v>45779</v>
          </cell>
        </row>
        <row r="663">
          <cell r="E663" t="str">
            <v>X24030899670</v>
          </cell>
          <cell r="F663" t="str">
            <v>COMMUNICATION AND RENEWABLE ENERGY INFRASTRUCTURE</v>
          </cell>
          <cell r="G663" t="str">
            <v>HICBAN, MOLINO VI, BACOOR</v>
          </cell>
          <cell r="H663" t="str">
            <v>BACOOR CITY</v>
          </cell>
          <cell r="I663" t="str">
            <v>DASMA</v>
          </cell>
          <cell r="J663" t="str">
            <v>for FCOMP</v>
          </cell>
          <cell r="K663" t="str">
            <v>W/O ISSUE</v>
          </cell>
          <cell r="L663" t="str">
            <v>POWERHOUSE</v>
          </cell>
          <cell r="M663" t="str">
            <v>FCOMP</v>
          </cell>
          <cell r="N663" t="str">
            <v>JSP</v>
          </cell>
          <cell r="O663">
            <v>12.493</v>
          </cell>
          <cell r="P663"/>
          <cell r="Q663">
            <v>16.52</v>
          </cell>
          <cell r="R663">
            <v>23</v>
          </cell>
          <cell r="S663" t="str">
            <v>NEW</v>
          </cell>
          <cell r="T663">
            <v>145684.51</v>
          </cell>
          <cell r="U663">
            <v>9783.5300000000007</v>
          </cell>
          <cell r="V663"/>
          <cell r="W663">
            <v>0</v>
          </cell>
          <cell r="X663">
            <v>45448.591666666667</v>
          </cell>
          <cell r="Y663">
            <v>45453.431250000001</v>
          </cell>
          <cell r="Z663">
            <v>45453</v>
          </cell>
          <cell r="AA663"/>
          <cell r="AB663">
            <v>45463.367361111108</v>
          </cell>
          <cell r="AC663"/>
          <cell r="AD663">
            <v>14.775694444440887</v>
          </cell>
          <cell r="AE663">
            <v>9.9361111111065838</v>
          </cell>
          <cell r="AF663">
            <v>-45463.367361111108</v>
          </cell>
          <cell r="AG663">
            <v>45467.365860215054</v>
          </cell>
          <cell r="AH663">
            <v>45476.172311827955</v>
          </cell>
          <cell r="AI663">
            <v>45498.591666666667</v>
          </cell>
          <cell r="AJ663">
            <v>0.50894058641963058</v>
          </cell>
          <cell r="AK663">
            <v>-1136.5841840277776</v>
          </cell>
          <cell r="AL663">
            <v>20</v>
          </cell>
          <cell r="AM663">
            <v>36</v>
          </cell>
          <cell r="AN663">
            <v>21.774193548387096</v>
          </cell>
          <cell r="AO663">
            <v>27.58064516129032</v>
          </cell>
          <cell r="AP663">
            <v>18.774193548387096</v>
          </cell>
          <cell r="AQ663">
            <v>40</v>
          </cell>
          <cell r="AR663">
            <v>32</v>
          </cell>
          <cell r="AS663">
            <v>27</v>
          </cell>
          <cell r="AT663">
            <v>45495.367361111108</v>
          </cell>
          <cell r="AU663">
            <v>45490.367361111108</v>
          </cell>
          <cell r="AV663"/>
          <cell r="AW663"/>
          <cell r="AX663"/>
          <cell r="AY663"/>
          <cell r="AZ663"/>
          <cell r="BA663"/>
          <cell r="BB663"/>
          <cell r="BC663"/>
          <cell r="BD663" t="str">
            <v>NO COC</v>
          </cell>
          <cell r="BE663"/>
          <cell r="BF663">
            <v>45466.367361111108</v>
          </cell>
          <cell r="BG663">
            <v>-173.36736111110804</v>
          </cell>
          <cell r="BH663"/>
          <cell r="BI663"/>
        </row>
        <row r="664">
          <cell r="E664" t="str">
            <v>X24051808594</v>
          </cell>
          <cell r="F664" t="str">
            <v>CITY GOVERNMENT OF MUNTINLUPA,</v>
          </cell>
          <cell r="G664" t="str">
            <v>PACWOOD, PACWOOD, MUNTINLUPA</v>
          </cell>
          <cell r="H664" t="str">
            <v>MUNTINLUPA CITY</v>
          </cell>
          <cell r="I664" t="str">
            <v>PARAÑAQUE</v>
          </cell>
          <cell r="J664"/>
          <cell r="K664" t="str">
            <v>W/O ISSUE</v>
          </cell>
          <cell r="L664" t="str">
            <v>ECOM</v>
          </cell>
          <cell r="M664" t="str">
            <v>FCOMP</v>
          </cell>
          <cell r="N664" t="str">
            <v>RRG</v>
          </cell>
          <cell r="O664">
            <v>47.7333</v>
          </cell>
          <cell r="P664"/>
          <cell r="Q664">
            <v>72.88</v>
          </cell>
          <cell r="R664">
            <v>521</v>
          </cell>
          <cell r="S664" t="str">
            <v>NEW</v>
          </cell>
          <cell r="T664">
            <v>124581.24</v>
          </cell>
          <cell r="U664">
            <v>38438.410000000003</v>
          </cell>
          <cell r="V664">
            <v>62695.45</v>
          </cell>
          <cell r="W664">
            <v>1.6310625231376634</v>
          </cell>
          <cell r="X664">
            <v>45533.469444444447</v>
          </cell>
          <cell r="Y664">
            <v>45541.515972222223</v>
          </cell>
          <cell r="Z664">
            <v>45539</v>
          </cell>
          <cell r="AA664"/>
          <cell r="AB664">
            <v>45565</v>
          </cell>
          <cell r="AC664"/>
          <cell r="AD664">
            <v>31.530555555553292</v>
          </cell>
          <cell r="AE664">
            <v>23.484027777776646</v>
          </cell>
          <cell r="AF664">
            <v>-45565</v>
          </cell>
          <cell r="AG664">
            <v>45547.719444444447</v>
          </cell>
          <cell r="AH664">
            <v>45555.319444444445</v>
          </cell>
          <cell r="AI664">
            <v>45583.469444444447</v>
          </cell>
          <cell r="AJ664">
            <v>1.3708937198066649</v>
          </cell>
          <cell r="AK664">
            <v>-1084.8809523809523</v>
          </cell>
          <cell r="AL664">
            <v>23</v>
          </cell>
          <cell r="AM664">
            <v>23</v>
          </cell>
          <cell r="AN664">
            <v>17.25</v>
          </cell>
          <cell r="AO664">
            <v>21.849999999999998</v>
          </cell>
          <cell r="AP664">
            <v>14.25</v>
          </cell>
          <cell r="AQ664">
            <v>42</v>
          </cell>
          <cell r="AR664">
            <v>33.6</v>
          </cell>
          <cell r="AS664">
            <v>28.6</v>
          </cell>
          <cell r="AT664">
            <v>45598.6</v>
          </cell>
          <cell r="AU664">
            <v>45593.599999999999</v>
          </cell>
          <cell r="AV664"/>
          <cell r="AW664"/>
          <cell r="AX664"/>
          <cell r="AY664"/>
          <cell r="AZ664"/>
          <cell r="BA664"/>
          <cell r="BB664"/>
          <cell r="BC664"/>
          <cell r="BD664" t="str">
            <v>NO COC</v>
          </cell>
          <cell r="BE664"/>
          <cell r="BF664">
            <v>45568</v>
          </cell>
          <cell r="BG664">
            <v>-275</v>
          </cell>
          <cell r="BH664"/>
          <cell r="BI664"/>
        </row>
        <row r="665">
          <cell r="E665" t="str">
            <v>X24072663500</v>
          </cell>
          <cell r="F665" t="str">
            <v>BBN COMMERCIAL &amp; TRADING COMPANY, INC.</v>
          </cell>
          <cell r="G665" t="str">
            <v>BANABA, AYALA-ALABANG VILL, MUNTINLUPA</v>
          </cell>
          <cell r="H665" t="str">
            <v>MUNTINLUPA CITY</v>
          </cell>
          <cell r="I665" t="str">
            <v>PARAÑAQUE</v>
          </cell>
          <cell r="J665"/>
          <cell r="K665"/>
          <cell r="L665" t="str">
            <v>POWERHOUSE</v>
          </cell>
          <cell r="M665" t="str">
            <v>FCOMP</v>
          </cell>
          <cell r="N665" t="str">
            <v>JSP</v>
          </cell>
          <cell r="O665">
            <v>12.08</v>
          </cell>
          <cell r="P665"/>
          <cell r="Q665">
            <v>16.579999999999998</v>
          </cell>
          <cell r="R665">
            <v>81</v>
          </cell>
          <cell r="S665" t="str">
            <v>MODIFICATION</v>
          </cell>
          <cell r="T665">
            <v>44402.67</v>
          </cell>
          <cell r="U665">
            <v>9751.8700000000008</v>
          </cell>
          <cell r="V665"/>
          <cell r="W665">
            <v>0</v>
          </cell>
          <cell r="X665">
            <v>45558.415972222225</v>
          </cell>
          <cell r="Y665">
            <v>45565.540972222225</v>
          </cell>
          <cell r="Z665">
            <v>45560</v>
          </cell>
          <cell r="AA665"/>
          <cell r="AB665">
            <v>45567.332638888889</v>
          </cell>
          <cell r="AC665"/>
          <cell r="AD665">
            <v>8.9166666666642413</v>
          </cell>
          <cell r="AE665">
            <v>1.7916666666642413</v>
          </cell>
          <cell r="AF665">
            <v>-45567.332638888889</v>
          </cell>
          <cell r="AG665">
            <v>45576.490352387511</v>
          </cell>
          <cell r="AH665">
            <v>45585.11018709826</v>
          </cell>
          <cell r="AI665">
            <v>45608.415972222225</v>
          </cell>
          <cell r="AJ665">
            <v>0.31732843137246269</v>
          </cell>
          <cell r="AK665">
            <v>-1139.1833159722223</v>
          </cell>
          <cell r="AL665">
            <v>20</v>
          </cell>
          <cell r="AM665">
            <v>34</v>
          </cell>
          <cell r="AN665">
            <v>21.074380165289259</v>
          </cell>
          <cell r="AO665">
            <v>26.694214876033058</v>
          </cell>
          <cell r="AP665">
            <v>18.074380165289259</v>
          </cell>
          <cell r="AQ665">
            <v>40</v>
          </cell>
          <cell r="AR665">
            <v>32</v>
          </cell>
          <cell r="AS665">
            <v>27</v>
          </cell>
          <cell r="AT665">
            <v>45599.332638888889</v>
          </cell>
          <cell r="AU665">
            <v>45594.332638888889</v>
          </cell>
          <cell r="AV665"/>
          <cell r="AW665"/>
          <cell r="AX665"/>
          <cell r="AY665"/>
          <cell r="AZ665"/>
          <cell r="BA665"/>
          <cell r="BB665"/>
          <cell r="BC665"/>
          <cell r="BD665" t="str">
            <v>NO COC</v>
          </cell>
          <cell r="BE665"/>
          <cell r="BF665">
            <v>45570.332638888889</v>
          </cell>
          <cell r="BG665">
            <v>-277.33263888888905</v>
          </cell>
          <cell r="BH665"/>
          <cell r="BI665"/>
        </row>
        <row r="666">
          <cell r="E666" t="str">
            <v>X24030789749</v>
          </cell>
          <cell r="F666" t="str">
            <v>PHILIPPINE SEVEN CORPORATION</v>
          </cell>
          <cell r="G666" t="str">
            <v>ROSAL, DOÑA MANUELA SUBD, LAS PINAS CITY</v>
          </cell>
          <cell r="H666" t="str">
            <v>LAS PIÑAS CITY</v>
          </cell>
          <cell r="I666" t="str">
            <v>PARAÑAQUE</v>
          </cell>
          <cell r="J666"/>
          <cell r="K666" t="str">
            <v>W/O ISSUE</v>
          </cell>
          <cell r="L666" t="str">
            <v>POWERHOUSE</v>
          </cell>
          <cell r="M666" t="str">
            <v>FCOMP</v>
          </cell>
          <cell r="N666" t="str">
            <v>JSP</v>
          </cell>
          <cell r="O666">
            <v>12.08</v>
          </cell>
          <cell r="P666"/>
          <cell r="Q666">
            <v>16.55</v>
          </cell>
          <cell r="R666">
            <v>33</v>
          </cell>
          <cell r="S666" t="str">
            <v>NEW</v>
          </cell>
          <cell r="T666">
            <v>42810.93</v>
          </cell>
          <cell r="U666">
            <v>9727.7000000000007</v>
          </cell>
          <cell r="V666"/>
          <cell r="W666">
            <v>0</v>
          </cell>
          <cell r="X666">
            <v>45432.511111111111</v>
          </cell>
          <cell r="Y666">
            <v>45436.38958333333</v>
          </cell>
          <cell r="Z666">
            <v>45440</v>
          </cell>
          <cell r="AA666"/>
          <cell r="AB666">
            <v>45450.598611111112</v>
          </cell>
          <cell r="AC666"/>
          <cell r="AD666">
            <v>18.087500000001455</v>
          </cell>
          <cell r="AE666">
            <v>14.209027777782467</v>
          </cell>
          <cell r="AF666">
            <v>-45450.598611111112</v>
          </cell>
          <cell r="AG666">
            <v>45451.285304659497</v>
          </cell>
          <cell r="AH666">
            <v>45460.091756272399</v>
          </cell>
          <cell r="AI666">
            <v>45482.511111111111</v>
          </cell>
          <cell r="AJ666">
            <v>0.62301388888893894</v>
          </cell>
          <cell r="AK666">
            <v>-1136.2649652777777</v>
          </cell>
          <cell r="AL666">
            <v>20</v>
          </cell>
          <cell r="AM666">
            <v>36</v>
          </cell>
          <cell r="AN666">
            <v>21.774193548387096</v>
          </cell>
          <cell r="AO666">
            <v>27.58064516129032</v>
          </cell>
          <cell r="AP666">
            <v>18.774193548387096</v>
          </cell>
          <cell r="AQ666">
            <v>40</v>
          </cell>
          <cell r="AR666">
            <v>32</v>
          </cell>
          <cell r="AS666">
            <v>27</v>
          </cell>
          <cell r="AT666">
            <v>45482.598611111112</v>
          </cell>
          <cell r="AU666">
            <v>45477.598611111112</v>
          </cell>
          <cell r="AV666"/>
          <cell r="AW666"/>
          <cell r="AX666"/>
          <cell r="AY666"/>
          <cell r="AZ666"/>
          <cell r="BA666"/>
          <cell r="BB666"/>
          <cell r="BC666"/>
          <cell r="BD666" t="str">
            <v>NO COC</v>
          </cell>
          <cell r="BE666"/>
          <cell r="BF666">
            <v>45453.598611111112</v>
          </cell>
          <cell r="BG666">
            <v>-160.5986111111124</v>
          </cell>
          <cell r="BH666"/>
          <cell r="BI666"/>
        </row>
        <row r="667">
          <cell r="E667" t="str">
            <v>R23563730</v>
          </cell>
          <cell r="F667" t="str">
            <v>RICHFIELD PROPERTIES, INC.,</v>
          </cell>
          <cell r="G667" t="str">
            <v>BLOCK 2, LOTUS LAKESIDE, BACOOR</v>
          </cell>
          <cell r="H667" t="str">
            <v>BACOOR CITY</v>
          </cell>
          <cell r="I667" t="str">
            <v>DASMA</v>
          </cell>
          <cell r="J667"/>
          <cell r="K667"/>
          <cell r="L667" t="str">
            <v>POWERHOUSE</v>
          </cell>
          <cell r="M667" t="str">
            <v>FCOMP</v>
          </cell>
          <cell r="N667" t="str">
            <v>JSP</v>
          </cell>
          <cell r="O667">
            <v>11.92</v>
          </cell>
          <cell r="P667"/>
          <cell r="Q667">
            <v>16.37</v>
          </cell>
          <cell r="R667">
            <v>0</v>
          </cell>
          <cell r="S667" t="str">
            <v>RELOC</v>
          </cell>
          <cell r="T667">
            <v>28334.7</v>
          </cell>
          <cell r="U667">
            <v>9596.27</v>
          </cell>
          <cell r="V667"/>
          <cell r="W667">
            <v>0</v>
          </cell>
          <cell r="X667">
            <v>45559.669849537036</v>
          </cell>
          <cell r="Y667">
            <v>45565.548611111109</v>
          </cell>
          <cell r="Z667">
            <v>45563</v>
          </cell>
          <cell r="AA667"/>
          <cell r="AB667">
            <v>45602.35833333333</v>
          </cell>
          <cell r="AC667"/>
          <cell r="AD667">
            <v>42.68848379629344</v>
          </cell>
          <cell r="AE667">
            <v>36.809722222220444</v>
          </cell>
          <cell r="AF667">
            <v>-45602.35833333333</v>
          </cell>
          <cell r="AG667">
            <v>45578.444043085423</v>
          </cell>
          <cell r="AH667">
            <v>45587.250494698324</v>
          </cell>
          <cell r="AI667">
            <v>45609.669849537036</v>
          </cell>
          <cell r="AJ667">
            <v>1.4703811085389962</v>
          </cell>
          <cell r="AK667">
            <v>-1140.0589583333333</v>
          </cell>
          <cell r="AL667">
            <v>20</v>
          </cell>
          <cell r="AM667">
            <v>36</v>
          </cell>
          <cell r="AN667">
            <v>21.774193548387096</v>
          </cell>
          <cell r="AO667">
            <v>27.58064516129032</v>
          </cell>
          <cell r="AP667">
            <v>18.774193548387096</v>
          </cell>
          <cell r="AQ667">
            <v>40</v>
          </cell>
          <cell r="AR667">
            <v>32</v>
          </cell>
          <cell r="AS667">
            <v>27</v>
          </cell>
          <cell r="AT667">
            <v>45634.35833333333</v>
          </cell>
          <cell r="AU667">
            <v>45629.35833333333</v>
          </cell>
          <cell r="AV667"/>
          <cell r="AW667"/>
          <cell r="AX667"/>
          <cell r="AY667"/>
          <cell r="AZ667"/>
          <cell r="BA667"/>
          <cell r="BB667"/>
          <cell r="BC667"/>
          <cell r="BD667" t="str">
            <v>NO COC</v>
          </cell>
          <cell r="BE667"/>
          <cell r="BF667">
            <v>45605.35833333333</v>
          </cell>
          <cell r="BG667">
            <v>-312.35833333332994</v>
          </cell>
          <cell r="BH667"/>
          <cell r="BI667"/>
        </row>
        <row r="668">
          <cell r="E668" t="str">
            <v>X24041337538</v>
          </cell>
          <cell r="F668" t="str">
            <v>DITO TELECOMMUNITY CORPORATION</v>
          </cell>
          <cell r="G668" t="str">
            <v>V. DE LEON, STO. NINO, PARANAQUE</v>
          </cell>
          <cell r="H668" t="str">
            <v>PARAÑAQUE CITY</v>
          </cell>
          <cell r="I668" t="str">
            <v>PARAÑAQUE</v>
          </cell>
          <cell r="J668"/>
          <cell r="K668" t="str">
            <v>W/O ISSUE</v>
          </cell>
          <cell r="L668" t="str">
            <v>POWERHOUSE</v>
          </cell>
          <cell r="M668" t="str">
            <v>FCOMP</v>
          </cell>
          <cell r="N668" t="str">
            <v>JSP</v>
          </cell>
          <cell r="O668">
            <v>11.7433</v>
          </cell>
          <cell r="P668"/>
          <cell r="Q668">
            <v>15.98</v>
          </cell>
          <cell r="R668">
            <v>31</v>
          </cell>
          <cell r="S668" t="str">
            <v>NEW</v>
          </cell>
          <cell r="T668">
            <v>184616.74</v>
          </cell>
          <cell r="U668">
            <v>9456.6200000000008</v>
          </cell>
          <cell r="V668"/>
          <cell r="W668">
            <v>0</v>
          </cell>
          <cell r="X668">
            <v>45475.385416666664</v>
          </cell>
          <cell r="Y668">
            <v>45481.546527777777</v>
          </cell>
          <cell r="Z668">
            <v>45482</v>
          </cell>
          <cell r="AA668"/>
          <cell r="AB668">
            <v>45486.499305555553</v>
          </cell>
          <cell r="AC668"/>
          <cell r="AD668">
            <v>11.113888888889051</v>
          </cell>
          <cell r="AE668">
            <v>4.952777777776646</v>
          </cell>
          <cell r="AF668">
            <v>-45486.499305555553</v>
          </cell>
          <cell r="AG668">
            <v>45494.159610215051</v>
          </cell>
          <cell r="AH668">
            <v>45502.966061827952</v>
          </cell>
          <cell r="AI668">
            <v>45525.385416666664</v>
          </cell>
          <cell r="AJ668">
            <v>0.38281172839506727</v>
          </cell>
          <cell r="AK668">
            <v>-1137.1624826388888</v>
          </cell>
          <cell r="AL668">
            <v>20</v>
          </cell>
          <cell r="AM668">
            <v>36</v>
          </cell>
          <cell r="AN668">
            <v>21.774193548387096</v>
          </cell>
          <cell r="AO668">
            <v>27.58064516129032</v>
          </cell>
          <cell r="AP668">
            <v>18.774193548387096</v>
          </cell>
          <cell r="AQ668">
            <v>40</v>
          </cell>
          <cell r="AR668">
            <v>32</v>
          </cell>
          <cell r="AS668">
            <v>27</v>
          </cell>
          <cell r="AT668">
            <v>45518.499305555553</v>
          </cell>
          <cell r="AU668">
            <v>45513.499305555553</v>
          </cell>
          <cell r="AV668"/>
          <cell r="AW668"/>
          <cell r="AX668"/>
          <cell r="AY668"/>
          <cell r="AZ668"/>
          <cell r="BA668"/>
          <cell r="BB668"/>
          <cell r="BC668"/>
          <cell r="BD668" t="str">
            <v>NO COC</v>
          </cell>
          <cell r="BE668"/>
          <cell r="BF668">
            <v>45489.499305555553</v>
          </cell>
          <cell r="BG668">
            <v>-196.49930555555329</v>
          </cell>
          <cell r="BH668"/>
          <cell r="BI668"/>
        </row>
        <row r="669">
          <cell r="E669" t="str">
            <v>X24051582461</v>
          </cell>
          <cell r="F669" t="str">
            <v>DMCI PROJECT DEVELOPERS, INC.</v>
          </cell>
          <cell r="G669" t="str">
            <v>ALABANG-ZAPOTE, ZAPOTE, LAS PINAS CITY</v>
          </cell>
          <cell r="H669" t="str">
            <v>TAGUIG CITY</v>
          </cell>
          <cell r="I669" t="str">
            <v>PARAÑAQUE</v>
          </cell>
          <cell r="J669" t="str">
            <v xml:space="preserve"> Project was  Re-assign to  AVECO</v>
          </cell>
          <cell r="K669" t="str">
            <v>W/O ISSUE</v>
          </cell>
          <cell r="L669" t="str">
            <v>AVECO</v>
          </cell>
          <cell r="M669" t="str">
            <v>FCOMP</v>
          </cell>
          <cell r="N669" t="str">
            <v>RRG</v>
          </cell>
          <cell r="O669">
            <v>561.11839999999995</v>
          </cell>
          <cell r="P669"/>
          <cell r="Q669">
            <v>710.03</v>
          </cell>
          <cell r="R669">
            <v>629</v>
          </cell>
          <cell r="S669" t="str">
            <v>NEW</v>
          </cell>
          <cell r="T669">
            <v>1292420.6399999999</v>
          </cell>
          <cell r="U669">
            <v>451856.83</v>
          </cell>
          <cell r="V669"/>
          <cell r="W669">
            <v>0</v>
          </cell>
          <cell r="X669">
            <v>45540.717361111114</v>
          </cell>
          <cell r="Y669">
            <v>45546.302777777775</v>
          </cell>
          <cell r="Z669">
            <v>45542</v>
          </cell>
          <cell r="AA669"/>
          <cell r="AB669">
            <v>45592.650694444441</v>
          </cell>
          <cell r="AC669"/>
          <cell r="AD669">
            <v>51.933333333327028</v>
          </cell>
          <cell r="AE669">
            <v>46.347916666665697</v>
          </cell>
          <cell r="AF669">
            <v>-45592.650694444441</v>
          </cell>
          <cell r="AG669">
            <v>45557.488134750085</v>
          </cell>
          <cell r="AH669">
            <v>45565.760341053807</v>
          </cell>
          <cell r="AI669">
            <v>45590.717361111114</v>
          </cell>
          <cell r="AJ669">
            <v>1.9700797101446883</v>
          </cell>
          <cell r="AK669">
            <v>-828.95728535353533</v>
          </cell>
          <cell r="AL669">
            <v>40</v>
          </cell>
          <cell r="AM669">
            <v>23</v>
          </cell>
          <cell r="AN669">
            <v>19.770773638968482</v>
          </cell>
          <cell r="AO669">
            <v>25.04297994269341</v>
          </cell>
          <cell r="AP669">
            <v>16.770773638968482</v>
          </cell>
          <cell r="AQ669">
            <v>55</v>
          </cell>
          <cell r="AR669">
            <v>44</v>
          </cell>
          <cell r="AS669">
            <v>39</v>
          </cell>
          <cell r="AT669">
            <v>45636.650694444441</v>
          </cell>
          <cell r="AU669">
            <v>45631.650694444441</v>
          </cell>
          <cell r="AV669"/>
          <cell r="AW669"/>
          <cell r="AX669"/>
          <cell r="AY669"/>
          <cell r="AZ669"/>
          <cell r="BA669"/>
          <cell r="BB669"/>
          <cell r="BC669"/>
          <cell r="BD669" t="str">
            <v>NO COC</v>
          </cell>
          <cell r="BE669"/>
          <cell r="BF669">
            <v>45595.650694444441</v>
          </cell>
          <cell r="BG669">
            <v>-302.65069444444089</v>
          </cell>
          <cell r="BH669"/>
          <cell r="BI669"/>
        </row>
        <row r="670">
          <cell r="E670" t="str">
            <v>X24073033055</v>
          </cell>
          <cell r="F670" t="str">
            <v>TONICHI GROUP INTERNATIONAL, INC.</v>
          </cell>
          <cell r="G670" t="str">
            <v>STA. ANA II, SAN AGUSTIN VILL, PARANAQUE</v>
          </cell>
          <cell r="H670" t="str">
            <v>PARAÑAQUE CITY</v>
          </cell>
          <cell r="I670" t="str">
            <v>PARAÑAQUE</v>
          </cell>
          <cell r="J670" t="str">
            <v>done digging 9/9/2024</v>
          </cell>
          <cell r="K670" t="str">
            <v>W/O ISSUE</v>
          </cell>
          <cell r="L670" t="str">
            <v>POWERHOUSE</v>
          </cell>
          <cell r="M670" t="str">
            <v>FCOMP</v>
          </cell>
          <cell r="N670" t="str">
            <v>JSP</v>
          </cell>
          <cell r="O670">
            <v>78.813699999999997</v>
          </cell>
          <cell r="P670"/>
          <cell r="Q670">
            <v>113.7</v>
          </cell>
          <cell r="R670">
            <v>126</v>
          </cell>
          <cell r="S670" t="str">
            <v>NEW</v>
          </cell>
          <cell r="T670">
            <v>430908.48</v>
          </cell>
          <cell r="U670">
            <v>63490.92</v>
          </cell>
          <cell r="V670">
            <v>13810.46</v>
          </cell>
          <cell r="W670">
            <v>0.21751866251111182</v>
          </cell>
          <cell r="X670">
            <v>45541.283333333333</v>
          </cell>
          <cell r="Y670">
            <v>45547.628472222219</v>
          </cell>
          <cell r="Z670">
            <v>45542</v>
          </cell>
          <cell r="AA670"/>
          <cell r="AB670">
            <v>45556.359027777777</v>
          </cell>
          <cell r="AC670"/>
          <cell r="AD670">
            <v>15.075694444443798</v>
          </cell>
          <cell r="AE670">
            <v>8.7305555555576575</v>
          </cell>
          <cell r="AF670">
            <v>-45556.359027777777</v>
          </cell>
          <cell r="AG670">
            <v>45560.729376498799</v>
          </cell>
          <cell r="AH670">
            <v>45569.714988009589</v>
          </cell>
          <cell r="AI670">
            <v>45591.283333333333</v>
          </cell>
          <cell r="AJ670">
            <v>0.5037311364850211</v>
          </cell>
          <cell r="AK670">
            <v>-1035.3717960858585</v>
          </cell>
          <cell r="AL670">
            <v>26</v>
          </cell>
          <cell r="AM670">
            <v>32</v>
          </cell>
          <cell r="AN670">
            <v>22.446043165467625</v>
          </cell>
          <cell r="AO670">
            <v>28.431654676258994</v>
          </cell>
          <cell r="AP670">
            <v>19.446043165467625</v>
          </cell>
          <cell r="AQ670">
            <v>44</v>
          </cell>
          <cell r="AR670">
            <v>35.200000000000003</v>
          </cell>
          <cell r="AS670">
            <v>30.200000000000003</v>
          </cell>
          <cell r="AT670">
            <v>45591.559027777774</v>
          </cell>
          <cell r="AU670">
            <v>45586.559027777774</v>
          </cell>
          <cell r="AV670"/>
          <cell r="AW670"/>
          <cell r="AX670"/>
          <cell r="AY670"/>
          <cell r="AZ670"/>
          <cell r="BA670"/>
          <cell r="BB670"/>
          <cell r="BC670"/>
          <cell r="BD670" t="str">
            <v>NO COC</v>
          </cell>
          <cell r="BE670" t="str">
            <v>PARTIALLY BILLED</v>
          </cell>
          <cell r="BF670">
            <v>45559.359027777777</v>
          </cell>
          <cell r="BG670">
            <v>-266.35902777777665</v>
          </cell>
          <cell r="BH670"/>
          <cell r="BI670"/>
        </row>
        <row r="671">
          <cell r="E671" t="str">
            <v>X23104088558</v>
          </cell>
          <cell r="F671" t="str">
            <v>CATHERINE REYES TORREFIEL</v>
          </cell>
          <cell r="G671" t="str">
            <v>MARIANO CPD, MARIANO CPD, BACOOR</v>
          </cell>
          <cell r="H671" t="str">
            <v>BACOOR CITY</v>
          </cell>
          <cell r="I671" t="str">
            <v>DASMA</v>
          </cell>
          <cell r="J671" t="str">
            <v xml:space="preserve">11/13/24
Site Completed on Actual Site 
11/16/24
Schedulled SSP for Secondary Swing  </v>
          </cell>
          <cell r="K671" t="str">
            <v>W/O ISSUE</v>
          </cell>
          <cell r="L671" t="str">
            <v>AVECO</v>
          </cell>
          <cell r="M671" t="str">
            <v>FCOMP</v>
          </cell>
          <cell r="N671" t="str">
            <v>RRG</v>
          </cell>
          <cell r="O671">
            <v>321.31079999999997</v>
          </cell>
          <cell r="P671"/>
          <cell r="Q671">
            <v>488.48</v>
          </cell>
          <cell r="R671">
            <v>57</v>
          </cell>
          <cell r="S671" t="str">
            <v>NEW</v>
          </cell>
          <cell r="T671">
            <v>1557440.9</v>
          </cell>
          <cell r="U671">
            <v>257989.22</v>
          </cell>
          <cell r="V671"/>
          <cell r="W671">
            <v>0</v>
          </cell>
          <cell r="X671">
            <v>45537.570833333331</v>
          </cell>
          <cell r="Y671">
            <v>45544.55</v>
          </cell>
          <cell r="Z671">
            <v>45542</v>
          </cell>
          <cell r="AA671"/>
          <cell r="AB671">
            <v>45616</v>
          </cell>
          <cell r="AC671"/>
          <cell r="AD671">
            <v>78.429166666668607</v>
          </cell>
          <cell r="AE671">
            <v>71.44999999999709</v>
          </cell>
          <cell r="AF671">
            <v>-45616</v>
          </cell>
          <cell r="AG671">
            <v>45559.601508179956</v>
          </cell>
          <cell r="AH671">
            <v>45569.276354805726</v>
          </cell>
          <cell r="AI671">
            <v>45587.570833333331</v>
          </cell>
          <cell r="AJ671">
            <v>2.3499915747549602</v>
          </cell>
          <cell r="AK671">
            <v>-912.32</v>
          </cell>
          <cell r="AL671">
            <v>32</v>
          </cell>
          <cell r="AM671">
            <v>34</v>
          </cell>
          <cell r="AN671">
            <v>25.030674846625768</v>
          </cell>
          <cell r="AO671">
            <v>31.70552147239264</v>
          </cell>
          <cell r="AP671">
            <v>22.030674846625768</v>
          </cell>
          <cell r="AQ671">
            <v>50</v>
          </cell>
          <cell r="AR671">
            <v>40</v>
          </cell>
          <cell r="AS671">
            <v>35</v>
          </cell>
          <cell r="AT671">
            <v>45656</v>
          </cell>
          <cell r="AU671">
            <v>45651</v>
          </cell>
          <cell r="AV671"/>
          <cell r="AW671"/>
          <cell r="AX671"/>
          <cell r="AY671"/>
          <cell r="AZ671"/>
          <cell r="BA671"/>
          <cell r="BB671"/>
          <cell r="BC671"/>
          <cell r="BD671" t="str">
            <v>NO COC</v>
          </cell>
          <cell r="BE671"/>
          <cell r="BF671">
            <v>45619</v>
          </cell>
          <cell r="BG671">
            <v>-326</v>
          </cell>
          <cell r="BH671"/>
          <cell r="BI671"/>
        </row>
        <row r="672">
          <cell r="E672" t="str">
            <v>X24041099347</v>
          </cell>
          <cell r="F672" t="str">
            <v>D.L. CERVANTES CONSTRUCTION CORPORATION</v>
          </cell>
          <cell r="G672" t="str">
            <v>SMI VILL, SUCAT, MUNTINLUPA</v>
          </cell>
          <cell r="H672" t="str">
            <v>MUNTINLUPA CITY</v>
          </cell>
          <cell r="I672" t="str">
            <v>PARAÑAQUE</v>
          </cell>
          <cell r="J672"/>
          <cell r="K672" t="str">
            <v>W/O ISSUE</v>
          </cell>
          <cell r="L672" t="str">
            <v>POWERHOUSE</v>
          </cell>
          <cell r="M672" t="str">
            <v>FCOMP</v>
          </cell>
          <cell r="N672" t="str">
            <v>JSP</v>
          </cell>
          <cell r="O672">
            <v>11.6</v>
          </cell>
          <cell r="P672"/>
          <cell r="Q672">
            <v>15.87</v>
          </cell>
          <cell r="R672">
            <v>0</v>
          </cell>
          <cell r="S672" t="str">
            <v>TERMINATION</v>
          </cell>
          <cell r="T672">
            <v>22521.919999999998</v>
          </cell>
          <cell r="U672">
            <v>9341.2800000000007</v>
          </cell>
          <cell r="V672"/>
          <cell r="W672">
            <v>0</v>
          </cell>
          <cell r="X672">
            <v>45469.663194444445</v>
          </cell>
          <cell r="Y672">
            <v>45474.538888888892</v>
          </cell>
          <cell r="Z672">
            <v>45470</v>
          </cell>
          <cell r="AA672"/>
          <cell r="AB672">
            <v>45559.631944444445</v>
          </cell>
          <cell r="AC672"/>
          <cell r="AD672">
            <v>89.96875</v>
          </cell>
          <cell r="AE672">
            <v>85.093055555553292</v>
          </cell>
          <cell r="AF672">
            <v>-45559.631944444445</v>
          </cell>
          <cell r="AG672">
            <v>45488.437387992832</v>
          </cell>
          <cell r="AH672">
            <v>45497.243839605733</v>
          </cell>
          <cell r="AI672">
            <v>45519.663194444445</v>
          </cell>
          <cell r="AJ672">
            <v>3.0989236111111111</v>
          </cell>
          <cell r="AK672">
            <v>-1138.9907986111111</v>
          </cell>
          <cell r="AL672">
            <v>20</v>
          </cell>
          <cell r="AM672">
            <v>36</v>
          </cell>
          <cell r="AN672">
            <v>21.774193548387096</v>
          </cell>
          <cell r="AO672">
            <v>27.58064516129032</v>
          </cell>
          <cell r="AP672">
            <v>18.774193548387096</v>
          </cell>
          <cell r="AQ672">
            <v>40</v>
          </cell>
          <cell r="AR672">
            <v>32</v>
          </cell>
          <cell r="AS672">
            <v>27</v>
          </cell>
          <cell r="AT672">
            <v>45591.631944444445</v>
          </cell>
          <cell r="AU672">
            <v>45586.631944444445</v>
          </cell>
          <cell r="AV672"/>
          <cell r="AW672"/>
          <cell r="AX672"/>
          <cell r="AY672"/>
          <cell r="AZ672"/>
          <cell r="BA672"/>
          <cell r="BB672"/>
          <cell r="BC672"/>
          <cell r="BD672" t="str">
            <v>NO COC</v>
          </cell>
          <cell r="BE672"/>
          <cell r="BF672">
            <v>45562.631944444445</v>
          </cell>
          <cell r="BG672">
            <v>-269.63194444444525</v>
          </cell>
          <cell r="BH672"/>
          <cell r="BI672"/>
        </row>
        <row r="673">
          <cell r="E673" t="str">
            <v>X24051653356</v>
          </cell>
          <cell r="F673" t="str">
            <v>D.L. CERVANTES CONSTRUCTION CORPORATION</v>
          </cell>
          <cell r="G673" t="str">
            <v>SOMO, MOLINO IV, BACOOR</v>
          </cell>
          <cell r="H673" t="str">
            <v>BACOOR CITY</v>
          </cell>
          <cell r="I673" t="str">
            <v>DASMA</v>
          </cell>
          <cell r="J673"/>
          <cell r="K673" t="str">
            <v>W/O ISSUE</v>
          </cell>
          <cell r="L673" t="str">
            <v>AVECO</v>
          </cell>
          <cell r="M673" t="str">
            <v>FCOMP</v>
          </cell>
          <cell r="N673" t="str">
            <v>RRG</v>
          </cell>
          <cell r="O673">
            <v>207.68289999999999</v>
          </cell>
          <cell r="P673"/>
          <cell r="Q673">
            <v>270.77</v>
          </cell>
          <cell r="R673">
            <v>63</v>
          </cell>
          <cell r="S673" t="str">
            <v>NEW</v>
          </cell>
          <cell r="T673">
            <v>928780.71</v>
          </cell>
          <cell r="U673">
            <v>167242.54</v>
          </cell>
          <cell r="V673"/>
          <cell r="W673">
            <v>0</v>
          </cell>
          <cell r="X673">
            <v>45541.630995370368</v>
          </cell>
          <cell r="Y673">
            <v>45547.625694444447</v>
          </cell>
          <cell r="Z673">
            <v>45546</v>
          </cell>
          <cell r="AA673"/>
          <cell r="AB673">
            <v>45565</v>
          </cell>
          <cell r="AC673"/>
          <cell r="AD673">
            <v>23.3690046296324</v>
          </cell>
          <cell r="AE673">
            <v>17.374305555553292</v>
          </cell>
          <cell r="AF673">
            <v>-45565</v>
          </cell>
          <cell r="AG673">
            <v>45562.590726913993</v>
          </cell>
          <cell r="AH673">
            <v>45571.979988658961</v>
          </cell>
          <cell r="AI673">
            <v>45591.630995370368</v>
          </cell>
          <cell r="AJ673">
            <v>0.73150875836454365</v>
          </cell>
          <cell r="AK673">
            <v>-990.54347826086962</v>
          </cell>
          <cell r="AL673">
            <v>28</v>
          </cell>
          <cell r="AM673">
            <v>34</v>
          </cell>
          <cell r="AN673">
            <v>23.959731543624162</v>
          </cell>
          <cell r="AO673">
            <v>30.348993288590602</v>
          </cell>
          <cell r="AP673">
            <v>20.959731543624162</v>
          </cell>
          <cell r="AQ673">
            <v>46</v>
          </cell>
          <cell r="AR673">
            <v>36.800000000000004</v>
          </cell>
          <cell r="AS673">
            <v>31.800000000000004</v>
          </cell>
          <cell r="AT673">
            <v>45601.8</v>
          </cell>
          <cell r="AU673">
            <v>45596.800000000003</v>
          </cell>
          <cell r="AV673"/>
          <cell r="AW673"/>
          <cell r="AX673"/>
          <cell r="AY673"/>
          <cell r="AZ673"/>
          <cell r="BA673"/>
          <cell r="BB673"/>
          <cell r="BC673"/>
          <cell r="BD673" t="str">
            <v>NO COC</v>
          </cell>
          <cell r="BE673"/>
          <cell r="BF673">
            <v>45568</v>
          </cell>
          <cell r="BG673">
            <v>-275</v>
          </cell>
          <cell r="BH673"/>
          <cell r="BI673"/>
        </row>
        <row r="674">
          <cell r="E674" t="str">
            <v>X24030863497</v>
          </cell>
          <cell r="F674" t="str">
            <v>DITO TELECOMMUNITY CORPORATION</v>
          </cell>
          <cell r="G674" t="str">
            <v>SN GUILLERMO INT, PUTATAN, MUNTINLUPA</v>
          </cell>
          <cell r="H674" t="str">
            <v>MUNTINLUPA CITY</v>
          </cell>
          <cell r="I674" t="str">
            <v>PARAÑAQUE</v>
          </cell>
          <cell r="J674" t="str">
            <v>waiting sched</v>
          </cell>
          <cell r="K674"/>
          <cell r="L674" t="str">
            <v>POWERHOUSE</v>
          </cell>
          <cell r="M674" t="str">
            <v>FCOMP</v>
          </cell>
          <cell r="N674" t="str">
            <v>JSP</v>
          </cell>
          <cell r="O674">
            <v>11.099299999999999</v>
          </cell>
          <cell r="P674"/>
          <cell r="Q674">
            <v>15.08</v>
          </cell>
          <cell r="R674">
            <v>20</v>
          </cell>
          <cell r="S674" t="str">
            <v>NEW</v>
          </cell>
          <cell r="T674">
            <v>142596.13</v>
          </cell>
          <cell r="U674">
            <v>8938</v>
          </cell>
          <cell r="V674"/>
          <cell r="W674">
            <v>0</v>
          </cell>
          <cell r="X674">
            <v>45461.76458333333</v>
          </cell>
          <cell r="Y674">
            <v>45464.353472222225</v>
          </cell>
          <cell r="Z674">
            <v>45468</v>
          </cell>
          <cell r="AA674"/>
          <cell r="AB674">
            <v>45468.436805555553</v>
          </cell>
          <cell r="AC674"/>
          <cell r="AD674">
            <v>6.672222222223354</v>
          </cell>
          <cell r="AE674">
            <v>4.0833333333284827</v>
          </cell>
          <cell r="AF674">
            <v>-45468.436805555553</v>
          </cell>
          <cell r="AG674">
            <v>45480.538776881716</v>
          </cell>
          <cell r="AH674">
            <v>45489.345228494618</v>
          </cell>
          <cell r="AI674">
            <v>45511.76458333333</v>
          </cell>
          <cell r="AJ674">
            <v>0.22982098765435999</v>
          </cell>
          <cell r="AK674">
            <v>-1136.7109201388889</v>
          </cell>
          <cell r="AL674">
            <v>20</v>
          </cell>
          <cell r="AM674">
            <v>36</v>
          </cell>
          <cell r="AN674">
            <v>21.774193548387096</v>
          </cell>
          <cell r="AO674">
            <v>27.58064516129032</v>
          </cell>
          <cell r="AP674">
            <v>18.774193548387096</v>
          </cell>
          <cell r="AQ674">
            <v>40</v>
          </cell>
          <cell r="AR674">
            <v>32</v>
          </cell>
          <cell r="AS674">
            <v>27</v>
          </cell>
          <cell r="AT674">
            <v>45500.436805555553</v>
          </cell>
          <cell r="AU674">
            <v>45495.436805555553</v>
          </cell>
          <cell r="AV674"/>
          <cell r="AW674"/>
          <cell r="AX674"/>
          <cell r="AY674"/>
          <cell r="AZ674"/>
          <cell r="BA674"/>
          <cell r="BB674"/>
          <cell r="BC674"/>
          <cell r="BD674" t="str">
            <v>NO COC</v>
          </cell>
          <cell r="BE674"/>
          <cell r="BF674">
            <v>45471.436805555553</v>
          </cell>
          <cell r="BG674">
            <v>-178.43680555555329</v>
          </cell>
          <cell r="BH674"/>
          <cell r="BI674"/>
        </row>
        <row r="675">
          <cell r="E675" t="str">
            <v>X24093557170</v>
          </cell>
          <cell r="F675" t="str">
            <v>GOLDEN EIGHT FOODS INC.</v>
          </cell>
          <cell r="G675" t="str">
            <v>C-5 EXTENSION, LA HUERTA, PARANAQUE</v>
          </cell>
          <cell r="H675" t="str">
            <v>PARAÑAQUE CITY</v>
          </cell>
          <cell r="I675" t="str">
            <v>PARAÑAQUE</v>
          </cell>
          <cell r="J675"/>
          <cell r="K675"/>
          <cell r="L675" t="str">
            <v>AVECO</v>
          </cell>
          <cell r="M675" t="str">
            <v>FCOMP</v>
          </cell>
          <cell r="N675" t="str">
            <v>RRG</v>
          </cell>
          <cell r="O675">
            <v>94.501000000000005</v>
          </cell>
          <cell r="P675"/>
          <cell r="Q675">
            <v>129.22</v>
          </cell>
          <cell r="R675">
            <v>209</v>
          </cell>
          <cell r="S675" t="str">
            <v>NEW</v>
          </cell>
          <cell r="T675">
            <v>698442.1</v>
          </cell>
          <cell r="U675">
            <v>76171.75</v>
          </cell>
          <cell r="V675"/>
          <cell r="W675">
            <v>0</v>
          </cell>
          <cell r="X675">
            <v>45541.964282407411</v>
          </cell>
          <cell r="Y675">
            <v>45546.272916666669</v>
          </cell>
          <cell r="Z675">
            <v>45546</v>
          </cell>
          <cell r="AA675"/>
          <cell r="AB675">
            <v>45548.720138888886</v>
          </cell>
          <cell r="AC675"/>
          <cell r="AD675">
            <v>6.7558564814753481</v>
          </cell>
          <cell r="AE675">
            <v>2.4472222222175333</v>
          </cell>
          <cell r="AF675">
            <v>-45548.720138888886</v>
          </cell>
          <cell r="AG675">
            <v>45560.471635348586</v>
          </cell>
          <cell r="AH675">
            <v>45569.206929466236</v>
          </cell>
          <cell r="AI675">
            <v>45591.964282407411</v>
          </cell>
          <cell r="AJ675">
            <v>0.23558884140529418</v>
          </cell>
          <cell r="AK675">
            <v>-1035.1981849747474</v>
          </cell>
          <cell r="AL675">
            <v>26</v>
          </cell>
          <cell r="AM675">
            <v>30</v>
          </cell>
          <cell r="AN675">
            <v>21.507352941176471</v>
          </cell>
          <cell r="AO675">
            <v>27.242647058823529</v>
          </cell>
          <cell r="AP675">
            <v>18.507352941176471</v>
          </cell>
          <cell r="AQ675">
            <v>44</v>
          </cell>
          <cell r="AR675">
            <v>35.200000000000003</v>
          </cell>
          <cell r="AS675">
            <v>30.200000000000003</v>
          </cell>
          <cell r="AT675">
            <v>45583.920138888883</v>
          </cell>
          <cell r="AU675">
            <v>45578.920138888883</v>
          </cell>
          <cell r="AV675"/>
          <cell r="AW675"/>
          <cell r="AX675"/>
          <cell r="AY675"/>
          <cell r="AZ675"/>
          <cell r="BA675"/>
          <cell r="BB675"/>
          <cell r="BC675"/>
          <cell r="BD675" t="str">
            <v>NO COC</v>
          </cell>
          <cell r="BE675"/>
          <cell r="BF675">
            <v>45551.720138888886</v>
          </cell>
          <cell r="BG675">
            <v>-258.72013888888614</v>
          </cell>
          <cell r="BH675"/>
          <cell r="BI675"/>
        </row>
        <row r="676">
          <cell r="E676" t="str">
            <v>X24062417917</v>
          </cell>
          <cell r="F676" t="str">
            <v>P &amp; EL REALTY CORPORATION</v>
          </cell>
          <cell r="G676" t="str">
            <v>FIRE TREE, BELISARIO SUBD, LAS PINAS CITY</v>
          </cell>
          <cell r="H676" t="str">
            <v>LAS PIÑAS CITY</v>
          </cell>
          <cell r="I676" t="str">
            <v>PARAÑAQUE</v>
          </cell>
          <cell r="J676" t="str">
            <v>for completion 2nd week of Oct; done digging for pole and guy; with SSP at tapping sched on Oct 12</v>
          </cell>
          <cell r="K676" t="str">
            <v>W/O ISSUE</v>
          </cell>
          <cell r="L676" t="str">
            <v>POWERHOUSE</v>
          </cell>
          <cell r="M676" t="str">
            <v>FCOMP</v>
          </cell>
          <cell r="N676" t="str">
            <v>JSP</v>
          </cell>
          <cell r="O676">
            <v>81.818399999999997</v>
          </cell>
          <cell r="P676"/>
          <cell r="Q676">
            <v>118.75</v>
          </cell>
          <cell r="R676">
            <v>84</v>
          </cell>
          <cell r="S676" t="str">
            <v>NEW</v>
          </cell>
          <cell r="T676">
            <v>632505.35</v>
          </cell>
          <cell r="U676">
            <v>65894.570000000007</v>
          </cell>
          <cell r="V676">
            <v>15533.75</v>
          </cell>
          <cell r="W676">
            <v>0.23573641955626995</v>
          </cell>
          <cell r="X676">
            <v>45544.698379629626</v>
          </cell>
          <cell r="Y676">
            <v>45548.456944444442</v>
          </cell>
          <cell r="Z676">
            <v>45548</v>
          </cell>
          <cell r="AA676">
            <v>45555</v>
          </cell>
          <cell r="AB676">
            <v>45579.490972222222</v>
          </cell>
          <cell r="AC676"/>
          <cell r="AD676">
            <v>34.792592592595611</v>
          </cell>
          <cell r="AE676">
            <v>31.034027777779556</v>
          </cell>
          <cell r="AF676">
            <v>-45579.490972222222</v>
          </cell>
          <cell r="AG676">
            <v>45565.043450052159</v>
          </cell>
          <cell r="AH676">
            <v>45574.268802164836</v>
          </cell>
          <cell r="AI676">
            <v>45594.698379629626</v>
          </cell>
          <cell r="AJ676">
            <v>1.1177710742417595</v>
          </cell>
          <cell r="AK676">
            <v>-1035.8975220959596</v>
          </cell>
          <cell r="AL676">
            <v>26</v>
          </cell>
          <cell r="AM676">
            <v>34</v>
          </cell>
          <cell r="AN676">
            <v>23.345070422535212</v>
          </cell>
          <cell r="AO676">
            <v>29.570422535211268</v>
          </cell>
          <cell r="AP676">
            <v>20.345070422535212</v>
          </cell>
          <cell r="AQ676">
            <v>44</v>
          </cell>
          <cell r="AR676">
            <v>35.200000000000003</v>
          </cell>
          <cell r="AS676">
            <v>30.200000000000003</v>
          </cell>
          <cell r="AT676">
            <v>45614.690972222219</v>
          </cell>
          <cell r="AU676">
            <v>45609.690972222219</v>
          </cell>
          <cell r="AV676"/>
          <cell r="AW676"/>
          <cell r="AX676"/>
          <cell r="AY676"/>
          <cell r="AZ676"/>
          <cell r="BA676"/>
          <cell r="BB676"/>
          <cell r="BC676"/>
          <cell r="BD676" t="str">
            <v>ON GOING MAT RETURN</v>
          </cell>
          <cell r="BE676" t="str">
            <v>PARTIALLY BILLED</v>
          </cell>
          <cell r="BF676">
            <v>45582.490972222222</v>
          </cell>
          <cell r="BG676">
            <v>252.5090277777781</v>
          </cell>
          <cell r="BH676">
            <v>45453</v>
          </cell>
          <cell r="BI676">
            <v>45835</v>
          </cell>
        </row>
        <row r="677">
          <cell r="E677" t="str">
            <v>X24062492806</v>
          </cell>
          <cell r="F677" t="str">
            <v>GOLDEN EIGHT FOODS INC.</v>
          </cell>
          <cell r="G677" t="str">
            <v>C-5 EXTENSION, LA HUERTA, PARANAQUE</v>
          </cell>
          <cell r="H677" t="str">
            <v>PARAÑAQUE CITY</v>
          </cell>
          <cell r="I677" t="str">
            <v>PARAÑAQUE</v>
          </cell>
          <cell r="J677"/>
          <cell r="K677" t="str">
            <v>W/O ISSUE</v>
          </cell>
          <cell r="L677" t="str">
            <v>AVECO</v>
          </cell>
          <cell r="M677" t="str">
            <v>FCOMP</v>
          </cell>
          <cell r="N677" t="str">
            <v>RRG</v>
          </cell>
          <cell r="O677">
            <v>253.19759999999999</v>
          </cell>
          <cell r="P677"/>
          <cell r="Q677">
            <v>334.2</v>
          </cell>
          <cell r="R677">
            <v>209</v>
          </cell>
          <cell r="S677" t="str">
            <v>NEW</v>
          </cell>
          <cell r="T677">
            <v>1153796.97</v>
          </cell>
          <cell r="U677">
            <v>203918.68</v>
          </cell>
          <cell r="V677"/>
          <cell r="W677">
            <v>0</v>
          </cell>
          <cell r="X677">
            <v>45545.392800925925</v>
          </cell>
          <cell r="Y677">
            <v>45547.445833333331</v>
          </cell>
          <cell r="Z677">
            <v>45546</v>
          </cell>
          <cell r="AA677"/>
          <cell r="AB677">
            <v>45560.617361111108</v>
          </cell>
          <cell r="AC677"/>
          <cell r="AD677">
            <v>15.224560185182781</v>
          </cell>
          <cell r="AE677">
            <v>13.171527777776646</v>
          </cell>
          <cell r="AF677">
            <v>-45560.617361111108</v>
          </cell>
          <cell r="AG677">
            <v>45564.892800925925</v>
          </cell>
          <cell r="AH677">
            <v>45573.892800925925</v>
          </cell>
          <cell r="AI677">
            <v>45595.392800925925</v>
          </cell>
          <cell r="AJ677">
            <v>0.50748533950609276</v>
          </cell>
          <cell r="AK677">
            <v>-949.17952835648146</v>
          </cell>
          <cell r="AL677">
            <v>30</v>
          </cell>
          <cell r="AM677">
            <v>30</v>
          </cell>
          <cell r="AN677">
            <v>22.5</v>
          </cell>
          <cell r="AO677">
            <v>28.5</v>
          </cell>
          <cell r="AP677">
            <v>19.5</v>
          </cell>
          <cell r="AQ677">
            <v>48</v>
          </cell>
          <cell r="AR677">
            <v>38.400000000000006</v>
          </cell>
          <cell r="AS677">
            <v>33.400000000000006</v>
          </cell>
          <cell r="AT677">
            <v>45599.017361111109</v>
          </cell>
          <cell r="AU677">
            <v>45594.017361111109</v>
          </cell>
          <cell r="AV677"/>
          <cell r="AW677"/>
          <cell r="AX677"/>
          <cell r="AY677"/>
          <cell r="AZ677"/>
          <cell r="BA677"/>
          <cell r="BB677"/>
          <cell r="BC677"/>
          <cell r="BD677" t="str">
            <v>NO COC</v>
          </cell>
          <cell r="BE677"/>
          <cell r="BF677">
            <v>45563.617361111108</v>
          </cell>
          <cell r="BG677">
            <v>-270.61736111110804</v>
          </cell>
          <cell r="BH677"/>
          <cell r="BI677"/>
        </row>
        <row r="678">
          <cell r="E678" t="str">
            <v>X24041299339</v>
          </cell>
          <cell r="F678" t="str">
            <v>FILINVEST LAND INC.</v>
          </cell>
          <cell r="G678" t="str">
            <v>EAST SERVICE, ALABANG, MUNTINLUPA</v>
          </cell>
          <cell r="H678" t="str">
            <v>MUNTINLUPA CITY</v>
          </cell>
          <cell r="I678" t="str">
            <v>PARAÑAQUE</v>
          </cell>
          <cell r="J678" t="str">
            <v>for meter Oct 9, deficit kasi ng item 324</v>
          </cell>
          <cell r="K678" t="str">
            <v>W/O ISSUE</v>
          </cell>
          <cell r="L678" t="str">
            <v>POWERHOUSE</v>
          </cell>
          <cell r="M678" t="str">
            <v>FCOMP</v>
          </cell>
          <cell r="N678" t="str">
            <v>JSP</v>
          </cell>
          <cell r="O678">
            <v>498.8732</v>
          </cell>
          <cell r="P678"/>
          <cell r="Q678">
            <v>753.73</v>
          </cell>
          <cell r="R678">
            <v>1760</v>
          </cell>
          <cell r="S678" t="str">
            <v>NEW</v>
          </cell>
          <cell r="T678">
            <v>3209466.13</v>
          </cell>
          <cell r="U678">
            <v>401731.07</v>
          </cell>
          <cell r="V678">
            <v>36962.1</v>
          </cell>
          <cell r="W678">
            <v>9.2007073289103569E-2</v>
          </cell>
          <cell r="X678">
            <v>45546.371388888889</v>
          </cell>
          <cell r="Y678">
            <v>45551.606249999997</v>
          </cell>
          <cell r="Z678">
            <v>45548</v>
          </cell>
          <cell r="AA678"/>
          <cell r="AB678">
            <v>45570.347916666666</v>
          </cell>
          <cell r="AC678">
            <v>45877</v>
          </cell>
          <cell r="AD678">
            <v>23.976527777776937</v>
          </cell>
          <cell r="AE678">
            <v>18.741666666668607</v>
          </cell>
          <cell r="AF678">
            <v>306.6520833333343</v>
          </cell>
          <cell r="AG678">
            <v>45561.01844771242</v>
          </cell>
          <cell r="AH678">
            <v>45568.724330065357</v>
          </cell>
          <cell r="AI678">
            <v>45596.371388888889</v>
          </cell>
          <cell r="AJ678">
            <v>1.0190024305555199</v>
          </cell>
          <cell r="AK678">
            <v>5.5754924242424417</v>
          </cell>
          <cell r="AL678">
            <v>40</v>
          </cell>
          <cell r="AM678">
            <v>20</v>
          </cell>
          <cell r="AN678">
            <v>17.647058823529413</v>
          </cell>
          <cell r="AO678">
            <v>22.352941176470591</v>
          </cell>
          <cell r="AP678">
            <v>14.647058823529413</v>
          </cell>
          <cell r="AQ678">
            <v>55</v>
          </cell>
          <cell r="AR678">
            <v>44</v>
          </cell>
          <cell r="AS678">
            <v>39</v>
          </cell>
          <cell r="AT678">
            <v>45614.347916666666</v>
          </cell>
          <cell r="AU678">
            <v>45609.347916666666</v>
          </cell>
          <cell r="AV678"/>
          <cell r="AW678"/>
          <cell r="AX678"/>
          <cell r="AY678"/>
          <cell r="AZ678"/>
          <cell r="BA678"/>
          <cell r="BB678"/>
          <cell r="BC678"/>
          <cell r="BD678" t="str">
            <v>PAID</v>
          </cell>
          <cell r="BE678"/>
          <cell r="BF678">
            <v>45573.347916666666</v>
          </cell>
          <cell r="BG678">
            <v>-280.3479166666657</v>
          </cell>
          <cell r="BH678"/>
          <cell r="BI678"/>
        </row>
        <row r="679">
          <cell r="E679" t="str">
            <v>X24072771166</v>
          </cell>
          <cell r="F679" t="str">
            <v>DITO TELECOMMUNITY CORPORATION</v>
          </cell>
          <cell r="G679" t="str">
            <v>T. SISON, KATARUNGAN VILLAGE, MUNTINLUPA</v>
          </cell>
          <cell r="H679" t="str">
            <v>MUNTINLUPA CITY</v>
          </cell>
          <cell r="I679" t="str">
            <v>PARAÑAQUE</v>
          </cell>
          <cell r="J679"/>
          <cell r="K679" t="str">
            <v>W/O ISSUE</v>
          </cell>
          <cell r="L679" t="str">
            <v>POWERHOUSE</v>
          </cell>
          <cell r="M679" t="str">
            <v>FCOMP</v>
          </cell>
          <cell r="N679" t="str">
            <v>JSP</v>
          </cell>
          <cell r="O679">
            <v>93.151600000000002</v>
          </cell>
          <cell r="P679"/>
          <cell r="Q679">
            <v>124.13</v>
          </cell>
          <cell r="R679">
            <v>31</v>
          </cell>
          <cell r="S679" t="str">
            <v>NEW</v>
          </cell>
          <cell r="T679">
            <v>359974.45</v>
          </cell>
          <cell r="U679">
            <v>74635.41</v>
          </cell>
          <cell r="V679">
            <v>12852.18</v>
          </cell>
          <cell r="W679">
            <v>0.17219949619088312</v>
          </cell>
          <cell r="X679">
            <v>45547.360590277778</v>
          </cell>
          <cell r="Y679">
            <v>45551.612500000003</v>
          </cell>
          <cell r="Z679">
            <v>45548</v>
          </cell>
          <cell r="AA679"/>
          <cell r="AB679">
            <v>45567.537499999999</v>
          </cell>
          <cell r="AC679"/>
          <cell r="AD679">
            <v>20.176909722220444</v>
          </cell>
          <cell r="AE679">
            <v>15.924999999995634</v>
          </cell>
          <cell r="AF679">
            <v>-45567.537499999999</v>
          </cell>
          <cell r="AG679">
            <v>45568.567486829503</v>
          </cell>
          <cell r="AH679">
            <v>45578.022659243295</v>
          </cell>
          <cell r="AI679">
            <v>45597.360590277778</v>
          </cell>
          <cell r="AJ679">
            <v>0.62513929694913761</v>
          </cell>
          <cell r="AK679">
            <v>-1035.6258522727273</v>
          </cell>
          <cell r="AL679">
            <v>26</v>
          </cell>
          <cell r="AM679">
            <v>36</v>
          </cell>
          <cell r="AN679">
            <v>24.206896551724139</v>
          </cell>
          <cell r="AO679">
            <v>30.662068965517239</v>
          </cell>
          <cell r="AP679">
            <v>21.206896551724139</v>
          </cell>
          <cell r="AQ679">
            <v>44</v>
          </cell>
          <cell r="AR679">
            <v>35.200000000000003</v>
          </cell>
          <cell r="AS679">
            <v>30.200000000000003</v>
          </cell>
          <cell r="AT679">
            <v>45602.737499999996</v>
          </cell>
          <cell r="AU679">
            <v>45597.737499999996</v>
          </cell>
          <cell r="AV679"/>
          <cell r="AW679"/>
          <cell r="AX679"/>
          <cell r="AY679"/>
          <cell r="AZ679"/>
          <cell r="BA679"/>
          <cell r="BB679"/>
          <cell r="BC679"/>
          <cell r="BD679" t="str">
            <v>NO COC</v>
          </cell>
          <cell r="BE679" t="str">
            <v>PARTIALLY BILLED</v>
          </cell>
          <cell r="BF679">
            <v>45570.537499999999</v>
          </cell>
          <cell r="BG679">
            <v>-277.53749999999854</v>
          </cell>
          <cell r="BH679"/>
          <cell r="BI679"/>
        </row>
        <row r="680">
          <cell r="E680" t="str">
            <v>X23093585189</v>
          </cell>
          <cell r="F680" t="str">
            <v>GLOBE TELECOM, INC.</v>
          </cell>
          <cell r="G680" t="str">
            <v>SPINE, AYALA SOUTH VALE, BACOOR</v>
          </cell>
          <cell r="H680" t="str">
            <v>BACOOR CITY</v>
          </cell>
          <cell r="I680" t="str">
            <v>DASMA</v>
          </cell>
          <cell r="J680"/>
          <cell r="K680" t="str">
            <v>W/O ISSUE</v>
          </cell>
          <cell r="L680" t="str">
            <v>POWERHOUSE</v>
          </cell>
          <cell r="M680" t="str">
            <v>FCOMP</v>
          </cell>
          <cell r="N680" t="str">
            <v>JSP</v>
          </cell>
          <cell r="O680">
            <v>9.5408000000000008</v>
          </cell>
          <cell r="P680"/>
          <cell r="Q680">
            <v>13.05</v>
          </cell>
          <cell r="R680">
            <v>22</v>
          </cell>
          <cell r="S680" t="str">
            <v>NEW</v>
          </cell>
          <cell r="T680">
            <v>40057.15</v>
          </cell>
          <cell r="U680">
            <v>7682.95</v>
          </cell>
          <cell r="V680"/>
          <cell r="W680">
            <v>0</v>
          </cell>
          <cell r="X680">
            <v>45539.621527777781</v>
          </cell>
          <cell r="Y680">
            <v>45544.561805555553</v>
          </cell>
          <cell r="Z680">
            <v>45542</v>
          </cell>
          <cell r="AA680"/>
          <cell r="AB680">
            <v>45552.51666666667</v>
          </cell>
          <cell r="AC680"/>
          <cell r="AD680">
            <v>12.895138888889051</v>
          </cell>
          <cell r="AE680">
            <v>7.9548611111167702</v>
          </cell>
          <cell r="AF680">
            <v>-45552.51666666667</v>
          </cell>
          <cell r="AG680">
            <v>45558.395721326167</v>
          </cell>
          <cell r="AH680">
            <v>45567.202172939069</v>
          </cell>
          <cell r="AI680">
            <v>45589.621527777781</v>
          </cell>
          <cell r="AJ680">
            <v>0.44416589506173393</v>
          </cell>
          <cell r="AK680">
            <v>-1138.8129166666668</v>
          </cell>
          <cell r="AL680">
            <v>20</v>
          </cell>
          <cell r="AM680">
            <v>36</v>
          </cell>
          <cell r="AN680">
            <v>21.774193548387096</v>
          </cell>
          <cell r="AO680">
            <v>27.58064516129032</v>
          </cell>
          <cell r="AP680">
            <v>18.774193548387096</v>
          </cell>
          <cell r="AQ680">
            <v>40</v>
          </cell>
          <cell r="AR680">
            <v>32</v>
          </cell>
          <cell r="AS680">
            <v>27</v>
          </cell>
          <cell r="AT680">
            <v>45584.51666666667</v>
          </cell>
          <cell r="AU680">
            <v>45579.51666666667</v>
          </cell>
          <cell r="AV680"/>
          <cell r="AW680"/>
          <cell r="AX680"/>
          <cell r="AY680"/>
          <cell r="AZ680"/>
          <cell r="BA680"/>
          <cell r="BB680"/>
          <cell r="BC680"/>
          <cell r="BD680" t="str">
            <v>NO COC</v>
          </cell>
          <cell r="BE680"/>
          <cell r="BF680">
            <v>45555.51666666667</v>
          </cell>
          <cell r="BG680">
            <v>-262.51666666667006</v>
          </cell>
          <cell r="BH680"/>
          <cell r="BI680"/>
        </row>
        <row r="681">
          <cell r="E681" t="str">
            <v>X24051564369</v>
          </cell>
          <cell r="F681" t="str">
            <v>SUBSEA SERVICES INC.,</v>
          </cell>
          <cell r="G681" t="str">
            <v>MOLINO, NIOG III, BACOOR</v>
          </cell>
          <cell r="H681" t="str">
            <v>BACOOR CITY</v>
          </cell>
          <cell r="I681" t="str">
            <v>DASMA</v>
          </cell>
          <cell r="J681"/>
          <cell r="K681" t="str">
            <v>W/O ISSUE</v>
          </cell>
          <cell r="L681" t="str">
            <v>POWERHOUSE</v>
          </cell>
          <cell r="M681" t="str">
            <v>FCOMP</v>
          </cell>
          <cell r="N681" t="str">
            <v>JSP</v>
          </cell>
          <cell r="O681">
            <v>7.79</v>
          </cell>
          <cell r="P681"/>
          <cell r="Q681">
            <v>10.47</v>
          </cell>
          <cell r="R681">
            <v>0</v>
          </cell>
          <cell r="S681" t="str">
            <v>TERMINATION</v>
          </cell>
          <cell r="T681">
            <v>20645.93</v>
          </cell>
          <cell r="U681">
            <v>6273.1</v>
          </cell>
          <cell r="V681"/>
          <cell r="W681">
            <v>0</v>
          </cell>
          <cell r="X681">
            <v>45422.392361111109</v>
          </cell>
          <cell r="Y681">
            <v>45426.623611111114</v>
          </cell>
          <cell r="Z681">
            <v>45422</v>
          </cell>
          <cell r="AA681"/>
          <cell r="AB681">
            <v>45437.4375</v>
          </cell>
          <cell r="AC681"/>
          <cell r="AD681">
            <v>15.045138888890506</v>
          </cell>
          <cell r="AE681">
            <v>10.81388888888614</v>
          </cell>
          <cell r="AF681">
            <v>-45437.4375</v>
          </cell>
          <cell r="AG681">
            <v>45441.166554659496</v>
          </cell>
          <cell r="AH681">
            <v>45449.973006272397</v>
          </cell>
          <cell r="AI681">
            <v>45472.392361111109</v>
          </cell>
          <cell r="AJ681">
            <v>0.5182214506173396</v>
          </cell>
          <cell r="AK681">
            <v>-1135.9359374999999</v>
          </cell>
          <cell r="AL681">
            <v>20</v>
          </cell>
          <cell r="AM681">
            <v>36</v>
          </cell>
          <cell r="AN681">
            <v>21.774193548387096</v>
          </cell>
          <cell r="AO681">
            <v>27.58064516129032</v>
          </cell>
          <cell r="AP681">
            <v>18.774193548387096</v>
          </cell>
          <cell r="AQ681">
            <v>40</v>
          </cell>
          <cell r="AR681">
            <v>32</v>
          </cell>
          <cell r="AS681">
            <v>27</v>
          </cell>
          <cell r="AT681">
            <v>45469.4375</v>
          </cell>
          <cell r="AU681">
            <v>45464.4375</v>
          </cell>
          <cell r="AV681"/>
          <cell r="AW681"/>
          <cell r="AX681"/>
          <cell r="AY681"/>
          <cell r="AZ681"/>
          <cell r="BA681"/>
          <cell r="BB681"/>
          <cell r="BC681"/>
          <cell r="BD681" t="str">
            <v>NO COC</v>
          </cell>
          <cell r="BE681"/>
          <cell r="BF681">
            <v>45440.4375</v>
          </cell>
          <cell r="BG681">
            <v>-147.4375</v>
          </cell>
          <cell r="BH681"/>
          <cell r="BI681"/>
        </row>
        <row r="682">
          <cell r="E682" t="str">
            <v>X24020639649</v>
          </cell>
          <cell r="F682" t="str">
            <v>DAMIEN RAYMOND HONG TY</v>
          </cell>
          <cell r="G682" t="str">
            <v>LANAO, MARINA SUBD, PARANAQUE</v>
          </cell>
          <cell r="H682" t="str">
            <v>PARAÑAQUE CITY</v>
          </cell>
          <cell r="I682" t="str">
            <v>PARAÑAQUE</v>
          </cell>
          <cell r="J682"/>
          <cell r="K682"/>
          <cell r="L682" t="str">
            <v>POWERHOUSE</v>
          </cell>
          <cell r="M682" t="str">
            <v>FCOMP</v>
          </cell>
          <cell r="N682" t="str">
            <v>JSP</v>
          </cell>
          <cell r="O682">
            <v>7.669999999999999</v>
          </cell>
          <cell r="P682"/>
          <cell r="Q682">
            <v>10.63</v>
          </cell>
          <cell r="R682">
            <v>0</v>
          </cell>
          <cell r="S682" t="str">
            <v>TERMINATION</v>
          </cell>
          <cell r="T682">
            <v>17826.79</v>
          </cell>
          <cell r="U682">
            <v>6164.25</v>
          </cell>
          <cell r="V682"/>
          <cell r="W682">
            <v>0</v>
          </cell>
          <cell r="X682">
            <v>45376.672222222223</v>
          </cell>
          <cell r="Y682">
            <v>45377.447916666664</v>
          </cell>
          <cell r="Z682">
            <v>45377</v>
          </cell>
          <cell r="AA682"/>
          <cell r="AB682">
            <v>45378.534722222219</v>
          </cell>
          <cell r="AC682"/>
          <cell r="AD682">
            <v>1.8624999999956344</v>
          </cell>
          <cell r="AE682">
            <v>1.0868055555547471</v>
          </cell>
          <cell r="AF682">
            <v>-45378.534722222219</v>
          </cell>
          <cell r="AG682">
            <v>45395.44641577061</v>
          </cell>
          <cell r="AH682">
            <v>45404.252867383511</v>
          </cell>
          <cell r="AI682">
            <v>45426.672222222223</v>
          </cell>
          <cell r="AJ682">
            <v>6.4152777777627401E-2</v>
          </cell>
          <cell r="AK682">
            <v>-1134.4633680555555</v>
          </cell>
          <cell r="AL682">
            <v>20</v>
          </cell>
          <cell r="AM682">
            <v>36</v>
          </cell>
          <cell r="AN682">
            <v>21.774193548387096</v>
          </cell>
          <cell r="AO682">
            <v>27.58064516129032</v>
          </cell>
          <cell r="AP682">
            <v>18.774193548387096</v>
          </cell>
          <cell r="AQ682">
            <v>40</v>
          </cell>
          <cell r="AR682">
            <v>32</v>
          </cell>
          <cell r="AS682">
            <v>27</v>
          </cell>
          <cell r="AT682">
            <v>45410.534722222219</v>
          </cell>
          <cell r="AU682">
            <v>45405.534722222219</v>
          </cell>
          <cell r="AV682"/>
          <cell r="AW682"/>
          <cell r="AX682"/>
          <cell r="AY682"/>
          <cell r="AZ682"/>
          <cell r="BA682"/>
          <cell r="BB682"/>
          <cell r="BC682"/>
          <cell r="BD682" t="str">
            <v>NO COC</v>
          </cell>
          <cell r="BE682"/>
          <cell r="BF682">
            <v>45381.534722222219</v>
          </cell>
          <cell r="BG682">
            <v>-88.534722222218988</v>
          </cell>
          <cell r="BH682"/>
          <cell r="BI682"/>
        </row>
        <row r="683">
          <cell r="E683" t="str">
            <v>X23030929030</v>
          </cell>
          <cell r="F683" t="str">
            <v>DITO TELECOMMUNITY CORPORATION</v>
          </cell>
          <cell r="G683" t="str">
            <v>EDISON, EDISON INDUSTRIAL COMPLEX, PARANAQUE</v>
          </cell>
          <cell r="H683" t="str">
            <v>PARAÑAQUE CITY</v>
          </cell>
          <cell r="I683" t="str">
            <v>PARAÑAQUE</v>
          </cell>
          <cell r="J683" t="str">
            <v>for completion Aug 31</v>
          </cell>
          <cell r="K683" t="str">
            <v>W/O ISSUE</v>
          </cell>
          <cell r="L683" t="str">
            <v>POWERHOUSE</v>
          </cell>
          <cell r="M683" t="str">
            <v>FCOMP</v>
          </cell>
          <cell r="N683" t="str">
            <v>JSP</v>
          </cell>
          <cell r="O683">
            <v>4.9233000000000002</v>
          </cell>
          <cell r="P683"/>
          <cell r="Q683">
            <v>6.73</v>
          </cell>
          <cell r="R683">
            <v>31</v>
          </cell>
          <cell r="S683" t="str">
            <v>NEW</v>
          </cell>
          <cell r="T683">
            <v>32793.199999999997</v>
          </cell>
          <cell r="U683">
            <v>3964.62</v>
          </cell>
          <cell r="V683"/>
          <cell r="W683">
            <v>0</v>
          </cell>
          <cell r="X683">
            <v>45526.680555555555</v>
          </cell>
          <cell r="Y683">
            <v>45533.349305555559</v>
          </cell>
          <cell r="Z683">
            <v>45531</v>
          </cell>
          <cell r="AA683"/>
          <cell r="AB683">
            <v>45535.409722222219</v>
          </cell>
          <cell r="AC683"/>
          <cell r="AD683">
            <v>8.7291666666642413</v>
          </cell>
          <cell r="AE683">
            <v>2.0604166666598758</v>
          </cell>
          <cell r="AF683">
            <v>-45535.409722222219</v>
          </cell>
          <cell r="AG683">
            <v>45545.454749103941</v>
          </cell>
          <cell r="AH683">
            <v>45554.261200716843</v>
          </cell>
          <cell r="AI683">
            <v>45576.680555555555</v>
          </cell>
          <cell r="AJ683">
            <v>0.3006712962962127</v>
          </cell>
          <cell r="AK683">
            <v>-1138.3852430555555</v>
          </cell>
          <cell r="AL683">
            <v>20</v>
          </cell>
          <cell r="AM683">
            <v>36</v>
          </cell>
          <cell r="AN683">
            <v>21.774193548387096</v>
          </cell>
          <cell r="AO683">
            <v>27.58064516129032</v>
          </cell>
          <cell r="AP683">
            <v>18.774193548387096</v>
          </cell>
          <cell r="AQ683">
            <v>40</v>
          </cell>
          <cell r="AR683">
            <v>32</v>
          </cell>
          <cell r="AS683">
            <v>27</v>
          </cell>
          <cell r="AT683">
            <v>45567.409722222219</v>
          </cell>
          <cell r="AU683">
            <v>45562.409722222219</v>
          </cell>
          <cell r="AV683"/>
          <cell r="AW683"/>
          <cell r="AX683"/>
          <cell r="AY683"/>
          <cell r="AZ683"/>
          <cell r="BA683"/>
          <cell r="BB683"/>
          <cell r="BC683"/>
          <cell r="BD683" t="str">
            <v>NO COC</v>
          </cell>
          <cell r="BE683"/>
          <cell r="BF683">
            <v>45538.409722222219</v>
          </cell>
          <cell r="BG683">
            <v>-245.40972222221899</v>
          </cell>
          <cell r="BH683"/>
          <cell r="BI683"/>
        </row>
        <row r="684">
          <cell r="E684" t="str">
            <v>X24083041540</v>
          </cell>
          <cell r="F684" t="str">
            <v>FIL-GARTE CONSTRUCTION AND DEVELOPMENT CORPORATION</v>
          </cell>
          <cell r="G684" t="str">
            <v>GEN. TIRONA, DULONG BAYAN, BACOOR</v>
          </cell>
          <cell r="H684" t="str">
            <v>BACOOR CITY</v>
          </cell>
          <cell r="I684" t="str">
            <v>DASMA</v>
          </cell>
          <cell r="J684"/>
          <cell r="K684"/>
          <cell r="L684" t="str">
            <v>POWERHOUSE</v>
          </cell>
          <cell r="M684" t="str">
            <v>FCOMP</v>
          </cell>
          <cell r="N684" t="str">
            <v>JSP</v>
          </cell>
          <cell r="O684">
            <v>7.52</v>
          </cell>
          <cell r="P684"/>
          <cell r="Q684">
            <v>10.1</v>
          </cell>
          <cell r="R684">
            <v>0</v>
          </cell>
          <cell r="S684" t="str">
            <v>TERMINATION</v>
          </cell>
          <cell r="T684">
            <v>20282.78</v>
          </cell>
          <cell r="U684">
            <v>6055.69</v>
          </cell>
          <cell r="V684"/>
          <cell r="W684">
            <v>0</v>
          </cell>
          <cell r="X684">
            <v>45517.666666666664</v>
          </cell>
          <cell r="Y684">
            <v>45520.640277777777</v>
          </cell>
          <cell r="Z684">
            <v>45525</v>
          </cell>
          <cell r="AA684"/>
          <cell r="AB684">
            <v>45533.543055555558</v>
          </cell>
          <cell r="AC684"/>
          <cell r="AD684">
            <v>15.876388888893416</v>
          </cell>
          <cell r="AE684">
            <v>12.902777777781012</v>
          </cell>
          <cell r="AF684">
            <v>-45533.543055555558</v>
          </cell>
          <cell r="AG684">
            <v>45536.440860215051</v>
          </cell>
          <cell r="AH684">
            <v>45545.247311827952</v>
          </cell>
          <cell r="AI684">
            <v>45567.666666666664</v>
          </cell>
          <cell r="AJ684">
            <v>0.54685339506188435</v>
          </cell>
          <cell r="AK684">
            <v>-1138.3385763888889</v>
          </cell>
          <cell r="AL684">
            <v>20</v>
          </cell>
          <cell r="AM684">
            <v>36</v>
          </cell>
          <cell r="AN684">
            <v>21.774193548387096</v>
          </cell>
          <cell r="AO684">
            <v>27.58064516129032</v>
          </cell>
          <cell r="AP684">
            <v>18.774193548387096</v>
          </cell>
          <cell r="AQ684">
            <v>40</v>
          </cell>
          <cell r="AR684">
            <v>32</v>
          </cell>
          <cell r="AS684">
            <v>27</v>
          </cell>
          <cell r="AT684">
            <v>45565.543055555558</v>
          </cell>
          <cell r="AU684">
            <v>45560.543055555558</v>
          </cell>
          <cell r="AV684"/>
          <cell r="AW684"/>
          <cell r="AX684"/>
          <cell r="AY684"/>
          <cell r="AZ684"/>
          <cell r="BA684"/>
          <cell r="BB684"/>
          <cell r="BC684"/>
          <cell r="BD684" t="str">
            <v>NO COC</v>
          </cell>
          <cell r="BE684"/>
          <cell r="BF684">
            <v>45536.543055555558</v>
          </cell>
          <cell r="BG684">
            <v>-243.54305555555766</v>
          </cell>
          <cell r="BH684"/>
          <cell r="BI684"/>
        </row>
        <row r="685">
          <cell r="E685" t="str">
            <v>X24051811823</v>
          </cell>
          <cell r="F685" t="str">
            <v>LILIBETH L CHAN</v>
          </cell>
          <cell r="G685" t="str">
            <v>DR. A SANTOS, SAN DIONISIO, PARANAQUE</v>
          </cell>
          <cell r="H685" t="str">
            <v>PARAÑAQUE CITY</v>
          </cell>
          <cell r="I685" t="str">
            <v>PARAÑAQUE</v>
          </cell>
          <cell r="J685"/>
          <cell r="K685"/>
          <cell r="L685" t="str">
            <v>POWERHOUSE</v>
          </cell>
          <cell r="M685" t="str">
            <v>FCOMP</v>
          </cell>
          <cell r="N685" t="str">
            <v>JSP</v>
          </cell>
          <cell r="O685">
            <v>7.45</v>
          </cell>
          <cell r="P685"/>
          <cell r="Q685">
            <v>10.199999999999999</v>
          </cell>
          <cell r="R685">
            <v>0</v>
          </cell>
          <cell r="S685" t="str">
            <v>MODIFICATION</v>
          </cell>
          <cell r="T685">
            <v>21738.400000000001</v>
          </cell>
          <cell r="U685">
            <v>5999.14</v>
          </cell>
          <cell r="V685"/>
          <cell r="W685">
            <v>0</v>
          </cell>
          <cell r="X685">
            <v>45496.569444444445</v>
          </cell>
          <cell r="Y685">
            <v>45503.600694444445</v>
          </cell>
          <cell r="Z685">
            <v>45504</v>
          </cell>
          <cell r="AA685"/>
          <cell r="AB685">
            <v>45560.724999999999</v>
          </cell>
          <cell r="AC685"/>
          <cell r="AD685">
            <v>64.155555555553292</v>
          </cell>
          <cell r="AE685">
            <v>57.124305555553292</v>
          </cell>
          <cell r="AF685">
            <v>-45560.724999999999</v>
          </cell>
          <cell r="AG685">
            <v>45515.343637992832</v>
          </cell>
          <cell r="AH685">
            <v>45524.150089605733</v>
          </cell>
          <cell r="AI685">
            <v>45546.569444444445</v>
          </cell>
          <cell r="AJ685">
            <v>2.2098024691357243</v>
          </cell>
          <cell r="AK685">
            <v>-1139.0181250000001</v>
          </cell>
          <cell r="AL685">
            <v>20</v>
          </cell>
          <cell r="AM685">
            <v>36</v>
          </cell>
          <cell r="AN685">
            <v>21.774193548387096</v>
          </cell>
          <cell r="AO685">
            <v>27.58064516129032</v>
          </cell>
          <cell r="AP685">
            <v>18.774193548387096</v>
          </cell>
          <cell r="AQ685">
            <v>40</v>
          </cell>
          <cell r="AR685">
            <v>32</v>
          </cell>
          <cell r="AS685">
            <v>27</v>
          </cell>
          <cell r="AT685">
            <v>45592.724999999999</v>
          </cell>
          <cell r="AU685">
            <v>45587.724999999999</v>
          </cell>
          <cell r="AV685"/>
          <cell r="AW685"/>
          <cell r="AX685"/>
          <cell r="AY685"/>
          <cell r="AZ685"/>
          <cell r="BA685"/>
          <cell r="BB685"/>
          <cell r="BC685"/>
          <cell r="BD685" t="str">
            <v>NO COC</v>
          </cell>
          <cell r="BE685"/>
          <cell r="BF685">
            <v>45563.724999999999</v>
          </cell>
          <cell r="BG685">
            <v>-270.72499999999854</v>
          </cell>
          <cell r="BH685"/>
          <cell r="BI685"/>
        </row>
        <row r="686">
          <cell r="E686" t="str">
            <v>X24030797733</v>
          </cell>
          <cell r="F686" t="str">
            <v>ARDONUEL T. BAUTISTA</v>
          </cell>
          <cell r="G686" t="str">
            <v>BLOCK 20, SOLVIENTO VILLAS PH 2, BACOOR</v>
          </cell>
          <cell r="H686" t="str">
            <v>BACOOR CITY</v>
          </cell>
          <cell r="I686" t="str">
            <v>DASMA</v>
          </cell>
          <cell r="J686" t="str">
            <v xml:space="preserve">On Going Execution 
SOLVIENTO VILLAS Projects  </v>
          </cell>
          <cell r="K686" t="str">
            <v>W/O ISSUE</v>
          </cell>
          <cell r="L686" t="str">
            <v>AVECO</v>
          </cell>
          <cell r="M686" t="str">
            <v>FCOMP</v>
          </cell>
          <cell r="N686" t="str">
            <v>RRG</v>
          </cell>
          <cell r="O686">
            <v>25.27</v>
          </cell>
          <cell r="P686"/>
          <cell r="Q686">
            <v>35.08</v>
          </cell>
          <cell r="R686">
            <v>1.5</v>
          </cell>
          <cell r="S686" t="str">
            <v>NEW</v>
          </cell>
          <cell r="T686">
            <v>51625.95</v>
          </cell>
          <cell r="U686">
            <v>20349.990000000002</v>
          </cell>
          <cell r="V686"/>
          <cell r="W686">
            <v>0</v>
          </cell>
          <cell r="X686">
            <v>45561.677465277775</v>
          </cell>
          <cell r="Y686">
            <v>45566.40625</v>
          </cell>
          <cell r="Z686">
            <v>45563</v>
          </cell>
          <cell r="AA686"/>
          <cell r="AB686">
            <v>45632</v>
          </cell>
          <cell r="AC686"/>
          <cell r="AD686">
            <v>70.3225347222251</v>
          </cell>
          <cell r="AE686">
            <v>65.59375</v>
          </cell>
          <cell r="AF686">
            <v>-45632</v>
          </cell>
          <cell r="AG686">
            <v>45580.451658826161</v>
          </cell>
          <cell r="AH686">
            <v>45589.258110439063</v>
          </cell>
          <cell r="AI686">
            <v>45611.677465277775</v>
          </cell>
          <cell r="AJ686">
            <v>2.4222206404321978</v>
          </cell>
          <cell r="AK686">
            <v>-1140.8</v>
          </cell>
          <cell r="AL686">
            <v>20</v>
          </cell>
          <cell r="AM686">
            <v>36</v>
          </cell>
          <cell r="AN686">
            <v>21.774193548387096</v>
          </cell>
          <cell r="AO686">
            <v>27.58064516129032</v>
          </cell>
          <cell r="AP686">
            <v>18.774193548387096</v>
          </cell>
          <cell r="AQ686">
            <v>40</v>
          </cell>
          <cell r="AR686">
            <v>32</v>
          </cell>
          <cell r="AS686">
            <v>27</v>
          </cell>
          <cell r="AT686">
            <v>45664</v>
          </cell>
          <cell r="AU686">
            <v>45659</v>
          </cell>
          <cell r="AV686"/>
          <cell r="AW686"/>
          <cell r="AX686"/>
          <cell r="AY686"/>
          <cell r="AZ686"/>
          <cell r="BA686"/>
          <cell r="BB686"/>
          <cell r="BC686"/>
          <cell r="BD686" t="str">
            <v>NO COC</v>
          </cell>
          <cell r="BE686"/>
          <cell r="BF686">
            <v>45635</v>
          </cell>
          <cell r="BG686">
            <v>-342</v>
          </cell>
          <cell r="BH686"/>
          <cell r="BI686"/>
        </row>
        <row r="687">
          <cell r="E687" t="str">
            <v>X24051505300</v>
          </cell>
          <cell r="F687" t="str">
            <v>TEODORO GUALBERTO TIU</v>
          </cell>
          <cell r="G687" t="str">
            <v>PACIFIC, MARINA SUBD, PARANAQUE</v>
          </cell>
          <cell r="H687" t="str">
            <v>PARAÑAQUE CITY</v>
          </cell>
          <cell r="I687" t="str">
            <v>PARAÑAQUE</v>
          </cell>
          <cell r="J687" t="str">
            <v>RTPI June 7</v>
          </cell>
          <cell r="K687" t="str">
            <v>W/O ISSUE</v>
          </cell>
          <cell r="L687" t="str">
            <v>POWERHOUSE</v>
          </cell>
          <cell r="M687" t="str">
            <v>FCOMP</v>
          </cell>
          <cell r="N687" t="str">
            <v>JSP</v>
          </cell>
          <cell r="O687">
            <v>7.1760000000000002</v>
          </cell>
          <cell r="P687"/>
          <cell r="Q687">
            <v>9.6</v>
          </cell>
          <cell r="R687">
            <v>0</v>
          </cell>
          <cell r="S687" t="str">
            <v>NEW</v>
          </cell>
          <cell r="T687">
            <v>17483.689999999999</v>
          </cell>
          <cell r="U687">
            <v>5778.67</v>
          </cell>
          <cell r="V687"/>
          <cell r="W687">
            <v>0</v>
          </cell>
          <cell r="X687">
            <v>45419.308333333334</v>
          </cell>
          <cell r="Y687">
            <v>45422.63490740741</v>
          </cell>
          <cell r="Z687">
            <v>45421</v>
          </cell>
          <cell r="AA687"/>
          <cell r="AB687">
            <v>45450.597916666666</v>
          </cell>
          <cell r="AC687"/>
          <cell r="AD687">
            <v>31.289583333331393</v>
          </cell>
          <cell r="AE687">
            <v>27.963009259256069</v>
          </cell>
          <cell r="AF687">
            <v>-45450.597916666666</v>
          </cell>
          <cell r="AG687">
            <v>45438.082526881721</v>
          </cell>
          <cell r="AH687">
            <v>45446.888978494622</v>
          </cell>
          <cell r="AI687">
            <v>45469.308333333334</v>
          </cell>
          <cell r="AJ687">
            <v>1.0777523148147479</v>
          </cell>
          <cell r="AK687">
            <v>-1136.2649479166666</v>
          </cell>
          <cell r="AL687">
            <v>20</v>
          </cell>
          <cell r="AM687">
            <v>36</v>
          </cell>
          <cell r="AN687">
            <v>21.774193548387096</v>
          </cell>
          <cell r="AO687">
            <v>27.58064516129032</v>
          </cell>
          <cell r="AP687">
            <v>18.774193548387096</v>
          </cell>
          <cell r="AQ687">
            <v>40</v>
          </cell>
          <cell r="AR687">
            <v>32</v>
          </cell>
          <cell r="AS687">
            <v>27</v>
          </cell>
          <cell r="AT687">
            <v>45482.597916666666</v>
          </cell>
          <cell r="AU687">
            <v>45477.597916666666</v>
          </cell>
          <cell r="AV687"/>
          <cell r="AW687"/>
          <cell r="AX687"/>
          <cell r="AY687"/>
          <cell r="AZ687"/>
          <cell r="BA687"/>
          <cell r="BB687"/>
          <cell r="BC687"/>
          <cell r="BD687" t="str">
            <v>NO COC</v>
          </cell>
          <cell r="BE687"/>
          <cell r="BF687">
            <v>45453.597916666666</v>
          </cell>
          <cell r="BG687">
            <v>-160.5979166666657</v>
          </cell>
          <cell r="BH687"/>
          <cell r="BI687"/>
        </row>
        <row r="688">
          <cell r="E688" t="str">
            <v>X23124781880</v>
          </cell>
          <cell r="F688" t="str">
            <v>MONALI FOODS OPC</v>
          </cell>
          <cell r="G688" t="str">
            <v>GEN. EVANGELISTA, POBLACION, BACOOR</v>
          </cell>
          <cell r="H688" t="str">
            <v>BACOOR CITY</v>
          </cell>
          <cell r="I688" t="str">
            <v>DASMA</v>
          </cell>
          <cell r="J688" t="str">
            <v>SSP March 23</v>
          </cell>
          <cell r="K688" t="str">
            <v>W/O ISSUE</v>
          </cell>
          <cell r="L688" t="str">
            <v>POWERHOUSE</v>
          </cell>
          <cell r="M688" t="str">
            <v>FCOMP</v>
          </cell>
          <cell r="N688" t="str">
            <v>JSP</v>
          </cell>
          <cell r="O688">
            <v>2.6500000000000004</v>
          </cell>
          <cell r="P688"/>
          <cell r="Q688">
            <v>10.050000000000001</v>
          </cell>
          <cell r="R688">
            <v>20</v>
          </cell>
          <cell r="S688" t="str">
            <v>NEW</v>
          </cell>
          <cell r="T688">
            <v>32687.9</v>
          </cell>
          <cell r="U688">
            <v>5720.01</v>
          </cell>
          <cell r="V688"/>
          <cell r="W688">
            <v>0</v>
          </cell>
          <cell r="X688">
            <v>45359.71597222222</v>
          </cell>
          <cell r="Y688">
            <v>45365.581134259257</v>
          </cell>
          <cell r="Z688">
            <v>45365</v>
          </cell>
          <cell r="AA688"/>
          <cell r="AB688">
            <v>45374.305555555555</v>
          </cell>
          <cell r="AC688"/>
          <cell r="AD688">
            <v>14.589583333334303</v>
          </cell>
          <cell r="AE688">
            <v>8.7244212962978054</v>
          </cell>
          <cell r="AF688">
            <v>-45374.305555555555</v>
          </cell>
          <cell r="AG688">
            <v>45378.490165770607</v>
          </cell>
          <cell r="AH688">
            <v>45387.296617383508</v>
          </cell>
          <cell r="AI688">
            <v>45409.71597222222</v>
          </cell>
          <cell r="AJ688">
            <v>0.50253009259262593</v>
          </cell>
          <cell r="AK688">
            <v>-1134.3576388888889</v>
          </cell>
          <cell r="AL688">
            <v>20</v>
          </cell>
          <cell r="AM688">
            <v>36</v>
          </cell>
          <cell r="AN688">
            <v>21.774193548387096</v>
          </cell>
          <cell r="AO688">
            <v>27.58064516129032</v>
          </cell>
          <cell r="AP688">
            <v>18.774193548387096</v>
          </cell>
          <cell r="AQ688">
            <v>40</v>
          </cell>
          <cell r="AR688">
            <v>32</v>
          </cell>
          <cell r="AS688">
            <v>27</v>
          </cell>
          <cell r="AT688">
            <v>45406.305555555555</v>
          </cell>
          <cell r="AU688">
            <v>45401.305555555555</v>
          </cell>
          <cell r="AV688"/>
          <cell r="AW688"/>
          <cell r="AX688"/>
          <cell r="AY688"/>
          <cell r="AZ688"/>
          <cell r="BA688"/>
          <cell r="BB688"/>
          <cell r="BC688"/>
          <cell r="BD688" t="str">
            <v>NO COC</v>
          </cell>
          <cell r="BE688"/>
          <cell r="BF688">
            <v>45377.305555555555</v>
          </cell>
          <cell r="BG688">
            <v>-84.305555555554747</v>
          </cell>
          <cell r="BH688"/>
          <cell r="BI688"/>
        </row>
        <row r="689">
          <cell r="E689" t="str">
            <v>R23659305</v>
          </cell>
          <cell r="F689" t="str">
            <v>ARCEGA, ROGELIO S.,</v>
          </cell>
          <cell r="G689" t="str">
            <v>LAMIO, CAMELLA SPV CENTRAL PH 3, BACOOR</v>
          </cell>
          <cell r="H689" t="str">
            <v>BACOOR CITY</v>
          </cell>
          <cell r="I689" t="str">
            <v>DASMA</v>
          </cell>
          <cell r="J689"/>
          <cell r="K689"/>
          <cell r="L689" t="str">
            <v>AVECO</v>
          </cell>
          <cell r="M689" t="str">
            <v>FCOMP</v>
          </cell>
          <cell r="N689" t="str">
            <v>RRG</v>
          </cell>
          <cell r="O689">
            <v>4.3499999999999996</v>
          </cell>
          <cell r="P689"/>
          <cell r="Q689">
            <v>8.57</v>
          </cell>
          <cell r="R689">
            <v>0</v>
          </cell>
          <cell r="S689" t="str">
            <v>RELOC</v>
          </cell>
          <cell r="T689">
            <v>25998.31</v>
          </cell>
          <cell r="U689">
            <v>3502.93</v>
          </cell>
          <cell r="V689"/>
          <cell r="W689">
            <v>0</v>
          </cell>
          <cell r="X689">
            <v>45565.731249999997</v>
          </cell>
          <cell r="Y689">
            <v>45569.517361111109</v>
          </cell>
          <cell r="Z689">
            <v>45567</v>
          </cell>
          <cell r="AA689"/>
          <cell r="AB689">
            <v>45593.304166666669</v>
          </cell>
          <cell r="AC689"/>
          <cell r="AD689">
            <v>27.572916666671517</v>
          </cell>
          <cell r="AE689">
            <v>23.786805555559113</v>
          </cell>
          <cell r="AF689">
            <v>-45593.304166666669</v>
          </cell>
          <cell r="AG689">
            <v>45584.505443548383</v>
          </cell>
          <cell r="AH689">
            <v>45593.311895161285</v>
          </cell>
          <cell r="AI689">
            <v>45615.731249999997</v>
          </cell>
          <cell r="AJ689">
            <v>0.94973379629646337</v>
          </cell>
          <cell r="AK689">
            <v>-1139.8326041666667</v>
          </cell>
          <cell r="AL689">
            <v>20</v>
          </cell>
          <cell r="AM689">
            <v>36</v>
          </cell>
          <cell r="AN689">
            <v>21.774193548387096</v>
          </cell>
          <cell r="AO689">
            <v>27.58064516129032</v>
          </cell>
          <cell r="AP689">
            <v>18.774193548387096</v>
          </cell>
          <cell r="AQ689">
            <v>40</v>
          </cell>
          <cell r="AR689">
            <v>32</v>
          </cell>
          <cell r="AS689">
            <v>27</v>
          </cell>
          <cell r="AT689">
            <v>45625.304166666669</v>
          </cell>
          <cell r="AU689">
            <v>45620.304166666669</v>
          </cell>
          <cell r="AV689"/>
          <cell r="AW689"/>
          <cell r="AX689"/>
          <cell r="AY689"/>
          <cell r="AZ689"/>
          <cell r="BA689"/>
          <cell r="BB689"/>
          <cell r="BC689"/>
          <cell r="BD689" t="str">
            <v>NO COC</v>
          </cell>
          <cell r="BE689"/>
          <cell r="BF689">
            <v>45596.304166666669</v>
          </cell>
          <cell r="BG689">
            <v>-303.30416666666861</v>
          </cell>
          <cell r="BH689"/>
          <cell r="BI689"/>
        </row>
        <row r="690">
          <cell r="E690" t="str">
            <v>X24083287790</v>
          </cell>
          <cell r="F690" t="str">
            <v>GERALDINE CLARA REYES VELASQUEZ</v>
          </cell>
          <cell r="G690" t="str">
            <v>HABENARIA, PACIFIC VILL, MUNTINLUPA</v>
          </cell>
          <cell r="H690" t="str">
            <v>MUNTINLUPA CITY</v>
          </cell>
          <cell r="I690" t="str">
            <v>PARAÑAQUE</v>
          </cell>
          <cell r="J690"/>
          <cell r="K690" t="str">
            <v>W/O ISSUE</v>
          </cell>
          <cell r="L690" t="str">
            <v>POWERHOUSE</v>
          </cell>
          <cell r="M690" t="str">
            <v>FCOMP</v>
          </cell>
          <cell r="N690" t="str">
            <v>JMM</v>
          </cell>
          <cell r="O690">
            <v>68.811300000000003</v>
          </cell>
          <cell r="P690"/>
          <cell r="Q690">
            <v>99.95</v>
          </cell>
          <cell r="R690">
            <v>105</v>
          </cell>
          <cell r="S690" t="str">
            <v>NEW</v>
          </cell>
          <cell r="T690">
            <v>416790.41</v>
          </cell>
          <cell r="U690">
            <v>55412.14</v>
          </cell>
          <cell r="V690"/>
          <cell r="W690">
            <v>0</v>
          </cell>
          <cell r="X690">
            <v>45566.578472222223</v>
          </cell>
          <cell r="Y690">
            <v>45569.591666666667</v>
          </cell>
          <cell r="Z690">
            <v>45570</v>
          </cell>
          <cell r="AA690"/>
          <cell r="AB690">
            <v>45623.517361111109</v>
          </cell>
          <cell r="AC690"/>
          <cell r="AD690">
            <v>56.93888888888614</v>
          </cell>
          <cell r="AE690">
            <v>53.925694444442343</v>
          </cell>
          <cell r="AF690">
            <v>-45623.517361111109</v>
          </cell>
          <cell r="AG690">
            <v>45585.057071444011</v>
          </cell>
          <cell r="AH690">
            <v>45593.78469790316</v>
          </cell>
          <cell r="AI690">
            <v>45616.578472222223</v>
          </cell>
          <cell r="AJ690">
            <v>1.988219353864638</v>
          </cell>
          <cell r="AK690">
            <v>-1086.2742228835978</v>
          </cell>
          <cell r="AL690">
            <v>23</v>
          </cell>
          <cell r="AM690">
            <v>32</v>
          </cell>
          <cell r="AN690">
            <v>21.478599221789885</v>
          </cell>
          <cell r="AO690">
            <v>27.206225680933851</v>
          </cell>
          <cell r="AP690">
            <v>18.478599221789885</v>
          </cell>
          <cell r="AQ690">
            <v>42</v>
          </cell>
          <cell r="AR690">
            <v>33.6</v>
          </cell>
          <cell r="AS690">
            <v>28.6</v>
          </cell>
          <cell r="AT690">
            <v>45657.117361111108</v>
          </cell>
          <cell r="AU690">
            <v>45652.117361111108</v>
          </cell>
          <cell r="AV690"/>
          <cell r="AW690"/>
          <cell r="AX690"/>
          <cell r="AY690"/>
          <cell r="AZ690"/>
          <cell r="BA690"/>
          <cell r="BB690"/>
          <cell r="BC690"/>
          <cell r="BD690" t="str">
            <v>NO COC</v>
          </cell>
          <cell r="BE690"/>
          <cell r="BF690">
            <v>45626.517361111109</v>
          </cell>
          <cell r="BG690">
            <v>-333.51736111110949</v>
          </cell>
          <cell r="BH690"/>
          <cell r="BI690"/>
        </row>
        <row r="691">
          <cell r="E691" t="str">
            <v>X24083247208</v>
          </cell>
          <cell r="F691" t="str">
            <v>MARY ANNE LAZO ESCULTO</v>
          </cell>
          <cell r="G691" t="str">
            <v>G. ARANETA, KATARUNGAN VILLAGE, MUNTINLUPA</v>
          </cell>
          <cell r="H691" t="str">
            <v>MUNTINLUPA CITY</v>
          </cell>
          <cell r="I691" t="str">
            <v>PARAÑAQUE</v>
          </cell>
          <cell r="J691"/>
          <cell r="K691" t="str">
            <v>W/O ISSUE</v>
          </cell>
          <cell r="L691" t="str">
            <v>POWERHOUSE</v>
          </cell>
          <cell r="M691" t="str">
            <v>FCOMP</v>
          </cell>
          <cell r="N691" t="str">
            <v>JSP</v>
          </cell>
          <cell r="O691">
            <v>6.59</v>
          </cell>
          <cell r="P691"/>
          <cell r="Q691">
            <v>9.02</v>
          </cell>
          <cell r="R691">
            <v>21.5</v>
          </cell>
          <cell r="S691" t="str">
            <v>NEW</v>
          </cell>
          <cell r="T691">
            <v>26007.5</v>
          </cell>
          <cell r="U691">
            <v>4929.24</v>
          </cell>
          <cell r="V691"/>
          <cell r="W691">
            <v>0</v>
          </cell>
          <cell r="X691">
            <v>45569.661111111112</v>
          </cell>
          <cell r="Y691">
            <v>45573.531944444447</v>
          </cell>
          <cell r="Z691">
            <v>45577</v>
          </cell>
          <cell r="AA691"/>
          <cell r="AB691">
            <v>45582.443749999999</v>
          </cell>
          <cell r="AC691"/>
          <cell r="AD691">
            <v>12.78263888888614</v>
          </cell>
          <cell r="AE691">
            <v>8.9118055555518367</v>
          </cell>
          <cell r="AF691">
            <v>-45582.443749999999</v>
          </cell>
          <cell r="AG691">
            <v>45588.435304659499</v>
          </cell>
          <cell r="AH691">
            <v>45597.2417562724</v>
          </cell>
          <cell r="AI691">
            <v>45619.661111111112</v>
          </cell>
          <cell r="AJ691">
            <v>0.44029089506163366</v>
          </cell>
          <cell r="AK691">
            <v>-1139.5610937500001</v>
          </cell>
          <cell r="AL691">
            <v>20</v>
          </cell>
          <cell r="AM691">
            <v>36</v>
          </cell>
          <cell r="AN691">
            <v>21.774193548387096</v>
          </cell>
          <cell r="AO691">
            <v>27.58064516129032</v>
          </cell>
          <cell r="AP691">
            <v>18.774193548387096</v>
          </cell>
          <cell r="AQ691">
            <v>40</v>
          </cell>
          <cell r="AR691">
            <v>32</v>
          </cell>
          <cell r="AS691">
            <v>27</v>
          </cell>
          <cell r="AT691">
            <v>45614.443749999999</v>
          </cell>
          <cell r="AU691">
            <v>45609.443749999999</v>
          </cell>
          <cell r="AV691"/>
          <cell r="AW691"/>
          <cell r="AX691"/>
          <cell r="AY691"/>
          <cell r="AZ691"/>
          <cell r="BA691"/>
          <cell r="BB691"/>
          <cell r="BC691"/>
          <cell r="BD691" t="str">
            <v>NO COC</v>
          </cell>
          <cell r="BE691"/>
          <cell r="BF691">
            <v>45585.443749999999</v>
          </cell>
          <cell r="BG691">
            <v>-292.44374999999854</v>
          </cell>
          <cell r="BH691"/>
          <cell r="BI691"/>
        </row>
        <row r="692">
          <cell r="E692" t="str">
            <v>X23072906628</v>
          </cell>
          <cell r="F692" t="str">
            <v>SOUTH STAR DRUG, INC. DOING BUSINESS UNDER THE NAM</v>
          </cell>
          <cell r="G692" t="str">
            <v>BULI, BULI, MUNTINLUPA</v>
          </cell>
          <cell r="H692" t="str">
            <v>MUNTINLUPA CITY</v>
          </cell>
          <cell r="I692" t="str">
            <v>PARAÑAQUE</v>
          </cell>
          <cell r="J692"/>
          <cell r="K692" t="str">
            <v>W/O ISSUE</v>
          </cell>
          <cell r="L692" t="str">
            <v>POWERHOUSE</v>
          </cell>
          <cell r="M692" t="str">
            <v>FCOMP</v>
          </cell>
          <cell r="N692" t="str">
            <v>JSP</v>
          </cell>
          <cell r="O692">
            <v>5.73</v>
          </cell>
          <cell r="P692"/>
          <cell r="Q692">
            <v>7.83</v>
          </cell>
          <cell r="R692">
            <v>18</v>
          </cell>
          <cell r="S692" t="str">
            <v>NEW</v>
          </cell>
          <cell r="T692">
            <v>24781.62</v>
          </cell>
          <cell r="U692">
            <v>4614.2</v>
          </cell>
          <cell r="V692"/>
          <cell r="W692">
            <v>0</v>
          </cell>
          <cell r="X692">
            <v>45412.418749999997</v>
          </cell>
          <cell r="Y692">
            <v>45415.407638888886</v>
          </cell>
          <cell r="Z692">
            <v>45415</v>
          </cell>
          <cell r="AA692"/>
          <cell r="AB692">
            <v>45418.602777777778</v>
          </cell>
          <cell r="AC692"/>
          <cell r="AD692">
            <v>6.1840277777810115</v>
          </cell>
          <cell r="AE692">
            <v>3.195138888891961</v>
          </cell>
          <cell r="AF692">
            <v>-45418.602777777778</v>
          </cell>
          <cell r="AG692">
            <v>45431.192943548383</v>
          </cell>
          <cell r="AH692">
            <v>45439.999395161285</v>
          </cell>
          <cell r="AI692">
            <v>45462.418749999997</v>
          </cell>
          <cell r="AJ692">
            <v>0.21300540123467926</v>
          </cell>
          <cell r="AK692">
            <v>-1135.4650694444445</v>
          </cell>
          <cell r="AL692">
            <v>20</v>
          </cell>
          <cell r="AM692">
            <v>36</v>
          </cell>
          <cell r="AN692">
            <v>21.774193548387096</v>
          </cell>
          <cell r="AO692">
            <v>27.58064516129032</v>
          </cell>
          <cell r="AP692">
            <v>18.774193548387096</v>
          </cell>
          <cell r="AQ692">
            <v>40</v>
          </cell>
          <cell r="AR692">
            <v>32</v>
          </cell>
          <cell r="AS692">
            <v>27</v>
          </cell>
          <cell r="AT692">
            <v>45450.602777777778</v>
          </cell>
          <cell r="AU692">
            <v>45445.602777777778</v>
          </cell>
          <cell r="AV692"/>
          <cell r="AW692"/>
          <cell r="AX692"/>
          <cell r="AY692"/>
          <cell r="AZ692"/>
          <cell r="BA692"/>
          <cell r="BB692"/>
          <cell r="BC692"/>
          <cell r="BD692" t="str">
            <v>NO COC</v>
          </cell>
          <cell r="BE692"/>
          <cell r="BF692">
            <v>45421.602777777778</v>
          </cell>
          <cell r="BG692">
            <v>-128.6027777777781</v>
          </cell>
          <cell r="BH692"/>
          <cell r="BI692"/>
        </row>
        <row r="693">
          <cell r="E693" t="str">
            <v>X23124813649</v>
          </cell>
          <cell r="F693" t="str">
            <v>PENAFRANCIA PAYORAN XU</v>
          </cell>
          <cell r="G693" t="str">
            <v>T. CLAUDIO, BACLARAN, PARANAQUE</v>
          </cell>
          <cell r="H693" t="str">
            <v>PARAÑAQUE CITY</v>
          </cell>
          <cell r="I693" t="str">
            <v>PARAÑAQUE</v>
          </cell>
          <cell r="J693" t="str">
            <v>For Schedule of Pole Erection  11/13/24</v>
          </cell>
          <cell r="K693" t="str">
            <v>W/O ISSUE</v>
          </cell>
          <cell r="L693" t="str">
            <v>AVECO</v>
          </cell>
          <cell r="M693" t="str">
            <v>FCOMP</v>
          </cell>
          <cell r="N693" t="str">
            <v>RRG</v>
          </cell>
          <cell r="O693">
            <v>422.0745</v>
          </cell>
          <cell r="P693"/>
          <cell r="Q693">
            <v>467.63</v>
          </cell>
          <cell r="R693">
            <v>525</v>
          </cell>
          <cell r="S693" t="str">
            <v>NEW</v>
          </cell>
          <cell r="T693">
            <v>1813449.99</v>
          </cell>
          <cell r="U693">
            <v>308106.14</v>
          </cell>
          <cell r="V693"/>
          <cell r="W693">
            <v>0</v>
          </cell>
          <cell r="X693">
            <v>45566.742361111108</v>
          </cell>
          <cell r="Y693">
            <v>45569.592361111114</v>
          </cell>
          <cell r="Z693">
            <v>45570</v>
          </cell>
          <cell r="AA693"/>
          <cell r="AB693">
            <v>45635.761111111111</v>
          </cell>
          <cell r="AC693"/>
          <cell r="AD693">
            <v>69.01875000000291</v>
          </cell>
          <cell r="AE693">
            <v>66.16874999999709</v>
          </cell>
          <cell r="AF693">
            <v>-45635.761111111111</v>
          </cell>
          <cell r="AG693">
            <v>45582.581951554792</v>
          </cell>
          <cell r="AH693">
            <v>45590.605842339777</v>
          </cell>
          <cell r="AI693">
            <v>45616.742361111108</v>
          </cell>
          <cell r="AJ693">
            <v>2.7476214334240288</v>
          </cell>
          <cell r="AK693">
            <v>-912.71522222222222</v>
          </cell>
          <cell r="AL693">
            <v>32</v>
          </cell>
          <cell r="AM693">
            <v>23</v>
          </cell>
          <cell r="AN693">
            <v>18.839590443686006</v>
          </cell>
          <cell r="AO693">
            <v>23.863481228668942</v>
          </cell>
          <cell r="AP693">
            <v>15.839590443686006</v>
          </cell>
          <cell r="AQ693">
            <v>50</v>
          </cell>
          <cell r="AR693">
            <v>40</v>
          </cell>
          <cell r="AS693">
            <v>35</v>
          </cell>
          <cell r="AT693">
            <v>45675.761111111111</v>
          </cell>
          <cell r="AU693">
            <v>45670.761111111111</v>
          </cell>
          <cell r="AV693"/>
          <cell r="AW693"/>
          <cell r="AX693"/>
          <cell r="AY693"/>
          <cell r="AZ693"/>
          <cell r="BA693"/>
          <cell r="BB693"/>
          <cell r="BC693"/>
          <cell r="BD693" t="str">
            <v>FOR AUDIT</v>
          </cell>
          <cell r="BE693"/>
          <cell r="BF693">
            <v>45638.761111111111</v>
          </cell>
          <cell r="BG693">
            <v>-3.7611111111109494</v>
          </cell>
          <cell r="BH693">
            <v>45783</v>
          </cell>
          <cell r="BI693">
            <v>45635</v>
          </cell>
        </row>
        <row r="694">
          <cell r="E694" t="str">
            <v>X24072662053</v>
          </cell>
          <cell r="F694" t="str">
            <v>SUMMIT FUEL OPC</v>
          </cell>
          <cell r="G694" t="str">
            <v>MOLINO-PALIPARAN, MOLINO IV, BACOOR</v>
          </cell>
          <cell r="H694" t="str">
            <v>BACOOR CITY</v>
          </cell>
          <cell r="I694" t="str">
            <v>DASMA</v>
          </cell>
          <cell r="J694"/>
          <cell r="K694"/>
          <cell r="L694" t="str">
            <v>AVECO</v>
          </cell>
          <cell r="M694" t="str">
            <v>FCOMP</v>
          </cell>
          <cell r="N694" t="str">
            <v>RRG</v>
          </cell>
          <cell r="O694">
            <v>13.670299999999999</v>
          </cell>
          <cell r="P694"/>
          <cell r="Q694">
            <v>18.53</v>
          </cell>
          <cell r="R694">
            <v>22</v>
          </cell>
          <cell r="S694" t="str">
            <v>NEW</v>
          </cell>
          <cell r="T694">
            <v>142511.45000000001</v>
          </cell>
          <cell r="U694">
            <v>10630.83</v>
          </cell>
          <cell r="V694"/>
          <cell r="W694">
            <v>0</v>
          </cell>
          <cell r="X694">
            <v>45568.682615740741</v>
          </cell>
          <cell r="Y694">
            <v>45573.529861111114</v>
          </cell>
          <cell r="Z694">
            <v>45570</v>
          </cell>
          <cell r="AA694"/>
          <cell r="AB694">
            <v>45593.302083333336</v>
          </cell>
          <cell r="AC694"/>
          <cell r="AD694">
            <v>24.619467592594447</v>
          </cell>
          <cell r="AE694">
            <v>19.772222222221899</v>
          </cell>
          <cell r="AF694">
            <v>-45593.302083333336</v>
          </cell>
          <cell r="AG694">
            <v>45587.456809289128</v>
          </cell>
          <cell r="AH694">
            <v>45596.263260902029</v>
          </cell>
          <cell r="AI694">
            <v>45618.682615740741</v>
          </cell>
          <cell r="AJ694">
            <v>0.84800388374491975</v>
          </cell>
          <cell r="AK694">
            <v>-1139.8325520833334</v>
          </cell>
          <cell r="AL694">
            <v>20</v>
          </cell>
          <cell r="AM694">
            <v>36</v>
          </cell>
          <cell r="AN694">
            <v>21.774193548387096</v>
          </cell>
          <cell r="AO694">
            <v>27.58064516129032</v>
          </cell>
          <cell r="AP694">
            <v>18.774193548387096</v>
          </cell>
          <cell r="AQ694">
            <v>40</v>
          </cell>
          <cell r="AR694">
            <v>32</v>
          </cell>
          <cell r="AS694">
            <v>27</v>
          </cell>
          <cell r="AT694">
            <v>45625.302083333336</v>
          </cell>
          <cell r="AU694">
            <v>45620.302083333336</v>
          </cell>
          <cell r="AV694"/>
          <cell r="AW694"/>
          <cell r="AX694"/>
          <cell r="AY694"/>
          <cell r="AZ694"/>
          <cell r="BA694"/>
          <cell r="BB694"/>
          <cell r="BC694"/>
          <cell r="BD694" t="str">
            <v>NO COC</v>
          </cell>
          <cell r="BE694"/>
          <cell r="BF694">
            <v>45596.302083333336</v>
          </cell>
          <cell r="BG694">
            <v>-303.30208333333576</v>
          </cell>
          <cell r="BH694"/>
          <cell r="BI694"/>
        </row>
        <row r="695">
          <cell r="E695" t="str">
            <v>X24062079073</v>
          </cell>
          <cell r="F695" t="str">
            <v>THE LANDMARK MANILA BAY CORPORATION</v>
          </cell>
          <cell r="G695" t="str">
            <v>ASEANA, ASEANA BUSINESS PARK, PARANAQUE</v>
          </cell>
          <cell r="H695" t="str">
            <v>PARAÑAQUE CITY</v>
          </cell>
          <cell r="I695" t="str">
            <v>PARAÑAQUE</v>
          </cell>
          <cell r="J695"/>
          <cell r="K695"/>
          <cell r="L695" t="str">
            <v>VJC</v>
          </cell>
          <cell r="M695" t="str">
            <v>FCOMP</v>
          </cell>
          <cell r="N695" t="str">
            <v>UG</v>
          </cell>
          <cell r="O695">
            <v>45.403100000000002</v>
          </cell>
          <cell r="P695"/>
          <cell r="Q695">
            <v>536.37</v>
          </cell>
          <cell r="R695">
            <v>5950</v>
          </cell>
          <cell r="S695" t="str">
            <v>NEW</v>
          </cell>
          <cell r="T695">
            <v>5216314.41</v>
          </cell>
          <cell r="U695">
            <v>36561.980000000003</v>
          </cell>
          <cell r="V695">
            <v>62258.879999999997</v>
          </cell>
          <cell r="W695">
            <v>1.7028311924025994</v>
          </cell>
          <cell r="X695">
            <v>45569.555243055554</v>
          </cell>
          <cell r="Y695">
            <v>45569.554861111108</v>
          </cell>
          <cell r="Z695">
            <v>45570</v>
          </cell>
          <cell r="AA695"/>
          <cell r="AB695">
            <v>45581</v>
          </cell>
          <cell r="AC695"/>
          <cell r="AD695">
            <v>11.444756944445544</v>
          </cell>
          <cell r="AE695">
            <v>11.445138888891961</v>
          </cell>
          <cell r="AF695">
            <v>-45581</v>
          </cell>
          <cell r="AG695">
            <v>45584.202301879086</v>
          </cell>
          <cell r="AH695">
            <v>45591.908184232023</v>
          </cell>
          <cell r="AI695">
            <v>45619.555243055554</v>
          </cell>
          <cell r="AJ695">
            <v>0.48640217013893561</v>
          </cell>
          <cell r="AK695">
            <v>-828.74545454545455</v>
          </cell>
          <cell r="AL695">
            <v>40</v>
          </cell>
          <cell r="AM695">
            <v>20</v>
          </cell>
          <cell r="AN695">
            <v>17.647058823529413</v>
          </cell>
          <cell r="AO695">
            <v>22.352941176470591</v>
          </cell>
          <cell r="AP695">
            <v>14.647058823529413</v>
          </cell>
          <cell r="AQ695">
            <v>55</v>
          </cell>
          <cell r="AR695">
            <v>44</v>
          </cell>
          <cell r="AS695">
            <v>39</v>
          </cell>
          <cell r="AT695">
            <v>45625</v>
          </cell>
          <cell r="AU695">
            <v>45620</v>
          </cell>
          <cell r="AV695"/>
          <cell r="AW695"/>
          <cell r="AX695"/>
          <cell r="AY695"/>
          <cell r="AZ695"/>
          <cell r="BA695"/>
          <cell r="BB695"/>
          <cell r="BC695"/>
          <cell r="BD695" t="str">
            <v>MATERIAL BALANCING</v>
          </cell>
          <cell r="BE695"/>
          <cell r="BF695">
            <v>45584</v>
          </cell>
          <cell r="BG695">
            <v>164</v>
          </cell>
          <cell r="BH695">
            <v>45575</v>
          </cell>
          <cell r="BI695">
            <v>45748</v>
          </cell>
        </row>
        <row r="696">
          <cell r="E696" t="str">
            <v>R23254451</v>
          </cell>
          <cell r="F696" t="str">
            <v>DELA CALZADA, ROWENA A.</v>
          </cell>
          <cell r="G696" t="str">
            <v>GEORGE DEE SEKIAT, C MIROPOSA-VISTA GRANDE (BFRV), LAS PINAS CITY</v>
          </cell>
          <cell r="H696" t="str">
            <v>LAS PIÑAS CITY</v>
          </cell>
          <cell r="I696" t="str">
            <v>PARAÑAQUE</v>
          </cell>
          <cell r="J696"/>
          <cell r="K696"/>
          <cell r="L696" t="str">
            <v>POWERHOUSE</v>
          </cell>
          <cell r="M696" t="str">
            <v>FCOMP</v>
          </cell>
          <cell r="N696" t="str">
            <v>JSP</v>
          </cell>
          <cell r="O696">
            <v>4.87</v>
          </cell>
          <cell r="P696"/>
          <cell r="Q696">
            <v>6.82</v>
          </cell>
          <cell r="R696">
            <v>0</v>
          </cell>
          <cell r="S696" t="str">
            <v>PCA RELOC</v>
          </cell>
          <cell r="T696">
            <v>21977.9</v>
          </cell>
          <cell r="U696">
            <v>3920.27</v>
          </cell>
          <cell r="V696"/>
          <cell r="W696">
            <v>0</v>
          </cell>
          <cell r="X696">
            <v>45453.643750000003</v>
          </cell>
          <cell r="Y696">
            <v>45464.456944444442</v>
          </cell>
          <cell r="Z696">
            <v>45456</v>
          </cell>
          <cell r="AA696"/>
          <cell r="AB696">
            <v>45467.290277777778</v>
          </cell>
          <cell r="AC696"/>
          <cell r="AD696">
            <v>13.646527777775191</v>
          </cell>
          <cell r="AE696">
            <v>2.8333333333357587</v>
          </cell>
          <cell r="AF696">
            <v>-45467.290277777778</v>
          </cell>
          <cell r="AG696">
            <v>45472.417943548389</v>
          </cell>
          <cell r="AH696">
            <v>45481.224395161291</v>
          </cell>
          <cell r="AI696">
            <v>45503.643750000003</v>
          </cell>
          <cell r="AJ696">
            <v>0.47004706790114542</v>
          </cell>
          <cell r="AK696">
            <v>-1136.6822569444444</v>
          </cell>
          <cell r="AL696">
            <v>20</v>
          </cell>
          <cell r="AM696">
            <v>36</v>
          </cell>
          <cell r="AN696">
            <v>21.774193548387096</v>
          </cell>
          <cell r="AO696">
            <v>27.58064516129032</v>
          </cell>
          <cell r="AP696">
            <v>18.774193548387096</v>
          </cell>
          <cell r="AQ696">
            <v>40</v>
          </cell>
          <cell r="AR696">
            <v>32</v>
          </cell>
          <cell r="AS696">
            <v>27</v>
          </cell>
          <cell r="AT696">
            <v>45499.290277777778</v>
          </cell>
          <cell r="AU696">
            <v>45494.290277777778</v>
          </cell>
          <cell r="AV696"/>
          <cell r="AW696"/>
          <cell r="AX696"/>
          <cell r="AY696"/>
          <cell r="AZ696"/>
          <cell r="BA696"/>
          <cell r="BB696"/>
          <cell r="BC696"/>
          <cell r="BD696" t="str">
            <v>NO COC</v>
          </cell>
          <cell r="BE696"/>
          <cell r="BF696">
            <v>45470.290277777778</v>
          </cell>
          <cell r="BG696">
            <v>-177.2902777777781</v>
          </cell>
          <cell r="BH696"/>
          <cell r="BI696"/>
        </row>
        <row r="697">
          <cell r="E697" t="str">
            <v>X24083240892</v>
          </cell>
          <cell r="F697" t="str">
            <v>MA INES ASPILLERA LIGONES</v>
          </cell>
          <cell r="G697" t="str">
            <v>BARCELONA, MERVILLE SUBD, PARANAQUE</v>
          </cell>
          <cell r="H697" t="str">
            <v>PARAÑAQUE CITY</v>
          </cell>
          <cell r="I697" t="str">
            <v>PARAÑAQUE</v>
          </cell>
          <cell r="J697" t="str">
            <v>for energization</v>
          </cell>
          <cell r="K697" t="str">
            <v>W/O ISSUE</v>
          </cell>
          <cell r="L697" t="str">
            <v>VJC</v>
          </cell>
          <cell r="M697" t="str">
            <v>FCOMP</v>
          </cell>
          <cell r="N697" t="str">
            <v>JMM</v>
          </cell>
          <cell r="O697">
            <v>137.71809999999999</v>
          </cell>
          <cell r="P697"/>
          <cell r="Q697">
            <v>206.68</v>
          </cell>
          <cell r="R697">
            <v>120</v>
          </cell>
          <cell r="S697" t="str">
            <v>NEW</v>
          </cell>
          <cell r="T697">
            <v>729921.9</v>
          </cell>
          <cell r="U697">
            <v>110925.93</v>
          </cell>
          <cell r="V697"/>
          <cell r="W697">
            <v>0</v>
          </cell>
          <cell r="X697">
            <v>45572.317361111112</v>
          </cell>
          <cell r="Y697">
            <v>45579.376388888886</v>
          </cell>
          <cell r="Z697">
            <v>45574</v>
          </cell>
          <cell r="AA697"/>
          <cell r="AB697">
            <v>45605.000694444447</v>
          </cell>
          <cell r="AC697"/>
          <cell r="AD697">
            <v>32.683333333334303</v>
          </cell>
          <cell r="AE697">
            <v>25.624305555560568</v>
          </cell>
          <cell r="AF697">
            <v>-45605.000694444447</v>
          </cell>
          <cell r="AG697">
            <v>45592.331059741249</v>
          </cell>
          <cell r="AH697">
            <v>45601.468046042617</v>
          </cell>
          <cell r="AI697">
            <v>45622.317361111112</v>
          </cell>
          <cell r="AJ697">
            <v>1.0651264880952698</v>
          </cell>
          <cell r="AK697">
            <v>-991.4130585748793</v>
          </cell>
          <cell r="AL697">
            <v>28</v>
          </cell>
          <cell r="AM697">
            <v>32</v>
          </cell>
          <cell r="AN697">
            <v>23.013698630136989</v>
          </cell>
          <cell r="AO697">
            <v>29.150684931506852</v>
          </cell>
          <cell r="AP697">
            <v>20.013698630136989</v>
          </cell>
          <cell r="AQ697">
            <v>46</v>
          </cell>
          <cell r="AR697">
            <v>36.800000000000004</v>
          </cell>
          <cell r="AS697">
            <v>31.800000000000004</v>
          </cell>
          <cell r="AT697">
            <v>45641.80069444445</v>
          </cell>
          <cell r="AU697">
            <v>45636.80069444445</v>
          </cell>
          <cell r="AV697"/>
          <cell r="AW697"/>
          <cell r="AX697"/>
          <cell r="AY697"/>
          <cell r="AZ697"/>
          <cell r="BA697"/>
          <cell r="BB697"/>
          <cell r="BC697"/>
          <cell r="BD697" t="str">
            <v>NO COC</v>
          </cell>
          <cell r="BE697"/>
          <cell r="BF697">
            <v>45608.000694444447</v>
          </cell>
          <cell r="BG697">
            <v>-315.00069444444671</v>
          </cell>
          <cell r="BH697"/>
          <cell r="BI697"/>
        </row>
        <row r="698">
          <cell r="E698" t="str">
            <v>X24093637650</v>
          </cell>
          <cell r="F698" t="str">
            <v>PAUL ESPIRITU JUGUETA</v>
          </cell>
          <cell r="G698" t="str">
            <v>ST. MICHAEL, MULTINATIONAL VILL, PARANAQUE</v>
          </cell>
          <cell r="H698" t="str">
            <v>PARAÑAQUE CITY</v>
          </cell>
          <cell r="I698" t="str">
            <v>PARAÑAQUE</v>
          </cell>
          <cell r="J698" t="str">
            <v>for sched of pole erection</v>
          </cell>
          <cell r="K698" t="str">
            <v>W/O ISSUE</v>
          </cell>
          <cell r="L698" t="str">
            <v>VJC</v>
          </cell>
          <cell r="M698" t="str">
            <v>FCOMP</v>
          </cell>
          <cell r="N698" t="str">
            <v>JMM</v>
          </cell>
          <cell r="O698">
            <v>259.59160000000003</v>
          </cell>
          <cell r="P698"/>
          <cell r="Q698">
            <v>406.53</v>
          </cell>
          <cell r="R698">
            <v>140</v>
          </cell>
          <cell r="S698" t="str">
            <v>NEW</v>
          </cell>
          <cell r="T698">
            <v>1420111.67</v>
          </cell>
          <cell r="U698">
            <v>208288.54</v>
          </cell>
          <cell r="V698"/>
          <cell r="W698">
            <v>0</v>
          </cell>
          <cell r="X698">
            <v>45572.675694444442</v>
          </cell>
          <cell r="Y698">
            <v>45580.340277777781</v>
          </cell>
          <cell r="Z698">
            <v>45574</v>
          </cell>
          <cell r="AA698"/>
          <cell r="AB698">
            <v>45627.000694444447</v>
          </cell>
          <cell r="AC698"/>
          <cell r="AD698">
            <v>54.325000000004366</v>
          </cell>
          <cell r="AE698">
            <v>46.660416666665697</v>
          </cell>
          <cell r="AF698">
            <v>-45627.000694444447</v>
          </cell>
          <cell r="AG698">
            <v>45593.675694444442</v>
          </cell>
          <cell r="AH698">
            <v>45603.075694444444</v>
          </cell>
          <cell r="AI698">
            <v>45622.675694444442</v>
          </cell>
          <cell r="AJ698">
            <v>1.6976562500001364</v>
          </cell>
          <cell r="AK698">
            <v>-912.54001388888889</v>
          </cell>
          <cell r="AL698">
            <v>32</v>
          </cell>
          <cell r="AM698">
            <v>32</v>
          </cell>
          <cell r="AN698">
            <v>24</v>
          </cell>
          <cell r="AO698">
            <v>30.4</v>
          </cell>
          <cell r="AP698">
            <v>21</v>
          </cell>
          <cell r="AQ698">
            <v>50</v>
          </cell>
          <cell r="AR698">
            <v>40</v>
          </cell>
          <cell r="AS698">
            <v>35</v>
          </cell>
          <cell r="AT698">
            <v>45667.000694444447</v>
          </cell>
          <cell r="AU698">
            <v>45662.000694444447</v>
          </cell>
          <cell r="AV698"/>
          <cell r="AW698"/>
          <cell r="AX698"/>
          <cell r="AY698"/>
          <cell r="AZ698"/>
          <cell r="BA698"/>
          <cell r="BB698"/>
          <cell r="BC698"/>
          <cell r="BD698" t="str">
            <v>NO COC</v>
          </cell>
          <cell r="BE698"/>
          <cell r="BF698">
            <v>45630.000694444447</v>
          </cell>
          <cell r="BG698">
            <v>-337.00069444444671</v>
          </cell>
          <cell r="BH698"/>
          <cell r="BI698"/>
        </row>
        <row r="699">
          <cell r="E699" t="str">
            <v>X24062469110</v>
          </cell>
          <cell r="F699" t="str">
            <v>LORENA L SERRANO</v>
          </cell>
          <cell r="G699" t="str">
            <v>BLOCK 37, PINAGSAMA PH 2 VILL, TAGUIG CITY</v>
          </cell>
          <cell r="H699" t="str">
            <v>TAGUIG CITY</v>
          </cell>
          <cell r="I699" t="str">
            <v>PARAÑAQUE</v>
          </cell>
          <cell r="J699" t="str">
            <v>target 07/29/2024</v>
          </cell>
          <cell r="K699"/>
          <cell r="L699" t="str">
            <v>POWERHOUSE</v>
          </cell>
          <cell r="M699" t="str">
            <v>FCOMP</v>
          </cell>
          <cell r="N699" t="str">
            <v>JSP</v>
          </cell>
          <cell r="O699">
            <v>4.8</v>
          </cell>
          <cell r="P699"/>
          <cell r="Q699">
            <v>6.57</v>
          </cell>
          <cell r="R699">
            <v>24</v>
          </cell>
          <cell r="S699" t="str">
            <v>NEW</v>
          </cell>
          <cell r="T699">
            <v>25149.4</v>
          </cell>
          <cell r="U699">
            <v>3865.33</v>
          </cell>
          <cell r="V699"/>
          <cell r="W699">
            <v>0</v>
          </cell>
          <cell r="X699">
            <v>45498.538194444445</v>
          </cell>
          <cell r="Y699">
            <v>45499.372916666667</v>
          </cell>
          <cell r="Z699">
            <v>45504</v>
          </cell>
          <cell r="AA699"/>
          <cell r="AB699">
            <v>45502.563194444447</v>
          </cell>
          <cell r="AC699"/>
          <cell r="AD699">
            <v>4.0250000000014552</v>
          </cell>
          <cell r="AE699">
            <v>3.1902777777795563</v>
          </cell>
          <cell r="AF699">
            <v>-45502.563194444447</v>
          </cell>
          <cell r="AG699">
            <v>45517.312387992832</v>
          </cell>
          <cell r="AH699">
            <v>45526.118839605733</v>
          </cell>
          <cell r="AI699">
            <v>45548.538194444445</v>
          </cell>
          <cell r="AJ699">
            <v>0.13863888888893899</v>
          </cell>
          <cell r="AK699">
            <v>-1137.5640798611112</v>
          </cell>
          <cell r="AL699">
            <v>20</v>
          </cell>
          <cell r="AM699">
            <v>36</v>
          </cell>
          <cell r="AN699">
            <v>21.774193548387096</v>
          </cell>
          <cell r="AO699">
            <v>27.58064516129032</v>
          </cell>
          <cell r="AP699">
            <v>18.774193548387096</v>
          </cell>
          <cell r="AQ699">
            <v>40</v>
          </cell>
          <cell r="AR699">
            <v>32</v>
          </cell>
          <cell r="AS699">
            <v>27</v>
          </cell>
          <cell r="AT699">
            <v>45534.563194444447</v>
          </cell>
          <cell r="AU699">
            <v>45529.563194444447</v>
          </cell>
          <cell r="AV699"/>
          <cell r="AW699"/>
          <cell r="AX699"/>
          <cell r="AY699"/>
          <cell r="AZ699"/>
          <cell r="BA699"/>
          <cell r="BB699"/>
          <cell r="BC699"/>
          <cell r="BD699" t="str">
            <v>NO COC</v>
          </cell>
          <cell r="BE699"/>
          <cell r="BF699">
            <v>45505.563194444447</v>
          </cell>
          <cell r="BG699">
            <v>-212.56319444444671</v>
          </cell>
          <cell r="BH699"/>
          <cell r="BI699"/>
        </row>
        <row r="700">
          <cell r="E700" t="str">
            <v>X24020641311</v>
          </cell>
          <cell r="F700" t="str">
            <v>ECOLIVING PREFAB HOUSE CORP.</v>
          </cell>
          <cell r="G700" t="str">
            <v>DOÑA SOLEDAD, BETTER LIVING SUBD, PARANAQUE</v>
          </cell>
          <cell r="H700" t="str">
            <v>PARAÑAQUE CITY</v>
          </cell>
          <cell r="I700" t="str">
            <v>PARAÑAQUE</v>
          </cell>
          <cell r="J700"/>
          <cell r="K700" t="str">
            <v>W/O ISSUE</v>
          </cell>
          <cell r="L700" t="str">
            <v>POWERHOUSE</v>
          </cell>
          <cell r="M700" t="str">
            <v>FCOMP</v>
          </cell>
          <cell r="N700" t="str">
            <v>JSP</v>
          </cell>
          <cell r="O700">
            <v>2.58</v>
          </cell>
          <cell r="P700"/>
          <cell r="Q700">
            <v>6.25</v>
          </cell>
          <cell r="R700">
            <v>21</v>
          </cell>
          <cell r="S700" t="str">
            <v>NEW</v>
          </cell>
          <cell r="T700">
            <v>19531.29</v>
          </cell>
          <cell r="U700">
            <v>3553.59</v>
          </cell>
          <cell r="V700"/>
          <cell r="W700">
            <v>0</v>
          </cell>
          <cell r="X700">
            <v>45385.695833333331</v>
          </cell>
          <cell r="Y700">
            <v>45387.5625</v>
          </cell>
          <cell r="Z700">
            <v>45386</v>
          </cell>
          <cell r="AA700"/>
          <cell r="AB700">
            <v>45387.567361111112</v>
          </cell>
          <cell r="AC700"/>
          <cell r="AD700">
            <v>1.8715277777810115</v>
          </cell>
          <cell r="AE700">
            <v>4.8611111124046147E-3</v>
          </cell>
          <cell r="AF700">
            <v>-45387.567361111112</v>
          </cell>
          <cell r="AG700">
            <v>45404.470026881718</v>
          </cell>
          <cell r="AH700">
            <v>45413.276478494619</v>
          </cell>
          <cell r="AI700">
            <v>45435.695833333331</v>
          </cell>
          <cell r="AJ700">
            <v>6.4463734568012618E-2</v>
          </cell>
          <cell r="AK700">
            <v>-1134.6891840277779</v>
          </cell>
          <cell r="AL700">
            <v>20</v>
          </cell>
          <cell r="AM700">
            <v>36</v>
          </cell>
          <cell r="AN700">
            <v>21.774193548387096</v>
          </cell>
          <cell r="AO700">
            <v>27.58064516129032</v>
          </cell>
          <cell r="AP700">
            <v>18.774193548387096</v>
          </cell>
          <cell r="AQ700">
            <v>40</v>
          </cell>
          <cell r="AR700">
            <v>32</v>
          </cell>
          <cell r="AS700">
            <v>27</v>
          </cell>
          <cell r="AT700">
            <v>45419.567361111112</v>
          </cell>
          <cell r="AU700">
            <v>45414.567361111112</v>
          </cell>
          <cell r="AV700"/>
          <cell r="AW700"/>
          <cell r="AX700"/>
          <cell r="AY700"/>
          <cell r="AZ700"/>
          <cell r="BA700"/>
          <cell r="BB700"/>
          <cell r="BC700"/>
          <cell r="BD700" t="str">
            <v>NO COC</v>
          </cell>
          <cell r="BE700"/>
          <cell r="BF700">
            <v>45390.567361111112</v>
          </cell>
          <cell r="BG700">
            <v>-97.567361111112405</v>
          </cell>
          <cell r="BH700"/>
          <cell r="BI700"/>
        </row>
        <row r="701">
          <cell r="E701" t="str">
            <v>X24093564940</v>
          </cell>
          <cell r="F701" t="str">
            <v>PERFORMANCE MOTORING GROUP INC.</v>
          </cell>
          <cell r="G701" t="str">
            <v>MOLINO BLVD., MAMBOG IV, BACOOR</v>
          </cell>
          <cell r="H701" t="str">
            <v>BACOOR CITY</v>
          </cell>
          <cell r="I701" t="str">
            <v>DASMA</v>
          </cell>
          <cell r="J701"/>
          <cell r="K701"/>
          <cell r="L701" t="str">
            <v>POWERHOUSE</v>
          </cell>
          <cell r="M701" t="str">
            <v>FCOMP</v>
          </cell>
          <cell r="N701" t="str">
            <v>JSP</v>
          </cell>
          <cell r="O701">
            <v>135.2413</v>
          </cell>
          <cell r="P701"/>
          <cell r="Q701">
            <v>178.33</v>
          </cell>
          <cell r="R701">
            <v>170</v>
          </cell>
          <cell r="S701" t="str">
            <v>NEW</v>
          </cell>
          <cell r="T701">
            <v>892472.18</v>
          </cell>
          <cell r="U701">
            <v>108930.89</v>
          </cell>
          <cell r="V701">
            <v>22821.48</v>
          </cell>
          <cell r="W701">
            <v>0.2095042095038423</v>
          </cell>
          <cell r="X701">
            <v>45573.749861111108</v>
          </cell>
          <cell r="Y701">
            <v>45579.399305555555</v>
          </cell>
          <cell r="Z701">
            <v>45577</v>
          </cell>
          <cell r="AA701"/>
          <cell r="AB701">
            <v>45586.349305555559</v>
          </cell>
          <cell r="AC701"/>
          <cell r="AD701">
            <v>12.599444444451365</v>
          </cell>
          <cell r="AE701">
            <v>6.9500000000043656</v>
          </cell>
          <cell r="AF701">
            <v>-45586.349305555559</v>
          </cell>
          <cell r="AG701">
            <v>45593.195904276574</v>
          </cell>
          <cell r="AH701">
            <v>45602.181515787364</v>
          </cell>
          <cell r="AI701">
            <v>45623.749861111108</v>
          </cell>
          <cell r="AJ701">
            <v>0.42099105235065853</v>
          </cell>
          <cell r="AK701">
            <v>-1036.0533933080808</v>
          </cell>
          <cell r="AL701">
            <v>26</v>
          </cell>
          <cell r="AM701">
            <v>32</v>
          </cell>
          <cell r="AN701">
            <v>22.446043165467625</v>
          </cell>
          <cell r="AO701">
            <v>28.431654676258994</v>
          </cell>
          <cell r="AP701">
            <v>19.446043165467625</v>
          </cell>
          <cell r="AQ701">
            <v>44</v>
          </cell>
          <cell r="AR701">
            <v>35.200000000000003</v>
          </cell>
          <cell r="AS701">
            <v>30.200000000000003</v>
          </cell>
          <cell r="AT701">
            <v>45621.549305555556</v>
          </cell>
          <cell r="AU701">
            <v>45616.549305555556</v>
          </cell>
          <cell r="AV701"/>
          <cell r="AW701"/>
          <cell r="AX701"/>
          <cell r="AY701"/>
          <cell r="AZ701"/>
          <cell r="BA701"/>
          <cell r="BB701"/>
          <cell r="BC701"/>
          <cell r="BD701" t="str">
            <v>NO COC</v>
          </cell>
          <cell r="BE701" t="str">
            <v>PARTIALLY BILLED</v>
          </cell>
          <cell r="BF701">
            <v>45589.349305555559</v>
          </cell>
          <cell r="BG701">
            <v>-296.34930555555911</v>
          </cell>
          <cell r="BH701"/>
          <cell r="BI701"/>
        </row>
        <row r="702">
          <cell r="E702" t="str">
            <v>X24093485942</v>
          </cell>
          <cell r="F702" t="str">
            <v>EDOTCO TOWERS, INC.</v>
          </cell>
          <cell r="G702" t="str">
            <v>SAN NICOLAS I, SAN NICOLAS I, BACOOR</v>
          </cell>
          <cell r="H702" t="str">
            <v>BACOOR CITY</v>
          </cell>
          <cell r="I702" t="str">
            <v>DASMA</v>
          </cell>
          <cell r="J702" t="str">
            <v xml:space="preserve">11/13/2024 - completed digging
target completion 11/29/2024
</v>
          </cell>
          <cell r="K702" t="str">
            <v>W/O ISSUE</v>
          </cell>
          <cell r="L702" t="str">
            <v>AVECO</v>
          </cell>
          <cell r="M702" t="str">
            <v>FCOMP</v>
          </cell>
          <cell r="N702" t="str">
            <v>RRG</v>
          </cell>
          <cell r="O702">
            <v>76.379800000000003</v>
          </cell>
          <cell r="P702"/>
          <cell r="Q702">
            <v>256.52999999999997</v>
          </cell>
          <cell r="R702">
            <v>35</v>
          </cell>
          <cell r="S702" t="str">
            <v>NEW</v>
          </cell>
          <cell r="T702">
            <v>1195440.9099999999</v>
          </cell>
          <cell r="U702">
            <v>61506.78</v>
          </cell>
          <cell r="V702"/>
          <cell r="W702">
            <v>0</v>
          </cell>
          <cell r="X702">
            <v>45573.58971064815</v>
          </cell>
          <cell r="Y702">
            <v>45579.400694444441</v>
          </cell>
          <cell r="Z702">
            <v>45576</v>
          </cell>
          <cell r="AA702"/>
          <cell r="AB702">
            <v>45623</v>
          </cell>
          <cell r="AC702"/>
          <cell r="AD702">
            <v>49.410289351850224</v>
          </cell>
          <cell r="AE702">
            <v>43.599305555559113</v>
          </cell>
          <cell r="AF702">
            <v>-45623</v>
          </cell>
          <cell r="AG702">
            <v>45595.458131700783</v>
          </cell>
          <cell r="AH702">
            <v>45605.08971064815</v>
          </cell>
          <cell r="AI702">
            <v>45623.58971064815</v>
          </cell>
          <cell r="AJ702">
            <v>1.490151583627229</v>
          </cell>
          <cell r="AK702">
            <v>-991.804347826087</v>
          </cell>
          <cell r="AL702">
            <v>28</v>
          </cell>
          <cell r="AM702">
            <v>36</v>
          </cell>
          <cell r="AN702">
            <v>24.868421052631579</v>
          </cell>
          <cell r="AO702">
            <v>31.499999999999996</v>
          </cell>
          <cell r="AP702">
            <v>21.868421052631579</v>
          </cell>
          <cell r="AQ702">
            <v>46</v>
          </cell>
          <cell r="AR702">
            <v>36.800000000000004</v>
          </cell>
          <cell r="AS702">
            <v>31.800000000000004</v>
          </cell>
          <cell r="AT702">
            <v>45659.8</v>
          </cell>
          <cell r="AU702">
            <v>45654.8</v>
          </cell>
          <cell r="AV702"/>
          <cell r="AW702"/>
          <cell r="AX702"/>
          <cell r="AY702"/>
          <cell r="AZ702"/>
          <cell r="BA702"/>
          <cell r="BB702"/>
          <cell r="BC702"/>
          <cell r="BD702" t="str">
            <v>NO COC</v>
          </cell>
          <cell r="BE702"/>
          <cell r="BF702">
            <v>45626</v>
          </cell>
          <cell r="BG702">
            <v>-333</v>
          </cell>
          <cell r="BH702"/>
          <cell r="BI702"/>
        </row>
        <row r="703">
          <cell r="E703" t="str">
            <v>X23010331803</v>
          </cell>
          <cell r="F703" t="str">
            <v>GLOBE TELECOM, INC.</v>
          </cell>
          <cell r="G703" t="str">
            <v>PALAWAN, AYALA-ALABANG VILL, MUNTINLUPA</v>
          </cell>
          <cell r="H703" t="str">
            <v>MUNTINLUPA CITY</v>
          </cell>
          <cell r="I703" t="str">
            <v>PARAÑAQUE</v>
          </cell>
          <cell r="J703" t="str">
            <v>target 07/25/2024</v>
          </cell>
          <cell r="K703" t="str">
            <v>W/O ISSUE</v>
          </cell>
          <cell r="L703" t="str">
            <v>POWERHOUSE</v>
          </cell>
          <cell r="M703" t="str">
            <v>TECO</v>
          </cell>
          <cell r="N703" t="str">
            <v>JSP</v>
          </cell>
          <cell r="O703">
            <v>4.0632999999999999</v>
          </cell>
          <cell r="P703"/>
          <cell r="Q703">
            <v>5.55</v>
          </cell>
          <cell r="R703">
            <v>23</v>
          </cell>
          <cell r="S703" t="str">
            <v>NEW</v>
          </cell>
          <cell r="T703">
            <v>29912.22</v>
          </cell>
          <cell r="U703">
            <v>3272.06</v>
          </cell>
          <cell r="V703">
            <v>3272.06</v>
          </cell>
          <cell r="W703">
            <v>1</v>
          </cell>
          <cell r="X703">
            <v>45492.39166666667</v>
          </cell>
          <cell r="Y703">
            <v>45496.527777777781</v>
          </cell>
          <cell r="Z703">
            <v>45496</v>
          </cell>
          <cell r="AA703"/>
          <cell r="AB703">
            <v>45499.536805555559</v>
          </cell>
          <cell r="AC703">
            <v>45846</v>
          </cell>
          <cell r="AD703">
            <v>7.1451388888890506</v>
          </cell>
          <cell r="AE703">
            <v>3.0090277777781012</v>
          </cell>
          <cell r="AF703">
            <v>346.46319444444089</v>
          </cell>
          <cell r="AG703">
            <v>45511.165860215056</v>
          </cell>
          <cell r="AH703">
            <v>45519.972311827958</v>
          </cell>
          <cell r="AI703">
            <v>45542.39166666667</v>
          </cell>
          <cell r="AJ703">
            <v>0.24611033950617839</v>
          </cell>
          <cell r="AK703">
            <v>8.6615798611110222</v>
          </cell>
          <cell r="AL703">
            <v>20</v>
          </cell>
          <cell r="AM703">
            <v>36</v>
          </cell>
          <cell r="AN703">
            <v>21.774193548387096</v>
          </cell>
          <cell r="AO703">
            <v>27.58064516129032</v>
          </cell>
          <cell r="AP703">
            <v>18.774193548387096</v>
          </cell>
          <cell r="AQ703">
            <v>40</v>
          </cell>
          <cell r="AR703">
            <v>32</v>
          </cell>
          <cell r="AS703">
            <v>27</v>
          </cell>
          <cell r="AT703">
            <v>45531.536805555559</v>
          </cell>
          <cell r="AU703">
            <v>45526.536805555559</v>
          </cell>
          <cell r="AV703"/>
          <cell r="AW703"/>
          <cell r="AX703"/>
          <cell r="AY703"/>
          <cell r="AZ703"/>
          <cell r="BA703"/>
          <cell r="BB703"/>
          <cell r="BC703"/>
          <cell r="BD703" t="str">
            <v>PAID</v>
          </cell>
          <cell r="BE703"/>
          <cell r="BF703">
            <v>45502.536805555559</v>
          </cell>
          <cell r="BG703">
            <v>-209.53680555555911</v>
          </cell>
          <cell r="BH703"/>
          <cell r="BI703"/>
        </row>
        <row r="704">
          <cell r="E704" t="str">
            <v>X24030940939</v>
          </cell>
          <cell r="F704" t="str">
            <v>ALFAMETRO MARKETING, INC.</v>
          </cell>
          <cell r="G704" t="str">
            <v>SAN GREGORIO, GOLDEN ACRES SUBD, LAS PINAS CITY</v>
          </cell>
          <cell r="H704" t="str">
            <v>LAS PIÑAS CITY</v>
          </cell>
          <cell r="I704" t="str">
            <v>PARAÑAQUE</v>
          </cell>
          <cell r="J704" t="str">
            <v>for completion Aug 31</v>
          </cell>
          <cell r="K704" t="str">
            <v>W/O ISSUE</v>
          </cell>
          <cell r="L704" t="str">
            <v>POWERHOUSE</v>
          </cell>
          <cell r="M704" t="str">
            <v>FCOMP</v>
          </cell>
          <cell r="N704" t="str">
            <v>JSP</v>
          </cell>
          <cell r="O704">
            <v>3.95</v>
          </cell>
          <cell r="P704"/>
          <cell r="Q704">
            <v>5.4</v>
          </cell>
          <cell r="R704">
            <v>28</v>
          </cell>
          <cell r="S704" t="str">
            <v>NEW</v>
          </cell>
          <cell r="T704">
            <v>21988.44</v>
          </cell>
          <cell r="U704">
            <v>3180.83</v>
          </cell>
          <cell r="V704"/>
          <cell r="W704">
            <v>0</v>
          </cell>
          <cell r="X704">
            <v>45525.697222222225</v>
          </cell>
          <cell r="Y704">
            <v>45526.59652777778</v>
          </cell>
          <cell r="Z704">
            <v>45531</v>
          </cell>
          <cell r="AA704"/>
          <cell r="AB704">
            <v>45535.408333333333</v>
          </cell>
          <cell r="AC704"/>
          <cell r="AD704">
            <v>9.711111111108039</v>
          </cell>
          <cell r="AE704">
            <v>8.8118055555532919</v>
          </cell>
          <cell r="AF704">
            <v>-45535.408333333333</v>
          </cell>
          <cell r="AG704">
            <v>45544.471415770611</v>
          </cell>
          <cell r="AH704">
            <v>45553.277867383513</v>
          </cell>
          <cell r="AI704">
            <v>45575.697222222225</v>
          </cell>
          <cell r="AJ704">
            <v>0.334493827160388</v>
          </cell>
          <cell r="AK704">
            <v>-1138.3852083333334</v>
          </cell>
          <cell r="AL704">
            <v>20</v>
          </cell>
          <cell r="AM704">
            <v>36</v>
          </cell>
          <cell r="AN704">
            <v>21.774193548387096</v>
          </cell>
          <cell r="AO704">
            <v>27.58064516129032</v>
          </cell>
          <cell r="AP704">
            <v>18.774193548387096</v>
          </cell>
          <cell r="AQ704">
            <v>40</v>
          </cell>
          <cell r="AR704">
            <v>32</v>
          </cell>
          <cell r="AS704">
            <v>27</v>
          </cell>
          <cell r="AT704">
            <v>45567.408333333333</v>
          </cell>
          <cell r="AU704">
            <v>45562.408333333333</v>
          </cell>
          <cell r="AV704"/>
          <cell r="AW704"/>
          <cell r="AX704"/>
          <cell r="AY704"/>
          <cell r="AZ704"/>
          <cell r="BA704"/>
          <cell r="BB704"/>
          <cell r="BC704"/>
          <cell r="BD704" t="str">
            <v>NO COC</v>
          </cell>
          <cell r="BE704"/>
          <cell r="BF704">
            <v>45538.408333333333</v>
          </cell>
          <cell r="BG704">
            <v>-245.40833333333285</v>
          </cell>
          <cell r="BH704"/>
          <cell r="BI704"/>
        </row>
        <row r="705">
          <cell r="E705" t="str">
            <v>X24093707715</v>
          </cell>
          <cell r="F705" t="str">
            <v>ERLINDA G. MORGA</v>
          </cell>
          <cell r="G705" t="str">
            <v>RAMON AVANCEÑA, BF HOMES, PARANAQUE</v>
          </cell>
          <cell r="H705" t="str">
            <v>PARAÑAQUE CITY</v>
          </cell>
          <cell r="I705" t="str">
            <v>PARAÑAQUE</v>
          </cell>
          <cell r="J705"/>
          <cell r="K705"/>
          <cell r="L705" t="str">
            <v>POWERHOUSE</v>
          </cell>
          <cell r="M705" t="str">
            <v>FCOMP</v>
          </cell>
          <cell r="N705" t="str">
            <v>JMM</v>
          </cell>
          <cell r="O705">
            <v>4.68</v>
          </cell>
          <cell r="P705"/>
          <cell r="Q705">
            <v>6.42</v>
          </cell>
          <cell r="R705">
            <v>25</v>
          </cell>
          <cell r="S705" t="str">
            <v>NEW</v>
          </cell>
          <cell r="T705">
            <v>18512.5</v>
          </cell>
          <cell r="U705">
            <v>3768.66</v>
          </cell>
          <cell r="V705"/>
          <cell r="W705">
            <v>0</v>
          </cell>
          <cell r="X705">
            <v>45576.672175925924</v>
          </cell>
          <cell r="Y705">
            <v>45582.543749999997</v>
          </cell>
          <cell r="Z705">
            <v>45581</v>
          </cell>
          <cell r="AA705"/>
          <cell r="AB705">
            <v>45587.325694444444</v>
          </cell>
          <cell r="AC705"/>
          <cell r="AD705">
            <v>10.653518518520286</v>
          </cell>
          <cell r="AE705">
            <v>4.7819444444467081</v>
          </cell>
          <cell r="AF705">
            <v>-45587.325694444444</v>
          </cell>
          <cell r="AG705">
            <v>45595.44636947431</v>
          </cell>
          <cell r="AH705">
            <v>45604.252821087211</v>
          </cell>
          <cell r="AI705">
            <v>45626.672175925924</v>
          </cell>
          <cell r="AJ705">
            <v>0.36695452674903206</v>
          </cell>
          <cell r="AK705">
            <v>-1139.6831423611111</v>
          </cell>
          <cell r="AL705">
            <v>20</v>
          </cell>
          <cell r="AM705">
            <v>36</v>
          </cell>
          <cell r="AN705">
            <v>21.774193548387096</v>
          </cell>
          <cell r="AO705">
            <v>27.58064516129032</v>
          </cell>
          <cell r="AP705">
            <v>18.774193548387096</v>
          </cell>
          <cell r="AQ705">
            <v>40</v>
          </cell>
          <cell r="AR705">
            <v>32</v>
          </cell>
          <cell r="AS705">
            <v>27</v>
          </cell>
          <cell r="AT705">
            <v>45619.325694444444</v>
          </cell>
          <cell r="AU705">
            <v>45614.325694444444</v>
          </cell>
          <cell r="AV705"/>
          <cell r="AW705"/>
          <cell r="AX705"/>
          <cell r="AY705"/>
          <cell r="AZ705"/>
          <cell r="BA705"/>
          <cell r="BB705"/>
          <cell r="BC705"/>
          <cell r="BD705" t="str">
            <v>NO COC</v>
          </cell>
          <cell r="BE705"/>
          <cell r="BF705">
            <v>45590.325694444444</v>
          </cell>
          <cell r="BG705">
            <v>-297.3256944444438</v>
          </cell>
          <cell r="BH705"/>
          <cell r="BI705"/>
        </row>
        <row r="706">
          <cell r="E706" t="str">
            <v>X24103900335</v>
          </cell>
          <cell r="F706" t="str">
            <v>SALVADOR I FERNANDO</v>
          </cell>
          <cell r="G706" t="str">
            <v>MOLINO HEIGHTS, MOLINO HEIGHTS, BACOOR</v>
          </cell>
          <cell r="H706" t="str">
            <v>BACOOR CITY</v>
          </cell>
          <cell r="I706" t="str">
            <v>DASMA</v>
          </cell>
          <cell r="J706"/>
          <cell r="K706"/>
          <cell r="L706" t="str">
            <v>AVECO</v>
          </cell>
          <cell r="M706" t="str">
            <v>FCOMP</v>
          </cell>
          <cell r="N706" t="str">
            <v>RRG</v>
          </cell>
          <cell r="O706">
            <v>24.92</v>
          </cell>
          <cell r="P706"/>
          <cell r="Q706">
            <v>34.130000000000003</v>
          </cell>
          <cell r="R706">
            <v>0</v>
          </cell>
          <cell r="S706" t="str">
            <v>TERMINATION</v>
          </cell>
          <cell r="T706">
            <v>30797.95</v>
          </cell>
          <cell r="U706">
            <v>20067.419999999998</v>
          </cell>
          <cell r="V706"/>
          <cell r="W706">
            <v>0</v>
          </cell>
          <cell r="X706">
            <v>45580.603136574071</v>
          </cell>
          <cell r="Y706">
            <v>45583.615277777775</v>
          </cell>
          <cell r="Z706">
            <v>45584</v>
          </cell>
          <cell r="AA706"/>
          <cell r="AB706">
            <v>45610</v>
          </cell>
          <cell r="AC706"/>
          <cell r="AD706">
            <v>29.396863425929041</v>
          </cell>
          <cell r="AE706">
            <v>26.384722222224809</v>
          </cell>
          <cell r="AF706">
            <v>-45610</v>
          </cell>
          <cell r="AG706">
            <v>45599.377330122457</v>
          </cell>
          <cell r="AH706">
            <v>45608.183781735359</v>
          </cell>
          <cell r="AI706">
            <v>45630.603136574071</v>
          </cell>
          <cell r="AJ706">
            <v>1.0125586291153335</v>
          </cell>
          <cell r="AK706">
            <v>-1140.25</v>
          </cell>
          <cell r="AL706">
            <v>20</v>
          </cell>
          <cell r="AM706">
            <v>36</v>
          </cell>
          <cell r="AN706">
            <v>21.774193548387096</v>
          </cell>
          <cell r="AO706">
            <v>27.58064516129032</v>
          </cell>
          <cell r="AP706">
            <v>18.774193548387096</v>
          </cell>
          <cell r="AQ706">
            <v>40</v>
          </cell>
          <cell r="AR706">
            <v>32</v>
          </cell>
          <cell r="AS706">
            <v>27</v>
          </cell>
          <cell r="AT706">
            <v>45642</v>
          </cell>
          <cell r="AU706">
            <v>45637</v>
          </cell>
          <cell r="AV706"/>
          <cell r="AW706"/>
          <cell r="AX706"/>
          <cell r="AY706"/>
          <cell r="AZ706"/>
          <cell r="BA706"/>
          <cell r="BB706"/>
          <cell r="BC706"/>
          <cell r="BD706" t="str">
            <v>NO COC</v>
          </cell>
          <cell r="BE706"/>
          <cell r="BF706">
            <v>45613</v>
          </cell>
          <cell r="BG706">
            <v>-320</v>
          </cell>
          <cell r="BH706"/>
          <cell r="BI706"/>
        </row>
        <row r="707">
          <cell r="E707" t="str">
            <v>X24093488127</v>
          </cell>
          <cell r="F707" t="str">
            <v>GWEN LOURDES GO LIM</v>
          </cell>
          <cell r="G707" t="str">
            <v>SAPPHIRE, POSADAS SUBD, MUNTINLUPA</v>
          </cell>
          <cell r="H707" t="str">
            <v>MUNTINLUPA CITY</v>
          </cell>
          <cell r="I707" t="str">
            <v>PARAÑAQUE</v>
          </cell>
          <cell r="J707"/>
          <cell r="K707"/>
          <cell r="L707" t="str">
            <v>AVECO</v>
          </cell>
          <cell r="M707" t="str">
            <v>FCOMP</v>
          </cell>
          <cell r="N707" t="str">
            <v>RRG</v>
          </cell>
          <cell r="O707">
            <v>76.347700000000003</v>
          </cell>
          <cell r="P707"/>
          <cell r="Q707">
            <v>106.98</v>
          </cell>
          <cell r="R707">
            <v>55.3</v>
          </cell>
          <cell r="S707" t="str">
            <v>MODIFICATION</v>
          </cell>
          <cell r="T707">
            <v>352736.85</v>
          </cell>
          <cell r="U707">
            <v>61480.83</v>
          </cell>
          <cell r="V707"/>
          <cell r="W707">
            <v>0</v>
          </cell>
          <cell r="X707">
            <v>45579.703831018516</v>
          </cell>
          <cell r="Y707">
            <v>45583.616666666669</v>
          </cell>
          <cell r="Z707">
            <v>45584</v>
          </cell>
          <cell r="AA707"/>
          <cell r="AB707">
            <v>45635.765972222223</v>
          </cell>
          <cell r="AC707"/>
          <cell r="AD707">
            <v>56.062141203707142</v>
          </cell>
          <cell r="AE707">
            <v>52.149305555554747</v>
          </cell>
          <cell r="AF707">
            <v>-45635.765972222223</v>
          </cell>
          <cell r="AG707">
            <v>45600.048901441049</v>
          </cell>
          <cell r="AH707">
            <v>45609.274253553725</v>
          </cell>
          <cell r="AI707">
            <v>45629.703831018516</v>
          </cell>
          <cell r="AJ707">
            <v>1.8010914142367453</v>
          </cell>
          <cell r="AK707">
            <v>-1037.1764993686868</v>
          </cell>
          <cell r="AL707">
            <v>26</v>
          </cell>
          <cell r="AM707">
            <v>34</v>
          </cell>
          <cell r="AN707">
            <v>23.345070422535212</v>
          </cell>
          <cell r="AO707">
            <v>29.570422535211268</v>
          </cell>
          <cell r="AP707">
            <v>20.345070422535212</v>
          </cell>
          <cell r="AQ707">
            <v>44</v>
          </cell>
          <cell r="AR707">
            <v>35.200000000000003</v>
          </cell>
          <cell r="AS707">
            <v>30.200000000000003</v>
          </cell>
          <cell r="AT707">
            <v>45670.96597222222</v>
          </cell>
          <cell r="AU707">
            <v>45665.96597222222</v>
          </cell>
          <cell r="AV707"/>
          <cell r="AW707"/>
          <cell r="AX707"/>
          <cell r="AY707"/>
          <cell r="AZ707"/>
          <cell r="BA707"/>
          <cell r="BB707"/>
          <cell r="BC707"/>
          <cell r="BD707" t="str">
            <v>NO COC</v>
          </cell>
          <cell r="BE707"/>
          <cell r="BF707">
            <v>45638.765972222223</v>
          </cell>
          <cell r="BG707">
            <v>-345.76597222222335</v>
          </cell>
          <cell r="BH707"/>
          <cell r="BI707"/>
        </row>
        <row r="708">
          <cell r="E708" t="str">
            <v>X22104290700</v>
          </cell>
          <cell r="F708" t="str">
            <v>DITO TELECOMMUNITY CORPORATION</v>
          </cell>
          <cell r="G708" t="str">
            <v>CRM, GOOD YEAR PARK SUBD, LAS PINAS CITY</v>
          </cell>
          <cell r="H708" t="str">
            <v>LAS PIÑAS CITY</v>
          </cell>
          <cell r="I708" t="str">
            <v>PARAÑAQUE</v>
          </cell>
          <cell r="J708" t="str">
            <v>SSP on 11/6/2024; resched</v>
          </cell>
          <cell r="K708" t="str">
            <v>W/O ISSUE</v>
          </cell>
          <cell r="L708" t="str">
            <v>POWERHOUSE</v>
          </cell>
          <cell r="M708" t="str">
            <v>FCOMP</v>
          </cell>
          <cell r="N708" t="str">
            <v>JMM</v>
          </cell>
          <cell r="O708">
            <v>28.003299999999999</v>
          </cell>
          <cell r="P708"/>
          <cell r="Q708">
            <v>38.32</v>
          </cell>
          <cell r="R708">
            <v>31</v>
          </cell>
          <cell r="S708" t="str">
            <v>NEW</v>
          </cell>
          <cell r="T708">
            <v>207313.96</v>
          </cell>
          <cell r="U708">
            <v>22550.37</v>
          </cell>
          <cell r="V708"/>
          <cell r="W708">
            <v>0</v>
          </cell>
          <cell r="X708">
            <v>45581.658715277779</v>
          </cell>
          <cell r="Y708">
            <v>45586.631944444445</v>
          </cell>
          <cell r="Z708">
            <v>45586</v>
          </cell>
          <cell r="AA708"/>
          <cell r="AB708">
            <v>45629.298611111109</v>
          </cell>
          <cell r="AC708"/>
          <cell r="AD708">
            <v>47.639895833330229</v>
          </cell>
          <cell r="AE708">
            <v>42.666666666664241</v>
          </cell>
          <cell r="AF708">
            <v>-45629.298611111109</v>
          </cell>
          <cell r="AG708">
            <v>45600.432908826166</v>
          </cell>
          <cell r="AH708">
            <v>45609.239360439067</v>
          </cell>
          <cell r="AI708">
            <v>45631.658715277779</v>
          </cell>
          <cell r="AJ708">
            <v>1.6409297453702634</v>
          </cell>
          <cell r="AK708">
            <v>-1140.7324652777777</v>
          </cell>
          <cell r="AL708">
            <v>20</v>
          </cell>
          <cell r="AM708">
            <v>36</v>
          </cell>
          <cell r="AN708">
            <v>21.774193548387096</v>
          </cell>
          <cell r="AO708">
            <v>27.58064516129032</v>
          </cell>
          <cell r="AP708">
            <v>18.774193548387096</v>
          </cell>
          <cell r="AQ708">
            <v>40</v>
          </cell>
          <cell r="AR708">
            <v>32</v>
          </cell>
          <cell r="AS708">
            <v>27</v>
          </cell>
          <cell r="AT708">
            <v>45661.298611111109</v>
          </cell>
          <cell r="AU708">
            <v>45656.298611111109</v>
          </cell>
          <cell r="AV708"/>
          <cell r="AW708"/>
          <cell r="AX708"/>
          <cell r="AY708"/>
          <cell r="AZ708"/>
          <cell r="BA708"/>
          <cell r="BB708"/>
          <cell r="BC708"/>
          <cell r="BD708" t="str">
            <v>NO COC</v>
          </cell>
          <cell r="BE708"/>
          <cell r="BF708">
            <v>45632.298611111109</v>
          </cell>
          <cell r="BG708">
            <v>-339.29861111110949</v>
          </cell>
          <cell r="BH708"/>
          <cell r="BI708"/>
        </row>
        <row r="709">
          <cell r="E709" t="str">
            <v>X24020530504</v>
          </cell>
          <cell r="F709" t="str">
            <v>CITY GOV'T OF LAS PIÑAS</v>
          </cell>
          <cell r="G709" t="str">
            <v>J. AGUILAR, TALON I, LAS PINAS CITY</v>
          </cell>
          <cell r="H709" t="str">
            <v>LAS PIÑAS CITY</v>
          </cell>
          <cell r="I709" t="str">
            <v>PARAÑAQUE</v>
          </cell>
          <cell r="J709"/>
          <cell r="K709"/>
          <cell r="L709" t="str">
            <v>POWERHOUSE</v>
          </cell>
          <cell r="M709" t="str">
            <v>FCOMP</v>
          </cell>
          <cell r="N709" t="str">
            <v>JSP</v>
          </cell>
          <cell r="O709">
            <v>4.03</v>
          </cell>
          <cell r="P709"/>
          <cell r="Q709">
            <v>5.52</v>
          </cell>
          <cell r="R709">
            <v>23.8</v>
          </cell>
          <cell r="S709" t="str">
            <v>MODIFICATION</v>
          </cell>
          <cell r="T709">
            <v>22896.37</v>
          </cell>
          <cell r="U709">
            <v>3140.57</v>
          </cell>
          <cell r="V709"/>
          <cell r="W709">
            <v>0</v>
          </cell>
          <cell r="X709">
            <v>45365.643750000003</v>
          </cell>
          <cell r="Y709">
            <v>45369.265972222223</v>
          </cell>
          <cell r="Z709">
            <v>45366</v>
          </cell>
          <cell r="AA709"/>
          <cell r="AB709">
            <v>45369.368750000001</v>
          </cell>
          <cell r="AC709"/>
          <cell r="AD709">
            <v>3.7249999999985448</v>
          </cell>
          <cell r="AE709">
            <v>0.10277777777810115</v>
          </cell>
          <cell r="AF709">
            <v>-45369.368750000001</v>
          </cell>
          <cell r="AG709">
            <v>45384.417943548389</v>
          </cell>
          <cell r="AH709">
            <v>45393.224395161291</v>
          </cell>
          <cell r="AI709">
            <v>45415.643750000003</v>
          </cell>
          <cell r="AJ709">
            <v>0.12830555555550544</v>
          </cell>
          <cell r="AK709">
            <v>-1134.2342187500001</v>
          </cell>
          <cell r="AL709">
            <v>20</v>
          </cell>
          <cell r="AM709">
            <v>36</v>
          </cell>
          <cell r="AN709">
            <v>21.774193548387096</v>
          </cell>
          <cell r="AO709">
            <v>27.58064516129032</v>
          </cell>
          <cell r="AP709">
            <v>18.774193548387096</v>
          </cell>
          <cell r="AQ709">
            <v>40</v>
          </cell>
          <cell r="AR709">
            <v>32</v>
          </cell>
          <cell r="AS709">
            <v>27</v>
          </cell>
          <cell r="AT709">
            <v>45401.368750000001</v>
          </cell>
          <cell r="AU709">
            <v>45396.368750000001</v>
          </cell>
          <cell r="AV709"/>
          <cell r="AW709"/>
          <cell r="AX709"/>
          <cell r="AY709"/>
          <cell r="AZ709"/>
          <cell r="BA709"/>
          <cell r="BB709"/>
          <cell r="BC709"/>
          <cell r="BD709" t="str">
            <v>NO COC</v>
          </cell>
          <cell r="BE709"/>
          <cell r="BF709">
            <v>45372.368750000001</v>
          </cell>
          <cell r="BG709">
            <v>-79.368750000001455</v>
          </cell>
          <cell r="BH709"/>
          <cell r="BI709"/>
        </row>
        <row r="710">
          <cell r="E710" t="str">
            <v>X24051983837</v>
          </cell>
          <cell r="F710" t="str">
            <v>CHRISTINE-ARCY FURNITURE DESIGNS, INC.</v>
          </cell>
          <cell r="G710" t="str">
            <v>BLOCK 41, GREEN VALLEY SUBD SECT B, BACOOR</v>
          </cell>
          <cell r="H710" t="str">
            <v>BACOOR CITY</v>
          </cell>
          <cell r="I710" t="str">
            <v>DASMA</v>
          </cell>
          <cell r="J710"/>
          <cell r="K710"/>
          <cell r="L710" t="str">
            <v>POWERHOUSE</v>
          </cell>
          <cell r="M710" t="str">
            <v>FCOMP</v>
          </cell>
          <cell r="N710" t="str">
            <v>JMM</v>
          </cell>
          <cell r="O710">
            <v>53.551299999999998</v>
          </cell>
          <cell r="P710"/>
          <cell r="Q710">
            <v>72.95</v>
          </cell>
          <cell r="R710">
            <v>178</v>
          </cell>
          <cell r="S710" t="str">
            <v>NEW</v>
          </cell>
          <cell r="T710">
            <v>630141.19999999995</v>
          </cell>
          <cell r="U710">
            <v>43147.69</v>
          </cell>
          <cell r="V710"/>
          <cell r="W710">
            <v>0</v>
          </cell>
          <cell r="X710">
            <v>45586.719444444447</v>
          </cell>
          <cell r="Y710">
            <v>45593.618055555555</v>
          </cell>
          <cell r="Z710">
            <v>45593</v>
          </cell>
          <cell r="AA710"/>
          <cell r="AB710">
            <v>45596.574305555558</v>
          </cell>
          <cell r="AC710"/>
          <cell r="AD710">
            <v>9.8548611111109494</v>
          </cell>
          <cell r="AE710">
            <v>2.9562500000029104</v>
          </cell>
          <cell r="AF710">
            <v>-45596.574305555558</v>
          </cell>
          <cell r="AG710">
            <v>45605.198043666234</v>
          </cell>
          <cell r="AH710">
            <v>45613.925670125383</v>
          </cell>
          <cell r="AI710">
            <v>45636.719444444447</v>
          </cell>
          <cell r="AJ710">
            <v>0.3441167534722166</v>
          </cell>
          <cell r="AK710">
            <v>-1085.6327215608467</v>
          </cell>
          <cell r="AL710">
            <v>23</v>
          </cell>
          <cell r="AM710">
            <v>32</v>
          </cell>
          <cell r="AN710">
            <v>21.478599221789885</v>
          </cell>
          <cell r="AO710">
            <v>27.206225680933851</v>
          </cell>
          <cell r="AP710">
            <v>18.478599221789885</v>
          </cell>
          <cell r="AQ710">
            <v>42</v>
          </cell>
          <cell r="AR710">
            <v>33.6</v>
          </cell>
          <cell r="AS710">
            <v>28.6</v>
          </cell>
          <cell r="AT710">
            <v>45630.174305555556</v>
          </cell>
          <cell r="AU710">
            <v>45625.174305555556</v>
          </cell>
          <cell r="AV710"/>
          <cell r="AW710"/>
          <cell r="AX710"/>
          <cell r="AY710"/>
          <cell r="AZ710"/>
          <cell r="BA710"/>
          <cell r="BB710"/>
          <cell r="BC710"/>
          <cell r="BD710" t="str">
            <v>NO COC</v>
          </cell>
          <cell r="BE710"/>
          <cell r="BF710">
            <v>45599.574305555558</v>
          </cell>
          <cell r="BG710">
            <v>-306.57430555555766</v>
          </cell>
          <cell r="BH710"/>
          <cell r="BI710"/>
        </row>
        <row r="711">
          <cell r="E711" t="str">
            <v>X24093699345</v>
          </cell>
          <cell r="F711" t="str">
            <v>LANDMARK COMMUNITIES INCORPORATED,</v>
          </cell>
          <cell r="G711" t="str">
            <v>AMARA, MANDARA WATERFRONT RESIDENCES, PARANAQUE</v>
          </cell>
          <cell r="H711" t="str">
            <v>PARAÑAQUE CITY</v>
          </cell>
          <cell r="I711" t="str">
            <v>PARAÑAQUE</v>
          </cell>
          <cell r="J711"/>
          <cell r="K711" t="str">
            <v>W/O ISSUE</v>
          </cell>
          <cell r="L711" t="str">
            <v>POWERHOUSE</v>
          </cell>
          <cell r="M711" t="str">
            <v>FCOMP</v>
          </cell>
          <cell r="N711" t="str">
            <v>JMM</v>
          </cell>
          <cell r="O711">
            <v>320.43430000000001</v>
          </cell>
          <cell r="P711"/>
          <cell r="Q711">
            <v>438.87</v>
          </cell>
          <cell r="R711">
            <v>660</v>
          </cell>
          <cell r="S711" t="str">
            <v>NEW</v>
          </cell>
          <cell r="T711">
            <v>1374908.59</v>
          </cell>
          <cell r="U711">
            <v>258198.66</v>
          </cell>
          <cell r="V711"/>
          <cell r="W711">
            <v>0</v>
          </cell>
          <cell r="X711">
            <v>45589.427777777775</v>
          </cell>
          <cell r="Y711">
            <v>45595.622916666667</v>
          </cell>
          <cell r="Z711">
            <v>45593</v>
          </cell>
          <cell r="AA711"/>
          <cell r="AB711">
            <v>45637.631249999999</v>
          </cell>
          <cell r="AC711"/>
          <cell r="AD711">
            <v>48.203472222223354</v>
          </cell>
          <cell r="AE711">
            <v>42.008333333331393</v>
          </cell>
          <cell r="AF711">
            <v>-45637.631249999999</v>
          </cell>
          <cell r="AG711">
            <v>45605.267368221459</v>
          </cell>
          <cell r="AH711">
            <v>45613.291259006444</v>
          </cell>
          <cell r="AI711">
            <v>45639.427777777775</v>
          </cell>
          <cell r="AJ711">
            <v>1.9189697501510112</v>
          </cell>
          <cell r="AK711">
            <v>-912.75262499999997</v>
          </cell>
          <cell r="AL711">
            <v>32</v>
          </cell>
          <cell r="AM711">
            <v>23</v>
          </cell>
          <cell r="AN711">
            <v>18.839590443686006</v>
          </cell>
          <cell r="AO711">
            <v>23.863481228668942</v>
          </cell>
          <cell r="AP711">
            <v>15.839590443686006</v>
          </cell>
          <cell r="AQ711">
            <v>50</v>
          </cell>
          <cell r="AR711">
            <v>40</v>
          </cell>
          <cell r="AS711">
            <v>35</v>
          </cell>
          <cell r="AT711">
            <v>45677.631249999999</v>
          </cell>
          <cell r="AU711">
            <v>45672.631249999999</v>
          </cell>
          <cell r="AV711"/>
          <cell r="AW711"/>
          <cell r="AX711"/>
          <cell r="AY711"/>
          <cell r="AZ711"/>
          <cell r="BA711"/>
          <cell r="BB711"/>
          <cell r="BC711"/>
          <cell r="BD711" t="str">
            <v>NO COC</v>
          </cell>
          <cell r="BE711"/>
          <cell r="BF711">
            <v>45640.631249999999</v>
          </cell>
          <cell r="BG711">
            <v>-347.63124999999854</v>
          </cell>
          <cell r="BH711"/>
          <cell r="BI711"/>
        </row>
        <row r="712">
          <cell r="E712" t="str">
            <v>X24041429877</v>
          </cell>
          <cell r="F712" t="str">
            <v>TEOFILO PADILLA MONDIGUING</v>
          </cell>
          <cell r="G712" t="str">
            <v>C. ARELLANO, KATARUNGAN VILLAGE, MUNTINLUPA</v>
          </cell>
          <cell r="H712" t="str">
            <v>MUNTINLUPA CITY</v>
          </cell>
          <cell r="I712" t="str">
            <v>PARAÑAQUE</v>
          </cell>
          <cell r="J712" t="str">
            <v>target completion 07/19/2024</v>
          </cell>
          <cell r="K712" t="str">
            <v>W/O ISSUE</v>
          </cell>
          <cell r="L712" t="str">
            <v>POWERHOUSE</v>
          </cell>
          <cell r="M712" t="str">
            <v>FCOMP</v>
          </cell>
          <cell r="N712" t="str">
            <v>JSP</v>
          </cell>
          <cell r="O712">
            <v>3.68</v>
          </cell>
          <cell r="P712"/>
          <cell r="Q712">
            <v>5.0199999999999996</v>
          </cell>
          <cell r="R712">
            <v>28</v>
          </cell>
          <cell r="S712" t="str">
            <v>NEW</v>
          </cell>
          <cell r="T712">
            <v>21897.62</v>
          </cell>
          <cell r="U712">
            <v>2963.41</v>
          </cell>
          <cell r="V712"/>
          <cell r="W712">
            <v>0</v>
          </cell>
          <cell r="X712">
            <v>45471.640277777777</v>
          </cell>
          <cell r="Y712">
            <v>45477.427083333336</v>
          </cell>
          <cell r="Z712">
            <v>45481</v>
          </cell>
          <cell r="AA712"/>
          <cell r="AB712">
            <v>45492.551388888889</v>
          </cell>
          <cell r="AC712"/>
          <cell r="AD712">
            <v>20.911111111112405</v>
          </cell>
          <cell r="AE712">
            <v>15.124305555553292</v>
          </cell>
          <cell r="AF712">
            <v>-45492.551388888889</v>
          </cell>
          <cell r="AG712">
            <v>45490.414471326163</v>
          </cell>
          <cell r="AH712">
            <v>45499.220922939065</v>
          </cell>
          <cell r="AI712">
            <v>45521.640277777777</v>
          </cell>
          <cell r="AJ712">
            <v>0.7202716049383161</v>
          </cell>
          <cell r="AK712">
            <v>-1137.3137847222222</v>
          </cell>
          <cell r="AL712">
            <v>20</v>
          </cell>
          <cell r="AM712">
            <v>36</v>
          </cell>
          <cell r="AN712">
            <v>21.774193548387096</v>
          </cell>
          <cell r="AO712">
            <v>27.58064516129032</v>
          </cell>
          <cell r="AP712">
            <v>18.774193548387096</v>
          </cell>
          <cell r="AQ712">
            <v>40</v>
          </cell>
          <cell r="AR712">
            <v>32</v>
          </cell>
          <cell r="AS712">
            <v>27</v>
          </cell>
          <cell r="AT712">
            <v>45524.551388888889</v>
          </cell>
          <cell r="AU712">
            <v>45519.551388888889</v>
          </cell>
          <cell r="AV712"/>
          <cell r="AW712"/>
          <cell r="AX712"/>
          <cell r="AY712"/>
          <cell r="AZ712"/>
          <cell r="BA712"/>
          <cell r="BB712"/>
          <cell r="BC712"/>
          <cell r="BD712" t="str">
            <v>NO COC</v>
          </cell>
          <cell r="BE712"/>
          <cell r="BF712">
            <v>45495.551388888889</v>
          </cell>
          <cell r="BG712">
            <v>-202.55138888888905</v>
          </cell>
          <cell r="BH712"/>
          <cell r="BI712"/>
        </row>
        <row r="713">
          <cell r="E713" t="str">
            <v>X24051708890</v>
          </cell>
          <cell r="F713" t="str">
            <v>CITY GOVT OF LAS PIÑAS,</v>
          </cell>
          <cell r="G713" t="str">
            <v>ALABANG-ZAPOTE, TALON I, LAS PINAS CITY</v>
          </cell>
          <cell r="H713" t="str">
            <v>LAS PIÑAS CITY</v>
          </cell>
          <cell r="I713" t="str">
            <v>PARAÑAQUE</v>
          </cell>
          <cell r="J713"/>
          <cell r="K713" t="str">
            <v>W/O ISSUE</v>
          </cell>
          <cell r="L713" t="str">
            <v>POWERHOUSE</v>
          </cell>
          <cell r="M713" t="str">
            <v>FCOMP</v>
          </cell>
          <cell r="N713" t="str">
            <v>JSP</v>
          </cell>
          <cell r="O713">
            <v>3.54</v>
          </cell>
          <cell r="P713"/>
          <cell r="Q713">
            <v>4.83</v>
          </cell>
          <cell r="R713">
            <v>15</v>
          </cell>
          <cell r="S713" t="str">
            <v>MODIFICATION</v>
          </cell>
          <cell r="T713">
            <v>21461.98</v>
          </cell>
          <cell r="U713">
            <v>2850.67</v>
          </cell>
          <cell r="V713"/>
          <cell r="W713">
            <v>0</v>
          </cell>
          <cell r="X713">
            <v>45469.59375</v>
          </cell>
          <cell r="Y713">
            <v>45471.548611111109</v>
          </cell>
          <cell r="Z713">
            <v>45470</v>
          </cell>
          <cell r="AA713"/>
          <cell r="AB713">
            <v>45567.332638888889</v>
          </cell>
          <cell r="AC713"/>
          <cell r="AD713">
            <v>97.738888888889051</v>
          </cell>
          <cell r="AE713">
            <v>95.784027777779556</v>
          </cell>
          <cell r="AF713">
            <v>-45567.332638888889</v>
          </cell>
          <cell r="AG713">
            <v>45488.367943548386</v>
          </cell>
          <cell r="AH713">
            <v>45497.174395161288</v>
          </cell>
          <cell r="AI713">
            <v>45519.59375</v>
          </cell>
          <cell r="AJ713">
            <v>3.3665617283950668</v>
          </cell>
          <cell r="AK713">
            <v>-1139.1833159722223</v>
          </cell>
          <cell r="AL713">
            <v>20</v>
          </cell>
          <cell r="AM713">
            <v>36</v>
          </cell>
          <cell r="AN713">
            <v>21.774193548387096</v>
          </cell>
          <cell r="AO713">
            <v>27.58064516129032</v>
          </cell>
          <cell r="AP713">
            <v>18.774193548387096</v>
          </cell>
          <cell r="AQ713">
            <v>40</v>
          </cell>
          <cell r="AR713">
            <v>32</v>
          </cell>
          <cell r="AS713">
            <v>27</v>
          </cell>
          <cell r="AT713">
            <v>45599.332638888889</v>
          </cell>
          <cell r="AU713">
            <v>45594.332638888889</v>
          </cell>
          <cell r="AV713"/>
          <cell r="AW713"/>
          <cell r="AX713"/>
          <cell r="AY713"/>
          <cell r="AZ713"/>
          <cell r="BA713"/>
          <cell r="BB713"/>
          <cell r="BC713"/>
          <cell r="BD713" t="str">
            <v>NO COC</v>
          </cell>
          <cell r="BE713"/>
          <cell r="BF713">
            <v>45570.332638888889</v>
          </cell>
          <cell r="BG713">
            <v>-277.33263888888905</v>
          </cell>
          <cell r="BH713"/>
          <cell r="BI713"/>
        </row>
        <row r="714">
          <cell r="E714" t="str">
            <v>X24093491069</v>
          </cell>
          <cell r="F714" t="str">
            <v>DITO TELECOMMUNITY CORPORATION</v>
          </cell>
          <cell r="G714" t="str">
            <v>E. TRINIDAD, MARTINVILLE SUBD, LAS PINAS CITY</v>
          </cell>
          <cell r="H714" t="str">
            <v>LAS PIÑAS CITY</v>
          </cell>
          <cell r="I714" t="str">
            <v>PARAÑAQUE</v>
          </cell>
          <cell r="J714" t="str">
            <v>Scheule Digging 11/9/24</v>
          </cell>
          <cell r="K714" t="str">
            <v>W/O ISSUE</v>
          </cell>
          <cell r="L714" t="str">
            <v>AVECO</v>
          </cell>
          <cell r="M714" t="str">
            <v>FCOMP</v>
          </cell>
          <cell r="N714" t="str">
            <v>RRG</v>
          </cell>
          <cell r="O714">
            <v>59.366700000000002</v>
          </cell>
          <cell r="P714"/>
          <cell r="Q714">
            <v>161.07</v>
          </cell>
          <cell r="R714">
            <v>22</v>
          </cell>
          <cell r="S714" t="str">
            <v>NEW</v>
          </cell>
          <cell r="T714">
            <v>670714.12</v>
          </cell>
          <cell r="U714">
            <v>47428.95</v>
          </cell>
          <cell r="V714"/>
          <cell r="W714">
            <v>0</v>
          </cell>
          <cell r="X714">
            <v>45586.593055555553</v>
          </cell>
          <cell r="Y714">
            <v>45593.614583333336</v>
          </cell>
          <cell r="Z714">
            <v>45594</v>
          </cell>
          <cell r="AA714"/>
          <cell r="AB714">
            <v>45624</v>
          </cell>
          <cell r="AC714"/>
          <cell r="AD714">
            <v>37.406944444446708</v>
          </cell>
          <cell r="AE714">
            <v>30.385416666664241</v>
          </cell>
          <cell r="AF714">
            <v>-45624</v>
          </cell>
          <cell r="AG714">
            <v>45607.799952107278</v>
          </cell>
          <cell r="AH714">
            <v>45617.255124521071</v>
          </cell>
          <cell r="AI714">
            <v>45636.593055555553</v>
          </cell>
          <cell r="AJ714">
            <v>1.1589758428300796</v>
          </cell>
          <cell r="AK714">
            <v>-1036.909090909091</v>
          </cell>
          <cell r="AL714">
            <v>26</v>
          </cell>
          <cell r="AM714">
            <v>36</v>
          </cell>
          <cell r="AN714">
            <v>24.206896551724139</v>
          </cell>
          <cell r="AO714">
            <v>30.662068965517239</v>
          </cell>
          <cell r="AP714">
            <v>21.206896551724139</v>
          </cell>
          <cell r="AQ714">
            <v>44</v>
          </cell>
          <cell r="AR714">
            <v>35.200000000000003</v>
          </cell>
          <cell r="AS714">
            <v>30.200000000000003</v>
          </cell>
          <cell r="AT714">
            <v>45659.199999999997</v>
          </cell>
          <cell r="AU714">
            <v>45654.2</v>
          </cell>
          <cell r="AV714"/>
          <cell r="AW714"/>
          <cell r="AX714"/>
          <cell r="AY714"/>
          <cell r="AZ714"/>
          <cell r="BA714"/>
          <cell r="BB714"/>
          <cell r="BC714"/>
          <cell r="BD714" t="str">
            <v>NO COC</v>
          </cell>
          <cell r="BE714"/>
          <cell r="BF714">
            <v>45627</v>
          </cell>
          <cell r="BG714">
            <v>-334</v>
          </cell>
          <cell r="BH714"/>
          <cell r="BI714"/>
        </row>
        <row r="715">
          <cell r="E715" t="str">
            <v>X24093870842</v>
          </cell>
          <cell r="F715" t="str">
            <v>RAFAEL HECHANOVA</v>
          </cell>
          <cell r="G715" t="str">
            <v>MADRIGAL, AYALA-ALABANG VILL, MUNTINLUPA</v>
          </cell>
          <cell r="H715" t="str">
            <v>MUNTINLUPA CITY</v>
          </cell>
          <cell r="I715" t="str">
            <v>PARAÑAQUE</v>
          </cell>
          <cell r="J715"/>
          <cell r="K715" t="str">
            <v>W/O ISSUE</v>
          </cell>
          <cell r="L715" t="str">
            <v>AVECO</v>
          </cell>
          <cell r="M715" t="str">
            <v>FCOMP</v>
          </cell>
          <cell r="N715" t="str">
            <v>RRG</v>
          </cell>
          <cell r="O715">
            <v>93.994200000000006</v>
          </cell>
          <cell r="P715"/>
          <cell r="Q715">
            <v>132.78</v>
          </cell>
          <cell r="R715">
            <v>80</v>
          </cell>
          <cell r="S715" t="str">
            <v>MODIFICATION</v>
          </cell>
          <cell r="T715">
            <v>470836.65</v>
          </cell>
          <cell r="U715">
            <v>74960.7</v>
          </cell>
          <cell r="V715"/>
          <cell r="W715">
            <v>0</v>
          </cell>
          <cell r="X715">
            <v>45589.558333333334</v>
          </cell>
          <cell r="Y715">
            <v>45595.626388888886</v>
          </cell>
          <cell r="Z715">
            <v>45594</v>
          </cell>
          <cell r="AA715"/>
          <cell r="AB715">
            <v>45616</v>
          </cell>
          <cell r="AC715"/>
          <cell r="AD715">
            <v>26.441666666665697</v>
          </cell>
          <cell r="AE715">
            <v>20.37361111111386</v>
          </cell>
          <cell r="AF715">
            <v>-45616</v>
          </cell>
          <cell r="AG715">
            <v>45609.903403755867</v>
          </cell>
          <cell r="AH715">
            <v>45619.128755868544</v>
          </cell>
          <cell r="AI715">
            <v>45639.558333333334</v>
          </cell>
          <cell r="AJ715">
            <v>0.84948340874808337</v>
          </cell>
          <cell r="AK715">
            <v>-1036.7272727272727</v>
          </cell>
          <cell r="AL715">
            <v>26</v>
          </cell>
          <cell r="AM715">
            <v>34</v>
          </cell>
          <cell r="AN715">
            <v>23.345070422535212</v>
          </cell>
          <cell r="AO715">
            <v>29.570422535211268</v>
          </cell>
          <cell r="AP715">
            <v>20.345070422535212</v>
          </cell>
          <cell r="AQ715">
            <v>44</v>
          </cell>
          <cell r="AR715">
            <v>35.200000000000003</v>
          </cell>
          <cell r="AS715">
            <v>30.200000000000003</v>
          </cell>
          <cell r="AT715">
            <v>45651.199999999997</v>
          </cell>
          <cell r="AU715">
            <v>45646.2</v>
          </cell>
          <cell r="AV715"/>
          <cell r="AW715"/>
          <cell r="AX715"/>
          <cell r="AY715"/>
          <cell r="AZ715"/>
          <cell r="BA715"/>
          <cell r="BB715"/>
          <cell r="BC715"/>
          <cell r="BD715" t="str">
            <v>NO COC</v>
          </cell>
          <cell r="BE715"/>
          <cell r="BF715">
            <v>45619</v>
          </cell>
          <cell r="BG715">
            <v>-326</v>
          </cell>
          <cell r="BH715"/>
          <cell r="BI715"/>
        </row>
        <row r="716">
          <cell r="E716" t="str">
            <v>X24062245731</v>
          </cell>
          <cell r="F716" t="str">
            <v>HERSAN REALTY CORPORATION</v>
          </cell>
          <cell r="G716" t="str">
            <v>BF HOMES-HERNANDEZ PORTION, BF HOMES-HERNANDEZ PORTION, LAS PINAS CITY</v>
          </cell>
          <cell r="H716" t="str">
            <v>LAS PIÑAS CITY</v>
          </cell>
          <cell r="I716" t="str">
            <v>PARAÑAQUE</v>
          </cell>
          <cell r="J716" t="str">
            <v>target 07/25/2024</v>
          </cell>
          <cell r="K716"/>
          <cell r="L716" t="str">
            <v>POWERHOUSE</v>
          </cell>
          <cell r="M716" t="str">
            <v>FCOMP</v>
          </cell>
          <cell r="N716" t="str">
            <v>JSP</v>
          </cell>
          <cell r="O716">
            <v>3.54</v>
          </cell>
          <cell r="P716"/>
          <cell r="Q716">
            <v>4.83</v>
          </cell>
          <cell r="R716">
            <v>21</v>
          </cell>
          <cell r="S716" t="str">
            <v>NEW</v>
          </cell>
          <cell r="T716">
            <v>21465.95</v>
          </cell>
          <cell r="U716">
            <v>2850.67</v>
          </cell>
          <cell r="V716"/>
          <cell r="W716">
            <v>0</v>
          </cell>
          <cell r="X716">
            <v>45491.725694444445</v>
          </cell>
          <cell r="Y716">
            <v>45496.529861111114</v>
          </cell>
          <cell r="Z716">
            <v>45496</v>
          </cell>
          <cell r="AA716"/>
          <cell r="AB716">
            <v>45499.537499999999</v>
          </cell>
          <cell r="AC716"/>
          <cell r="AD716">
            <v>7.8118055555532919</v>
          </cell>
          <cell r="AE716">
            <v>3.007638888884685</v>
          </cell>
          <cell r="AF716">
            <v>-45499.537499999999</v>
          </cell>
          <cell r="AG716">
            <v>45510.499887992832</v>
          </cell>
          <cell r="AH716">
            <v>45519.306339605733</v>
          </cell>
          <cell r="AI716">
            <v>45541.725694444445</v>
          </cell>
          <cell r="AJ716">
            <v>0.26907330246905781</v>
          </cell>
          <cell r="AK716">
            <v>-1137.4884374999999</v>
          </cell>
          <cell r="AL716">
            <v>20</v>
          </cell>
          <cell r="AM716">
            <v>36</v>
          </cell>
          <cell r="AN716">
            <v>21.774193548387096</v>
          </cell>
          <cell r="AO716">
            <v>27.58064516129032</v>
          </cell>
          <cell r="AP716">
            <v>18.774193548387096</v>
          </cell>
          <cell r="AQ716">
            <v>40</v>
          </cell>
          <cell r="AR716">
            <v>32</v>
          </cell>
          <cell r="AS716">
            <v>27</v>
          </cell>
          <cell r="AT716">
            <v>45531.537499999999</v>
          </cell>
          <cell r="AU716">
            <v>45526.537499999999</v>
          </cell>
          <cell r="AV716"/>
          <cell r="AW716"/>
          <cell r="AX716"/>
          <cell r="AY716"/>
          <cell r="AZ716"/>
          <cell r="BA716"/>
          <cell r="BB716"/>
          <cell r="BC716"/>
          <cell r="BD716" t="str">
            <v>NO COC</v>
          </cell>
          <cell r="BE716"/>
          <cell r="BF716">
            <v>45502.537499999999</v>
          </cell>
          <cell r="BG716">
            <v>-209.53749999999854</v>
          </cell>
          <cell r="BH716"/>
          <cell r="BI716"/>
        </row>
        <row r="717">
          <cell r="E717" t="str">
            <v>X24030818896</v>
          </cell>
          <cell r="F717" t="str">
            <v>CITY GOVERNMENT OF BACOOR</v>
          </cell>
          <cell r="G717" t="str">
            <v>EARTH ST., CAMELLA HOMES PH II-D, BACOOR</v>
          </cell>
          <cell r="H717" t="str">
            <v>BACOOR CITY</v>
          </cell>
          <cell r="I717" t="str">
            <v>DASMA</v>
          </cell>
          <cell r="J717" t="str">
            <v>sabit sd meter Aug 19</v>
          </cell>
          <cell r="K717" t="str">
            <v>W/O ISSUE</v>
          </cell>
          <cell r="L717" t="str">
            <v>POWERHOUSE</v>
          </cell>
          <cell r="M717" t="str">
            <v>FCOMP</v>
          </cell>
          <cell r="N717" t="str">
            <v>JSP</v>
          </cell>
          <cell r="O717">
            <v>1.73</v>
          </cell>
          <cell r="P717"/>
          <cell r="Q717">
            <v>4.7300000000000004</v>
          </cell>
          <cell r="R717">
            <v>29.47</v>
          </cell>
          <cell r="S717" t="str">
            <v>NEW</v>
          </cell>
          <cell r="T717">
            <v>18335.23</v>
          </cell>
          <cell r="U717">
            <v>2794.3</v>
          </cell>
          <cell r="V717"/>
          <cell r="W717">
            <v>0</v>
          </cell>
          <cell r="X717">
            <v>45505.617361111108</v>
          </cell>
          <cell r="Y717">
            <v>45512.371527777781</v>
          </cell>
          <cell r="Z717">
            <v>45511</v>
          </cell>
          <cell r="AA717"/>
          <cell r="AB717">
            <v>45520.272222222222</v>
          </cell>
          <cell r="AC717"/>
          <cell r="AD717">
            <v>14.65486111111386</v>
          </cell>
          <cell r="AE717">
            <v>7.9006944444408873</v>
          </cell>
          <cell r="AF717">
            <v>-45520.272222222222</v>
          </cell>
          <cell r="AG717">
            <v>45524.391554659494</v>
          </cell>
          <cell r="AH717">
            <v>45533.198006272396</v>
          </cell>
          <cell r="AI717">
            <v>45555.617361111108</v>
          </cell>
          <cell r="AJ717">
            <v>0.50477854938281075</v>
          </cell>
          <cell r="AK717">
            <v>-1138.0068055555555</v>
          </cell>
          <cell r="AL717">
            <v>20</v>
          </cell>
          <cell r="AM717">
            <v>36</v>
          </cell>
          <cell r="AN717">
            <v>21.774193548387096</v>
          </cell>
          <cell r="AO717">
            <v>27.58064516129032</v>
          </cell>
          <cell r="AP717">
            <v>18.774193548387096</v>
          </cell>
          <cell r="AQ717">
            <v>40</v>
          </cell>
          <cell r="AR717">
            <v>32</v>
          </cell>
          <cell r="AS717">
            <v>27</v>
          </cell>
          <cell r="AT717">
            <v>45552.272222222222</v>
          </cell>
          <cell r="AU717">
            <v>45547.272222222222</v>
          </cell>
          <cell r="AV717"/>
          <cell r="AW717"/>
          <cell r="AX717"/>
          <cell r="AY717"/>
          <cell r="AZ717"/>
          <cell r="BA717"/>
          <cell r="BB717"/>
          <cell r="BC717"/>
          <cell r="BD717" t="str">
            <v>NO COC</v>
          </cell>
          <cell r="BE717"/>
          <cell r="BF717">
            <v>45523.272222222222</v>
          </cell>
          <cell r="BG717">
            <v>-230.2722222222219</v>
          </cell>
          <cell r="BH717"/>
          <cell r="BI717"/>
        </row>
        <row r="718">
          <cell r="E718" t="str">
            <v>X24093778401</v>
          </cell>
          <cell r="F718" t="str">
            <v>DIOSALYN ARROYO ARTUZ</v>
          </cell>
          <cell r="G718" t="str">
            <v>DONA SOLEDAD EXTN, BETTER LIVING SUBD, PARANAQUE</v>
          </cell>
          <cell r="H718" t="str">
            <v>PARAÑAQUE CITY</v>
          </cell>
          <cell r="I718" t="str">
            <v>PARAÑAQUE</v>
          </cell>
          <cell r="J718"/>
          <cell r="K718"/>
          <cell r="L718" t="str">
            <v>POWERHOUSE</v>
          </cell>
          <cell r="M718" t="str">
            <v>FCOMP</v>
          </cell>
          <cell r="N718" t="str">
            <v>JSP</v>
          </cell>
          <cell r="O718">
            <v>3.4</v>
          </cell>
          <cell r="P718"/>
          <cell r="Q718">
            <v>4.67</v>
          </cell>
          <cell r="R718">
            <v>10</v>
          </cell>
          <cell r="S718" t="str">
            <v>NEW</v>
          </cell>
          <cell r="T718">
            <v>14769.76</v>
          </cell>
          <cell r="U718">
            <v>2737.95</v>
          </cell>
          <cell r="V718"/>
          <cell r="W718">
            <v>0</v>
          </cell>
          <cell r="X718">
            <v>45574.654861111114</v>
          </cell>
          <cell r="Y718">
            <v>45579.412499999999</v>
          </cell>
          <cell r="Z718">
            <v>45577</v>
          </cell>
          <cell r="AA718"/>
          <cell r="AB718">
            <v>45582.442361111112</v>
          </cell>
          <cell r="AC718"/>
          <cell r="AD718">
            <v>7.7874999999985448</v>
          </cell>
          <cell r="AE718">
            <v>3.0298611111138598</v>
          </cell>
          <cell r="AF718">
            <v>-45582.442361111112</v>
          </cell>
          <cell r="AG718">
            <v>45593.4290546595</v>
          </cell>
          <cell r="AH718">
            <v>45602.235506272402</v>
          </cell>
          <cell r="AI718">
            <v>45624.654861111114</v>
          </cell>
          <cell r="AJ718">
            <v>0.26823611111106094</v>
          </cell>
          <cell r="AK718">
            <v>-1139.5610590277779</v>
          </cell>
          <cell r="AL718">
            <v>20</v>
          </cell>
          <cell r="AM718">
            <v>36</v>
          </cell>
          <cell r="AN718">
            <v>21.774193548387096</v>
          </cell>
          <cell r="AO718">
            <v>27.58064516129032</v>
          </cell>
          <cell r="AP718">
            <v>18.774193548387096</v>
          </cell>
          <cell r="AQ718">
            <v>40</v>
          </cell>
          <cell r="AR718">
            <v>32</v>
          </cell>
          <cell r="AS718">
            <v>27</v>
          </cell>
          <cell r="AT718">
            <v>45614.442361111112</v>
          </cell>
          <cell r="AU718">
            <v>45609.442361111112</v>
          </cell>
          <cell r="AV718"/>
          <cell r="AW718"/>
          <cell r="AX718"/>
          <cell r="AY718"/>
          <cell r="AZ718"/>
          <cell r="BA718"/>
          <cell r="BB718"/>
          <cell r="BC718"/>
          <cell r="BD718" t="str">
            <v>NO COC</v>
          </cell>
          <cell r="BE718"/>
          <cell r="BF718">
            <v>45585.442361111112</v>
          </cell>
          <cell r="BG718">
            <v>-292.4423611111124</v>
          </cell>
          <cell r="BH718"/>
          <cell r="BI718"/>
        </row>
        <row r="719">
          <cell r="E719" t="str">
            <v>X24062323123</v>
          </cell>
          <cell r="F719" t="str">
            <v>JESUS THE LIVING GOD CHRISTIAN MINISTRY, INC.</v>
          </cell>
          <cell r="G719" t="str">
            <v>HABAY I, HABAY I, BACOOR</v>
          </cell>
          <cell r="H719" t="str">
            <v>BACOOR CITY</v>
          </cell>
          <cell r="I719" t="str">
            <v>DASMA</v>
          </cell>
          <cell r="J719" t="str">
            <v>For Pre Survey (Follow up by Sir Gemar)</v>
          </cell>
          <cell r="K719" t="str">
            <v>W/O ISSUE</v>
          </cell>
          <cell r="L719" t="str">
            <v>AVECO</v>
          </cell>
          <cell r="M719" t="str">
            <v>FCOMP</v>
          </cell>
          <cell r="N719" t="str">
            <v>RRG</v>
          </cell>
          <cell r="O719">
            <v>85.171499999999995</v>
          </cell>
          <cell r="P719"/>
          <cell r="Q719">
            <v>132.94999999999999</v>
          </cell>
          <cell r="R719">
            <v>34</v>
          </cell>
          <cell r="S719" t="str">
            <v>NEW</v>
          </cell>
          <cell r="T719">
            <v>426307.49</v>
          </cell>
          <cell r="U719">
            <v>68586.39</v>
          </cell>
          <cell r="V719"/>
          <cell r="W719">
            <v>0</v>
          </cell>
          <cell r="X719">
            <v>45600.709722222222</v>
          </cell>
          <cell r="Y719">
            <v>45607.611111111109</v>
          </cell>
          <cell r="Z719">
            <v>45602</v>
          </cell>
          <cell r="AA719"/>
          <cell r="AB719">
            <v>45623</v>
          </cell>
          <cell r="AC719"/>
          <cell r="AD719">
            <v>22.290277777778101</v>
          </cell>
          <cell r="AE719">
            <v>15.388888888890506</v>
          </cell>
          <cell r="AF719">
            <v>-45623</v>
          </cell>
          <cell r="AG719">
            <v>45621.916618773947</v>
          </cell>
          <cell r="AH719">
            <v>45631.371791187739</v>
          </cell>
          <cell r="AI719">
            <v>45650.709722222222</v>
          </cell>
          <cell r="AJ719">
            <v>0.69061758072175738</v>
          </cell>
          <cell r="AK719">
            <v>-1036.8863636363637</v>
          </cell>
          <cell r="AL719">
            <v>26</v>
          </cell>
          <cell r="AM719">
            <v>36</v>
          </cell>
          <cell r="AN719">
            <v>24.206896551724139</v>
          </cell>
          <cell r="AO719">
            <v>30.662068965517239</v>
          </cell>
          <cell r="AP719">
            <v>21.206896551724139</v>
          </cell>
          <cell r="AQ719">
            <v>44</v>
          </cell>
          <cell r="AR719">
            <v>35.200000000000003</v>
          </cell>
          <cell r="AS719">
            <v>30.200000000000003</v>
          </cell>
          <cell r="AT719">
            <v>45658.2</v>
          </cell>
          <cell r="AU719">
            <v>45653.2</v>
          </cell>
          <cell r="AV719"/>
          <cell r="AW719"/>
          <cell r="AX719"/>
          <cell r="AY719"/>
          <cell r="AZ719"/>
          <cell r="BA719"/>
          <cell r="BB719"/>
          <cell r="BC719"/>
          <cell r="BD719" t="str">
            <v>NO COC</v>
          </cell>
          <cell r="BE719"/>
          <cell r="BF719">
            <v>45626</v>
          </cell>
          <cell r="BG719">
            <v>-333</v>
          </cell>
          <cell r="BH719"/>
          <cell r="BI719"/>
        </row>
        <row r="720">
          <cell r="E720" t="str">
            <v>X24093778253</v>
          </cell>
          <cell r="F720" t="str">
            <v>J&amp;F FOOD CORPORATION</v>
          </cell>
          <cell r="G720" t="str">
            <v>QUIRINO, SAN DIONISIO, PARANAQUE</v>
          </cell>
          <cell r="H720" t="str">
            <v>PARAÑAQUE CITY</v>
          </cell>
          <cell r="I720" t="str">
            <v>PARAÑAQUE</v>
          </cell>
          <cell r="J720"/>
          <cell r="K720" t="str">
            <v>W/O ISSUE</v>
          </cell>
          <cell r="L720" t="str">
            <v>AVECO</v>
          </cell>
          <cell r="M720" t="str">
            <v>FCOMP</v>
          </cell>
          <cell r="N720" t="str">
            <v>RRG</v>
          </cell>
          <cell r="O720">
            <v>377.90449999999998</v>
          </cell>
          <cell r="P720"/>
          <cell r="Q720">
            <v>391.63</v>
          </cell>
          <cell r="R720">
            <v>235</v>
          </cell>
          <cell r="S720" t="str">
            <v>NEW</v>
          </cell>
          <cell r="T720">
            <v>1479557.17</v>
          </cell>
          <cell r="U720">
            <v>272827.52000000002</v>
          </cell>
          <cell r="V720"/>
          <cell r="W720">
            <v>0</v>
          </cell>
          <cell r="X720">
            <v>45602.655590277776</v>
          </cell>
          <cell r="Y720">
            <v>45609.620833333334</v>
          </cell>
          <cell r="Z720">
            <v>45608</v>
          </cell>
          <cell r="AA720"/>
          <cell r="AB720">
            <v>45622</v>
          </cell>
          <cell r="AC720"/>
          <cell r="AD720">
            <v>19.344409722223645</v>
          </cell>
          <cell r="AE720">
            <v>12.379166666665697</v>
          </cell>
          <cell r="AF720">
            <v>-45622</v>
          </cell>
          <cell r="AG720">
            <v>45622.155590277776</v>
          </cell>
          <cell r="AH720">
            <v>45631.155590277776</v>
          </cell>
          <cell r="AI720">
            <v>45652.655590277776</v>
          </cell>
          <cell r="AJ720">
            <v>0.64481365740745489</v>
          </cell>
          <cell r="AK720">
            <v>-950.45833333333337</v>
          </cell>
          <cell r="AL720">
            <v>30</v>
          </cell>
          <cell r="AM720">
            <v>30</v>
          </cell>
          <cell r="AN720">
            <v>22.5</v>
          </cell>
          <cell r="AO720">
            <v>28.5</v>
          </cell>
          <cell r="AP720">
            <v>19.5</v>
          </cell>
          <cell r="AQ720">
            <v>48</v>
          </cell>
          <cell r="AR720">
            <v>38.400000000000006</v>
          </cell>
          <cell r="AS720">
            <v>33.400000000000006</v>
          </cell>
          <cell r="AT720">
            <v>45660.4</v>
          </cell>
          <cell r="AU720">
            <v>45655.4</v>
          </cell>
          <cell r="AV720"/>
          <cell r="AW720"/>
          <cell r="AX720"/>
          <cell r="AY720"/>
          <cell r="AZ720"/>
          <cell r="BA720"/>
          <cell r="BB720"/>
          <cell r="BC720"/>
          <cell r="BD720" t="str">
            <v>NO COC</v>
          </cell>
          <cell r="BE720"/>
          <cell r="BF720">
            <v>45625</v>
          </cell>
          <cell r="BG720">
            <v>-332</v>
          </cell>
          <cell r="BH720"/>
          <cell r="BI720"/>
        </row>
        <row r="721">
          <cell r="E721" t="str">
            <v>X24083330840</v>
          </cell>
          <cell r="F721" t="str">
            <v>MDC CONQRETE INC,</v>
          </cell>
          <cell r="G721" t="str">
            <v>MALUNGGAY, FTI CPD, TAGUIG CITY</v>
          </cell>
          <cell r="H721" t="str">
            <v>TAGUIG CITY</v>
          </cell>
          <cell r="I721" t="str">
            <v>PARAÑAQUE</v>
          </cell>
          <cell r="J721" t="str">
            <v>Force Fcomp</v>
          </cell>
          <cell r="K721" t="str">
            <v>W/O ISSUE</v>
          </cell>
          <cell r="L721" t="str">
            <v>VJC</v>
          </cell>
          <cell r="M721" t="str">
            <v>FCOMP</v>
          </cell>
          <cell r="N721" t="str">
            <v>JMM</v>
          </cell>
          <cell r="O721">
            <v>528.1454</v>
          </cell>
          <cell r="P721"/>
          <cell r="Q721">
            <v>729.23</v>
          </cell>
          <cell r="R721">
            <v>522</v>
          </cell>
          <cell r="S721" t="str">
            <v>NEW</v>
          </cell>
          <cell r="T721">
            <v>2208486.86</v>
          </cell>
          <cell r="U721">
            <v>425054.82</v>
          </cell>
          <cell r="V721"/>
          <cell r="W721">
            <v>0</v>
          </cell>
          <cell r="X721">
            <v>45602.657418981478</v>
          </cell>
          <cell r="Y721">
            <v>45609.622916666667</v>
          </cell>
          <cell r="Z721">
            <v>45608</v>
          </cell>
          <cell r="AA721"/>
          <cell r="AB721">
            <v>45639.000694444447</v>
          </cell>
          <cell r="AC721"/>
          <cell r="AD721">
            <v>36.34327546296845</v>
          </cell>
          <cell r="AE721">
            <v>29.377777777779556</v>
          </cell>
          <cell r="AF721">
            <v>-45639.000694444447</v>
          </cell>
          <cell r="AG721">
            <v>45619.428192620449</v>
          </cell>
          <cell r="AH721">
            <v>45627.700398924171</v>
          </cell>
          <cell r="AI721">
            <v>45652.657418981478</v>
          </cell>
          <cell r="AJ721">
            <v>1.3786742539756509</v>
          </cell>
          <cell r="AK721">
            <v>-829.80001262626263</v>
          </cell>
          <cell r="AL721">
            <v>40</v>
          </cell>
          <cell r="AM721">
            <v>23</v>
          </cell>
          <cell r="AN721">
            <v>19.770773638968482</v>
          </cell>
          <cell r="AO721">
            <v>25.04297994269341</v>
          </cell>
          <cell r="AP721">
            <v>16.770773638968482</v>
          </cell>
          <cell r="AQ721">
            <v>55</v>
          </cell>
          <cell r="AR721">
            <v>44</v>
          </cell>
          <cell r="AS721">
            <v>39</v>
          </cell>
          <cell r="AT721">
            <v>45683.000694444447</v>
          </cell>
          <cell r="AU721">
            <v>45678.000694444447</v>
          </cell>
          <cell r="AV721"/>
          <cell r="AW721"/>
          <cell r="AX721"/>
          <cell r="AY721"/>
          <cell r="AZ721"/>
          <cell r="BA721"/>
          <cell r="BB721"/>
          <cell r="BC721"/>
          <cell r="BD721" t="str">
            <v>NO COC</v>
          </cell>
          <cell r="BE721"/>
          <cell r="BF721">
            <v>45642.000694444447</v>
          </cell>
          <cell r="BG721">
            <v>-349.00069444444671</v>
          </cell>
          <cell r="BH721"/>
          <cell r="BI721"/>
        </row>
        <row r="722">
          <cell r="E722" t="str">
            <v>X24030814904</v>
          </cell>
          <cell r="F722" t="str">
            <v>CONVERGE INFORMATION AND COMMUNICATIONS TECHNOLOGY</v>
          </cell>
          <cell r="G722" t="str">
            <v>M.L. QUEZON, PUROK 5, TAGUIG CITY</v>
          </cell>
          <cell r="H722" t="str">
            <v>TAGUIG CITY</v>
          </cell>
          <cell r="I722" t="str">
            <v>PARAÑAQUE</v>
          </cell>
          <cell r="J722"/>
          <cell r="K722"/>
          <cell r="L722" t="str">
            <v>POWERHOUSE</v>
          </cell>
          <cell r="M722" t="str">
            <v>FCOMP</v>
          </cell>
          <cell r="N722" t="str">
            <v>JSP</v>
          </cell>
          <cell r="O722">
            <v>2.27</v>
          </cell>
          <cell r="P722"/>
          <cell r="Q722">
            <v>3.1</v>
          </cell>
          <cell r="R722">
            <v>11</v>
          </cell>
          <cell r="S722" t="str">
            <v>NEW</v>
          </cell>
          <cell r="T722">
            <v>15569.81</v>
          </cell>
          <cell r="U722">
            <v>1827.97</v>
          </cell>
          <cell r="V722"/>
          <cell r="W722">
            <v>0</v>
          </cell>
          <cell r="X722">
            <v>45502.626388888886</v>
          </cell>
          <cell r="Y722">
            <v>45504.344444444447</v>
          </cell>
          <cell r="Z722">
            <v>45504</v>
          </cell>
          <cell r="AA722"/>
          <cell r="AB722">
            <v>45504.542361111111</v>
          </cell>
          <cell r="AC722"/>
          <cell r="AD722">
            <v>1.9159722222248092</v>
          </cell>
          <cell r="AE722">
            <v>0.19791666666424135</v>
          </cell>
          <cell r="AF722">
            <v>-45504.542361111111</v>
          </cell>
          <cell r="AG722">
            <v>45521.400582437273</v>
          </cell>
          <cell r="AH722">
            <v>45530.207034050174</v>
          </cell>
          <cell r="AI722">
            <v>45552.626388888886</v>
          </cell>
          <cell r="AJ722">
            <v>6.5994598765521204E-2</v>
          </cell>
          <cell r="AK722">
            <v>-1137.6135590277777</v>
          </cell>
          <cell r="AL722">
            <v>20</v>
          </cell>
          <cell r="AM722">
            <v>36</v>
          </cell>
          <cell r="AN722">
            <v>21.774193548387096</v>
          </cell>
          <cell r="AO722">
            <v>27.58064516129032</v>
          </cell>
          <cell r="AP722">
            <v>18.774193548387096</v>
          </cell>
          <cell r="AQ722">
            <v>40</v>
          </cell>
          <cell r="AR722">
            <v>32</v>
          </cell>
          <cell r="AS722">
            <v>27</v>
          </cell>
          <cell r="AT722">
            <v>45536.542361111111</v>
          </cell>
          <cell r="AU722">
            <v>45531.542361111111</v>
          </cell>
          <cell r="AV722"/>
          <cell r="AW722"/>
          <cell r="AX722"/>
          <cell r="AY722"/>
          <cell r="AZ722"/>
          <cell r="BA722"/>
          <cell r="BB722"/>
          <cell r="BC722"/>
          <cell r="BD722" t="str">
            <v>NO COC</v>
          </cell>
          <cell r="BE722"/>
          <cell r="BF722">
            <v>45507.542361111111</v>
          </cell>
          <cell r="BG722">
            <v>-214.54236111111095</v>
          </cell>
          <cell r="BH722"/>
          <cell r="BI722"/>
        </row>
        <row r="723">
          <cell r="E723" t="str">
            <v>X23072776913</v>
          </cell>
          <cell r="F723" t="str">
            <v>AUTO TRANSPORT VENTURES LIMITED INCORPORATED</v>
          </cell>
          <cell r="G723" t="str">
            <v>MOLINO ROAD, MOLINO III, BACOOR</v>
          </cell>
          <cell r="H723" t="str">
            <v>BACOOR CITY</v>
          </cell>
          <cell r="I723" t="str">
            <v>DASMA</v>
          </cell>
          <cell r="J723"/>
          <cell r="K723"/>
          <cell r="L723" t="str">
            <v>AVECO</v>
          </cell>
          <cell r="M723" t="str">
            <v>FCOMP</v>
          </cell>
          <cell r="N723" t="str">
            <v>RRG</v>
          </cell>
          <cell r="O723">
            <v>3.68</v>
          </cell>
          <cell r="P723"/>
          <cell r="Q723">
            <v>5.03</v>
          </cell>
          <cell r="R723">
            <v>23</v>
          </cell>
          <cell r="S723" t="str">
            <v>NEW</v>
          </cell>
          <cell r="T723">
            <v>26307.21</v>
          </cell>
          <cell r="U723">
            <v>2963.41</v>
          </cell>
          <cell r="V723"/>
          <cell r="W723">
            <v>0</v>
          </cell>
          <cell r="X723">
            <v>45607.611805555556</v>
          </cell>
          <cell r="Y723">
            <v>45607.631249999999</v>
          </cell>
          <cell r="Z723">
            <v>45610</v>
          </cell>
          <cell r="AA723"/>
          <cell r="AB723">
            <v>45609.713194444441</v>
          </cell>
          <cell r="AC723"/>
          <cell r="AD723">
            <v>2.101388888884685</v>
          </cell>
          <cell r="AE723">
            <v>2.0819444444423425</v>
          </cell>
          <cell r="AF723">
            <v>-45609.713194444441</v>
          </cell>
          <cell r="AG723">
            <v>45626.385999103943</v>
          </cell>
          <cell r="AH723">
            <v>45635.192450716844</v>
          </cell>
          <cell r="AI723">
            <v>45657.611805555556</v>
          </cell>
          <cell r="AJ723">
            <v>7.2381172839361366E-2</v>
          </cell>
          <cell r="AK723">
            <v>-1140.242829861111</v>
          </cell>
          <cell r="AL723">
            <v>20</v>
          </cell>
          <cell r="AM723">
            <v>36</v>
          </cell>
          <cell r="AN723">
            <v>21.774193548387096</v>
          </cell>
          <cell r="AO723">
            <v>27.58064516129032</v>
          </cell>
          <cell r="AP723">
            <v>18.774193548387096</v>
          </cell>
          <cell r="AQ723">
            <v>40</v>
          </cell>
          <cell r="AR723">
            <v>32</v>
          </cell>
          <cell r="AS723">
            <v>27</v>
          </cell>
          <cell r="AT723">
            <v>45641.713194444441</v>
          </cell>
          <cell r="AU723">
            <v>45636.713194444441</v>
          </cell>
          <cell r="AV723"/>
          <cell r="AW723"/>
          <cell r="AX723"/>
          <cell r="AY723"/>
          <cell r="AZ723"/>
          <cell r="BA723"/>
          <cell r="BB723"/>
          <cell r="BC723"/>
          <cell r="BD723" t="str">
            <v>NO COC</v>
          </cell>
          <cell r="BE723"/>
          <cell r="BF723">
            <v>45612.713194444441</v>
          </cell>
          <cell r="BG723">
            <v>-319.71319444444089</v>
          </cell>
          <cell r="BH723"/>
          <cell r="BI723"/>
        </row>
        <row r="724">
          <cell r="E724" t="str">
            <v>X24104168585</v>
          </cell>
          <cell r="F724" t="str">
            <v>RAFAEL C. HECHANOVA</v>
          </cell>
          <cell r="G724" t="str">
            <v>AYALA-ALABANG VILL, AYALA-ALABANG VILL, MUNTINLUPA</v>
          </cell>
          <cell r="H724" t="str">
            <v>MUNTINLUPA CITY</v>
          </cell>
          <cell r="I724" t="str">
            <v>PARAÑAQUE</v>
          </cell>
          <cell r="J724" t="str">
            <v>Force Fcomp</v>
          </cell>
          <cell r="K724" t="str">
            <v>W/O ISSUE</v>
          </cell>
          <cell r="L724" t="str">
            <v>AVECO</v>
          </cell>
          <cell r="M724" t="str">
            <v>FCOMP</v>
          </cell>
          <cell r="N724" t="str">
            <v>RRG</v>
          </cell>
          <cell r="O724">
            <v>170.95769999999999</v>
          </cell>
          <cell r="P724"/>
          <cell r="Q724">
            <v>130.97999999999999</v>
          </cell>
          <cell r="R724">
            <v>80</v>
          </cell>
          <cell r="S724" t="str">
            <v>NEW</v>
          </cell>
          <cell r="T724">
            <v>461476.3</v>
          </cell>
          <cell r="U724">
            <v>105446.51</v>
          </cell>
          <cell r="V724"/>
          <cell r="W724">
            <v>0</v>
          </cell>
          <cell r="X724">
            <v>45608.522222222222</v>
          </cell>
          <cell r="Y724">
            <v>45613.755555555559</v>
          </cell>
          <cell r="Z724">
            <v>45611</v>
          </cell>
          <cell r="AA724">
            <v>45616</v>
          </cell>
          <cell r="AB724">
            <v>45616.000694444447</v>
          </cell>
          <cell r="AC724"/>
          <cell r="AD724">
            <v>7.4784722222248092</v>
          </cell>
          <cell r="AE724">
            <v>2.2451388888875954</v>
          </cell>
          <cell r="AF724">
            <v>-45616.000694444447</v>
          </cell>
          <cell r="AG724">
            <v>45628.867292644754</v>
          </cell>
          <cell r="AH724">
            <v>45638.092644757431</v>
          </cell>
          <cell r="AI724">
            <v>45658.522222222222</v>
          </cell>
          <cell r="AJ724">
            <v>0.24025860985428121</v>
          </cell>
          <cell r="AK724">
            <v>-1036.7272885101011</v>
          </cell>
          <cell r="AL724">
            <v>26</v>
          </cell>
          <cell r="AM724">
            <v>34</v>
          </cell>
          <cell r="AN724">
            <v>23.345070422535212</v>
          </cell>
          <cell r="AO724">
            <v>29.570422535211268</v>
          </cell>
          <cell r="AP724">
            <v>20.345070422535212</v>
          </cell>
          <cell r="AQ724">
            <v>44</v>
          </cell>
          <cell r="AR724">
            <v>35.200000000000003</v>
          </cell>
          <cell r="AS724">
            <v>30.200000000000003</v>
          </cell>
          <cell r="AT724">
            <v>45651.200694444444</v>
          </cell>
          <cell r="AU724">
            <v>45646.200694444444</v>
          </cell>
          <cell r="AV724"/>
          <cell r="AW724"/>
          <cell r="AX724"/>
          <cell r="AY724"/>
          <cell r="AZ724"/>
          <cell r="BA724"/>
          <cell r="BB724"/>
          <cell r="BC724"/>
          <cell r="BD724" t="str">
            <v>NO COC</v>
          </cell>
          <cell r="BE724"/>
          <cell r="BF724">
            <v>45619.000694444447</v>
          </cell>
          <cell r="BG724">
            <v>-326.00069444444671</v>
          </cell>
          <cell r="BH724"/>
          <cell r="BI724"/>
        </row>
        <row r="725">
          <cell r="E725" t="str">
            <v>X24010150399</v>
          </cell>
          <cell r="F725" t="str">
            <v>SAN DIONISIO CREDIT COOPERATIVE</v>
          </cell>
          <cell r="G725" t="str">
            <v>QUIRINO, SAN DIONISIO, PARANAQUE</v>
          </cell>
          <cell r="H725" t="str">
            <v>PARAÑAQUE CITY</v>
          </cell>
          <cell r="I725" t="str">
            <v>PARAÑAQUE</v>
          </cell>
          <cell r="J725" t="str">
            <v>for completion 8/24/2024</v>
          </cell>
          <cell r="K725" t="str">
            <v>W/O ISSUE</v>
          </cell>
          <cell r="L725" t="str">
            <v>POWERHOUSE</v>
          </cell>
          <cell r="M725" t="str">
            <v>FCOMP</v>
          </cell>
          <cell r="N725" t="str">
            <v>JSP</v>
          </cell>
          <cell r="O725">
            <v>1.32795</v>
          </cell>
          <cell r="P725"/>
          <cell r="Q725">
            <v>1.8</v>
          </cell>
          <cell r="R725">
            <v>28</v>
          </cell>
          <cell r="S725" t="str">
            <v>NEW</v>
          </cell>
          <cell r="T725">
            <v>13456.53</v>
          </cell>
          <cell r="U725">
            <v>1069.3599999999999</v>
          </cell>
          <cell r="V725"/>
          <cell r="W725">
            <v>0</v>
          </cell>
          <cell r="X725">
            <v>45516.458333333336</v>
          </cell>
          <cell r="Y725">
            <v>45519.567361111112</v>
          </cell>
          <cell r="Z725">
            <v>45519</v>
          </cell>
          <cell r="AA725"/>
          <cell r="AB725">
            <v>45534.523611111108</v>
          </cell>
          <cell r="AC725"/>
          <cell r="AD725">
            <v>18.06527777777228</v>
          </cell>
          <cell r="AE725">
            <v>14.956249999995634</v>
          </cell>
          <cell r="AF725">
            <v>-45534.523611111108</v>
          </cell>
          <cell r="AG725">
            <v>45535.232526881722</v>
          </cell>
          <cell r="AH725">
            <v>45544.038978494624</v>
          </cell>
          <cell r="AI725">
            <v>45566.458333333336</v>
          </cell>
          <cell r="AJ725">
            <v>0.62224845678993401</v>
          </cell>
          <cell r="AK725">
            <v>-1138.3630902777777</v>
          </cell>
          <cell r="AL725">
            <v>20</v>
          </cell>
          <cell r="AM725">
            <v>36</v>
          </cell>
          <cell r="AN725">
            <v>21.774193548387096</v>
          </cell>
          <cell r="AO725">
            <v>27.58064516129032</v>
          </cell>
          <cell r="AP725">
            <v>18.774193548387096</v>
          </cell>
          <cell r="AQ725">
            <v>40</v>
          </cell>
          <cell r="AR725">
            <v>32</v>
          </cell>
          <cell r="AS725">
            <v>27</v>
          </cell>
          <cell r="AT725">
            <v>45566.523611111108</v>
          </cell>
          <cell r="AU725">
            <v>45561.523611111108</v>
          </cell>
          <cell r="AV725"/>
          <cell r="AW725"/>
          <cell r="AX725"/>
          <cell r="AY725"/>
          <cell r="AZ725"/>
          <cell r="BA725"/>
          <cell r="BB725"/>
          <cell r="BC725"/>
          <cell r="BD725" t="str">
            <v>NO COC</v>
          </cell>
          <cell r="BE725"/>
          <cell r="BF725">
            <v>45537.523611111108</v>
          </cell>
          <cell r="BG725">
            <v>-244.52361111110804</v>
          </cell>
          <cell r="BH725"/>
          <cell r="BI725"/>
        </row>
        <row r="726">
          <cell r="E726" t="str">
            <v>X24083257768</v>
          </cell>
          <cell r="F726" t="str">
            <v>PHILIP JAMES S. WEE</v>
          </cell>
          <cell r="G726" t="str">
            <v>CANTERBURY, HILLSBOROUGH SUBD, MUNTINLUPA</v>
          </cell>
          <cell r="H726" t="str">
            <v>MUNTINLUPA CITY</v>
          </cell>
          <cell r="I726" t="str">
            <v>PARAÑAQUE</v>
          </cell>
          <cell r="J726"/>
          <cell r="K726"/>
          <cell r="L726" t="str">
            <v>POWERHOUSE</v>
          </cell>
          <cell r="M726" t="str">
            <v>FCOMP</v>
          </cell>
          <cell r="N726" t="str">
            <v>JMM</v>
          </cell>
          <cell r="O726">
            <v>102.3413</v>
          </cell>
          <cell r="P726"/>
          <cell r="Q726">
            <v>153.88</v>
          </cell>
          <cell r="R726">
            <v>92</v>
          </cell>
          <cell r="S726" t="str">
            <v>MODIFICATION</v>
          </cell>
          <cell r="T726">
            <v>585781.04</v>
          </cell>
          <cell r="U726">
            <v>81682.64</v>
          </cell>
          <cell r="V726"/>
          <cell r="W726">
            <v>0</v>
          </cell>
          <cell r="X726">
            <v>45607.652777777781</v>
          </cell>
          <cell r="Y726">
            <v>45613.754861111112</v>
          </cell>
          <cell r="Z726">
            <v>45611</v>
          </cell>
          <cell r="AA726"/>
          <cell r="AB726">
            <v>45629.29583333333</v>
          </cell>
          <cell r="AC726"/>
          <cell r="AD726">
            <v>21.643055555548926</v>
          </cell>
          <cell r="AE726">
            <v>15.540972222217533</v>
          </cell>
          <cell r="AF726">
            <v>-45629.29583333333</v>
          </cell>
          <cell r="AG726">
            <v>45627.997848200313</v>
          </cell>
          <cell r="AH726">
            <v>45637.22320031299</v>
          </cell>
          <cell r="AI726">
            <v>45657.652777777781</v>
          </cell>
          <cell r="AJ726">
            <v>0.69531988436378889</v>
          </cell>
          <cell r="AK726">
            <v>-1037.0294507575757</v>
          </cell>
          <cell r="AL726">
            <v>26</v>
          </cell>
          <cell r="AM726">
            <v>34</v>
          </cell>
          <cell r="AN726">
            <v>23.345070422535212</v>
          </cell>
          <cell r="AO726">
            <v>29.570422535211268</v>
          </cell>
          <cell r="AP726">
            <v>20.345070422535212</v>
          </cell>
          <cell r="AQ726">
            <v>44</v>
          </cell>
          <cell r="AR726">
            <v>35.200000000000003</v>
          </cell>
          <cell r="AS726">
            <v>30.200000000000003</v>
          </cell>
          <cell r="AT726">
            <v>45664.495833333327</v>
          </cell>
          <cell r="AU726">
            <v>45659.495833333327</v>
          </cell>
          <cell r="AV726"/>
          <cell r="AW726"/>
          <cell r="AX726"/>
          <cell r="AY726"/>
          <cell r="AZ726"/>
          <cell r="BA726"/>
          <cell r="BB726"/>
          <cell r="BC726"/>
          <cell r="BD726" t="str">
            <v>FOR AUDIT</v>
          </cell>
          <cell r="BE726"/>
          <cell r="BF726">
            <v>45632.29583333333</v>
          </cell>
          <cell r="BG726">
            <v>104.70416666667006</v>
          </cell>
          <cell r="BH726">
            <v>45618</v>
          </cell>
          <cell r="BI726">
            <v>45737</v>
          </cell>
        </row>
        <row r="727">
          <cell r="E727" t="str">
            <v>X24114394901</v>
          </cell>
          <cell r="F727" t="str">
            <v>WAYNE S. LLEGADO</v>
          </cell>
          <cell r="G727" t="str">
            <v>SACRED HEART, HOLY FAMILY VILL, TAGUIG CITY</v>
          </cell>
          <cell r="H727" t="str">
            <v>TAGUIG CITY</v>
          </cell>
          <cell r="I727" t="str">
            <v>PARAÑAQUE</v>
          </cell>
          <cell r="J727"/>
          <cell r="K727"/>
          <cell r="L727" t="str">
            <v>VJC</v>
          </cell>
          <cell r="M727" t="str">
            <v>TECO</v>
          </cell>
          <cell r="N727" t="str">
            <v>JMM</v>
          </cell>
          <cell r="O727">
            <v>42.6203</v>
          </cell>
          <cell r="P727"/>
          <cell r="Q727">
            <v>58.6</v>
          </cell>
          <cell r="R727">
            <v>12</v>
          </cell>
          <cell r="S727" t="str">
            <v>NEW</v>
          </cell>
          <cell r="T727">
            <v>219972.97</v>
          </cell>
          <cell r="U727">
            <v>33943.51</v>
          </cell>
          <cell r="V727">
            <v>14640.71</v>
          </cell>
          <cell r="W727">
            <v>0.43132575269911683</v>
          </cell>
          <cell r="X727">
            <v>45621.367465277777</v>
          </cell>
          <cell r="Y727">
            <v>45625.53402777778</v>
          </cell>
          <cell r="Z727">
            <v>45623</v>
          </cell>
          <cell r="AA727" t="str">
            <v>NO PO 12/11/2024</v>
          </cell>
          <cell r="AB727">
            <v>45637.000694444447</v>
          </cell>
          <cell r="AC727">
            <v>45825.47152777778</v>
          </cell>
          <cell r="AD727">
            <v>15.63322916666948</v>
          </cell>
          <cell r="AE727">
            <v>11.466666666667152</v>
          </cell>
          <cell r="AF727">
            <v>188.47083333333285</v>
          </cell>
          <cell r="AG727">
            <v>45641.452967136516</v>
          </cell>
          <cell r="AH727">
            <v>45650.609100965507</v>
          </cell>
          <cell r="AI727">
            <v>45671.367465277777</v>
          </cell>
          <cell r="AJ727">
            <v>0.50789114080121855</v>
          </cell>
          <cell r="AK727">
            <v>4.4874007936507825</v>
          </cell>
          <cell r="AL727">
            <v>23</v>
          </cell>
          <cell r="AM727">
            <v>36</v>
          </cell>
          <cell r="AN727">
            <v>23.085501858736059</v>
          </cell>
          <cell r="AO727">
            <v>29.241635687732341</v>
          </cell>
          <cell r="AP727">
            <v>20.085501858736059</v>
          </cell>
          <cell r="AQ727">
            <v>42</v>
          </cell>
          <cell r="AR727">
            <v>33.6</v>
          </cell>
          <cell r="AS727">
            <v>28.6</v>
          </cell>
          <cell r="AT727">
            <v>45670.600694444445</v>
          </cell>
          <cell r="AU727">
            <v>45665.600694444445</v>
          </cell>
          <cell r="AV727"/>
          <cell r="AW727"/>
          <cell r="AX727"/>
          <cell r="AY727"/>
          <cell r="AZ727"/>
          <cell r="BA727"/>
          <cell r="BB727"/>
          <cell r="BC727"/>
          <cell r="BD727" t="str">
            <v>PAID</v>
          </cell>
          <cell r="BE727"/>
          <cell r="BF727">
            <v>45640.000694444447</v>
          </cell>
          <cell r="BG727">
            <v>121.99930555555329</v>
          </cell>
          <cell r="BH727">
            <v>45637</v>
          </cell>
          <cell r="BI727">
            <v>45762</v>
          </cell>
        </row>
        <row r="728">
          <cell r="E728" t="str">
            <v>X24104312413</v>
          </cell>
          <cell r="F728" t="str">
            <v>VERMAN GAYO GUEVARA</v>
          </cell>
          <cell r="G728" t="str">
            <v>MT. CARABALLO, CAMELLA SPRINGVILLE HEIGHTS III, BACOOR</v>
          </cell>
          <cell r="H728" t="str">
            <v>BACOOR CITY</v>
          </cell>
          <cell r="I728" t="str">
            <v>DASMA</v>
          </cell>
          <cell r="J728"/>
          <cell r="K728"/>
          <cell r="L728" t="str">
            <v>AVECO</v>
          </cell>
          <cell r="M728" t="str">
            <v>FCOMP</v>
          </cell>
          <cell r="N728" t="str">
            <v>RRG</v>
          </cell>
          <cell r="O728">
            <v>14.42</v>
          </cell>
          <cell r="P728"/>
          <cell r="Q728">
            <v>19.850000000000001</v>
          </cell>
          <cell r="R728">
            <v>1.5</v>
          </cell>
          <cell r="S728" t="str">
            <v>NEW</v>
          </cell>
          <cell r="T728">
            <v>34186.080000000002</v>
          </cell>
          <cell r="U728">
            <v>11612.26</v>
          </cell>
          <cell r="V728"/>
          <cell r="W728">
            <v>0</v>
          </cell>
          <cell r="X728">
            <v>45617.568749999999</v>
          </cell>
          <cell r="Y728">
            <v>45624.343055555553</v>
          </cell>
          <cell r="Z728">
            <v>45624</v>
          </cell>
          <cell r="AA728"/>
          <cell r="AB728">
            <v>45637</v>
          </cell>
          <cell r="AC728"/>
          <cell r="AD728">
            <v>19.431250000001455</v>
          </cell>
          <cell r="AE728">
            <v>12.656944444446708</v>
          </cell>
          <cell r="AF728">
            <v>-45637</v>
          </cell>
          <cell r="AG728">
            <v>45636.342943548385</v>
          </cell>
          <cell r="AH728">
            <v>45645.149395161287</v>
          </cell>
          <cell r="AI728">
            <v>45667.568749999999</v>
          </cell>
          <cell r="AJ728">
            <v>0.66929861111116118</v>
          </cell>
          <cell r="AK728">
            <v>-1140.925</v>
          </cell>
          <cell r="AL728">
            <v>20</v>
          </cell>
          <cell r="AM728">
            <v>36</v>
          </cell>
          <cell r="AN728">
            <v>21.774193548387096</v>
          </cell>
          <cell r="AO728">
            <v>27.58064516129032</v>
          </cell>
          <cell r="AP728">
            <v>18.774193548387096</v>
          </cell>
          <cell r="AQ728">
            <v>40</v>
          </cell>
          <cell r="AR728">
            <v>32</v>
          </cell>
          <cell r="AS728">
            <v>27</v>
          </cell>
          <cell r="AT728">
            <v>45669</v>
          </cell>
          <cell r="AU728">
            <v>45664</v>
          </cell>
          <cell r="AV728"/>
          <cell r="AW728"/>
          <cell r="AX728"/>
          <cell r="AY728"/>
          <cell r="AZ728"/>
          <cell r="BA728"/>
          <cell r="BB728"/>
          <cell r="BC728"/>
          <cell r="BD728" t="str">
            <v>NO COC</v>
          </cell>
          <cell r="BE728" t="str">
            <v>No PO generated</v>
          </cell>
          <cell r="BF728">
            <v>45640</v>
          </cell>
          <cell r="BG728">
            <v>-347</v>
          </cell>
          <cell r="BH728"/>
          <cell r="BI728"/>
        </row>
        <row r="729">
          <cell r="E729" t="str">
            <v>X24104045703</v>
          </cell>
          <cell r="F729" t="str">
            <v>ALABANG HILLS VILLAGE ASSOCIATION, INC.</v>
          </cell>
          <cell r="G729" t="str">
            <v>DOÑA MARY, ALABANG HILLS SUBD PH 2, MUNTINLUPA</v>
          </cell>
          <cell r="H729" t="str">
            <v>MUNTINLUPA CITY</v>
          </cell>
          <cell r="I729" t="str">
            <v>PARAÑAQUE</v>
          </cell>
          <cell r="J729"/>
          <cell r="K729"/>
          <cell r="L729" t="str">
            <v>AVECO</v>
          </cell>
          <cell r="M729" t="str">
            <v>FCOMP</v>
          </cell>
          <cell r="N729" t="str">
            <v>RRG</v>
          </cell>
          <cell r="O729">
            <v>101.2547</v>
          </cell>
          <cell r="P729"/>
          <cell r="Q729">
            <v>144.94999999999999</v>
          </cell>
          <cell r="R729">
            <v>85</v>
          </cell>
          <cell r="S729" t="str">
            <v>NEW</v>
          </cell>
          <cell r="T729">
            <v>622536.18999999994</v>
          </cell>
          <cell r="U729">
            <v>81578.12</v>
          </cell>
          <cell r="V729"/>
          <cell r="W729">
            <v>0</v>
          </cell>
          <cell r="X729">
            <v>45622.505555555559</v>
          </cell>
          <cell r="Y729">
            <v>45624.625277777777</v>
          </cell>
          <cell r="Z729">
            <v>45625</v>
          </cell>
          <cell r="AA729"/>
          <cell r="AB729">
            <v>45640.000694444447</v>
          </cell>
          <cell r="AC729"/>
          <cell r="AD729">
            <v>17.495138888887595</v>
          </cell>
          <cell r="AE729">
            <v>15.37541666666948</v>
          </cell>
          <cell r="AF729">
            <v>-45640.000694444447</v>
          </cell>
          <cell r="AG729">
            <v>45642.850625978092</v>
          </cell>
          <cell r="AH729">
            <v>45652.075978090768</v>
          </cell>
          <cell r="AI729">
            <v>45672.505555555559</v>
          </cell>
          <cell r="AJ729">
            <v>0.562061023127158</v>
          </cell>
          <cell r="AK729">
            <v>-1037.2727430555556</v>
          </cell>
          <cell r="AL729">
            <v>26</v>
          </cell>
          <cell r="AM729">
            <v>34</v>
          </cell>
          <cell r="AN729">
            <v>23.345070422535212</v>
          </cell>
          <cell r="AO729">
            <v>29.570422535211268</v>
          </cell>
          <cell r="AP729">
            <v>20.345070422535212</v>
          </cell>
          <cell r="AQ729">
            <v>44</v>
          </cell>
          <cell r="AR729">
            <v>35.200000000000003</v>
          </cell>
          <cell r="AS729">
            <v>30.200000000000003</v>
          </cell>
          <cell r="AT729">
            <v>45675.200694444444</v>
          </cell>
          <cell r="AU729">
            <v>45670.200694444444</v>
          </cell>
          <cell r="AV729"/>
          <cell r="AW729"/>
          <cell r="AX729"/>
          <cell r="AY729"/>
          <cell r="AZ729"/>
          <cell r="BA729"/>
          <cell r="BB729"/>
          <cell r="BC729"/>
          <cell r="BD729" t="str">
            <v>NO COC</v>
          </cell>
          <cell r="BE729" t="str">
            <v>No PO generated</v>
          </cell>
          <cell r="BF729">
            <v>45643.000694444447</v>
          </cell>
          <cell r="BG729">
            <v>-350.00069444444671</v>
          </cell>
          <cell r="BH729"/>
          <cell r="BI729"/>
        </row>
        <row r="730">
          <cell r="E730" t="str">
            <v>X24104284461</v>
          </cell>
          <cell r="F730" t="str">
            <v>E.M. CUERPO, INC.</v>
          </cell>
          <cell r="G730" t="str">
            <v>BLDG. 5, CIUDAD KAUNLARAN, BACOOR</v>
          </cell>
          <cell r="H730" t="str">
            <v>BACOOR CITY</v>
          </cell>
          <cell r="I730" t="str">
            <v>DASMA</v>
          </cell>
          <cell r="J730"/>
          <cell r="K730"/>
          <cell r="L730" t="str">
            <v>POWERHOUSE</v>
          </cell>
          <cell r="M730" t="str">
            <v>FCOMP</v>
          </cell>
          <cell r="N730" t="str">
            <v>JMM</v>
          </cell>
          <cell r="O730">
            <v>25.337299999999999</v>
          </cell>
          <cell r="P730"/>
          <cell r="Q730">
            <v>34.53</v>
          </cell>
          <cell r="R730">
            <v>28</v>
          </cell>
          <cell r="S730" t="str">
            <v>NEW</v>
          </cell>
          <cell r="T730">
            <v>336508.37</v>
          </cell>
          <cell r="U730">
            <v>20403.39</v>
          </cell>
          <cell r="V730"/>
          <cell r="W730">
            <v>0</v>
          </cell>
          <cell r="X730">
            <v>45623.579687500001</v>
          </cell>
          <cell r="Y730">
            <v>45630.400694444441</v>
          </cell>
          <cell r="Z730">
            <v>45625</v>
          </cell>
          <cell r="AA730"/>
          <cell r="AB730">
            <v>45636.368055555555</v>
          </cell>
          <cell r="AC730"/>
          <cell r="AD730">
            <v>12.788368055553292</v>
          </cell>
          <cell r="AE730">
            <v>5.9673611111138598</v>
          </cell>
          <cell r="AF730">
            <v>-45636.368055555555</v>
          </cell>
          <cell r="AG730">
            <v>45642.353881048388</v>
          </cell>
          <cell r="AH730">
            <v>45651.160332661289</v>
          </cell>
          <cell r="AI730">
            <v>45673.579687500001</v>
          </cell>
          <cell r="AJ730">
            <v>0.44048823302461337</v>
          </cell>
          <cell r="AK730">
            <v>-1140.909201388889</v>
          </cell>
          <cell r="AL730">
            <v>20</v>
          </cell>
          <cell r="AM730">
            <v>36</v>
          </cell>
          <cell r="AN730">
            <v>21.774193548387096</v>
          </cell>
          <cell r="AO730">
            <v>27.58064516129032</v>
          </cell>
          <cell r="AP730">
            <v>18.774193548387096</v>
          </cell>
          <cell r="AQ730">
            <v>40</v>
          </cell>
          <cell r="AR730">
            <v>32</v>
          </cell>
          <cell r="AS730">
            <v>27</v>
          </cell>
          <cell r="AT730">
            <v>45668.368055555555</v>
          </cell>
          <cell r="AU730">
            <v>45663.368055555555</v>
          </cell>
          <cell r="AV730"/>
          <cell r="AW730"/>
          <cell r="AX730"/>
          <cell r="AY730"/>
          <cell r="AZ730"/>
          <cell r="BA730"/>
          <cell r="BB730"/>
          <cell r="BC730"/>
          <cell r="BD730" t="str">
            <v>NO COC</v>
          </cell>
          <cell r="BE730"/>
          <cell r="BF730">
            <v>45639.368055555555</v>
          </cell>
          <cell r="BG730">
            <v>-346.36805555555475</v>
          </cell>
          <cell r="BH730"/>
          <cell r="BI730"/>
        </row>
        <row r="731">
          <cell r="E731" t="str">
            <v>X24104284463</v>
          </cell>
          <cell r="F731" t="str">
            <v>E.M. CUERPO, INC.</v>
          </cell>
          <cell r="G731" t="str">
            <v>BLDG. 5, CIUDAD KAUNLARAN, BACOOR</v>
          </cell>
          <cell r="H731" t="str">
            <v>BACOOR CITY</v>
          </cell>
          <cell r="I731" t="str">
            <v>DASMA</v>
          </cell>
          <cell r="J731"/>
          <cell r="K731"/>
          <cell r="L731" t="str">
            <v>POWERHOUSE</v>
          </cell>
          <cell r="M731" t="str">
            <v>FCOMP</v>
          </cell>
          <cell r="N731" t="str">
            <v>JMM</v>
          </cell>
          <cell r="O731">
            <v>320.90499999999997</v>
          </cell>
          <cell r="P731"/>
          <cell r="Q731">
            <v>265.05</v>
          </cell>
          <cell r="R731">
            <v>120</v>
          </cell>
          <cell r="S731" t="str">
            <v>NEW</v>
          </cell>
          <cell r="T731">
            <v>870533.28</v>
          </cell>
          <cell r="U731">
            <v>187140.7</v>
          </cell>
          <cell r="V731">
            <v>75543.25</v>
          </cell>
          <cell r="W731">
            <v>0.40367087437420079</v>
          </cell>
          <cell r="X731">
            <v>45623.579930555556</v>
          </cell>
          <cell r="Y731">
            <v>45630.400000000001</v>
          </cell>
          <cell r="Z731">
            <v>45625</v>
          </cell>
          <cell r="AA731"/>
          <cell r="AB731">
            <v>45636.370833333334</v>
          </cell>
          <cell r="AC731"/>
          <cell r="AD731">
            <v>12.790902777778683</v>
          </cell>
          <cell r="AE731">
            <v>5.9708333333328483</v>
          </cell>
          <cell r="AF731">
            <v>-45636.370833333334</v>
          </cell>
          <cell r="AG731">
            <v>45643.593629185692</v>
          </cell>
          <cell r="AH731">
            <v>45652.73061548706</v>
          </cell>
          <cell r="AI731">
            <v>45673.579930555556</v>
          </cell>
          <cell r="AJ731">
            <v>0.41684638516868028</v>
          </cell>
          <cell r="AK731">
            <v>-992.09501811594203</v>
          </cell>
          <cell r="AL731">
            <v>28</v>
          </cell>
          <cell r="AM731">
            <v>32</v>
          </cell>
          <cell r="AN731">
            <v>23.013698630136989</v>
          </cell>
          <cell r="AO731">
            <v>29.150684931506852</v>
          </cell>
          <cell r="AP731">
            <v>20.013698630136989</v>
          </cell>
          <cell r="AQ731">
            <v>46</v>
          </cell>
          <cell r="AR731">
            <v>36.800000000000004</v>
          </cell>
          <cell r="AS731">
            <v>31.800000000000004</v>
          </cell>
          <cell r="AT731">
            <v>45673.170833333337</v>
          </cell>
          <cell r="AU731">
            <v>45668.170833333337</v>
          </cell>
          <cell r="AV731"/>
          <cell r="AW731"/>
          <cell r="AX731"/>
          <cell r="AY731"/>
          <cell r="AZ731"/>
          <cell r="BA731"/>
          <cell r="BB731"/>
          <cell r="BC731"/>
          <cell r="BD731" t="str">
            <v>FOR AUDIT</v>
          </cell>
          <cell r="BE731"/>
          <cell r="BF731">
            <v>45639.370833333334</v>
          </cell>
          <cell r="BG731">
            <v>97.629166666665697</v>
          </cell>
          <cell r="BH731">
            <v>45638</v>
          </cell>
          <cell r="BI731">
            <v>45737</v>
          </cell>
        </row>
        <row r="732">
          <cell r="E732" t="str">
            <v>X24104284464</v>
          </cell>
          <cell r="F732" t="str">
            <v>E.M. CUERPO, INC.</v>
          </cell>
          <cell r="G732" t="str">
            <v>BLDG. 6, CIUDAD KAUNLARAN, BACOOR</v>
          </cell>
          <cell r="H732" t="str">
            <v>BACOOR CITY</v>
          </cell>
          <cell r="I732" t="str">
            <v>DASMA</v>
          </cell>
          <cell r="J732"/>
          <cell r="K732"/>
          <cell r="L732" t="str">
            <v>POWERHOUSE</v>
          </cell>
          <cell r="M732" t="str">
            <v>TECO</v>
          </cell>
          <cell r="N732" t="str">
            <v>JMM</v>
          </cell>
          <cell r="O732">
            <v>20.350000000000001</v>
          </cell>
          <cell r="P732"/>
          <cell r="Q732">
            <v>27.88</v>
          </cell>
          <cell r="R732">
            <v>28</v>
          </cell>
          <cell r="S732" t="str">
            <v>NEW</v>
          </cell>
          <cell r="T732">
            <v>43940.03</v>
          </cell>
          <cell r="U732">
            <v>16387.169999999998</v>
          </cell>
          <cell r="V732">
            <v>16984.23</v>
          </cell>
          <cell r="W732">
            <v>1.0364346009713699</v>
          </cell>
          <cell r="X732">
            <v>45623.580509259256</v>
          </cell>
          <cell r="Y732">
            <v>45630.399305555555</v>
          </cell>
          <cell r="Z732">
            <v>45625</v>
          </cell>
          <cell r="AA732">
            <v>45635</v>
          </cell>
          <cell r="AB732">
            <v>45636.371527777781</v>
          </cell>
          <cell r="AC732">
            <v>45803.629166666666</v>
          </cell>
          <cell r="AD732">
            <v>12.791018518524652</v>
          </cell>
          <cell r="AE732">
            <v>5.9722222222262644</v>
          </cell>
          <cell r="AF732">
            <v>167.25763888888469</v>
          </cell>
          <cell r="AG732">
            <v>45642.354702807643</v>
          </cell>
          <cell r="AH732">
            <v>45651.161154420544</v>
          </cell>
          <cell r="AI732">
            <v>45673.580509259256</v>
          </cell>
          <cell r="AJ732">
            <v>0.44057952674918244</v>
          </cell>
          <cell r="AK732">
            <v>4.1814409722221173</v>
          </cell>
          <cell r="AL732">
            <v>20</v>
          </cell>
          <cell r="AM732">
            <v>36</v>
          </cell>
          <cell r="AN732">
            <v>21.774193548387096</v>
          </cell>
          <cell r="AO732">
            <v>27.58064516129032</v>
          </cell>
          <cell r="AP732">
            <v>18.774193548387096</v>
          </cell>
          <cell r="AQ732">
            <v>40</v>
          </cell>
          <cell r="AR732">
            <v>32</v>
          </cell>
          <cell r="AS732">
            <v>27</v>
          </cell>
          <cell r="AT732">
            <v>45668.371527777781</v>
          </cell>
          <cell r="AU732">
            <v>45663.371527777781</v>
          </cell>
          <cell r="AV732"/>
          <cell r="AW732"/>
          <cell r="AX732"/>
          <cell r="AY732"/>
          <cell r="AZ732"/>
          <cell r="BA732"/>
          <cell r="BB732"/>
          <cell r="BC732"/>
          <cell r="BD732" t="str">
            <v>PAID</v>
          </cell>
          <cell r="BE732"/>
          <cell r="BF732">
            <v>45639.371527777781</v>
          </cell>
          <cell r="BG732">
            <v>97.628472222218988</v>
          </cell>
          <cell r="BH732">
            <v>45635</v>
          </cell>
          <cell r="BI732">
            <v>45737</v>
          </cell>
        </row>
        <row r="733">
          <cell r="E733" t="str">
            <v>X24104284465</v>
          </cell>
          <cell r="F733" t="str">
            <v>E.M. CUERPO, INC.</v>
          </cell>
          <cell r="G733" t="str">
            <v>BLDG. 6, CIUDAD KAUNLARAN, BACOOR</v>
          </cell>
          <cell r="H733" t="str">
            <v>BACOOR CITY</v>
          </cell>
          <cell r="I733" t="str">
            <v>DASMA</v>
          </cell>
          <cell r="J733"/>
          <cell r="K733"/>
          <cell r="L733" t="str">
            <v>POWERHOUSE</v>
          </cell>
          <cell r="M733" t="str">
            <v>TECO</v>
          </cell>
          <cell r="N733" t="str">
            <v>JMM</v>
          </cell>
          <cell r="O733">
            <v>238.1942</v>
          </cell>
          <cell r="P733"/>
          <cell r="Q733">
            <v>134.02000000000001</v>
          </cell>
          <cell r="R733">
            <v>120</v>
          </cell>
          <cell r="S733" t="str">
            <v>NEW</v>
          </cell>
          <cell r="T733">
            <v>496978.85</v>
          </cell>
          <cell r="U733">
            <v>120536.19</v>
          </cell>
          <cell r="V733">
            <v>83466.48</v>
          </cell>
          <cell r="W733">
            <v>0.69245991598042045</v>
          </cell>
          <cell r="X733">
            <v>45623.578750000001</v>
          </cell>
          <cell r="Y733">
            <v>45630.398611111108</v>
          </cell>
          <cell r="Z733">
            <v>45625</v>
          </cell>
          <cell r="AA733"/>
          <cell r="AB733">
            <v>45636.372916666667</v>
          </cell>
          <cell r="AC733">
            <v>45819.332638888889</v>
          </cell>
          <cell r="AD733">
            <v>12.79416666666657</v>
          </cell>
          <cell r="AE733">
            <v>5.9743055555591127</v>
          </cell>
          <cell r="AF733">
            <v>182.9597222222219</v>
          </cell>
          <cell r="AG733">
            <v>45643.024793165467</v>
          </cell>
          <cell r="AH733">
            <v>45652.010404676257</v>
          </cell>
          <cell r="AI733">
            <v>45673.578750000001</v>
          </cell>
          <cell r="AJ733">
            <v>0.42749739583333002</v>
          </cell>
          <cell r="AK733">
            <v>4.1581755050504974</v>
          </cell>
          <cell r="AL733">
            <v>26</v>
          </cell>
          <cell r="AM733">
            <v>32</v>
          </cell>
          <cell r="AN733">
            <v>22.446043165467625</v>
          </cell>
          <cell r="AO733">
            <v>28.431654676258994</v>
          </cell>
          <cell r="AP733">
            <v>19.446043165467625</v>
          </cell>
          <cell r="AQ733">
            <v>44</v>
          </cell>
          <cell r="AR733">
            <v>35.200000000000003</v>
          </cell>
          <cell r="AS733">
            <v>30.200000000000003</v>
          </cell>
          <cell r="AT733">
            <v>45671.572916666664</v>
          </cell>
          <cell r="AU733">
            <v>45666.572916666664</v>
          </cell>
          <cell r="AV733"/>
          <cell r="AW733"/>
          <cell r="AX733"/>
          <cell r="AY733"/>
          <cell r="AZ733"/>
          <cell r="BA733"/>
          <cell r="BB733"/>
          <cell r="BC733"/>
          <cell r="BD733" t="str">
            <v>PAID</v>
          </cell>
          <cell r="BE733"/>
          <cell r="BF733">
            <v>45639.372916666667</v>
          </cell>
          <cell r="BG733">
            <v>97.627083333332848</v>
          </cell>
          <cell r="BH733">
            <v>45635</v>
          </cell>
          <cell r="BI733">
            <v>45737</v>
          </cell>
        </row>
        <row r="734">
          <cell r="E734" t="str">
            <v>X24104284466</v>
          </cell>
          <cell r="F734" t="str">
            <v>E.M. CUERPO, INC.</v>
          </cell>
          <cell r="G734" t="str">
            <v>BLDG. 7, CIUDAD KAUNLARAN, BACOOR</v>
          </cell>
          <cell r="H734" t="str">
            <v>BACOOR CITY</v>
          </cell>
          <cell r="I734" t="str">
            <v>DASMA</v>
          </cell>
          <cell r="J734"/>
          <cell r="K734"/>
          <cell r="L734" t="str">
            <v>POWERHOUSE</v>
          </cell>
          <cell r="M734" t="str">
            <v>COMP</v>
          </cell>
          <cell r="N734" t="str">
            <v>JMM</v>
          </cell>
          <cell r="O734">
            <v>32.967300000000002</v>
          </cell>
          <cell r="P734"/>
          <cell r="Q734">
            <v>45</v>
          </cell>
          <cell r="R734">
            <v>28</v>
          </cell>
          <cell r="S734" t="str">
            <v>NEW</v>
          </cell>
          <cell r="T734">
            <v>347849.46</v>
          </cell>
          <cell r="U734">
            <v>26547.57</v>
          </cell>
          <cell r="V734">
            <v>27410.93</v>
          </cell>
          <cell r="W734">
            <v>1.0325212439405942</v>
          </cell>
          <cell r="X734">
            <v>45623.579004629632</v>
          </cell>
          <cell r="Y734">
            <v>45630.397222222222</v>
          </cell>
          <cell r="Z734">
            <v>45625</v>
          </cell>
          <cell r="AA734">
            <v>45637</v>
          </cell>
          <cell r="AB734">
            <v>45638.603472222225</v>
          </cell>
          <cell r="AC734">
            <v>45863</v>
          </cell>
          <cell r="AD734">
            <v>15.024467592593282</v>
          </cell>
          <cell r="AE734">
            <v>8.2062500000029104</v>
          </cell>
          <cell r="AF734">
            <v>224.39652777777519</v>
          </cell>
          <cell r="AG734">
            <v>45642.353198178018</v>
          </cell>
          <cell r="AH734">
            <v>45651.15964979092</v>
          </cell>
          <cell r="AI734">
            <v>45673.579004629632</v>
          </cell>
          <cell r="AJ734">
            <v>0.51750943930043536</v>
          </cell>
          <cell r="AK734">
            <v>5.6099131944443794</v>
          </cell>
          <cell r="AL734">
            <v>20</v>
          </cell>
          <cell r="AM734">
            <v>36</v>
          </cell>
          <cell r="AN734">
            <v>21.774193548387096</v>
          </cell>
          <cell r="AO734">
            <v>27.58064516129032</v>
          </cell>
          <cell r="AP734">
            <v>18.774193548387096</v>
          </cell>
          <cell r="AQ734">
            <v>40</v>
          </cell>
          <cell r="AR734">
            <v>32</v>
          </cell>
          <cell r="AS734">
            <v>27</v>
          </cell>
          <cell r="AT734">
            <v>45670.603472222225</v>
          </cell>
          <cell r="AU734">
            <v>45665.603472222225</v>
          </cell>
          <cell r="AV734"/>
          <cell r="AW734"/>
          <cell r="AX734"/>
          <cell r="AY734"/>
          <cell r="AZ734"/>
          <cell r="BA734"/>
          <cell r="BB734"/>
          <cell r="BC734"/>
          <cell r="BD734" t="str">
            <v>PAID</v>
          </cell>
          <cell r="BE734" t="str">
            <v>PARTIALLY BILLED; WITH BACKJOB</v>
          </cell>
          <cell r="BF734">
            <v>45641.603472222225</v>
          </cell>
          <cell r="BG734">
            <v>95.396527777775191</v>
          </cell>
          <cell r="BH734">
            <v>45637</v>
          </cell>
          <cell r="BI734">
            <v>45737</v>
          </cell>
        </row>
        <row r="735">
          <cell r="E735" t="str">
            <v>X24104284468</v>
          </cell>
          <cell r="F735" t="str">
            <v>E.M. CUERPO, INC.</v>
          </cell>
          <cell r="G735" t="str">
            <v>BLDG. 7, CIUDAD KAUNLARAN, BACOOR</v>
          </cell>
          <cell r="H735" t="str">
            <v>BACOOR CITY</v>
          </cell>
          <cell r="I735" t="str">
            <v>DASMA</v>
          </cell>
          <cell r="J735"/>
          <cell r="K735"/>
          <cell r="L735" t="str">
            <v>POWERHOUSE</v>
          </cell>
          <cell r="M735" t="str">
            <v>FCOMP</v>
          </cell>
          <cell r="N735" t="str">
            <v>JMM</v>
          </cell>
          <cell r="O735">
            <v>381.07709999999997</v>
          </cell>
          <cell r="P735"/>
          <cell r="Q735">
            <v>354</v>
          </cell>
          <cell r="R735">
            <v>120</v>
          </cell>
          <cell r="S735" t="str">
            <v>NEW</v>
          </cell>
          <cell r="T735">
            <v>1093382.43</v>
          </cell>
          <cell r="U735">
            <v>235596.01</v>
          </cell>
          <cell r="V735"/>
          <cell r="W735">
            <v>0</v>
          </cell>
          <cell r="X735">
            <v>45623.577418981484</v>
          </cell>
          <cell r="Y735">
            <v>45630.395833333336</v>
          </cell>
          <cell r="Z735">
            <v>45625</v>
          </cell>
          <cell r="AA735"/>
          <cell r="AB735">
            <v>45638.606249999997</v>
          </cell>
          <cell r="AC735"/>
          <cell r="AD735">
            <v>15.028831018513301</v>
          </cell>
          <cell r="AE735">
            <v>8.210416666661331</v>
          </cell>
          <cell r="AF735">
            <v>-45638.606249999997</v>
          </cell>
          <cell r="AG735">
            <v>45644.10683074619</v>
          </cell>
          <cell r="AH735">
            <v>45653.381340550113</v>
          </cell>
          <cell r="AI735">
            <v>45673.577418981484</v>
          </cell>
          <cell r="AJ735">
            <v>0.47904398871511145</v>
          </cell>
          <cell r="AK735">
            <v>-950.80429687499998</v>
          </cell>
          <cell r="AL735">
            <v>30</v>
          </cell>
          <cell r="AM735">
            <v>32</v>
          </cell>
          <cell r="AN735">
            <v>23.52941176470588</v>
          </cell>
          <cell r="AO735">
            <v>29.803921568627448</v>
          </cell>
          <cell r="AP735">
            <v>20.52941176470588</v>
          </cell>
          <cell r="AQ735">
            <v>48</v>
          </cell>
          <cell r="AR735">
            <v>38.400000000000006</v>
          </cell>
          <cell r="AS735">
            <v>33.400000000000006</v>
          </cell>
          <cell r="AT735">
            <v>45677.006249999999</v>
          </cell>
          <cell r="AU735">
            <v>45672.006249999999</v>
          </cell>
          <cell r="AV735"/>
          <cell r="AW735"/>
          <cell r="AX735"/>
          <cell r="AY735"/>
          <cell r="AZ735"/>
          <cell r="BA735"/>
          <cell r="BB735"/>
          <cell r="BC735"/>
          <cell r="BD735" t="str">
            <v>NO COC</v>
          </cell>
          <cell r="BE735"/>
          <cell r="BF735">
            <v>45641.606249999997</v>
          </cell>
          <cell r="BG735">
            <v>-348.60624999999709</v>
          </cell>
          <cell r="BH735"/>
          <cell r="BI735"/>
        </row>
        <row r="736">
          <cell r="E736" t="str">
            <v>X24104284472</v>
          </cell>
          <cell r="F736" t="str">
            <v>E.M. CUERPO, INC.</v>
          </cell>
          <cell r="G736" t="str">
            <v>BLDG. 8, CIUDAD KAUNLARAN, BACOOR</v>
          </cell>
          <cell r="H736" t="str">
            <v>BACOOR CITY</v>
          </cell>
          <cell r="I736" t="str">
            <v>DASMA</v>
          </cell>
          <cell r="J736"/>
          <cell r="K736"/>
          <cell r="L736" t="str">
            <v>POWERHOUSE</v>
          </cell>
          <cell r="M736" t="str">
            <v>COMP</v>
          </cell>
          <cell r="N736" t="str">
            <v>JMM</v>
          </cell>
          <cell r="O736">
            <v>13.81</v>
          </cell>
          <cell r="P736"/>
          <cell r="Q736">
            <v>18.920000000000002</v>
          </cell>
          <cell r="R736">
            <v>28</v>
          </cell>
          <cell r="S736" t="str">
            <v>NEW</v>
          </cell>
          <cell r="T736">
            <v>33668.99</v>
          </cell>
          <cell r="U736">
            <v>11120.73</v>
          </cell>
          <cell r="V736">
            <v>10826.95</v>
          </cell>
          <cell r="W736">
            <v>0.97358266948302863</v>
          </cell>
          <cell r="X736">
            <v>45623.578032407408</v>
          </cell>
          <cell r="Y736">
            <v>45630.395138888889</v>
          </cell>
          <cell r="Z736">
            <v>45625</v>
          </cell>
          <cell r="AA736">
            <v>45637</v>
          </cell>
          <cell r="AB736">
            <v>45638.606944444444</v>
          </cell>
          <cell r="AC736">
            <v>45863</v>
          </cell>
          <cell r="AD736">
            <v>15.028912037036207</v>
          </cell>
          <cell r="AE736">
            <v>8.2118055555547471</v>
          </cell>
          <cell r="AF736">
            <v>224.3930555555562</v>
          </cell>
          <cell r="AG736">
            <v>45642.352225955794</v>
          </cell>
          <cell r="AH736">
            <v>45651.158677568696</v>
          </cell>
          <cell r="AI736">
            <v>45673.578032407408</v>
          </cell>
          <cell r="AJ736">
            <v>0.51766252572013594</v>
          </cell>
          <cell r="AK736">
            <v>5.6098263888889051</v>
          </cell>
          <cell r="AL736">
            <v>20</v>
          </cell>
          <cell r="AM736">
            <v>36</v>
          </cell>
          <cell r="AN736">
            <v>21.774193548387096</v>
          </cell>
          <cell r="AO736">
            <v>27.58064516129032</v>
          </cell>
          <cell r="AP736">
            <v>18.774193548387096</v>
          </cell>
          <cell r="AQ736">
            <v>40</v>
          </cell>
          <cell r="AR736">
            <v>32</v>
          </cell>
          <cell r="AS736">
            <v>27</v>
          </cell>
          <cell r="AT736">
            <v>45670.606944444444</v>
          </cell>
          <cell r="AU736">
            <v>45665.606944444444</v>
          </cell>
          <cell r="AV736"/>
          <cell r="AW736"/>
          <cell r="AX736"/>
          <cell r="AY736"/>
          <cell r="AZ736"/>
          <cell r="BA736"/>
          <cell r="BB736"/>
          <cell r="BC736"/>
          <cell r="BD736" t="str">
            <v>PAID</v>
          </cell>
          <cell r="BE736"/>
          <cell r="BF736">
            <v>45641.606944444444</v>
          </cell>
          <cell r="BG736">
            <v>95.393055555556202</v>
          </cell>
          <cell r="BH736">
            <v>45637</v>
          </cell>
          <cell r="BI736">
            <v>45737</v>
          </cell>
        </row>
        <row r="737">
          <cell r="E737" t="str">
            <v>X24104284473</v>
          </cell>
          <cell r="F737" t="str">
            <v>E.M. CUERPO, INC.</v>
          </cell>
          <cell r="G737" t="str">
            <v>BLDG. 8, CIUDAD KAUNLARAN, BACOOR</v>
          </cell>
          <cell r="H737" t="str">
            <v>BACOOR CITY</v>
          </cell>
          <cell r="I737" t="str">
            <v>DASMA</v>
          </cell>
          <cell r="J737"/>
          <cell r="K737"/>
          <cell r="L737" t="str">
            <v>POWERHOUSE</v>
          </cell>
          <cell r="M737" t="str">
            <v>TECO</v>
          </cell>
          <cell r="N737" t="str">
            <v>JMM</v>
          </cell>
          <cell r="O737">
            <v>215.79419999999999</v>
          </cell>
          <cell r="P737"/>
          <cell r="Q737">
            <v>103.33</v>
          </cell>
          <cell r="R737">
            <v>120</v>
          </cell>
          <cell r="S737" t="str">
            <v>NEW</v>
          </cell>
          <cell r="T737">
            <v>465942.42</v>
          </cell>
          <cell r="U737">
            <v>102497.23</v>
          </cell>
          <cell r="V737">
            <v>60788.02</v>
          </cell>
          <cell r="W737">
            <v>0.59306988101044289</v>
          </cell>
          <cell r="X737">
            <v>45623.580763888887</v>
          </cell>
          <cell r="Y737">
            <v>45630.394444444442</v>
          </cell>
          <cell r="Z737">
            <v>45625</v>
          </cell>
          <cell r="AA737"/>
          <cell r="AB737">
            <v>45638.60833333333</v>
          </cell>
          <cell r="AC737">
            <v>45836</v>
          </cell>
          <cell r="AD737">
            <v>15.027569444442634</v>
          </cell>
          <cell r="AE737">
            <v>8.2138888888875954</v>
          </cell>
          <cell r="AF737">
            <v>197.39166666667006</v>
          </cell>
          <cell r="AG737">
            <v>45643.026807054353</v>
          </cell>
          <cell r="AH737">
            <v>45652.012418565144</v>
          </cell>
          <cell r="AI737">
            <v>45673.580763888887</v>
          </cell>
          <cell r="AJ737">
            <v>0.50212311364844375</v>
          </cell>
          <cell r="AK737">
            <v>4.4861742424243198</v>
          </cell>
          <cell r="AL737">
            <v>26</v>
          </cell>
          <cell r="AM737">
            <v>32</v>
          </cell>
          <cell r="AN737">
            <v>22.446043165467625</v>
          </cell>
          <cell r="AO737">
            <v>28.431654676258994</v>
          </cell>
          <cell r="AP737">
            <v>19.446043165467625</v>
          </cell>
          <cell r="AQ737">
            <v>44</v>
          </cell>
          <cell r="AR737">
            <v>35.200000000000003</v>
          </cell>
          <cell r="AS737">
            <v>30.200000000000003</v>
          </cell>
          <cell r="AT737">
            <v>45673.808333333327</v>
          </cell>
          <cell r="AU737">
            <v>45668.808333333327</v>
          </cell>
          <cell r="AV737"/>
          <cell r="AW737"/>
          <cell r="AX737"/>
          <cell r="AY737"/>
          <cell r="AZ737"/>
          <cell r="BA737"/>
          <cell r="BB737"/>
          <cell r="BC737"/>
          <cell r="BD737" t="str">
            <v>PAID</v>
          </cell>
          <cell r="BE737" t="str">
            <v>WITH BACKJOB</v>
          </cell>
          <cell r="BF737">
            <v>45641.60833333333</v>
          </cell>
          <cell r="BG737">
            <v>95.391666666670062</v>
          </cell>
          <cell r="BH737">
            <v>45638</v>
          </cell>
          <cell r="BI737">
            <v>45737</v>
          </cell>
        </row>
        <row r="738">
          <cell r="E738" t="str">
            <v>X24104284474</v>
          </cell>
          <cell r="F738" t="str">
            <v>E.M. CUERPO, INC.</v>
          </cell>
          <cell r="G738" t="str">
            <v>BLDG. 9, CIUDAD KAUNLARAN, BACOOR</v>
          </cell>
          <cell r="H738" t="str">
            <v>BACOOR CITY</v>
          </cell>
          <cell r="I738" t="str">
            <v>DASMA</v>
          </cell>
          <cell r="J738"/>
          <cell r="K738"/>
          <cell r="L738" t="str">
            <v>POWERHOUSE</v>
          </cell>
          <cell r="M738" t="str">
            <v>FCOMP</v>
          </cell>
          <cell r="N738" t="str">
            <v>JMM</v>
          </cell>
          <cell r="O738">
            <v>35.147300000000001</v>
          </cell>
          <cell r="P738"/>
          <cell r="Q738">
            <v>48</v>
          </cell>
          <cell r="R738">
            <v>28</v>
          </cell>
          <cell r="S738" t="str">
            <v>NEW</v>
          </cell>
          <cell r="T738">
            <v>266819.36</v>
          </cell>
          <cell r="U738">
            <v>28303.05</v>
          </cell>
          <cell r="V738"/>
          <cell r="W738">
            <v>0</v>
          </cell>
          <cell r="X738">
            <v>45623.581134259257</v>
          </cell>
          <cell r="Y738">
            <v>45630.393055555556</v>
          </cell>
          <cell r="Z738">
            <v>45625</v>
          </cell>
          <cell r="AA738"/>
          <cell r="AB738">
            <v>45638.61041666667</v>
          </cell>
          <cell r="AC738"/>
          <cell r="AD738">
            <v>15.02928240741312</v>
          </cell>
          <cell r="AE738">
            <v>8.2173611111138598</v>
          </cell>
          <cell r="AF738">
            <v>-45638.61041666667</v>
          </cell>
          <cell r="AG738">
            <v>45642.355327807643</v>
          </cell>
          <cell r="AH738">
            <v>45651.161779420545</v>
          </cell>
          <cell r="AI738">
            <v>45673.581134259257</v>
          </cell>
          <cell r="AJ738">
            <v>0.51767528292200737</v>
          </cell>
          <cell r="AK738">
            <v>-1140.9652604166668</v>
          </cell>
          <cell r="AL738">
            <v>20</v>
          </cell>
          <cell r="AM738">
            <v>36</v>
          </cell>
          <cell r="AN738">
            <v>21.774193548387096</v>
          </cell>
          <cell r="AO738">
            <v>27.58064516129032</v>
          </cell>
          <cell r="AP738">
            <v>18.774193548387096</v>
          </cell>
          <cell r="AQ738">
            <v>40</v>
          </cell>
          <cell r="AR738">
            <v>32</v>
          </cell>
          <cell r="AS738">
            <v>27</v>
          </cell>
          <cell r="AT738">
            <v>45670.61041666667</v>
          </cell>
          <cell r="AU738">
            <v>45665.61041666667</v>
          </cell>
          <cell r="AV738"/>
          <cell r="AW738"/>
          <cell r="AX738"/>
          <cell r="AY738"/>
          <cell r="AZ738"/>
          <cell r="BA738"/>
          <cell r="BB738"/>
          <cell r="BC738"/>
          <cell r="BD738" t="str">
            <v>FOR AUDIT</v>
          </cell>
          <cell r="BE738"/>
          <cell r="BF738">
            <v>45641.61041666667</v>
          </cell>
          <cell r="BG738">
            <v>155.38958333332994</v>
          </cell>
          <cell r="BH738">
            <v>45637</v>
          </cell>
          <cell r="BI738">
            <v>45797</v>
          </cell>
        </row>
        <row r="739">
          <cell r="E739" t="str">
            <v>X24104284476</v>
          </cell>
          <cell r="F739" t="str">
            <v>E.M. CUERPO, INC.</v>
          </cell>
          <cell r="G739" t="str">
            <v>BLDG. 9, CIUDAD KAUNLARAN, BACOOR</v>
          </cell>
          <cell r="H739" t="str">
            <v>BACOOR CITY</v>
          </cell>
          <cell r="I739" t="str">
            <v>DASMA</v>
          </cell>
          <cell r="J739"/>
          <cell r="K739"/>
          <cell r="L739" t="str">
            <v>POWERHOUSE</v>
          </cell>
          <cell r="M739" t="str">
            <v>FCOMP</v>
          </cell>
          <cell r="N739" t="str">
            <v>JMM</v>
          </cell>
          <cell r="O739">
            <v>215.79419999999999</v>
          </cell>
          <cell r="P739"/>
          <cell r="Q739">
            <v>103.33</v>
          </cell>
          <cell r="R739">
            <v>120</v>
          </cell>
          <cell r="S739" t="str">
            <v>NEW</v>
          </cell>
          <cell r="T739">
            <v>465942.42</v>
          </cell>
          <cell r="U739">
            <v>102497.23</v>
          </cell>
          <cell r="V739"/>
          <cell r="W739">
            <v>0</v>
          </cell>
          <cell r="X739">
            <v>45623.579351851855</v>
          </cell>
          <cell r="Y739">
            <v>45630.39166666667</v>
          </cell>
          <cell r="Z739">
            <v>45625</v>
          </cell>
          <cell r="AA739"/>
          <cell r="AB739">
            <v>45638.611111111109</v>
          </cell>
          <cell r="AC739"/>
          <cell r="AD739">
            <v>15.031759259254613</v>
          </cell>
          <cell r="AE739">
            <v>8.2194444444394321</v>
          </cell>
          <cell r="AF739">
            <v>-45638.611111111109</v>
          </cell>
          <cell r="AG739">
            <v>45643.025395017321</v>
          </cell>
          <cell r="AH739">
            <v>45652.011006528111</v>
          </cell>
          <cell r="AI739">
            <v>45673.579351851855</v>
          </cell>
          <cell r="AJ739">
            <v>0.50226310986451717</v>
          </cell>
          <cell r="AK739">
            <v>-1037.2411616161617</v>
          </cell>
          <cell r="AL739">
            <v>26</v>
          </cell>
          <cell r="AM739">
            <v>32</v>
          </cell>
          <cell r="AN739">
            <v>22.446043165467625</v>
          </cell>
          <cell r="AO739">
            <v>28.431654676258994</v>
          </cell>
          <cell r="AP739">
            <v>19.446043165467625</v>
          </cell>
          <cell r="AQ739">
            <v>44</v>
          </cell>
          <cell r="AR739">
            <v>35.200000000000003</v>
          </cell>
          <cell r="AS739">
            <v>30.200000000000003</v>
          </cell>
          <cell r="AT739">
            <v>45673.811111111107</v>
          </cell>
          <cell r="AU739">
            <v>45668.811111111107</v>
          </cell>
          <cell r="AV739"/>
          <cell r="AW739"/>
          <cell r="AX739"/>
          <cell r="AY739"/>
          <cell r="AZ739"/>
          <cell r="BA739"/>
          <cell r="BB739"/>
          <cell r="BC739"/>
          <cell r="BD739" t="str">
            <v>FOR AUDIT</v>
          </cell>
          <cell r="BE739"/>
          <cell r="BF739">
            <v>45641.611111111109</v>
          </cell>
          <cell r="BG739">
            <v>155.38888888889051</v>
          </cell>
          <cell r="BH739">
            <v>45637</v>
          </cell>
          <cell r="BI739">
            <v>45797</v>
          </cell>
        </row>
        <row r="740">
          <cell r="E740" t="str">
            <v>R23539429</v>
          </cell>
          <cell r="F740" t="str">
            <v>CELERIO, JOY CRISTINA DEFEO</v>
          </cell>
          <cell r="G740" t="str">
            <v>M.H. DEL PILAR, TUAZON SUBD, LAS PINAS CITY</v>
          </cell>
          <cell r="H740" t="str">
            <v>LAS PIÑAS CITY</v>
          </cell>
          <cell r="I740" t="str">
            <v>PARAÑAQUE</v>
          </cell>
          <cell r="J740"/>
          <cell r="K740"/>
          <cell r="L740" t="str">
            <v>POWERHOUSE</v>
          </cell>
          <cell r="M740" t="str">
            <v>FCOMP</v>
          </cell>
          <cell r="N740" t="str">
            <v>JSP</v>
          </cell>
          <cell r="O740">
            <v>1.1259999999999999</v>
          </cell>
          <cell r="P740"/>
          <cell r="Q740">
            <v>1.58</v>
          </cell>
          <cell r="R740">
            <v>0</v>
          </cell>
          <cell r="S740" t="str">
            <v>RELOC</v>
          </cell>
          <cell r="T740">
            <v>14091.55</v>
          </cell>
          <cell r="U740">
            <v>906.78</v>
          </cell>
          <cell r="V740"/>
          <cell r="W740">
            <v>0</v>
          </cell>
          <cell r="X740">
            <v>45526.620138888888</v>
          </cell>
          <cell r="Y740">
            <v>45534.561111111114</v>
          </cell>
          <cell r="Z740">
            <v>45531</v>
          </cell>
          <cell r="AA740"/>
          <cell r="AB740">
            <v>45572.532638888886</v>
          </cell>
          <cell r="AC740"/>
          <cell r="AD740">
            <v>45.912499999998545</v>
          </cell>
          <cell r="AE740">
            <v>37.97152777777228</v>
          </cell>
          <cell r="AF740">
            <v>-45572.532638888886</v>
          </cell>
          <cell r="AG740">
            <v>45545.394332437274</v>
          </cell>
          <cell r="AH740">
            <v>45554.200784050176</v>
          </cell>
          <cell r="AI740">
            <v>45576.620138888888</v>
          </cell>
          <cell r="AJ740">
            <v>1.5814305555555053</v>
          </cell>
          <cell r="AK740">
            <v>-1139.3133159722222</v>
          </cell>
          <cell r="AL740">
            <v>20</v>
          </cell>
          <cell r="AM740">
            <v>36</v>
          </cell>
          <cell r="AN740">
            <v>21.774193548387096</v>
          </cell>
          <cell r="AO740">
            <v>27.58064516129032</v>
          </cell>
          <cell r="AP740">
            <v>18.774193548387096</v>
          </cell>
          <cell r="AQ740">
            <v>40</v>
          </cell>
          <cell r="AR740">
            <v>32</v>
          </cell>
          <cell r="AS740">
            <v>27</v>
          </cell>
          <cell r="AT740">
            <v>45604.532638888886</v>
          </cell>
          <cell r="AU740">
            <v>45599.532638888886</v>
          </cell>
          <cell r="AV740"/>
          <cell r="AW740"/>
          <cell r="AX740"/>
          <cell r="AY740"/>
          <cell r="AZ740"/>
          <cell r="BA740"/>
          <cell r="BB740"/>
          <cell r="BC740"/>
          <cell r="BD740" t="str">
            <v>NO COC</v>
          </cell>
          <cell r="BE740"/>
          <cell r="BF740">
            <v>45575.532638888886</v>
          </cell>
          <cell r="BG740">
            <v>-282.53263888888614</v>
          </cell>
          <cell r="BH740"/>
          <cell r="BI740"/>
        </row>
        <row r="741">
          <cell r="E741" t="str">
            <v>X24083092958</v>
          </cell>
          <cell r="F741" t="str">
            <v>DITO TELECOMMUNITY CORPORATION</v>
          </cell>
          <cell r="G741" t="str">
            <v>BLK 2B, VICTORIAHOMES-EMERALD HTS SUBD, MUNTINLUPA</v>
          </cell>
          <cell r="H741" t="str">
            <v>MUNTINLUPA CITY</v>
          </cell>
          <cell r="I741" t="str">
            <v>PARAÑAQUE</v>
          </cell>
          <cell r="J741"/>
          <cell r="K741"/>
          <cell r="L741" t="str">
            <v>POWERHOUSE</v>
          </cell>
          <cell r="M741" t="str">
            <v>FCOMP</v>
          </cell>
          <cell r="N741" t="str">
            <v>JMM</v>
          </cell>
          <cell r="O741">
            <v>25.787299999999998</v>
          </cell>
          <cell r="P741"/>
          <cell r="Q741">
            <v>35.32</v>
          </cell>
          <cell r="R741">
            <v>31</v>
          </cell>
          <cell r="S741" t="str">
            <v>NEW</v>
          </cell>
          <cell r="T741">
            <v>216276.54</v>
          </cell>
          <cell r="U741">
            <v>20765.82</v>
          </cell>
          <cell r="V741"/>
          <cell r="W741">
            <v>0</v>
          </cell>
          <cell r="X741">
            <v>45625.290277777778</v>
          </cell>
          <cell r="Y741">
            <v>45631.422222222223</v>
          </cell>
          <cell r="Z741">
            <v>45630</v>
          </cell>
          <cell r="AA741"/>
          <cell r="AB741">
            <v>45657</v>
          </cell>
          <cell r="AC741"/>
          <cell r="AD741">
            <v>31.709722222221899</v>
          </cell>
          <cell r="AE741">
            <v>25.577777777776646</v>
          </cell>
          <cell r="AF741">
            <v>-45657</v>
          </cell>
          <cell r="AG741">
            <v>45644.064471326164</v>
          </cell>
          <cell r="AH741">
            <v>45652.870922939066</v>
          </cell>
          <cell r="AI741">
            <v>45675.290277777778</v>
          </cell>
          <cell r="AJ741">
            <v>1.0922237654320877</v>
          </cell>
          <cell r="AK741">
            <v>-1141.425</v>
          </cell>
          <cell r="AL741">
            <v>20</v>
          </cell>
          <cell r="AM741">
            <v>36</v>
          </cell>
          <cell r="AN741">
            <v>21.774193548387096</v>
          </cell>
          <cell r="AO741">
            <v>27.58064516129032</v>
          </cell>
          <cell r="AP741">
            <v>18.774193548387096</v>
          </cell>
          <cell r="AQ741">
            <v>40</v>
          </cell>
          <cell r="AR741">
            <v>32</v>
          </cell>
          <cell r="AS741">
            <v>27</v>
          </cell>
          <cell r="AT741">
            <v>45689</v>
          </cell>
          <cell r="AU741">
            <v>45684</v>
          </cell>
          <cell r="AV741"/>
          <cell r="AW741"/>
          <cell r="AX741"/>
          <cell r="AY741"/>
          <cell r="AZ741"/>
          <cell r="BA741"/>
          <cell r="BB741"/>
          <cell r="BC741"/>
          <cell r="BD741" t="str">
            <v>NO COC</v>
          </cell>
          <cell r="BE741"/>
          <cell r="BF741">
            <v>45660</v>
          </cell>
          <cell r="BG741">
            <v>-367</v>
          </cell>
          <cell r="BH741"/>
          <cell r="BI741"/>
        </row>
        <row r="742">
          <cell r="E742" t="str">
            <v>X24104129581</v>
          </cell>
          <cell r="F742" t="str">
            <v>PRIMO LAUNDRY SOLUTION OPC</v>
          </cell>
          <cell r="G742" t="str">
            <v>DOMINIC SAVIO, BETTER LIVING SUBD, PARANAQUE</v>
          </cell>
          <cell r="H742" t="str">
            <v>PARAÑAQUE CITY</v>
          </cell>
          <cell r="I742" t="str">
            <v>PARAÑAQUE</v>
          </cell>
          <cell r="J742"/>
          <cell r="K742"/>
          <cell r="L742" t="str">
            <v>POWERHOUSE</v>
          </cell>
          <cell r="M742" t="str">
            <v>FCOMP</v>
          </cell>
          <cell r="N742" t="str">
            <v>JMM</v>
          </cell>
          <cell r="O742">
            <v>28.593299999999999</v>
          </cell>
          <cell r="P742"/>
          <cell r="Q742">
            <v>39.08</v>
          </cell>
          <cell r="R742">
            <v>33</v>
          </cell>
          <cell r="S742" t="str">
            <v>NEW</v>
          </cell>
          <cell r="T742">
            <v>221590.87</v>
          </cell>
          <cell r="U742">
            <v>23025.439999999999</v>
          </cell>
          <cell r="V742"/>
          <cell r="W742">
            <v>0</v>
          </cell>
          <cell r="X742">
            <v>45628.68340277778</v>
          </cell>
          <cell r="Y742">
            <v>45631.420138888891</v>
          </cell>
          <cell r="Z742">
            <v>45637</v>
          </cell>
          <cell r="AA742"/>
          <cell r="AB742">
            <v>45657</v>
          </cell>
          <cell r="AC742"/>
          <cell r="AD742">
            <v>28.316597222219571</v>
          </cell>
          <cell r="AE742">
            <v>25.579861111109494</v>
          </cell>
          <cell r="AF742">
            <v>-45657</v>
          </cell>
          <cell r="AG742">
            <v>45647.457596326167</v>
          </cell>
          <cell r="AH742">
            <v>45656.264047939068</v>
          </cell>
          <cell r="AI742">
            <v>45678.68340277778</v>
          </cell>
          <cell r="AJ742">
            <v>0.97534945987645183</v>
          </cell>
          <cell r="AK742">
            <v>-1141.425</v>
          </cell>
          <cell r="AL742">
            <v>20</v>
          </cell>
          <cell r="AM742">
            <v>36</v>
          </cell>
          <cell r="AN742">
            <v>21.774193548387096</v>
          </cell>
          <cell r="AO742">
            <v>27.58064516129032</v>
          </cell>
          <cell r="AP742">
            <v>18.774193548387096</v>
          </cell>
          <cell r="AQ742">
            <v>40</v>
          </cell>
          <cell r="AR742">
            <v>32</v>
          </cell>
          <cell r="AS742">
            <v>27</v>
          </cell>
          <cell r="AT742">
            <v>45689</v>
          </cell>
          <cell r="AU742">
            <v>45684</v>
          </cell>
          <cell r="AV742"/>
          <cell r="AW742"/>
          <cell r="AX742"/>
          <cell r="AY742"/>
          <cell r="AZ742"/>
          <cell r="BA742"/>
          <cell r="BB742"/>
          <cell r="BC742"/>
          <cell r="BD742" t="str">
            <v>FOR AUDIT</v>
          </cell>
          <cell r="BE742"/>
          <cell r="BF742">
            <v>45660</v>
          </cell>
          <cell r="BG742">
            <v>175</v>
          </cell>
          <cell r="BH742">
            <v>45638</v>
          </cell>
          <cell r="BI742">
            <v>45835</v>
          </cell>
        </row>
        <row r="743">
          <cell r="E743" t="str">
            <v>X24114388168</v>
          </cell>
          <cell r="F743" t="str">
            <v>FAMILEE FIVE RESTAURANT OPC</v>
          </cell>
          <cell r="G743" t="str">
            <v>ALABANG-ZAPOTE, TALON I, LAS PINAS CITY</v>
          </cell>
          <cell r="H743" t="str">
            <v>LAS PIÑAS CITY</v>
          </cell>
          <cell r="I743" t="str">
            <v>PARAÑAQUE</v>
          </cell>
          <cell r="J743"/>
          <cell r="K743"/>
          <cell r="L743" t="str">
            <v>AVECO</v>
          </cell>
          <cell r="M743" t="str">
            <v>FCOMP</v>
          </cell>
          <cell r="N743" t="str">
            <v>RRG</v>
          </cell>
          <cell r="O743">
            <v>123.5437</v>
          </cell>
          <cell r="P743"/>
          <cell r="Q743">
            <v>194.63</v>
          </cell>
          <cell r="R743">
            <v>292</v>
          </cell>
          <cell r="S743" t="str">
            <v>NEW</v>
          </cell>
          <cell r="T743">
            <v>1000144.28</v>
          </cell>
          <cell r="U743">
            <v>99510.81</v>
          </cell>
          <cell r="V743"/>
          <cell r="W743">
            <v>0</v>
          </cell>
          <cell r="X743">
            <v>45635.634722222225</v>
          </cell>
          <cell r="Y743">
            <v>45639.396527777775</v>
          </cell>
          <cell r="Z743">
            <v>45643</v>
          </cell>
          <cell r="AA743"/>
          <cell r="AB743">
            <v>45647.000694444447</v>
          </cell>
          <cell r="AC743"/>
          <cell r="AD743">
            <v>11.365972222221899</v>
          </cell>
          <cell r="AE743">
            <v>7.6041666666715173</v>
          </cell>
          <cell r="AF743">
            <v>-45647.000694444447</v>
          </cell>
          <cell r="AG743">
            <v>45654.1420751634</v>
          </cell>
          <cell r="AH743">
            <v>45662.87736928105</v>
          </cell>
          <cell r="AI743">
            <v>45685.634722222225</v>
          </cell>
          <cell r="AJ743">
            <v>0.39635185185184052</v>
          </cell>
          <cell r="AK743">
            <v>-1037.4318339646466</v>
          </cell>
          <cell r="AL743">
            <v>26</v>
          </cell>
          <cell r="AM743">
            <v>30</v>
          </cell>
          <cell r="AN743">
            <v>21.507352941176471</v>
          </cell>
          <cell r="AO743">
            <v>27.242647058823529</v>
          </cell>
          <cell r="AP743">
            <v>18.507352941176471</v>
          </cell>
          <cell r="AQ743">
            <v>44</v>
          </cell>
          <cell r="AR743">
            <v>35.200000000000003</v>
          </cell>
          <cell r="AS743">
            <v>30.200000000000003</v>
          </cell>
          <cell r="AT743">
            <v>45682.200694444444</v>
          </cell>
          <cell r="AU743">
            <v>45677.200694444444</v>
          </cell>
          <cell r="AV743"/>
          <cell r="AW743"/>
          <cell r="AX743"/>
          <cell r="AY743"/>
          <cell r="AZ743"/>
          <cell r="BA743"/>
          <cell r="BB743"/>
          <cell r="BC743"/>
          <cell r="BD743" t="str">
            <v>NO COC</v>
          </cell>
          <cell r="BE743" t="str">
            <v>No PO generated</v>
          </cell>
          <cell r="BF743">
            <v>45650.000694444447</v>
          </cell>
          <cell r="BG743">
            <v>-357.00069444444671</v>
          </cell>
          <cell r="BH743"/>
          <cell r="BI743"/>
        </row>
        <row r="744">
          <cell r="E744" t="str">
            <v>X24030789243</v>
          </cell>
          <cell r="F744" t="str">
            <v>ESTELITA DIMATATAC PATDU</v>
          </cell>
          <cell r="G744" t="str">
            <v>NATIONAL, PUTATAN, MUNTINLUPA</v>
          </cell>
          <cell r="H744" t="str">
            <v>MUNTINLUPA CITY</v>
          </cell>
          <cell r="I744" t="str">
            <v>PARAÑAQUE</v>
          </cell>
          <cell r="J744"/>
          <cell r="K744" t="str">
            <v>W/O ISSUE</v>
          </cell>
          <cell r="L744" t="str">
            <v>POWERHOUSE</v>
          </cell>
          <cell r="M744" t="str">
            <v>FCOMP</v>
          </cell>
          <cell r="N744" t="str">
            <v>JSP</v>
          </cell>
          <cell r="O744">
            <v>0.99795</v>
          </cell>
          <cell r="P744"/>
          <cell r="Q744">
            <v>1.37</v>
          </cell>
          <cell r="R744">
            <v>13</v>
          </cell>
          <cell r="S744" t="str">
            <v>NEW</v>
          </cell>
          <cell r="T744">
            <v>14278.53</v>
          </cell>
          <cell r="U744">
            <v>803.62</v>
          </cell>
          <cell r="V744"/>
          <cell r="W744">
            <v>0</v>
          </cell>
          <cell r="X744">
            <v>45435.631944444445</v>
          </cell>
          <cell r="Y744">
            <v>45441.456250000003</v>
          </cell>
          <cell r="Z744">
            <v>45440</v>
          </cell>
          <cell r="AA744"/>
          <cell r="AB744">
            <v>45450.601388888892</v>
          </cell>
          <cell r="AC744"/>
          <cell r="AD744">
            <v>14.969444444446708</v>
          </cell>
          <cell r="AE744">
            <v>9.1451388888890506</v>
          </cell>
          <cell r="AF744">
            <v>-45450.601388888892</v>
          </cell>
          <cell r="AG744">
            <v>45454.406137992832</v>
          </cell>
          <cell r="AH744">
            <v>45463.212589605733</v>
          </cell>
          <cell r="AI744">
            <v>45485.631944444445</v>
          </cell>
          <cell r="AJ744">
            <v>0.51561419753094218</v>
          </cell>
          <cell r="AK744">
            <v>-1136.2650347222223</v>
          </cell>
          <cell r="AL744">
            <v>20</v>
          </cell>
          <cell r="AM744">
            <v>36</v>
          </cell>
          <cell r="AN744">
            <v>21.774193548387096</v>
          </cell>
          <cell r="AO744">
            <v>27.58064516129032</v>
          </cell>
          <cell r="AP744">
            <v>18.774193548387096</v>
          </cell>
          <cell r="AQ744">
            <v>40</v>
          </cell>
          <cell r="AR744">
            <v>32</v>
          </cell>
          <cell r="AS744">
            <v>27</v>
          </cell>
          <cell r="AT744">
            <v>45482.601388888892</v>
          </cell>
          <cell r="AU744">
            <v>45477.601388888892</v>
          </cell>
          <cell r="AV744"/>
          <cell r="AW744"/>
          <cell r="AX744"/>
          <cell r="AY744"/>
          <cell r="AZ744"/>
          <cell r="BA744"/>
          <cell r="BB744"/>
          <cell r="BC744"/>
          <cell r="BD744" t="str">
            <v>NO COC</v>
          </cell>
          <cell r="BE744"/>
          <cell r="BF744">
            <v>45453.601388888892</v>
          </cell>
          <cell r="BG744">
            <v>-160.60138888889196</v>
          </cell>
          <cell r="BH744"/>
          <cell r="BI744"/>
        </row>
        <row r="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cell r="AD745"/>
          <cell r="AE745"/>
          <cell r="AF745"/>
          <cell r="AG745"/>
          <cell r="AH745"/>
          <cell r="AI745"/>
          <cell r="AJ745"/>
          <cell r="AK745"/>
          <cell r="AL745"/>
          <cell r="AM745"/>
          <cell r="AN745"/>
          <cell r="AO745"/>
          <cell r="AP745"/>
          <cell r="AQ745"/>
          <cell r="AR745"/>
          <cell r="AS745"/>
          <cell r="AT745"/>
          <cell r="AU745"/>
          <cell r="AV745"/>
          <cell r="AW745"/>
          <cell r="AX745"/>
          <cell r="AY745"/>
          <cell r="AZ745"/>
          <cell r="BA745"/>
          <cell r="BB745"/>
          <cell r="BC745"/>
          <cell r="BD745"/>
          <cell r="BE745"/>
          <cell r="BF745"/>
          <cell r="BG745"/>
          <cell r="BH745"/>
          <cell r="BI745"/>
        </row>
        <row r="746">
          <cell r="E746"/>
          <cell r="F746"/>
          <cell r="G746"/>
          <cell r="H746"/>
          <cell r="I746"/>
          <cell r="J746"/>
          <cell r="K746"/>
          <cell r="L746"/>
          <cell r="M746"/>
          <cell r="N746"/>
          <cell r="O746"/>
          <cell r="P746"/>
          <cell r="Q746"/>
          <cell r="R746"/>
          <cell r="S746"/>
          <cell r="T746"/>
          <cell r="U746"/>
          <cell r="V746"/>
          <cell r="W746"/>
          <cell r="X746"/>
          <cell r="Y746"/>
          <cell r="Z746"/>
          <cell r="AA746"/>
          <cell r="AB746"/>
          <cell r="AC746"/>
          <cell r="AD746"/>
          <cell r="AE746"/>
          <cell r="AF746"/>
          <cell r="AG746"/>
          <cell r="AH746"/>
          <cell r="AI746"/>
          <cell r="AJ746"/>
          <cell r="AK746"/>
          <cell r="AL746"/>
          <cell r="AM746"/>
          <cell r="AN746"/>
          <cell r="AO746"/>
          <cell r="AP746"/>
          <cell r="AQ746"/>
          <cell r="AR746"/>
          <cell r="AS746"/>
          <cell r="AT746"/>
          <cell r="AU746"/>
          <cell r="AV746"/>
          <cell r="AW746"/>
          <cell r="AX746"/>
          <cell r="AY746"/>
          <cell r="AZ746"/>
          <cell r="BA746"/>
          <cell r="BB746"/>
          <cell r="BC746"/>
          <cell r="BD746"/>
          <cell r="BE746"/>
          <cell r="BF746"/>
          <cell r="BG746"/>
          <cell r="BH746"/>
          <cell r="BI746"/>
        </row>
        <row r="747">
          <cell r="E747"/>
          <cell r="F747"/>
          <cell r="G747"/>
          <cell r="H747"/>
          <cell r="I747"/>
          <cell r="J747"/>
          <cell r="K747"/>
          <cell r="L747"/>
          <cell r="M747"/>
          <cell r="N747"/>
          <cell r="O747"/>
          <cell r="P747"/>
          <cell r="Q747"/>
          <cell r="R747"/>
          <cell r="S747"/>
          <cell r="T747"/>
          <cell r="U747"/>
          <cell r="V747"/>
          <cell r="W747"/>
          <cell r="X747"/>
          <cell r="Y747"/>
          <cell r="Z747"/>
          <cell r="AA747"/>
          <cell r="AB747"/>
          <cell r="AC747"/>
          <cell r="AD747"/>
          <cell r="AE747"/>
          <cell r="AF747"/>
          <cell r="AG747"/>
          <cell r="AH747"/>
          <cell r="AI747"/>
          <cell r="AJ747"/>
          <cell r="AK747"/>
          <cell r="AL747"/>
          <cell r="AM747"/>
          <cell r="AN747"/>
          <cell r="AO747"/>
          <cell r="AP747"/>
          <cell r="AQ747"/>
          <cell r="AR747"/>
          <cell r="AS747"/>
          <cell r="AT747"/>
          <cell r="AU747"/>
          <cell r="AV747"/>
          <cell r="AW747"/>
          <cell r="AX747"/>
          <cell r="AY747"/>
          <cell r="AZ747"/>
          <cell r="BA747"/>
          <cell r="BB747"/>
          <cell r="BC747"/>
          <cell r="BD747"/>
          <cell r="BE747"/>
          <cell r="BF747"/>
          <cell r="BG747"/>
          <cell r="BH747"/>
          <cell r="BI747"/>
        </row>
        <row r="748">
          <cell r="E748"/>
          <cell r="F748"/>
          <cell r="G748"/>
          <cell r="H748"/>
          <cell r="I748"/>
          <cell r="J748"/>
          <cell r="K748"/>
          <cell r="L748"/>
          <cell r="M748"/>
          <cell r="N748"/>
          <cell r="O748"/>
          <cell r="P748"/>
          <cell r="Q748"/>
          <cell r="R748"/>
          <cell r="S748"/>
          <cell r="T748"/>
          <cell r="U748"/>
          <cell r="V748"/>
          <cell r="W748"/>
          <cell r="X748"/>
          <cell r="Y748"/>
          <cell r="Z748"/>
          <cell r="AA748"/>
          <cell r="AB748"/>
          <cell r="AC748"/>
          <cell r="AD748"/>
          <cell r="AE748"/>
          <cell r="AF748"/>
          <cell r="AG748"/>
          <cell r="AH748"/>
          <cell r="AI748"/>
          <cell r="AJ748"/>
          <cell r="AK748"/>
          <cell r="AL748"/>
          <cell r="AM748"/>
          <cell r="AN748"/>
          <cell r="AO748"/>
          <cell r="AP748"/>
          <cell r="AQ748"/>
          <cell r="AR748"/>
          <cell r="AS748"/>
          <cell r="AT748"/>
          <cell r="AU748"/>
          <cell r="AV748"/>
          <cell r="AW748"/>
          <cell r="AX748"/>
          <cell r="AY748"/>
          <cell r="AZ748"/>
          <cell r="BA748"/>
          <cell r="BB748"/>
          <cell r="BC748"/>
          <cell r="BD748"/>
          <cell r="BE748"/>
          <cell r="BF748"/>
          <cell r="BG748"/>
          <cell r="BH748"/>
          <cell r="BI748"/>
        </row>
        <row r="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cell r="AD749"/>
          <cell r="AE749"/>
          <cell r="AF749"/>
          <cell r="AG749"/>
          <cell r="AH749"/>
          <cell r="AI749"/>
          <cell r="AJ749"/>
          <cell r="AK749"/>
          <cell r="AL749"/>
          <cell r="AM749"/>
          <cell r="AN749"/>
          <cell r="AO749"/>
          <cell r="AP749"/>
          <cell r="AQ749"/>
          <cell r="AR749"/>
          <cell r="AS749"/>
          <cell r="AT749"/>
          <cell r="AU749"/>
          <cell r="AV749"/>
          <cell r="AW749"/>
          <cell r="AX749"/>
          <cell r="AY749"/>
          <cell r="AZ749"/>
          <cell r="BA749"/>
          <cell r="BB749"/>
          <cell r="BC749"/>
          <cell r="BD749"/>
          <cell r="BE749"/>
          <cell r="BF749"/>
          <cell r="BG749"/>
          <cell r="BH749"/>
          <cell r="BI749"/>
        </row>
        <row r="750">
          <cell r="E750"/>
          <cell r="F750"/>
          <cell r="G750"/>
          <cell r="H750"/>
          <cell r="I750"/>
          <cell r="J750"/>
          <cell r="K750"/>
          <cell r="L750"/>
          <cell r="M750"/>
          <cell r="N750"/>
          <cell r="O750"/>
          <cell r="P750"/>
          <cell r="Q750"/>
          <cell r="R750"/>
          <cell r="S750"/>
          <cell r="T750"/>
          <cell r="U750"/>
          <cell r="V750"/>
          <cell r="W750"/>
          <cell r="X750"/>
          <cell r="Y750"/>
          <cell r="Z750"/>
          <cell r="AA750"/>
          <cell r="AB750"/>
          <cell r="AC750"/>
          <cell r="AD750"/>
          <cell r="AE750"/>
          <cell r="AF750"/>
          <cell r="AG750"/>
          <cell r="AH750"/>
          <cell r="AI750"/>
          <cell r="AJ750"/>
          <cell r="AK750"/>
          <cell r="AL750"/>
          <cell r="AM750"/>
          <cell r="AN750"/>
          <cell r="AO750"/>
          <cell r="AP750"/>
          <cell r="AQ750"/>
          <cell r="AR750"/>
          <cell r="AS750"/>
          <cell r="AT750"/>
          <cell r="AU750"/>
          <cell r="AV750"/>
          <cell r="AW750"/>
          <cell r="AX750"/>
          <cell r="AY750"/>
          <cell r="AZ750"/>
          <cell r="BA750"/>
          <cell r="BB750"/>
          <cell r="BC750"/>
          <cell r="BD750"/>
          <cell r="BE750"/>
          <cell r="BF750"/>
          <cell r="BG750"/>
          <cell r="BH750"/>
          <cell r="BI750"/>
        </row>
        <row r="751">
          <cell r="E751"/>
          <cell r="F751"/>
          <cell r="G751"/>
          <cell r="H751"/>
          <cell r="I751"/>
          <cell r="J751"/>
          <cell r="K751"/>
          <cell r="L751"/>
          <cell r="M751"/>
          <cell r="N751"/>
          <cell r="O751"/>
          <cell r="P751"/>
          <cell r="Q751"/>
          <cell r="R751"/>
          <cell r="S751"/>
          <cell r="T751"/>
          <cell r="U751"/>
          <cell r="V751"/>
          <cell r="W751"/>
          <cell r="X751"/>
          <cell r="Y751"/>
          <cell r="Z751"/>
          <cell r="AA751"/>
          <cell r="AB751"/>
          <cell r="AC751"/>
          <cell r="AD751"/>
          <cell r="AE751"/>
          <cell r="AF751"/>
          <cell r="AG751"/>
          <cell r="AH751"/>
          <cell r="AI751"/>
          <cell r="AJ751"/>
          <cell r="AK751"/>
          <cell r="AL751"/>
          <cell r="AM751"/>
          <cell r="AN751"/>
          <cell r="AO751"/>
          <cell r="AP751"/>
          <cell r="AQ751"/>
          <cell r="AR751"/>
          <cell r="AS751"/>
          <cell r="AT751"/>
          <cell r="AU751"/>
          <cell r="AV751"/>
          <cell r="AW751"/>
          <cell r="AX751"/>
          <cell r="AY751"/>
          <cell r="AZ751"/>
          <cell r="BA751"/>
          <cell r="BB751"/>
          <cell r="BC751"/>
          <cell r="BD751"/>
          <cell r="BE751"/>
          <cell r="BF751"/>
          <cell r="BG751"/>
          <cell r="BH751"/>
          <cell r="BI751"/>
        </row>
        <row r="752">
          <cell r="E752"/>
          <cell r="F752"/>
          <cell r="G752"/>
          <cell r="H752"/>
          <cell r="I752"/>
          <cell r="J752"/>
          <cell r="K752"/>
          <cell r="L752"/>
          <cell r="M752"/>
          <cell r="N752"/>
          <cell r="O752"/>
          <cell r="P752"/>
          <cell r="Q752"/>
          <cell r="R752"/>
          <cell r="S752"/>
          <cell r="T752"/>
          <cell r="U752"/>
          <cell r="V752"/>
          <cell r="W752"/>
          <cell r="X752"/>
          <cell r="Y752"/>
          <cell r="Z752"/>
          <cell r="AA752"/>
          <cell r="AB752"/>
          <cell r="AC752"/>
          <cell r="AD752"/>
          <cell r="AE752"/>
          <cell r="AF752"/>
          <cell r="AG752"/>
          <cell r="AH752"/>
          <cell r="AI752"/>
          <cell r="AJ752"/>
          <cell r="AK752"/>
          <cell r="AL752"/>
          <cell r="AM752"/>
          <cell r="AN752"/>
          <cell r="AO752"/>
          <cell r="AP752"/>
          <cell r="AQ752"/>
          <cell r="AR752"/>
          <cell r="AS752"/>
          <cell r="AT752"/>
          <cell r="AU752"/>
          <cell r="AV752"/>
          <cell r="AW752"/>
          <cell r="AX752"/>
          <cell r="AY752"/>
          <cell r="AZ752"/>
          <cell r="BA752"/>
          <cell r="BB752"/>
          <cell r="BC752"/>
          <cell r="BD752"/>
          <cell r="BE752"/>
          <cell r="BF752"/>
          <cell r="BG752"/>
          <cell r="BH752"/>
          <cell r="BI752"/>
        </row>
        <row r="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cell r="AD753"/>
          <cell r="AE753"/>
          <cell r="AF753"/>
          <cell r="AG753"/>
          <cell r="AH753"/>
          <cell r="AI753"/>
          <cell r="AJ753"/>
          <cell r="AK753"/>
          <cell r="AL753"/>
          <cell r="AM753"/>
          <cell r="AN753"/>
          <cell r="AO753"/>
          <cell r="AP753"/>
          <cell r="AQ753"/>
          <cell r="AR753"/>
          <cell r="AS753"/>
          <cell r="AT753"/>
          <cell r="AU753"/>
          <cell r="AV753"/>
          <cell r="AW753"/>
          <cell r="AX753"/>
          <cell r="AY753"/>
          <cell r="AZ753"/>
          <cell r="BA753"/>
          <cell r="BB753"/>
          <cell r="BC753"/>
          <cell r="BD753"/>
          <cell r="BE753"/>
          <cell r="BF753"/>
          <cell r="BG753"/>
          <cell r="BH753"/>
          <cell r="BI753"/>
        </row>
        <row r="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cell r="AD754"/>
          <cell r="AE754"/>
          <cell r="AF754"/>
          <cell r="AG754"/>
          <cell r="AH754"/>
          <cell r="AI754"/>
          <cell r="AJ754"/>
          <cell r="AK754"/>
          <cell r="AL754"/>
          <cell r="AM754"/>
          <cell r="AN754"/>
          <cell r="AO754"/>
          <cell r="AP754"/>
          <cell r="AQ754"/>
          <cell r="AR754"/>
          <cell r="AS754"/>
          <cell r="AT754"/>
          <cell r="AU754"/>
          <cell r="AV754"/>
          <cell r="AW754"/>
          <cell r="AX754"/>
          <cell r="AY754"/>
          <cell r="AZ754"/>
          <cell r="BA754"/>
          <cell r="BB754"/>
          <cell r="BC754"/>
          <cell r="BD754"/>
          <cell r="BE754"/>
          <cell r="BF754"/>
          <cell r="BG754"/>
          <cell r="BH754"/>
          <cell r="BI754"/>
        </row>
        <row r="755">
          <cell r="E755"/>
          <cell r="F755"/>
          <cell r="G755"/>
          <cell r="H755"/>
          <cell r="I755"/>
          <cell r="J755"/>
          <cell r="K755"/>
          <cell r="L755"/>
          <cell r="M755"/>
          <cell r="N755"/>
          <cell r="O755"/>
          <cell r="P755"/>
          <cell r="Q755"/>
          <cell r="R755"/>
          <cell r="S755"/>
          <cell r="T755"/>
          <cell r="U755"/>
          <cell r="V755"/>
          <cell r="W755"/>
          <cell r="X755"/>
          <cell r="Y755"/>
          <cell r="Z755"/>
          <cell r="AA755"/>
          <cell r="AB755"/>
          <cell r="AC755"/>
          <cell r="AD755"/>
          <cell r="AE755"/>
          <cell r="AF755"/>
          <cell r="AG755"/>
          <cell r="AH755"/>
          <cell r="AI755"/>
          <cell r="AJ755"/>
          <cell r="AK755"/>
          <cell r="AL755"/>
          <cell r="AM755"/>
          <cell r="AN755"/>
          <cell r="AO755"/>
          <cell r="AP755"/>
          <cell r="AQ755"/>
          <cell r="AR755"/>
          <cell r="AS755"/>
          <cell r="AT755"/>
          <cell r="AU755"/>
          <cell r="AV755"/>
          <cell r="AW755"/>
          <cell r="AX755"/>
          <cell r="AY755"/>
          <cell r="AZ755"/>
          <cell r="BA755"/>
          <cell r="BB755"/>
          <cell r="BC755"/>
          <cell r="BD755"/>
          <cell r="BE755"/>
          <cell r="BF755"/>
          <cell r="BG755"/>
          <cell r="BH755"/>
          <cell r="BI755"/>
        </row>
        <row r="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cell r="AD756"/>
          <cell r="AE756"/>
          <cell r="AF756"/>
          <cell r="AG756"/>
          <cell r="AH756"/>
          <cell r="AI756"/>
          <cell r="AJ756"/>
          <cell r="AK756"/>
          <cell r="AL756"/>
          <cell r="AM756"/>
          <cell r="AN756"/>
          <cell r="AO756"/>
          <cell r="AP756"/>
          <cell r="AQ756"/>
          <cell r="AR756"/>
          <cell r="AS756"/>
          <cell r="AT756"/>
          <cell r="AU756"/>
          <cell r="AV756"/>
          <cell r="AW756"/>
          <cell r="AX756"/>
          <cell r="AY756"/>
          <cell r="AZ756"/>
          <cell r="BA756"/>
          <cell r="BB756"/>
          <cell r="BC756"/>
          <cell r="BD756"/>
          <cell r="BE756"/>
          <cell r="BF756"/>
          <cell r="BG756"/>
          <cell r="BH756"/>
          <cell r="BI756"/>
        </row>
        <row r="757">
          <cell r="E757"/>
          <cell r="F757"/>
          <cell r="G757"/>
          <cell r="H757"/>
          <cell r="I757"/>
          <cell r="J757"/>
          <cell r="K757"/>
          <cell r="L757"/>
          <cell r="M757"/>
          <cell r="N757"/>
          <cell r="O757"/>
          <cell r="P757"/>
          <cell r="Q757"/>
          <cell r="R757"/>
          <cell r="S757"/>
          <cell r="T757"/>
          <cell r="U757"/>
          <cell r="V757"/>
          <cell r="W757"/>
          <cell r="X757"/>
          <cell r="Y757"/>
          <cell r="Z757"/>
          <cell r="AA757"/>
          <cell r="AB757"/>
          <cell r="AC757"/>
          <cell r="AD757"/>
          <cell r="AE757"/>
          <cell r="AF757"/>
          <cell r="AG757"/>
          <cell r="AH757"/>
          <cell r="AI757"/>
          <cell r="AJ757"/>
          <cell r="AK757"/>
          <cell r="AL757"/>
          <cell r="AM757"/>
          <cell r="AN757"/>
          <cell r="AO757"/>
          <cell r="AP757"/>
          <cell r="AQ757"/>
          <cell r="AR757"/>
          <cell r="AS757"/>
          <cell r="AT757"/>
          <cell r="AU757"/>
          <cell r="AV757"/>
          <cell r="AW757"/>
          <cell r="AX757"/>
          <cell r="AY757"/>
          <cell r="AZ757"/>
          <cell r="BA757"/>
          <cell r="BB757"/>
          <cell r="BC757"/>
          <cell r="BD757"/>
          <cell r="BE757"/>
          <cell r="BF757"/>
          <cell r="BG757"/>
          <cell r="BH757"/>
          <cell r="BI757"/>
        </row>
        <row r="758">
          <cell r="E758"/>
          <cell r="F758"/>
          <cell r="G758"/>
          <cell r="H758"/>
          <cell r="I758"/>
          <cell r="J758"/>
          <cell r="K758"/>
          <cell r="L758"/>
          <cell r="M758"/>
          <cell r="N758"/>
          <cell r="O758"/>
          <cell r="P758"/>
          <cell r="Q758"/>
          <cell r="R758"/>
          <cell r="S758"/>
          <cell r="T758"/>
          <cell r="U758"/>
          <cell r="V758"/>
          <cell r="W758"/>
          <cell r="X758"/>
          <cell r="Y758"/>
          <cell r="Z758"/>
          <cell r="AA758"/>
          <cell r="AB758"/>
          <cell r="AC758"/>
          <cell r="AD758"/>
          <cell r="AE758"/>
          <cell r="AF758"/>
          <cell r="AG758"/>
          <cell r="AH758"/>
          <cell r="AI758"/>
          <cell r="AJ758"/>
          <cell r="AK758"/>
          <cell r="AL758"/>
          <cell r="AM758"/>
          <cell r="AN758"/>
          <cell r="AO758"/>
          <cell r="AP758"/>
          <cell r="AQ758"/>
          <cell r="AR758"/>
          <cell r="AS758"/>
          <cell r="AT758"/>
          <cell r="AU758"/>
          <cell r="AV758"/>
          <cell r="AW758"/>
          <cell r="AX758"/>
          <cell r="AY758"/>
          <cell r="AZ758"/>
          <cell r="BA758"/>
          <cell r="BB758"/>
          <cell r="BC758"/>
          <cell r="BD758"/>
          <cell r="BE758"/>
          <cell r="BF758"/>
          <cell r="BG758"/>
          <cell r="BH758"/>
          <cell r="BI758"/>
        </row>
        <row r="759">
          <cell r="E759"/>
          <cell r="F759"/>
          <cell r="G759"/>
          <cell r="H759"/>
          <cell r="I759"/>
          <cell r="J759"/>
          <cell r="K759"/>
          <cell r="L759"/>
          <cell r="M759"/>
          <cell r="N759"/>
          <cell r="O759"/>
          <cell r="P759"/>
          <cell r="Q759"/>
          <cell r="R759"/>
          <cell r="S759"/>
          <cell r="T759"/>
          <cell r="U759"/>
          <cell r="V759"/>
          <cell r="W759"/>
          <cell r="X759"/>
          <cell r="Y759"/>
          <cell r="Z759"/>
          <cell r="AA759"/>
          <cell r="AB759"/>
          <cell r="AC759"/>
          <cell r="AD759"/>
          <cell r="AE759"/>
          <cell r="AF759"/>
          <cell r="AG759"/>
          <cell r="AH759"/>
          <cell r="AI759"/>
          <cell r="AJ759"/>
          <cell r="AK759"/>
          <cell r="AL759"/>
          <cell r="AM759"/>
          <cell r="AN759"/>
          <cell r="AO759"/>
          <cell r="AP759"/>
          <cell r="AQ759"/>
          <cell r="AR759"/>
          <cell r="AS759"/>
          <cell r="AT759"/>
          <cell r="AU759"/>
          <cell r="AV759"/>
          <cell r="AW759"/>
          <cell r="AX759"/>
          <cell r="AY759"/>
          <cell r="AZ759"/>
          <cell r="BA759"/>
          <cell r="BB759"/>
          <cell r="BC759"/>
          <cell r="BD759"/>
          <cell r="BE759"/>
          <cell r="BF759"/>
          <cell r="BG759"/>
          <cell r="BH759"/>
          <cell r="BI759"/>
        </row>
        <row r="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cell r="AD760"/>
          <cell r="AE760"/>
          <cell r="AF760"/>
          <cell r="AG760"/>
          <cell r="AH760"/>
          <cell r="AI760"/>
          <cell r="AJ760"/>
          <cell r="AK760"/>
          <cell r="AL760"/>
          <cell r="AM760"/>
          <cell r="AN760"/>
          <cell r="AO760"/>
          <cell r="AP760"/>
          <cell r="AQ760"/>
          <cell r="AR760"/>
          <cell r="AS760"/>
          <cell r="AT760"/>
          <cell r="AU760"/>
          <cell r="AV760"/>
          <cell r="AW760"/>
          <cell r="AX760"/>
          <cell r="AY760"/>
          <cell r="AZ760"/>
          <cell r="BA760"/>
          <cell r="BB760"/>
          <cell r="BC760"/>
          <cell r="BD760"/>
          <cell r="BE760"/>
          <cell r="BF760"/>
          <cell r="BG760"/>
          <cell r="BH760"/>
          <cell r="BI760"/>
        </row>
        <row r="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cell r="AD761"/>
          <cell r="AE761"/>
          <cell r="AF761"/>
          <cell r="AG761"/>
          <cell r="AH761"/>
          <cell r="AI761"/>
          <cell r="AJ761"/>
          <cell r="AK761"/>
          <cell r="AL761"/>
          <cell r="AM761"/>
          <cell r="AN761"/>
          <cell r="AO761"/>
          <cell r="AP761"/>
          <cell r="AQ761"/>
          <cell r="AR761"/>
          <cell r="AS761"/>
          <cell r="AT761"/>
          <cell r="AU761"/>
          <cell r="AV761"/>
          <cell r="AW761"/>
          <cell r="AX761"/>
          <cell r="AY761"/>
          <cell r="AZ761"/>
          <cell r="BA761"/>
          <cell r="BB761"/>
          <cell r="BC761"/>
          <cell r="BD761"/>
          <cell r="BE761"/>
          <cell r="BF761"/>
          <cell r="BG761"/>
          <cell r="BH761"/>
          <cell r="BI761"/>
        </row>
        <row r="762">
          <cell r="E762"/>
          <cell r="F762"/>
          <cell r="G762"/>
          <cell r="H762"/>
          <cell r="I762"/>
          <cell r="J762"/>
          <cell r="K762"/>
          <cell r="L762"/>
          <cell r="M762"/>
          <cell r="N762"/>
          <cell r="O762"/>
          <cell r="P762"/>
          <cell r="Q762"/>
          <cell r="R762"/>
          <cell r="S762"/>
          <cell r="T762"/>
          <cell r="U762"/>
          <cell r="V762"/>
          <cell r="W762"/>
          <cell r="X762"/>
          <cell r="Y762"/>
          <cell r="Z762"/>
          <cell r="AA762"/>
          <cell r="AB762"/>
          <cell r="AC762"/>
          <cell r="AD762"/>
          <cell r="AE762"/>
          <cell r="AF762"/>
          <cell r="AG762"/>
          <cell r="AH762"/>
          <cell r="AI762"/>
          <cell r="AJ762"/>
          <cell r="AK762"/>
          <cell r="AL762"/>
          <cell r="AM762"/>
          <cell r="AN762"/>
          <cell r="AO762"/>
          <cell r="AP762"/>
          <cell r="AQ762"/>
          <cell r="AR762"/>
          <cell r="AS762"/>
          <cell r="AT762"/>
          <cell r="AU762"/>
          <cell r="AV762"/>
          <cell r="AW762"/>
          <cell r="AX762"/>
          <cell r="AY762"/>
          <cell r="AZ762"/>
          <cell r="BA762"/>
          <cell r="BB762"/>
          <cell r="BC762"/>
          <cell r="BD762"/>
          <cell r="BE762"/>
          <cell r="BF762"/>
          <cell r="BG762"/>
          <cell r="BH762"/>
          <cell r="BI762"/>
        </row>
        <row r="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cell r="AD763"/>
          <cell r="AE763"/>
          <cell r="AF763"/>
          <cell r="AG763"/>
          <cell r="AH763"/>
          <cell r="AI763"/>
          <cell r="AJ763"/>
          <cell r="AK763"/>
          <cell r="AL763"/>
          <cell r="AM763"/>
          <cell r="AN763"/>
          <cell r="AO763"/>
          <cell r="AP763"/>
          <cell r="AQ763"/>
          <cell r="AR763"/>
          <cell r="AS763"/>
          <cell r="AT763"/>
          <cell r="AU763"/>
          <cell r="AV763"/>
          <cell r="AW763"/>
          <cell r="AX763"/>
          <cell r="AY763"/>
          <cell r="AZ763"/>
          <cell r="BA763"/>
          <cell r="BB763"/>
          <cell r="BC763"/>
          <cell r="BD763"/>
          <cell r="BE763"/>
          <cell r="BF763"/>
          <cell r="BG763"/>
          <cell r="BH763"/>
          <cell r="BI763"/>
        </row>
        <row r="764">
          <cell r="U764"/>
          <cell r="V764"/>
          <cell r="W764"/>
          <cell r="AP764"/>
          <cell r="AU764"/>
          <cell r="AV764"/>
          <cell r="BD764"/>
          <cell r="BE764"/>
        </row>
        <row r="765">
          <cell r="U765"/>
          <cell r="V765"/>
          <cell r="W765"/>
          <cell r="AP765"/>
          <cell r="AU765"/>
          <cell r="AV765"/>
          <cell r="BD765"/>
          <cell r="BE765"/>
        </row>
        <row r="766">
          <cell r="E766"/>
          <cell r="K766"/>
          <cell r="N766"/>
          <cell r="Q766"/>
          <cell r="R766"/>
          <cell r="S766"/>
          <cell r="T766"/>
          <cell r="AK766"/>
          <cell r="AP766"/>
          <cell r="AU766"/>
          <cell r="AV766"/>
          <cell r="BC766"/>
          <cell r="BD766"/>
          <cell r="BI766"/>
        </row>
        <row r="767">
          <cell r="E767"/>
          <cell r="K767"/>
          <cell r="N767"/>
          <cell r="Q767"/>
          <cell r="R767"/>
          <cell r="S767"/>
          <cell r="T767"/>
          <cell r="AK767"/>
          <cell r="AP767"/>
          <cell r="AU767"/>
          <cell r="AV767"/>
          <cell r="BC767"/>
          <cell r="BD767"/>
          <cell r="BI767"/>
        </row>
        <row r="768">
          <cell r="E768"/>
          <cell r="K768"/>
          <cell r="N768"/>
          <cell r="Q768"/>
          <cell r="R768"/>
          <cell r="S768"/>
          <cell r="T768"/>
          <cell r="AK768"/>
          <cell r="AP768"/>
          <cell r="AU768"/>
          <cell r="AV768"/>
          <cell r="BC768"/>
          <cell r="BD768"/>
          <cell r="BI768"/>
        </row>
        <row r="769">
          <cell r="E769"/>
          <cell r="K769"/>
          <cell r="N769"/>
          <cell r="Q769"/>
          <cell r="R769"/>
          <cell r="S769"/>
          <cell r="T769"/>
          <cell r="AK769"/>
          <cell r="AP769"/>
          <cell r="AU769"/>
          <cell r="AV769"/>
          <cell r="BC769"/>
          <cell r="BD769"/>
          <cell r="BI769"/>
        </row>
        <row r="770">
          <cell r="E770"/>
          <cell r="K770"/>
          <cell r="N770"/>
          <cell r="Q770"/>
          <cell r="R770"/>
          <cell r="S770"/>
          <cell r="T770"/>
          <cell r="AK770"/>
          <cell r="AP770"/>
          <cell r="AU770"/>
          <cell r="AV770"/>
          <cell r="BC770"/>
          <cell r="BD770"/>
          <cell r="BI770"/>
        </row>
        <row r="771">
          <cell r="E771"/>
          <cell r="K771"/>
          <cell r="N771"/>
          <cell r="Q771"/>
          <cell r="R771"/>
          <cell r="S771"/>
          <cell r="T771"/>
          <cell r="AK771"/>
          <cell r="AP771"/>
          <cell r="AU771"/>
          <cell r="AV771"/>
          <cell r="BC771"/>
          <cell r="BD771"/>
          <cell r="BI771"/>
        </row>
        <row r="772">
          <cell r="E772"/>
          <cell r="K772"/>
          <cell r="N772"/>
          <cell r="Q772"/>
          <cell r="R772"/>
          <cell r="S772"/>
          <cell r="T772"/>
          <cell r="AK772"/>
          <cell r="AP772"/>
          <cell r="AU772"/>
          <cell r="AV772"/>
          <cell r="BC772"/>
          <cell r="BD772"/>
          <cell r="BI772"/>
        </row>
        <row r="773">
          <cell r="E773"/>
          <cell r="K773"/>
          <cell r="N773"/>
          <cell r="Q773"/>
          <cell r="R773"/>
          <cell r="S773"/>
          <cell r="T773"/>
          <cell r="AK773"/>
          <cell r="AP773"/>
          <cell r="AU773"/>
          <cell r="AV773"/>
          <cell r="BC773"/>
          <cell r="BD773"/>
          <cell r="BI773"/>
        </row>
        <row r="774">
          <cell r="E774"/>
          <cell r="K774"/>
          <cell r="N774"/>
          <cell r="Q774"/>
          <cell r="R774"/>
          <cell r="S774"/>
          <cell r="T774"/>
          <cell r="AK774"/>
          <cell r="AP774"/>
          <cell r="AU774"/>
          <cell r="AV774"/>
          <cell r="BC774"/>
          <cell r="BD774"/>
          <cell r="BI774"/>
        </row>
        <row r="775">
          <cell r="E775"/>
          <cell r="K775"/>
          <cell r="N775"/>
          <cell r="Q775"/>
          <cell r="R775"/>
          <cell r="S775"/>
          <cell r="T775"/>
          <cell r="AK775"/>
          <cell r="AP775"/>
          <cell r="AU775"/>
          <cell r="AV775"/>
          <cell r="BC775"/>
          <cell r="BD775"/>
          <cell r="BI775"/>
        </row>
        <row r="776">
          <cell r="E776"/>
          <cell r="K776"/>
          <cell r="N776"/>
          <cell r="Q776"/>
          <cell r="R776"/>
          <cell r="S776"/>
          <cell r="T776"/>
          <cell r="AK776"/>
          <cell r="AP776"/>
          <cell r="AU776"/>
          <cell r="AV776"/>
          <cell r="BC776"/>
          <cell r="BD776"/>
          <cell r="BI776"/>
        </row>
        <row r="777">
          <cell r="E777"/>
          <cell r="K777"/>
          <cell r="N777"/>
          <cell r="Q777"/>
          <cell r="R777"/>
          <cell r="S777"/>
          <cell r="T777"/>
          <cell r="AK777"/>
          <cell r="AP777"/>
          <cell r="AU777"/>
          <cell r="AV777"/>
          <cell r="BC777"/>
          <cell r="BD777"/>
          <cell r="BI777"/>
        </row>
        <row r="778">
          <cell r="E778"/>
          <cell r="K778"/>
          <cell r="N778"/>
          <cell r="Q778"/>
          <cell r="R778"/>
          <cell r="S778"/>
          <cell r="T778"/>
          <cell r="AK778"/>
          <cell r="AP778"/>
          <cell r="AU778"/>
          <cell r="AV778"/>
          <cell r="BC778"/>
          <cell r="BD778"/>
          <cell r="BI778"/>
        </row>
        <row r="779">
          <cell r="E779"/>
          <cell r="K779"/>
          <cell r="N779"/>
          <cell r="Q779"/>
          <cell r="R779"/>
          <cell r="S779"/>
          <cell r="T779"/>
          <cell r="AK779"/>
          <cell r="AP779"/>
          <cell r="AU779"/>
          <cell r="AV779"/>
          <cell r="BC779"/>
          <cell r="BD779"/>
          <cell r="BI779"/>
        </row>
        <row r="780">
          <cell r="E780"/>
          <cell r="K780"/>
          <cell r="N780"/>
          <cell r="Q780"/>
          <cell r="R780"/>
          <cell r="S780"/>
          <cell r="T780"/>
          <cell r="AK780"/>
          <cell r="AP780"/>
          <cell r="AU780"/>
          <cell r="AV780"/>
          <cell r="BC780"/>
          <cell r="BD780"/>
          <cell r="BI780"/>
        </row>
        <row r="781">
          <cell r="E781"/>
          <cell r="K781"/>
          <cell r="N781"/>
          <cell r="Q781"/>
          <cell r="R781"/>
          <cell r="S781"/>
          <cell r="T781"/>
          <cell r="AK781"/>
          <cell r="AP781"/>
          <cell r="AU781"/>
          <cell r="AV781"/>
          <cell r="BC781"/>
          <cell r="BD781"/>
          <cell r="BI781"/>
        </row>
        <row r="782">
          <cell r="E782"/>
          <cell r="AP782"/>
          <cell r="AU782"/>
          <cell r="AV782"/>
        </row>
        <row r="783">
          <cell r="E783"/>
          <cell r="AP783"/>
          <cell r="AU783"/>
          <cell r="AV783"/>
        </row>
        <row r="784">
          <cell r="E784"/>
          <cell r="AP784"/>
          <cell r="AU784"/>
          <cell r="AV784"/>
        </row>
        <row r="785">
          <cell r="E785"/>
          <cell r="AP785"/>
          <cell r="AU785"/>
          <cell r="AV785"/>
        </row>
        <row r="786">
          <cell r="E786"/>
          <cell r="AP786"/>
          <cell r="AU786"/>
          <cell r="AV786"/>
        </row>
        <row r="787">
          <cell r="E787"/>
          <cell r="AP787"/>
          <cell r="AU787"/>
          <cell r="AV787"/>
        </row>
        <row r="788">
          <cell r="E788"/>
          <cell r="AP788"/>
          <cell r="AU788"/>
          <cell r="AV788"/>
        </row>
        <row r="789">
          <cell r="E789"/>
          <cell r="AP789"/>
          <cell r="AU789"/>
          <cell r="AV789"/>
        </row>
        <row r="790">
          <cell r="E790"/>
          <cell r="AP790"/>
          <cell r="AU790"/>
          <cell r="AV790"/>
        </row>
        <row r="791">
          <cell r="E791"/>
          <cell r="AP791"/>
          <cell r="AU791"/>
          <cell r="AV791"/>
        </row>
        <row r="792">
          <cell r="E792"/>
          <cell r="AP792"/>
          <cell r="AU792"/>
          <cell r="AV792"/>
        </row>
        <row r="793">
          <cell r="E793"/>
          <cell r="AP793"/>
          <cell r="AU793"/>
          <cell r="AV793"/>
        </row>
        <row r="794">
          <cell r="E794"/>
          <cell r="AP794"/>
          <cell r="AU794"/>
          <cell r="AV794"/>
        </row>
        <row r="795">
          <cell r="E795"/>
          <cell r="AP795"/>
          <cell r="AU795"/>
          <cell r="AV795"/>
        </row>
        <row r="796">
          <cell r="E796"/>
          <cell r="AP796"/>
          <cell r="AU796"/>
          <cell r="AV796"/>
        </row>
        <row r="797">
          <cell r="E797"/>
          <cell r="AP797"/>
          <cell r="AU797"/>
          <cell r="AV797"/>
        </row>
        <row r="798">
          <cell r="E798"/>
          <cell r="AP798"/>
          <cell r="AU798"/>
          <cell r="AV798"/>
        </row>
        <row r="799">
          <cell r="E799"/>
          <cell r="AP799"/>
          <cell r="AU799"/>
          <cell r="AV799"/>
        </row>
        <row r="800">
          <cell r="E800"/>
          <cell r="AP800"/>
          <cell r="AU800"/>
          <cell r="AV800"/>
        </row>
        <row r="801">
          <cell r="E801"/>
          <cell r="AP801"/>
          <cell r="AU801"/>
          <cell r="AV801"/>
        </row>
        <row r="802">
          <cell r="E802"/>
          <cell r="AP802"/>
          <cell r="AU802"/>
          <cell r="AV802"/>
        </row>
        <row r="803">
          <cell r="E803"/>
          <cell r="AP803"/>
          <cell r="AU803"/>
          <cell r="AV803"/>
        </row>
        <row r="804">
          <cell r="E804"/>
          <cell r="AP804"/>
          <cell r="AU804"/>
          <cell r="AV804"/>
        </row>
        <row r="805">
          <cell r="E805"/>
          <cell r="AP805"/>
          <cell r="AU805"/>
          <cell r="AV805"/>
        </row>
        <row r="806">
          <cell r="E806"/>
          <cell r="AP806"/>
          <cell r="AU806"/>
          <cell r="AV806"/>
        </row>
        <row r="807">
          <cell r="AP807"/>
          <cell r="AU807"/>
          <cell r="AV807"/>
        </row>
        <row r="808">
          <cell r="E808"/>
          <cell r="AP808"/>
          <cell r="AU808"/>
          <cell r="AV808"/>
        </row>
        <row r="809">
          <cell r="E809"/>
          <cell r="AP809"/>
          <cell r="AU809"/>
          <cell r="AV809"/>
        </row>
        <row r="810">
          <cell r="E810"/>
          <cell r="AP810"/>
          <cell r="AU810"/>
          <cell r="AV810"/>
        </row>
        <row r="811">
          <cell r="E811"/>
          <cell r="AP811"/>
          <cell r="AU811"/>
          <cell r="AV811"/>
        </row>
        <row r="812">
          <cell r="E812"/>
          <cell r="AP812"/>
          <cell r="AU812"/>
          <cell r="AV812"/>
        </row>
        <row r="813">
          <cell r="E813"/>
          <cell r="AP813"/>
          <cell r="AU813"/>
          <cell r="AV813"/>
        </row>
        <row r="814">
          <cell r="E814"/>
          <cell r="AP814"/>
          <cell r="AU814"/>
          <cell r="AV814"/>
        </row>
        <row r="815">
          <cell r="AP815"/>
          <cell r="AU815"/>
          <cell r="AV815"/>
        </row>
        <row r="816">
          <cell r="AP816"/>
          <cell r="AU816"/>
          <cell r="AV816"/>
        </row>
        <row r="817">
          <cell r="AP817"/>
          <cell r="AU817"/>
          <cell r="AV817"/>
        </row>
        <row r="818">
          <cell r="AP818"/>
          <cell r="AU818"/>
          <cell r="AV818"/>
        </row>
        <row r="819">
          <cell r="AP819"/>
          <cell r="AU819"/>
          <cell r="AV819"/>
        </row>
        <row r="820">
          <cell r="AP820"/>
          <cell r="AU820"/>
          <cell r="AV820"/>
        </row>
        <row r="821">
          <cell r="AP821"/>
          <cell r="AU821"/>
          <cell r="AV821"/>
        </row>
        <row r="822">
          <cell r="AP822"/>
          <cell r="AU822"/>
          <cell r="AV822"/>
        </row>
        <row r="823">
          <cell r="AP823"/>
          <cell r="AU823"/>
          <cell r="AV823"/>
        </row>
        <row r="824">
          <cell r="AP824"/>
          <cell r="AU824"/>
          <cell r="AV824"/>
        </row>
        <row r="825">
          <cell r="AP825"/>
          <cell r="AU825"/>
          <cell r="AV825"/>
        </row>
        <row r="826">
          <cell r="AP826"/>
          <cell r="AU826"/>
          <cell r="AV826"/>
        </row>
        <row r="827">
          <cell r="AP827"/>
          <cell r="AU827"/>
          <cell r="AV827"/>
        </row>
        <row r="828">
          <cell r="AP828"/>
          <cell r="AU828"/>
          <cell r="AV828"/>
        </row>
        <row r="829">
          <cell r="AP829"/>
          <cell r="AU829"/>
          <cell r="AV829"/>
        </row>
        <row r="830">
          <cell r="AP830"/>
          <cell r="AU830"/>
          <cell r="AV830"/>
        </row>
        <row r="831">
          <cell r="AP831"/>
          <cell r="AU831"/>
          <cell r="AV831"/>
        </row>
        <row r="832">
          <cell r="AP832"/>
          <cell r="AU832"/>
          <cell r="AV832"/>
        </row>
        <row r="833">
          <cell r="AP833"/>
          <cell r="AU833"/>
          <cell r="AV833"/>
        </row>
        <row r="834">
          <cell r="AP834"/>
          <cell r="AU834"/>
          <cell r="AV834"/>
        </row>
        <row r="835">
          <cell r="AP835"/>
          <cell r="AU835"/>
          <cell r="AV835"/>
        </row>
        <row r="836">
          <cell r="AP836"/>
          <cell r="AU836"/>
          <cell r="AV836"/>
        </row>
        <row r="837">
          <cell r="AP837"/>
          <cell r="AU837"/>
          <cell r="AV837"/>
        </row>
        <row r="838">
          <cell r="AP838"/>
          <cell r="AU838"/>
          <cell r="AV838"/>
        </row>
        <row r="839">
          <cell r="AP839"/>
          <cell r="AU839"/>
          <cell r="AV839"/>
        </row>
        <row r="840">
          <cell r="AP840"/>
          <cell r="AU840"/>
          <cell r="AV840"/>
        </row>
        <row r="841">
          <cell r="AP841"/>
          <cell r="AU841"/>
          <cell r="AV841"/>
        </row>
        <row r="842">
          <cell r="AP842"/>
          <cell r="AU842"/>
          <cell r="AV842"/>
        </row>
        <row r="843">
          <cell r="AP843"/>
          <cell r="AU843"/>
          <cell r="AV843"/>
        </row>
        <row r="844">
          <cell r="AP844"/>
          <cell r="AU844"/>
          <cell r="AV844"/>
        </row>
        <row r="845">
          <cell r="AP845"/>
          <cell r="AU845"/>
          <cell r="AV845"/>
        </row>
        <row r="846">
          <cell r="AP846"/>
          <cell r="AU846"/>
          <cell r="AV846"/>
        </row>
        <row r="847">
          <cell r="AP847"/>
          <cell r="AU847"/>
          <cell r="AV847"/>
        </row>
        <row r="870">
          <cell r="R870"/>
        </row>
      </sheetData>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VwJxZcQAUuBvjB4wY97i-LMSCVtfTxFiAbuEUSkm0Lsq-L6FX_0Q7oLiKbg-qNH" itemId="01KBCUT4DEYDCMFUNIBFE3OFW3IVPUJEJF">
      <xxl21:absoluteUrl r:id="rId2"/>
    </xxl21:alternateUrls>
    <sheetNames>
      <sheetName val="Sheet3"/>
      <sheetName val="SUPV"/>
      <sheetName val="Justifications"/>
      <sheetName val="UG-SLEM"/>
      <sheetName val="C1"/>
      <sheetName val="PCA SUMMARY"/>
      <sheetName val="PRIORITY"/>
      <sheetName val="VIP"/>
      <sheetName val="AGEING"/>
      <sheetName val="VENDOR PRODUCTIVITY"/>
    </sheetNames>
    <sheetDataSet>
      <sheetData sheetId="0"/>
      <sheetData sheetId="1"/>
      <sheetData sheetId="2"/>
      <sheetData sheetId="3"/>
      <sheetData sheetId="4">
        <row r="1">
          <cell r="E1"/>
          <cell r="F1"/>
          <cell r="G1"/>
          <cell r="H1"/>
          <cell r="I1"/>
          <cell r="J1"/>
          <cell r="K1" t="str">
            <v>F</v>
          </cell>
          <cell r="L1" t="str">
            <v>R</v>
          </cell>
          <cell r="M1"/>
          <cell r="N1"/>
          <cell r="O1"/>
          <cell r="P1"/>
          <cell r="Q1"/>
          <cell r="R1"/>
          <cell r="S1"/>
          <cell r="T1"/>
          <cell r="U1"/>
          <cell r="V1"/>
          <cell r="W1"/>
          <cell r="X1" t="str">
            <v>PERFORMANCE</v>
          </cell>
          <cell r="Y1"/>
          <cell r="Z1"/>
          <cell r="AA1"/>
          <cell r="AB1"/>
          <cell r="AC1" t="str">
            <v>RED(Above 50Days)</v>
          </cell>
          <cell r="AD1"/>
          <cell r="AE1"/>
          <cell r="AF1"/>
          <cell r="AG1"/>
          <cell r="AH1" t="str">
            <v>NEW KPI (Starting October 2021)</v>
          </cell>
          <cell r="AI1"/>
          <cell r="AJ1"/>
          <cell r="AK1"/>
          <cell r="AL1" t="str">
            <v>COMPUTATION: FOR FCOMP</v>
          </cell>
          <cell r="AM1"/>
          <cell r="AN1"/>
          <cell r="AO1"/>
          <cell r="AP1"/>
          <cell r="AQ1" t="str">
            <v>FOR COMP</v>
          </cell>
          <cell r="AR1"/>
          <cell r="AS1"/>
          <cell r="AT1" t="str">
            <v>(-5)</v>
          </cell>
          <cell r="AU1" t="str">
            <v>0.75 aspiration</v>
          </cell>
          <cell r="AV1"/>
          <cell r="AW1"/>
          <cell r="AX1"/>
          <cell r="AY1"/>
          <cell r="AZ1"/>
          <cell r="BA1"/>
          <cell r="BB1" t="str">
            <v>0.75 aspiration</v>
          </cell>
          <cell r="BC1" t="str">
            <v>REMARKS</v>
          </cell>
          <cell r="BD1"/>
          <cell r="BE1" t="str">
            <v>CERTIFICATE OF COMPLETION</v>
          </cell>
          <cell r="BF1"/>
          <cell r="BG1"/>
          <cell r="BH1"/>
          <cell r="BI1" t="str">
            <v>FIELD AUDIT</v>
          </cell>
        </row>
        <row r="2">
          <cell r="E2" t="str">
            <v>WO NO</v>
          </cell>
          <cell r="F2" t="str">
            <v>DESCRIPTION</v>
          </cell>
          <cell r="G2" t="str">
            <v>LOCATION</v>
          </cell>
          <cell r="H2" t="str">
            <v>MUNICIPALITY</v>
          </cell>
          <cell r="I2" t="str">
            <v>AREA OF RESPONSIBILITY</v>
          </cell>
          <cell r="J2" t="str">
            <v>VENDOR REMARKS (free text)</v>
          </cell>
          <cell r="K2" t="str">
            <v>C1 REMARKS (with or without issue)</v>
          </cell>
          <cell r="L2" t="str">
            <v>ASSIGNED</v>
          </cell>
          <cell r="M2" t="str">
            <v>STATUS</v>
          </cell>
          <cell r="N2" t="str">
            <v>SUPERVISOR</v>
          </cell>
          <cell r="O2" t="str">
            <v>C1 CONTRACTOR MANHOUR</v>
          </cell>
          <cell r="P2" t="str">
            <v>TOTAL MANHOURS</v>
          </cell>
          <cell r="Q2" t="str">
            <v>APPLIED LOAD</v>
          </cell>
          <cell r="R2" t="str">
            <v>TYPE</v>
          </cell>
          <cell r="S2" t="str">
            <v>TOTAL PLANNED PROJECT COST</v>
          </cell>
          <cell r="T2" t="str">
            <v>TOTAL ESTIMATED COST (SERVICES)</v>
          </cell>
          <cell r="U2" t="str">
            <v>BILLED / PARTIALLY BILLED COST</v>
          </cell>
          <cell r="V2" t="str">
            <v>% BILLED</v>
          </cell>
          <cell r="W2" t="str">
            <v>DATE WMTRL</v>
          </cell>
          <cell r="X2" t="str">
            <v>DATE SCHED</v>
          </cell>
          <cell r="Y2" t="str">
            <v>DATE RECEIVED BY VC</v>
          </cell>
          <cell r="Z2" t="str">
            <v>ACTUAL DATE COMPLETED ON SITE</v>
          </cell>
          <cell r="AA2" t="str">
            <v>DATE FCOMP</v>
          </cell>
          <cell r="AB2" t="str">
            <v>DATE COMP</v>
          </cell>
          <cell r="AC2" t="str">
            <v># of days WMTRL TO FCOMP
APT Without Exclusion (SPT)</v>
          </cell>
          <cell r="AD2" t="str">
            <v># of days SCHED TO FCOMP</v>
          </cell>
          <cell r="AE2" t="str">
            <v># of days COMP</v>
          </cell>
          <cell r="AF2" t="str">
            <v>(0.75) DATE NEEDED FOR  WMTRL TO FCOMP</v>
          </cell>
          <cell r="AG2" t="str">
            <v>(0.95) DATE NEEDED FOR FCOMP</v>
          </cell>
          <cell r="AH2" t="str">
            <v>(50 DAYS) DATE NEEDED FOR  WMTRL TO FCOMP</v>
          </cell>
          <cell r="AI2" t="str">
            <v>COMPUTED INDEX (WMTRL TO FCOMP)
CCTI Without Exclusion</v>
          </cell>
          <cell r="AJ2" t="str">
            <v>COMPUTED INDEX (COMP)</v>
          </cell>
          <cell r="AK2" t="str">
            <v>SPT(M)</v>
          </cell>
          <cell r="AL2" t="str">
            <v>SPT(L)</v>
          </cell>
          <cell r="AM2" t="str">
            <v>0.75 DURATION (DAYS)</v>
          </cell>
          <cell r="AN2" t="str">
            <v>0.95 DURATION (DAYS)</v>
          </cell>
          <cell r="AO2" t="str">
            <v>TARGET DAYS</v>
          </cell>
          <cell r="AP2" t="str">
            <v>SPT(M) for comp</v>
          </cell>
          <cell r="AQ2" t="str">
            <v>DURATION (DAYS)COMP</v>
          </cell>
          <cell r="AR2" t="str">
            <v>TARGET DAYS (COMP)</v>
          </cell>
          <cell r="AS2" t="str">
            <v>DATE NEEDED TO COMP</v>
          </cell>
          <cell r="AT2" t="str">
            <v>AGEING DAYS SINCE FCOMP</v>
          </cell>
          <cell r="AU2" t="str">
            <v>REASON (FOR EXCLUSION)</v>
          </cell>
          <cell r="AV2" t="str">
            <v>FOR CCTI EXCLUSION (Y/N)</v>
          </cell>
          <cell r="AW2" t="str">
            <v>ENCODED IN EAM (Y/N)</v>
          </cell>
          <cell r="AX2" t="str">
            <v>VALIDATED BY DCSAM (Y/N)</v>
          </cell>
          <cell r="AY2" t="str">
            <v>For APT Exclusion (Y/N)</v>
          </cell>
          <cell r="AZ2" t="str">
            <v>START  DATE</v>
          </cell>
          <cell r="BA2" t="str">
            <v>DURATION FOR EXCLUSION</v>
          </cell>
          <cell r="BB2" t="str">
            <v>END DATE (FOR EXCLUSION)</v>
          </cell>
          <cell r="BC2" t="str">
            <v>REMARKS  / FOLLOW UP BY</v>
          </cell>
          <cell r="BD2" t="str">
            <v>REMARKS 2</v>
          </cell>
          <cell r="BE2" t="str">
            <v>DATE NEEDED TO SUBMIT COC</v>
          </cell>
          <cell r="BF2" t="str">
            <v>AGEING SUBMISSION OF COC</v>
          </cell>
          <cell r="BG2" t="str">
            <v>DATE COMPLETED (FROM COC)</v>
          </cell>
          <cell r="BH2" t="str">
            <v>ACTUAL RECEIVED COC</v>
          </cell>
          <cell r="BI2" t="str">
            <v>DATE AUDIT</v>
          </cell>
        </row>
        <row r="3">
          <cell r="E3" t="str">
            <v>P2004004805</v>
          </cell>
          <cell r="F3" t="str">
            <v>MAINT -  44WU_TLN 051257 LOADSPLIT &amp; Inst Addl 25/50/50KVA on CY8-1276/CY8-1275/CY8-1273</v>
          </cell>
          <cell r="G3" t="str">
            <v>DIAMOND, BERNABE PH 3 SUBD SAN DIONISIO PARAÑAQUE CITY</v>
          </cell>
          <cell r="H3" t="str">
            <v>PARAÑAQUE CITY</v>
          </cell>
          <cell r="I3" t="str">
            <v>PARAÑAQUE</v>
          </cell>
          <cell r="J3" t="str">
            <v>not feasible; for survey team C1</v>
          </cell>
          <cell r="K3" t="str">
            <v>W/ ISSUE</v>
          </cell>
          <cell r="L3" t="str">
            <v>OPS</v>
          </cell>
          <cell r="M3" t="str">
            <v>SCHED</v>
          </cell>
          <cell r="N3" t="str">
            <v>Dean Carl Borjal</v>
          </cell>
          <cell r="O3">
            <v>139.20779999999996</v>
          </cell>
          <cell r="P3" t="e">
            <v>#N/A</v>
          </cell>
          <cell r="Q3">
            <v>0</v>
          </cell>
          <cell r="R3" t="str">
            <v>OLDT</v>
          </cell>
          <cell r="S3">
            <v>560984.1</v>
          </cell>
          <cell r="T3">
            <v>109904.20999999999</v>
          </cell>
          <cell r="U3"/>
          <cell r="V3">
            <v>0</v>
          </cell>
          <cell r="W3">
            <v>43987.697222222225</v>
          </cell>
          <cell r="X3">
            <v>43990.368055555555</v>
          </cell>
          <cell r="Y3">
            <v>43997</v>
          </cell>
          <cell r="Z3"/>
          <cell r="AA3"/>
          <cell r="AB3"/>
          <cell r="AC3">
            <v>-43987.697222222225</v>
          </cell>
          <cell r="AD3">
            <v>-43990.368055555555</v>
          </cell>
          <cell r="AE3">
            <v>0</v>
          </cell>
          <cell r="AF3" t="e">
            <v>#N/A</v>
          </cell>
          <cell r="AG3" t="e">
            <v>#N/A</v>
          </cell>
          <cell r="AH3">
            <v>44037.697222222225</v>
          </cell>
          <cell r="AI3" t="e">
            <v>#N/A</v>
          </cell>
          <cell r="AJ3">
            <v>0</v>
          </cell>
          <cell r="AK3" t="e">
            <v>#N/A</v>
          </cell>
          <cell r="AL3">
            <v>36</v>
          </cell>
          <cell r="AM3" t="e">
            <v>#N/A</v>
          </cell>
          <cell r="AN3" t="e">
            <v>#N/A</v>
          </cell>
          <cell r="AO3" t="e">
            <v>#N/A</v>
          </cell>
          <cell r="AP3">
            <v>60</v>
          </cell>
          <cell r="AQ3">
            <v>57</v>
          </cell>
          <cell r="AR3">
            <v>52</v>
          </cell>
          <cell r="AS3">
            <v>60</v>
          </cell>
          <cell r="AT3">
            <v>45884</v>
          </cell>
          <cell r="AU3"/>
          <cell r="AV3"/>
          <cell r="AW3"/>
          <cell r="AX3"/>
          <cell r="AY3"/>
          <cell r="AZ3"/>
          <cell r="BA3"/>
          <cell r="BB3"/>
          <cell r="BC3"/>
          <cell r="BD3"/>
          <cell r="BE3">
            <v>15</v>
          </cell>
          <cell r="BF3">
            <v>0</v>
          </cell>
          <cell r="BG3"/>
          <cell r="BH3"/>
          <cell r="BI3"/>
        </row>
        <row r="4">
          <cell r="E4" t="str">
            <v>P2006000420</v>
          </cell>
          <cell r="F4" t="str">
            <v>MAINT  45WG TLN 037283; Split Loading Inst Addl 50KVA &amp; 75KVA on A8-0440&amp;ALB1-3102</v>
          </cell>
          <cell r="G4" t="str">
            <v>BLOCK 32 PUROK 4 UPPER BICUTAN TAGUIG CITY</v>
          </cell>
          <cell r="H4" t="str">
            <v>TAGUIG CITY</v>
          </cell>
          <cell r="I4" t="str">
            <v>PARAÑAQUE</v>
          </cell>
          <cell r="J4" t="str">
            <v>Sept 2023, ayaw magpahukay, for survey wityh design/For survey of C1 Team</v>
          </cell>
          <cell r="K4" t="str">
            <v>W/ ISSUE</v>
          </cell>
          <cell r="L4" t="str">
            <v>VJC</v>
          </cell>
          <cell r="M4" t="str">
            <v>CAN</v>
          </cell>
          <cell r="N4" t="str">
            <v>Jenneth Madrid</v>
          </cell>
          <cell r="O4">
            <v>90.976600000000019</v>
          </cell>
          <cell r="P4" t="e">
            <v>#N/A</v>
          </cell>
          <cell r="Q4">
            <v>0</v>
          </cell>
          <cell r="R4" t="str">
            <v>OLDT</v>
          </cell>
          <cell r="S4">
            <v>442337.68</v>
          </cell>
          <cell r="T4">
            <v>91388.65</v>
          </cell>
          <cell r="U4"/>
          <cell r="V4">
            <v>0</v>
          </cell>
          <cell r="W4">
            <v>44022.591666666667</v>
          </cell>
          <cell r="X4">
            <v>44025.523611111108</v>
          </cell>
          <cell r="Y4">
            <v>44025</v>
          </cell>
          <cell r="Z4"/>
          <cell r="AA4" t="str">
            <v>CAN</v>
          </cell>
          <cell r="AB4"/>
          <cell r="AC4" t="e">
            <v>#VALUE!</v>
          </cell>
          <cell r="AD4" t="e">
            <v>#VALUE!</v>
          </cell>
          <cell r="AE4" t="e">
            <v>#VALUE!</v>
          </cell>
          <cell r="AF4" t="e">
            <v>#N/A</v>
          </cell>
          <cell r="AG4" t="e">
            <v>#N/A</v>
          </cell>
          <cell r="AH4">
            <v>44072.591666666667</v>
          </cell>
          <cell r="AI4" t="e">
            <v>#VALUE!</v>
          </cell>
          <cell r="AJ4" t="e">
            <v>#VALUE!</v>
          </cell>
          <cell r="AK4" t="e">
            <v>#N/A</v>
          </cell>
          <cell r="AL4">
            <v>36</v>
          </cell>
          <cell r="AM4" t="e">
            <v>#N/A</v>
          </cell>
          <cell r="AN4" t="e">
            <v>#N/A</v>
          </cell>
          <cell r="AO4" t="e">
            <v>#N/A</v>
          </cell>
          <cell r="AP4">
            <v>60</v>
          </cell>
          <cell r="AQ4">
            <v>57</v>
          </cell>
          <cell r="AR4">
            <v>52</v>
          </cell>
          <cell r="AS4" t="e">
            <v>#VALUE!</v>
          </cell>
          <cell r="AT4" t="str">
            <v/>
          </cell>
          <cell r="AU4"/>
          <cell r="AV4"/>
          <cell r="AW4"/>
          <cell r="AX4"/>
          <cell r="AY4"/>
          <cell r="AZ4"/>
          <cell r="BA4"/>
          <cell r="BB4"/>
          <cell r="BC4"/>
          <cell r="BD4"/>
          <cell r="BE4" t="e">
            <v>#VALUE!</v>
          </cell>
          <cell r="BF4" t="e">
            <v>#VALUE!</v>
          </cell>
          <cell r="BG4"/>
          <cell r="BH4"/>
          <cell r="BI4"/>
        </row>
        <row r="5">
          <cell r="E5" t="str">
            <v>P2006000610</v>
          </cell>
          <cell r="F5" t="str">
            <v>MAINT - 55GG_TLN 271296 Split Loading Inst Addl 50KVA on A8-0735</v>
          </cell>
          <cell r="G5" t="str">
            <v>JASMIN PUROK 6C LOWER BICUTAN TAGUIG CITY</v>
          </cell>
          <cell r="H5" t="str">
            <v>TAGUIG CITY</v>
          </cell>
          <cell r="I5" t="str">
            <v>PARAÑAQUE</v>
          </cell>
          <cell r="J5" t="str">
            <v>Sept 2023, ayaw magpahukay, for survey wityh design/For survey of C1 Team</v>
          </cell>
          <cell r="K5" t="str">
            <v>W/ ISSUE</v>
          </cell>
          <cell r="L5" t="str">
            <v>VJC</v>
          </cell>
          <cell r="M5" t="str">
            <v>CAN</v>
          </cell>
          <cell r="N5" t="str">
            <v>Jenneth Madrid</v>
          </cell>
          <cell r="O5">
            <v>22.109399999999997</v>
          </cell>
          <cell r="P5" t="e">
            <v>#N/A</v>
          </cell>
          <cell r="Q5">
            <v>0</v>
          </cell>
          <cell r="R5" t="str">
            <v>OLDT</v>
          </cell>
          <cell r="S5">
            <v>186406.1</v>
          </cell>
          <cell r="T5">
            <v>23237.07</v>
          </cell>
          <cell r="U5"/>
          <cell r="V5">
            <v>0</v>
          </cell>
          <cell r="W5">
            <v>44042.034722222219</v>
          </cell>
          <cell r="X5">
            <v>44048.449305555558</v>
          </cell>
          <cell r="Y5">
            <v>44025</v>
          </cell>
          <cell r="Z5"/>
          <cell r="AA5" t="str">
            <v>CAN</v>
          </cell>
          <cell r="AB5"/>
          <cell r="AC5" t="e">
            <v>#VALUE!</v>
          </cell>
          <cell r="AD5" t="e">
            <v>#VALUE!</v>
          </cell>
          <cell r="AE5" t="e">
            <v>#VALUE!</v>
          </cell>
          <cell r="AF5" t="e">
            <v>#N/A</v>
          </cell>
          <cell r="AG5" t="e">
            <v>#N/A</v>
          </cell>
          <cell r="AH5">
            <v>44092.034722222219</v>
          </cell>
          <cell r="AI5" t="e">
            <v>#VALUE!</v>
          </cell>
          <cell r="AJ5" t="e">
            <v>#VALUE!</v>
          </cell>
          <cell r="AK5" t="e">
            <v>#N/A</v>
          </cell>
          <cell r="AL5">
            <v>36</v>
          </cell>
          <cell r="AM5" t="e">
            <v>#N/A</v>
          </cell>
          <cell r="AN5" t="e">
            <v>#N/A</v>
          </cell>
          <cell r="AO5" t="e">
            <v>#N/A</v>
          </cell>
          <cell r="AP5">
            <v>60</v>
          </cell>
          <cell r="AQ5">
            <v>57</v>
          </cell>
          <cell r="AR5">
            <v>52</v>
          </cell>
          <cell r="AS5" t="e">
            <v>#VALUE!</v>
          </cell>
          <cell r="AT5" t="str">
            <v/>
          </cell>
          <cell r="AU5"/>
          <cell r="AV5"/>
          <cell r="AW5"/>
          <cell r="AX5"/>
          <cell r="AY5"/>
          <cell r="AZ5"/>
          <cell r="BA5"/>
          <cell r="BB5"/>
          <cell r="BC5"/>
          <cell r="BD5"/>
          <cell r="BE5" t="e">
            <v>#VALUE!</v>
          </cell>
          <cell r="BF5" t="e">
            <v>#VALUE!</v>
          </cell>
          <cell r="BG5"/>
          <cell r="BH5"/>
          <cell r="BI5"/>
        </row>
        <row r="6">
          <cell r="E6" t="str">
            <v>P2006000921</v>
          </cell>
          <cell r="F6" t="str">
            <v>MAINT- 45WG Load-Split TLN 068256; Inst New 75KVA on DZ1-2057</v>
          </cell>
          <cell r="G6" t="str">
            <v>ROAD 3 NORTH DAANG HARI BAGONG TANYAG TAGUIG CITY</v>
          </cell>
          <cell r="H6" t="str">
            <v>TAGUIG CITY</v>
          </cell>
          <cell r="I6" t="str">
            <v>PARAÑAQUE</v>
          </cell>
          <cell r="J6" t="str">
            <v>not feasible; for survey team C1; continue digging on Dec 9</v>
          </cell>
          <cell r="K6" t="str">
            <v>W/ ISSUE</v>
          </cell>
          <cell r="L6" t="str">
            <v>ECOM</v>
          </cell>
          <cell r="M6" t="str">
            <v>FCOMP</v>
          </cell>
          <cell r="N6" t="str">
            <v>Dean Carl Borjal</v>
          </cell>
          <cell r="O6">
            <v>40.19</v>
          </cell>
          <cell r="P6">
            <v>40.19</v>
          </cell>
          <cell r="Q6">
            <v>0</v>
          </cell>
          <cell r="R6" t="str">
            <v>OLDT</v>
          </cell>
          <cell r="S6">
            <v>185553.84</v>
          </cell>
          <cell r="T6">
            <v>24087.84</v>
          </cell>
          <cell r="U6"/>
          <cell r="V6">
            <v>0</v>
          </cell>
          <cell r="W6">
            <v>44102.590277777781</v>
          </cell>
          <cell r="X6">
            <v>44104.336111111108</v>
          </cell>
          <cell r="Y6">
            <v>44120</v>
          </cell>
          <cell r="Z6"/>
          <cell r="AA6">
            <v>45720</v>
          </cell>
          <cell r="AB6"/>
          <cell r="AC6">
            <v>1617.409722222219</v>
          </cell>
          <cell r="AD6">
            <v>1615.663888888892</v>
          </cell>
          <cell r="AE6">
            <v>-45720</v>
          </cell>
          <cell r="AF6">
            <v>44121.364471326167</v>
          </cell>
          <cell r="AG6">
            <v>44130.170922939069</v>
          </cell>
          <cell r="AH6">
            <v>44152.590277777781</v>
          </cell>
          <cell r="AI6">
            <v>55.710779320987541</v>
          </cell>
          <cell r="AJ6">
            <v>-762</v>
          </cell>
          <cell r="AK6">
            <v>20</v>
          </cell>
          <cell r="AL6">
            <v>36</v>
          </cell>
          <cell r="AM6">
            <v>21.774193548387096</v>
          </cell>
          <cell r="AN6">
            <v>27.58064516129032</v>
          </cell>
          <cell r="AO6">
            <v>18.774193548387096</v>
          </cell>
          <cell r="AP6">
            <v>60</v>
          </cell>
          <cell r="AQ6">
            <v>57</v>
          </cell>
          <cell r="AR6">
            <v>52</v>
          </cell>
          <cell r="AS6">
            <v>45780</v>
          </cell>
          <cell r="AT6">
            <v>164</v>
          </cell>
          <cell r="AU6"/>
          <cell r="AV6"/>
          <cell r="AW6"/>
          <cell r="AX6"/>
          <cell r="AY6"/>
          <cell r="AZ6"/>
          <cell r="BA6"/>
          <cell r="BB6"/>
          <cell r="BC6" t="str">
            <v>NO COC</v>
          </cell>
          <cell r="BD6"/>
          <cell r="BE6">
            <v>45735</v>
          </cell>
          <cell r="BF6" t="e">
            <v>#VALUE!</v>
          </cell>
          <cell r="BG6"/>
          <cell r="BH6"/>
          <cell r="BI6"/>
        </row>
        <row r="7">
          <cell r="E7" t="str">
            <v>P2009000813</v>
          </cell>
          <cell r="F7" t="str">
            <v>MAINT 424WU Uprate from kVA to 75kVA : [039062|WA372558|A5-0334|QS]</v>
          </cell>
          <cell r="G7" t="str">
            <v>ROSAL STO. NINO STO. NINO PARANAQUE</v>
          </cell>
          <cell r="H7" t="str">
            <v>PARAÑAQUE CITY</v>
          </cell>
          <cell r="I7" t="str">
            <v>PARAÑAQUE</v>
          </cell>
          <cell r="J7" t="str">
            <v>for field survey by crew</v>
          </cell>
          <cell r="K7" t="str">
            <v>W/O ISSUE</v>
          </cell>
          <cell r="L7" t="str">
            <v>CHALLENGER</v>
          </cell>
          <cell r="M7" t="str">
            <v>INPRG</v>
          </cell>
          <cell r="N7" t="str">
            <v>Isan Carlo Lazaro</v>
          </cell>
          <cell r="O7">
            <v>15.751999999999999</v>
          </cell>
          <cell r="P7" t="e">
            <v>#N/A</v>
          </cell>
          <cell r="Q7">
            <v>0</v>
          </cell>
          <cell r="R7" t="str">
            <v>OLDT</v>
          </cell>
          <cell r="S7">
            <v>160243.01999999999</v>
          </cell>
          <cell r="T7">
            <v>10642.55</v>
          </cell>
          <cell r="U7"/>
          <cell r="V7">
            <v>0</v>
          </cell>
          <cell r="W7">
            <v>44118.688194444447</v>
          </cell>
          <cell r="X7">
            <v>44120.381249999999</v>
          </cell>
          <cell r="Y7">
            <v>44103</v>
          </cell>
          <cell r="Z7"/>
          <cell r="AA7"/>
          <cell r="AB7"/>
          <cell r="AC7">
            <v>-44118.688194444447</v>
          </cell>
          <cell r="AD7">
            <v>-44120.381249999999</v>
          </cell>
          <cell r="AE7">
            <v>0</v>
          </cell>
          <cell r="AF7" t="e">
            <v>#N/A</v>
          </cell>
          <cell r="AG7" t="e">
            <v>#N/A</v>
          </cell>
          <cell r="AH7">
            <v>44168.688194444447</v>
          </cell>
          <cell r="AI7" t="e">
            <v>#N/A</v>
          </cell>
          <cell r="AJ7">
            <v>0</v>
          </cell>
          <cell r="AK7" t="e">
            <v>#N/A</v>
          </cell>
          <cell r="AL7">
            <v>36</v>
          </cell>
          <cell r="AM7" t="e">
            <v>#N/A</v>
          </cell>
          <cell r="AN7" t="e">
            <v>#N/A</v>
          </cell>
          <cell r="AO7" t="e">
            <v>#N/A</v>
          </cell>
          <cell r="AP7">
            <v>60</v>
          </cell>
          <cell r="AQ7">
            <v>57</v>
          </cell>
          <cell r="AR7">
            <v>52</v>
          </cell>
          <cell r="AS7">
            <v>60</v>
          </cell>
          <cell r="AT7">
            <v>45884</v>
          </cell>
          <cell r="AU7"/>
          <cell r="AV7"/>
          <cell r="AW7"/>
          <cell r="AX7"/>
          <cell r="AY7"/>
          <cell r="AZ7"/>
          <cell r="BA7"/>
          <cell r="BB7"/>
          <cell r="BC7" t="str">
            <v>Transferred to DCB (point person for OLDT)</v>
          </cell>
          <cell r="BD7"/>
          <cell r="BE7">
            <v>15</v>
          </cell>
          <cell r="BF7">
            <v>0</v>
          </cell>
          <cell r="BG7"/>
          <cell r="BH7"/>
          <cell r="BI7"/>
        </row>
        <row r="8">
          <cell r="E8" t="str">
            <v>P2006000924</v>
          </cell>
          <cell r="F8" t="str">
            <v>MAINT- 45WG Load-Split TLN 033207; Inst Addl 75KVA on DZ2-2222</v>
          </cell>
          <cell r="G8" t="str">
            <v>ROAD 1 BAGONG TANYAG BAGONG TANYAG TAGUIG CITY</v>
          </cell>
          <cell r="H8" t="str">
            <v>TAGUIG CITY</v>
          </cell>
          <cell r="I8" t="str">
            <v>PARAÑAQUE</v>
          </cell>
          <cell r="J8" t="str">
            <v>issue on task 50, customer opposition</v>
          </cell>
          <cell r="K8" t="str">
            <v>W/ ISSUE</v>
          </cell>
          <cell r="L8" t="str">
            <v>POWERHOUSE</v>
          </cell>
          <cell r="M8" t="str">
            <v>INPRG</v>
          </cell>
          <cell r="N8" t="str">
            <v>Jenneth Madrid</v>
          </cell>
          <cell r="O8">
            <v>59.228000000000016</v>
          </cell>
          <cell r="P8" t="e">
            <v>#N/A</v>
          </cell>
          <cell r="Q8">
            <v>0</v>
          </cell>
          <cell r="R8" t="str">
            <v>OLDT</v>
          </cell>
          <cell r="S8">
            <v>293278.03000000003</v>
          </cell>
          <cell r="T8">
            <v>52996.469999999994</v>
          </cell>
          <cell r="U8"/>
          <cell r="V8">
            <v>0</v>
          </cell>
          <cell r="W8">
            <v>44125.725694444445</v>
          </cell>
          <cell r="X8">
            <v>44127.657638888886</v>
          </cell>
          <cell r="Y8">
            <v>44133</v>
          </cell>
          <cell r="Z8"/>
          <cell r="AA8"/>
          <cell r="AB8"/>
          <cell r="AC8">
            <v>-44125.725694444445</v>
          </cell>
          <cell r="AD8">
            <v>-44127.657638888886</v>
          </cell>
          <cell r="AE8">
            <v>0</v>
          </cell>
          <cell r="AF8" t="e">
            <v>#N/A</v>
          </cell>
          <cell r="AG8" t="e">
            <v>#N/A</v>
          </cell>
          <cell r="AH8">
            <v>44175.725694444445</v>
          </cell>
          <cell r="AI8" t="e">
            <v>#N/A</v>
          </cell>
          <cell r="AJ8">
            <v>0</v>
          </cell>
          <cell r="AK8" t="e">
            <v>#N/A</v>
          </cell>
          <cell r="AL8">
            <v>36</v>
          </cell>
          <cell r="AM8" t="e">
            <v>#N/A</v>
          </cell>
          <cell r="AN8" t="e">
            <v>#N/A</v>
          </cell>
          <cell r="AO8" t="e">
            <v>#N/A</v>
          </cell>
          <cell r="AP8">
            <v>60</v>
          </cell>
          <cell r="AQ8">
            <v>57</v>
          </cell>
          <cell r="AR8">
            <v>52</v>
          </cell>
          <cell r="AS8">
            <v>60</v>
          </cell>
          <cell r="AT8">
            <v>45884</v>
          </cell>
          <cell r="AU8"/>
          <cell r="AV8"/>
          <cell r="AW8"/>
          <cell r="AX8"/>
          <cell r="AY8"/>
          <cell r="AZ8"/>
          <cell r="BA8"/>
          <cell r="BB8"/>
          <cell r="BC8"/>
          <cell r="BD8"/>
          <cell r="BE8">
            <v>15</v>
          </cell>
          <cell r="BF8">
            <v>0</v>
          </cell>
          <cell r="BG8"/>
          <cell r="BH8"/>
          <cell r="BI8"/>
        </row>
        <row r="9">
          <cell r="E9" t="str">
            <v>P2009000788</v>
          </cell>
          <cell r="F9" t="str">
            <v>MN_MA, Uprate from 37.5kVA to 75kVA : [452201|WA200084|A5-1345|421WG|QS]</v>
          </cell>
          <cell r="G9" t="str">
            <v>E. RODRIGUEZ JR. MOONWALK MOONWALK PARANAQUE</v>
          </cell>
          <cell r="H9" t="str">
            <v>PARAÑAQUE CITY</v>
          </cell>
          <cell r="I9" t="str">
            <v>PARAÑAQUE</v>
          </cell>
          <cell r="J9" t="str">
            <v>done by who?</v>
          </cell>
          <cell r="K9" t="str">
            <v>W/O ISSUE</v>
          </cell>
          <cell r="L9" t="str">
            <v>CHALLENGER</v>
          </cell>
          <cell r="M9" t="str">
            <v>INPRG</v>
          </cell>
          <cell r="N9" t="str">
            <v>Isan Carlo Lazaro</v>
          </cell>
          <cell r="O9">
            <v>15.951999999999998</v>
          </cell>
          <cell r="P9" t="e">
            <v>#N/A</v>
          </cell>
          <cell r="Q9">
            <v>0</v>
          </cell>
          <cell r="R9" t="str">
            <v>OLDT</v>
          </cell>
          <cell r="S9">
            <v>151461.47</v>
          </cell>
          <cell r="T9">
            <v>10764.63</v>
          </cell>
          <cell r="U9"/>
          <cell r="V9">
            <v>0</v>
          </cell>
          <cell r="W9">
            <v>44158.695833333331</v>
          </cell>
          <cell r="X9">
            <v>44160.665277777778</v>
          </cell>
          <cell r="Y9">
            <v>44103</v>
          </cell>
          <cell r="Z9"/>
          <cell r="AA9"/>
          <cell r="AB9"/>
          <cell r="AC9">
            <v>-44158.695833333331</v>
          </cell>
          <cell r="AD9">
            <v>-44160.665277777778</v>
          </cell>
          <cell r="AE9">
            <v>0</v>
          </cell>
          <cell r="AF9" t="e">
            <v>#N/A</v>
          </cell>
          <cell r="AG9" t="e">
            <v>#N/A</v>
          </cell>
          <cell r="AH9">
            <v>44208.695833333331</v>
          </cell>
          <cell r="AI9" t="e">
            <v>#N/A</v>
          </cell>
          <cell r="AJ9">
            <v>0</v>
          </cell>
          <cell r="AK9" t="e">
            <v>#N/A</v>
          </cell>
          <cell r="AL9">
            <v>36</v>
          </cell>
          <cell r="AM9" t="e">
            <v>#N/A</v>
          </cell>
          <cell r="AN9" t="e">
            <v>#N/A</v>
          </cell>
          <cell r="AO9" t="e">
            <v>#N/A</v>
          </cell>
          <cell r="AP9">
            <v>60</v>
          </cell>
          <cell r="AQ9">
            <v>57</v>
          </cell>
          <cell r="AR9">
            <v>52</v>
          </cell>
          <cell r="AS9">
            <v>60</v>
          </cell>
          <cell r="AT9">
            <v>45884</v>
          </cell>
          <cell r="AU9"/>
          <cell r="AV9"/>
          <cell r="AW9"/>
          <cell r="AX9"/>
          <cell r="AY9"/>
          <cell r="AZ9"/>
          <cell r="BA9"/>
          <cell r="BB9"/>
          <cell r="BC9" t="str">
            <v>Transferred to DCB (point person for OLDT)</v>
          </cell>
          <cell r="BD9"/>
          <cell r="BE9">
            <v>15</v>
          </cell>
          <cell r="BF9">
            <v>0</v>
          </cell>
          <cell r="BG9"/>
          <cell r="BH9"/>
          <cell r="BI9"/>
        </row>
        <row r="10">
          <cell r="E10" t="str">
            <v>P2007000208</v>
          </cell>
          <cell r="F10" t="str">
            <v>MAINT 425WG Load-Split 087388/WA345584/100KVA; Inst Addl 75KVA on A7-1008</v>
          </cell>
          <cell r="G10" t="str">
            <v>KOURUS CAMELLA HOMES MERVILLE PARANAQUE</v>
          </cell>
          <cell r="H10" t="str">
            <v>PARAÑAQUE CITY</v>
          </cell>
          <cell r="I10" t="str">
            <v>PARAÑAQUE</v>
          </cell>
          <cell r="J10" t="str">
            <v>for field survey by crew</v>
          </cell>
          <cell r="K10" t="str">
            <v>W/O ISSUE</v>
          </cell>
          <cell r="L10" t="str">
            <v>CHALLENGER</v>
          </cell>
          <cell r="M10" t="str">
            <v>INPRG</v>
          </cell>
          <cell r="N10" t="str">
            <v>Isan Carlo Lazaro</v>
          </cell>
          <cell r="O10">
            <v>36.12850000000001</v>
          </cell>
          <cell r="P10" t="e">
            <v>#N/A</v>
          </cell>
          <cell r="Q10">
            <v>0</v>
          </cell>
          <cell r="R10" t="str">
            <v>OLDT</v>
          </cell>
          <cell r="S10">
            <v>282791.21000000002</v>
          </cell>
          <cell r="T10">
            <v>104391</v>
          </cell>
          <cell r="U10"/>
          <cell r="V10">
            <v>0</v>
          </cell>
          <cell r="W10">
            <v>44166.707638888889</v>
          </cell>
          <cell r="X10">
            <v>44167.411111111112</v>
          </cell>
          <cell r="Y10">
            <v>44168</v>
          </cell>
          <cell r="Z10"/>
          <cell r="AA10"/>
          <cell r="AB10"/>
          <cell r="AC10">
            <v>-44166.707638888889</v>
          </cell>
          <cell r="AD10">
            <v>-44167.411111111112</v>
          </cell>
          <cell r="AE10">
            <v>0</v>
          </cell>
          <cell r="AF10" t="e">
            <v>#N/A</v>
          </cell>
          <cell r="AG10" t="e">
            <v>#N/A</v>
          </cell>
          <cell r="AH10">
            <v>44216.707638888889</v>
          </cell>
          <cell r="AI10" t="e">
            <v>#N/A</v>
          </cell>
          <cell r="AJ10">
            <v>0</v>
          </cell>
          <cell r="AK10" t="e">
            <v>#N/A</v>
          </cell>
          <cell r="AL10">
            <v>36</v>
          </cell>
          <cell r="AM10" t="e">
            <v>#N/A</v>
          </cell>
          <cell r="AN10" t="e">
            <v>#N/A</v>
          </cell>
          <cell r="AO10" t="e">
            <v>#N/A</v>
          </cell>
          <cell r="AP10">
            <v>60</v>
          </cell>
          <cell r="AQ10">
            <v>57</v>
          </cell>
          <cell r="AR10">
            <v>52</v>
          </cell>
          <cell r="AS10">
            <v>60</v>
          </cell>
          <cell r="AT10">
            <v>45884</v>
          </cell>
          <cell r="AU10"/>
          <cell r="AV10"/>
          <cell r="AW10"/>
          <cell r="AX10"/>
          <cell r="AY10"/>
          <cell r="AZ10"/>
          <cell r="BA10"/>
          <cell r="BB10"/>
          <cell r="BC10" t="str">
            <v>Transferred to DCB (point person for OLDT)</v>
          </cell>
          <cell r="BD10"/>
          <cell r="BE10">
            <v>15</v>
          </cell>
          <cell r="BF10">
            <v>0</v>
          </cell>
          <cell r="BG10"/>
          <cell r="BH10"/>
          <cell r="BI10"/>
        </row>
        <row r="11">
          <cell r="E11" t="str">
            <v>P2009000548</v>
          </cell>
          <cell r="F11" t="str">
            <v>MAINT 55GG Loadsplit [069426|WA145069|DZ2-0528|
Install addl 2-75 kVA on Pole DZ2-0526</v>
          </cell>
          <cell r="G11" t="str">
            <v>V.P. CRUZ PUROK 5 LOWER BICUTAN TAGUIG CITY</v>
          </cell>
          <cell r="H11" t="str">
            <v>TAGUIG CITY</v>
          </cell>
          <cell r="I11" t="str">
            <v>PARAÑAQUE</v>
          </cell>
          <cell r="J11" t="str">
            <v>Sept 2023, ayaw magpahukay, for survey wityh design/For survey of C1 Team</v>
          </cell>
          <cell r="K11" t="str">
            <v>W/ ISSUE</v>
          </cell>
          <cell r="L11" t="str">
            <v>VJC</v>
          </cell>
          <cell r="M11" t="str">
            <v>CAN</v>
          </cell>
          <cell r="N11" t="str">
            <v>Jenneth Madrid</v>
          </cell>
          <cell r="O11">
            <v>50.338999999999999</v>
          </cell>
          <cell r="P11" t="e">
            <v>#N/A</v>
          </cell>
          <cell r="Q11">
            <v>0</v>
          </cell>
          <cell r="R11" t="str">
            <v>OLDT</v>
          </cell>
          <cell r="S11">
            <v>366502.48</v>
          </cell>
          <cell r="T11">
            <v>38657.97</v>
          </cell>
          <cell r="U11"/>
          <cell r="V11">
            <v>0</v>
          </cell>
          <cell r="W11">
            <v>44174.681250000001</v>
          </cell>
          <cell r="X11">
            <v>44179.566666666666</v>
          </cell>
          <cell r="Y11">
            <v>44182</v>
          </cell>
          <cell r="Z11"/>
          <cell r="AA11" t="str">
            <v>CAN</v>
          </cell>
          <cell r="AB11"/>
          <cell r="AC11" t="e">
            <v>#VALUE!</v>
          </cell>
          <cell r="AD11" t="e">
            <v>#VALUE!</v>
          </cell>
          <cell r="AE11" t="e">
            <v>#VALUE!</v>
          </cell>
          <cell r="AF11" t="e">
            <v>#N/A</v>
          </cell>
          <cell r="AG11" t="e">
            <v>#N/A</v>
          </cell>
          <cell r="AH11">
            <v>44224.681250000001</v>
          </cell>
          <cell r="AI11" t="e">
            <v>#VALUE!</v>
          </cell>
          <cell r="AJ11" t="e">
            <v>#VALUE!</v>
          </cell>
          <cell r="AK11" t="e">
            <v>#N/A</v>
          </cell>
          <cell r="AL11">
            <v>36</v>
          </cell>
          <cell r="AM11" t="e">
            <v>#N/A</v>
          </cell>
          <cell r="AN11" t="e">
            <v>#N/A</v>
          </cell>
          <cell r="AO11" t="e">
            <v>#N/A</v>
          </cell>
          <cell r="AP11">
            <v>60</v>
          </cell>
          <cell r="AQ11">
            <v>57</v>
          </cell>
          <cell r="AR11">
            <v>52</v>
          </cell>
          <cell r="AS11" t="e">
            <v>#VALUE!</v>
          </cell>
          <cell r="AT11" t="str">
            <v/>
          </cell>
          <cell r="AU11"/>
          <cell r="AV11"/>
          <cell r="AW11"/>
          <cell r="AX11"/>
          <cell r="AY11"/>
          <cell r="AZ11"/>
          <cell r="BA11"/>
          <cell r="BB11"/>
          <cell r="BC11"/>
          <cell r="BD11"/>
          <cell r="BE11" t="e">
            <v>#VALUE!</v>
          </cell>
          <cell r="BF11" t="e">
            <v>#VALUE!</v>
          </cell>
          <cell r="BG11"/>
          <cell r="BH11"/>
          <cell r="BI11"/>
        </row>
        <row r="12">
          <cell r="E12" t="str">
            <v>P2007000394</v>
          </cell>
          <cell r="F12" t="str">
            <v>MAINT_55GG Load-Split 111627/WA329429/50KVA; Inst Addl 75KVA on C8-5486</v>
          </cell>
          <cell r="G12" t="str">
            <v>7TH GHQ VILL SIGNAL VILLAGE TAGUIG CITY</v>
          </cell>
          <cell r="H12" t="str">
            <v>TAGUIG CITY</v>
          </cell>
          <cell r="I12" t="str">
            <v>PARAÑAQUE</v>
          </cell>
          <cell r="J12" t="str">
            <v>for verification on site if completed</v>
          </cell>
          <cell r="K12" t="str">
            <v>W/O ISSUE</v>
          </cell>
          <cell r="L12" t="str">
            <v>CHALLENGER</v>
          </cell>
          <cell r="M12" t="str">
            <v>INPRG</v>
          </cell>
          <cell r="N12" t="str">
            <v>Isan Carlo Lazaro</v>
          </cell>
          <cell r="O12">
            <v>45.5807</v>
          </cell>
          <cell r="P12" t="e">
            <v>#N/A</v>
          </cell>
          <cell r="Q12">
            <v>0</v>
          </cell>
          <cell r="R12" t="str">
            <v>OLDT</v>
          </cell>
          <cell r="S12">
            <v>213069.82</v>
          </cell>
          <cell r="T12">
            <v>36545.79</v>
          </cell>
          <cell r="U12"/>
          <cell r="V12">
            <v>0</v>
          </cell>
          <cell r="W12">
            <v>44179.022222222222</v>
          </cell>
          <cell r="X12">
            <v>44181.538888888892</v>
          </cell>
          <cell r="Y12">
            <v>44180</v>
          </cell>
          <cell r="Z12"/>
          <cell r="AA12"/>
          <cell r="AB12"/>
          <cell r="AC12">
            <v>-44179.022222222222</v>
          </cell>
          <cell r="AD12">
            <v>-44181.538888888892</v>
          </cell>
          <cell r="AE12">
            <v>0</v>
          </cell>
          <cell r="AF12" t="e">
            <v>#N/A</v>
          </cell>
          <cell r="AG12" t="e">
            <v>#N/A</v>
          </cell>
          <cell r="AH12">
            <v>44229.022222222222</v>
          </cell>
          <cell r="AI12" t="e">
            <v>#N/A</v>
          </cell>
          <cell r="AJ12">
            <v>0</v>
          </cell>
          <cell r="AK12" t="e">
            <v>#N/A</v>
          </cell>
          <cell r="AL12">
            <v>36</v>
          </cell>
          <cell r="AM12" t="e">
            <v>#N/A</v>
          </cell>
          <cell r="AN12" t="e">
            <v>#N/A</v>
          </cell>
          <cell r="AO12" t="e">
            <v>#N/A</v>
          </cell>
          <cell r="AP12">
            <v>60</v>
          </cell>
          <cell r="AQ12">
            <v>57</v>
          </cell>
          <cell r="AR12">
            <v>52</v>
          </cell>
          <cell r="AS12">
            <v>60</v>
          </cell>
          <cell r="AT12">
            <v>45884</v>
          </cell>
          <cell r="AU12"/>
          <cell r="AV12"/>
          <cell r="AW12"/>
          <cell r="AX12"/>
          <cell r="AY12"/>
          <cell r="AZ12"/>
          <cell r="BA12"/>
          <cell r="BB12"/>
          <cell r="BC12" t="str">
            <v>Transferred to DCB (point person for OLDT)</v>
          </cell>
          <cell r="BD12"/>
          <cell r="BE12">
            <v>15</v>
          </cell>
          <cell r="BF12">
            <v>0</v>
          </cell>
          <cell r="BG12"/>
          <cell r="BH12"/>
          <cell r="BI12"/>
        </row>
        <row r="13">
          <cell r="E13" t="str">
            <v>P2009000586</v>
          </cell>
          <cell r="F13" t="str">
            <v>MN_MA, Loadsplit from kVA to 0 DT (kVA,kVA,kVA,kVA) : [134661||DV1-0012|56GG|QS]</v>
          </cell>
          <cell r="G13" t="str">
            <v>PRES. M.L. QUEZON CUPANG CUPANG MUNTINLUPA</v>
          </cell>
          <cell r="H13" t="str">
            <v>MUNTINLUPA CITY</v>
          </cell>
          <cell r="I13" t="str">
            <v>PARAÑAQUE</v>
          </cell>
          <cell r="J13" t="str">
            <v>for crew survey; road under construction; for re-survey of crew</v>
          </cell>
          <cell r="K13" t="str">
            <v>W/ ISSUE</v>
          </cell>
          <cell r="L13" t="str">
            <v>ECOM</v>
          </cell>
          <cell r="M13" t="str">
            <v>PCAN3</v>
          </cell>
          <cell r="N13" t="str">
            <v>Dean Carl Borjal</v>
          </cell>
          <cell r="O13">
            <v>13.071999999999999</v>
          </cell>
          <cell r="P13" t="e">
            <v>#N/A</v>
          </cell>
          <cell r="Q13">
            <v>0</v>
          </cell>
          <cell r="R13" t="str">
            <v>OLDT</v>
          </cell>
          <cell r="S13">
            <v>169419.8</v>
          </cell>
          <cell r="T13">
            <v>17546.740000000002</v>
          </cell>
          <cell r="U13"/>
          <cell r="V13">
            <v>0</v>
          </cell>
          <cell r="W13">
            <v>44195.854166666664</v>
          </cell>
          <cell r="X13">
            <v>44201.438888888886</v>
          </cell>
          <cell r="Y13">
            <v>44221</v>
          </cell>
          <cell r="Z13"/>
          <cell r="AA13"/>
          <cell r="AB13"/>
          <cell r="AC13">
            <v>-44195.854166666664</v>
          </cell>
          <cell r="AD13">
            <v>-44201.438888888886</v>
          </cell>
          <cell r="AE13">
            <v>0</v>
          </cell>
          <cell r="AF13" t="e">
            <v>#N/A</v>
          </cell>
          <cell r="AG13" t="e">
            <v>#N/A</v>
          </cell>
          <cell r="AH13">
            <v>44245.854166666664</v>
          </cell>
          <cell r="AI13" t="e">
            <v>#N/A</v>
          </cell>
          <cell r="AJ13">
            <v>0</v>
          </cell>
          <cell r="AK13" t="e">
            <v>#N/A</v>
          </cell>
          <cell r="AL13">
            <v>36</v>
          </cell>
          <cell r="AM13" t="e">
            <v>#N/A</v>
          </cell>
          <cell r="AN13" t="e">
            <v>#N/A</v>
          </cell>
          <cell r="AO13" t="e">
            <v>#N/A</v>
          </cell>
          <cell r="AP13">
            <v>60</v>
          </cell>
          <cell r="AQ13">
            <v>57</v>
          </cell>
          <cell r="AR13">
            <v>52</v>
          </cell>
          <cell r="AS13">
            <v>60</v>
          </cell>
          <cell r="AT13">
            <v>45884</v>
          </cell>
          <cell r="AU13"/>
          <cell r="AV13"/>
          <cell r="AW13"/>
          <cell r="AX13"/>
          <cell r="AY13"/>
          <cell r="AZ13"/>
          <cell r="BA13"/>
          <cell r="BB13"/>
          <cell r="BC13"/>
          <cell r="BD13"/>
          <cell r="BE13">
            <v>15</v>
          </cell>
          <cell r="BF13">
            <v>0</v>
          </cell>
          <cell r="BG13"/>
          <cell r="BH13"/>
          <cell r="BI13"/>
        </row>
        <row r="14">
          <cell r="E14" t="str">
            <v>P2101102759</v>
          </cell>
          <cell r="F14" t="str">
            <v>MN_MAJOR, Loadsplit 51XD  [037203|WA343521|CV8-1375||] install addl 1-75kVA  @ CV8- 1384</v>
          </cell>
          <cell r="G14" t="str">
            <v>5TH GOLDEN GATE SUBD TALON III LAS PINAS CITY</v>
          </cell>
          <cell r="H14" t="str">
            <v>LAS PIÑAS CITY</v>
          </cell>
          <cell r="I14" t="str">
            <v>PARAÑAQUE</v>
          </cell>
          <cell r="J14" t="str">
            <v>for field survey by crew</v>
          </cell>
          <cell r="K14" t="str">
            <v>W/O ISSUE</v>
          </cell>
          <cell r="L14" t="str">
            <v>CHALLENGER</v>
          </cell>
          <cell r="M14" t="str">
            <v>SCHED</v>
          </cell>
          <cell r="N14" t="str">
            <v>Isan Carlo Lazaro</v>
          </cell>
          <cell r="O14">
            <v>10.481999999999999</v>
          </cell>
          <cell r="P14" t="e">
            <v>#N/A</v>
          </cell>
          <cell r="Q14">
            <v>0</v>
          </cell>
          <cell r="R14" t="str">
            <v>OLDT</v>
          </cell>
          <cell r="S14">
            <v>137331.68</v>
          </cell>
          <cell r="T14">
            <v>7006.35</v>
          </cell>
          <cell r="U14"/>
          <cell r="V14">
            <v>0</v>
          </cell>
          <cell r="W14">
            <v>44227.89166666667</v>
          </cell>
          <cell r="X14">
            <v>44229.565972222219</v>
          </cell>
          <cell r="Y14">
            <v>44229</v>
          </cell>
          <cell r="Z14"/>
          <cell r="AA14"/>
          <cell r="AB14"/>
          <cell r="AC14">
            <v>-44227.89166666667</v>
          </cell>
          <cell r="AD14">
            <v>-44229.565972222219</v>
          </cell>
          <cell r="AE14">
            <v>0</v>
          </cell>
          <cell r="AF14" t="e">
            <v>#N/A</v>
          </cell>
          <cell r="AG14" t="e">
            <v>#N/A</v>
          </cell>
          <cell r="AH14">
            <v>44277.89166666667</v>
          </cell>
          <cell r="AI14" t="e">
            <v>#N/A</v>
          </cell>
          <cell r="AJ14">
            <v>0</v>
          </cell>
          <cell r="AK14" t="e">
            <v>#N/A</v>
          </cell>
          <cell r="AL14">
            <v>36</v>
          </cell>
          <cell r="AM14" t="e">
            <v>#N/A</v>
          </cell>
          <cell r="AN14" t="e">
            <v>#N/A</v>
          </cell>
          <cell r="AO14" t="e">
            <v>#N/A</v>
          </cell>
          <cell r="AP14">
            <v>60</v>
          </cell>
          <cell r="AQ14">
            <v>57</v>
          </cell>
          <cell r="AR14">
            <v>52</v>
          </cell>
          <cell r="AS14">
            <v>60</v>
          </cell>
          <cell r="AT14">
            <v>45884</v>
          </cell>
          <cell r="AU14"/>
          <cell r="AV14"/>
          <cell r="AW14"/>
          <cell r="AX14"/>
          <cell r="AY14"/>
          <cell r="AZ14"/>
          <cell r="BA14"/>
          <cell r="BB14"/>
          <cell r="BC14" t="str">
            <v>Transferred to DCB (point person for OLDT)</v>
          </cell>
          <cell r="BD14"/>
          <cell r="BE14">
            <v>15</v>
          </cell>
          <cell r="BF14">
            <v>0</v>
          </cell>
          <cell r="BG14"/>
          <cell r="BH14"/>
          <cell r="BI14"/>
        </row>
        <row r="15">
          <cell r="E15" t="str">
            <v>P2101102674</v>
          </cell>
          <cell r="F15" t="str">
            <v>MN_MAJOR, Loadsplit from 75kVA : [003404|WA110981|DR1-0404|57GG|]</v>
          </cell>
          <cell r="G15" t="str">
            <v>ESTANISLAO LAKEVIEW HOMES I PUTATAN MUNTINLUPA</v>
          </cell>
          <cell r="H15" t="str">
            <v>MUNTINLUPA CITY</v>
          </cell>
          <cell r="I15" t="str">
            <v>PARAÑAQUE</v>
          </cell>
          <cell r="J15" t="str">
            <v xml:space="preserve">change vendor/For Re-assignmnet </v>
          </cell>
          <cell r="K15" t="str">
            <v>W/ ISSUE</v>
          </cell>
          <cell r="L15" t="str">
            <v>OPS</v>
          </cell>
          <cell r="M15" t="str">
            <v>FCOMP</v>
          </cell>
          <cell r="N15" t="str">
            <v>Dean Carl Borjal</v>
          </cell>
          <cell r="O15">
            <v>243.12</v>
          </cell>
          <cell r="P15">
            <v>243.12</v>
          </cell>
          <cell r="Q15">
            <v>0</v>
          </cell>
          <cell r="R15" t="str">
            <v>OLDT</v>
          </cell>
          <cell r="S15">
            <v>333455.39</v>
          </cell>
          <cell r="T15">
            <v>85386.64</v>
          </cell>
          <cell r="U15"/>
          <cell r="V15">
            <v>0</v>
          </cell>
          <cell r="W15">
            <v>44245.694444444445</v>
          </cell>
          <cell r="X15">
            <v>44246.69027777778</v>
          </cell>
          <cell r="Y15">
            <v>44228</v>
          </cell>
          <cell r="Z15"/>
          <cell r="AA15">
            <v>45760</v>
          </cell>
          <cell r="AB15"/>
          <cell r="AC15">
            <v>1514.3055555555547</v>
          </cell>
          <cell r="AD15">
            <v>1513.3097222222204</v>
          </cell>
          <cell r="AE15">
            <v>-45760</v>
          </cell>
          <cell r="AF15">
            <v>44267.562865497079</v>
          </cell>
          <cell r="AG15">
            <v>44277.194444444445</v>
          </cell>
          <cell r="AH15">
            <v>44295.694444444445</v>
          </cell>
          <cell r="AI15">
            <v>45.669532627865934</v>
          </cell>
          <cell r="AJ15">
            <v>-762.66666666666663</v>
          </cell>
          <cell r="AK15">
            <v>28</v>
          </cell>
          <cell r="AL15">
            <v>36</v>
          </cell>
          <cell r="AM15">
            <v>24.868421052631579</v>
          </cell>
          <cell r="AN15">
            <v>31.499999999999996</v>
          </cell>
          <cell r="AO15">
            <v>21.868421052631579</v>
          </cell>
          <cell r="AP15">
            <v>60</v>
          </cell>
          <cell r="AQ15">
            <v>57</v>
          </cell>
          <cell r="AR15">
            <v>52</v>
          </cell>
          <cell r="AS15">
            <v>45820</v>
          </cell>
          <cell r="AT15">
            <v>124</v>
          </cell>
          <cell r="AU15"/>
          <cell r="AV15"/>
          <cell r="AW15"/>
          <cell r="AX15"/>
          <cell r="AY15"/>
          <cell r="AZ15"/>
          <cell r="BA15"/>
          <cell r="BB15"/>
          <cell r="BC15" t="str">
            <v>NO COC</v>
          </cell>
          <cell r="BD15"/>
          <cell r="BE15">
            <v>45775</v>
          </cell>
          <cell r="BF15" t="e">
            <v>#VALUE!</v>
          </cell>
          <cell r="BG15"/>
          <cell r="BH15"/>
          <cell r="BI15"/>
        </row>
        <row r="16">
          <cell r="E16" t="str">
            <v>P2101102720</v>
          </cell>
          <cell r="F16" t="str">
            <v>MN_MAJOR, Loadsplit from 100kVA : [069436|WA368739|B8-0835|55GG|]</v>
          </cell>
          <cell r="G16" t="str">
            <v>MIRANDA ZONE 1 SIGNAL VILLAGE TAGUIG CITY</v>
          </cell>
          <cell r="H16" t="str">
            <v>TAGUIG CITY</v>
          </cell>
          <cell r="I16" t="str">
            <v>PARAÑAQUE</v>
          </cell>
          <cell r="J16" t="str">
            <v>not feasible; for survey team C1</v>
          </cell>
          <cell r="K16" t="str">
            <v>W/ ISSUE</v>
          </cell>
          <cell r="L16" t="str">
            <v>ECOM</v>
          </cell>
          <cell r="M16" t="str">
            <v>PCAN3</v>
          </cell>
          <cell r="N16" t="str">
            <v>Dean Carl Borjal</v>
          </cell>
          <cell r="O16">
            <v>43.290500000000002</v>
          </cell>
          <cell r="P16" t="e">
            <v>#N/A</v>
          </cell>
          <cell r="Q16">
            <v>0</v>
          </cell>
          <cell r="R16" t="str">
            <v>OLDT</v>
          </cell>
          <cell r="S16">
            <v>199593.3</v>
          </cell>
          <cell r="T16">
            <v>32150.01</v>
          </cell>
          <cell r="U16"/>
          <cell r="V16">
            <v>0</v>
          </cell>
          <cell r="W16">
            <v>44246.659722222219</v>
          </cell>
          <cell r="X16">
            <v>44250.648611111108</v>
          </cell>
          <cell r="Y16">
            <v>44228</v>
          </cell>
          <cell r="Z16"/>
          <cell r="AA16"/>
          <cell r="AB16"/>
          <cell r="AC16">
            <v>-44246.659722222219</v>
          </cell>
          <cell r="AD16">
            <v>-44250.648611111108</v>
          </cell>
          <cell r="AE16">
            <v>0</v>
          </cell>
          <cell r="AF16" t="e">
            <v>#N/A</v>
          </cell>
          <cell r="AG16" t="e">
            <v>#N/A</v>
          </cell>
          <cell r="AH16">
            <v>44296.659722222219</v>
          </cell>
          <cell r="AI16" t="e">
            <v>#N/A</v>
          </cell>
          <cell r="AJ16">
            <v>0</v>
          </cell>
          <cell r="AK16" t="e">
            <v>#N/A</v>
          </cell>
          <cell r="AL16">
            <v>36</v>
          </cell>
          <cell r="AM16" t="e">
            <v>#N/A</v>
          </cell>
          <cell r="AN16" t="e">
            <v>#N/A</v>
          </cell>
          <cell r="AO16" t="e">
            <v>#N/A</v>
          </cell>
          <cell r="AP16">
            <v>60</v>
          </cell>
          <cell r="AQ16">
            <v>57</v>
          </cell>
          <cell r="AR16">
            <v>52</v>
          </cell>
          <cell r="AS16">
            <v>60</v>
          </cell>
          <cell r="AT16">
            <v>45884</v>
          </cell>
          <cell r="AU16"/>
          <cell r="AV16"/>
          <cell r="AW16"/>
          <cell r="AX16"/>
          <cell r="AY16"/>
          <cell r="AZ16"/>
          <cell r="BA16"/>
          <cell r="BB16"/>
          <cell r="BC16"/>
          <cell r="BD16"/>
          <cell r="BE16">
            <v>15</v>
          </cell>
          <cell r="BF16">
            <v>0</v>
          </cell>
          <cell r="BG16"/>
          <cell r="BH16"/>
          <cell r="BI16"/>
        </row>
        <row r="17">
          <cell r="E17" t="str">
            <v>P2101102682</v>
          </cell>
          <cell r="F17" t="str">
            <v>MN_MAJOR, Loadsplit from 75kVA : [063873|WA344251|DR1-1343|46WH|]</v>
          </cell>
          <cell r="G17" t="str">
            <v>BORACAY CAMELLA HOMES ALABANG 4 SUBD POBLACION MUNTINLUPA</v>
          </cell>
          <cell r="H17" t="str">
            <v>MUNTINLUPA CITY</v>
          </cell>
          <cell r="I17" t="str">
            <v>PARAÑAQUE</v>
          </cell>
          <cell r="J17" t="str">
            <v>for crew survey; for C1 survey</v>
          </cell>
          <cell r="K17" t="str">
            <v>W/ ISSUE</v>
          </cell>
          <cell r="L17" t="str">
            <v>ECOM</v>
          </cell>
          <cell r="M17" t="str">
            <v>FCOMP</v>
          </cell>
          <cell r="N17" t="str">
            <v>Dean Carl Borjal</v>
          </cell>
          <cell r="O17">
            <v>47.38</v>
          </cell>
          <cell r="P17">
            <v>47.38</v>
          </cell>
          <cell r="Q17">
            <v>0</v>
          </cell>
          <cell r="R17" t="str">
            <v>OLDT</v>
          </cell>
          <cell r="S17">
            <v>187468.53</v>
          </cell>
          <cell r="T17">
            <v>23355.85</v>
          </cell>
          <cell r="U17"/>
          <cell r="V17">
            <v>0</v>
          </cell>
          <cell r="W17">
            <v>44249.59097222222</v>
          </cell>
          <cell r="X17">
            <v>44250.443055555559</v>
          </cell>
          <cell r="Y17">
            <v>44222</v>
          </cell>
          <cell r="Z17"/>
          <cell r="AA17">
            <v>45720</v>
          </cell>
          <cell r="AB17"/>
          <cell r="AC17">
            <v>1470.4090277777796</v>
          </cell>
          <cell r="AD17">
            <v>1469.5569444444409</v>
          </cell>
          <cell r="AE17">
            <v>-45720</v>
          </cell>
          <cell r="AF17">
            <v>44268.365165770607</v>
          </cell>
          <cell r="AG17">
            <v>44277.171617383508</v>
          </cell>
          <cell r="AH17">
            <v>44299.59097222222</v>
          </cell>
          <cell r="AI17">
            <v>50.647422067901289</v>
          </cell>
          <cell r="AJ17">
            <v>-762</v>
          </cell>
          <cell r="AK17">
            <v>20</v>
          </cell>
          <cell r="AL17">
            <v>36</v>
          </cell>
          <cell r="AM17">
            <v>21.774193548387096</v>
          </cell>
          <cell r="AN17">
            <v>27.58064516129032</v>
          </cell>
          <cell r="AO17">
            <v>18.774193548387096</v>
          </cell>
          <cell r="AP17">
            <v>60</v>
          </cell>
          <cell r="AQ17">
            <v>57</v>
          </cell>
          <cell r="AR17">
            <v>52</v>
          </cell>
          <cell r="AS17">
            <v>45780</v>
          </cell>
          <cell r="AT17">
            <v>164</v>
          </cell>
          <cell r="AU17"/>
          <cell r="AV17"/>
          <cell r="AW17"/>
          <cell r="AX17"/>
          <cell r="AY17"/>
          <cell r="AZ17"/>
          <cell r="BA17"/>
          <cell r="BB17"/>
          <cell r="BC17" t="str">
            <v>NO COC</v>
          </cell>
          <cell r="BD17"/>
          <cell r="BE17">
            <v>45735</v>
          </cell>
          <cell r="BF17" t="e">
            <v>#VALUE!</v>
          </cell>
          <cell r="BG17"/>
          <cell r="BH17"/>
          <cell r="BI17"/>
        </row>
        <row r="18">
          <cell r="E18">
            <v>100338058856</v>
          </cell>
          <cell r="F18" t="str">
            <v>MAINT - 414FIL - Retirement of Idle poles and other facilities pole DU1-2176</v>
          </cell>
          <cell r="G18" t="str">
            <v>ALABANG-ZAPOTE FILINVEST CORPORATE CITY ALABANG MUNTINLUPA</v>
          </cell>
          <cell r="H18" t="str">
            <v>MUNTINLUPA CITY</v>
          </cell>
          <cell r="I18" t="str">
            <v>PARAÑAQUE</v>
          </cell>
          <cell r="J18" t="str">
            <v xml:space="preserve">for permit on Feb. 22, 2023; no feed back; permit lapsed (03-08-23); </v>
          </cell>
          <cell r="K18" t="str">
            <v>W/O ISSUE</v>
          </cell>
          <cell r="L18" t="str">
            <v>ECOM</v>
          </cell>
          <cell r="M18" t="str">
            <v>SCHED</v>
          </cell>
          <cell r="N18" t="str">
            <v>Ronilo Gange Jr.</v>
          </cell>
          <cell r="O18">
            <v>12.8467</v>
          </cell>
          <cell r="P18" t="e">
            <v>#N/A</v>
          </cell>
          <cell r="Q18">
            <v>0</v>
          </cell>
          <cell r="R18" t="str">
            <v>RETIREMENT OF IDLE FACILITES</v>
          </cell>
          <cell r="S18">
            <v>12290.71</v>
          </cell>
          <cell r="T18">
            <v>11929.02</v>
          </cell>
          <cell r="U18"/>
          <cell r="V18">
            <v>0</v>
          </cell>
          <cell r="W18">
            <v>44383.022916666669</v>
          </cell>
          <cell r="X18">
            <v>44383.367361111108</v>
          </cell>
          <cell r="Y18">
            <v>44473</v>
          </cell>
          <cell r="Z18"/>
          <cell r="AA18"/>
          <cell r="AB18"/>
          <cell r="AC18">
            <v>-44383.022916666669</v>
          </cell>
          <cell r="AD18">
            <v>-44383.367361111108</v>
          </cell>
          <cell r="AE18">
            <v>0</v>
          </cell>
          <cell r="AF18" t="e">
            <v>#N/A</v>
          </cell>
          <cell r="AG18" t="e">
            <v>#N/A</v>
          </cell>
          <cell r="AH18">
            <v>44433.022916666669</v>
          </cell>
          <cell r="AI18" t="e">
            <v>#N/A</v>
          </cell>
          <cell r="AJ18">
            <v>0</v>
          </cell>
          <cell r="AK18" t="e">
            <v>#N/A</v>
          </cell>
          <cell r="AL18">
            <v>36</v>
          </cell>
          <cell r="AM18" t="e">
            <v>#N/A</v>
          </cell>
          <cell r="AN18" t="e">
            <v>#N/A</v>
          </cell>
          <cell r="AO18" t="e">
            <v>#N/A</v>
          </cell>
          <cell r="AP18">
            <v>60</v>
          </cell>
          <cell r="AQ18">
            <v>57</v>
          </cell>
          <cell r="AR18">
            <v>52</v>
          </cell>
          <cell r="AS18">
            <v>60</v>
          </cell>
          <cell r="AT18">
            <v>45884</v>
          </cell>
          <cell r="AU18"/>
          <cell r="AV18"/>
          <cell r="AW18"/>
          <cell r="AX18"/>
          <cell r="AY18"/>
          <cell r="AZ18"/>
          <cell r="BA18"/>
          <cell r="BB18"/>
          <cell r="BC18"/>
          <cell r="BD18"/>
          <cell r="BE18">
            <v>15</v>
          </cell>
          <cell r="BF18">
            <v>0</v>
          </cell>
          <cell r="BG18"/>
          <cell r="BH18"/>
          <cell r="BI18"/>
        </row>
        <row r="19">
          <cell r="E19" t="str">
            <v>X21062562359</v>
          </cell>
          <cell r="F19" t="str">
            <v>NO BIA, INC.</v>
          </cell>
          <cell r="G19" t="str">
            <v>LANGKA, FTI CPD, TAGUIG CITY</v>
          </cell>
          <cell r="H19" t="str">
            <v>TAGUIG CITY</v>
          </cell>
          <cell r="I19" t="str">
            <v>PARAÑAQUE</v>
          </cell>
          <cell r="J19" t="str">
            <v>for cancellation, 1/11-transferred to other vendors, 2-22 same remarks</v>
          </cell>
          <cell r="K19" t="str">
            <v>W/ ISSUE</v>
          </cell>
          <cell r="L19" t="str">
            <v>VJC</v>
          </cell>
          <cell r="M19" t="str">
            <v>CAN</v>
          </cell>
          <cell r="N19" t="str">
            <v>Jemuel Peralta</v>
          </cell>
          <cell r="O19">
            <v>98.170000000000016</v>
          </cell>
          <cell r="P19" t="e">
            <v>#N/A</v>
          </cell>
          <cell r="Q19">
            <v>0</v>
          </cell>
          <cell r="R19" t="str">
            <v>TERMINATION</v>
          </cell>
          <cell r="S19">
            <v>98826.44</v>
          </cell>
          <cell r="T19">
            <v>80129.87</v>
          </cell>
          <cell r="U19"/>
          <cell r="V19">
            <v>0</v>
          </cell>
          <cell r="W19">
            <v>44384.443749999999</v>
          </cell>
          <cell r="X19">
            <v>44390</v>
          </cell>
          <cell r="Y19">
            <v>44386</v>
          </cell>
          <cell r="Z19"/>
          <cell r="AA19" t="str">
            <v>CAN</v>
          </cell>
          <cell r="AB19"/>
          <cell r="AC19" t="e">
            <v>#VALUE!</v>
          </cell>
          <cell r="AD19" t="e">
            <v>#VALUE!</v>
          </cell>
          <cell r="AE19" t="e">
            <v>#VALUE!</v>
          </cell>
          <cell r="AF19" t="e">
            <v>#N/A</v>
          </cell>
          <cell r="AG19" t="e">
            <v>#N/A</v>
          </cell>
          <cell r="AH19">
            <v>44434.443749999999</v>
          </cell>
          <cell r="AI19" t="e">
            <v>#VALUE!</v>
          </cell>
          <cell r="AJ19" t="e">
            <v>#VALUE!</v>
          </cell>
          <cell r="AK19" t="e">
            <v>#N/A</v>
          </cell>
          <cell r="AL19">
            <v>36</v>
          </cell>
          <cell r="AM19" t="e">
            <v>#N/A</v>
          </cell>
          <cell r="AN19" t="e">
            <v>#N/A</v>
          </cell>
          <cell r="AO19" t="e">
            <v>#N/A</v>
          </cell>
          <cell r="AP19">
            <v>60</v>
          </cell>
          <cell r="AQ19">
            <v>57</v>
          </cell>
          <cell r="AR19">
            <v>52</v>
          </cell>
          <cell r="AS19" t="e">
            <v>#VALUE!</v>
          </cell>
          <cell r="AT19" t="str">
            <v/>
          </cell>
          <cell r="AU19"/>
          <cell r="AV19"/>
          <cell r="AW19"/>
          <cell r="AX19"/>
          <cell r="AY19"/>
          <cell r="AZ19"/>
          <cell r="BA19"/>
          <cell r="BB19"/>
          <cell r="BC19"/>
          <cell r="BD19"/>
          <cell r="BE19" t="e">
            <v>#VALUE!</v>
          </cell>
          <cell r="BF19" t="e">
            <v>#VALUE!</v>
          </cell>
          <cell r="BG19"/>
          <cell r="BH19"/>
          <cell r="BI19"/>
        </row>
        <row r="20">
          <cell r="E20">
            <v>100338058959</v>
          </cell>
          <cell r="F20" t="str">
            <v>MAINT - 414FIL - Retirement of Idle poles and other facilities pole DU1-2307 &amp; DU1-2308</v>
          </cell>
          <cell r="G20" t="str">
            <v>MALACCA LANE FILINVEST CORPORATE CITY ALABANG MUNTINLUPA</v>
          </cell>
          <cell r="H20" t="str">
            <v>MUNTINLUPA CITY</v>
          </cell>
          <cell r="I20" t="str">
            <v>PARAÑAQUE</v>
          </cell>
          <cell r="J20" t="str">
            <v>w/ pole attachments</v>
          </cell>
          <cell r="K20" t="str">
            <v>W/ ISSUE</v>
          </cell>
          <cell r="L20" t="str">
            <v>ECOM</v>
          </cell>
          <cell r="M20" t="str">
            <v>SCHED</v>
          </cell>
          <cell r="N20" t="str">
            <v>Ronilo Gange Jr.</v>
          </cell>
          <cell r="O20">
            <v>21.721399999999996</v>
          </cell>
          <cell r="P20" t="e">
            <v>#N/A</v>
          </cell>
          <cell r="Q20">
            <v>0</v>
          </cell>
          <cell r="R20" t="str">
            <v>RETIREMENT OF IDLE FACILITES</v>
          </cell>
          <cell r="S20">
            <v>22830.98</v>
          </cell>
          <cell r="T20">
            <v>22427.35</v>
          </cell>
          <cell r="U20"/>
          <cell r="V20">
            <v>0</v>
          </cell>
          <cell r="W20">
            <v>44385.367361111108</v>
          </cell>
          <cell r="X20">
            <v>44390.581944444442</v>
          </cell>
          <cell r="Y20">
            <v>44473</v>
          </cell>
          <cell r="Z20"/>
          <cell r="AA20"/>
          <cell r="AB20"/>
          <cell r="AC20">
            <v>-44385.367361111108</v>
          </cell>
          <cell r="AD20">
            <v>-44390.581944444442</v>
          </cell>
          <cell r="AE20">
            <v>0</v>
          </cell>
          <cell r="AF20" t="e">
            <v>#N/A</v>
          </cell>
          <cell r="AG20" t="e">
            <v>#N/A</v>
          </cell>
          <cell r="AH20">
            <v>44435.367361111108</v>
          </cell>
          <cell r="AI20" t="e">
            <v>#N/A</v>
          </cell>
          <cell r="AJ20">
            <v>0</v>
          </cell>
          <cell r="AK20" t="e">
            <v>#N/A</v>
          </cell>
          <cell r="AL20">
            <v>36</v>
          </cell>
          <cell r="AM20" t="e">
            <v>#N/A</v>
          </cell>
          <cell r="AN20" t="e">
            <v>#N/A</v>
          </cell>
          <cell r="AO20" t="e">
            <v>#N/A</v>
          </cell>
          <cell r="AP20">
            <v>60</v>
          </cell>
          <cell r="AQ20">
            <v>57</v>
          </cell>
          <cell r="AR20">
            <v>52</v>
          </cell>
          <cell r="AS20">
            <v>60</v>
          </cell>
          <cell r="AT20">
            <v>45884</v>
          </cell>
          <cell r="AU20"/>
          <cell r="AV20"/>
          <cell r="AW20"/>
          <cell r="AX20"/>
          <cell r="AY20"/>
          <cell r="AZ20"/>
          <cell r="BA20"/>
          <cell r="BB20"/>
          <cell r="BC20"/>
          <cell r="BD20"/>
          <cell r="BE20">
            <v>15</v>
          </cell>
          <cell r="BF20">
            <v>0</v>
          </cell>
          <cell r="BG20"/>
          <cell r="BH20"/>
          <cell r="BI20"/>
        </row>
        <row r="21">
          <cell r="E21">
            <v>100338059056</v>
          </cell>
          <cell r="F21" t="str">
            <v xml:space="preserve">MAINT - 414FIL - Retirement of Idle poles and other facilities pole DT1-2353 &amp; DT1-2180 </v>
          </cell>
          <cell r="G21" t="str">
            <v>PARKWAY FILINVEST CORPORATE CITY ALABANG MUNTINLUPA</v>
          </cell>
          <cell r="H21" t="str">
            <v>MUNTINLUPA CITY</v>
          </cell>
          <cell r="I21" t="str">
            <v>PARAÑAQUE</v>
          </cell>
          <cell r="J21" t="str">
            <v xml:space="preserve">for permit on Feb. 22, 2023; no feed back; permit lapsed (03-08-23); </v>
          </cell>
          <cell r="K21" t="str">
            <v>W/O ISSUE</v>
          </cell>
          <cell r="L21" t="str">
            <v>ECOM</v>
          </cell>
          <cell r="M21" t="str">
            <v>SCHED</v>
          </cell>
          <cell r="N21" t="str">
            <v>Ronilo Gange Jr.</v>
          </cell>
          <cell r="O21">
            <v>26.557399999999994</v>
          </cell>
          <cell r="P21" t="e">
            <v>#N/A</v>
          </cell>
          <cell r="Q21">
            <v>0</v>
          </cell>
          <cell r="R21" t="str">
            <v>RETIREMENT OF IDLE FACILITES</v>
          </cell>
          <cell r="S21">
            <v>26074.07</v>
          </cell>
          <cell r="T21">
            <v>25670.439999999995</v>
          </cell>
          <cell r="U21"/>
          <cell r="V21">
            <v>0</v>
          </cell>
          <cell r="W21">
            <v>44404.538194444445</v>
          </cell>
          <cell r="X21">
            <v>44406.377083333333</v>
          </cell>
          <cell r="Y21">
            <v>44473</v>
          </cell>
          <cell r="Z21"/>
          <cell r="AA21"/>
          <cell r="AB21"/>
          <cell r="AC21">
            <v>-44404.538194444445</v>
          </cell>
          <cell r="AD21">
            <v>-44406.377083333333</v>
          </cell>
          <cell r="AE21">
            <v>0</v>
          </cell>
          <cell r="AF21" t="e">
            <v>#N/A</v>
          </cell>
          <cell r="AG21" t="e">
            <v>#N/A</v>
          </cell>
          <cell r="AH21">
            <v>44454.538194444445</v>
          </cell>
          <cell r="AI21" t="e">
            <v>#N/A</v>
          </cell>
          <cell r="AJ21">
            <v>0</v>
          </cell>
          <cell r="AK21" t="e">
            <v>#N/A</v>
          </cell>
          <cell r="AL21">
            <v>36</v>
          </cell>
          <cell r="AM21" t="e">
            <v>#N/A</v>
          </cell>
          <cell r="AN21" t="e">
            <v>#N/A</v>
          </cell>
          <cell r="AO21" t="e">
            <v>#N/A</v>
          </cell>
          <cell r="AP21">
            <v>60</v>
          </cell>
          <cell r="AQ21">
            <v>57</v>
          </cell>
          <cell r="AR21">
            <v>52</v>
          </cell>
          <cell r="AS21">
            <v>60</v>
          </cell>
          <cell r="AT21">
            <v>45884</v>
          </cell>
          <cell r="AU21"/>
          <cell r="AV21"/>
          <cell r="AW21"/>
          <cell r="AX21"/>
          <cell r="AY21"/>
          <cell r="AZ21"/>
          <cell r="BA21"/>
          <cell r="BB21"/>
          <cell r="BC21"/>
          <cell r="BD21"/>
          <cell r="BE21">
            <v>15</v>
          </cell>
          <cell r="BF21">
            <v>0</v>
          </cell>
          <cell r="BG21"/>
          <cell r="BH21"/>
          <cell r="BI21"/>
        </row>
        <row r="22">
          <cell r="E22">
            <v>100338058517</v>
          </cell>
          <cell r="F22" t="str">
            <v>MAINT - 414FIL - Retirement of Idle poles &amp; facilities P# DU1-2173,DU1-2282,DU1-2172,NPT</v>
          </cell>
          <cell r="G22" t="str">
            <v>MANDARIN PLEASANT VILL BAYANAN MUNTINLUPA</v>
          </cell>
          <cell r="H22" t="str">
            <v>MUNTINLUPA CITY</v>
          </cell>
          <cell r="I22" t="str">
            <v>PARAÑAQUE</v>
          </cell>
          <cell r="J22" t="str">
            <v>w/ pole attachments</v>
          </cell>
          <cell r="K22" t="str">
            <v>W/ ISSUE</v>
          </cell>
          <cell r="L22" t="str">
            <v>ECOM</v>
          </cell>
          <cell r="M22" t="str">
            <v>SCHED</v>
          </cell>
          <cell r="N22" t="str">
            <v>Ronilo Gange Jr.</v>
          </cell>
          <cell r="O22">
            <v>44.54</v>
          </cell>
          <cell r="P22" t="e">
            <v>#N/A</v>
          </cell>
          <cell r="Q22">
            <v>0</v>
          </cell>
          <cell r="R22" t="str">
            <v>RETIREMENT OF IDLE FACILITES</v>
          </cell>
          <cell r="S22">
            <v>41109.69</v>
          </cell>
          <cell r="T22">
            <v>40614.53</v>
          </cell>
          <cell r="U22"/>
          <cell r="V22">
            <v>0</v>
          </cell>
          <cell r="W22">
            <v>44414</v>
          </cell>
          <cell r="X22">
            <v>44417.420138888891</v>
          </cell>
          <cell r="Y22">
            <v>44473</v>
          </cell>
          <cell r="Z22"/>
          <cell r="AA22"/>
          <cell r="AB22"/>
          <cell r="AC22">
            <v>-44414</v>
          </cell>
          <cell r="AD22">
            <v>-44417.420138888891</v>
          </cell>
          <cell r="AE22">
            <v>0</v>
          </cell>
          <cell r="AF22" t="e">
            <v>#N/A</v>
          </cell>
          <cell r="AG22" t="e">
            <v>#N/A</v>
          </cell>
          <cell r="AH22">
            <v>44464</v>
          </cell>
          <cell r="AI22" t="e">
            <v>#N/A</v>
          </cell>
          <cell r="AJ22">
            <v>0</v>
          </cell>
          <cell r="AK22" t="e">
            <v>#N/A</v>
          </cell>
          <cell r="AL22">
            <v>36</v>
          </cell>
          <cell r="AM22" t="e">
            <v>#N/A</v>
          </cell>
          <cell r="AN22" t="e">
            <v>#N/A</v>
          </cell>
          <cell r="AO22" t="e">
            <v>#N/A</v>
          </cell>
          <cell r="AP22">
            <v>60</v>
          </cell>
          <cell r="AQ22">
            <v>57</v>
          </cell>
          <cell r="AR22">
            <v>52</v>
          </cell>
          <cell r="AS22">
            <v>60</v>
          </cell>
          <cell r="AT22">
            <v>45884</v>
          </cell>
          <cell r="AU22"/>
          <cell r="AV22"/>
          <cell r="AW22"/>
          <cell r="AX22"/>
          <cell r="AY22"/>
          <cell r="AZ22"/>
          <cell r="BA22"/>
          <cell r="BB22"/>
          <cell r="BC22"/>
          <cell r="BD22"/>
          <cell r="BE22">
            <v>15</v>
          </cell>
          <cell r="BF22">
            <v>0</v>
          </cell>
          <cell r="BG22"/>
          <cell r="BH22"/>
          <cell r="BI22"/>
        </row>
        <row r="23">
          <cell r="E23">
            <v>100338058622</v>
          </cell>
          <cell r="F23" t="str">
            <v>MAINT - 414FIL - Retirement of Idle poles and other facilities pole DU1-0002-T &amp; DU1-2172-B</v>
          </cell>
          <cell r="G23" t="str">
            <v>MANDARIN PLEASANT VILL BAYANAN MUNTINLUPA</v>
          </cell>
          <cell r="H23" t="str">
            <v>MUNTINLUPA CITY</v>
          </cell>
          <cell r="I23" t="str">
            <v>PARAÑAQUE</v>
          </cell>
          <cell r="J23" t="str">
            <v>w/ pole attachments</v>
          </cell>
          <cell r="K23" t="str">
            <v>W/ ISSUE</v>
          </cell>
          <cell r="L23" t="str">
            <v>ECOM</v>
          </cell>
          <cell r="M23" t="str">
            <v>SCHED</v>
          </cell>
          <cell r="N23" t="str">
            <v>Ronilo Gange Jr.</v>
          </cell>
          <cell r="O23">
            <v>11.987300000000001</v>
          </cell>
          <cell r="P23" t="e">
            <v>#N/A</v>
          </cell>
          <cell r="Q23">
            <v>0</v>
          </cell>
          <cell r="R23" t="str">
            <v>RETIREMENT OF IDLE FACILITES</v>
          </cell>
          <cell r="S23">
            <v>24337.19</v>
          </cell>
          <cell r="T23">
            <v>23777.68</v>
          </cell>
          <cell r="U23"/>
          <cell r="V23">
            <v>0</v>
          </cell>
          <cell r="W23">
            <v>44414.660416666666</v>
          </cell>
          <cell r="X23">
            <v>44417.42083333333</v>
          </cell>
          <cell r="Y23">
            <v>44473</v>
          </cell>
          <cell r="Z23"/>
          <cell r="AA23"/>
          <cell r="AB23"/>
          <cell r="AC23">
            <v>-44414.660416666666</v>
          </cell>
          <cell r="AD23">
            <v>-44417.42083333333</v>
          </cell>
          <cell r="AE23">
            <v>0</v>
          </cell>
          <cell r="AF23" t="e">
            <v>#N/A</v>
          </cell>
          <cell r="AG23" t="e">
            <v>#N/A</v>
          </cell>
          <cell r="AH23">
            <v>44464.660416666666</v>
          </cell>
          <cell r="AI23" t="e">
            <v>#N/A</v>
          </cell>
          <cell r="AJ23">
            <v>0</v>
          </cell>
          <cell r="AK23" t="e">
            <v>#N/A</v>
          </cell>
          <cell r="AL23">
            <v>36</v>
          </cell>
          <cell r="AM23" t="e">
            <v>#N/A</v>
          </cell>
          <cell r="AN23" t="e">
            <v>#N/A</v>
          </cell>
          <cell r="AO23" t="e">
            <v>#N/A</v>
          </cell>
          <cell r="AP23">
            <v>60</v>
          </cell>
          <cell r="AQ23">
            <v>57</v>
          </cell>
          <cell r="AR23">
            <v>52</v>
          </cell>
          <cell r="AS23">
            <v>60</v>
          </cell>
          <cell r="AT23">
            <v>45884</v>
          </cell>
          <cell r="AU23"/>
          <cell r="AV23"/>
          <cell r="AW23"/>
          <cell r="AX23"/>
          <cell r="AY23"/>
          <cell r="AZ23"/>
          <cell r="BA23"/>
          <cell r="BB23"/>
          <cell r="BC23"/>
          <cell r="BD23"/>
          <cell r="BE23">
            <v>15</v>
          </cell>
          <cell r="BF23">
            <v>0</v>
          </cell>
          <cell r="BG23"/>
          <cell r="BH23"/>
          <cell r="BI23"/>
        </row>
        <row r="24">
          <cell r="E24" t="str">
            <v>P2106111928</v>
          </cell>
          <cell r="F24" t="str">
            <v>MAINT 43XD Loadsplit [037150|WA196961|CX7-0436||]
Install 1-50kVA DT on pole CX7-0434</v>
          </cell>
          <cell r="G24" t="str">
            <v>KASOY DO?A MANUELA SUBD PH 4-A PAMPLONA III LAS PINAS CITY</v>
          </cell>
          <cell r="H24" t="str">
            <v>LAS PIÑAS CITY</v>
          </cell>
          <cell r="I24" t="str">
            <v>PARAÑAQUE</v>
          </cell>
          <cell r="J24" t="str">
            <v>for confirmation; crew survey of C1</v>
          </cell>
          <cell r="K24" t="str">
            <v>W/O ISSUE</v>
          </cell>
          <cell r="L24" t="str">
            <v>ECOM</v>
          </cell>
          <cell r="M24" t="str">
            <v>SCHED</v>
          </cell>
          <cell r="N24" t="str">
            <v>Ronilo Gange Jr.</v>
          </cell>
          <cell r="O24">
            <v>48.498100000000008</v>
          </cell>
          <cell r="P24" t="e">
            <v>#N/A</v>
          </cell>
          <cell r="Q24">
            <v>0</v>
          </cell>
          <cell r="R24" t="str">
            <v>OLDT</v>
          </cell>
          <cell r="S24">
            <v>193888.88</v>
          </cell>
          <cell r="T24">
            <v>42701.27</v>
          </cell>
          <cell r="U24"/>
          <cell r="V24">
            <v>0</v>
          </cell>
          <cell r="W24">
            <v>44418.663194444445</v>
          </cell>
          <cell r="X24">
            <v>44421.538888888892</v>
          </cell>
          <cell r="Y24">
            <v>44422</v>
          </cell>
          <cell r="Z24"/>
          <cell r="AA24"/>
          <cell r="AB24"/>
          <cell r="AC24">
            <v>-44418.663194444445</v>
          </cell>
          <cell r="AD24">
            <v>-44421.538888888892</v>
          </cell>
          <cell r="AE24">
            <v>0</v>
          </cell>
          <cell r="AF24" t="e">
            <v>#N/A</v>
          </cell>
          <cell r="AG24" t="e">
            <v>#N/A</v>
          </cell>
          <cell r="AH24">
            <v>44468.663194444445</v>
          </cell>
          <cell r="AI24" t="e">
            <v>#N/A</v>
          </cell>
          <cell r="AJ24">
            <v>0</v>
          </cell>
          <cell r="AK24" t="e">
            <v>#N/A</v>
          </cell>
          <cell r="AL24">
            <v>36</v>
          </cell>
          <cell r="AM24" t="e">
            <v>#N/A</v>
          </cell>
          <cell r="AN24" t="e">
            <v>#N/A</v>
          </cell>
          <cell r="AO24" t="e">
            <v>#N/A</v>
          </cell>
          <cell r="AP24">
            <v>60</v>
          </cell>
          <cell r="AQ24">
            <v>57</v>
          </cell>
          <cell r="AR24">
            <v>52</v>
          </cell>
          <cell r="AS24">
            <v>60</v>
          </cell>
          <cell r="AT24">
            <v>45884</v>
          </cell>
          <cell r="AU24"/>
          <cell r="AV24"/>
          <cell r="AW24"/>
          <cell r="AX24"/>
          <cell r="AY24"/>
          <cell r="AZ24"/>
          <cell r="BA24"/>
          <cell r="BB24"/>
          <cell r="BC24"/>
          <cell r="BD24"/>
          <cell r="BE24">
            <v>15</v>
          </cell>
          <cell r="BF24">
            <v>0</v>
          </cell>
          <cell r="BG24"/>
          <cell r="BH24"/>
          <cell r="BI24"/>
        </row>
        <row r="25">
          <cell r="E25" t="str">
            <v>P2007000361</v>
          </cell>
          <cell r="F25" t="str">
            <v>MAINT Load-Split 086298/WA350686/100KVA; 
Inst Addl 1-75kVA DT on pole B8-6252 (new pole)</v>
          </cell>
          <cell r="G25" t="str">
            <v>DIRECTO ZONE 2 SIGNAL VILLAGE TAGUIG CITY</v>
          </cell>
          <cell r="H25" t="str">
            <v>TAGUIG CITY</v>
          </cell>
          <cell r="I25" t="str">
            <v>PARAÑAQUE</v>
          </cell>
          <cell r="J25" t="str">
            <v>for survey with QI, refer to design</v>
          </cell>
          <cell r="K25" t="str">
            <v>W/ ISSUE</v>
          </cell>
          <cell r="L25" t="str">
            <v>OPS</v>
          </cell>
          <cell r="M25" t="str">
            <v>FCOMP</v>
          </cell>
          <cell r="N25" t="str">
            <v>Dean Carl Borjal</v>
          </cell>
          <cell r="O25">
            <v>0</v>
          </cell>
          <cell r="P25">
            <v>9.77</v>
          </cell>
          <cell r="Q25">
            <v>0</v>
          </cell>
          <cell r="R25" t="str">
            <v>OLDT</v>
          </cell>
          <cell r="S25">
            <v>195433.93</v>
          </cell>
          <cell r="T25">
            <v>25772.589999999997</v>
          </cell>
          <cell r="U25"/>
          <cell r="V25">
            <v>0</v>
          </cell>
          <cell r="W25">
            <v>44437.966666666667</v>
          </cell>
          <cell r="X25">
            <v>44441.4375</v>
          </cell>
          <cell r="Y25">
            <v>44454</v>
          </cell>
          <cell r="Z25"/>
          <cell r="AA25">
            <v>45735</v>
          </cell>
          <cell r="AB25"/>
          <cell r="AC25">
            <v>1297.0333333333328</v>
          </cell>
          <cell r="AD25">
            <v>1293.5625</v>
          </cell>
          <cell r="AE25">
            <v>-45735</v>
          </cell>
          <cell r="AF25">
            <v>44456.740860215054</v>
          </cell>
          <cell r="AG25">
            <v>44465.547311827955</v>
          </cell>
          <cell r="AH25">
            <v>44487.966666666667</v>
          </cell>
          <cell r="AI25">
            <v>44.675592592592579</v>
          </cell>
          <cell r="AJ25">
            <v>-762.25</v>
          </cell>
          <cell r="AK25">
            <v>20</v>
          </cell>
          <cell r="AL25">
            <v>36</v>
          </cell>
          <cell r="AM25">
            <v>21.774193548387096</v>
          </cell>
          <cell r="AN25">
            <v>27.58064516129032</v>
          </cell>
          <cell r="AO25">
            <v>18.774193548387096</v>
          </cell>
          <cell r="AP25">
            <v>60</v>
          </cell>
          <cell r="AQ25">
            <v>57</v>
          </cell>
          <cell r="AR25">
            <v>52</v>
          </cell>
          <cell r="AS25">
            <v>45795</v>
          </cell>
          <cell r="AT25">
            <v>149</v>
          </cell>
          <cell r="AU25"/>
          <cell r="AV25"/>
          <cell r="AW25"/>
          <cell r="AX25"/>
          <cell r="AY25"/>
          <cell r="AZ25"/>
          <cell r="BA25"/>
          <cell r="BB25"/>
          <cell r="BC25" t="str">
            <v>NO COC</v>
          </cell>
          <cell r="BD25"/>
          <cell r="BE25">
            <v>45750</v>
          </cell>
          <cell r="BF25" t="e">
            <v>#VALUE!</v>
          </cell>
          <cell r="BG25"/>
          <cell r="BH25"/>
          <cell r="BI25"/>
        </row>
        <row r="26">
          <cell r="E26" t="str">
            <v>R20784640</v>
          </cell>
          <cell r="F26" t="str">
            <v>ALLANIQUE REALTY DEVT CORP</v>
          </cell>
          <cell r="G26" t="str">
            <v>L. ALLANIQUE, BARANGAY VILL, PARANAQUE</v>
          </cell>
          <cell r="H26" t="str">
            <v>PARAÑAQUE CITY</v>
          </cell>
          <cell r="I26" t="str">
            <v>PARAÑAQUE</v>
          </cell>
          <cell r="J26" t="str">
            <v>customer refuse on location of pole digging 5/20/2025
for BC coordiantion on WO cancellation 2/15
re-surveyed 07/17/2024
to install pole in-front of existing and use small aleyarm as support</v>
          </cell>
          <cell r="K26" t="str">
            <v>(R) W/O ISSUE</v>
          </cell>
          <cell r="L26" t="str">
            <v>CHALLENGER</v>
          </cell>
          <cell r="M26" t="str">
            <v>SCHED</v>
          </cell>
          <cell r="N26" t="str">
            <v>Isan Carlo Lazaro</v>
          </cell>
          <cell r="O26">
            <v>85.05</v>
          </cell>
          <cell r="P26">
            <v>23.26</v>
          </cell>
          <cell r="Q26">
            <v>0</v>
          </cell>
          <cell r="R26" t="str">
            <v>RELOC</v>
          </cell>
          <cell r="S26">
            <v>94979.94</v>
          </cell>
          <cell r="T26">
            <v>33678.6</v>
          </cell>
          <cell r="U26"/>
          <cell r="V26">
            <v>0</v>
          </cell>
          <cell r="W26">
            <v>44463.62777777778</v>
          </cell>
          <cell r="X26">
            <v>44469</v>
          </cell>
          <cell r="Y26">
            <v>44469</v>
          </cell>
          <cell r="Z26"/>
          <cell r="AA26"/>
          <cell r="AB26"/>
          <cell r="AC26">
            <v>-44463.62777777778</v>
          </cell>
          <cell r="AD26">
            <v>-44469</v>
          </cell>
          <cell r="AE26">
            <v>0</v>
          </cell>
          <cell r="AF26">
            <v>44482.401971326166</v>
          </cell>
          <cell r="AG26">
            <v>44491.208422939068</v>
          </cell>
          <cell r="AH26">
            <v>44513.62777777778</v>
          </cell>
          <cell r="AI26">
            <v>-1531.5249567901233</v>
          </cell>
          <cell r="AJ26">
            <v>0</v>
          </cell>
          <cell r="AK26">
            <v>20</v>
          </cell>
          <cell r="AL26">
            <v>36</v>
          </cell>
          <cell r="AM26">
            <v>21.774193548387096</v>
          </cell>
          <cell r="AN26">
            <v>27.58064516129032</v>
          </cell>
          <cell r="AO26">
            <v>18.774193548387096</v>
          </cell>
          <cell r="AP26">
            <v>60</v>
          </cell>
          <cell r="AQ26">
            <v>57</v>
          </cell>
          <cell r="AR26">
            <v>52</v>
          </cell>
          <cell r="AS26">
            <v>60</v>
          </cell>
          <cell r="AT26">
            <v>45884</v>
          </cell>
          <cell r="AU26"/>
          <cell r="AV26"/>
          <cell r="AW26"/>
          <cell r="AX26"/>
          <cell r="AY26"/>
          <cell r="AZ26"/>
          <cell r="BA26"/>
          <cell r="BB26"/>
          <cell r="BC26"/>
          <cell r="BD26"/>
          <cell r="BE26">
            <v>15</v>
          </cell>
          <cell r="BF26">
            <v>0</v>
          </cell>
          <cell r="BG26"/>
          <cell r="BH26"/>
          <cell r="BI26"/>
        </row>
        <row r="27">
          <cell r="E27" t="str">
            <v>R19617176</v>
          </cell>
          <cell r="F27" t="str">
            <v>OFFICE OF CONGRESSMAN STRIKE B. REVILLA,</v>
          </cell>
          <cell r="G27" t="str">
            <v>GEN. EMILIO AGUINALDO, PANAPAAN VI, BACOOR</v>
          </cell>
          <cell r="H27" t="str">
            <v>BACOOR CITY</v>
          </cell>
          <cell r="I27" t="str">
            <v>DASMA</v>
          </cell>
          <cell r="J27" t="str">
            <v>Job 3 for SSP/liveline, Job 4 with telco for email to FA, Job 5 for survey live line, Task 10 with issue on hukay, request assistance bacoor, job 7 for PAI sched;</v>
          </cell>
          <cell r="K27" t="str">
            <v>W/ ISSUE</v>
          </cell>
          <cell r="L27" t="str">
            <v>AVECO</v>
          </cell>
          <cell r="M27" t="str">
            <v>SCHED</v>
          </cell>
          <cell r="N27" t="str">
            <v>Ronilo Gange Jr.</v>
          </cell>
          <cell r="O27">
            <v>1133.2283999999993</v>
          </cell>
          <cell r="P27">
            <v>1795.22</v>
          </cell>
          <cell r="Q27">
            <v>0</v>
          </cell>
          <cell r="R27" t="str">
            <v>RELOC</v>
          </cell>
          <cell r="S27">
            <v>1921072.21</v>
          </cell>
          <cell r="T27">
            <v>821316.27</v>
          </cell>
          <cell r="U27"/>
          <cell r="V27">
            <v>0</v>
          </cell>
          <cell r="W27">
            <v>44475.811805555553</v>
          </cell>
          <cell r="X27">
            <v>44481</v>
          </cell>
          <cell r="Y27">
            <v>44482</v>
          </cell>
          <cell r="Z27"/>
          <cell r="AA27"/>
          <cell r="AB27"/>
          <cell r="AC27">
            <v>-44475.811805555553</v>
          </cell>
          <cell r="AD27">
            <v>-44481</v>
          </cell>
          <cell r="AE27">
            <v>0</v>
          </cell>
          <cell r="AF27">
            <v>44502.287788088302</v>
          </cell>
          <cell r="AG27">
            <v>44513.148050097036</v>
          </cell>
          <cell r="AH27">
            <v>44525.811805555553</v>
          </cell>
          <cell r="AI27">
            <v>-1131.6623226080246</v>
          </cell>
          <cell r="AJ27">
            <v>0</v>
          </cell>
          <cell r="AK27">
            <v>50</v>
          </cell>
          <cell r="AL27">
            <v>36</v>
          </cell>
          <cell r="AM27">
            <v>29.475982532751093</v>
          </cell>
          <cell r="AN27">
            <v>37.336244541484717</v>
          </cell>
          <cell r="AO27">
            <v>26.475982532751093</v>
          </cell>
          <cell r="AP27">
            <v>60</v>
          </cell>
          <cell r="AQ27">
            <v>57</v>
          </cell>
          <cell r="AR27">
            <v>52</v>
          </cell>
          <cell r="AS27">
            <v>60</v>
          </cell>
          <cell r="AT27">
            <v>45884</v>
          </cell>
          <cell r="AU27"/>
          <cell r="AV27"/>
          <cell r="AW27"/>
          <cell r="AX27"/>
          <cell r="AY27"/>
          <cell r="AZ27"/>
          <cell r="BA27"/>
          <cell r="BB27"/>
          <cell r="BC27"/>
          <cell r="BD27"/>
          <cell r="BE27">
            <v>15</v>
          </cell>
          <cell r="BF27">
            <v>0</v>
          </cell>
          <cell r="BG27"/>
          <cell r="BH27"/>
          <cell r="BI27"/>
        </row>
        <row r="28">
          <cell r="E28" t="str">
            <v>X21083519494</v>
          </cell>
          <cell r="F28" t="str">
            <v>SEVEN TALL TREES EVENTS, INC.</v>
          </cell>
          <cell r="G28" t="str">
            <v>ASEANA, ASEANA BUSINESS PARK, PARANAQUE</v>
          </cell>
          <cell r="H28" t="str">
            <v>PARAÑAQUE CITY</v>
          </cell>
          <cell r="I28" t="str">
            <v>PARAÑAQUE</v>
          </cell>
          <cell r="J28" t="str">
            <v>for permit re application 2/15</v>
          </cell>
          <cell r="K28" t="str">
            <v>W/ ISSUE</v>
          </cell>
          <cell r="L28" t="str">
            <v>CHALLENGER</v>
          </cell>
          <cell r="M28" t="str">
            <v>CAN</v>
          </cell>
          <cell r="N28" t="str">
            <v>Jemuel Peralta</v>
          </cell>
          <cell r="O28">
            <v>97.660000000000011</v>
          </cell>
          <cell r="P28" t="e">
            <v>#N/A</v>
          </cell>
          <cell r="Q28">
            <v>0</v>
          </cell>
          <cell r="R28" t="str">
            <v>TERMINATION</v>
          </cell>
          <cell r="S28">
            <v>87040.66</v>
          </cell>
          <cell r="T28">
            <v>73733.14</v>
          </cell>
          <cell r="U28"/>
          <cell r="V28">
            <v>0</v>
          </cell>
          <cell r="W28">
            <v>44482.689583333333</v>
          </cell>
          <cell r="X28">
            <v>44484</v>
          </cell>
          <cell r="Y28">
            <v>44489</v>
          </cell>
          <cell r="Z28"/>
          <cell r="AA28" t="str">
            <v>CAN</v>
          </cell>
          <cell r="AB28"/>
          <cell r="AC28" t="e">
            <v>#VALUE!</v>
          </cell>
          <cell r="AD28" t="e">
            <v>#VALUE!</v>
          </cell>
          <cell r="AE28" t="e">
            <v>#VALUE!</v>
          </cell>
          <cell r="AF28" t="e">
            <v>#N/A</v>
          </cell>
          <cell r="AG28" t="e">
            <v>#N/A</v>
          </cell>
          <cell r="AH28">
            <v>44532.689583333333</v>
          </cell>
          <cell r="AI28" t="e">
            <v>#VALUE!</v>
          </cell>
          <cell r="AJ28" t="e">
            <v>#VALUE!</v>
          </cell>
          <cell r="AK28" t="e">
            <v>#N/A</v>
          </cell>
          <cell r="AL28">
            <v>36</v>
          </cell>
          <cell r="AM28" t="e">
            <v>#N/A</v>
          </cell>
          <cell r="AN28" t="e">
            <v>#N/A</v>
          </cell>
          <cell r="AO28" t="e">
            <v>#N/A</v>
          </cell>
          <cell r="AP28">
            <v>60</v>
          </cell>
          <cell r="AQ28">
            <v>57</v>
          </cell>
          <cell r="AR28">
            <v>52</v>
          </cell>
          <cell r="AS28" t="e">
            <v>#VALUE!</v>
          </cell>
          <cell r="AT28" t="str">
            <v/>
          </cell>
          <cell r="AU28"/>
          <cell r="AV28"/>
          <cell r="AW28"/>
          <cell r="AX28"/>
          <cell r="AY28"/>
          <cell r="AZ28"/>
          <cell r="BA28"/>
          <cell r="BB28"/>
          <cell r="BC28"/>
          <cell r="BD28"/>
          <cell r="BE28" t="e">
            <v>#VALUE!</v>
          </cell>
          <cell r="BF28" t="e">
            <v>#VALUE!</v>
          </cell>
          <cell r="BG28"/>
          <cell r="BH28"/>
          <cell r="BI28"/>
        </row>
        <row r="29">
          <cell r="E29" t="str">
            <v>P2106111943</v>
          </cell>
          <cell r="F29" t="str">
            <v>MAINT 45XD Loadsplit [035879|WA141444|CX8-0551||]
install 1-75kVA DT on pole CX8-0552</v>
          </cell>
          <cell r="G29" t="str">
            <v>KYOTO BF HOMES BF HOMES PARANAQUE</v>
          </cell>
          <cell r="H29" t="str">
            <v>PARAÑAQUE CITY</v>
          </cell>
          <cell r="I29" t="str">
            <v>PARAÑAQUE</v>
          </cell>
          <cell r="J29" t="str">
            <v>done digging, for pole erection</v>
          </cell>
          <cell r="K29"/>
          <cell r="L29" t="str">
            <v>POWERHOUSE</v>
          </cell>
          <cell r="M29" t="str">
            <v>INPRG</v>
          </cell>
          <cell r="N29" t="str">
            <v>Jenneth Madrid</v>
          </cell>
          <cell r="O29">
            <v>53.318299999999994</v>
          </cell>
          <cell r="P29" t="e">
            <v>#N/A</v>
          </cell>
          <cell r="Q29">
            <v>0</v>
          </cell>
          <cell r="R29" t="str">
            <v>OLDT</v>
          </cell>
          <cell r="S29">
            <v>224779.02</v>
          </cell>
          <cell r="T29">
            <v>49304.030000000006</v>
          </cell>
          <cell r="U29"/>
          <cell r="V29">
            <v>0</v>
          </cell>
          <cell r="W29">
            <v>44484.35833333333</v>
          </cell>
          <cell r="X29">
            <v>44484.521527777775</v>
          </cell>
          <cell r="Y29">
            <v>44967</v>
          </cell>
          <cell r="Z29"/>
          <cell r="AA29"/>
          <cell r="AB29"/>
          <cell r="AC29">
            <v>-44484.35833333333</v>
          </cell>
          <cell r="AD29">
            <v>-44484.521527777775</v>
          </cell>
          <cell r="AE29">
            <v>0</v>
          </cell>
          <cell r="AF29" t="e">
            <v>#N/A</v>
          </cell>
          <cell r="AG29" t="e">
            <v>#N/A</v>
          </cell>
          <cell r="AH29">
            <v>44534.35833333333</v>
          </cell>
          <cell r="AI29" t="e">
            <v>#N/A</v>
          </cell>
          <cell r="AJ29">
            <v>0</v>
          </cell>
          <cell r="AK29" t="e">
            <v>#N/A</v>
          </cell>
          <cell r="AL29">
            <v>36</v>
          </cell>
          <cell r="AM29" t="e">
            <v>#N/A</v>
          </cell>
          <cell r="AN29" t="e">
            <v>#N/A</v>
          </cell>
          <cell r="AO29" t="e">
            <v>#N/A</v>
          </cell>
          <cell r="AP29">
            <v>60</v>
          </cell>
          <cell r="AQ29">
            <v>57</v>
          </cell>
          <cell r="AR29">
            <v>52</v>
          </cell>
          <cell r="AS29">
            <v>60</v>
          </cell>
          <cell r="AT29">
            <v>45884</v>
          </cell>
          <cell r="AU29"/>
          <cell r="AV29"/>
          <cell r="AW29"/>
          <cell r="AX29"/>
          <cell r="AY29"/>
          <cell r="AZ29"/>
          <cell r="BA29"/>
          <cell r="BB29"/>
          <cell r="BC29"/>
          <cell r="BD29"/>
          <cell r="BE29">
            <v>15</v>
          </cell>
          <cell r="BF29">
            <v>0</v>
          </cell>
          <cell r="BG29"/>
          <cell r="BH29"/>
          <cell r="BI29"/>
        </row>
        <row r="30">
          <cell r="E30" t="str">
            <v>X21094255140</v>
          </cell>
          <cell r="F30" t="str">
            <v>BAYPRIME PROPERTIES INC.</v>
          </cell>
          <cell r="G30" t="str">
            <v>ASEANA, ASEANA BUSINESS PARK, PARANAQUE</v>
          </cell>
          <cell r="H30" t="str">
            <v>PARAÑAQUE CITY</v>
          </cell>
          <cell r="I30" t="str">
            <v>PARAÑAQUE</v>
          </cell>
          <cell r="J30" t="str">
            <v>for WO cancellation? DT still in used</v>
          </cell>
          <cell r="K30" t="str">
            <v>FOR CANCELLATION</v>
          </cell>
          <cell r="L30" t="str">
            <v>CHALLENGER</v>
          </cell>
          <cell r="M30" t="str">
            <v>CLOSED-CAN</v>
          </cell>
          <cell r="N30" t="str">
            <v>Isan Carlo Lazaro</v>
          </cell>
          <cell r="O30">
            <v>118.93339999999999</v>
          </cell>
          <cell r="P30" t="e">
            <v>#N/A</v>
          </cell>
          <cell r="Q30">
            <v>0</v>
          </cell>
          <cell r="R30" t="str">
            <v>TERMINATION</v>
          </cell>
          <cell r="S30">
            <v>139589.22</v>
          </cell>
          <cell r="T30">
            <v>107671.03999999999</v>
          </cell>
          <cell r="U30"/>
          <cell r="V30">
            <v>0</v>
          </cell>
          <cell r="W30">
            <v>44496.597222222219</v>
          </cell>
          <cell r="X30">
            <v>44498.635416666664</v>
          </cell>
          <cell r="Y30">
            <v>44499</v>
          </cell>
          <cell r="Z30"/>
          <cell r="AA30" t="str">
            <v>CLOSED-CAN</v>
          </cell>
          <cell r="AB30"/>
          <cell r="AC30" t="e">
            <v>#VALUE!</v>
          </cell>
          <cell r="AD30" t="e">
            <v>#VALUE!</v>
          </cell>
          <cell r="AE30" t="e">
            <v>#VALUE!</v>
          </cell>
          <cell r="AF30" t="e">
            <v>#N/A</v>
          </cell>
          <cell r="AG30" t="e">
            <v>#N/A</v>
          </cell>
          <cell r="AH30">
            <v>44546.597222222219</v>
          </cell>
          <cell r="AI30" t="e">
            <v>#VALUE!</v>
          </cell>
          <cell r="AJ30" t="e">
            <v>#VALUE!</v>
          </cell>
          <cell r="AK30" t="e">
            <v>#N/A</v>
          </cell>
          <cell r="AL30">
            <v>36</v>
          </cell>
          <cell r="AM30" t="e">
            <v>#N/A</v>
          </cell>
          <cell r="AN30" t="e">
            <v>#N/A</v>
          </cell>
          <cell r="AO30" t="e">
            <v>#N/A</v>
          </cell>
          <cell r="AP30">
            <v>60</v>
          </cell>
          <cell r="AQ30">
            <v>57</v>
          </cell>
          <cell r="AR30">
            <v>52</v>
          </cell>
          <cell r="AS30" t="e">
            <v>#VALUE!</v>
          </cell>
          <cell r="AT30" t="str">
            <v/>
          </cell>
          <cell r="AU30"/>
          <cell r="AV30"/>
          <cell r="AW30"/>
          <cell r="AX30"/>
          <cell r="AY30"/>
          <cell r="AZ30"/>
          <cell r="BA30"/>
          <cell r="BB30"/>
          <cell r="BC30" t="str">
            <v>COMP-CAN 6/26/2025</v>
          </cell>
          <cell r="BD30" t="str">
            <v>EXECUTED THRU WO X21094255140</v>
          </cell>
          <cell r="BE30" t="e">
            <v>#VALUE!</v>
          </cell>
          <cell r="BF30" t="e">
            <v>#VALUE!</v>
          </cell>
          <cell r="BG30"/>
          <cell r="BH30"/>
          <cell r="BI30"/>
        </row>
        <row r="31">
          <cell r="E31" t="str">
            <v>R21040226</v>
          </cell>
          <cell r="F31" t="str">
            <v>YIELDERS TRADING CORPORATION</v>
          </cell>
          <cell r="G31" t="str">
            <v>STA. AGUEDA, STO. NINO, PARANAQUE</v>
          </cell>
          <cell r="H31" t="str">
            <v>PARAÑAQUE CITY</v>
          </cell>
          <cell r="I31" t="str">
            <v>PARAÑAQUE</v>
          </cell>
          <cell r="J31"/>
          <cell r="K31" t="str">
            <v>W/ ISSUE</v>
          </cell>
          <cell r="L31" t="str">
            <v>CHALLENGER</v>
          </cell>
          <cell r="M31" t="str">
            <v>SCHED</v>
          </cell>
          <cell r="N31" t="str">
            <v>Isan Carlo Lazaro</v>
          </cell>
          <cell r="O31">
            <v>97.325899999999976</v>
          </cell>
          <cell r="P31">
            <v>256.04000000000002</v>
          </cell>
          <cell r="Q31">
            <v>0</v>
          </cell>
          <cell r="R31" t="str">
            <v>RELOC</v>
          </cell>
          <cell r="S31">
            <v>541158.15</v>
          </cell>
          <cell r="T31">
            <v>110955.08</v>
          </cell>
          <cell r="U31"/>
          <cell r="V31">
            <v>0</v>
          </cell>
          <cell r="W31">
            <v>44512.695833333331</v>
          </cell>
          <cell r="X31">
            <v>44518.52847222222</v>
          </cell>
          <cell r="Y31">
            <v>44518</v>
          </cell>
          <cell r="Z31"/>
          <cell r="AA31"/>
          <cell r="AB31"/>
          <cell r="AC31">
            <v>-44512.695833333331</v>
          </cell>
          <cell r="AD31">
            <v>-44518.52847222222</v>
          </cell>
          <cell r="AE31">
            <v>0</v>
          </cell>
          <cell r="AF31">
            <v>44534.564254385965</v>
          </cell>
          <cell r="AG31">
            <v>44544.195833333331</v>
          </cell>
          <cell r="AH31">
            <v>44562.695833333331</v>
          </cell>
          <cell r="AI31">
            <v>-1342.4463822751322</v>
          </cell>
          <cell r="AJ31">
            <v>0</v>
          </cell>
          <cell r="AK31">
            <v>28</v>
          </cell>
          <cell r="AL31">
            <v>36</v>
          </cell>
          <cell r="AM31">
            <v>24.868421052631579</v>
          </cell>
          <cell r="AN31">
            <v>31.499999999999996</v>
          </cell>
          <cell r="AO31">
            <v>21.868421052631579</v>
          </cell>
          <cell r="AP31">
            <v>60</v>
          </cell>
          <cell r="AQ31">
            <v>57</v>
          </cell>
          <cell r="AR31">
            <v>52</v>
          </cell>
          <cell r="AS31">
            <v>60</v>
          </cell>
          <cell r="AT31">
            <v>45884</v>
          </cell>
          <cell r="AU31"/>
          <cell r="AV31"/>
          <cell r="AW31"/>
          <cell r="AX31"/>
          <cell r="AY31"/>
          <cell r="AZ31"/>
          <cell r="BA31"/>
          <cell r="BB31"/>
          <cell r="BC31"/>
          <cell r="BD31"/>
          <cell r="BE31">
            <v>15</v>
          </cell>
          <cell r="BF31">
            <v>0</v>
          </cell>
          <cell r="BG31"/>
          <cell r="BH31"/>
          <cell r="BI31"/>
        </row>
        <row r="32">
          <cell r="E32" t="str">
            <v>X21104486609</v>
          </cell>
          <cell r="F32" t="str">
            <v>JEFFREY SAGUN CHAN</v>
          </cell>
          <cell r="G32" t="str">
            <v>MATTHEW, MULTINATIONAL VILL, PARANAQUE</v>
          </cell>
          <cell r="H32" t="str">
            <v>PARAÑAQUE CITY</v>
          </cell>
          <cell r="I32" t="str">
            <v>PARAÑAQUE</v>
          </cell>
          <cell r="J32" t="str">
            <v>for follow up Pque BC, DT location issue, 1/11-customer doesn't want DT in front of house, task 3, neighbor holds execution, DT already installed on site - 2/22</v>
          </cell>
          <cell r="K32" t="str">
            <v>W/ ISSUE</v>
          </cell>
          <cell r="L32" t="str">
            <v>VJC</v>
          </cell>
          <cell r="M32" t="str">
            <v>PCAN3</v>
          </cell>
          <cell r="N32" t="str">
            <v>Jenneth Madrid</v>
          </cell>
          <cell r="O32">
            <v>26.167999999999996</v>
          </cell>
          <cell r="P32" t="e">
            <v>#N/A</v>
          </cell>
          <cell r="Q32">
            <v>44</v>
          </cell>
          <cell r="R32" t="str">
            <v>MODIFICATION</v>
          </cell>
          <cell r="S32">
            <v>201770.89</v>
          </cell>
          <cell r="T32">
            <v>30870.26</v>
          </cell>
          <cell r="U32"/>
          <cell r="V32">
            <v>0</v>
          </cell>
          <cell r="W32">
            <v>44518.701388888891</v>
          </cell>
          <cell r="X32">
            <v>44524</v>
          </cell>
          <cell r="Y32">
            <v>44524</v>
          </cell>
          <cell r="Z32"/>
          <cell r="AA32"/>
          <cell r="AB32"/>
          <cell r="AC32">
            <v>-44518.701388888891</v>
          </cell>
          <cell r="AD32">
            <v>-44524</v>
          </cell>
          <cell r="AE32">
            <v>0</v>
          </cell>
          <cell r="AF32" t="e">
            <v>#N/A</v>
          </cell>
          <cell r="AG32" t="e">
            <v>#N/A</v>
          </cell>
          <cell r="AH32">
            <v>44568.701388888891</v>
          </cell>
          <cell r="AI32" t="e">
            <v>#N/A</v>
          </cell>
          <cell r="AJ32">
            <v>0</v>
          </cell>
          <cell r="AK32" t="e">
            <v>#N/A</v>
          </cell>
          <cell r="AL32">
            <v>36</v>
          </cell>
          <cell r="AM32" t="e">
            <v>#N/A</v>
          </cell>
          <cell r="AN32" t="e">
            <v>#N/A</v>
          </cell>
          <cell r="AO32" t="e">
            <v>#N/A</v>
          </cell>
          <cell r="AP32">
            <v>60</v>
          </cell>
          <cell r="AQ32">
            <v>57</v>
          </cell>
          <cell r="AR32">
            <v>52</v>
          </cell>
          <cell r="AS32">
            <v>60</v>
          </cell>
          <cell r="AT32">
            <v>45884</v>
          </cell>
          <cell r="AU32"/>
          <cell r="AV32"/>
          <cell r="AW32"/>
          <cell r="AX32"/>
          <cell r="AY32"/>
          <cell r="AZ32"/>
          <cell r="BA32"/>
          <cell r="BB32"/>
          <cell r="BC32"/>
          <cell r="BD32"/>
          <cell r="BE32">
            <v>15</v>
          </cell>
          <cell r="BF32">
            <v>0</v>
          </cell>
          <cell r="BG32"/>
          <cell r="BH32"/>
          <cell r="BI32"/>
        </row>
        <row r="33">
          <cell r="E33" t="str">
            <v>X21030949643</v>
          </cell>
          <cell r="F33" t="str">
            <v>ROBERTO DE MESA BUNYI</v>
          </cell>
          <cell r="G33" t="str">
            <v>HENRY IDE, KATARUNGAN VILLAGE, MUNTINLUPA</v>
          </cell>
          <cell r="H33" t="str">
            <v>MUNTINLUPA CITY</v>
          </cell>
          <cell r="I33" t="str">
            <v>PARAÑAQUE</v>
          </cell>
          <cell r="J33" t="str">
            <v>HOA ISSUE; HOA holds exection of project; FOR CANCELLATION (superseded by WO X23010211288)</v>
          </cell>
          <cell r="K33" t="str">
            <v>W/ ISSUE</v>
          </cell>
          <cell r="L33" t="str">
            <v>ECOM</v>
          </cell>
          <cell r="M33" t="str">
            <v>PCAN</v>
          </cell>
          <cell r="N33" t="str">
            <v>Ronilo Gange Jr.</v>
          </cell>
          <cell r="O33">
            <v>169.18339999999995</v>
          </cell>
          <cell r="P33" t="e">
            <v>#N/A</v>
          </cell>
          <cell r="Q33">
            <v>14</v>
          </cell>
          <cell r="R33" t="str">
            <v>MODIFICATION</v>
          </cell>
          <cell r="S33">
            <v>814987.11</v>
          </cell>
          <cell r="T33">
            <v>132587.32999999999</v>
          </cell>
          <cell r="U33"/>
          <cell r="V33">
            <v>0</v>
          </cell>
          <cell r="W33">
            <v>44524.494444444441</v>
          </cell>
          <cell r="X33">
            <v>44529.524305555555</v>
          </cell>
          <cell r="Y33">
            <v>44531</v>
          </cell>
          <cell r="Z33"/>
          <cell r="AA33"/>
          <cell r="AB33"/>
          <cell r="AC33">
            <v>-44524.494444444441</v>
          </cell>
          <cell r="AD33">
            <v>-44529.524305555555</v>
          </cell>
          <cell r="AE33">
            <v>0</v>
          </cell>
          <cell r="AF33" t="e">
            <v>#N/A</v>
          </cell>
          <cell r="AG33" t="e">
            <v>#N/A</v>
          </cell>
          <cell r="AH33">
            <v>44574.494444444441</v>
          </cell>
          <cell r="AI33" t="e">
            <v>#N/A</v>
          </cell>
          <cell r="AJ33">
            <v>0</v>
          </cell>
          <cell r="AK33" t="e">
            <v>#N/A</v>
          </cell>
          <cell r="AL33">
            <v>36</v>
          </cell>
          <cell r="AM33" t="e">
            <v>#N/A</v>
          </cell>
          <cell r="AN33" t="e">
            <v>#N/A</v>
          </cell>
          <cell r="AO33" t="e">
            <v>#N/A</v>
          </cell>
          <cell r="AP33">
            <v>60</v>
          </cell>
          <cell r="AQ33">
            <v>57</v>
          </cell>
          <cell r="AR33">
            <v>52</v>
          </cell>
          <cell r="AS33">
            <v>60</v>
          </cell>
          <cell r="AT33">
            <v>45884</v>
          </cell>
          <cell r="AU33"/>
          <cell r="AV33"/>
          <cell r="AW33"/>
          <cell r="AX33"/>
          <cell r="AY33"/>
          <cell r="AZ33"/>
          <cell r="BA33"/>
          <cell r="BB33"/>
          <cell r="BC33" t="str">
            <v>ON GOING MAT RETURN</v>
          </cell>
          <cell r="BD33"/>
          <cell r="BE33">
            <v>15</v>
          </cell>
          <cell r="BF33">
            <v>0</v>
          </cell>
          <cell r="BG33"/>
          <cell r="BH33"/>
          <cell r="BI33"/>
        </row>
        <row r="34">
          <cell r="E34" t="str">
            <v>R19291776</v>
          </cell>
          <cell r="F34" t="str">
            <v>CITY GOVERNMENT OF BACOOR</v>
          </cell>
          <cell r="G34" t="str">
            <v>GEN. TIRONA, HABAY I, BACOOR</v>
          </cell>
          <cell r="H34" t="str">
            <v>BACOOR CITY</v>
          </cell>
          <cell r="I34" t="str">
            <v>DASMA</v>
          </cell>
          <cell r="J34" t="str">
            <v>pole location issue (02-15-23); +1 POLE TASK 1</v>
          </cell>
          <cell r="K34" t="str">
            <v>W/ ISSUE</v>
          </cell>
          <cell r="L34" t="str">
            <v>DASMA</v>
          </cell>
          <cell r="M34" t="str">
            <v>SCHED</v>
          </cell>
          <cell r="N34" t="str">
            <v>Karl Ferdinand Ruiz</v>
          </cell>
          <cell r="O34">
            <v>261.88480000000004</v>
          </cell>
          <cell r="P34">
            <v>708.58</v>
          </cell>
          <cell r="Q34">
            <v>0</v>
          </cell>
          <cell r="R34" t="str">
            <v>RELOC</v>
          </cell>
          <cell r="S34">
            <v>1370048.35</v>
          </cell>
          <cell r="T34">
            <v>323549.71999999997</v>
          </cell>
          <cell r="U34"/>
          <cell r="V34">
            <v>0</v>
          </cell>
          <cell r="W34">
            <v>44531.654861111114</v>
          </cell>
          <cell r="X34">
            <v>44533</v>
          </cell>
          <cell r="Y34">
            <v>44533</v>
          </cell>
          <cell r="Z34"/>
          <cell r="AA34"/>
          <cell r="AB34"/>
          <cell r="AC34">
            <v>-44531.654861111114</v>
          </cell>
          <cell r="AD34">
            <v>-44533</v>
          </cell>
          <cell r="AE34">
            <v>0</v>
          </cell>
          <cell r="AF34">
            <v>44556.489912657504</v>
          </cell>
          <cell r="AG34">
            <v>44566.912593069879</v>
          </cell>
          <cell r="AH34">
            <v>44581.654861111114</v>
          </cell>
          <cell r="AI34">
            <v>-1199.8807004243827</v>
          </cell>
          <cell r="AJ34">
            <v>0</v>
          </cell>
          <cell r="AK34">
            <v>40</v>
          </cell>
          <cell r="AL34">
            <v>36</v>
          </cell>
          <cell r="AM34">
            <v>27.835051546391753</v>
          </cell>
          <cell r="AN34">
            <v>35.257731958762882</v>
          </cell>
          <cell r="AO34">
            <v>24.835051546391753</v>
          </cell>
          <cell r="AP34">
            <v>60</v>
          </cell>
          <cell r="AQ34">
            <v>57</v>
          </cell>
          <cell r="AR34">
            <v>52</v>
          </cell>
          <cell r="AS34">
            <v>60</v>
          </cell>
          <cell r="AT34">
            <v>45884</v>
          </cell>
          <cell r="AU34"/>
          <cell r="AV34"/>
          <cell r="AW34"/>
          <cell r="AX34"/>
          <cell r="AY34"/>
          <cell r="AZ34"/>
          <cell r="BA34"/>
          <cell r="BB34"/>
          <cell r="BC34"/>
          <cell r="BD34"/>
          <cell r="BE34">
            <v>15</v>
          </cell>
          <cell r="BF34">
            <v>0</v>
          </cell>
          <cell r="BG34"/>
          <cell r="BH34"/>
          <cell r="BI34"/>
        </row>
        <row r="35">
          <cell r="E35" t="str">
            <v>R21631238</v>
          </cell>
          <cell r="F35" t="str">
            <v>CAVITEX INFRASTRUCTURE CORP.</v>
          </cell>
          <cell r="G35" t="str">
            <v>N. ARMSTRONG, MOONWALK, PARANAQUE</v>
          </cell>
          <cell r="H35" t="str">
            <v>PARAÑAQUE CITY</v>
          </cell>
          <cell r="I35" t="str">
            <v>PARAÑAQUE</v>
          </cell>
          <cell r="J35" t="str">
            <v>awaiting clearance from CAVITEX on completion of project, task 11 modification</v>
          </cell>
          <cell r="K35" t="str">
            <v>W/ ISSUE</v>
          </cell>
          <cell r="L35" t="str">
            <v>CHALLENGER</v>
          </cell>
          <cell r="M35" t="str">
            <v>FCOMP</v>
          </cell>
          <cell r="N35" t="str">
            <v>Isan Carlo Lazaro</v>
          </cell>
          <cell r="O35">
            <v>382.92960000000033</v>
          </cell>
          <cell r="P35">
            <v>638.83000000000004</v>
          </cell>
          <cell r="Q35">
            <v>0</v>
          </cell>
          <cell r="R35" t="str">
            <v>PCA RELOC</v>
          </cell>
          <cell r="S35">
            <v>1414835.62</v>
          </cell>
          <cell r="T35">
            <v>433240.12</v>
          </cell>
          <cell r="U35"/>
          <cell r="V35">
            <v>0</v>
          </cell>
          <cell r="W35">
            <v>44621.599999999999</v>
          </cell>
          <cell r="X35">
            <v>44623.522916666669</v>
          </cell>
          <cell r="Y35">
            <v>44623</v>
          </cell>
          <cell r="Z35"/>
          <cell r="AA35">
            <v>45818</v>
          </cell>
          <cell r="AB35"/>
          <cell r="AC35">
            <v>1196.4000000000015</v>
          </cell>
          <cell r="AD35">
            <v>1194.4770833333314</v>
          </cell>
          <cell r="AE35">
            <v>-45818</v>
          </cell>
          <cell r="AF35">
            <v>44646.435051546388</v>
          </cell>
          <cell r="AG35">
            <v>44656.857731958764</v>
          </cell>
          <cell r="AH35">
            <v>44671.6</v>
          </cell>
          <cell r="AI35">
            <v>32.236333333333377</v>
          </cell>
          <cell r="AJ35">
            <v>-763.63333333333333</v>
          </cell>
          <cell r="AK35">
            <v>40</v>
          </cell>
          <cell r="AL35">
            <v>36</v>
          </cell>
          <cell r="AM35">
            <v>27.835051546391753</v>
          </cell>
          <cell r="AN35">
            <v>35.257731958762882</v>
          </cell>
          <cell r="AO35">
            <v>24.835051546391753</v>
          </cell>
          <cell r="AP35">
            <v>60</v>
          </cell>
          <cell r="AQ35">
            <v>57</v>
          </cell>
          <cell r="AR35">
            <v>52</v>
          </cell>
          <cell r="AS35">
            <v>45878</v>
          </cell>
          <cell r="AT35">
            <v>66</v>
          </cell>
          <cell r="AU35"/>
          <cell r="AV35"/>
          <cell r="AW35"/>
          <cell r="AX35"/>
          <cell r="AY35"/>
          <cell r="AZ35"/>
          <cell r="BA35"/>
          <cell r="BB35"/>
          <cell r="BC35" t="str">
            <v>NO COC</v>
          </cell>
          <cell r="BD35"/>
          <cell r="BE35">
            <v>45833</v>
          </cell>
          <cell r="BF35" t="e">
            <v>#VALUE!</v>
          </cell>
          <cell r="BG35"/>
          <cell r="BH35"/>
          <cell r="BI35"/>
        </row>
        <row r="36">
          <cell r="E36" t="str">
            <v>P2107115141</v>
          </cell>
          <cell r="F36" t="str">
            <v>MN_MAJOR (WDESIGN), CONGRESSMAN OFFICE STRIKE B. REVILLA, Relocation Request along Bacoor,Cavite</v>
          </cell>
          <cell r="G36" t="str">
            <v>MOLINO BLVD., BAYANAN, BACOOR</v>
          </cell>
          <cell r="H36" t="str">
            <v>BACOOR CITY</v>
          </cell>
          <cell r="I36" t="str">
            <v>DASMA</v>
          </cell>
          <cell r="J36" t="str">
            <v>ongoing pole installation - with overlapping to P2111120001; for prioritization; for execution on 5th week of March; for execution for the month of May; job 3 done; job 4 hotline works; job 2 hotline works; job 1 PAI
remaining site 1 site 2 and site 4</v>
          </cell>
          <cell r="K36" t="str">
            <v>W/O ISSUE</v>
          </cell>
          <cell r="L36" t="str">
            <v>AVECO</v>
          </cell>
          <cell r="M36" t="str">
            <v>FCOMP</v>
          </cell>
          <cell r="N36" t="str">
            <v>Ronilo Gange Jr.</v>
          </cell>
          <cell r="O36">
            <v>635.52</v>
          </cell>
          <cell r="P36">
            <v>1991.66</v>
          </cell>
          <cell r="Q36">
            <v>0</v>
          </cell>
          <cell r="R36" t="str">
            <v>MN MAJOR</v>
          </cell>
          <cell r="S36">
            <v>2185454.33</v>
          </cell>
          <cell r="T36">
            <v>433474.43</v>
          </cell>
          <cell r="U36"/>
          <cell r="V36">
            <v>0</v>
          </cell>
          <cell r="W36">
            <v>44669.789583333331</v>
          </cell>
          <cell r="X36">
            <v>44687.572222222225</v>
          </cell>
          <cell r="Y36">
            <v>44686</v>
          </cell>
          <cell r="Z36"/>
          <cell r="AA36">
            <v>45770</v>
          </cell>
          <cell r="AB36"/>
          <cell r="AC36">
            <v>1100.2104166666686</v>
          </cell>
          <cell r="AD36">
            <v>1082.4277777777752</v>
          </cell>
          <cell r="AE36">
            <v>-45770</v>
          </cell>
          <cell r="AF36">
            <v>44696.265565866081</v>
          </cell>
          <cell r="AG36">
            <v>44707.125827874814</v>
          </cell>
          <cell r="AH36">
            <v>44719.789583333331</v>
          </cell>
          <cell r="AI36">
            <v>27.994242824074124</v>
          </cell>
          <cell r="AJ36">
            <v>-762.83333333333337</v>
          </cell>
          <cell r="AK36">
            <v>50</v>
          </cell>
          <cell r="AL36">
            <v>36</v>
          </cell>
          <cell r="AM36">
            <v>29.475982532751093</v>
          </cell>
          <cell r="AN36">
            <v>37.336244541484717</v>
          </cell>
          <cell r="AO36">
            <v>26.475982532751093</v>
          </cell>
          <cell r="AP36">
            <v>60</v>
          </cell>
          <cell r="AQ36">
            <v>57</v>
          </cell>
          <cell r="AR36">
            <v>52</v>
          </cell>
          <cell r="AS36">
            <v>45830</v>
          </cell>
          <cell r="AT36">
            <v>114</v>
          </cell>
          <cell r="AU36"/>
          <cell r="AV36"/>
          <cell r="AW36"/>
          <cell r="AX36"/>
          <cell r="AY36"/>
          <cell r="AZ36"/>
          <cell r="BA36"/>
          <cell r="BB36"/>
          <cell r="BC36" t="str">
            <v>NO COC</v>
          </cell>
          <cell r="BD36"/>
          <cell r="BE36">
            <v>45785</v>
          </cell>
          <cell r="BF36" t="e">
            <v>#VALUE!</v>
          </cell>
          <cell r="BG36"/>
          <cell r="BH36"/>
          <cell r="BI36"/>
        </row>
        <row r="37">
          <cell r="E37" t="str">
            <v>R21662615</v>
          </cell>
          <cell r="F37" t="str">
            <v>FOOD TERMINAL, INC.</v>
          </cell>
          <cell r="G37" t="str">
            <v>LANGKA, FTI CPD, TAGUIG CITY</v>
          </cell>
          <cell r="H37" t="str">
            <v>TAGUIG CITY</v>
          </cell>
          <cell r="I37" t="str">
            <v>PARAÑAQUE</v>
          </cell>
          <cell r="J37" t="str">
            <v>for completion May 2022</v>
          </cell>
          <cell r="K37" t="str">
            <v>W/O ISSUE</v>
          </cell>
          <cell r="L37" t="str">
            <v>VJC</v>
          </cell>
          <cell r="M37" t="str">
            <v>DPRG-PCR</v>
          </cell>
          <cell r="N37" t="str">
            <v>Raeven De Quiroz</v>
          </cell>
          <cell r="O37">
            <v>102.0535</v>
          </cell>
          <cell r="P37" t="e">
            <v>#N/A</v>
          </cell>
          <cell r="Q37">
            <v>0</v>
          </cell>
          <cell r="R37" t="str">
            <v>RELOC</v>
          </cell>
          <cell r="S37">
            <v>160444.01999999999</v>
          </cell>
          <cell r="T37">
            <v>92012.91</v>
          </cell>
          <cell r="U37">
            <v>83552.45</v>
          </cell>
          <cell r="V37">
            <v>0.90805138105076766</v>
          </cell>
          <cell r="W37">
            <v>44673.324305555558</v>
          </cell>
          <cell r="X37">
            <v>44679</v>
          </cell>
          <cell r="Y37">
            <v>44678</v>
          </cell>
          <cell r="Z37"/>
          <cell r="AA37"/>
          <cell r="AB37"/>
          <cell r="AC37">
            <v>-44673.324305555558</v>
          </cell>
          <cell r="AD37">
            <v>-44679</v>
          </cell>
          <cell r="AE37">
            <v>0</v>
          </cell>
          <cell r="AF37" t="e">
            <v>#N/A</v>
          </cell>
          <cell r="AG37" t="e">
            <v>#N/A</v>
          </cell>
          <cell r="AH37">
            <v>44723.324305555558</v>
          </cell>
          <cell r="AI37" t="e">
            <v>#N/A</v>
          </cell>
          <cell r="AJ37">
            <v>0</v>
          </cell>
          <cell r="AK37" t="e">
            <v>#N/A</v>
          </cell>
          <cell r="AL37">
            <v>36</v>
          </cell>
          <cell r="AM37" t="e">
            <v>#N/A</v>
          </cell>
          <cell r="AN37" t="e">
            <v>#N/A</v>
          </cell>
          <cell r="AO37" t="e">
            <v>#N/A</v>
          </cell>
          <cell r="AP37">
            <v>60</v>
          </cell>
          <cell r="AQ37">
            <v>57</v>
          </cell>
          <cell r="AR37">
            <v>52</v>
          </cell>
          <cell r="AS37">
            <v>60</v>
          </cell>
          <cell r="AT37">
            <v>45884</v>
          </cell>
          <cell r="AU37"/>
          <cell r="AV37"/>
          <cell r="AW37"/>
          <cell r="AX37"/>
          <cell r="AY37"/>
          <cell r="AZ37"/>
          <cell r="BA37"/>
          <cell r="BB37"/>
          <cell r="BC37" t="str">
            <v>CHECKING OF SERVICE ITEM</v>
          </cell>
          <cell r="BD37" t="str">
            <v>WITH BACKJOB , BILLED</v>
          </cell>
          <cell r="BE37">
            <v>15</v>
          </cell>
          <cell r="BF37">
            <v>0</v>
          </cell>
          <cell r="BG37">
            <v>44700</v>
          </cell>
          <cell r="BH37">
            <v>44737</v>
          </cell>
          <cell r="BI37">
            <v>44762</v>
          </cell>
        </row>
        <row r="38">
          <cell r="E38" t="str">
            <v>R20609999</v>
          </cell>
          <cell r="F38" t="str">
            <v>CAVITEX INFRASTRUCTURE CORP.</v>
          </cell>
          <cell r="G38" t="str">
            <v>KAINGIN RD., KAINGIN, PARANAQUE</v>
          </cell>
          <cell r="H38" t="str">
            <v>PARAÑAQUE CITY</v>
          </cell>
          <cell r="I38" t="str">
            <v>PARAÑAQUE</v>
          </cell>
          <cell r="J38" t="str">
            <v>PENDING MPTS</v>
          </cell>
          <cell r="K38" t="str">
            <v>W/ ISSUE</v>
          </cell>
          <cell r="L38" t="str">
            <v>ECOM</v>
          </cell>
          <cell r="M38" t="str">
            <v>SCHED</v>
          </cell>
          <cell r="N38" t="str">
            <v>Ronilo Gange Jr.</v>
          </cell>
          <cell r="O38">
            <v>717.71599999999887</v>
          </cell>
          <cell r="P38">
            <v>1361.61</v>
          </cell>
          <cell r="Q38">
            <v>0</v>
          </cell>
          <cell r="R38" t="str">
            <v>RELOC</v>
          </cell>
          <cell r="S38">
            <v>1575766.41</v>
          </cell>
          <cell r="T38">
            <v>923509.73</v>
          </cell>
          <cell r="U38"/>
          <cell r="V38">
            <v>0</v>
          </cell>
          <cell r="W38">
            <v>44677.561805555553</v>
          </cell>
          <cell r="X38">
            <v>44680.636805555558</v>
          </cell>
          <cell r="Y38">
            <v>44680</v>
          </cell>
          <cell r="Z38"/>
          <cell r="AA38"/>
          <cell r="AB38"/>
          <cell r="AC38">
            <v>-44677.561805555553</v>
          </cell>
          <cell r="AD38">
            <v>-44680.636805555558</v>
          </cell>
          <cell r="AE38">
            <v>0</v>
          </cell>
          <cell r="AF38">
            <v>44704.037788088302</v>
          </cell>
          <cell r="AG38">
            <v>44714.898050097036</v>
          </cell>
          <cell r="AH38">
            <v>44727.561805555553</v>
          </cell>
          <cell r="AI38">
            <v>-1136.7957392746912</v>
          </cell>
          <cell r="AJ38">
            <v>0</v>
          </cell>
          <cell r="AK38">
            <v>50</v>
          </cell>
          <cell r="AL38">
            <v>36</v>
          </cell>
          <cell r="AM38">
            <v>29.475982532751093</v>
          </cell>
          <cell r="AN38">
            <v>37.336244541484717</v>
          </cell>
          <cell r="AO38">
            <v>26.475982532751093</v>
          </cell>
          <cell r="AP38">
            <v>60</v>
          </cell>
          <cell r="AQ38">
            <v>57</v>
          </cell>
          <cell r="AR38">
            <v>52</v>
          </cell>
          <cell r="AS38">
            <v>60</v>
          </cell>
          <cell r="AT38">
            <v>45884</v>
          </cell>
          <cell r="AU38"/>
          <cell r="AV38"/>
          <cell r="AW38"/>
          <cell r="AX38"/>
          <cell r="AY38"/>
          <cell r="AZ38"/>
          <cell r="BA38"/>
          <cell r="BB38"/>
          <cell r="BC38"/>
          <cell r="BD38"/>
          <cell r="BE38">
            <v>15</v>
          </cell>
          <cell r="BF38">
            <v>0</v>
          </cell>
          <cell r="BG38"/>
          <cell r="BH38"/>
          <cell r="BI38"/>
        </row>
        <row r="39">
          <cell r="E39" t="str">
            <v>X22052042329</v>
          </cell>
          <cell r="F39" t="str">
            <v>MARIA IMELDA BUYOC SANDWEG</v>
          </cell>
          <cell r="G39" t="str">
            <v>JOY, DREAMLAND SUBD, PARANAQUE</v>
          </cell>
          <cell r="H39" t="str">
            <v>PARAÑAQUE CITY</v>
          </cell>
          <cell r="I39" t="str">
            <v>PARAÑAQUE</v>
          </cell>
          <cell r="J39" t="str">
            <v>with issue, 1/11-with cash bond</v>
          </cell>
          <cell r="K39" t="str">
            <v>W/ ISSUE</v>
          </cell>
          <cell r="L39" t="str">
            <v>VJC</v>
          </cell>
          <cell r="M39" t="str">
            <v>PCAN3</v>
          </cell>
          <cell r="N39" t="str">
            <v>Jemuel Peralta</v>
          </cell>
          <cell r="O39">
            <v>162.57659999999993</v>
          </cell>
          <cell r="P39" t="e">
            <v>#N/A</v>
          </cell>
          <cell r="Q39">
            <v>45</v>
          </cell>
          <cell r="R39" t="str">
            <v>MODIFICATION</v>
          </cell>
          <cell r="S39">
            <v>803861.8</v>
          </cell>
          <cell r="T39">
            <v>139773.07999999999</v>
          </cell>
          <cell r="U39"/>
          <cell r="V39">
            <v>0</v>
          </cell>
          <cell r="W39">
            <v>44796.46875</v>
          </cell>
          <cell r="X39">
            <v>44804</v>
          </cell>
          <cell r="Y39">
            <v>44804</v>
          </cell>
          <cell r="Z39"/>
          <cell r="AA39"/>
          <cell r="AB39"/>
          <cell r="AC39">
            <v>-44796.46875</v>
          </cell>
          <cell r="AD39">
            <v>-44804</v>
          </cell>
          <cell r="AE39">
            <v>0</v>
          </cell>
          <cell r="AF39" t="e">
            <v>#N/A</v>
          </cell>
          <cell r="AG39" t="e">
            <v>#N/A</v>
          </cell>
          <cell r="AH39">
            <v>44846.46875</v>
          </cell>
          <cell r="AI39" t="e">
            <v>#N/A</v>
          </cell>
          <cell r="AJ39">
            <v>0</v>
          </cell>
          <cell r="AK39" t="e">
            <v>#N/A</v>
          </cell>
          <cell r="AL39">
            <v>36</v>
          </cell>
          <cell r="AM39" t="e">
            <v>#N/A</v>
          </cell>
          <cell r="AN39" t="e">
            <v>#N/A</v>
          </cell>
          <cell r="AO39" t="e">
            <v>#N/A</v>
          </cell>
          <cell r="AP39">
            <v>60</v>
          </cell>
          <cell r="AQ39">
            <v>57</v>
          </cell>
          <cell r="AR39">
            <v>52</v>
          </cell>
          <cell r="AS39">
            <v>60</v>
          </cell>
          <cell r="AT39">
            <v>45884</v>
          </cell>
          <cell r="AU39"/>
          <cell r="AV39"/>
          <cell r="AW39"/>
          <cell r="AX39"/>
          <cell r="AY39"/>
          <cell r="AZ39"/>
          <cell r="BA39"/>
          <cell r="BB39"/>
          <cell r="BC39"/>
          <cell r="BD39"/>
          <cell r="BE39">
            <v>15</v>
          </cell>
          <cell r="BF39">
            <v>0</v>
          </cell>
          <cell r="BG39"/>
          <cell r="BH39"/>
          <cell r="BI39"/>
        </row>
        <row r="40">
          <cell r="E40" t="str">
            <v>R21631255</v>
          </cell>
          <cell r="F40" t="str">
            <v>CAVITEX INFRASTRUCTURE CORP.,</v>
          </cell>
          <cell r="G40" t="str">
            <v>E. RODRIGUEZ JR. INT, STO. NINO, PARANAQUE</v>
          </cell>
          <cell r="H40" t="str">
            <v>PARAÑAQUE CITY</v>
          </cell>
          <cell r="I40" t="str">
            <v>PARAÑAQUE</v>
          </cell>
          <cell r="J40" t="str">
            <v>for completion within September; w/ ROW issue w/ SM; pending MPTS</v>
          </cell>
          <cell r="K40" t="str">
            <v>W/ ISSUE</v>
          </cell>
          <cell r="L40" t="str">
            <v>ECOM</v>
          </cell>
          <cell r="M40" t="str">
            <v>FCOMP</v>
          </cell>
          <cell r="N40" t="str">
            <v>Ronilo Gange Jr.</v>
          </cell>
          <cell r="O40">
            <v>79.675600000000017</v>
          </cell>
          <cell r="P40">
            <v>155.01</v>
          </cell>
          <cell r="Q40">
            <v>0</v>
          </cell>
          <cell r="R40" t="str">
            <v>RELOC</v>
          </cell>
          <cell r="S40">
            <v>412145.24</v>
          </cell>
          <cell r="T40">
            <v>84176.76</v>
          </cell>
          <cell r="U40">
            <v>98865.27</v>
          </cell>
          <cell r="V40">
            <v>1.1744960247935416</v>
          </cell>
          <cell r="W40">
            <v>44809.640277777777</v>
          </cell>
          <cell r="X40">
            <v>44811</v>
          </cell>
          <cell r="Y40">
            <v>44811</v>
          </cell>
          <cell r="Z40">
            <v>45687</v>
          </cell>
          <cell r="AA40">
            <v>45687</v>
          </cell>
          <cell r="AB40"/>
          <cell r="AC40">
            <v>877.35972222222335</v>
          </cell>
          <cell r="AD40">
            <v>876</v>
          </cell>
          <cell r="AE40">
            <v>-45687</v>
          </cell>
          <cell r="AF40">
            <v>44830.847174329501</v>
          </cell>
          <cell r="AG40">
            <v>44840.302346743294</v>
          </cell>
          <cell r="AH40">
            <v>44859.640277777777</v>
          </cell>
          <cell r="AI40">
            <v>27.18315378679965</v>
          </cell>
          <cell r="AJ40">
            <v>-761.45</v>
          </cell>
          <cell r="AK40">
            <v>26</v>
          </cell>
          <cell r="AL40">
            <v>36</v>
          </cell>
          <cell r="AM40">
            <v>24.206896551724139</v>
          </cell>
          <cell r="AN40">
            <v>30.662068965517239</v>
          </cell>
          <cell r="AO40">
            <v>21.206896551724139</v>
          </cell>
          <cell r="AP40">
            <v>60</v>
          </cell>
          <cell r="AQ40">
            <v>57</v>
          </cell>
          <cell r="AR40">
            <v>52</v>
          </cell>
          <cell r="AS40">
            <v>45747</v>
          </cell>
          <cell r="AT40">
            <v>197</v>
          </cell>
          <cell r="AU40"/>
          <cell r="AV40"/>
          <cell r="AW40"/>
          <cell r="AX40"/>
          <cell r="AY40"/>
          <cell r="AZ40"/>
          <cell r="BA40"/>
          <cell r="BB40"/>
          <cell r="BC40" t="str">
            <v>NO COC</v>
          </cell>
          <cell r="BD40" t="str">
            <v>PARTIALLY BILLED</v>
          </cell>
          <cell r="BE40">
            <v>45702</v>
          </cell>
          <cell r="BF40" t="e">
            <v>#VALUE!</v>
          </cell>
          <cell r="BG40"/>
          <cell r="BH40"/>
          <cell r="BI40"/>
        </row>
        <row r="41">
          <cell r="E41" t="str">
            <v>R21135764</v>
          </cell>
          <cell r="F41" t="str">
            <v>CAVITEX INFRASTRUCTURE CORP.</v>
          </cell>
          <cell r="G41" t="str">
            <v>MULTINATIONAL VILL, MULTINATIONAL VILL, PARANAQUE</v>
          </cell>
          <cell r="H41" t="str">
            <v>PARAÑAQUE CITY</v>
          </cell>
          <cell r="I41" t="str">
            <v>PARAÑAQUE</v>
          </cell>
          <cell r="J41" t="str">
            <v>for completion within October; on going digging, tasks 5 and 7(90 ft), 11; asking for assistance w/ MPTS</v>
          </cell>
          <cell r="K41" t="str">
            <v>W/ ISSUE</v>
          </cell>
          <cell r="L41" t="str">
            <v>ECOM</v>
          </cell>
          <cell r="M41" t="str">
            <v>FCOMP</v>
          </cell>
          <cell r="N41" t="str">
            <v>Ronilo Gange Jr.</v>
          </cell>
          <cell r="O41">
            <v>812.46230000000037</v>
          </cell>
          <cell r="P41">
            <v>1110.82</v>
          </cell>
          <cell r="Q41">
            <v>0</v>
          </cell>
          <cell r="R41" t="str">
            <v>RELOC</v>
          </cell>
          <cell r="S41">
            <v>2403133.25</v>
          </cell>
          <cell r="T41">
            <v>809631.02</v>
          </cell>
          <cell r="U41">
            <v>175011.86</v>
          </cell>
          <cell r="V41">
            <v>0.21616249337877394</v>
          </cell>
          <cell r="W41">
            <v>44811.328472222223</v>
          </cell>
          <cell r="X41">
            <v>44813</v>
          </cell>
          <cell r="Y41">
            <v>44816</v>
          </cell>
          <cell r="Z41">
            <v>45758</v>
          </cell>
          <cell r="AA41">
            <v>45769</v>
          </cell>
          <cell r="AB41"/>
          <cell r="AC41">
            <v>957.67152777777665</v>
          </cell>
          <cell r="AD41">
            <v>956</v>
          </cell>
          <cell r="AE41">
            <v>-45769</v>
          </cell>
          <cell r="AF41">
            <v>44837.804454754973</v>
          </cell>
          <cell r="AG41">
            <v>44848.664716763706</v>
          </cell>
          <cell r="AH41">
            <v>44861.328472222223</v>
          </cell>
          <cell r="AI41">
            <v>24.367419984567871</v>
          </cell>
          <cell r="AJ41">
            <v>-762.81666666666672</v>
          </cell>
          <cell r="AK41">
            <v>50</v>
          </cell>
          <cell r="AL41">
            <v>36</v>
          </cell>
          <cell r="AM41">
            <v>29.475982532751093</v>
          </cell>
          <cell r="AN41">
            <v>37.336244541484717</v>
          </cell>
          <cell r="AO41">
            <v>26.475982532751093</v>
          </cell>
          <cell r="AP41">
            <v>60</v>
          </cell>
          <cell r="AQ41">
            <v>57</v>
          </cell>
          <cell r="AR41">
            <v>52</v>
          </cell>
          <cell r="AS41">
            <v>45829</v>
          </cell>
          <cell r="AT41">
            <v>115</v>
          </cell>
          <cell r="AU41"/>
          <cell r="AV41"/>
          <cell r="AW41"/>
          <cell r="AX41"/>
          <cell r="AY41"/>
          <cell r="AZ41"/>
          <cell r="BA41"/>
          <cell r="BB41"/>
          <cell r="BC41" t="str">
            <v>NO COC</v>
          </cell>
          <cell r="BD41" t="str">
            <v>PARTIALLY BILLED</v>
          </cell>
          <cell r="BE41">
            <v>45784</v>
          </cell>
          <cell r="BF41" t="e">
            <v>#VALUE!</v>
          </cell>
          <cell r="BG41"/>
          <cell r="BH41"/>
          <cell r="BI41"/>
        </row>
        <row r="42">
          <cell r="E42" t="str">
            <v>X22093866615</v>
          </cell>
          <cell r="F42" t="str">
            <v>DULCINEA BALCE SANTOS</v>
          </cell>
          <cell r="G42" t="str">
            <v>HAITI, BETTER LIVING SUBD, PARANAQUE</v>
          </cell>
          <cell r="H42" t="str">
            <v>PARAÑAQUE CITY</v>
          </cell>
          <cell r="I42" t="str">
            <v>PARAÑAQUE</v>
          </cell>
          <cell r="J42" t="str">
            <v>joint survey within September 2023/ Pole location issue for Survey 3/20/25- sched for digging</v>
          </cell>
          <cell r="K42" t="str">
            <v>W/ ISSUE</v>
          </cell>
          <cell r="L42" t="str">
            <v>VJC</v>
          </cell>
          <cell r="M42" t="str">
            <v>SCHED</v>
          </cell>
          <cell r="N42" t="str">
            <v>Jenneth Madrid</v>
          </cell>
          <cell r="O42">
            <v>29.89</v>
          </cell>
          <cell r="P42">
            <v>109.96</v>
          </cell>
          <cell r="Q42">
            <v>45</v>
          </cell>
          <cell r="R42" t="str">
            <v>MODIFICATION</v>
          </cell>
          <cell r="S42">
            <v>167939.25</v>
          </cell>
          <cell r="T42">
            <v>22082.54</v>
          </cell>
          <cell r="U42"/>
          <cell r="V42">
            <v>0</v>
          </cell>
          <cell r="W42">
            <v>44845.652083333334</v>
          </cell>
          <cell r="X42">
            <v>44848</v>
          </cell>
          <cell r="Y42">
            <v>44847</v>
          </cell>
          <cell r="Z42"/>
          <cell r="AA42"/>
          <cell r="AB42"/>
          <cell r="AC42">
            <v>-44845.652083333334</v>
          </cell>
          <cell r="AD42">
            <v>-44848</v>
          </cell>
          <cell r="AE42">
            <v>0</v>
          </cell>
          <cell r="AF42">
            <v>44866.858979885059</v>
          </cell>
          <cell r="AG42">
            <v>44876.314152298852</v>
          </cell>
          <cell r="AH42">
            <v>44895.652083333334</v>
          </cell>
          <cell r="AI42">
            <v>-1389.4486222400283</v>
          </cell>
          <cell r="AJ42">
            <v>0</v>
          </cell>
          <cell r="AK42">
            <v>26</v>
          </cell>
          <cell r="AL42">
            <v>36</v>
          </cell>
          <cell r="AM42">
            <v>24.206896551724139</v>
          </cell>
          <cell r="AN42">
            <v>30.662068965517239</v>
          </cell>
          <cell r="AO42">
            <v>21.206896551724139</v>
          </cell>
          <cell r="AP42">
            <v>60</v>
          </cell>
          <cell r="AQ42">
            <v>57</v>
          </cell>
          <cell r="AR42">
            <v>52</v>
          </cell>
          <cell r="AS42">
            <v>60</v>
          </cell>
          <cell r="AT42">
            <v>45884</v>
          </cell>
          <cell r="AU42"/>
          <cell r="AV42"/>
          <cell r="AW42"/>
          <cell r="AX42"/>
          <cell r="AY42"/>
          <cell r="AZ42"/>
          <cell r="BA42"/>
          <cell r="BB42"/>
          <cell r="BC42"/>
          <cell r="BD42"/>
          <cell r="BE42">
            <v>15</v>
          </cell>
          <cell r="BF42">
            <v>0</v>
          </cell>
          <cell r="BG42"/>
          <cell r="BH42"/>
          <cell r="BI42"/>
        </row>
        <row r="43">
          <cell r="E43" t="str">
            <v>X22031018462</v>
          </cell>
          <cell r="F43" t="str">
            <v>GLOBE TELECOM, INC.</v>
          </cell>
          <cell r="G43" t="str">
            <v>BLOCK 13, BERNABE CPD, LAS PINAS CITY</v>
          </cell>
          <cell r="H43" t="str">
            <v>LAS PIÑAS CITY</v>
          </cell>
          <cell r="I43" t="str">
            <v>PARAÑAQUE</v>
          </cell>
          <cell r="J43" t="str">
            <v>with digging issue; w/ ROW issue (03-16-23); for digging (03-23-23); follow up to BC
Pole location issue (with drainage) - resolved (with revised plan / new pole location and tapping point - revised last 05/16/2023)
09192023
ROW issue - MIDC and GLOBE has on-going negotiation for the neighbor's concent as per CRS TSE
11242023
ROW issue - waiting for update from Globe for the neighbor's concent as per TSE</v>
          </cell>
          <cell r="K43" t="str">
            <v>W/ ISSUE</v>
          </cell>
          <cell r="L43" t="str">
            <v>AVECO</v>
          </cell>
          <cell r="M43" t="str">
            <v>CAN</v>
          </cell>
          <cell r="N43" t="str">
            <v>Ronilo Gange Jr.</v>
          </cell>
          <cell r="O43">
            <v>76.258500000000026</v>
          </cell>
          <cell r="P43" t="e">
            <v>#N/A</v>
          </cell>
          <cell r="Q43">
            <v>23</v>
          </cell>
          <cell r="R43" t="str">
            <v>MODIFICATION</v>
          </cell>
          <cell r="S43">
            <v>359981.35</v>
          </cell>
          <cell r="T43">
            <v>63350.41</v>
          </cell>
          <cell r="U43"/>
          <cell r="V43">
            <v>0</v>
          </cell>
          <cell r="W43">
            <v>44881.379895833335</v>
          </cell>
          <cell r="X43">
            <v>44886</v>
          </cell>
          <cell r="Y43">
            <v>44883</v>
          </cell>
          <cell r="Z43"/>
          <cell r="AA43" t="str">
            <v>CAN</v>
          </cell>
          <cell r="AB43"/>
          <cell r="AC43" t="e">
            <v>#VALUE!</v>
          </cell>
          <cell r="AD43" t="e">
            <v>#VALUE!</v>
          </cell>
          <cell r="AE43" t="e">
            <v>#VALUE!</v>
          </cell>
          <cell r="AF43" t="e">
            <v>#N/A</v>
          </cell>
          <cell r="AG43" t="e">
            <v>#N/A</v>
          </cell>
          <cell r="AH43">
            <v>44931.379895833335</v>
          </cell>
          <cell r="AI43" t="e">
            <v>#VALUE!</v>
          </cell>
          <cell r="AJ43" t="e">
            <v>#VALUE!</v>
          </cell>
          <cell r="AK43" t="e">
            <v>#N/A</v>
          </cell>
          <cell r="AL43">
            <v>36</v>
          </cell>
          <cell r="AM43" t="e">
            <v>#N/A</v>
          </cell>
          <cell r="AN43" t="e">
            <v>#N/A</v>
          </cell>
          <cell r="AO43" t="e">
            <v>#N/A</v>
          </cell>
          <cell r="AP43">
            <v>60</v>
          </cell>
          <cell r="AQ43">
            <v>57</v>
          </cell>
          <cell r="AR43">
            <v>52</v>
          </cell>
          <cell r="AS43" t="e">
            <v>#VALUE!</v>
          </cell>
          <cell r="AT43" t="str">
            <v/>
          </cell>
          <cell r="AU43"/>
          <cell r="AV43"/>
          <cell r="AW43"/>
          <cell r="AX43"/>
          <cell r="AY43"/>
          <cell r="AZ43"/>
          <cell r="BA43"/>
          <cell r="BB43"/>
          <cell r="BC43"/>
          <cell r="BD43"/>
          <cell r="BE43" t="e">
            <v>#VALUE!</v>
          </cell>
          <cell r="BF43" t="e">
            <v>#VALUE!</v>
          </cell>
          <cell r="BG43"/>
          <cell r="BH43"/>
          <cell r="BI43"/>
        </row>
        <row r="44">
          <cell r="E44" t="str">
            <v>P2207136641</v>
          </cell>
          <cell r="F44" t="str">
            <v>RTA MN_ 415FIL Replacement of Wood Pole on DU1-0017</v>
          </cell>
          <cell r="G44" t="str">
            <v>ILAYA ALABANG ALABANG MUNTINLUPA</v>
          </cell>
          <cell r="H44" t="str">
            <v>MUNTINLUPA CITY</v>
          </cell>
          <cell r="I44" t="str">
            <v>PARAÑAQUE</v>
          </cell>
          <cell r="J44" t="str">
            <v>contact person needed from BC; for checking w/ PnS</v>
          </cell>
          <cell r="K44" t="str">
            <v>W/O ISSUE</v>
          </cell>
          <cell r="L44" t="str">
            <v>AVECO</v>
          </cell>
          <cell r="M44" t="str">
            <v>SCHED</v>
          </cell>
          <cell r="N44" t="str">
            <v>Ronilo Gange Jr.</v>
          </cell>
          <cell r="O44">
            <v>111.413</v>
          </cell>
          <cell r="P44" t="e">
            <v>#N/A</v>
          </cell>
          <cell r="Q44">
            <v>0</v>
          </cell>
          <cell r="R44" t="str">
            <v>RTA</v>
          </cell>
          <cell r="S44">
            <v>223165.1</v>
          </cell>
          <cell r="T44">
            <v>121601.57999999996</v>
          </cell>
          <cell r="U44"/>
          <cell r="V44">
            <v>0</v>
          </cell>
          <cell r="W44">
            <v>44897.614583333336</v>
          </cell>
          <cell r="X44">
            <v>44937.443055555559</v>
          </cell>
          <cell r="Y44">
            <v>44939</v>
          </cell>
          <cell r="Z44"/>
          <cell r="AA44"/>
          <cell r="AB44"/>
          <cell r="AC44">
            <v>-44897.614583333336</v>
          </cell>
          <cell r="AD44">
            <v>-44937.443055555559</v>
          </cell>
          <cell r="AE44">
            <v>0</v>
          </cell>
          <cell r="AF44" t="e">
            <v>#N/A</v>
          </cell>
          <cell r="AG44" t="e">
            <v>#N/A</v>
          </cell>
          <cell r="AH44">
            <v>44947.614583333336</v>
          </cell>
          <cell r="AI44" t="e">
            <v>#N/A</v>
          </cell>
          <cell r="AJ44">
            <v>0</v>
          </cell>
          <cell r="AK44" t="e">
            <v>#N/A</v>
          </cell>
          <cell r="AL44">
            <v>36</v>
          </cell>
          <cell r="AM44" t="e">
            <v>#N/A</v>
          </cell>
          <cell r="AN44" t="e">
            <v>#N/A</v>
          </cell>
          <cell r="AO44" t="e">
            <v>#N/A</v>
          </cell>
          <cell r="AP44">
            <v>60</v>
          </cell>
          <cell r="AQ44">
            <v>57</v>
          </cell>
          <cell r="AR44">
            <v>52</v>
          </cell>
          <cell r="AS44">
            <v>60</v>
          </cell>
          <cell r="AT44">
            <v>45884</v>
          </cell>
          <cell r="AU44"/>
          <cell r="AV44"/>
          <cell r="AW44"/>
          <cell r="AX44"/>
          <cell r="AY44"/>
          <cell r="AZ44"/>
          <cell r="BA44"/>
          <cell r="BB44"/>
          <cell r="BC44"/>
          <cell r="BD44"/>
          <cell r="BE44">
            <v>15</v>
          </cell>
          <cell r="BF44">
            <v>0</v>
          </cell>
          <cell r="BG44"/>
          <cell r="BH44"/>
          <cell r="BI44"/>
        </row>
        <row r="45">
          <cell r="E45" t="str">
            <v>P2211141348</v>
          </cell>
          <cell r="F45" t="str">
            <v>RTA MN - 415FIL - DT1-0065 - Replacement of rotten, hazardous and old standard pole</v>
          </cell>
          <cell r="G45" t="str">
            <v>T. MOLINA ALABANG ALABANG MUNTINLUPA</v>
          </cell>
          <cell r="H45" t="str">
            <v>MUNTINLUPA CITY</v>
          </cell>
          <cell r="I45" t="str">
            <v>PARAÑAQUE</v>
          </cell>
          <cell r="J45" t="str">
            <v>for crew survey; for C1 survey</v>
          </cell>
          <cell r="K45" t="str">
            <v>W/O ISSUE</v>
          </cell>
          <cell r="L45" t="str">
            <v>ECOM</v>
          </cell>
          <cell r="M45" t="str">
            <v>SCHED</v>
          </cell>
          <cell r="N45" t="str">
            <v>Ronilo Gange Jr.</v>
          </cell>
          <cell r="O45">
            <v>39.280100000000004</v>
          </cell>
          <cell r="P45" t="e">
            <v>#N/A</v>
          </cell>
          <cell r="Q45">
            <v>0</v>
          </cell>
          <cell r="R45" t="str">
            <v>RTA</v>
          </cell>
          <cell r="S45">
            <v>69142.179999999993</v>
          </cell>
          <cell r="T45">
            <v>30610.91</v>
          </cell>
          <cell r="U45"/>
          <cell r="V45">
            <v>0</v>
          </cell>
          <cell r="W45">
            <v>44899.900694444441</v>
          </cell>
          <cell r="X45">
            <v>44937.4375</v>
          </cell>
          <cell r="Y45">
            <v>44940</v>
          </cell>
          <cell r="Z45"/>
          <cell r="AA45"/>
          <cell r="AB45"/>
          <cell r="AC45">
            <v>-44899.900694444441</v>
          </cell>
          <cell r="AD45">
            <v>-44937.4375</v>
          </cell>
          <cell r="AE45">
            <v>0</v>
          </cell>
          <cell r="AF45" t="e">
            <v>#N/A</v>
          </cell>
          <cell r="AG45" t="e">
            <v>#N/A</v>
          </cell>
          <cell r="AH45">
            <v>44949.900694444441</v>
          </cell>
          <cell r="AI45" t="e">
            <v>#N/A</v>
          </cell>
          <cell r="AJ45">
            <v>0</v>
          </cell>
          <cell r="AK45" t="e">
            <v>#N/A</v>
          </cell>
          <cell r="AL45">
            <v>36</v>
          </cell>
          <cell r="AM45" t="e">
            <v>#N/A</v>
          </cell>
          <cell r="AN45" t="e">
            <v>#N/A</v>
          </cell>
          <cell r="AO45" t="e">
            <v>#N/A</v>
          </cell>
          <cell r="AP45">
            <v>60</v>
          </cell>
          <cell r="AQ45">
            <v>57</v>
          </cell>
          <cell r="AR45">
            <v>52</v>
          </cell>
          <cell r="AS45">
            <v>60</v>
          </cell>
          <cell r="AT45">
            <v>45884</v>
          </cell>
          <cell r="AU45"/>
          <cell r="AV45"/>
          <cell r="AW45"/>
          <cell r="AX45"/>
          <cell r="AY45"/>
          <cell r="AZ45"/>
          <cell r="BA45"/>
          <cell r="BB45"/>
          <cell r="BC45"/>
          <cell r="BD45"/>
          <cell r="BE45">
            <v>15</v>
          </cell>
          <cell r="BF45">
            <v>0</v>
          </cell>
          <cell r="BG45"/>
          <cell r="BH45"/>
          <cell r="BI45"/>
        </row>
        <row r="46">
          <cell r="E46" t="str">
            <v>P2211141350</v>
          </cell>
          <cell r="F46" t="str">
            <v>RTA MN - 415FIL - DU1-0445 - Replacement of rotten, hazardous and old standard pole</v>
          </cell>
          <cell r="G46" t="str">
            <v>T. MOLINA ALABANG ALABANG MUNTINLUPA</v>
          </cell>
          <cell r="H46" t="str">
            <v>MUNTINLUPA CITY</v>
          </cell>
          <cell r="I46" t="str">
            <v>PARAÑAQUE</v>
          </cell>
          <cell r="J46" t="str">
            <v>contact person needed from BC; for checking w/ PnS</v>
          </cell>
          <cell r="K46" t="str">
            <v>W/O ISSUE</v>
          </cell>
          <cell r="L46" t="str">
            <v>AVECO</v>
          </cell>
          <cell r="M46" t="str">
            <v>SCHED</v>
          </cell>
          <cell r="N46" t="str">
            <v>Ronilo Gange Jr.</v>
          </cell>
          <cell r="O46">
            <v>40.302400000000006</v>
          </cell>
          <cell r="P46" t="e">
            <v>#N/A</v>
          </cell>
          <cell r="Q46">
            <v>0</v>
          </cell>
          <cell r="R46" t="str">
            <v>RTA</v>
          </cell>
          <cell r="S46">
            <v>70118.66</v>
          </cell>
          <cell r="T46">
            <v>31407.589999999997</v>
          </cell>
          <cell r="U46"/>
          <cell r="V46">
            <v>0</v>
          </cell>
          <cell r="W46">
            <v>44900.446527777778</v>
          </cell>
          <cell r="X46">
            <v>44937.439583333333</v>
          </cell>
          <cell r="Y46">
            <v>44939</v>
          </cell>
          <cell r="Z46"/>
          <cell r="AA46"/>
          <cell r="AB46"/>
          <cell r="AC46">
            <v>-44900.446527777778</v>
          </cell>
          <cell r="AD46">
            <v>-44937.439583333333</v>
          </cell>
          <cell r="AE46">
            <v>0</v>
          </cell>
          <cell r="AF46" t="e">
            <v>#N/A</v>
          </cell>
          <cell r="AG46" t="e">
            <v>#N/A</v>
          </cell>
          <cell r="AH46">
            <v>44950.446527777778</v>
          </cell>
          <cell r="AI46" t="e">
            <v>#N/A</v>
          </cell>
          <cell r="AJ46">
            <v>0</v>
          </cell>
          <cell r="AK46" t="e">
            <v>#N/A</v>
          </cell>
          <cell r="AL46">
            <v>36</v>
          </cell>
          <cell r="AM46" t="e">
            <v>#N/A</v>
          </cell>
          <cell r="AN46" t="e">
            <v>#N/A</v>
          </cell>
          <cell r="AO46" t="e">
            <v>#N/A</v>
          </cell>
          <cell r="AP46">
            <v>60</v>
          </cell>
          <cell r="AQ46">
            <v>57</v>
          </cell>
          <cell r="AR46">
            <v>52</v>
          </cell>
          <cell r="AS46">
            <v>60</v>
          </cell>
          <cell r="AT46">
            <v>45884</v>
          </cell>
          <cell r="AU46"/>
          <cell r="AV46"/>
          <cell r="AW46"/>
          <cell r="AX46"/>
          <cell r="AY46"/>
          <cell r="AZ46"/>
          <cell r="BA46"/>
          <cell r="BB46"/>
          <cell r="BC46"/>
          <cell r="BD46"/>
          <cell r="BE46">
            <v>15</v>
          </cell>
          <cell r="BF46">
            <v>0</v>
          </cell>
          <cell r="BG46"/>
          <cell r="BH46"/>
          <cell r="BI46"/>
        </row>
        <row r="47">
          <cell r="E47" t="str">
            <v>P2211141356</v>
          </cell>
          <cell r="F47" t="str">
            <v>RTA MN - 415FIL - DT1-0057 - Replacement of rotten, hazardous and old standard pole</v>
          </cell>
          <cell r="G47" t="str">
            <v>ILAYA PUROK 7 ALABANG MUNTINLUPA</v>
          </cell>
          <cell r="H47" t="str">
            <v>MUNTINLUPA CITY</v>
          </cell>
          <cell r="I47" t="str">
            <v>PARAÑAQUE</v>
          </cell>
          <cell r="J47" t="str">
            <v>for crew survey; for C1 survey</v>
          </cell>
          <cell r="K47" t="str">
            <v>W/O ISSUE</v>
          </cell>
          <cell r="L47" t="str">
            <v>ECOM</v>
          </cell>
          <cell r="M47" t="str">
            <v>SCHED</v>
          </cell>
          <cell r="N47" t="str">
            <v>Ronilo Gange Jr.</v>
          </cell>
          <cell r="O47">
            <v>42.586100000000002</v>
          </cell>
          <cell r="P47" t="e">
            <v>#N/A</v>
          </cell>
          <cell r="Q47">
            <v>0</v>
          </cell>
          <cell r="R47" t="str">
            <v>RTA</v>
          </cell>
          <cell r="S47">
            <v>73123.350000000006</v>
          </cell>
          <cell r="T47">
            <v>33187.269999999997</v>
          </cell>
          <cell r="U47"/>
          <cell r="V47">
            <v>0</v>
          </cell>
          <cell r="W47">
            <v>44901.941666666666</v>
          </cell>
          <cell r="X47">
            <v>44937.597222222219</v>
          </cell>
          <cell r="Y47">
            <v>44940</v>
          </cell>
          <cell r="Z47"/>
          <cell r="AA47"/>
          <cell r="AB47"/>
          <cell r="AC47">
            <v>-44901.941666666666</v>
          </cell>
          <cell r="AD47">
            <v>-44937.597222222219</v>
          </cell>
          <cell r="AE47">
            <v>0</v>
          </cell>
          <cell r="AF47" t="e">
            <v>#N/A</v>
          </cell>
          <cell r="AG47" t="e">
            <v>#N/A</v>
          </cell>
          <cell r="AH47">
            <v>44951.941666666666</v>
          </cell>
          <cell r="AI47" t="e">
            <v>#N/A</v>
          </cell>
          <cell r="AJ47">
            <v>0</v>
          </cell>
          <cell r="AK47" t="e">
            <v>#N/A</v>
          </cell>
          <cell r="AL47">
            <v>36</v>
          </cell>
          <cell r="AM47" t="e">
            <v>#N/A</v>
          </cell>
          <cell r="AN47" t="e">
            <v>#N/A</v>
          </cell>
          <cell r="AO47" t="e">
            <v>#N/A</v>
          </cell>
          <cell r="AP47">
            <v>60</v>
          </cell>
          <cell r="AQ47">
            <v>57</v>
          </cell>
          <cell r="AR47">
            <v>52</v>
          </cell>
          <cell r="AS47">
            <v>60</v>
          </cell>
          <cell r="AT47">
            <v>45884</v>
          </cell>
          <cell r="AU47"/>
          <cell r="AV47"/>
          <cell r="AW47"/>
          <cell r="AX47"/>
          <cell r="AY47"/>
          <cell r="AZ47"/>
          <cell r="BA47"/>
          <cell r="BB47"/>
          <cell r="BC47"/>
          <cell r="BD47"/>
          <cell r="BE47">
            <v>15</v>
          </cell>
          <cell r="BF47">
            <v>0</v>
          </cell>
          <cell r="BG47"/>
          <cell r="BH47"/>
          <cell r="BI47"/>
        </row>
        <row r="48">
          <cell r="E48" t="str">
            <v>P2211141357</v>
          </cell>
          <cell r="F48" t="str">
            <v>RTA MN - 415FIL - DU1-0003 - Replacement of rotten, hazardous and old standard pole</v>
          </cell>
          <cell r="G48" t="str">
            <v>ILAYA ALABANG ALABANG MUNTINLUPA</v>
          </cell>
          <cell r="H48" t="str">
            <v>MUNTINLUPA CITY</v>
          </cell>
          <cell r="I48" t="str">
            <v>PARAÑAQUE</v>
          </cell>
          <cell r="J48" t="str">
            <v>contact person needed from BC; for checking w/ PnS</v>
          </cell>
          <cell r="K48" t="str">
            <v>W/O ISSUE</v>
          </cell>
          <cell r="L48" t="str">
            <v>AVECO</v>
          </cell>
          <cell r="M48" t="str">
            <v>SCHED</v>
          </cell>
          <cell r="N48" t="str">
            <v>Ronilo Gange Jr.</v>
          </cell>
          <cell r="O48">
            <v>51.012500000000003</v>
          </cell>
          <cell r="P48" t="e">
            <v>#N/A</v>
          </cell>
          <cell r="Q48">
            <v>0</v>
          </cell>
          <cell r="R48" t="str">
            <v>RTA</v>
          </cell>
          <cell r="S48">
            <v>80899.28</v>
          </cell>
          <cell r="T48">
            <v>39753.950000000004</v>
          </cell>
          <cell r="U48"/>
          <cell r="V48">
            <v>0</v>
          </cell>
          <cell r="W48">
            <v>44901.943055555559</v>
          </cell>
          <cell r="X48">
            <v>44937.599999999999</v>
          </cell>
          <cell r="Y48">
            <v>44939</v>
          </cell>
          <cell r="Z48"/>
          <cell r="AA48"/>
          <cell r="AB48"/>
          <cell r="AC48">
            <v>-44901.943055555559</v>
          </cell>
          <cell r="AD48">
            <v>-44937.599999999999</v>
          </cell>
          <cell r="AE48">
            <v>0</v>
          </cell>
          <cell r="AF48" t="e">
            <v>#N/A</v>
          </cell>
          <cell r="AG48" t="e">
            <v>#N/A</v>
          </cell>
          <cell r="AH48">
            <v>44951.943055555559</v>
          </cell>
          <cell r="AI48" t="e">
            <v>#N/A</v>
          </cell>
          <cell r="AJ48">
            <v>0</v>
          </cell>
          <cell r="AK48" t="e">
            <v>#N/A</v>
          </cell>
          <cell r="AL48">
            <v>36</v>
          </cell>
          <cell r="AM48" t="e">
            <v>#N/A</v>
          </cell>
          <cell r="AN48" t="e">
            <v>#N/A</v>
          </cell>
          <cell r="AO48" t="e">
            <v>#N/A</v>
          </cell>
          <cell r="AP48">
            <v>60</v>
          </cell>
          <cell r="AQ48">
            <v>57</v>
          </cell>
          <cell r="AR48">
            <v>52</v>
          </cell>
          <cell r="AS48">
            <v>60</v>
          </cell>
          <cell r="AT48">
            <v>45884</v>
          </cell>
          <cell r="AU48"/>
          <cell r="AV48"/>
          <cell r="AW48"/>
          <cell r="AX48"/>
          <cell r="AY48"/>
          <cell r="AZ48"/>
          <cell r="BA48"/>
          <cell r="BB48"/>
          <cell r="BC48"/>
          <cell r="BD48"/>
          <cell r="BE48">
            <v>15</v>
          </cell>
          <cell r="BF48">
            <v>0</v>
          </cell>
          <cell r="BG48"/>
          <cell r="BH48"/>
          <cell r="BI48"/>
        </row>
        <row r="49">
          <cell r="E49" t="str">
            <v>P2211141358</v>
          </cell>
          <cell r="F49" t="str">
            <v>RTA MN - 415FIL - DV1-0001 - Replacement of rotten, hazardous and old standard pole</v>
          </cell>
          <cell r="G49" t="str">
            <v>VINALON PUROK 3 CUPANG MUNTINLUPA</v>
          </cell>
          <cell r="H49" t="str">
            <v>MUNTINLUPA CITY</v>
          </cell>
          <cell r="I49" t="str">
            <v>PARAÑAQUE</v>
          </cell>
          <cell r="J49" t="str">
            <v>contact person needed from BC; for checking w/ PnS</v>
          </cell>
          <cell r="K49" t="str">
            <v>W/O ISSUE</v>
          </cell>
          <cell r="L49" t="str">
            <v>AVECO</v>
          </cell>
          <cell r="M49" t="str">
            <v>SCHED</v>
          </cell>
          <cell r="N49" t="str">
            <v>Ronilo Gange Jr.</v>
          </cell>
          <cell r="O49">
            <v>39.280100000000004</v>
          </cell>
          <cell r="P49" t="e">
            <v>#N/A</v>
          </cell>
          <cell r="Q49">
            <v>0</v>
          </cell>
          <cell r="R49" t="str">
            <v>RTA</v>
          </cell>
          <cell r="S49">
            <v>69142.179999999993</v>
          </cell>
          <cell r="T49">
            <v>30610.91</v>
          </cell>
          <cell r="U49"/>
          <cell r="V49">
            <v>0</v>
          </cell>
          <cell r="W49">
            <v>44901.943749999999</v>
          </cell>
          <cell r="X49">
            <v>44937.603472222225</v>
          </cell>
          <cell r="Y49">
            <v>44939</v>
          </cell>
          <cell r="Z49"/>
          <cell r="AA49"/>
          <cell r="AB49"/>
          <cell r="AC49">
            <v>-44901.943749999999</v>
          </cell>
          <cell r="AD49">
            <v>-44937.603472222225</v>
          </cell>
          <cell r="AE49">
            <v>0</v>
          </cell>
          <cell r="AF49" t="e">
            <v>#N/A</v>
          </cell>
          <cell r="AG49" t="e">
            <v>#N/A</v>
          </cell>
          <cell r="AH49">
            <v>44951.943749999999</v>
          </cell>
          <cell r="AI49" t="e">
            <v>#N/A</v>
          </cell>
          <cell r="AJ49">
            <v>0</v>
          </cell>
          <cell r="AK49" t="e">
            <v>#N/A</v>
          </cell>
          <cell r="AL49">
            <v>36</v>
          </cell>
          <cell r="AM49" t="e">
            <v>#N/A</v>
          </cell>
          <cell r="AN49" t="e">
            <v>#N/A</v>
          </cell>
          <cell r="AO49" t="e">
            <v>#N/A</v>
          </cell>
          <cell r="AP49">
            <v>60</v>
          </cell>
          <cell r="AQ49">
            <v>57</v>
          </cell>
          <cell r="AR49">
            <v>52</v>
          </cell>
          <cell r="AS49">
            <v>60</v>
          </cell>
          <cell r="AT49">
            <v>45884</v>
          </cell>
          <cell r="AU49"/>
          <cell r="AV49"/>
          <cell r="AW49"/>
          <cell r="AX49"/>
          <cell r="AY49"/>
          <cell r="AZ49"/>
          <cell r="BA49"/>
          <cell r="BB49"/>
          <cell r="BC49"/>
          <cell r="BD49"/>
          <cell r="BE49">
            <v>15</v>
          </cell>
          <cell r="BF49">
            <v>0</v>
          </cell>
          <cell r="BG49"/>
          <cell r="BH49"/>
          <cell r="BI49"/>
        </row>
        <row r="50">
          <cell r="E50" t="str">
            <v>P2211141362</v>
          </cell>
          <cell r="F50" t="str">
            <v>RTA MN - 415FIL - DT1-0050 - Replacement of rotten, hazardous and old standard pole</v>
          </cell>
          <cell r="G50" t="str">
            <v>ILAYA PUROK 7 ALABANG MUNTINLUPA</v>
          </cell>
          <cell r="H50" t="str">
            <v>MUNTINLUPA CITY</v>
          </cell>
          <cell r="I50" t="str">
            <v>PARAÑAQUE</v>
          </cell>
          <cell r="J50" t="str">
            <v>for crew survey; for C1 survey</v>
          </cell>
          <cell r="K50" t="str">
            <v>W/O ISSUE</v>
          </cell>
          <cell r="L50" t="str">
            <v>ECOM</v>
          </cell>
          <cell r="M50" t="str">
            <v>SCHED</v>
          </cell>
          <cell r="N50" t="str">
            <v>Ronilo Gange Jr.</v>
          </cell>
          <cell r="O50">
            <v>51.012500000000003</v>
          </cell>
          <cell r="P50" t="e">
            <v>#N/A</v>
          </cell>
          <cell r="Q50">
            <v>0</v>
          </cell>
          <cell r="R50" t="str">
            <v>RTA</v>
          </cell>
          <cell r="S50">
            <v>80899.28</v>
          </cell>
          <cell r="T50">
            <v>29912.66</v>
          </cell>
          <cell r="U50"/>
          <cell r="V50">
            <v>0</v>
          </cell>
          <cell r="W50">
            <v>44901.944444444445</v>
          </cell>
          <cell r="X50">
            <v>44937.59652777778</v>
          </cell>
          <cell r="Y50">
            <v>44940</v>
          </cell>
          <cell r="Z50"/>
          <cell r="AA50"/>
          <cell r="AB50"/>
          <cell r="AC50">
            <v>-44901.944444444445</v>
          </cell>
          <cell r="AD50">
            <v>-44937.59652777778</v>
          </cell>
          <cell r="AE50">
            <v>0</v>
          </cell>
          <cell r="AF50" t="e">
            <v>#N/A</v>
          </cell>
          <cell r="AG50" t="e">
            <v>#N/A</v>
          </cell>
          <cell r="AH50">
            <v>44951.944444444445</v>
          </cell>
          <cell r="AI50" t="e">
            <v>#N/A</v>
          </cell>
          <cell r="AJ50">
            <v>0</v>
          </cell>
          <cell r="AK50" t="e">
            <v>#N/A</v>
          </cell>
          <cell r="AL50">
            <v>36</v>
          </cell>
          <cell r="AM50" t="e">
            <v>#N/A</v>
          </cell>
          <cell r="AN50" t="e">
            <v>#N/A</v>
          </cell>
          <cell r="AO50" t="e">
            <v>#N/A</v>
          </cell>
          <cell r="AP50">
            <v>60</v>
          </cell>
          <cell r="AQ50">
            <v>57</v>
          </cell>
          <cell r="AR50">
            <v>52</v>
          </cell>
          <cell r="AS50">
            <v>60</v>
          </cell>
          <cell r="AT50">
            <v>45884</v>
          </cell>
          <cell r="AU50"/>
          <cell r="AV50"/>
          <cell r="AW50"/>
          <cell r="AX50"/>
          <cell r="AY50"/>
          <cell r="AZ50"/>
          <cell r="BA50"/>
          <cell r="BB50"/>
          <cell r="BC50"/>
          <cell r="BD50"/>
          <cell r="BE50">
            <v>15</v>
          </cell>
          <cell r="BF50">
            <v>0</v>
          </cell>
          <cell r="BG50"/>
          <cell r="BH50"/>
          <cell r="BI50"/>
        </row>
        <row r="51">
          <cell r="E51" t="str">
            <v>P2211141366</v>
          </cell>
          <cell r="F51" t="str">
            <v>RTA MN - 425FIL - DT1-0140 - Replacement of rotten, hazardous and old standard pole</v>
          </cell>
          <cell r="G51" t="str">
            <v>NATIONAL ALABANG ALABANG MUNTINLUPA</v>
          </cell>
          <cell r="H51" t="str">
            <v>MUNTINLUPA CITY</v>
          </cell>
          <cell r="I51" t="str">
            <v>PARAÑAQUE</v>
          </cell>
          <cell r="J51" t="str">
            <v>contact person needed from BC; for checking w/ PnS</v>
          </cell>
          <cell r="K51" t="str">
            <v>W/O ISSUE</v>
          </cell>
          <cell r="L51" t="str">
            <v>AVECO</v>
          </cell>
          <cell r="M51" t="str">
            <v>SCHED</v>
          </cell>
          <cell r="N51" t="str">
            <v>Ronilo Gange Jr.</v>
          </cell>
          <cell r="O51">
            <v>39.280100000000004</v>
          </cell>
          <cell r="P51" t="e">
            <v>#N/A</v>
          </cell>
          <cell r="Q51">
            <v>0</v>
          </cell>
          <cell r="R51" t="str">
            <v>RTA</v>
          </cell>
          <cell r="S51">
            <v>69142.179999999993</v>
          </cell>
          <cell r="T51">
            <v>30610.91</v>
          </cell>
          <cell r="U51"/>
          <cell r="V51">
            <v>0</v>
          </cell>
          <cell r="W51">
            <v>44901.945138888892</v>
          </cell>
          <cell r="X51">
            <v>44938</v>
          </cell>
          <cell r="Y51">
            <v>44939</v>
          </cell>
          <cell r="Z51"/>
          <cell r="AA51"/>
          <cell r="AB51"/>
          <cell r="AC51">
            <v>-44901.945138888892</v>
          </cell>
          <cell r="AD51">
            <v>-44938</v>
          </cell>
          <cell r="AE51">
            <v>0</v>
          </cell>
          <cell r="AF51" t="e">
            <v>#N/A</v>
          </cell>
          <cell r="AG51" t="e">
            <v>#N/A</v>
          </cell>
          <cell r="AH51">
            <v>44951.945138888892</v>
          </cell>
          <cell r="AI51" t="e">
            <v>#N/A</v>
          </cell>
          <cell r="AJ51">
            <v>0</v>
          </cell>
          <cell r="AK51" t="e">
            <v>#N/A</v>
          </cell>
          <cell r="AL51">
            <v>36</v>
          </cell>
          <cell r="AM51" t="e">
            <v>#N/A</v>
          </cell>
          <cell r="AN51" t="e">
            <v>#N/A</v>
          </cell>
          <cell r="AO51" t="e">
            <v>#N/A</v>
          </cell>
          <cell r="AP51">
            <v>60</v>
          </cell>
          <cell r="AQ51">
            <v>57</v>
          </cell>
          <cell r="AR51">
            <v>52</v>
          </cell>
          <cell r="AS51">
            <v>60</v>
          </cell>
          <cell r="AT51">
            <v>45884</v>
          </cell>
          <cell r="AU51"/>
          <cell r="AV51"/>
          <cell r="AW51"/>
          <cell r="AX51"/>
          <cell r="AY51"/>
          <cell r="AZ51"/>
          <cell r="BA51"/>
          <cell r="BB51"/>
          <cell r="BC51"/>
          <cell r="BD51"/>
          <cell r="BE51">
            <v>15</v>
          </cell>
          <cell r="BF51">
            <v>0</v>
          </cell>
          <cell r="BG51"/>
          <cell r="BH51"/>
          <cell r="BI51"/>
        </row>
        <row r="52">
          <cell r="E52" t="str">
            <v>P2211141368</v>
          </cell>
          <cell r="F52" t="str">
            <v>RTA MN - 425FIL - DT1-0264 - Replacement of rotten, hazardous and old standard pole</v>
          </cell>
          <cell r="G52" t="str">
            <v>M. DOLLETON PUROK 1 BAYANAN MUNTINLUPA</v>
          </cell>
          <cell r="H52" t="str">
            <v>MUNTINLUPA CITY</v>
          </cell>
          <cell r="I52" t="str">
            <v>PARAÑAQUE</v>
          </cell>
          <cell r="J52" t="str">
            <v>for scheduling, drainage and waterline</v>
          </cell>
          <cell r="K52" t="str">
            <v>W/ ISSUE</v>
          </cell>
          <cell r="L52" t="str">
            <v>CHALLENGER</v>
          </cell>
          <cell r="M52" t="str">
            <v>SCHED</v>
          </cell>
          <cell r="N52" t="str">
            <v>Isan Carlo Lazaro</v>
          </cell>
          <cell r="O52">
            <v>39.280100000000004</v>
          </cell>
          <cell r="P52" t="e">
            <v>#N/A</v>
          </cell>
          <cell r="Q52">
            <v>0</v>
          </cell>
          <cell r="R52" t="str">
            <v>RTA</v>
          </cell>
          <cell r="S52">
            <v>69142.179999999993</v>
          </cell>
          <cell r="T52">
            <v>30610.91</v>
          </cell>
          <cell r="U52"/>
          <cell r="V52">
            <v>0</v>
          </cell>
          <cell r="W52">
            <v>44901.948611111111</v>
          </cell>
          <cell r="X52">
            <v>44938</v>
          </cell>
          <cell r="Y52">
            <v>44940</v>
          </cell>
          <cell r="Z52"/>
          <cell r="AA52"/>
          <cell r="AB52"/>
          <cell r="AC52">
            <v>-44901.948611111111</v>
          </cell>
          <cell r="AD52">
            <v>-44938</v>
          </cell>
          <cell r="AE52">
            <v>0</v>
          </cell>
          <cell r="AF52" t="e">
            <v>#N/A</v>
          </cell>
          <cell r="AG52" t="e">
            <v>#N/A</v>
          </cell>
          <cell r="AH52">
            <v>44951.948611111111</v>
          </cell>
          <cell r="AI52" t="e">
            <v>#N/A</v>
          </cell>
          <cell r="AJ52">
            <v>0</v>
          </cell>
          <cell r="AK52" t="e">
            <v>#N/A</v>
          </cell>
          <cell r="AL52">
            <v>36</v>
          </cell>
          <cell r="AM52" t="e">
            <v>#N/A</v>
          </cell>
          <cell r="AN52" t="e">
            <v>#N/A</v>
          </cell>
          <cell r="AO52" t="e">
            <v>#N/A</v>
          </cell>
          <cell r="AP52">
            <v>60</v>
          </cell>
          <cell r="AQ52">
            <v>57</v>
          </cell>
          <cell r="AR52">
            <v>52</v>
          </cell>
          <cell r="AS52">
            <v>60</v>
          </cell>
          <cell r="AT52">
            <v>45884</v>
          </cell>
          <cell r="AU52"/>
          <cell r="AV52"/>
          <cell r="AW52"/>
          <cell r="AX52"/>
          <cell r="AY52"/>
          <cell r="AZ52"/>
          <cell r="BA52"/>
          <cell r="BB52"/>
          <cell r="BC52"/>
          <cell r="BD52"/>
          <cell r="BE52">
            <v>15</v>
          </cell>
          <cell r="BF52">
            <v>0</v>
          </cell>
          <cell r="BG52"/>
          <cell r="BH52"/>
          <cell r="BI52"/>
        </row>
        <row r="53">
          <cell r="E53" t="str">
            <v>P2211141370</v>
          </cell>
          <cell r="F53" t="str">
            <v>RTA MN - 425FIL - ALB1-1897 - Replacement of rotten, hazardous and old standard pole</v>
          </cell>
          <cell r="G53" t="str">
            <v>HERRERA JR. PUROK 1 BAYANAN MUNTINLUPA</v>
          </cell>
          <cell r="H53" t="str">
            <v>MUNTINLUPA CITY</v>
          </cell>
          <cell r="I53" t="str">
            <v>PARAÑAQUE</v>
          </cell>
          <cell r="J53" t="str">
            <v>for scheduling, check pole tag</v>
          </cell>
          <cell r="K53" t="str">
            <v>W/O ISSUE</v>
          </cell>
          <cell r="L53" t="str">
            <v>CHALLENGER</v>
          </cell>
          <cell r="M53" t="str">
            <v>SCHED</v>
          </cell>
          <cell r="N53" t="str">
            <v>Isan Carlo Lazaro</v>
          </cell>
          <cell r="O53">
            <v>38.384100000000004</v>
          </cell>
          <cell r="P53" t="e">
            <v>#N/A</v>
          </cell>
          <cell r="Q53">
            <v>0</v>
          </cell>
          <cell r="R53" t="str">
            <v>RTA</v>
          </cell>
          <cell r="S53">
            <v>68226.09</v>
          </cell>
          <cell r="T53">
            <v>29912.66</v>
          </cell>
          <cell r="U53"/>
          <cell r="V53">
            <v>0</v>
          </cell>
          <cell r="W53">
            <v>44901.95</v>
          </cell>
          <cell r="X53">
            <v>44938</v>
          </cell>
          <cell r="Y53">
            <v>44940</v>
          </cell>
          <cell r="Z53"/>
          <cell r="AA53"/>
          <cell r="AB53"/>
          <cell r="AC53">
            <v>-44901.95</v>
          </cell>
          <cell r="AD53">
            <v>-44938</v>
          </cell>
          <cell r="AE53">
            <v>0</v>
          </cell>
          <cell r="AF53" t="e">
            <v>#N/A</v>
          </cell>
          <cell r="AG53" t="e">
            <v>#N/A</v>
          </cell>
          <cell r="AH53">
            <v>44951.95</v>
          </cell>
          <cell r="AI53" t="e">
            <v>#N/A</v>
          </cell>
          <cell r="AJ53">
            <v>0</v>
          </cell>
          <cell r="AK53" t="e">
            <v>#N/A</v>
          </cell>
          <cell r="AL53">
            <v>36</v>
          </cell>
          <cell r="AM53" t="e">
            <v>#N/A</v>
          </cell>
          <cell r="AN53" t="e">
            <v>#N/A</v>
          </cell>
          <cell r="AO53" t="e">
            <v>#N/A</v>
          </cell>
          <cell r="AP53">
            <v>60</v>
          </cell>
          <cell r="AQ53">
            <v>57</v>
          </cell>
          <cell r="AR53">
            <v>52</v>
          </cell>
          <cell r="AS53">
            <v>60</v>
          </cell>
          <cell r="AT53">
            <v>45884</v>
          </cell>
          <cell r="AU53"/>
          <cell r="AV53"/>
          <cell r="AW53"/>
          <cell r="AX53"/>
          <cell r="AY53"/>
          <cell r="AZ53"/>
          <cell r="BA53"/>
          <cell r="BB53"/>
          <cell r="BC53"/>
          <cell r="BD53"/>
          <cell r="BE53">
            <v>15</v>
          </cell>
          <cell r="BF53">
            <v>0</v>
          </cell>
          <cell r="BG53"/>
          <cell r="BH53"/>
          <cell r="BI53"/>
        </row>
        <row r="54">
          <cell r="E54" t="str">
            <v>P2211141364</v>
          </cell>
          <cell r="F54" t="str">
            <v>RTA MN - 425FIL - DS1-0169 - Replacement of rotten, hazardous and old standard pole</v>
          </cell>
          <cell r="G54" t="str">
            <v>VIRGO PUROK 1 BAYANAN MUNTINLUPA</v>
          </cell>
          <cell r="H54" t="str">
            <v>MUNTINLUPA CITY</v>
          </cell>
          <cell r="I54" t="str">
            <v>PARAÑAQUE</v>
          </cell>
          <cell r="J54" t="str">
            <v>for scheduling</v>
          </cell>
          <cell r="K54" t="str">
            <v>W/O ISSUE</v>
          </cell>
          <cell r="L54" t="str">
            <v>CHALLENGER</v>
          </cell>
          <cell r="M54" t="str">
            <v>SCHED</v>
          </cell>
          <cell r="N54" t="str">
            <v>Isan Carlo Lazaro</v>
          </cell>
          <cell r="O54">
            <v>39.280100000000004</v>
          </cell>
          <cell r="P54" t="e">
            <v>#N/A</v>
          </cell>
          <cell r="Q54">
            <v>0</v>
          </cell>
          <cell r="R54" t="str">
            <v>RTA</v>
          </cell>
          <cell r="S54">
            <v>69095.41</v>
          </cell>
          <cell r="T54">
            <v>30610.91</v>
          </cell>
          <cell r="U54"/>
          <cell r="V54">
            <v>0</v>
          </cell>
          <cell r="W54">
            <v>44903.962500000001</v>
          </cell>
          <cell r="X54">
            <v>44938</v>
          </cell>
          <cell r="Y54">
            <v>44940</v>
          </cell>
          <cell r="Z54"/>
          <cell r="AA54"/>
          <cell r="AB54"/>
          <cell r="AC54">
            <v>-44903.962500000001</v>
          </cell>
          <cell r="AD54">
            <v>-44938</v>
          </cell>
          <cell r="AE54">
            <v>0</v>
          </cell>
          <cell r="AF54" t="e">
            <v>#N/A</v>
          </cell>
          <cell r="AG54" t="e">
            <v>#N/A</v>
          </cell>
          <cell r="AH54">
            <v>44953.962500000001</v>
          </cell>
          <cell r="AI54" t="e">
            <v>#N/A</v>
          </cell>
          <cell r="AJ54">
            <v>0</v>
          </cell>
          <cell r="AK54" t="e">
            <v>#N/A</v>
          </cell>
          <cell r="AL54">
            <v>36</v>
          </cell>
          <cell r="AM54" t="e">
            <v>#N/A</v>
          </cell>
          <cell r="AN54" t="e">
            <v>#N/A</v>
          </cell>
          <cell r="AO54" t="e">
            <v>#N/A</v>
          </cell>
          <cell r="AP54">
            <v>60</v>
          </cell>
          <cell r="AQ54">
            <v>57</v>
          </cell>
          <cell r="AR54">
            <v>52</v>
          </cell>
          <cell r="AS54">
            <v>60</v>
          </cell>
          <cell r="AT54">
            <v>45884</v>
          </cell>
          <cell r="AU54"/>
          <cell r="AV54"/>
          <cell r="AW54"/>
          <cell r="AX54"/>
          <cell r="AY54"/>
          <cell r="AZ54"/>
          <cell r="BA54"/>
          <cell r="BB54"/>
          <cell r="BC54"/>
          <cell r="BD54"/>
          <cell r="BE54">
            <v>15</v>
          </cell>
          <cell r="BF54">
            <v>0</v>
          </cell>
          <cell r="BG54"/>
          <cell r="BH54"/>
          <cell r="BI54"/>
        </row>
        <row r="55">
          <cell r="E55" t="str">
            <v>R21956925</v>
          </cell>
          <cell r="F55" t="str">
            <v>MACAGGA DANICA RUTH RABENA</v>
          </cell>
          <cell r="G55" t="str">
            <v>REYVILLE I SUBD, REYVILLE I SUBD, BACOOR</v>
          </cell>
          <cell r="H55" t="str">
            <v>BACOOR CITY</v>
          </cell>
          <cell r="I55" t="str">
            <v>DASMA</v>
          </cell>
          <cell r="J55" t="str">
            <v>current plan cannot be executed due to the lack of space for installing a down guy; contractor cannot execute; for digging on Feb. 21, 2023; w/ customer issue:
FOR CANCELLATION</v>
          </cell>
          <cell r="K55" t="str">
            <v>W/ ISSUE</v>
          </cell>
          <cell r="L55" t="str">
            <v>ECOM</v>
          </cell>
          <cell r="M55" t="str">
            <v>PCAN4</v>
          </cell>
          <cell r="N55" t="str">
            <v>Ronilo Gange Jr.</v>
          </cell>
          <cell r="O55">
            <v>13.004099999999999</v>
          </cell>
          <cell r="P55" t="e">
            <v>#N/A</v>
          </cell>
          <cell r="Q55">
            <v>0</v>
          </cell>
          <cell r="R55" t="str">
            <v>RELOC</v>
          </cell>
          <cell r="S55">
            <v>37045.870000000003</v>
          </cell>
          <cell r="T55">
            <v>13135.2</v>
          </cell>
          <cell r="U55"/>
          <cell r="V55">
            <v>0</v>
          </cell>
          <cell r="W55">
            <v>44904</v>
          </cell>
          <cell r="X55">
            <v>44909</v>
          </cell>
          <cell r="Y55">
            <v>44910</v>
          </cell>
          <cell r="Z55"/>
          <cell r="AA55"/>
          <cell r="AB55"/>
          <cell r="AC55">
            <v>-44904</v>
          </cell>
          <cell r="AD55">
            <v>-44909</v>
          </cell>
          <cell r="AE55">
            <v>0</v>
          </cell>
          <cell r="AF55" t="e">
            <v>#N/A</v>
          </cell>
          <cell r="AG55" t="e">
            <v>#N/A</v>
          </cell>
          <cell r="AH55">
            <v>44954</v>
          </cell>
          <cell r="AI55" t="e">
            <v>#N/A</v>
          </cell>
          <cell r="AJ55">
            <v>0</v>
          </cell>
          <cell r="AK55" t="e">
            <v>#N/A</v>
          </cell>
          <cell r="AL55">
            <v>36</v>
          </cell>
          <cell r="AM55" t="e">
            <v>#N/A</v>
          </cell>
          <cell r="AN55" t="e">
            <v>#N/A</v>
          </cell>
          <cell r="AO55" t="e">
            <v>#N/A</v>
          </cell>
          <cell r="AP55">
            <v>60</v>
          </cell>
          <cell r="AQ55">
            <v>57</v>
          </cell>
          <cell r="AR55">
            <v>52</v>
          </cell>
          <cell r="AS55">
            <v>60</v>
          </cell>
          <cell r="AT55">
            <v>45884</v>
          </cell>
          <cell r="AU55"/>
          <cell r="AV55"/>
          <cell r="AW55"/>
          <cell r="AX55"/>
          <cell r="AY55"/>
          <cell r="AZ55"/>
          <cell r="BA55"/>
          <cell r="BB55"/>
          <cell r="BC55"/>
          <cell r="BD55"/>
          <cell r="BE55">
            <v>15</v>
          </cell>
          <cell r="BF55">
            <v>0</v>
          </cell>
          <cell r="BG55"/>
          <cell r="BH55"/>
          <cell r="BI55"/>
        </row>
        <row r="56">
          <cell r="E56" t="str">
            <v>P2211141365</v>
          </cell>
          <cell r="F56" t="str">
            <v>RTA MN - 425FIL - NPT(NR DT1-5850) - Replacement of rotten, hazardous and old standard pole</v>
          </cell>
          <cell r="G56" t="str">
            <v>M. DOLLETON PUROK 1 BAYANAN MUNTINLUPA</v>
          </cell>
          <cell r="H56" t="str">
            <v>MUNTINLUPA CITY</v>
          </cell>
          <cell r="I56" t="str">
            <v>PARAÑAQUE</v>
          </cell>
          <cell r="J56" t="str">
            <v>for scheduling, check if wood pole</v>
          </cell>
          <cell r="K56" t="str">
            <v>W/O ISSUE</v>
          </cell>
          <cell r="L56" t="str">
            <v>CHALLENGER</v>
          </cell>
          <cell r="M56" t="str">
            <v>SCHED</v>
          </cell>
          <cell r="N56" t="str">
            <v>Isan Carlo Lazaro</v>
          </cell>
          <cell r="O56">
            <v>39.280100000000004</v>
          </cell>
          <cell r="P56" t="e">
            <v>#N/A</v>
          </cell>
          <cell r="Q56">
            <v>0</v>
          </cell>
          <cell r="R56" t="str">
            <v>RTA</v>
          </cell>
          <cell r="S56">
            <v>69101.47</v>
          </cell>
          <cell r="T56">
            <v>30610.91</v>
          </cell>
          <cell r="U56"/>
          <cell r="V56">
            <v>0</v>
          </cell>
          <cell r="W56">
            <v>44904.591666666667</v>
          </cell>
          <cell r="X56">
            <v>44938</v>
          </cell>
          <cell r="Y56">
            <v>44940</v>
          </cell>
          <cell r="Z56"/>
          <cell r="AA56"/>
          <cell r="AB56"/>
          <cell r="AC56">
            <v>-44904.591666666667</v>
          </cell>
          <cell r="AD56">
            <v>-44938</v>
          </cell>
          <cell r="AE56">
            <v>0</v>
          </cell>
          <cell r="AF56" t="e">
            <v>#N/A</v>
          </cell>
          <cell r="AG56" t="e">
            <v>#N/A</v>
          </cell>
          <cell r="AH56">
            <v>44954.591666666667</v>
          </cell>
          <cell r="AI56" t="e">
            <v>#N/A</v>
          </cell>
          <cell r="AJ56">
            <v>0</v>
          </cell>
          <cell r="AK56" t="e">
            <v>#N/A</v>
          </cell>
          <cell r="AL56">
            <v>36</v>
          </cell>
          <cell r="AM56" t="e">
            <v>#N/A</v>
          </cell>
          <cell r="AN56" t="e">
            <v>#N/A</v>
          </cell>
          <cell r="AO56" t="e">
            <v>#N/A</v>
          </cell>
          <cell r="AP56">
            <v>60</v>
          </cell>
          <cell r="AQ56">
            <v>57</v>
          </cell>
          <cell r="AR56">
            <v>52</v>
          </cell>
          <cell r="AS56">
            <v>60</v>
          </cell>
          <cell r="AT56">
            <v>45884</v>
          </cell>
          <cell r="AU56"/>
          <cell r="AV56"/>
          <cell r="AW56"/>
          <cell r="AX56"/>
          <cell r="AY56"/>
          <cell r="AZ56"/>
          <cell r="BA56"/>
          <cell r="BB56"/>
          <cell r="BC56"/>
          <cell r="BD56"/>
          <cell r="BE56">
            <v>15</v>
          </cell>
          <cell r="BF56">
            <v>0</v>
          </cell>
          <cell r="BG56"/>
          <cell r="BH56"/>
          <cell r="BI56"/>
        </row>
        <row r="57">
          <cell r="E57" t="str">
            <v>P2211141360</v>
          </cell>
          <cell r="F57" t="str">
            <v>RTA MN - 415FIL - DU1-0119-T - Replacement of rotten, hazardous and old standard pole</v>
          </cell>
          <cell r="G57" t="str">
            <v>NATIONAL ALABANG ALABANG MUNTINLUPA</v>
          </cell>
          <cell r="H57" t="str">
            <v>MUNTINLUPA CITY</v>
          </cell>
          <cell r="I57" t="str">
            <v>PARAÑAQUE</v>
          </cell>
          <cell r="J57" t="str">
            <v>for schedule of digging 2/20</v>
          </cell>
          <cell r="K57" t="str">
            <v>W/O ISSUE</v>
          </cell>
          <cell r="L57" t="str">
            <v>POWERHOUSE</v>
          </cell>
          <cell r="M57" t="str">
            <v>SCHED</v>
          </cell>
          <cell r="N57" t="str">
            <v>Jenneth Madrid</v>
          </cell>
          <cell r="O57">
            <v>39.280100000000004</v>
          </cell>
          <cell r="P57" t="e">
            <v>#N/A</v>
          </cell>
          <cell r="Q57">
            <v>0</v>
          </cell>
          <cell r="R57" t="str">
            <v>RTA</v>
          </cell>
          <cell r="S57">
            <v>69083.289999999994</v>
          </cell>
          <cell r="T57">
            <v>30610.91</v>
          </cell>
          <cell r="U57"/>
          <cell r="V57">
            <v>0</v>
          </cell>
          <cell r="W57">
            <v>44906.914583333331</v>
          </cell>
          <cell r="X57">
            <v>44937.602083333331</v>
          </cell>
          <cell r="Y57">
            <v>44939</v>
          </cell>
          <cell r="Z57"/>
          <cell r="AA57"/>
          <cell r="AB57"/>
          <cell r="AC57">
            <v>-44906.914583333331</v>
          </cell>
          <cell r="AD57">
            <v>-44937.602083333331</v>
          </cell>
          <cell r="AE57">
            <v>0</v>
          </cell>
          <cell r="AF57" t="e">
            <v>#N/A</v>
          </cell>
          <cell r="AG57" t="e">
            <v>#N/A</v>
          </cell>
          <cell r="AH57">
            <v>44956.914583333331</v>
          </cell>
          <cell r="AI57" t="e">
            <v>#N/A</v>
          </cell>
          <cell r="AJ57">
            <v>0</v>
          </cell>
          <cell r="AK57" t="e">
            <v>#N/A</v>
          </cell>
          <cell r="AL57">
            <v>36</v>
          </cell>
          <cell r="AM57" t="e">
            <v>#N/A</v>
          </cell>
          <cell r="AN57" t="e">
            <v>#N/A</v>
          </cell>
          <cell r="AO57" t="e">
            <v>#N/A</v>
          </cell>
          <cell r="AP57">
            <v>60</v>
          </cell>
          <cell r="AQ57">
            <v>57</v>
          </cell>
          <cell r="AR57">
            <v>52</v>
          </cell>
          <cell r="AS57">
            <v>60</v>
          </cell>
          <cell r="AT57">
            <v>45884</v>
          </cell>
          <cell r="AU57"/>
          <cell r="AV57"/>
          <cell r="AW57"/>
          <cell r="AX57"/>
          <cell r="AY57"/>
          <cell r="AZ57"/>
          <cell r="BA57"/>
          <cell r="BB57"/>
          <cell r="BC57"/>
          <cell r="BD57"/>
          <cell r="BE57">
            <v>15</v>
          </cell>
          <cell r="BF57">
            <v>0</v>
          </cell>
          <cell r="BG57"/>
          <cell r="BH57"/>
          <cell r="BI57"/>
        </row>
        <row r="58">
          <cell r="E58" t="str">
            <v>P2211141361</v>
          </cell>
          <cell r="F58" t="str">
            <v>RTA MN - 415FIL - DU1-0117-T - Replacement of rotten, hazardous and old standard pole</v>
          </cell>
          <cell r="G58" t="str">
            <v>ILAYA ALABANG ALABANG MUNTINLUPA</v>
          </cell>
          <cell r="H58" t="str">
            <v>MUNTINLUPA CITY</v>
          </cell>
          <cell r="I58" t="str">
            <v>PARAÑAQUE</v>
          </cell>
          <cell r="J58" t="str">
            <v>for schedule of digging 2/20</v>
          </cell>
          <cell r="K58" t="str">
            <v>W/O ISSUE</v>
          </cell>
          <cell r="L58" t="str">
            <v>POWERHOUSE</v>
          </cell>
          <cell r="M58" t="str">
            <v>SCHED</v>
          </cell>
          <cell r="N58" t="str">
            <v>Jenneth Madrid</v>
          </cell>
          <cell r="O58">
            <v>39.280100000000004</v>
          </cell>
          <cell r="P58" t="e">
            <v>#N/A</v>
          </cell>
          <cell r="Q58">
            <v>0</v>
          </cell>
          <cell r="R58" t="str">
            <v>RTA</v>
          </cell>
          <cell r="S58">
            <v>69095.41</v>
          </cell>
          <cell r="T58">
            <v>30610.91</v>
          </cell>
          <cell r="U58"/>
          <cell r="V58">
            <v>0</v>
          </cell>
          <cell r="W58">
            <v>44906.915277777778</v>
          </cell>
          <cell r="X58">
            <v>44937.600694444445</v>
          </cell>
          <cell r="Y58">
            <v>44939</v>
          </cell>
          <cell r="Z58"/>
          <cell r="AA58"/>
          <cell r="AB58"/>
          <cell r="AC58">
            <v>-44906.915277777778</v>
          </cell>
          <cell r="AD58">
            <v>-44937.600694444445</v>
          </cell>
          <cell r="AE58">
            <v>0</v>
          </cell>
          <cell r="AF58" t="e">
            <v>#N/A</v>
          </cell>
          <cell r="AG58" t="e">
            <v>#N/A</v>
          </cell>
          <cell r="AH58">
            <v>44956.915277777778</v>
          </cell>
          <cell r="AI58" t="e">
            <v>#N/A</v>
          </cell>
          <cell r="AJ58">
            <v>0</v>
          </cell>
          <cell r="AK58" t="e">
            <v>#N/A</v>
          </cell>
          <cell r="AL58">
            <v>36</v>
          </cell>
          <cell r="AM58" t="e">
            <v>#N/A</v>
          </cell>
          <cell r="AN58" t="e">
            <v>#N/A</v>
          </cell>
          <cell r="AO58" t="e">
            <v>#N/A</v>
          </cell>
          <cell r="AP58">
            <v>60</v>
          </cell>
          <cell r="AQ58">
            <v>57</v>
          </cell>
          <cell r="AR58">
            <v>52</v>
          </cell>
          <cell r="AS58">
            <v>60</v>
          </cell>
          <cell r="AT58">
            <v>45884</v>
          </cell>
          <cell r="AU58"/>
          <cell r="AV58"/>
          <cell r="AW58"/>
          <cell r="AX58"/>
          <cell r="AY58"/>
          <cell r="AZ58"/>
          <cell r="BA58"/>
          <cell r="BB58"/>
          <cell r="BC58"/>
          <cell r="BD58"/>
          <cell r="BE58">
            <v>15</v>
          </cell>
          <cell r="BF58">
            <v>0</v>
          </cell>
          <cell r="BG58"/>
          <cell r="BH58"/>
          <cell r="BI58"/>
        </row>
        <row r="59">
          <cell r="E59" t="str">
            <v>P2211141332</v>
          </cell>
          <cell r="F59" t="str">
            <v>RTA MN - 415FIL - DU1-5951 - Replacement of rotten, hazardous and old standard pole</v>
          </cell>
          <cell r="G59" t="str">
            <v>MONTILLANO ALABANG ALABANG MUNTINLUPA</v>
          </cell>
          <cell r="H59" t="str">
            <v>MUNTINLUPA CITY</v>
          </cell>
          <cell r="I59" t="str">
            <v>PARAÑAQUE</v>
          </cell>
          <cell r="J59" t="str">
            <v>for schedule of digging 2/20, pole used as DT pole (tandem with DU1-5950)</v>
          </cell>
          <cell r="K59" t="str">
            <v>W/O ISSUE</v>
          </cell>
          <cell r="L59" t="str">
            <v>POWERHOUSE</v>
          </cell>
          <cell r="M59" t="str">
            <v>SCHED</v>
          </cell>
          <cell r="N59" t="str">
            <v>Jenneth Madrid</v>
          </cell>
          <cell r="O59">
            <v>54.862300000000005</v>
          </cell>
          <cell r="P59" t="e">
            <v>#N/A</v>
          </cell>
          <cell r="Q59">
            <v>0</v>
          </cell>
          <cell r="R59" t="str">
            <v>RTA</v>
          </cell>
          <cell r="S59">
            <v>95850.85</v>
          </cell>
          <cell r="T59">
            <v>42754.090000000004</v>
          </cell>
          <cell r="U59"/>
          <cell r="V59">
            <v>0</v>
          </cell>
          <cell r="W59">
            <v>44906.931944444441</v>
          </cell>
          <cell r="X59">
            <v>44937.440972222219</v>
          </cell>
          <cell r="Y59">
            <v>44939</v>
          </cell>
          <cell r="Z59"/>
          <cell r="AA59"/>
          <cell r="AB59"/>
          <cell r="AC59">
            <v>-44906.931944444441</v>
          </cell>
          <cell r="AD59">
            <v>-44937.440972222219</v>
          </cell>
          <cell r="AE59">
            <v>0</v>
          </cell>
          <cell r="AF59" t="e">
            <v>#N/A</v>
          </cell>
          <cell r="AG59" t="e">
            <v>#N/A</v>
          </cell>
          <cell r="AH59">
            <v>44956.931944444441</v>
          </cell>
          <cell r="AI59" t="e">
            <v>#N/A</v>
          </cell>
          <cell r="AJ59">
            <v>0</v>
          </cell>
          <cell r="AK59" t="e">
            <v>#N/A</v>
          </cell>
          <cell r="AL59">
            <v>36</v>
          </cell>
          <cell r="AM59" t="e">
            <v>#N/A</v>
          </cell>
          <cell r="AN59" t="e">
            <v>#N/A</v>
          </cell>
          <cell r="AO59" t="e">
            <v>#N/A</v>
          </cell>
          <cell r="AP59">
            <v>60</v>
          </cell>
          <cell r="AQ59">
            <v>57</v>
          </cell>
          <cell r="AR59">
            <v>52</v>
          </cell>
          <cell r="AS59">
            <v>60</v>
          </cell>
          <cell r="AT59">
            <v>45884</v>
          </cell>
          <cell r="AU59"/>
          <cell r="AV59"/>
          <cell r="AW59"/>
          <cell r="AX59"/>
          <cell r="AY59"/>
          <cell r="AZ59"/>
          <cell r="BA59"/>
          <cell r="BB59"/>
          <cell r="BC59"/>
          <cell r="BD59"/>
          <cell r="BE59">
            <v>15</v>
          </cell>
          <cell r="BF59">
            <v>0</v>
          </cell>
          <cell r="BG59"/>
          <cell r="BH59"/>
          <cell r="BI59"/>
        </row>
        <row r="60">
          <cell r="E60" t="str">
            <v>P2211141351</v>
          </cell>
          <cell r="F60" t="str">
            <v>RTA MN - 415FIL - DU1-0686 - Replacement of rotten, hazardous and old standard pole</v>
          </cell>
          <cell r="G60" t="str">
            <v>PNR CUPANG CUPANG MUNTINLUPA</v>
          </cell>
          <cell r="H60" t="str">
            <v>MUNTINLUPA CITY</v>
          </cell>
          <cell r="I60" t="str">
            <v>PARAÑAQUE</v>
          </cell>
          <cell r="J60" t="str">
            <v>for schedule of digging 2/20</v>
          </cell>
          <cell r="K60" t="str">
            <v>W/O ISSUE</v>
          </cell>
          <cell r="L60" t="str">
            <v>POWERHOUSE</v>
          </cell>
          <cell r="M60" t="str">
            <v>SCHED</v>
          </cell>
          <cell r="N60" t="str">
            <v>Jenneth Madrid</v>
          </cell>
          <cell r="O60">
            <v>47.498399999999997</v>
          </cell>
          <cell r="P60" t="e">
            <v>#N/A</v>
          </cell>
          <cell r="Q60">
            <v>0</v>
          </cell>
          <cell r="R60" t="str">
            <v>RTA</v>
          </cell>
          <cell r="S60">
            <v>77366.97</v>
          </cell>
          <cell r="T60">
            <v>37015.410000000003</v>
          </cell>
          <cell r="U60"/>
          <cell r="V60">
            <v>0</v>
          </cell>
          <cell r="W60">
            <v>44906.933333333334</v>
          </cell>
          <cell r="X60">
            <v>44937.602777777778</v>
          </cell>
          <cell r="Y60">
            <v>44939</v>
          </cell>
          <cell r="Z60"/>
          <cell r="AA60"/>
          <cell r="AB60"/>
          <cell r="AC60">
            <v>-44906.933333333334</v>
          </cell>
          <cell r="AD60">
            <v>-44937.602777777778</v>
          </cell>
          <cell r="AE60">
            <v>0</v>
          </cell>
          <cell r="AF60" t="e">
            <v>#N/A</v>
          </cell>
          <cell r="AG60" t="e">
            <v>#N/A</v>
          </cell>
          <cell r="AH60">
            <v>44956.933333333334</v>
          </cell>
          <cell r="AI60" t="e">
            <v>#N/A</v>
          </cell>
          <cell r="AJ60">
            <v>0</v>
          </cell>
          <cell r="AK60" t="e">
            <v>#N/A</v>
          </cell>
          <cell r="AL60">
            <v>36</v>
          </cell>
          <cell r="AM60" t="e">
            <v>#N/A</v>
          </cell>
          <cell r="AN60" t="e">
            <v>#N/A</v>
          </cell>
          <cell r="AO60" t="e">
            <v>#N/A</v>
          </cell>
          <cell r="AP60">
            <v>60</v>
          </cell>
          <cell r="AQ60">
            <v>57</v>
          </cell>
          <cell r="AR60">
            <v>52</v>
          </cell>
          <cell r="AS60">
            <v>60</v>
          </cell>
          <cell r="AT60">
            <v>45884</v>
          </cell>
          <cell r="AU60"/>
          <cell r="AV60"/>
          <cell r="AW60"/>
          <cell r="AX60"/>
          <cell r="AY60"/>
          <cell r="AZ60"/>
          <cell r="BA60"/>
          <cell r="BB60"/>
          <cell r="BC60"/>
          <cell r="BD60"/>
          <cell r="BE60">
            <v>15</v>
          </cell>
          <cell r="BF60">
            <v>0</v>
          </cell>
          <cell r="BG60"/>
          <cell r="BH60"/>
          <cell r="BI60"/>
        </row>
        <row r="61">
          <cell r="E61" t="str">
            <v>P2211141353</v>
          </cell>
          <cell r="F61" t="str">
            <v>RTA MN - 415FIL - DT1-0061 - Replacement of rotten, hazardous and old standard pole</v>
          </cell>
          <cell r="G61" t="str">
            <v>MENDIOLA PUROK 1 ALABANG MUNTINLUPA</v>
          </cell>
          <cell r="H61" t="str">
            <v>MUNTINLUPA CITY</v>
          </cell>
          <cell r="I61" t="str">
            <v>PARAÑAQUE</v>
          </cell>
          <cell r="J61" t="str">
            <v>for crew survey; for C1 survey</v>
          </cell>
          <cell r="K61" t="str">
            <v>W/O ISSUE</v>
          </cell>
          <cell r="L61" t="str">
            <v>ECOM</v>
          </cell>
          <cell r="M61" t="str">
            <v>SCHED</v>
          </cell>
          <cell r="N61" t="str">
            <v>Ronilo Gange Jr.</v>
          </cell>
          <cell r="O61">
            <v>39.280100000000004</v>
          </cell>
          <cell r="P61" t="e">
            <v>#N/A</v>
          </cell>
          <cell r="Q61">
            <v>0</v>
          </cell>
          <cell r="R61" t="str">
            <v>RTA</v>
          </cell>
          <cell r="S61">
            <v>69142.179999999993</v>
          </cell>
          <cell r="T61">
            <v>30610.91</v>
          </cell>
          <cell r="U61"/>
          <cell r="V61">
            <v>0</v>
          </cell>
          <cell r="W61">
            <v>44906.933333333334</v>
          </cell>
          <cell r="X61">
            <v>44937.597916666666</v>
          </cell>
          <cell r="Y61">
            <v>44940</v>
          </cell>
          <cell r="Z61"/>
          <cell r="AA61"/>
          <cell r="AB61"/>
          <cell r="AC61">
            <v>-44906.933333333334</v>
          </cell>
          <cell r="AD61">
            <v>-44937.597916666666</v>
          </cell>
          <cell r="AE61">
            <v>0</v>
          </cell>
          <cell r="AF61" t="e">
            <v>#N/A</v>
          </cell>
          <cell r="AG61" t="e">
            <v>#N/A</v>
          </cell>
          <cell r="AH61">
            <v>44956.933333333334</v>
          </cell>
          <cell r="AI61" t="e">
            <v>#N/A</v>
          </cell>
          <cell r="AJ61">
            <v>0</v>
          </cell>
          <cell r="AK61" t="e">
            <v>#N/A</v>
          </cell>
          <cell r="AL61">
            <v>36</v>
          </cell>
          <cell r="AM61" t="e">
            <v>#N/A</v>
          </cell>
          <cell r="AN61" t="e">
            <v>#N/A</v>
          </cell>
          <cell r="AO61" t="e">
            <v>#N/A</v>
          </cell>
          <cell r="AP61">
            <v>60</v>
          </cell>
          <cell r="AQ61">
            <v>57</v>
          </cell>
          <cell r="AR61">
            <v>52</v>
          </cell>
          <cell r="AS61">
            <v>60</v>
          </cell>
          <cell r="AT61">
            <v>45884</v>
          </cell>
          <cell r="AU61"/>
          <cell r="AV61"/>
          <cell r="AW61"/>
          <cell r="AX61"/>
          <cell r="AY61"/>
          <cell r="AZ61"/>
          <cell r="BA61"/>
          <cell r="BB61"/>
          <cell r="BC61"/>
          <cell r="BD61"/>
          <cell r="BE61">
            <v>15</v>
          </cell>
          <cell r="BF61">
            <v>0</v>
          </cell>
          <cell r="BG61"/>
          <cell r="BH61"/>
          <cell r="BI61"/>
        </row>
        <row r="62">
          <cell r="E62" t="str">
            <v>P2211141343</v>
          </cell>
          <cell r="F62" t="str">
            <v>RTA MN - 415FIL - ALB1-1353 - Replacement of rotten, hazardous and old standard pole</v>
          </cell>
          <cell r="G62" t="str">
            <v>CAPT. IGNACIO MABOLO I MABOLO I BACOOR CAVITE</v>
          </cell>
          <cell r="H62" t="str">
            <v>BACOOR CITY</v>
          </cell>
          <cell r="I62" t="str">
            <v>DASMA</v>
          </cell>
          <cell r="J62" t="str">
            <v>for schedule of digging 2/20</v>
          </cell>
          <cell r="K62" t="str">
            <v>W/O ISSUE</v>
          </cell>
          <cell r="L62" t="str">
            <v>POWERHOUSE</v>
          </cell>
          <cell r="M62" t="str">
            <v>SCHED</v>
          </cell>
          <cell r="N62" t="str">
            <v>Jenneth Madrid</v>
          </cell>
          <cell r="O62">
            <v>38.384100000000004</v>
          </cell>
          <cell r="P62" t="e">
            <v>#N/A</v>
          </cell>
          <cell r="Q62">
            <v>0</v>
          </cell>
          <cell r="R62" t="str">
            <v>RTA</v>
          </cell>
          <cell r="S62">
            <v>68226.09</v>
          </cell>
          <cell r="T62">
            <v>29912.66</v>
          </cell>
          <cell r="U62"/>
          <cell r="V62">
            <v>0</v>
          </cell>
          <cell r="W62">
            <v>44906.935416666667</v>
          </cell>
          <cell r="X62">
            <v>44937.59652777778</v>
          </cell>
          <cell r="Y62">
            <v>44939</v>
          </cell>
          <cell r="Z62"/>
          <cell r="AA62"/>
          <cell r="AB62"/>
          <cell r="AC62">
            <v>-44906.935416666667</v>
          </cell>
          <cell r="AD62">
            <v>-44937.59652777778</v>
          </cell>
          <cell r="AE62">
            <v>0</v>
          </cell>
          <cell r="AF62" t="e">
            <v>#N/A</v>
          </cell>
          <cell r="AG62" t="e">
            <v>#N/A</v>
          </cell>
          <cell r="AH62">
            <v>44956.935416666667</v>
          </cell>
          <cell r="AI62" t="e">
            <v>#N/A</v>
          </cell>
          <cell r="AJ62">
            <v>0</v>
          </cell>
          <cell r="AK62" t="e">
            <v>#N/A</v>
          </cell>
          <cell r="AL62">
            <v>36</v>
          </cell>
          <cell r="AM62" t="e">
            <v>#N/A</v>
          </cell>
          <cell r="AN62" t="e">
            <v>#N/A</v>
          </cell>
          <cell r="AO62" t="e">
            <v>#N/A</v>
          </cell>
          <cell r="AP62">
            <v>60</v>
          </cell>
          <cell r="AQ62">
            <v>57</v>
          </cell>
          <cell r="AR62">
            <v>52</v>
          </cell>
          <cell r="AS62">
            <v>60</v>
          </cell>
          <cell r="AT62">
            <v>45884</v>
          </cell>
          <cell r="AU62"/>
          <cell r="AV62"/>
          <cell r="AW62"/>
          <cell r="AX62"/>
          <cell r="AY62"/>
          <cell r="AZ62"/>
          <cell r="BA62"/>
          <cell r="BB62"/>
          <cell r="BC62"/>
          <cell r="BD62"/>
          <cell r="BE62">
            <v>15</v>
          </cell>
          <cell r="BF62">
            <v>0</v>
          </cell>
          <cell r="BG62"/>
          <cell r="BH62"/>
          <cell r="BI62"/>
        </row>
        <row r="63">
          <cell r="E63" t="str">
            <v>P2211141342</v>
          </cell>
          <cell r="F63" t="str">
            <v>RTA MN - 415FIL - DT2-2199 - Replacement of rotten, hazardous and old standard pole</v>
          </cell>
          <cell r="G63" t="str">
            <v>SAN GUILLERMO BAYANAN BAYANAN MUNTINLUPA</v>
          </cell>
          <cell r="H63" t="str">
            <v>MUNTINLUPA CITY</v>
          </cell>
          <cell r="I63" t="str">
            <v>PARAÑAQUE</v>
          </cell>
          <cell r="J63" t="str">
            <v>digging done, schedule only at night</v>
          </cell>
          <cell r="K63" t="str">
            <v>W/O ISSUE</v>
          </cell>
          <cell r="L63" t="str">
            <v>CHALLENGER</v>
          </cell>
          <cell r="M63" t="str">
            <v>INPRG</v>
          </cell>
          <cell r="N63" t="str">
            <v>Isan Carlo Lazaro</v>
          </cell>
          <cell r="O63">
            <v>51.012500000000003</v>
          </cell>
          <cell r="P63" t="e">
            <v>#N/A</v>
          </cell>
          <cell r="Q63">
            <v>0</v>
          </cell>
          <cell r="R63" t="str">
            <v>RTA</v>
          </cell>
          <cell r="S63">
            <v>80899.28</v>
          </cell>
          <cell r="T63">
            <v>39753.950000000004</v>
          </cell>
          <cell r="U63"/>
          <cell r="V63">
            <v>0</v>
          </cell>
          <cell r="W63">
            <v>44906.936111111114</v>
          </cell>
          <cell r="X63">
            <v>44937.599305555559</v>
          </cell>
          <cell r="Y63">
            <v>44940</v>
          </cell>
          <cell r="Z63"/>
          <cell r="AA63"/>
          <cell r="AB63"/>
          <cell r="AC63">
            <v>-44906.936111111114</v>
          </cell>
          <cell r="AD63">
            <v>-44937.599305555559</v>
          </cell>
          <cell r="AE63">
            <v>0</v>
          </cell>
          <cell r="AF63" t="e">
            <v>#N/A</v>
          </cell>
          <cell r="AG63" t="e">
            <v>#N/A</v>
          </cell>
          <cell r="AH63">
            <v>44956.936111111114</v>
          </cell>
          <cell r="AI63" t="e">
            <v>#N/A</v>
          </cell>
          <cell r="AJ63">
            <v>0</v>
          </cell>
          <cell r="AK63" t="e">
            <v>#N/A</v>
          </cell>
          <cell r="AL63">
            <v>36</v>
          </cell>
          <cell r="AM63" t="e">
            <v>#N/A</v>
          </cell>
          <cell r="AN63" t="e">
            <v>#N/A</v>
          </cell>
          <cell r="AO63" t="e">
            <v>#N/A</v>
          </cell>
          <cell r="AP63">
            <v>60</v>
          </cell>
          <cell r="AQ63">
            <v>57</v>
          </cell>
          <cell r="AR63">
            <v>52</v>
          </cell>
          <cell r="AS63">
            <v>60</v>
          </cell>
          <cell r="AT63">
            <v>45884</v>
          </cell>
          <cell r="AU63"/>
          <cell r="AV63"/>
          <cell r="AW63"/>
          <cell r="AX63"/>
          <cell r="AY63"/>
          <cell r="AZ63"/>
          <cell r="BA63"/>
          <cell r="BB63"/>
          <cell r="BC63"/>
          <cell r="BD63"/>
          <cell r="BE63">
            <v>15</v>
          </cell>
          <cell r="BF63">
            <v>0</v>
          </cell>
          <cell r="BG63"/>
          <cell r="BH63"/>
          <cell r="BI63"/>
        </row>
        <row r="64">
          <cell r="E64" t="str">
            <v>P2211141340</v>
          </cell>
          <cell r="F64" t="str">
            <v>RTA MN - 415FIL - DT1-0301 - Replacement of rotten, hazardous and old standard pole</v>
          </cell>
          <cell r="G64" t="str">
            <v>SAN GUILLERMO PUTATAN PUTATAN MUNTINLUPA</v>
          </cell>
          <cell r="H64" t="str">
            <v>MUNTINLUPA CITY</v>
          </cell>
          <cell r="I64" t="str">
            <v>PARAÑAQUE</v>
          </cell>
          <cell r="J64" t="str">
            <v>contact person needed from BC; for checking w/ PnS</v>
          </cell>
          <cell r="K64" t="str">
            <v>W/O ISSUE</v>
          </cell>
          <cell r="L64" t="str">
            <v>AVECO</v>
          </cell>
          <cell r="M64" t="str">
            <v>SCHED</v>
          </cell>
          <cell r="N64" t="str">
            <v>Ronilo Gange Jr.</v>
          </cell>
          <cell r="O64">
            <v>38.384100000000004</v>
          </cell>
          <cell r="P64" t="e">
            <v>#N/A</v>
          </cell>
          <cell r="Q64">
            <v>0</v>
          </cell>
          <cell r="R64" t="str">
            <v>RTA</v>
          </cell>
          <cell r="S64">
            <v>68226.09</v>
          </cell>
          <cell r="T64">
            <v>29912.66</v>
          </cell>
          <cell r="U64"/>
          <cell r="V64">
            <v>0</v>
          </cell>
          <cell r="W64">
            <v>44906.965277777781</v>
          </cell>
          <cell r="X64">
            <v>44937.598611111112</v>
          </cell>
          <cell r="Y64">
            <v>44939</v>
          </cell>
          <cell r="Z64"/>
          <cell r="AA64"/>
          <cell r="AB64"/>
          <cell r="AC64">
            <v>-44906.965277777781</v>
          </cell>
          <cell r="AD64">
            <v>-44937.598611111112</v>
          </cell>
          <cell r="AE64">
            <v>0</v>
          </cell>
          <cell r="AF64" t="e">
            <v>#N/A</v>
          </cell>
          <cell r="AG64" t="e">
            <v>#N/A</v>
          </cell>
          <cell r="AH64">
            <v>44956.965277777781</v>
          </cell>
          <cell r="AI64" t="e">
            <v>#N/A</v>
          </cell>
          <cell r="AJ64">
            <v>0</v>
          </cell>
          <cell r="AK64" t="e">
            <v>#N/A</v>
          </cell>
          <cell r="AL64">
            <v>36</v>
          </cell>
          <cell r="AM64" t="e">
            <v>#N/A</v>
          </cell>
          <cell r="AN64" t="e">
            <v>#N/A</v>
          </cell>
          <cell r="AO64" t="e">
            <v>#N/A</v>
          </cell>
          <cell r="AP64">
            <v>60</v>
          </cell>
          <cell r="AQ64">
            <v>57</v>
          </cell>
          <cell r="AR64">
            <v>52</v>
          </cell>
          <cell r="AS64">
            <v>60</v>
          </cell>
          <cell r="AT64">
            <v>45884</v>
          </cell>
          <cell r="AU64"/>
          <cell r="AV64"/>
          <cell r="AW64"/>
          <cell r="AX64"/>
          <cell r="AY64"/>
          <cell r="AZ64"/>
          <cell r="BA64"/>
          <cell r="BB64"/>
          <cell r="BC64"/>
          <cell r="BD64"/>
          <cell r="BE64">
            <v>15</v>
          </cell>
          <cell r="BF64">
            <v>0</v>
          </cell>
          <cell r="BG64"/>
          <cell r="BH64"/>
          <cell r="BI64"/>
        </row>
        <row r="65">
          <cell r="E65" t="str">
            <v>P2211141328</v>
          </cell>
          <cell r="F65" t="str">
            <v>RTA MN - 425FIL/415FIL - DS1-5305 - Replacement of rotten, hazardous and old standard pole</v>
          </cell>
          <cell r="G65" t="str">
            <v>NATIONAL ALABANG ALABANG MUNTINLUPA</v>
          </cell>
          <cell r="H65" t="str">
            <v>MUNTINLUPA CITY</v>
          </cell>
          <cell r="I65" t="str">
            <v>PARAÑAQUE</v>
          </cell>
          <cell r="J65" t="str">
            <v>for scheduling</v>
          </cell>
          <cell r="K65" t="str">
            <v>W/O ISSUE</v>
          </cell>
          <cell r="L65" t="str">
            <v>CHALLENGER</v>
          </cell>
          <cell r="M65" t="str">
            <v>SCHED</v>
          </cell>
          <cell r="N65" t="str">
            <v>Isan Carlo Lazaro</v>
          </cell>
          <cell r="O65">
            <v>39.280100000000004</v>
          </cell>
          <cell r="P65" t="e">
            <v>#N/A</v>
          </cell>
          <cell r="Q65">
            <v>0</v>
          </cell>
          <cell r="R65" t="str">
            <v>RTA</v>
          </cell>
          <cell r="S65">
            <v>67679.289999999994</v>
          </cell>
          <cell r="T65">
            <v>30610.91</v>
          </cell>
          <cell r="U65"/>
          <cell r="V65">
            <v>0</v>
          </cell>
          <cell r="W65">
            <v>44906.972222222219</v>
          </cell>
          <cell r="X65">
            <v>44938</v>
          </cell>
          <cell r="Y65">
            <v>44940</v>
          </cell>
          <cell r="Z65"/>
          <cell r="AA65"/>
          <cell r="AB65"/>
          <cell r="AC65">
            <v>-44906.972222222219</v>
          </cell>
          <cell r="AD65">
            <v>-44938</v>
          </cell>
          <cell r="AE65">
            <v>0</v>
          </cell>
          <cell r="AF65" t="e">
            <v>#N/A</v>
          </cell>
          <cell r="AG65" t="e">
            <v>#N/A</v>
          </cell>
          <cell r="AH65">
            <v>44956.972222222219</v>
          </cell>
          <cell r="AI65" t="e">
            <v>#N/A</v>
          </cell>
          <cell r="AJ65">
            <v>0</v>
          </cell>
          <cell r="AK65" t="e">
            <v>#N/A</v>
          </cell>
          <cell r="AL65">
            <v>36</v>
          </cell>
          <cell r="AM65" t="e">
            <v>#N/A</v>
          </cell>
          <cell r="AN65" t="e">
            <v>#N/A</v>
          </cell>
          <cell r="AO65" t="e">
            <v>#N/A</v>
          </cell>
          <cell r="AP65">
            <v>60</v>
          </cell>
          <cell r="AQ65">
            <v>57</v>
          </cell>
          <cell r="AR65">
            <v>52</v>
          </cell>
          <cell r="AS65">
            <v>60</v>
          </cell>
          <cell r="AT65">
            <v>45884</v>
          </cell>
          <cell r="AU65"/>
          <cell r="AV65"/>
          <cell r="AW65"/>
          <cell r="AX65"/>
          <cell r="AY65"/>
          <cell r="AZ65"/>
          <cell r="BA65"/>
          <cell r="BB65"/>
          <cell r="BC65"/>
          <cell r="BD65"/>
          <cell r="BE65">
            <v>15</v>
          </cell>
          <cell r="BF65">
            <v>0</v>
          </cell>
          <cell r="BG65"/>
          <cell r="BH65"/>
          <cell r="BI65"/>
        </row>
        <row r="66">
          <cell r="E66" t="str">
            <v>P2211141377</v>
          </cell>
          <cell r="F66" t="str">
            <v>RTA MN 425FIL  - NPT (DR1-0242) Replacement of rotten, hazardous and old standard pole</v>
          </cell>
          <cell r="G66" t="str">
            <v>P. DIAZ POBLACION POBLACION MUNTINLUPA</v>
          </cell>
          <cell r="H66" t="str">
            <v>MUNTINLUPA CITY</v>
          </cell>
          <cell r="I66" t="str">
            <v>PARAÑAQUE</v>
          </cell>
          <cell r="J66" t="str">
            <v>contact person needed from BC; for checking w/ PnS</v>
          </cell>
          <cell r="K66" t="str">
            <v>W/O ISSUE</v>
          </cell>
          <cell r="L66" t="str">
            <v>AVECO</v>
          </cell>
          <cell r="M66" t="str">
            <v>SCHED</v>
          </cell>
          <cell r="N66" t="str">
            <v>Ronilo Gange Jr.</v>
          </cell>
          <cell r="O66">
            <v>39.280100000000004</v>
          </cell>
          <cell r="P66" t="e">
            <v>#N/A</v>
          </cell>
          <cell r="Q66">
            <v>0</v>
          </cell>
          <cell r="R66" t="str">
            <v>RTA</v>
          </cell>
          <cell r="S66">
            <v>69101.47</v>
          </cell>
          <cell r="T66">
            <v>30610.91</v>
          </cell>
          <cell r="U66"/>
          <cell r="V66">
            <v>0</v>
          </cell>
          <cell r="W66">
            <v>44906.977083333331</v>
          </cell>
          <cell r="X66">
            <v>44938</v>
          </cell>
          <cell r="Y66">
            <v>44939</v>
          </cell>
          <cell r="Z66"/>
          <cell r="AA66"/>
          <cell r="AB66"/>
          <cell r="AC66">
            <v>-44906.977083333331</v>
          </cell>
          <cell r="AD66">
            <v>-44938</v>
          </cell>
          <cell r="AE66">
            <v>0</v>
          </cell>
          <cell r="AF66" t="e">
            <v>#N/A</v>
          </cell>
          <cell r="AG66" t="e">
            <v>#N/A</v>
          </cell>
          <cell r="AH66">
            <v>44956.977083333331</v>
          </cell>
          <cell r="AI66" t="e">
            <v>#N/A</v>
          </cell>
          <cell r="AJ66">
            <v>0</v>
          </cell>
          <cell r="AK66" t="e">
            <v>#N/A</v>
          </cell>
          <cell r="AL66">
            <v>36</v>
          </cell>
          <cell r="AM66" t="e">
            <v>#N/A</v>
          </cell>
          <cell r="AN66" t="e">
            <v>#N/A</v>
          </cell>
          <cell r="AO66" t="e">
            <v>#N/A</v>
          </cell>
          <cell r="AP66">
            <v>60</v>
          </cell>
          <cell r="AQ66">
            <v>57</v>
          </cell>
          <cell r="AR66">
            <v>52</v>
          </cell>
          <cell r="AS66">
            <v>60</v>
          </cell>
          <cell r="AT66">
            <v>45884</v>
          </cell>
          <cell r="AU66"/>
          <cell r="AV66"/>
          <cell r="AW66"/>
          <cell r="AX66"/>
          <cell r="AY66"/>
          <cell r="AZ66"/>
          <cell r="BA66"/>
          <cell r="BB66"/>
          <cell r="BC66"/>
          <cell r="BD66"/>
          <cell r="BE66">
            <v>15</v>
          </cell>
          <cell r="BF66">
            <v>0</v>
          </cell>
          <cell r="BG66"/>
          <cell r="BH66"/>
          <cell r="BI66"/>
        </row>
        <row r="67">
          <cell r="E67" t="str">
            <v>X22125127907</v>
          </cell>
          <cell r="F67" t="str">
            <v>MEGAWIDE CONSTRUCTION CORPORATION</v>
          </cell>
          <cell r="G67" t="str">
            <v>ALABANG-ZAPOTE, PAMPLONA I, LAS PINAS CITY</v>
          </cell>
          <cell r="H67" t="str">
            <v>LAS PIÑAS CITY</v>
          </cell>
          <cell r="I67" t="str">
            <v>PARAÑAQUE</v>
          </cell>
          <cell r="J67" t="str">
            <v>for execution on March 7, 2023; for execution on March 30, 2023; for execution on April 28, 2023</v>
          </cell>
          <cell r="K67" t="str">
            <v>W/O ISSUE</v>
          </cell>
          <cell r="L67" t="str">
            <v>AVECO</v>
          </cell>
          <cell r="M67" t="str">
            <v>PCAN</v>
          </cell>
          <cell r="N67" t="str">
            <v>Ronilo Gange Jr.</v>
          </cell>
          <cell r="O67">
            <v>112.44670000000002</v>
          </cell>
          <cell r="P67" t="e">
            <v>#N/A</v>
          </cell>
          <cell r="Q67">
            <v>0</v>
          </cell>
          <cell r="R67" t="str">
            <v>TERMINATION</v>
          </cell>
          <cell r="S67">
            <v>139047.79999999999</v>
          </cell>
          <cell r="T67">
            <v>104815.37</v>
          </cell>
          <cell r="U67"/>
          <cell r="V67">
            <v>0</v>
          </cell>
          <cell r="W67">
            <v>44916.529166666667</v>
          </cell>
          <cell r="X67">
            <v>44924</v>
          </cell>
          <cell r="Y67">
            <v>44922</v>
          </cell>
          <cell r="Z67"/>
          <cell r="AA67"/>
          <cell r="AB67"/>
          <cell r="AC67">
            <v>-44916.529166666667</v>
          </cell>
          <cell r="AD67">
            <v>-44924</v>
          </cell>
          <cell r="AE67">
            <v>0</v>
          </cell>
          <cell r="AF67" t="e">
            <v>#N/A</v>
          </cell>
          <cell r="AG67" t="e">
            <v>#N/A</v>
          </cell>
          <cell r="AH67">
            <v>44966.529166666667</v>
          </cell>
          <cell r="AI67" t="e">
            <v>#N/A</v>
          </cell>
          <cell r="AJ67">
            <v>0</v>
          </cell>
          <cell r="AK67" t="e">
            <v>#N/A</v>
          </cell>
          <cell r="AL67">
            <v>36</v>
          </cell>
          <cell r="AM67" t="e">
            <v>#N/A</v>
          </cell>
          <cell r="AN67" t="e">
            <v>#N/A</v>
          </cell>
          <cell r="AO67" t="e">
            <v>#N/A</v>
          </cell>
          <cell r="AP67">
            <v>60</v>
          </cell>
          <cell r="AQ67">
            <v>57</v>
          </cell>
          <cell r="AR67">
            <v>52</v>
          </cell>
          <cell r="AS67">
            <v>60</v>
          </cell>
          <cell r="AT67">
            <v>45884</v>
          </cell>
          <cell r="AU67"/>
          <cell r="AV67"/>
          <cell r="AW67"/>
          <cell r="AX67"/>
          <cell r="AY67"/>
          <cell r="AZ67"/>
          <cell r="BA67"/>
          <cell r="BB67"/>
          <cell r="BC67"/>
          <cell r="BD67"/>
          <cell r="BE67">
            <v>15</v>
          </cell>
          <cell r="BF67">
            <v>0</v>
          </cell>
          <cell r="BG67"/>
          <cell r="BH67"/>
          <cell r="BI67"/>
        </row>
        <row r="68">
          <cell r="E68" t="str">
            <v>P2301143548</v>
          </cell>
          <cell r="F68" t="str">
            <v>PQUE 43WU Loadsplit [035817|WA359894|CW9-0271|Install 1-75kVA DT on pole CW9-0211 W/POLE</v>
          </cell>
          <cell r="G68" t="str">
            <v>ADELITA CHIOCO BF HOMES BF HOMES PARANAQUE</v>
          </cell>
          <cell r="H68" t="str">
            <v>PARAÑAQUE CITY</v>
          </cell>
          <cell r="I68" t="str">
            <v>PARAÑAQUE</v>
          </cell>
          <cell r="J68" t="str">
            <v>with customer opposition sa bunot tayong poste 0419</v>
          </cell>
          <cell r="K68" t="str">
            <v>W/ ISSUE</v>
          </cell>
          <cell r="L68" t="str">
            <v>OPS</v>
          </cell>
          <cell r="M68" t="str">
            <v>INPRG</v>
          </cell>
          <cell r="N68" t="str">
            <v>Dean Carl Borjal</v>
          </cell>
          <cell r="O68">
            <v>84.023900000000012</v>
          </cell>
          <cell r="P68" t="e">
            <v>#N/A</v>
          </cell>
          <cell r="Q68">
            <v>0</v>
          </cell>
          <cell r="R68" t="str">
            <v>OLDT</v>
          </cell>
          <cell r="S68">
            <v>310484.15000000002</v>
          </cell>
          <cell r="T68">
            <v>76106.73000000001</v>
          </cell>
          <cell r="U68"/>
          <cell r="V68">
            <v>0</v>
          </cell>
          <cell r="W68">
            <v>44958.42291666667</v>
          </cell>
          <cell r="X68">
            <v>44972.51666666667</v>
          </cell>
          <cell r="Y68">
            <v>44960</v>
          </cell>
          <cell r="Z68"/>
          <cell r="AA68"/>
          <cell r="AB68"/>
          <cell r="AC68">
            <v>-44958.42291666667</v>
          </cell>
          <cell r="AD68">
            <v>-44972.51666666667</v>
          </cell>
          <cell r="AE68">
            <v>0</v>
          </cell>
          <cell r="AF68" t="e">
            <v>#N/A</v>
          </cell>
          <cell r="AG68" t="e">
            <v>#N/A</v>
          </cell>
          <cell r="AH68">
            <v>45008.42291666667</v>
          </cell>
          <cell r="AI68" t="e">
            <v>#N/A</v>
          </cell>
          <cell r="AJ68">
            <v>0</v>
          </cell>
          <cell r="AK68" t="e">
            <v>#N/A</v>
          </cell>
          <cell r="AL68">
            <v>36</v>
          </cell>
          <cell r="AM68" t="e">
            <v>#N/A</v>
          </cell>
          <cell r="AN68" t="e">
            <v>#N/A</v>
          </cell>
          <cell r="AO68" t="e">
            <v>#N/A</v>
          </cell>
          <cell r="AP68">
            <v>60</v>
          </cell>
          <cell r="AQ68">
            <v>57</v>
          </cell>
          <cell r="AR68">
            <v>52</v>
          </cell>
          <cell r="AS68">
            <v>60</v>
          </cell>
          <cell r="AT68">
            <v>45884</v>
          </cell>
          <cell r="AU68"/>
          <cell r="AV68"/>
          <cell r="AW68"/>
          <cell r="AX68"/>
          <cell r="AY68"/>
          <cell r="AZ68"/>
          <cell r="BA68"/>
          <cell r="BB68"/>
          <cell r="BC68"/>
          <cell r="BD68"/>
          <cell r="BE68">
            <v>15</v>
          </cell>
          <cell r="BF68">
            <v>0</v>
          </cell>
          <cell r="BG68"/>
          <cell r="BH68"/>
          <cell r="BI68"/>
        </row>
        <row r="69">
          <cell r="E69" t="str">
            <v>P2301143554</v>
          </cell>
          <cell r="F69" t="str">
            <v>PQUE 415FIL Loadsplit [419127|WA196183|DT2-2061|Install additional 1-50kVA DT on pole DT2-2060</v>
          </cell>
          <cell r="G69" t="str">
            <v>3RD L &amp; B CPD 2 ALABANG MUNTINLUPA</v>
          </cell>
          <cell r="H69" t="str">
            <v>MUNTINLUPA CITY</v>
          </cell>
          <cell r="I69" t="str">
            <v>PARAÑAQUE</v>
          </cell>
          <cell r="J69" t="str">
            <v>with execution issue; accessibility; for survey c/o C1</v>
          </cell>
          <cell r="K69" t="str">
            <v>W/ ISSUE</v>
          </cell>
          <cell r="L69" t="str">
            <v>AVECO</v>
          </cell>
          <cell r="M69" t="str">
            <v>TECO</v>
          </cell>
          <cell r="N69" t="str">
            <v>Dean Carl Borjal</v>
          </cell>
          <cell r="O69">
            <v>45.82</v>
          </cell>
          <cell r="P69">
            <v>45.82</v>
          </cell>
          <cell r="Q69">
            <v>0</v>
          </cell>
          <cell r="R69" t="str">
            <v>OLDT</v>
          </cell>
          <cell r="S69">
            <v>161415.96</v>
          </cell>
          <cell r="T69">
            <v>10396.61</v>
          </cell>
          <cell r="U69"/>
          <cell r="V69">
            <v>0</v>
          </cell>
          <cell r="W69">
            <v>44958.424305555556</v>
          </cell>
          <cell r="X69">
            <v>44972.517361111109</v>
          </cell>
          <cell r="Y69">
            <v>44963</v>
          </cell>
          <cell r="Z69"/>
          <cell r="AA69">
            <v>45672</v>
          </cell>
          <cell r="AB69">
            <v>45808.712500000001</v>
          </cell>
          <cell r="AC69">
            <v>713.5756944444438</v>
          </cell>
          <cell r="AD69">
            <v>699.48263888889051</v>
          </cell>
          <cell r="AE69">
            <v>136.71250000000146</v>
          </cell>
          <cell r="AF69">
            <v>44977.198499103943</v>
          </cell>
          <cell r="AG69">
            <v>44986.004950716844</v>
          </cell>
          <cell r="AH69">
            <v>45008.424305555556</v>
          </cell>
          <cell r="AI69">
            <v>24.578718364197506</v>
          </cell>
          <cell r="AJ69">
            <v>2.2785416666666909</v>
          </cell>
          <cell r="AK69">
            <v>20</v>
          </cell>
          <cell r="AL69">
            <v>36</v>
          </cell>
          <cell r="AM69">
            <v>21.774193548387096</v>
          </cell>
          <cell r="AN69">
            <v>27.58064516129032</v>
          </cell>
          <cell r="AO69">
            <v>18.774193548387096</v>
          </cell>
          <cell r="AP69">
            <v>60</v>
          </cell>
          <cell r="AQ69">
            <v>57</v>
          </cell>
          <cell r="AR69">
            <v>52</v>
          </cell>
          <cell r="AS69">
            <v>45732</v>
          </cell>
          <cell r="AT69">
            <v>212</v>
          </cell>
          <cell r="AU69"/>
          <cell r="AV69"/>
          <cell r="AW69"/>
          <cell r="AX69"/>
          <cell r="AY69"/>
          <cell r="AZ69"/>
          <cell r="BA69"/>
          <cell r="BB69"/>
          <cell r="BC69" t="str">
            <v>PAID</v>
          </cell>
          <cell r="BD69" t="str">
            <v>NO COC</v>
          </cell>
          <cell r="BE69">
            <v>45687</v>
          </cell>
          <cell r="BF69" t="e">
            <v>#VALUE!</v>
          </cell>
          <cell r="BG69"/>
          <cell r="BH69"/>
          <cell r="BI69"/>
        </row>
        <row r="70">
          <cell r="E70" t="str">
            <v>R21631694</v>
          </cell>
          <cell r="F70" t="str">
            <v>CAVITEX INFRASTRUCTURE CORP.,</v>
          </cell>
          <cell r="G70" t="str">
            <v>KAINGIN, STO. NIÑO, PARAÑAQUE</v>
          </cell>
          <cell r="H70" t="str">
            <v>PARAÑAQUE CITY</v>
          </cell>
          <cell r="I70" t="str">
            <v>PARAÑAQUE</v>
          </cell>
          <cell r="J70" t="str">
            <v>ongoing (03-16-23); c/o MPTS</v>
          </cell>
          <cell r="K70" t="str">
            <v>W/ ISSUE</v>
          </cell>
          <cell r="L70" t="str">
            <v>ECOM</v>
          </cell>
          <cell r="M70" t="str">
            <v>INPRG</v>
          </cell>
          <cell r="N70" t="str">
            <v>Ronilo Gange Jr.</v>
          </cell>
          <cell r="O70">
            <v>1059.1652000000006</v>
          </cell>
          <cell r="P70">
            <v>1865.53</v>
          </cell>
          <cell r="Q70">
            <v>0</v>
          </cell>
          <cell r="R70" t="str">
            <v>RELOC</v>
          </cell>
          <cell r="S70">
            <v>3525946.4</v>
          </cell>
          <cell r="T70">
            <v>1241706.01</v>
          </cell>
          <cell r="U70"/>
          <cell r="V70">
            <v>0</v>
          </cell>
          <cell r="W70">
            <v>44992</v>
          </cell>
          <cell r="X70">
            <v>44993</v>
          </cell>
          <cell r="Y70">
            <v>44999</v>
          </cell>
          <cell r="Z70"/>
          <cell r="AA70"/>
          <cell r="AB70"/>
          <cell r="AC70">
            <v>-44992</v>
          </cell>
          <cell r="AD70">
            <v>-44993</v>
          </cell>
          <cell r="AE70">
            <v>0</v>
          </cell>
          <cell r="AF70">
            <v>45018.475982532749</v>
          </cell>
          <cell r="AG70">
            <v>45029.336244541482</v>
          </cell>
          <cell r="AH70">
            <v>45042</v>
          </cell>
          <cell r="AI70">
            <v>-1144.7964444444444</v>
          </cell>
          <cell r="AJ70">
            <v>0</v>
          </cell>
          <cell r="AK70">
            <v>50</v>
          </cell>
          <cell r="AL70">
            <v>36</v>
          </cell>
          <cell r="AM70">
            <v>29.475982532751093</v>
          </cell>
          <cell r="AN70">
            <v>37.336244541484717</v>
          </cell>
          <cell r="AO70">
            <v>26.475982532751093</v>
          </cell>
          <cell r="AP70">
            <v>60</v>
          </cell>
          <cell r="AQ70">
            <v>57</v>
          </cell>
          <cell r="AR70">
            <v>52</v>
          </cell>
          <cell r="AS70">
            <v>60</v>
          </cell>
          <cell r="AT70">
            <v>45884</v>
          </cell>
          <cell r="AU70"/>
          <cell r="AV70"/>
          <cell r="AW70"/>
          <cell r="AX70"/>
          <cell r="AY70"/>
          <cell r="AZ70"/>
          <cell r="BA70"/>
          <cell r="BB70"/>
          <cell r="BC70"/>
          <cell r="BD70"/>
          <cell r="BE70">
            <v>15</v>
          </cell>
          <cell r="BF70">
            <v>0</v>
          </cell>
          <cell r="BG70"/>
          <cell r="BH70"/>
          <cell r="BI70"/>
        </row>
        <row r="71">
          <cell r="E71" t="str">
            <v>R22344695</v>
          </cell>
          <cell r="F71" t="str">
            <v>ALVEO LAND CORPORATION</v>
          </cell>
          <cell r="G71" t="str">
            <v>MADRIGAL BUSINESS PARK, ALABANG, MUNTINLUPA</v>
          </cell>
          <cell r="H71" t="str">
            <v>MUNTINLUPA CITY</v>
          </cell>
          <cell r="I71" t="str">
            <v>PARAÑAQUE</v>
          </cell>
          <cell r="J71" t="str">
            <v>for PAI and for schedule after Dapulang Project</v>
          </cell>
          <cell r="K71" t="str">
            <v>W/O ISSUE</v>
          </cell>
          <cell r="L71" t="str">
            <v>ECOM</v>
          </cell>
          <cell r="M71" t="str">
            <v>FCOMP</v>
          </cell>
          <cell r="N71" t="str">
            <v>Ronilo Gange Jr.</v>
          </cell>
          <cell r="O71">
            <v>205.70570000000009</v>
          </cell>
          <cell r="P71">
            <v>656.97</v>
          </cell>
          <cell r="Q71">
            <v>0</v>
          </cell>
          <cell r="R71" t="str">
            <v>RELOC</v>
          </cell>
          <cell r="S71">
            <v>4408402.49</v>
          </cell>
          <cell r="T71">
            <v>328357.78999999998</v>
          </cell>
          <cell r="U71"/>
          <cell r="V71">
            <v>0</v>
          </cell>
          <cell r="W71">
            <v>45012</v>
          </cell>
          <cell r="X71">
            <v>45020.594444444447</v>
          </cell>
          <cell r="Y71">
            <v>45028</v>
          </cell>
          <cell r="Z71"/>
          <cell r="AA71">
            <v>45685</v>
          </cell>
          <cell r="AB71"/>
          <cell r="AC71">
            <v>673</v>
          </cell>
          <cell r="AD71">
            <v>664.40555555555329</v>
          </cell>
          <cell r="AE71">
            <v>-45685</v>
          </cell>
          <cell r="AF71">
            <v>45036.83505154639</v>
          </cell>
          <cell r="AG71">
            <v>45047.257731958765</v>
          </cell>
          <cell r="AH71">
            <v>45062</v>
          </cell>
          <cell r="AI71">
            <v>18.133611111111108</v>
          </cell>
          <cell r="AJ71">
            <v>-761.41666666666663</v>
          </cell>
          <cell r="AK71">
            <v>40</v>
          </cell>
          <cell r="AL71">
            <v>36</v>
          </cell>
          <cell r="AM71">
            <v>27.835051546391753</v>
          </cell>
          <cell r="AN71">
            <v>35.257731958762882</v>
          </cell>
          <cell r="AO71">
            <v>24.835051546391753</v>
          </cell>
          <cell r="AP71">
            <v>60</v>
          </cell>
          <cell r="AQ71">
            <v>57</v>
          </cell>
          <cell r="AR71">
            <v>52</v>
          </cell>
          <cell r="AS71">
            <v>45745</v>
          </cell>
          <cell r="AT71">
            <v>199</v>
          </cell>
          <cell r="AU71"/>
          <cell r="AV71"/>
          <cell r="AW71"/>
          <cell r="AX71"/>
          <cell r="AY71"/>
          <cell r="AZ71"/>
          <cell r="BA71"/>
          <cell r="BB71"/>
          <cell r="BC71" t="str">
            <v>FOR AUDIT</v>
          </cell>
          <cell r="BD71"/>
          <cell r="BE71">
            <v>45700</v>
          </cell>
          <cell r="BF71" t="e">
            <v>#VALUE!</v>
          </cell>
          <cell r="BG71">
            <v>45743</v>
          </cell>
          <cell r="BH71"/>
          <cell r="BI71"/>
        </row>
        <row r="72">
          <cell r="E72" t="str">
            <v>X22104175107</v>
          </cell>
          <cell r="F72" t="str">
            <v>MARK KENNETH VITUG FLORES</v>
          </cell>
          <cell r="G72" t="str">
            <v>MAPLE DRIVE, MENLO PARK, PARANAQUE</v>
          </cell>
          <cell r="H72" t="str">
            <v>PARAÑAQUE CITY</v>
          </cell>
          <cell r="I72" t="str">
            <v>PARAÑAQUE</v>
          </cell>
          <cell r="J72"/>
          <cell r="K72"/>
          <cell r="L72" t="str">
            <v>AVECO</v>
          </cell>
          <cell r="M72" t="str">
            <v>PCAN3</v>
          </cell>
          <cell r="N72" t="str">
            <v>Ronilo Gange Jr.</v>
          </cell>
          <cell r="O72">
            <v>260.13749999999982</v>
          </cell>
          <cell r="P72" t="e">
            <v>#N/A</v>
          </cell>
          <cell r="Q72">
            <v>48</v>
          </cell>
          <cell r="R72" t="str">
            <v>NEW</v>
          </cell>
          <cell r="S72">
            <v>262732.61999999994</v>
          </cell>
          <cell r="T72">
            <v>1235620.51</v>
          </cell>
          <cell r="U72"/>
          <cell r="V72">
            <v>0</v>
          </cell>
          <cell r="W72">
            <v>45019.727083333331</v>
          </cell>
          <cell r="X72">
            <v>45021.620138888888</v>
          </cell>
          <cell r="Y72"/>
          <cell r="Z72"/>
          <cell r="AA72"/>
          <cell r="AB72"/>
          <cell r="AC72">
            <v>-45019.727083333331</v>
          </cell>
          <cell r="AD72">
            <v>0</v>
          </cell>
          <cell r="AE72">
            <v>0</v>
          </cell>
          <cell r="AF72">
            <v>45767.971459311419</v>
          </cell>
          <cell r="AG72">
            <v>45777.196811424095</v>
          </cell>
          <cell r="AH72">
            <v>45797.626388888886</v>
          </cell>
          <cell r="AI72" t="e">
            <v>#N/A</v>
          </cell>
          <cell r="AJ72">
            <v>0</v>
          </cell>
          <cell r="AK72" t="e">
            <v>#N/A</v>
          </cell>
          <cell r="AL72">
            <v>36</v>
          </cell>
          <cell r="AM72" t="e">
            <v>#N/A</v>
          </cell>
          <cell r="AN72" t="e">
            <v>#N/A</v>
          </cell>
          <cell r="AO72" t="e">
            <v>#N/A</v>
          </cell>
          <cell r="AP72">
            <v>60</v>
          </cell>
          <cell r="AQ72">
            <v>57</v>
          </cell>
          <cell r="AR72">
            <v>52</v>
          </cell>
          <cell r="AS72">
            <v>60</v>
          </cell>
          <cell r="AT72">
            <v>45884</v>
          </cell>
          <cell r="AU72"/>
          <cell r="AV72"/>
          <cell r="AW72"/>
          <cell r="AX72"/>
          <cell r="AY72"/>
          <cell r="AZ72"/>
          <cell r="BA72"/>
          <cell r="BB72"/>
          <cell r="BC72"/>
          <cell r="BD72"/>
          <cell r="BE72">
            <v>15</v>
          </cell>
          <cell r="BF72">
            <v>0</v>
          </cell>
          <cell r="BG72"/>
          <cell r="BH72"/>
          <cell r="BI72"/>
        </row>
        <row r="73">
          <cell r="E73" t="str">
            <v>X22104473949</v>
          </cell>
          <cell r="F73" t="str">
            <v>CELEDONIA C. UTANES</v>
          </cell>
          <cell r="G73" t="str">
            <v>KYOTO COR JERUSALEM ST., BF HOMES, PARAÑAQUE</v>
          </cell>
          <cell r="H73" t="str">
            <v>PARAÑAQUE CITY</v>
          </cell>
          <cell r="I73" t="str">
            <v>PARAÑAQUE</v>
          </cell>
          <cell r="J73" t="str">
            <v>for change of tapping point 0913</v>
          </cell>
          <cell r="K73" t="str">
            <v>W/ ISSUE</v>
          </cell>
          <cell r="L73" t="str">
            <v>POWERHOUSE</v>
          </cell>
          <cell r="M73" t="str">
            <v>SCHED</v>
          </cell>
          <cell r="N73" t="str">
            <v>Isan Carlo Lazaro</v>
          </cell>
          <cell r="O73">
            <v>64.748500000000007</v>
          </cell>
          <cell r="P73">
            <v>243.45</v>
          </cell>
          <cell r="Q73">
            <v>80</v>
          </cell>
          <cell r="R73" t="str">
            <v>MODIFICATION</v>
          </cell>
          <cell r="S73">
            <v>495372.18</v>
          </cell>
          <cell r="T73">
            <v>67653.48</v>
          </cell>
          <cell r="U73"/>
          <cell r="V73">
            <v>0</v>
          </cell>
          <cell r="W73">
            <v>45043</v>
          </cell>
          <cell r="X73">
            <v>45049</v>
          </cell>
          <cell r="Y73">
            <v>45049</v>
          </cell>
          <cell r="Z73"/>
          <cell r="AA73"/>
          <cell r="AB73"/>
          <cell r="AC73">
            <v>-45043</v>
          </cell>
          <cell r="AD73">
            <v>-45049</v>
          </cell>
          <cell r="AE73">
            <v>0</v>
          </cell>
          <cell r="AF73">
            <v>45063.959731543626</v>
          </cell>
          <cell r="AG73">
            <v>45073.348993288593</v>
          </cell>
          <cell r="AH73">
            <v>45093</v>
          </cell>
          <cell r="AI73">
            <v>-1409.9594537815124</v>
          </cell>
          <cell r="AJ73">
            <v>0</v>
          </cell>
          <cell r="AK73">
            <v>28</v>
          </cell>
          <cell r="AL73">
            <v>34</v>
          </cell>
          <cell r="AM73">
            <v>23.959731543624162</v>
          </cell>
          <cell r="AN73">
            <v>30.348993288590602</v>
          </cell>
          <cell r="AO73">
            <v>20.959731543624162</v>
          </cell>
          <cell r="AP73">
            <v>60</v>
          </cell>
          <cell r="AQ73">
            <v>57</v>
          </cell>
          <cell r="AR73">
            <v>52</v>
          </cell>
          <cell r="AS73">
            <v>60</v>
          </cell>
          <cell r="AT73">
            <v>45884</v>
          </cell>
          <cell r="AU73"/>
          <cell r="AV73"/>
          <cell r="AW73"/>
          <cell r="AX73"/>
          <cell r="AY73"/>
          <cell r="AZ73"/>
          <cell r="BA73"/>
          <cell r="BB73"/>
          <cell r="BC73"/>
          <cell r="BD73"/>
          <cell r="BE73">
            <v>15</v>
          </cell>
          <cell r="BF73">
            <v>0</v>
          </cell>
          <cell r="BG73"/>
          <cell r="BH73"/>
          <cell r="BI73"/>
        </row>
        <row r="74">
          <cell r="E74" t="str">
            <v>X23072866920</v>
          </cell>
          <cell r="F74" t="str">
            <v>GLOBE TELECOM, INC.</v>
          </cell>
          <cell r="G74" t="str">
            <v>STA. INES, SAN ANTONIO VALLEY 6, PARANAQUE</v>
          </cell>
          <cell r="H74" t="str">
            <v>PARAÑAQUE CITY</v>
          </cell>
          <cell r="I74" t="str">
            <v>PARAÑAQUE</v>
          </cell>
          <cell r="J74" t="str">
            <v>As per contractor, nakausap nila yung HOA, may i-sesettle pa daw si Globe sakanila. Bukod po dito, nakausap din ng contractor yung tapat ng pagtatayuan ng poste, ayaw rin nito pumayag.
3/16/24 - Already installed pole on 3/13/24, installed DT on 3/15/24; Pending energization of Globe due to issue with HOA</v>
          </cell>
          <cell r="K74" t="str">
            <v>W/ ISSUE</v>
          </cell>
          <cell r="L74" t="str">
            <v>ECOM</v>
          </cell>
          <cell r="M74" t="str">
            <v>PCAN</v>
          </cell>
          <cell r="N74" t="str">
            <v>Ronilo Gange Jr.</v>
          </cell>
          <cell r="O74">
            <v>59.1616</v>
          </cell>
          <cell r="P74" t="e">
            <v>#N/A</v>
          </cell>
          <cell r="Q74">
            <v>23</v>
          </cell>
          <cell r="R74" t="str">
            <v>MODIFICATION</v>
          </cell>
          <cell r="S74">
            <v>363942.06</v>
          </cell>
          <cell r="T74">
            <v>71262.06</v>
          </cell>
          <cell r="U74"/>
          <cell r="V74">
            <v>0</v>
          </cell>
          <cell r="W74">
            <v>45148.444444444445</v>
          </cell>
          <cell r="X74">
            <v>45153</v>
          </cell>
          <cell r="Y74">
            <v>45150</v>
          </cell>
          <cell r="Z74"/>
          <cell r="AA74"/>
          <cell r="AB74"/>
          <cell r="AC74">
            <v>-45148.444444444445</v>
          </cell>
          <cell r="AD74">
            <v>-45153</v>
          </cell>
          <cell r="AE74">
            <v>0</v>
          </cell>
          <cell r="AF74" t="e">
            <v>#N/A</v>
          </cell>
          <cell r="AG74" t="e">
            <v>#N/A</v>
          </cell>
          <cell r="AH74">
            <v>45198.444444444445</v>
          </cell>
          <cell r="AI74" t="e">
            <v>#N/A</v>
          </cell>
          <cell r="AJ74">
            <v>0</v>
          </cell>
          <cell r="AK74" t="e">
            <v>#N/A</v>
          </cell>
          <cell r="AL74">
            <v>36</v>
          </cell>
          <cell r="AM74" t="e">
            <v>#N/A</v>
          </cell>
          <cell r="AN74" t="e">
            <v>#N/A</v>
          </cell>
          <cell r="AO74" t="e">
            <v>#N/A</v>
          </cell>
          <cell r="AP74">
            <v>60</v>
          </cell>
          <cell r="AQ74">
            <v>57</v>
          </cell>
          <cell r="AR74">
            <v>52</v>
          </cell>
          <cell r="AS74">
            <v>60</v>
          </cell>
          <cell r="AT74">
            <v>45884</v>
          </cell>
          <cell r="AU74"/>
          <cell r="AV74"/>
          <cell r="AW74"/>
          <cell r="AX74"/>
          <cell r="AY74"/>
          <cell r="AZ74"/>
          <cell r="BA74"/>
          <cell r="BB74"/>
          <cell r="BC74" t="str">
            <v>CANCELLED</v>
          </cell>
          <cell r="BD74" t="str">
            <v>Awaiting reply kay Monica, for confirmation ng issue</v>
          </cell>
          <cell r="BE74">
            <v>15</v>
          </cell>
          <cell r="BF74">
            <v>0</v>
          </cell>
          <cell r="BG74"/>
          <cell r="BH74"/>
          <cell r="BI74"/>
        </row>
        <row r="75">
          <cell r="E75" t="str">
            <v>R22633190</v>
          </cell>
          <cell r="F75" t="str">
            <v>CANDIE CHUA CO.</v>
          </cell>
          <cell r="G75" t="str">
            <v>BLK 8, PALM COAST MARINA, PARANAQUE</v>
          </cell>
          <cell r="H75" t="str">
            <v>PARAÑAQUE CITY</v>
          </cell>
          <cell r="I75" t="str">
            <v>PARAÑAQUE</v>
          </cell>
          <cell r="J75" t="str">
            <v xml:space="preserve">For Sched September 26, 2023 survey/digging; pole location issue
Update as of October 28. Issue on HOA  and Customer not yet conduct meeting to resolve the issue </v>
          </cell>
          <cell r="K75" t="str">
            <v>W/ ISSUE</v>
          </cell>
          <cell r="L75" t="str">
            <v>ECOM</v>
          </cell>
          <cell r="M75" t="str">
            <v>INPRG</v>
          </cell>
          <cell r="N75" t="str">
            <v>Ronilo Gange Jr.</v>
          </cell>
          <cell r="O75">
            <v>85.584400000000002</v>
          </cell>
          <cell r="P75">
            <v>185.89</v>
          </cell>
          <cell r="Q75">
            <v>0</v>
          </cell>
          <cell r="R75" t="str">
            <v>RELOC</v>
          </cell>
          <cell r="S75">
            <v>258760.27</v>
          </cell>
          <cell r="T75">
            <v>91241.75</v>
          </cell>
          <cell r="U75"/>
          <cell r="V75">
            <v>0</v>
          </cell>
          <cell r="W75">
            <v>45169.518750000003</v>
          </cell>
          <cell r="X75">
            <v>45174</v>
          </cell>
          <cell r="Y75">
            <v>45174</v>
          </cell>
          <cell r="Z75"/>
          <cell r="AA75"/>
          <cell r="AB75"/>
          <cell r="AC75">
            <v>-45169.518750000003</v>
          </cell>
          <cell r="AD75">
            <v>-45174</v>
          </cell>
          <cell r="AE75">
            <v>0</v>
          </cell>
          <cell r="AF75">
            <v>45190.725646551728</v>
          </cell>
          <cell r="AG75">
            <v>45200.18081896552</v>
          </cell>
          <cell r="AH75">
            <v>45219.518750000003</v>
          </cell>
          <cell r="AI75">
            <v>-1399.4829527243589</v>
          </cell>
          <cell r="AJ75">
            <v>0</v>
          </cell>
          <cell r="AK75">
            <v>26</v>
          </cell>
          <cell r="AL75">
            <v>36</v>
          </cell>
          <cell r="AM75">
            <v>24.206896551724139</v>
          </cell>
          <cell r="AN75">
            <v>30.662068965517239</v>
          </cell>
          <cell r="AO75">
            <v>21.206896551724139</v>
          </cell>
          <cell r="AP75">
            <v>60</v>
          </cell>
          <cell r="AQ75">
            <v>57</v>
          </cell>
          <cell r="AR75">
            <v>52</v>
          </cell>
          <cell r="AS75">
            <v>60</v>
          </cell>
          <cell r="AT75">
            <v>45884</v>
          </cell>
          <cell r="AU75"/>
          <cell r="AV75"/>
          <cell r="AW75"/>
          <cell r="AX75"/>
          <cell r="AY75"/>
          <cell r="AZ75"/>
          <cell r="BA75"/>
          <cell r="BB75"/>
          <cell r="BC75"/>
          <cell r="BD75"/>
          <cell r="BE75">
            <v>15</v>
          </cell>
          <cell r="BF75">
            <v>0</v>
          </cell>
          <cell r="BG75"/>
          <cell r="BH75"/>
          <cell r="BI75"/>
        </row>
        <row r="76">
          <cell r="E76" t="str">
            <v>P2210140139</v>
          </cell>
          <cell r="F76" t="str">
            <v>ECP-SR:, ASEANA ,DEVT OF 115KV-34.5KV GIS SS Station Service</v>
          </cell>
          <cell r="G76" t="str">
            <v>BELLE, ASEANA BUSINESS PARK, PARANAQUE</v>
          </cell>
          <cell r="H76" t="str">
            <v>PARAÑAQUE CITY</v>
          </cell>
          <cell r="I76" t="str">
            <v>PARAÑAQUE</v>
          </cell>
          <cell r="J76" t="str">
            <v>pole staking 10/13/2023, 
02/07/2024 
-With revision and for approval of ASEANA
3/26/24: Approved design by ABPEA
-to request for another joint survey and pole staking
-VJCto secure and pay for permit after the approval of revised plan
6/6/24 - for payment of permit c/o VJC
7/11/24 - VJCpaid permit
7/15/24 - ABPEA released working permit &amp; gate pass permit
FOR ENERGIZATION WITH CONJ. WO FROM C2</v>
          </cell>
          <cell r="K76" t="str">
            <v>W/O ISSUE</v>
          </cell>
          <cell r="L76" t="str">
            <v>VJC</v>
          </cell>
          <cell r="M76" t="str">
            <v>FCOMP</v>
          </cell>
          <cell r="N76" t="str">
            <v>Jenneth Madrid</v>
          </cell>
          <cell r="O76">
            <v>334.68</v>
          </cell>
          <cell r="P76">
            <v>445.08</v>
          </cell>
          <cell r="Q76">
            <v>68</v>
          </cell>
          <cell r="R76" t="str">
            <v>ECP</v>
          </cell>
          <cell r="S76">
            <v>1162251.69</v>
          </cell>
          <cell r="T76">
            <v>245180.25</v>
          </cell>
          <cell r="U76"/>
          <cell r="V76">
            <v>0</v>
          </cell>
          <cell r="W76">
            <v>45181.484027777777</v>
          </cell>
          <cell r="X76">
            <v>45195</v>
          </cell>
          <cell r="Y76">
            <v>45194</v>
          </cell>
          <cell r="Z76"/>
          <cell r="AA76">
            <v>45675</v>
          </cell>
          <cell r="AB76"/>
          <cell r="AC76">
            <v>493.51597222222335</v>
          </cell>
          <cell r="AD76">
            <v>480</v>
          </cell>
          <cell r="AE76">
            <v>-45675</v>
          </cell>
          <cell r="AF76">
            <v>45203.514702624401</v>
          </cell>
          <cell r="AG76">
            <v>45213.189549250172</v>
          </cell>
          <cell r="AH76">
            <v>45231.484027777777</v>
          </cell>
          <cell r="AI76">
            <v>14.787335197099708</v>
          </cell>
          <cell r="AJ76">
            <v>-761.25</v>
          </cell>
          <cell r="AK76">
            <v>32</v>
          </cell>
          <cell r="AL76">
            <v>34</v>
          </cell>
          <cell r="AM76">
            <v>25.030674846625768</v>
          </cell>
          <cell r="AN76">
            <v>31.70552147239264</v>
          </cell>
          <cell r="AO76">
            <v>22.030674846625768</v>
          </cell>
          <cell r="AP76">
            <v>60</v>
          </cell>
          <cell r="AQ76">
            <v>57</v>
          </cell>
          <cell r="AR76">
            <v>52</v>
          </cell>
          <cell r="AS76">
            <v>45735</v>
          </cell>
          <cell r="AT76">
            <v>209</v>
          </cell>
          <cell r="AU76"/>
          <cell r="AV76"/>
          <cell r="AW76"/>
          <cell r="AX76"/>
          <cell r="AY76"/>
          <cell r="AZ76"/>
          <cell r="BA76"/>
          <cell r="BB76"/>
          <cell r="BC76" t="str">
            <v>NO COC</v>
          </cell>
          <cell r="BD76"/>
          <cell r="BE76">
            <v>45690</v>
          </cell>
          <cell r="BF76" t="e">
            <v>#VALUE!</v>
          </cell>
          <cell r="BG76"/>
          <cell r="BH76"/>
          <cell r="BI76"/>
        </row>
        <row r="77">
          <cell r="E77" t="str">
            <v>X23072873118</v>
          </cell>
          <cell r="F77" t="str">
            <v>JOSEPH T. CHUA</v>
          </cell>
          <cell r="G77" t="str">
            <v>NARRA, LAKEVIEW HOMES I, MUNTINLUPA</v>
          </cell>
          <cell r="H77" t="str">
            <v>MUNTINLUPA CITY</v>
          </cell>
          <cell r="I77" t="str">
            <v>PARAÑAQUE</v>
          </cell>
          <cell r="J77" t="str">
            <v>HOA claiming that they owned the property not by LGU
(on-going return of surplus materials)
FOR CANCELLATION</v>
          </cell>
          <cell r="K77" t="str">
            <v>FOR CANCELLATION</v>
          </cell>
          <cell r="L77" t="str">
            <v>ECOM</v>
          </cell>
          <cell r="M77" t="str">
            <v>PCAN3</v>
          </cell>
          <cell r="N77" t="str">
            <v>Ronilo Gange Jr.</v>
          </cell>
          <cell r="O77">
            <v>262.96329999999989</v>
          </cell>
          <cell r="P77" t="e">
            <v>#N/A</v>
          </cell>
          <cell r="Q77">
            <v>86</v>
          </cell>
          <cell r="R77" t="str">
            <v>NEW</v>
          </cell>
          <cell r="S77">
            <v>1509543.73</v>
          </cell>
          <cell r="T77">
            <v>257509.03</v>
          </cell>
          <cell r="U77"/>
          <cell r="V77">
            <v>0</v>
          </cell>
          <cell r="W77">
            <v>45195.381944444445</v>
          </cell>
          <cell r="X77">
            <v>45198</v>
          </cell>
          <cell r="Y77">
            <v>45196</v>
          </cell>
          <cell r="Z77"/>
          <cell r="AA77"/>
          <cell r="AB77"/>
          <cell r="AC77">
            <v>-45195.381944444445</v>
          </cell>
          <cell r="AD77">
            <v>-45198</v>
          </cell>
          <cell r="AE77">
            <v>0</v>
          </cell>
          <cell r="AF77" t="e">
            <v>#N/A</v>
          </cell>
          <cell r="AG77" t="e">
            <v>#N/A</v>
          </cell>
          <cell r="AH77">
            <v>45245.381944444445</v>
          </cell>
          <cell r="AI77" t="e">
            <v>#N/A</v>
          </cell>
          <cell r="AJ77">
            <v>0</v>
          </cell>
          <cell r="AK77" t="e">
            <v>#N/A</v>
          </cell>
          <cell r="AL77">
            <v>34</v>
          </cell>
          <cell r="AM77" t="e">
            <v>#N/A</v>
          </cell>
          <cell r="AN77" t="e">
            <v>#N/A</v>
          </cell>
          <cell r="AO77" t="e">
            <v>#N/A</v>
          </cell>
          <cell r="AP77">
            <v>60</v>
          </cell>
          <cell r="AQ77">
            <v>57</v>
          </cell>
          <cell r="AR77">
            <v>52</v>
          </cell>
          <cell r="AS77">
            <v>60</v>
          </cell>
          <cell r="AT77">
            <v>45884</v>
          </cell>
          <cell r="AU77"/>
          <cell r="AV77"/>
          <cell r="AW77"/>
          <cell r="AX77"/>
          <cell r="AY77"/>
          <cell r="AZ77"/>
          <cell r="BA77"/>
          <cell r="BB77"/>
          <cell r="BC77" t="str">
            <v>ON GOING MAT RETURN</v>
          </cell>
          <cell r="BD77"/>
          <cell r="BE77">
            <v>15</v>
          </cell>
          <cell r="BF77">
            <v>0</v>
          </cell>
          <cell r="BG77"/>
          <cell r="BH77"/>
          <cell r="BI77"/>
        </row>
        <row r="78">
          <cell r="E78" t="str">
            <v>X22114887149</v>
          </cell>
          <cell r="F78" t="str">
            <v>ZENAIDA M. CELESTINO</v>
          </cell>
          <cell r="G78" t="str">
            <v>DOÑA INES, ALABANG HILLS SUBD PH 2, MUNTINLUPA</v>
          </cell>
          <cell r="H78" t="str">
            <v>MUNTINLUPA CITY</v>
          </cell>
          <cell r="I78" t="str">
            <v>PARAÑAQUE</v>
          </cell>
          <cell r="J78" t="str">
            <v>pole location issue for referral to BC</v>
          </cell>
          <cell r="K78" t="str">
            <v>W/ ISSUE</v>
          </cell>
          <cell r="L78" t="str">
            <v>ECOM</v>
          </cell>
          <cell r="M78" t="str">
            <v>SCHED</v>
          </cell>
          <cell r="N78" t="str">
            <v>Ronilo Gange Jr.</v>
          </cell>
          <cell r="O78">
            <v>114.90139999999997</v>
          </cell>
          <cell r="P78">
            <v>196.41</v>
          </cell>
          <cell r="Q78">
            <v>104</v>
          </cell>
          <cell r="R78" t="str">
            <v>MODIFICATION</v>
          </cell>
          <cell r="S78">
            <v>506248.25</v>
          </cell>
          <cell r="T78">
            <v>120772.87</v>
          </cell>
          <cell r="U78"/>
          <cell r="V78">
            <v>0</v>
          </cell>
          <cell r="W78">
            <v>45196.345138888886</v>
          </cell>
          <cell r="X78">
            <v>45201.561805555553</v>
          </cell>
          <cell r="Y78">
            <v>45198</v>
          </cell>
          <cell r="Z78"/>
          <cell r="AA78"/>
          <cell r="AB78"/>
          <cell r="AC78">
            <v>-45196.345138888886</v>
          </cell>
          <cell r="AD78">
            <v>-45201.561805555553</v>
          </cell>
          <cell r="AE78">
            <v>0</v>
          </cell>
          <cell r="AF78">
            <v>45215.791182054352</v>
          </cell>
          <cell r="AG78">
            <v>45224.776793565143</v>
          </cell>
          <cell r="AH78">
            <v>45246.345138888886</v>
          </cell>
          <cell r="AI78">
            <v>-1510.166339977297</v>
          </cell>
          <cell r="AJ78">
            <v>0</v>
          </cell>
          <cell r="AK78">
            <v>26</v>
          </cell>
          <cell r="AL78">
            <v>32</v>
          </cell>
          <cell r="AM78">
            <v>22.446043165467625</v>
          </cell>
          <cell r="AN78">
            <v>28.431654676258994</v>
          </cell>
          <cell r="AO78">
            <v>19.446043165467625</v>
          </cell>
          <cell r="AP78">
            <v>60</v>
          </cell>
          <cell r="AQ78">
            <v>57</v>
          </cell>
          <cell r="AR78">
            <v>52</v>
          </cell>
          <cell r="AS78">
            <v>60</v>
          </cell>
          <cell r="AT78">
            <v>45884</v>
          </cell>
          <cell r="AU78"/>
          <cell r="AV78"/>
          <cell r="AW78"/>
          <cell r="AX78"/>
          <cell r="AY78"/>
          <cell r="AZ78"/>
          <cell r="BA78"/>
          <cell r="BB78"/>
          <cell r="BC78"/>
          <cell r="BD78"/>
          <cell r="BE78">
            <v>15</v>
          </cell>
          <cell r="BF78">
            <v>0</v>
          </cell>
          <cell r="BG78"/>
          <cell r="BH78"/>
          <cell r="BI78"/>
        </row>
        <row r="79">
          <cell r="E79" t="str">
            <v>X23104085941</v>
          </cell>
          <cell r="F79" t="str">
            <v>D.L. CERVANTES CONSTRUCTION CORPORATION</v>
          </cell>
          <cell r="G79" t="str">
            <v>ARIA, STA. CECILIA VILL, LAS PINAS CITY</v>
          </cell>
          <cell r="H79" t="str">
            <v>LAS PIÑAS CITY</v>
          </cell>
          <cell r="I79" t="str">
            <v>PARAÑAQUE</v>
          </cell>
          <cell r="J79" t="str">
            <v>For Schedule</v>
          </cell>
          <cell r="K79" t="str">
            <v>W/O ISSUE</v>
          </cell>
          <cell r="L79" t="str">
            <v>AVECO</v>
          </cell>
          <cell r="M79" t="str">
            <v>FCOMP</v>
          </cell>
          <cell r="N79" t="str">
            <v>Ronilo Gange Jr.</v>
          </cell>
          <cell r="O79">
            <v>8.4700000000000006</v>
          </cell>
          <cell r="P79">
            <v>13.49</v>
          </cell>
          <cell r="Q79">
            <v>0</v>
          </cell>
          <cell r="R79" t="str">
            <v>TERMINATION</v>
          </cell>
          <cell r="S79">
            <v>24652.39</v>
          </cell>
          <cell r="T79">
            <v>10512.77</v>
          </cell>
          <cell r="U79"/>
          <cell r="V79">
            <v>0</v>
          </cell>
          <cell r="W79">
            <v>45228.541666666664</v>
          </cell>
          <cell r="X79">
            <v>45233.643055555556</v>
          </cell>
          <cell r="Y79">
            <v>45234</v>
          </cell>
          <cell r="Z79"/>
          <cell r="AA79">
            <v>45843</v>
          </cell>
          <cell r="AB79"/>
          <cell r="AC79">
            <v>614.45833333333576</v>
          </cell>
          <cell r="AD79">
            <v>609.3569444444438</v>
          </cell>
          <cell r="AE79">
            <v>-45843</v>
          </cell>
          <cell r="AF79">
            <v>45247.315860215051</v>
          </cell>
          <cell r="AG79">
            <v>45256.122311827952</v>
          </cell>
          <cell r="AH79">
            <v>45278.541666666664</v>
          </cell>
          <cell r="AI79">
            <v>21.164675925926009</v>
          </cell>
          <cell r="AJ79">
            <v>-764.05</v>
          </cell>
          <cell r="AK79">
            <v>20</v>
          </cell>
          <cell r="AL79">
            <v>36</v>
          </cell>
          <cell r="AM79">
            <v>21.774193548387096</v>
          </cell>
          <cell r="AN79">
            <v>27.58064516129032</v>
          </cell>
          <cell r="AO79">
            <v>18.774193548387096</v>
          </cell>
          <cell r="AP79">
            <v>60</v>
          </cell>
          <cell r="AQ79">
            <v>57</v>
          </cell>
          <cell r="AR79">
            <v>52</v>
          </cell>
          <cell r="AS79">
            <v>45903</v>
          </cell>
          <cell r="AT79">
            <v>41</v>
          </cell>
          <cell r="AU79"/>
          <cell r="AV79"/>
          <cell r="AW79"/>
          <cell r="AX79"/>
          <cell r="AY79"/>
          <cell r="AZ79"/>
          <cell r="BA79"/>
          <cell r="BB79"/>
          <cell r="BC79" t="str">
            <v>NO COC</v>
          </cell>
          <cell r="BD79"/>
          <cell r="BE79">
            <v>45858</v>
          </cell>
          <cell r="BF79" t="e">
            <v>#VALUE!</v>
          </cell>
          <cell r="BG79"/>
          <cell r="BH79"/>
          <cell r="BI79"/>
        </row>
        <row r="80">
          <cell r="E80" t="str">
            <v>X23031072544</v>
          </cell>
          <cell r="F80" t="str">
            <v>MA. FIDES CARLA OASAN TALADUA</v>
          </cell>
          <cell r="G80" t="str">
            <v>BLOCK 8, AVIDA SETTINGS CAVITE PH2, BACOOR</v>
          </cell>
          <cell r="H80" t="str">
            <v>BACOOR CITY</v>
          </cell>
          <cell r="I80" t="str">
            <v>DASMA</v>
          </cell>
          <cell r="J80" t="str">
            <v>Hold by Developer  due to need Meralco coordination</v>
          </cell>
          <cell r="K80" t="str">
            <v>W/ ISSUE</v>
          </cell>
          <cell r="L80" t="str">
            <v>AVECO</v>
          </cell>
          <cell r="M80" t="str">
            <v>SCHED</v>
          </cell>
          <cell r="N80" t="str">
            <v>Ronilo Gange Jr.</v>
          </cell>
          <cell r="O80">
            <v>83.91540000000002</v>
          </cell>
          <cell r="P80">
            <v>182.27</v>
          </cell>
          <cell r="Q80">
            <v>40</v>
          </cell>
          <cell r="R80" t="str">
            <v>MODIFICATION</v>
          </cell>
          <cell r="S80">
            <v>391985.28</v>
          </cell>
          <cell r="T80">
            <v>87441.34</v>
          </cell>
          <cell r="U80"/>
          <cell r="V80">
            <v>0</v>
          </cell>
          <cell r="W80">
            <v>45230.364583333336</v>
          </cell>
          <cell r="X80">
            <v>45233.643750000003</v>
          </cell>
          <cell r="Y80">
            <v>45234</v>
          </cell>
          <cell r="Z80"/>
          <cell r="AA80"/>
          <cell r="AB80"/>
          <cell r="AC80">
            <v>-45230.364583333336</v>
          </cell>
          <cell r="AD80">
            <v>-45233.643750000003</v>
          </cell>
          <cell r="AE80">
            <v>0</v>
          </cell>
          <cell r="AF80">
            <v>45251.57147988506</v>
          </cell>
          <cell r="AG80">
            <v>45261.026652298853</v>
          </cell>
          <cell r="AH80">
            <v>45280.364583333336</v>
          </cell>
          <cell r="AI80">
            <v>-1401.3681334579771</v>
          </cell>
          <cell r="AJ80">
            <v>0</v>
          </cell>
          <cell r="AK80">
            <v>26</v>
          </cell>
          <cell r="AL80">
            <v>36</v>
          </cell>
          <cell r="AM80">
            <v>24.206896551724139</v>
          </cell>
          <cell r="AN80">
            <v>30.662068965517239</v>
          </cell>
          <cell r="AO80">
            <v>21.206896551724139</v>
          </cell>
          <cell r="AP80">
            <v>60</v>
          </cell>
          <cell r="AQ80">
            <v>57</v>
          </cell>
          <cell r="AR80">
            <v>52</v>
          </cell>
          <cell r="AS80">
            <v>60</v>
          </cell>
          <cell r="AT80">
            <v>45884</v>
          </cell>
          <cell r="AU80"/>
          <cell r="AV80"/>
          <cell r="AW80"/>
          <cell r="AX80"/>
          <cell r="AY80"/>
          <cell r="AZ80"/>
          <cell r="BA80"/>
          <cell r="BB80"/>
          <cell r="BC80"/>
          <cell r="BD80"/>
          <cell r="BE80">
            <v>15</v>
          </cell>
          <cell r="BF80">
            <v>0</v>
          </cell>
          <cell r="BG80"/>
          <cell r="BH80"/>
          <cell r="BI80"/>
        </row>
        <row r="81">
          <cell r="E81" t="str">
            <v>X23093558896</v>
          </cell>
          <cell r="F81" t="str">
            <v>HELENE ASHLEY RAZO VERA CRUZ</v>
          </cell>
          <cell r="G81" t="str">
            <v>CAVITE, ALABANG HILLS SUBD PH 3, MUNTINLUPA</v>
          </cell>
          <cell r="H81" t="str">
            <v>MUNTINLUPA CITY</v>
          </cell>
          <cell r="I81" t="str">
            <v>PARAÑAQUE</v>
          </cell>
          <cell r="J81" t="str">
            <v>for digging</v>
          </cell>
          <cell r="K81" t="str">
            <v>W/O ISSUE</v>
          </cell>
          <cell r="L81" t="str">
            <v>ECOM</v>
          </cell>
          <cell r="M81" t="str">
            <v>SCHED</v>
          </cell>
          <cell r="N81" t="str">
            <v>Ronilo Gange Jr.</v>
          </cell>
          <cell r="O81">
            <v>149.04269999999997</v>
          </cell>
          <cell r="P81">
            <v>214.27</v>
          </cell>
          <cell r="Q81">
            <v>36</v>
          </cell>
          <cell r="R81" t="str">
            <v>MODIFICATION</v>
          </cell>
          <cell r="S81">
            <v>563779.23</v>
          </cell>
          <cell r="T81">
            <v>139601.22</v>
          </cell>
          <cell r="U81"/>
          <cell r="V81">
            <v>0</v>
          </cell>
          <cell r="W81">
            <v>45247.405555555553</v>
          </cell>
          <cell r="X81">
            <v>45250.681944444441</v>
          </cell>
          <cell r="Y81">
            <v>45248</v>
          </cell>
          <cell r="Z81"/>
          <cell r="AA81"/>
          <cell r="AB81"/>
          <cell r="AC81">
            <v>-45247.405555555553</v>
          </cell>
          <cell r="AD81">
            <v>-45250.681944444441</v>
          </cell>
          <cell r="AE81">
            <v>0</v>
          </cell>
          <cell r="AF81">
            <v>45269.273976608187</v>
          </cell>
          <cell r="AG81">
            <v>45278.905555555553</v>
          </cell>
          <cell r="AH81">
            <v>45297.405555555553</v>
          </cell>
          <cell r="AI81">
            <v>-1364.6042945326276</v>
          </cell>
          <cell r="AJ81">
            <v>0</v>
          </cell>
          <cell r="AK81">
            <v>28</v>
          </cell>
          <cell r="AL81">
            <v>36</v>
          </cell>
          <cell r="AM81">
            <v>24.868421052631579</v>
          </cell>
          <cell r="AN81">
            <v>31.499999999999996</v>
          </cell>
          <cell r="AO81">
            <v>21.868421052631579</v>
          </cell>
          <cell r="AP81">
            <v>60</v>
          </cell>
          <cell r="AQ81">
            <v>57</v>
          </cell>
          <cell r="AR81">
            <v>52</v>
          </cell>
          <cell r="AS81">
            <v>60</v>
          </cell>
          <cell r="AT81">
            <v>45884</v>
          </cell>
          <cell r="AU81"/>
          <cell r="AV81"/>
          <cell r="AW81"/>
          <cell r="AX81"/>
          <cell r="AY81"/>
          <cell r="AZ81"/>
          <cell r="BA81"/>
          <cell r="BB81"/>
          <cell r="BC81"/>
          <cell r="BD81"/>
          <cell r="BE81">
            <v>15</v>
          </cell>
          <cell r="BF81">
            <v>0</v>
          </cell>
          <cell r="BG81"/>
          <cell r="BH81"/>
          <cell r="BI81"/>
        </row>
        <row r="82">
          <cell r="E82" t="str">
            <v>X22114818590</v>
          </cell>
          <cell r="F82" t="str">
            <v>NILO F OMILLO</v>
          </cell>
          <cell r="G82" t="str">
            <v>TOURMALINE, LAS PINAS RYL EST1, LAS PINAS CITY</v>
          </cell>
          <cell r="H82" t="str">
            <v>LAS PIÑAS CITY</v>
          </cell>
          <cell r="I82" t="str">
            <v>PARAÑAQUE</v>
          </cell>
          <cell r="J82" t="str">
            <v>for digging</v>
          </cell>
          <cell r="K82" t="str">
            <v>W/O ISSUE</v>
          </cell>
          <cell r="L82" t="str">
            <v>ECOM</v>
          </cell>
          <cell r="M82" t="str">
            <v>SCHED</v>
          </cell>
          <cell r="N82" t="str">
            <v>Ronilo Gange Jr.</v>
          </cell>
          <cell r="O82">
            <v>219.0052</v>
          </cell>
          <cell r="P82">
            <v>611.36</v>
          </cell>
          <cell r="Q82">
            <v>98.8</v>
          </cell>
          <cell r="R82" t="str">
            <v>MODIFICATION</v>
          </cell>
          <cell r="S82">
            <v>1122491.8999999999</v>
          </cell>
          <cell r="T82">
            <v>246798.79</v>
          </cell>
          <cell r="U82"/>
          <cell r="V82">
            <v>0</v>
          </cell>
          <cell r="W82">
            <v>45252.697916666664</v>
          </cell>
          <cell r="X82">
            <v>45258.313888888886</v>
          </cell>
          <cell r="Y82">
            <v>45253</v>
          </cell>
          <cell r="Z82"/>
          <cell r="AA82"/>
          <cell r="AB82"/>
          <cell r="AC82">
            <v>-45252.697916666664</v>
          </cell>
          <cell r="AD82">
            <v>-45258.313888888886</v>
          </cell>
          <cell r="AE82">
            <v>0</v>
          </cell>
          <cell r="AF82">
            <v>45276.399487347291</v>
          </cell>
          <cell r="AG82">
            <v>45286.519906195463</v>
          </cell>
          <cell r="AH82">
            <v>45302.697916666664</v>
          </cell>
          <cell r="AI82">
            <v>-1271.0684267769607</v>
          </cell>
          <cell r="AJ82">
            <v>0</v>
          </cell>
          <cell r="AK82">
            <v>40</v>
          </cell>
          <cell r="AL82">
            <v>34</v>
          </cell>
          <cell r="AM82">
            <v>26.701570680628272</v>
          </cell>
          <cell r="AN82">
            <v>33.821989528795811</v>
          </cell>
          <cell r="AO82">
            <v>23.701570680628272</v>
          </cell>
          <cell r="AP82">
            <v>60</v>
          </cell>
          <cell r="AQ82">
            <v>57</v>
          </cell>
          <cell r="AR82">
            <v>52</v>
          </cell>
          <cell r="AS82">
            <v>60</v>
          </cell>
          <cell r="AT82">
            <v>45884</v>
          </cell>
          <cell r="AU82"/>
          <cell r="AV82"/>
          <cell r="AW82"/>
          <cell r="AX82"/>
          <cell r="AY82"/>
          <cell r="AZ82"/>
          <cell r="BA82"/>
          <cell r="BB82"/>
          <cell r="BC82"/>
          <cell r="BD82"/>
          <cell r="BE82">
            <v>15</v>
          </cell>
          <cell r="BF82">
            <v>0</v>
          </cell>
          <cell r="BG82"/>
          <cell r="BH82"/>
          <cell r="BI82"/>
        </row>
        <row r="83">
          <cell r="E83" t="str">
            <v>X23010135604</v>
          </cell>
          <cell r="F83" t="str">
            <v>DANILO CASPE SEPTIMO</v>
          </cell>
          <cell r="G83" t="str">
            <v>P.D.A., SITIO BAGONG SILANG, PARANAQUE</v>
          </cell>
          <cell r="H83" t="str">
            <v>PARAÑAQUE CITY</v>
          </cell>
          <cell r="I83" t="str">
            <v>PARAÑAQUE</v>
          </cell>
          <cell r="J83" t="str">
            <v>Permit issue
01/30/2024
-BC emailed that they had a meeting last time with Muntinlupa LGU &amp; Paranaque LGU that they will secure a work permit first to them before we re-execute the project.
3/27/2024
ROW team set a joint survey and meeting as requested by Muntinlupa LGU to settle the issue
4/23/2024
C1 email BC requesting for update
07/8/2024
-still not settle the dispute as per ROW (HOA complain to BC for the completion of loadside by CBM before the start of execution)
(on-going return of surplus materials)
FOR CANCELLATION</v>
          </cell>
          <cell r="K83" t="str">
            <v>FOR CANCELLATION</v>
          </cell>
          <cell r="L83" t="str">
            <v>AVECO</v>
          </cell>
          <cell r="M83" t="str">
            <v>PCAN3</v>
          </cell>
          <cell r="N83" t="str">
            <v>Ronilo Gange Jr.</v>
          </cell>
          <cell r="O83">
            <v>233.56597999999988</v>
          </cell>
          <cell r="P83" t="e">
            <v>#N/A</v>
          </cell>
          <cell r="Q83">
            <v>135</v>
          </cell>
          <cell r="R83" t="str">
            <v>NEW</v>
          </cell>
          <cell r="S83">
            <v>1402828.43</v>
          </cell>
          <cell r="T83">
            <v>265062.37</v>
          </cell>
          <cell r="U83">
            <v>19989</v>
          </cell>
          <cell r="V83">
            <v>7.5412439721262589E-2</v>
          </cell>
          <cell r="W83">
            <v>45253.683333333334</v>
          </cell>
          <cell r="X83">
            <v>45258</v>
          </cell>
          <cell r="Y83">
            <v>45254</v>
          </cell>
          <cell r="Z83"/>
          <cell r="AA83"/>
          <cell r="AB83"/>
          <cell r="AC83">
            <v>-45253.683333333334</v>
          </cell>
          <cell r="AD83">
            <v>-45258</v>
          </cell>
          <cell r="AE83">
            <v>0</v>
          </cell>
          <cell r="AF83" t="e">
            <v>#N/A</v>
          </cell>
          <cell r="AG83" t="e">
            <v>#N/A</v>
          </cell>
          <cell r="AH83">
            <v>45303.683333333334</v>
          </cell>
          <cell r="AI83" t="e">
            <v>#N/A</v>
          </cell>
          <cell r="AJ83">
            <v>0</v>
          </cell>
          <cell r="AK83" t="e">
            <v>#N/A</v>
          </cell>
          <cell r="AL83">
            <v>32</v>
          </cell>
          <cell r="AM83" t="e">
            <v>#N/A</v>
          </cell>
          <cell r="AN83" t="e">
            <v>#N/A</v>
          </cell>
          <cell r="AO83" t="e">
            <v>#N/A</v>
          </cell>
          <cell r="AP83">
            <v>60</v>
          </cell>
          <cell r="AQ83">
            <v>57</v>
          </cell>
          <cell r="AR83">
            <v>52</v>
          </cell>
          <cell r="AS83">
            <v>60</v>
          </cell>
          <cell r="AT83">
            <v>45884</v>
          </cell>
          <cell r="AU83"/>
          <cell r="AV83"/>
          <cell r="AW83"/>
          <cell r="AX83"/>
          <cell r="AY83"/>
          <cell r="AZ83"/>
          <cell r="BA83"/>
          <cell r="BB83"/>
          <cell r="BC83"/>
          <cell r="BD83"/>
          <cell r="BE83">
            <v>15</v>
          </cell>
          <cell r="BF83">
            <v>0</v>
          </cell>
          <cell r="BG83"/>
          <cell r="BH83"/>
          <cell r="BI83"/>
        </row>
        <row r="84">
          <cell r="E84" t="str">
            <v>X23010135483</v>
          </cell>
          <cell r="F84" t="str">
            <v>ELENA SALAZAR BOÑAGA</v>
          </cell>
          <cell r="G84" t="str">
            <v>P.D.A., SITIO BAGONG SILANG, PARANAQUE</v>
          </cell>
          <cell r="H84" t="str">
            <v>PARAÑAQUE CITY</v>
          </cell>
          <cell r="I84" t="str">
            <v>PARAÑAQUE</v>
          </cell>
          <cell r="J84" t="str">
            <v>Permit issue
01/30/2024
-BC emailed that they had a meeting last time with Muntinlupa LGU &amp; Paranaque LGU that they will secure a work permit first to them before we re-execute the project.
3/27/2024
ROW team set a joint survey and meeting as requested by Muntinlupa LGU to settle the issue
4/23/2024
C1 email BC requesting for update
07/8/2024
-still not settle the dispute as per ROW (HOA complain to BC for the completion of loadside by CBM before the start of execution)
(on-going return of surplus materials)
FOR CANCELLATION</v>
          </cell>
          <cell r="K84" t="str">
            <v>FOR CANCELLATION</v>
          </cell>
          <cell r="L84" t="str">
            <v>AVECO</v>
          </cell>
          <cell r="M84" t="str">
            <v>PCAN3</v>
          </cell>
          <cell r="N84" t="str">
            <v>Ronilo Gange Jr.</v>
          </cell>
          <cell r="O84">
            <v>75.631580000000014</v>
          </cell>
          <cell r="P84" t="e">
            <v>#N/A</v>
          </cell>
          <cell r="Q84">
            <v>135</v>
          </cell>
          <cell r="R84" t="str">
            <v>NEW</v>
          </cell>
          <cell r="S84">
            <v>580669.84</v>
          </cell>
          <cell r="T84">
            <v>99954.07</v>
          </cell>
          <cell r="U84"/>
          <cell r="V84">
            <v>0</v>
          </cell>
          <cell r="W84">
            <v>45253.68472222222</v>
          </cell>
          <cell r="X84">
            <v>45258</v>
          </cell>
          <cell r="Y84">
            <v>45254</v>
          </cell>
          <cell r="Z84"/>
          <cell r="AA84"/>
          <cell r="AB84"/>
          <cell r="AC84">
            <v>-45253.68472222222</v>
          </cell>
          <cell r="AD84">
            <v>-45258</v>
          </cell>
          <cell r="AE84">
            <v>0</v>
          </cell>
          <cell r="AF84" t="e">
            <v>#N/A</v>
          </cell>
          <cell r="AG84" t="e">
            <v>#N/A</v>
          </cell>
          <cell r="AH84">
            <v>45303.68472222222</v>
          </cell>
          <cell r="AI84" t="e">
            <v>#N/A</v>
          </cell>
          <cell r="AJ84">
            <v>0</v>
          </cell>
          <cell r="AK84" t="e">
            <v>#N/A</v>
          </cell>
          <cell r="AL84">
            <v>32</v>
          </cell>
          <cell r="AM84" t="e">
            <v>#N/A</v>
          </cell>
          <cell r="AN84" t="e">
            <v>#N/A</v>
          </cell>
          <cell r="AO84" t="e">
            <v>#N/A</v>
          </cell>
          <cell r="AP84">
            <v>60</v>
          </cell>
          <cell r="AQ84">
            <v>57</v>
          </cell>
          <cell r="AR84">
            <v>52</v>
          </cell>
          <cell r="AS84">
            <v>60</v>
          </cell>
          <cell r="AT84">
            <v>45884</v>
          </cell>
          <cell r="AU84"/>
          <cell r="AV84"/>
          <cell r="AW84"/>
          <cell r="AX84"/>
          <cell r="AY84"/>
          <cell r="AZ84"/>
          <cell r="BA84"/>
          <cell r="BB84"/>
          <cell r="BC84"/>
          <cell r="BD84"/>
          <cell r="BE84">
            <v>15</v>
          </cell>
          <cell r="BF84">
            <v>0</v>
          </cell>
          <cell r="BG84"/>
          <cell r="BH84"/>
          <cell r="BI84"/>
        </row>
        <row r="85">
          <cell r="E85" t="str">
            <v>X22114994258</v>
          </cell>
          <cell r="F85" t="str">
            <v>MAYNILAD WATER SERVICES, INC.</v>
          </cell>
          <cell r="G85" t="str">
            <v>SAN GUILLERMO, BAYANAN, MUNTINLUPA</v>
          </cell>
          <cell r="H85" t="str">
            <v>MUNTINLUPA CITY</v>
          </cell>
          <cell r="I85" t="str">
            <v>PARAÑAQUE</v>
          </cell>
          <cell r="J85" t="str">
            <v>superseded by 2024 work order 
(on-going return of surplus materials)
FOR CANCELLATION</v>
          </cell>
          <cell r="K85" t="str">
            <v>FOR CANCELLATION</v>
          </cell>
          <cell r="L85" t="str">
            <v>ECOM</v>
          </cell>
          <cell r="M85" t="str">
            <v>PCAN3</v>
          </cell>
          <cell r="N85" t="str">
            <v>Ronilo Gange Jr.</v>
          </cell>
          <cell r="O85">
            <v>165.01009999999994</v>
          </cell>
          <cell r="P85" t="e">
            <v>#N/A</v>
          </cell>
          <cell r="Q85">
            <v>105</v>
          </cell>
          <cell r="R85" t="str">
            <v>NEW</v>
          </cell>
          <cell r="S85">
            <v>1535683.94</v>
          </cell>
          <cell r="T85">
            <v>293927.24</v>
          </cell>
          <cell r="U85"/>
          <cell r="V85">
            <v>0</v>
          </cell>
          <cell r="W85">
            <v>45259.670138888891</v>
          </cell>
          <cell r="X85">
            <v>45261</v>
          </cell>
          <cell r="Y85">
            <v>45260</v>
          </cell>
          <cell r="Z85"/>
          <cell r="AA85"/>
          <cell r="AB85"/>
          <cell r="AC85">
            <v>-45259.670138888891</v>
          </cell>
          <cell r="AD85">
            <v>-45261</v>
          </cell>
          <cell r="AE85">
            <v>0</v>
          </cell>
          <cell r="AF85" t="e">
            <v>#N/A</v>
          </cell>
          <cell r="AG85" t="e">
            <v>#N/A</v>
          </cell>
          <cell r="AH85">
            <v>45309.670138888891</v>
          </cell>
          <cell r="AI85" t="e">
            <v>#N/A</v>
          </cell>
          <cell r="AJ85">
            <v>0</v>
          </cell>
          <cell r="AK85" t="e">
            <v>#N/A</v>
          </cell>
          <cell r="AL85">
            <v>32</v>
          </cell>
          <cell r="AM85" t="e">
            <v>#N/A</v>
          </cell>
          <cell r="AN85" t="e">
            <v>#N/A</v>
          </cell>
          <cell r="AO85" t="e">
            <v>#N/A</v>
          </cell>
          <cell r="AP85">
            <v>60</v>
          </cell>
          <cell r="AQ85">
            <v>57</v>
          </cell>
          <cell r="AR85">
            <v>52</v>
          </cell>
          <cell r="AS85">
            <v>60</v>
          </cell>
          <cell r="AT85">
            <v>45884</v>
          </cell>
          <cell r="AU85"/>
          <cell r="AV85"/>
          <cell r="AW85"/>
          <cell r="AX85"/>
          <cell r="AY85"/>
          <cell r="AZ85"/>
          <cell r="BA85"/>
          <cell r="BB85"/>
          <cell r="BC85"/>
          <cell r="BD85"/>
          <cell r="BE85">
            <v>15</v>
          </cell>
          <cell r="BF85">
            <v>0</v>
          </cell>
          <cell r="BG85"/>
          <cell r="BH85"/>
          <cell r="BI85"/>
        </row>
        <row r="86">
          <cell r="E86" t="str">
            <v>X24010236211</v>
          </cell>
          <cell r="F86" t="str">
            <v>INTERNATIONAL CONTAINER TERMINAL SERVICES, INC.</v>
          </cell>
          <cell r="G86" t="str">
            <v>ROAD 4, PAGCOR ENTERTAINMENT CITY, PARANAQUE</v>
          </cell>
          <cell r="H86" t="str">
            <v>PARAÑAQUE CITY</v>
          </cell>
          <cell r="I86" t="str">
            <v>PARAÑAQUE</v>
          </cell>
          <cell r="J86" t="str">
            <v xml:space="preserve">On going Retirement </v>
          </cell>
          <cell r="K86" t="str">
            <v>W/O ISSUE</v>
          </cell>
          <cell r="L86" t="str">
            <v>AVECO</v>
          </cell>
          <cell r="M86" t="str">
            <v>FCOMP</v>
          </cell>
          <cell r="N86" t="str">
            <v>Ronilo Gange Jr.</v>
          </cell>
          <cell r="O86">
            <v>446.51729999999998</v>
          </cell>
          <cell r="P86">
            <v>772.82</v>
          </cell>
          <cell r="Q86">
            <v>0</v>
          </cell>
          <cell r="R86" t="str">
            <v>TERMINATION</v>
          </cell>
          <cell r="S86">
            <v>759683.83</v>
          </cell>
          <cell r="T86">
            <v>347971.02</v>
          </cell>
          <cell r="U86"/>
          <cell r="V86">
            <v>0</v>
          </cell>
          <cell r="W86">
            <v>45324.597916666666</v>
          </cell>
          <cell r="X86">
            <v>45327.39166666667</v>
          </cell>
          <cell r="Y86">
            <v>45328</v>
          </cell>
          <cell r="Z86"/>
          <cell r="AA86">
            <v>45749</v>
          </cell>
          <cell r="AB86"/>
          <cell r="AC86">
            <v>424.4020833333343</v>
          </cell>
          <cell r="AD86">
            <v>421.60833333332994</v>
          </cell>
          <cell r="AE86">
            <v>-45749</v>
          </cell>
          <cell r="AF86">
            <v>45349.432968213056</v>
          </cell>
          <cell r="AG86">
            <v>45359.855648625431</v>
          </cell>
          <cell r="AH86">
            <v>45374.597916666666</v>
          </cell>
          <cell r="AI86">
            <v>11.435278356481506</v>
          </cell>
          <cell r="AJ86">
            <v>-762.48333333333335</v>
          </cell>
          <cell r="AK86">
            <v>40</v>
          </cell>
          <cell r="AL86">
            <v>36</v>
          </cell>
          <cell r="AM86">
            <v>27.835051546391753</v>
          </cell>
          <cell r="AN86">
            <v>35.257731958762882</v>
          </cell>
          <cell r="AO86">
            <v>24.835051546391753</v>
          </cell>
          <cell r="AP86">
            <v>60</v>
          </cell>
          <cell r="AQ86">
            <v>57</v>
          </cell>
          <cell r="AR86">
            <v>52</v>
          </cell>
          <cell r="AS86">
            <v>45809</v>
          </cell>
          <cell r="AT86">
            <v>135</v>
          </cell>
          <cell r="AU86"/>
          <cell r="AV86"/>
          <cell r="AW86"/>
          <cell r="AX86"/>
          <cell r="AY86"/>
          <cell r="AZ86"/>
          <cell r="BA86"/>
          <cell r="BB86"/>
          <cell r="BC86" t="str">
            <v>NO COC</v>
          </cell>
          <cell r="BD86"/>
          <cell r="BE86">
            <v>45764</v>
          </cell>
          <cell r="BF86" t="e">
            <v>#VALUE!</v>
          </cell>
          <cell r="BG86"/>
          <cell r="BH86"/>
          <cell r="BI86"/>
        </row>
        <row r="87">
          <cell r="E87" t="str">
            <v>R22927252</v>
          </cell>
          <cell r="F87" t="str">
            <v>CARPIO, SEVILLA FESTEJO, HMB</v>
          </cell>
          <cell r="G87" t="str">
            <v>STA. MARTA, SAN ANTONIO VALLEY 14, PARANAQUE</v>
          </cell>
          <cell r="H87" t="str">
            <v>PARAÑAQUE CITY</v>
          </cell>
          <cell r="I87" t="str">
            <v>PARAÑAQUE</v>
          </cell>
          <cell r="J87" t="str">
            <v>For sched of PAI</v>
          </cell>
          <cell r="K87" t="str">
            <v>W/O ISSUE</v>
          </cell>
          <cell r="L87" t="str">
            <v>VJC</v>
          </cell>
          <cell r="M87" t="str">
            <v>FCOMP</v>
          </cell>
          <cell r="N87" t="str">
            <v>Jenneth Madrid</v>
          </cell>
          <cell r="O87">
            <v>135.64559999999997</v>
          </cell>
          <cell r="P87">
            <v>162.6</v>
          </cell>
          <cell r="Q87">
            <v>0</v>
          </cell>
          <cell r="R87" t="str">
            <v>RELOC</v>
          </cell>
          <cell r="S87">
            <v>265042.15999999997</v>
          </cell>
          <cell r="T87">
            <v>96238.57</v>
          </cell>
          <cell r="U87"/>
          <cell r="V87">
            <v>0</v>
          </cell>
          <cell r="W87">
            <v>45350.667361111111</v>
          </cell>
          <cell r="X87">
            <v>45357.518750000003</v>
          </cell>
          <cell r="Y87">
            <v>45356</v>
          </cell>
          <cell r="Z87"/>
          <cell r="AA87">
            <v>45763</v>
          </cell>
          <cell r="AB87"/>
          <cell r="AC87">
            <v>412.33263888888905</v>
          </cell>
          <cell r="AD87">
            <v>405.48124999999709</v>
          </cell>
          <cell r="AE87">
            <v>-45763</v>
          </cell>
          <cell r="AF87">
            <v>45371.874257662836</v>
          </cell>
          <cell r="AG87">
            <v>45381.329430076628</v>
          </cell>
          <cell r="AH87">
            <v>45400.667361111111</v>
          </cell>
          <cell r="AI87">
            <v>12.775263384377972</v>
          </cell>
          <cell r="AJ87">
            <v>-762.7166666666667</v>
          </cell>
          <cell r="AK87">
            <v>26</v>
          </cell>
          <cell r="AL87">
            <v>36</v>
          </cell>
          <cell r="AM87">
            <v>24.206896551724139</v>
          </cell>
          <cell r="AN87">
            <v>30.662068965517239</v>
          </cell>
          <cell r="AO87">
            <v>21.206896551724139</v>
          </cell>
          <cell r="AP87">
            <v>60</v>
          </cell>
          <cell r="AQ87">
            <v>57</v>
          </cell>
          <cell r="AR87">
            <v>52</v>
          </cell>
          <cell r="AS87">
            <v>45823</v>
          </cell>
          <cell r="AT87">
            <v>121</v>
          </cell>
          <cell r="AU87"/>
          <cell r="AV87"/>
          <cell r="AW87"/>
          <cell r="AX87"/>
          <cell r="AY87"/>
          <cell r="AZ87"/>
          <cell r="BA87"/>
          <cell r="BB87"/>
          <cell r="BC87" t="str">
            <v>NO COC</v>
          </cell>
          <cell r="BD87"/>
          <cell r="BE87">
            <v>45778</v>
          </cell>
          <cell r="BF87" t="e">
            <v>#VALUE!</v>
          </cell>
          <cell r="BG87"/>
          <cell r="BH87"/>
          <cell r="BI87"/>
        </row>
        <row r="88">
          <cell r="E88" t="str">
            <v>X24020456466</v>
          </cell>
          <cell r="F88" t="str">
            <v>CHRISTIAN ARTABAN M. PALINES</v>
          </cell>
          <cell r="G88" t="str">
            <v>DON P. REYES, VICTORIA HOMES-RUBY PARK SUBD, MUNTINLUPA</v>
          </cell>
          <cell r="H88" t="str">
            <v>MUNTINLUPA CITY</v>
          </cell>
          <cell r="I88" t="str">
            <v>PARAÑAQUE</v>
          </cell>
          <cell r="J88"/>
          <cell r="K88" t="str">
            <v>W/O ISSUE</v>
          </cell>
          <cell r="L88" t="str">
            <v>ECOM</v>
          </cell>
          <cell r="M88" t="str">
            <v>SCHED</v>
          </cell>
          <cell r="N88" t="str">
            <v>Ronilo Gange Jr.</v>
          </cell>
          <cell r="O88">
            <v>2.58</v>
          </cell>
          <cell r="P88">
            <v>5.93</v>
          </cell>
          <cell r="Q88">
            <v>32</v>
          </cell>
          <cell r="R88" t="str">
            <v>MODIFICATION</v>
          </cell>
          <cell r="S88">
            <v>25334.32</v>
          </cell>
          <cell r="T88">
            <v>4621.16</v>
          </cell>
          <cell r="U88"/>
          <cell r="V88">
            <v>0</v>
          </cell>
          <cell r="W88">
            <v>45358.406944444447</v>
          </cell>
          <cell r="X88">
            <v>45363.347187500003</v>
          </cell>
          <cell r="Y88">
            <v>45364</v>
          </cell>
          <cell r="Z88"/>
          <cell r="AA88"/>
          <cell r="AB88"/>
          <cell r="AC88">
            <v>-45358.406944444447</v>
          </cell>
          <cell r="AD88">
            <v>-45363.347187500003</v>
          </cell>
          <cell r="AE88">
            <v>0</v>
          </cell>
          <cell r="AF88">
            <v>45377.181137992833</v>
          </cell>
          <cell r="AG88">
            <v>45385.987589605735</v>
          </cell>
          <cell r="AH88">
            <v>45408.406944444447</v>
          </cell>
          <cell r="AI88">
            <v>-1562.3451280864199</v>
          </cell>
          <cell r="AJ88">
            <v>0</v>
          </cell>
          <cell r="AK88">
            <v>20</v>
          </cell>
          <cell r="AL88">
            <v>36</v>
          </cell>
          <cell r="AM88">
            <v>21.774193548387096</v>
          </cell>
          <cell r="AN88">
            <v>27.58064516129032</v>
          </cell>
          <cell r="AO88">
            <v>18.774193548387096</v>
          </cell>
          <cell r="AP88">
            <v>60</v>
          </cell>
          <cell r="AQ88">
            <v>57</v>
          </cell>
          <cell r="AR88">
            <v>52</v>
          </cell>
          <cell r="AS88">
            <v>60</v>
          </cell>
          <cell r="AT88">
            <v>45884</v>
          </cell>
          <cell r="AU88"/>
          <cell r="AV88"/>
          <cell r="AW88"/>
          <cell r="AX88"/>
          <cell r="AY88"/>
          <cell r="AZ88"/>
          <cell r="BA88"/>
          <cell r="BB88"/>
          <cell r="BC88"/>
          <cell r="BD88"/>
          <cell r="BE88">
            <v>15</v>
          </cell>
          <cell r="BF88">
            <v>0</v>
          </cell>
          <cell r="BG88"/>
          <cell r="BH88"/>
          <cell r="BI88"/>
        </row>
        <row r="89">
          <cell r="E89" t="str">
            <v>X23093634405</v>
          </cell>
          <cell r="F89" t="str">
            <v>JESUS, THE GOOD SHEPHERD CHURCH OF MUNTINLUPA, INC</v>
          </cell>
          <cell r="G89" t="str">
            <v>NATIONAL, TUNASAN, MUNTINLUPA</v>
          </cell>
          <cell r="H89" t="str">
            <v>MUNTINLUPA CITY</v>
          </cell>
          <cell r="I89" t="str">
            <v>PARAÑAQUE</v>
          </cell>
          <cell r="J89" t="str">
            <v>For cancellation, superseded by X24041439619</v>
          </cell>
          <cell r="K89" t="str">
            <v>W/ ISSUE</v>
          </cell>
          <cell r="L89" t="str">
            <v>CHALLENGER</v>
          </cell>
          <cell r="M89" t="str">
            <v>CAN</v>
          </cell>
          <cell r="N89" t="str">
            <v>Jemuel Peralta</v>
          </cell>
          <cell r="O89">
            <v>32.152799999999999</v>
          </cell>
          <cell r="P89" t="e">
            <v>#N/A</v>
          </cell>
          <cell r="Q89">
            <v>276</v>
          </cell>
          <cell r="R89" t="str">
            <v>NEW</v>
          </cell>
          <cell r="S89">
            <v>816333.08</v>
          </cell>
          <cell r="T89">
            <v>64325.349999999991</v>
          </cell>
          <cell r="U89"/>
          <cell r="V89">
            <v>0</v>
          </cell>
          <cell r="W89">
            <v>45359.4</v>
          </cell>
          <cell r="X89">
            <v>45365.576388888891</v>
          </cell>
          <cell r="Y89">
            <v>45364</v>
          </cell>
          <cell r="Z89"/>
          <cell r="AA89" t="str">
            <v>CAN</v>
          </cell>
          <cell r="AB89"/>
          <cell r="AC89" t="e">
            <v>#VALUE!</v>
          </cell>
          <cell r="AD89" t="e">
            <v>#VALUE!</v>
          </cell>
          <cell r="AE89" t="e">
            <v>#VALUE!</v>
          </cell>
          <cell r="AF89" t="e">
            <v>#N/A</v>
          </cell>
          <cell r="AG89" t="e">
            <v>#N/A</v>
          </cell>
          <cell r="AH89">
            <v>45409.4</v>
          </cell>
          <cell r="AI89" t="e">
            <v>#VALUE!</v>
          </cell>
          <cell r="AJ89" t="e">
            <v>#VALUE!</v>
          </cell>
          <cell r="AK89" t="e">
            <v>#N/A</v>
          </cell>
          <cell r="AL89">
            <v>30</v>
          </cell>
          <cell r="AM89" t="e">
            <v>#N/A</v>
          </cell>
          <cell r="AN89" t="e">
            <v>#N/A</v>
          </cell>
          <cell r="AO89" t="e">
            <v>#N/A</v>
          </cell>
          <cell r="AP89">
            <v>60</v>
          </cell>
          <cell r="AQ89">
            <v>57</v>
          </cell>
          <cell r="AR89">
            <v>52</v>
          </cell>
          <cell r="AS89" t="e">
            <v>#VALUE!</v>
          </cell>
          <cell r="AT89" t="str">
            <v/>
          </cell>
          <cell r="AU89"/>
          <cell r="AV89"/>
          <cell r="AW89"/>
          <cell r="AX89"/>
          <cell r="AY89"/>
          <cell r="AZ89"/>
          <cell r="BA89"/>
          <cell r="BB89"/>
          <cell r="BC89"/>
          <cell r="BD89"/>
          <cell r="BE89" t="e">
            <v>#VALUE!</v>
          </cell>
          <cell r="BF89" t="e">
            <v>#VALUE!</v>
          </cell>
          <cell r="BG89"/>
          <cell r="BH89"/>
          <cell r="BI89"/>
        </row>
        <row r="90">
          <cell r="E90" t="str">
            <v>X24010064526</v>
          </cell>
          <cell r="F90" t="str">
            <v>ARLEEN MARIA Z BORROMEO</v>
          </cell>
          <cell r="G90" t="str">
            <v>ZARATOGA LOOP, ALABANG 400 VILLAGE, MUNTINLUPA</v>
          </cell>
          <cell r="H90" t="str">
            <v>MUNTINLUPA CITY</v>
          </cell>
          <cell r="I90" t="str">
            <v>PARAÑAQUE</v>
          </cell>
          <cell r="J90" t="str">
            <v xml:space="preserve">9/19/24
Issue on Water Pipes
9/30/24
Joint Survey with BC Vendor and Customer 
</v>
          </cell>
          <cell r="K90" t="str">
            <v>W/ ISSUE</v>
          </cell>
          <cell r="L90" t="str">
            <v>ECOM</v>
          </cell>
          <cell r="M90" t="str">
            <v>FCOMP</v>
          </cell>
          <cell r="N90" t="str">
            <v>Ronilo Gange Jr.</v>
          </cell>
          <cell r="O90">
            <v>138.44569999999993</v>
          </cell>
          <cell r="P90">
            <v>191.82</v>
          </cell>
          <cell r="Q90">
            <v>44</v>
          </cell>
          <cell r="R90" t="str">
            <v>MODIFICATION</v>
          </cell>
          <cell r="S90">
            <v>803564.77</v>
          </cell>
          <cell r="T90">
            <v>149134.15999999997</v>
          </cell>
          <cell r="U90">
            <v>32572.240000000002</v>
          </cell>
          <cell r="V90">
            <v>0.2184089815505717</v>
          </cell>
          <cell r="W90">
            <v>45362.644444444442</v>
          </cell>
          <cell r="X90">
            <v>45365.620833333334</v>
          </cell>
          <cell r="Y90">
            <v>45364</v>
          </cell>
          <cell r="Z90">
            <v>45703</v>
          </cell>
          <cell r="AA90">
            <v>45703</v>
          </cell>
          <cell r="AB90"/>
          <cell r="AC90">
            <v>340.35555555555766</v>
          </cell>
          <cell r="AD90">
            <v>337.3791666666657</v>
          </cell>
          <cell r="AE90">
            <v>-45703</v>
          </cell>
          <cell r="AF90">
            <v>45383.851340996167</v>
          </cell>
          <cell r="AG90">
            <v>45393.30651340996</v>
          </cell>
          <cell r="AH90">
            <v>45412.644444444442</v>
          </cell>
          <cell r="AI90">
            <v>10.545204178537578</v>
          </cell>
          <cell r="AJ90">
            <v>-761.7166666666667</v>
          </cell>
          <cell r="AK90">
            <v>26</v>
          </cell>
          <cell r="AL90">
            <v>36</v>
          </cell>
          <cell r="AM90">
            <v>24.206896551724139</v>
          </cell>
          <cell r="AN90">
            <v>30.662068965517239</v>
          </cell>
          <cell r="AO90">
            <v>21.206896551724139</v>
          </cell>
          <cell r="AP90">
            <v>60</v>
          </cell>
          <cell r="AQ90">
            <v>57</v>
          </cell>
          <cell r="AR90">
            <v>52</v>
          </cell>
          <cell r="AS90">
            <v>45763</v>
          </cell>
          <cell r="AT90">
            <v>181</v>
          </cell>
          <cell r="AU90"/>
          <cell r="AV90"/>
          <cell r="AW90"/>
          <cell r="AX90"/>
          <cell r="AY90"/>
          <cell r="AZ90"/>
          <cell r="BA90"/>
          <cell r="BB90"/>
          <cell r="BC90" t="str">
            <v>FOR AUDIT</v>
          </cell>
          <cell r="BD90" t="str">
            <v>PARTIALLY BILLED</v>
          </cell>
          <cell r="BE90">
            <v>45718</v>
          </cell>
          <cell r="BF90">
            <v>-17</v>
          </cell>
          <cell r="BG90">
            <v>45792</v>
          </cell>
          <cell r="BH90">
            <v>45701</v>
          </cell>
          <cell r="BI90"/>
        </row>
        <row r="91">
          <cell r="E91" t="str">
            <v>X23030848776</v>
          </cell>
          <cell r="F91" t="str">
            <v>GRACE ZAPATA CRUZ</v>
          </cell>
          <cell r="G91" t="str">
            <v>BELMONT, ALABANG 400 VILLAGE, MUNTINLUPA</v>
          </cell>
          <cell r="H91" t="str">
            <v>MUNTINLUPA CITY</v>
          </cell>
          <cell r="I91" t="str">
            <v>PARAÑAQUE</v>
          </cell>
          <cell r="J91"/>
          <cell r="K91" t="str">
            <v>W/O ISSUE</v>
          </cell>
          <cell r="L91" t="str">
            <v>AVECO</v>
          </cell>
          <cell r="M91" t="str">
            <v>SCHED</v>
          </cell>
          <cell r="N91" t="str">
            <v>Ronilo Gange Jr.</v>
          </cell>
          <cell r="O91">
            <v>37.29</v>
          </cell>
          <cell r="P91">
            <v>115.57</v>
          </cell>
          <cell r="Q91">
            <v>50.5</v>
          </cell>
          <cell r="R91" t="str">
            <v>MODIFICATION</v>
          </cell>
          <cell r="S91">
            <v>315523.45</v>
          </cell>
          <cell r="T91">
            <v>29058.46</v>
          </cell>
          <cell r="U91"/>
          <cell r="V91">
            <v>0</v>
          </cell>
          <cell r="W91">
            <v>45366.359722222223</v>
          </cell>
          <cell r="X91">
            <v>45372.626388888886</v>
          </cell>
          <cell r="Y91">
            <v>45370</v>
          </cell>
          <cell r="Z91"/>
          <cell r="AA91"/>
          <cell r="AB91"/>
          <cell r="AC91">
            <v>-45366.359722222223</v>
          </cell>
          <cell r="AD91">
            <v>-45372.626388888886</v>
          </cell>
          <cell r="AE91">
            <v>0</v>
          </cell>
          <cell r="AF91">
            <v>45387.566618773948</v>
          </cell>
          <cell r="AG91">
            <v>45397.021791187741</v>
          </cell>
          <cell r="AH91">
            <v>45416.359722222223</v>
          </cell>
          <cell r="AI91">
            <v>-1405.5816580603039</v>
          </cell>
          <cell r="AJ91">
            <v>0</v>
          </cell>
          <cell r="AK91">
            <v>26</v>
          </cell>
          <cell r="AL91">
            <v>36</v>
          </cell>
          <cell r="AM91">
            <v>24.206896551724139</v>
          </cell>
          <cell r="AN91">
            <v>30.662068965517239</v>
          </cell>
          <cell r="AO91">
            <v>21.206896551724139</v>
          </cell>
          <cell r="AP91">
            <v>60</v>
          </cell>
          <cell r="AQ91">
            <v>57</v>
          </cell>
          <cell r="AR91">
            <v>52</v>
          </cell>
          <cell r="AS91">
            <v>60</v>
          </cell>
          <cell r="AT91">
            <v>45884</v>
          </cell>
          <cell r="AU91"/>
          <cell r="AV91"/>
          <cell r="AW91"/>
          <cell r="AX91"/>
          <cell r="AY91"/>
          <cell r="AZ91"/>
          <cell r="BA91"/>
          <cell r="BB91"/>
          <cell r="BC91"/>
          <cell r="BD91"/>
          <cell r="BE91">
            <v>15</v>
          </cell>
          <cell r="BF91">
            <v>0</v>
          </cell>
          <cell r="BG91"/>
          <cell r="BH91"/>
          <cell r="BI91"/>
        </row>
        <row r="92">
          <cell r="E92" t="str">
            <v>R23110243</v>
          </cell>
          <cell r="F92" t="str">
            <v>FILINVEST LAND INC.,</v>
          </cell>
          <cell r="G92" t="str">
            <v>EAST SERVICE, ALABANG, MUNTINLUPA</v>
          </cell>
          <cell r="H92" t="str">
            <v>MUNTINLUPA CITY</v>
          </cell>
          <cell r="I92" t="str">
            <v>PARAÑAQUE</v>
          </cell>
          <cell r="J92" t="str">
            <v xml:space="preserve">9/24/24
Hold by Security  for request of Permit 
10/19/24 
Pole Erection Completed </v>
          </cell>
          <cell r="K92" t="str">
            <v>W/O ISSUE</v>
          </cell>
          <cell r="L92" t="str">
            <v>ECOM</v>
          </cell>
          <cell r="M92" t="str">
            <v>FCOMP</v>
          </cell>
          <cell r="N92" t="str">
            <v>Ronilo Gange Jr.</v>
          </cell>
          <cell r="O92">
            <v>212.6</v>
          </cell>
          <cell r="P92">
            <v>492.26</v>
          </cell>
          <cell r="Q92">
            <v>0</v>
          </cell>
          <cell r="R92" t="str">
            <v>RELOC</v>
          </cell>
          <cell r="S92">
            <v>809307.31</v>
          </cell>
          <cell r="T92">
            <v>165680.53</v>
          </cell>
          <cell r="U92">
            <v>101375.61</v>
          </cell>
          <cell r="V92">
            <v>0.611874008370205</v>
          </cell>
          <cell r="W92">
            <v>45378.53402777778</v>
          </cell>
          <cell r="X92">
            <v>45383.418749999997</v>
          </cell>
          <cell r="Y92">
            <v>45386</v>
          </cell>
          <cell r="Z92"/>
          <cell r="AA92">
            <v>45763.357638888891</v>
          </cell>
          <cell r="AB92"/>
          <cell r="AC92">
            <v>384.82361111111095</v>
          </cell>
          <cell r="AD92">
            <v>379.93888888889342</v>
          </cell>
          <cell r="AE92">
            <v>-45763.357638888891</v>
          </cell>
          <cell r="AF92">
            <v>45401.558124163319</v>
          </cell>
          <cell r="AG92">
            <v>45411.497883199467</v>
          </cell>
          <cell r="AH92">
            <v>45428.53402777778</v>
          </cell>
          <cell r="AI92">
            <v>11.090402681327156</v>
          </cell>
          <cell r="AJ92">
            <v>-762.72262731481487</v>
          </cell>
          <cell r="AK92">
            <v>32</v>
          </cell>
          <cell r="AL92">
            <v>36</v>
          </cell>
          <cell r="AM92">
            <v>26.024096385542165</v>
          </cell>
          <cell r="AN92">
            <v>32.963855421686745</v>
          </cell>
          <cell r="AO92">
            <v>23.024096385542165</v>
          </cell>
          <cell r="AP92">
            <v>60</v>
          </cell>
          <cell r="AQ92">
            <v>57</v>
          </cell>
          <cell r="AR92">
            <v>52</v>
          </cell>
          <cell r="AS92">
            <v>45823.357638888891</v>
          </cell>
          <cell r="AT92">
            <v>120.64236111110949</v>
          </cell>
          <cell r="AU92"/>
          <cell r="AV92"/>
          <cell r="AW92"/>
          <cell r="AX92"/>
          <cell r="AY92"/>
          <cell r="AZ92"/>
          <cell r="BA92"/>
          <cell r="BB92"/>
          <cell r="BC92" t="str">
            <v>NO COC</v>
          </cell>
          <cell r="BD92" t="str">
            <v>PARTIALLY BILLED</v>
          </cell>
          <cell r="BE92">
            <v>45778.357638888891</v>
          </cell>
          <cell r="BF92" t="e">
            <v>#VALUE!</v>
          </cell>
          <cell r="BG92"/>
          <cell r="BH92"/>
          <cell r="BI92"/>
        </row>
        <row r="93">
          <cell r="E93" t="str">
            <v>P2403166300</v>
          </cell>
          <cell r="F93" t="str">
            <v>C1 414ARS  2024 PLANNED Replacement of bare primary conductor (undersized) A8-0103- A8-5058</v>
          </cell>
          <cell r="G93" t="str">
            <v>CUCUMBER FTI CPD WESTERN BICUTAN TAGUIG CITY</v>
          </cell>
          <cell r="H93" t="str">
            <v>TAGUIG CITY</v>
          </cell>
          <cell r="I93" t="str">
            <v>PARAÑAQUE</v>
          </cell>
          <cell r="J93" t="str">
            <v>For schedule of PAI</v>
          </cell>
          <cell r="K93" t="str">
            <v>W/O ISSUE</v>
          </cell>
          <cell r="L93" t="str">
            <v>VJC</v>
          </cell>
          <cell r="M93" t="str">
            <v>SCHED</v>
          </cell>
          <cell r="N93" t="str">
            <v>Jenneth Madrid</v>
          </cell>
          <cell r="O93">
            <v>39.659999999999997</v>
          </cell>
          <cell r="P93">
            <v>39.659999999999997</v>
          </cell>
          <cell r="Q93">
            <v>0</v>
          </cell>
          <cell r="R93" t="str">
            <v>SUPPLEMENTAL MN FOR PCA</v>
          </cell>
          <cell r="S93">
            <v>68971.820000000007</v>
          </cell>
          <cell r="T93">
            <v>30909.429999999986</v>
          </cell>
          <cell r="U93"/>
          <cell r="V93">
            <v>0</v>
          </cell>
          <cell r="W93">
            <v>45381.959027777775</v>
          </cell>
          <cell r="X93">
            <v>45384.45</v>
          </cell>
          <cell r="Y93">
            <v>45386</v>
          </cell>
          <cell r="Z93"/>
          <cell r="AA93"/>
          <cell r="AB93"/>
          <cell r="AC93">
            <v>-45381.959027777775</v>
          </cell>
          <cell r="AD93">
            <v>-45384.45</v>
          </cell>
          <cell r="AE93">
            <v>0</v>
          </cell>
          <cell r="AF93">
            <v>45400.733221326162</v>
          </cell>
          <cell r="AG93">
            <v>45409.539672939063</v>
          </cell>
          <cell r="AH93">
            <v>45431.959027777775</v>
          </cell>
          <cell r="AI93">
            <v>-1563.1563665123454</v>
          </cell>
          <cell r="AJ93">
            <v>0</v>
          </cell>
          <cell r="AK93">
            <v>20</v>
          </cell>
          <cell r="AL93">
            <v>36</v>
          </cell>
          <cell r="AM93">
            <v>21.774193548387096</v>
          </cell>
          <cell r="AN93">
            <v>27.58064516129032</v>
          </cell>
          <cell r="AO93">
            <v>18.774193548387096</v>
          </cell>
          <cell r="AP93">
            <v>60</v>
          </cell>
          <cell r="AQ93">
            <v>57</v>
          </cell>
          <cell r="AR93">
            <v>52</v>
          </cell>
          <cell r="AS93">
            <v>60</v>
          </cell>
          <cell r="AT93">
            <v>45884</v>
          </cell>
          <cell r="AU93"/>
          <cell r="AV93"/>
          <cell r="AW93"/>
          <cell r="AX93"/>
          <cell r="AY93"/>
          <cell r="AZ93"/>
          <cell r="BA93"/>
          <cell r="BB93"/>
          <cell r="BC93"/>
          <cell r="BD93"/>
          <cell r="BE93">
            <v>15</v>
          </cell>
          <cell r="BF93">
            <v>0</v>
          </cell>
          <cell r="BG93"/>
          <cell r="BH93"/>
          <cell r="BI93"/>
        </row>
        <row r="94">
          <cell r="E94" t="str">
            <v>X24010230692</v>
          </cell>
          <cell r="F94" t="str">
            <v>RONALDO RICARDO RAYMUNDO BENITEZ</v>
          </cell>
          <cell r="G94" t="str">
            <v>SUSANA HTS, SUSANA HTS SUBD VILL 1, MUNTINLUPA</v>
          </cell>
          <cell r="H94" t="str">
            <v>MUNTINLUPA CITY</v>
          </cell>
          <cell r="I94" t="str">
            <v>PARAÑAQUE</v>
          </cell>
          <cell r="J94" t="str">
            <v xml:space="preserve"> Hindi pdn po kasi mafcomp gawa ng wala po location tag yung DT</v>
          </cell>
          <cell r="K94" t="str">
            <v>W/O ISSUE</v>
          </cell>
          <cell r="L94" t="str">
            <v>ECOM</v>
          </cell>
          <cell r="M94" t="str">
            <v>INPRG</v>
          </cell>
          <cell r="N94" t="str">
            <v>Ronilo Gange Jr.</v>
          </cell>
          <cell r="O94">
            <v>14.0928</v>
          </cell>
          <cell r="P94">
            <v>41.21</v>
          </cell>
          <cell r="Q94">
            <v>80</v>
          </cell>
          <cell r="R94" t="str">
            <v>MODIFICATION</v>
          </cell>
          <cell r="S94">
            <v>240093.51</v>
          </cell>
          <cell r="T94">
            <v>32138.44</v>
          </cell>
          <cell r="U94"/>
          <cell r="V94">
            <v>0</v>
          </cell>
          <cell r="W94">
            <v>45388.429861111108</v>
          </cell>
          <cell r="X94">
            <v>45393.615972222222</v>
          </cell>
          <cell r="Y94">
            <v>45388</v>
          </cell>
          <cell r="Z94"/>
          <cell r="AA94"/>
          <cell r="AB94"/>
          <cell r="AC94">
            <v>-45388.429861111108</v>
          </cell>
          <cell r="AD94">
            <v>-45393.615972222222</v>
          </cell>
          <cell r="AE94">
            <v>0</v>
          </cell>
          <cell r="AF94">
            <v>45406.504241276394</v>
          </cell>
          <cell r="AG94">
            <v>45415.124075987143</v>
          </cell>
          <cell r="AH94">
            <v>45438.429861111108</v>
          </cell>
          <cell r="AI94">
            <v>-1615.2941215277776</v>
          </cell>
          <cell r="AJ94">
            <v>0</v>
          </cell>
          <cell r="AK94">
            <v>20</v>
          </cell>
          <cell r="AL94">
            <v>34</v>
          </cell>
          <cell r="AM94">
            <v>21.074380165289259</v>
          </cell>
          <cell r="AN94">
            <v>26.694214876033058</v>
          </cell>
          <cell r="AO94">
            <v>18.074380165289259</v>
          </cell>
          <cell r="AP94">
            <v>60</v>
          </cell>
          <cell r="AQ94">
            <v>57</v>
          </cell>
          <cell r="AR94">
            <v>52</v>
          </cell>
          <cell r="AS94">
            <v>60</v>
          </cell>
          <cell r="AT94">
            <v>45884</v>
          </cell>
          <cell r="AU94"/>
          <cell r="AV94"/>
          <cell r="AW94"/>
          <cell r="AX94"/>
          <cell r="AY94"/>
          <cell r="AZ94"/>
          <cell r="BA94"/>
          <cell r="BB94"/>
          <cell r="BC94"/>
          <cell r="BD94"/>
          <cell r="BE94">
            <v>15</v>
          </cell>
          <cell r="BF94">
            <v>0</v>
          </cell>
          <cell r="BG94"/>
          <cell r="BH94"/>
          <cell r="BI94"/>
        </row>
        <row r="95">
          <cell r="E95" t="str">
            <v>X23093808497</v>
          </cell>
          <cell r="F95" t="str">
            <v>CITY GOVERNMENT OF PARAÑAQUE</v>
          </cell>
          <cell r="G95" t="str">
            <v>COL. E. DE LEON, STO. NINO, PARANAQUE</v>
          </cell>
          <cell r="H95" t="str">
            <v>PARAÑAQUE CITY</v>
          </cell>
          <cell r="I95" t="str">
            <v>PARAÑAQUE</v>
          </cell>
          <cell r="J95" t="str">
            <v>For Request of Brgy Permit; waiting for conj. WO (?)</v>
          </cell>
          <cell r="K95" t="str">
            <v>W/O ISSUE</v>
          </cell>
          <cell r="L95" t="str">
            <v>VJC</v>
          </cell>
          <cell r="M95" t="str">
            <v>FCOMP</v>
          </cell>
          <cell r="N95" t="str">
            <v>Jenneth Madrid</v>
          </cell>
          <cell r="O95">
            <v>110.20660000000002</v>
          </cell>
          <cell r="P95">
            <v>261.72000000000003</v>
          </cell>
          <cell r="Q95">
            <v>105</v>
          </cell>
          <cell r="R95" t="str">
            <v>MODIFICATION</v>
          </cell>
          <cell r="S95">
            <v>857138.67</v>
          </cell>
          <cell r="T95">
            <v>132136.12999999998</v>
          </cell>
          <cell r="U95"/>
          <cell r="V95">
            <v>0</v>
          </cell>
          <cell r="W95">
            <v>45393.701388888891</v>
          </cell>
          <cell r="X95">
            <v>45399.584027777775</v>
          </cell>
          <cell r="Y95">
            <v>45398</v>
          </cell>
          <cell r="Z95"/>
          <cell r="AA95">
            <v>45808</v>
          </cell>
          <cell r="AB95"/>
          <cell r="AC95">
            <v>414.29861111110949</v>
          </cell>
          <cell r="AD95">
            <v>408.41597222222481</v>
          </cell>
          <cell r="AE95">
            <v>-45808</v>
          </cell>
          <cell r="AF95">
            <v>45413.715087519027</v>
          </cell>
          <cell r="AG95">
            <v>45422.852073820395</v>
          </cell>
          <cell r="AH95">
            <v>45443.701388888891</v>
          </cell>
          <cell r="AI95">
            <v>13.501695808531693</v>
          </cell>
          <cell r="AJ95">
            <v>-763.4666666666667</v>
          </cell>
          <cell r="AK95">
            <v>28</v>
          </cell>
          <cell r="AL95">
            <v>32</v>
          </cell>
          <cell r="AM95">
            <v>23.013698630136989</v>
          </cell>
          <cell r="AN95">
            <v>29.150684931506852</v>
          </cell>
          <cell r="AO95">
            <v>20.013698630136989</v>
          </cell>
          <cell r="AP95">
            <v>60</v>
          </cell>
          <cell r="AQ95">
            <v>57</v>
          </cell>
          <cell r="AR95">
            <v>52</v>
          </cell>
          <cell r="AS95">
            <v>45868</v>
          </cell>
          <cell r="AT95">
            <v>76</v>
          </cell>
          <cell r="AU95"/>
          <cell r="AV95"/>
          <cell r="AW95"/>
          <cell r="AX95"/>
          <cell r="AY95"/>
          <cell r="AZ95"/>
          <cell r="BA95"/>
          <cell r="BB95"/>
          <cell r="BC95" t="str">
            <v>FOR AUDIT</v>
          </cell>
          <cell r="BD95"/>
          <cell r="BE95">
            <v>45823</v>
          </cell>
          <cell r="BF95">
            <v>15</v>
          </cell>
          <cell r="BG95">
            <v>45808</v>
          </cell>
          <cell r="BH95">
            <v>45838</v>
          </cell>
          <cell r="BI95"/>
        </row>
        <row r="96">
          <cell r="E96" t="str">
            <v>R22608679</v>
          </cell>
          <cell r="F96" t="str">
            <v>ODIAMAR FRANCES DE CASTRO</v>
          </cell>
          <cell r="G96" t="str">
            <v>MADRID, TOWN AND COUNTRY WEST SUBD, BACOOR</v>
          </cell>
          <cell r="H96" t="str">
            <v>BACOOR CITY</v>
          </cell>
          <cell r="I96" t="str">
            <v>DASMA</v>
          </cell>
          <cell r="J96"/>
          <cell r="K96" t="str">
            <v>W/O ISSUE</v>
          </cell>
          <cell r="L96" t="str">
            <v>AVECO</v>
          </cell>
          <cell r="M96" t="str">
            <v>FCOMP</v>
          </cell>
          <cell r="N96" t="str">
            <v>Ronilo Gange Jr.</v>
          </cell>
          <cell r="O96">
            <v>37.03</v>
          </cell>
          <cell r="P96">
            <v>180.6</v>
          </cell>
          <cell r="Q96">
            <v>0</v>
          </cell>
          <cell r="R96" t="str">
            <v>RELOC</v>
          </cell>
          <cell r="S96">
            <v>164134.21</v>
          </cell>
          <cell r="T96">
            <v>28855.37</v>
          </cell>
          <cell r="U96"/>
          <cell r="V96">
            <v>0</v>
          </cell>
          <cell r="W96">
            <v>45397.657638888886</v>
          </cell>
          <cell r="X96">
            <v>45404.51458333333</v>
          </cell>
          <cell r="Y96">
            <v>45399</v>
          </cell>
          <cell r="Z96"/>
          <cell r="AA96">
            <v>45667</v>
          </cell>
          <cell r="AB96"/>
          <cell r="AC96">
            <v>269.34236111111386</v>
          </cell>
          <cell r="AD96">
            <v>262.48541666667006</v>
          </cell>
          <cell r="AE96">
            <v>-45667</v>
          </cell>
          <cell r="AF96">
            <v>45418.864535440611</v>
          </cell>
          <cell r="AG96">
            <v>45428.319707854404</v>
          </cell>
          <cell r="AH96">
            <v>45447.657638888886</v>
          </cell>
          <cell r="AI96">
            <v>8.3450090515195523</v>
          </cell>
          <cell r="AJ96">
            <v>-761.11666666666667</v>
          </cell>
          <cell r="AK96">
            <v>26</v>
          </cell>
          <cell r="AL96">
            <v>36</v>
          </cell>
          <cell r="AM96">
            <v>24.206896551724139</v>
          </cell>
          <cell r="AN96">
            <v>30.662068965517239</v>
          </cell>
          <cell r="AO96">
            <v>21.206896551724139</v>
          </cell>
          <cell r="AP96">
            <v>60</v>
          </cell>
          <cell r="AQ96">
            <v>57</v>
          </cell>
          <cell r="AR96">
            <v>52</v>
          </cell>
          <cell r="AS96">
            <v>45727</v>
          </cell>
          <cell r="AT96">
            <v>217</v>
          </cell>
          <cell r="AU96"/>
          <cell r="AV96"/>
          <cell r="AW96"/>
          <cell r="AX96"/>
          <cell r="AY96"/>
          <cell r="AZ96"/>
          <cell r="BA96"/>
          <cell r="BB96"/>
          <cell r="BC96" t="str">
            <v>FOR AUDIT</v>
          </cell>
          <cell r="BD96"/>
          <cell r="BE96">
            <v>45682</v>
          </cell>
          <cell r="BF96">
            <v>21</v>
          </cell>
          <cell r="BG96">
            <v>45666</v>
          </cell>
          <cell r="BH96">
            <v>45703</v>
          </cell>
          <cell r="BI96"/>
        </row>
        <row r="97">
          <cell r="E97" t="str">
            <v>X24020411401</v>
          </cell>
          <cell r="F97" t="str">
            <v>JOLLIBEE FOODS CORPORATION</v>
          </cell>
          <cell r="G97" t="str">
            <v>AGUIRRE, BF HOMES, PARANAQUE</v>
          </cell>
          <cell r="H97" t="str">
            <v>PARAÑAQUE CITY</v>
          </cell>
          <cell r="I97" t="str">
            <v>PARAÑAQUE</v>
          </cell>
          <cell r="J97" t="str">
            <v xml:space="preserve">5/18/24
Cancelllation of Execution  as per Customer Request 
6/11/24
Actual Cancellation was on site dun Affected Customer Hold its Execution </v>
          </cell>
          <cell r="K97" t="str">
            <v>W/O ISSUE</v>
          </cell>
          <cell r="L97" t="str">
            <v>AVECO</v>
          </cell>
          <cell r="M97" t="str">
            <v>FCOMP</v>
          </cell>
          <cell r="N97" t="str">
            <v>Ronilo Gange Jr.</v>
          </cell>
          <cell r="O97">
            <v>139.94999999999999</v>
          </cell>
          <cell r="P97">
            <v>139.94999999999999</v>
          </cell>
          <cell r="Q97">
            <v>0</v>
          </cell>
          <cell r="R97" t="str">
            <v>MODIFICATION</v>
          </cell>
          <cell r="S97">
            <v>248790.03</v>
          </cell>
          <cell r="T97">
            <v>109086.2</v>
          </cell>
          <cell r="U97"/>
          <cell r="V97">
            <v>0</v>
          </cell>
          <cell r="W97">
            <v>45398.370833333334</v>
          </cell>
          <cell r="X97">
            <v>45404.443749999999</v>
          </cell>
          <cell r="Y97">
            <v>45399</v>
          </cell>
          <cell r="Z97"/>
          <cell r="AA97">
            <v>45639</v>
          </cell>
          <cell r="AB97"/>
          <cell r="AC97">
            <v>240.6291666666657</v>
          </cell>
          <cell r="AD97">
            <v>234.55625000000146</v>
          </cell>
          <cell r="AE97">
            <v>-45639</v>
          </cell>
          <cell r="AF97">
            <v>45419.577729885059</v>
          </cell>
          <cell r="AG97">
            <v>45429.032902298852</v>
          </cell>
          <cell r="AH97">
            <v>45448.370833333334</v>
          </cell>
          <cell r="AI97">
            <v>7.4553908475783182</v>
          </cell>
          <cell r="AJ97">
            <v>-760.65</v>
          </cell>
          <cell r="AK97">
            <v>26</v>
          </cell>
          <cell r="AL97">
            <v>36</v>
          </cell>
          <cell r="AM97">
            <v>24.206896551724139</v>
          </cell>
          <cell r="AN97">
            <v>30.662068965517239</v>
          </cell>
          <cell r="AO97">
            <v>21.206896551724139</v>
          </cell>
          <cell r="AP97">
            <v>60</v>
          </cell>
          <cell r="AQ97">
            <v>57</v>
          </cell>
          <cell r="AR97">
            <v>52</v>
          </cell>
          <cell r="AS97">
            <v>45699</v>
          </cell>
          <cell r="AT97">
            <v>245</v>
          </cell>
          <cell r="AU97"/>
          <cell r="AV97"/>
          <cell r="AW97"/>
          <cell r="AX97"/>
          <cell r="AY97"/>
          <cell r="AZ97"/>
          <cell r="BA97"/>
          <cell r="BB97"/>
          <cell r="BC97" t="str">
            <v>FOR AUDIT</v>
          </cell>
          <cell r="BD97"/>
          <cell r="BE97">
            <v>45654</v>
          </cell>
          <cell r="BF97">
            <v>107</v>
          </cell>
          <cell r="BG97">
            <v>45769</v>
          </cell>
          <cell r="BH97">
            <v>45761</v>
          </cell>
          <cell r="BI97"/>
        </row>
        <row r="98">
          <cell r="E98" t="str">
            <v>X23114600974</v>
          </cell>
          <cell r="F98" t="str">
            <v>BP WATERWORKS, INC.</v>
          </cell>
          <cell r="G98" t="str">
            <v>PASONG BUAYA II, PASONG BUAYA II, IMUS</v>
          </cell>
          <cell r="H98" t="str">
            <v>IMUS CITY</v>
          </cell>
          <cell r="I98" t="str">
            <v>DASMA</v>
          </cell>
          <cell r="J98" t="str">
            <v>related to X23114600949
PAI Aug 22 night
for cancellation
all materials and activity transferred to mother wo</v>
          </cell>
          <cell r="K98" t="str">
            <v>W/O ISSUE</v>
          </cell>
          <cell r="L98" t="str">
            <v>AVECO</v>
          </cell>
          <cell r="M98" t="str">
            <v>PCAN</v>
          </cell>
          <cell r="N98" t="str">
            <v>Ronilo Gange Jr.</v>
          </cell>
          <cell r="O98">
            <v>48.4283</v>
          </cell>
          <cell r="P98" t="e">
            <v>#N/A</v>
          </cell>
          <cell r="Q98">
            <v>61</v>
          </cell>
          <cell r="R98" t="str">
            <v>NEW</v>
          </cell>
          <cell r="S98">
            <v>381605.65</v>
          </cell>
          <cell r="T98">
            <v>38620.57</v>
          </cell>
          <cell r="U98"/>
          <cell r="V98">
            <v>0</v>
          </cell>
          <cell r="W98">
            <v>45421.64166666667</v>
          </cell>
          <cell r="X98">
            <v>45422.671527777777</v>
          </cell>
          <cell r="Y98">
            <v>45425</v>
          </cell>
          <cell r="Z98"/>
          <cell r="AA98"/>
          <cell r="AB98"/>
          <cell r="AC98">
            <v>-45421.64166666667</v>
          </cell>
          <cell r="AD98">
            <v>-45422.671527777777</v>
          </cell>
          <cell r="AE98">
            <v>0</v>
          </cell>
          <cell r="AF98" t="e">
            <v>#N/A</v>
          </cell>
          <cell r="AG98" t="e">
            <v>#N/A</v>
          </cell>
          <cell r="AH98">
            <v>45471.64166666667</v>
          </cell>
          <cell r="AI98" t="e">
            <v>#N/A</v>
          </cell>
          <cell r="AJ98">
            <v>0</v>
          </cell>
          <cell r="AK98" t="e">
            <v>#N/A</v>
          </cell>
          <cell r="AL98">
            <v>34</v>
          </cell>
          <cell r="AM98" t="e">
            <v>#N/A</v>
          </cell>
          <cell r="AN98" t="e">
            <v>#N/A</v>
          </cell>
          <cell r="AO98" t="e">
            <v>#N/A</v>
          </cell>
          <cell r="AP98">
            <v>60</v>
          </cell>
          <cell r="AQ98">
            <v>57</v>
          </cell>
          <cell r="AR98">
            <v>52</v>
          </cell>
          <cell r="AS98">
            <v>60</v>
          </cell>
          <cell r="AT98">
            <v>45884</v>
          </cell>
          <cell r="AU98"/>
          <cell r="AV98"/>
          <cell r="AW98"/>
          <cell r="AX98"/>
          <cell r="AY98"/>
          <cell r="AZ98"/>
          <cell r="BA98"/>
          <cell r="BB98"/>
          <cell r="BC98"/>
          <cell r="BD98"/>
          <cell r="BE98">
            <v>15</v>
          </cell>
          <cell r="BF98">
            <v>0</v>
          </cell>
          <cell r="BG98"/>
          <cell r="BH98"/>
          <cell r="BI98"/>
        </row>
        <row r="99">
          <cell r="E99" t="str">
            <v>R23109971</v>
          </cell>
          <cell r="F99" t="str">
            <v>DOMINGO ALVIN LUY</v>
          </cell>
          <cell r="G99" t="str">
            <v>COUNTRY, COUNTRY HOMES, MUNTINLUPA</v>
          </cell>
          <cell r="H99" t="str">
            <v>MUNTINLUPA CITY</v>
          </cell>
          <cell r="I99" t="str">
            <v>PARAÑAQUE</v>
          </cell>
          <cell r="J99"/>
          <cell r="K99" t="str">
            <v>W/O ISSUE</v>
          </cell>
          <cell r="L99" t="str">
            <v>ECOM</v>
          </cell>
          <cell r="M99" t="str">
            <v>SCHED</v>
          </cell>
          <cell r="N99" t="str">
            <v>Ronilo Gange Jr.</v>
          </cell>
          <cell r="O99">
            <v>34.906149999999997</v>
          </cell>
          <cell r="P99">
            <v>34.909999999999997</v>
          </cell>
          <cell r="Q99">
            <v>0</v>
          </cell>
          <cell r="R99" t="str">
            <v>RELOC</v>
          </cell>
          <cell r="S99">
            <v>72927.67</v>
          </cell>
          <cell r="T99">
            <v>28109.38</v>
          </cell>
          <cell r="U99"/>
          <cell r="V99">
            <v>0</v>
          </cell>
          <cell r="W99">
            <v>45426.625694444447</v>
          </cell>
          <cell r="X99">
            <v>45429.588888888888</v>
          </cell>
          <cell r="Y99">
            <v>45432</v>
          </cell>
          <cell r="Z99"/>
          <cell r="AA99"/>
          <cell r="AB99"/>
          <cell r="AC99">
            <v>-45426.625694444447</v>
          </cell>
          <cell r="AD99">
            <v>-45429.588888888888</v>
          </cell>
          <cell r="AE99">
            <v>0</v>
          </cell>
          <cell r="AF99">
            <v>45445.399887992833</v>
          </cell>
          <cell r="AG99">
            <v>45454.206339605735</v>
          </cell>
          <cell r="AH99">
            <v>45476.625694444447</v>
          </cell>
          <cell r="AI99">
            <v>-1564.694885030864</v>
          </cell>
          <cell r="AJ99">
            <v>0</v>
          </cell>
          <cell r="AK99">
            <v>20</v>
          </cell>
          <cell r="AL99">
            <v>36</v>
          </cell>
          <cell r="AM99">
            <v>21.774193548387096</v>
          </cell>
          <cell r="AN99">
            <v>27.58064516129032</v>
          </cell>
          <cell r="AO99">
            <v>18.774193548387096</v>
          </cell>
          <cell r="AP99">
            <v>60</v>
          </cell>
          <cell r="AQ99">
            <v>57</v>
          </cell>
          <cell r="AR99">
            <v>52</v>
          </cell>
          <cell r="AS99">
            <v>60</v>
          </cell>
          <cell r="AT99">
            <v>45884</v>
          </cell>
          <cell r="AU99"/>
          <cell r="AV99"/>
          <cell r="AW99"/>
          <cell r="AX99"/>
          <cell r="AY99"/>
          <cell r="AZ99"/>
          <cell r="BA99"/>
          <cell r="BB99"/>
          <cell r="BC99"/>
          <cell r="BD99"/>
          <cell r="BE99">
            <v>15</v>
          </cell>
          <cell r="BF99">
            <v>0</v>
          </cell>
          <cell r="BG99"/>
          <cell r="BH99"/>
          <cell r="BI99"/>
        </row>
        <row r="100">
          <cell r="E100" t="str">
            <v>X24030775968</v>
          </cell>
          <cell r="F100" t="str">
            <v>JOEBETH R DE CASTRO</v>
          </cell>
          <cell r="G100" t="str">
            <v>SUNFLOWER, PILAR VILL, LAS PINAS CITY</v>
          </cell>
          <cell r="H100" t="str">
            <v>LAS PIÑAS CITY</v>
          </cell>
          <cell r="I100" t="str">
            <v>PARAÑAQUE</v>
          </cell>
          <cell r="J100" t="str">
            <v>Actual Completion on Site  (11/13/24)</v>
          </cell>
          <cell r="K100" t="str">
            <v>W/O ISSUE</v>
          </cell>
          <cell r="L100" t="str">
            <v>AVECO</v>
          </cell>
          <cell r="M100" t="str">
            <v>SCHED</v>
          </cell>
          <cell r="N100" t="str">
            <v>Ronilo Gange Jr.</v>
          </cell>
          <cell r="O100">
            <v>117.57640000000001</v>
          </cell>
          <cell r="P100">
            <v>117.58</v>
          </cell>
          <cell r="Q100">
            <v>52</v>
          </cell>
          <cell r="R100" t="str">
            <v>MODIFICATION</v>
          </cell>
          <cell r="S100">
            <v>366253.75</v>
          </cell>
          <cell r="T100">
            <v>86522.71</v>
          </cell>
          <cell r="U100"/>
          <cell r="V100">
            <v>0</v>
          </cell>
          <cell r="W100">
            <v>45433.538888888892</v>
          </cell>
          <cell r="X100">
            <v>45436.393055555556</v>
          </cell>
          <cell r="Y100">
            <v>45436</v>
          </cell>
          <cell r="Z100"/>
          <cell r="AA100"/>
          <cell r="AB100"/>
          <cell r="AC100">
            <v>-45433.538888888892</v>
          </cell>
          <cell r="AD100">
            <v>-45436.393055555556</v>
          </cell>
          <cell r="AE100">
            <v>0</v>
          </cell>
          <cell r="AF100">
            <v>45453.883959311424</v>
          </cell>
          <cell r="AG100">
            <v>45463.109311424101</v>
          </cell>
          <cell r="AH100">
            <v>45483.538888888892</v>
          </cell>
          <cell r="AI100">
            <v>-1459.6295299145299</v>
          </cell>
          <cell r="AJ100">
            <v>0</v>
          </cell>
          <cell r="AK100">
            <v>26</v>
          </cell>
          <cell r="AL100">
            <v>34</v>
          </cell>
          <cell r="AM100">
            <v>23.345070422535212</v>
          </cell>
          <cell r="AN100">
            <v>29.570422535211268</v>
          </cell>
          <cell r="AO100">
            <v>20.345070422535212</v>
          </cell>
          <cell r="AP100">
            <v>60</v>
          </cell>
          <cell r="AQ100">
            <v>57</v>
          </cell>
          <cell r="AR100">
            <v>52</v>
          </cell>
          <cell r="AS100">
            <v>60</v>
          </cell>
          <cell r="AT100">
            <v>45884</v>
          </cell>
          <cell r="AU100"/>
          <cell r="AV100"/>
          <cell r="AW100"/>
          <cell r="AX100"/>
          <cell r="AY100"/>
          <cell r="AZ100"/>
          <cell r="BA100"/>
          <cell r="BB100"/>
          <cell r="BC100"/>
          <cell r="BD100"/>
          <cell r="BE100">
            <v>15</v>
          </cell>
          <cell r="BF100">
            <v>0</v>
          </cell>
          <cell r="BG100"/>
          <cell r="BH100"/>
          <cell r="BI100"/>
        </row>
        <row r="101">
          <cell r="E101" t="str">
            <v>R23158337</v>
          </cell>
          <cell r="F101" t="str">
            <v>CROWN ASIA PROPERTIES, INC.,</v>
          </cell>
          <cell r="G101" t="str">
            <v>BLOCK 10, PONTICELLI GARDENS 2, BACOOR</v>
          </cell>
          <cell r="H101" t="str">
            <v>BACOOR CITY</v>
          </cell>
          <cell r="I101" t="str">
            <v>DASMA</v>
          </cell>
          <cell r="J101" t="str">
            <v>waiting sched</v>
          </cell>
          <cell r="K101" t="str">
            <v>W/O ISSUE</v>
          </cell>
          <cell r="L101" t="str">
            <v>CHALLENGER</v>
          </cell>
          <cell r="M101" t="str">
            <v>FCOMP</v>
          </cell>
          <cell r="N101" t="str">
            <v>Isan Carlo Lazaro</v>
          </cell>
          <cell r="O101">
            <v>16.600000000000001</v>
          </cell>
          <cell r="P101">
            <v>16.600000000000001</v>
          </cell>
          <cell r="Q101">
            <v>0</v>
          </cell>
          <cell r="R101" t="str">
            <v>RELOC</v>
          </cell>
          <cell r="S101">
            <v>27199.3</v>
          </cell>
          <cell r="T101">
            <v>13366.58</v>
          </cell>
          <cell r="U101"/>
          <cell r="V101">
            <v>0</v>
          </cell>
          <cell r="W101">
            <v>45434.71875</v>
          </cell>
          <cell r="X101">
            <v>45436.527777777781</v>
          </cell>
          <cell r="Y101">
            <v>45453</v>
          </cell>
          <cell r="Z101"/>
          <cell r="AA101">
            <v>45743.356944444444</v>
          </cell>
          <cell r="AB101"/>
          <cell r="AC101">
            <v>308.6381944444438</v>
          </cell>
          <cell r="AD101">
            <v>306.82916666666279</v>
          </cell>
          <cell r="AE101">
            <v>-45743.356944444444</v>
          </cell>
          <cell r="AF101">
            <v>45453.492943548386</v>
          </cell>
          <cell r="AG101">
            <v>45462.299395161288</v>
          </cell>
          <cell r="AH101">
            <v>45484.71875</v>
          </cell>
          <cell r="AI101">
            <v>10.630871141975287</v>
          </cell>
          <cell r="AJ101">
            <v>-762.38928240740745</v>
          </cell>
          <cell r="AK101">
            <v>20</v>
          </cell>
          <cell r="AL101">
            <v>36</v>
          </cell>
          <cell r="AM101">
            <v>21.774193548387096</v>
          </cell>
          <cell r="AN101">
            <v>27.58064516129032</v>
          </cell>
          <cell r="AO101">
            <v>18.774193548387096</v>
          </cell>
          <cell r="AP101">
            <v>60</v>
          </cell>
          <cell r="AQ101">
            <v>57</v>
          </cell>
          <cell r="AR101">
            <v>52</v>
          </cell>
          <cell r="AS101">
            <v>45803.356944444444</v>
          </cell>
          <cell r="AT101">
            <v>140.6430555555562</v>
          </cell>
          <cell r="AU101"/>
          <cell r="AV101"/>
          <cell r="AW101"/>
          <cell r="AX101"/>
          <cell r="AY101"/>
          <cell r="AZ101"/>
          <cell r="BA101"/>
          <cell r="BB101"/>
          <cell r="BC101" t="str">
            <v>FOR AUDIT</v>
          </cell>
          <cell r="BD101"/>
          <cell r="BE101">
            <v>45758.356944444444</v>
          </cell>
          <cell r="BF101">
            <v>2.6430555555562023</v>
          </cell>
          <cell r="BG101">
            <v>45743</v>
          </cell>
          <cell r="BH101">
            <v>45761</v>
          </cell>
          <cell r="BI101"/>
        </row>
        <row r="102">
          <cell r="E102" t="str">
            <v>X24010242749</v>
          </cell>
          <cell r="F102" t="str">
            <v>JUDD MARQUEZ TE SEE</v>
          </cell>
          <cell r="G102" t="str">
            <v>CUENCA, AYALA-ALABANG VILL, MUNTINLUPA</v>
          </cell>
          <cell r="H102" t="str">
            <v>MUNTINLUPA CITY</v>
          </cell>
          <cell r="I102" t="str">
            <v>PARAÑAQUE</v>
          </cell>
          <cell r="J102"/>
          <cell r="K102" t="str">
            <v>W/O ISSUE</v>
          </cell>
          <cell r="L102" t="str">
            <v>AVECO</v>
          </cell>
          <cell r="M102" t="str">
            <v>FCOMP</v>
          </cell>
          <cell r="N102" t="str">
            <v>Ronilo Gange Jr.</v>
          </cell>
          <cell r="O102">
            <v>71.452600000000004</v>
          </cell>
          <cell r="P102">
            <v>168.6</v>
          </cell>
          <cell r="Q102">
            <v>80</v>
          </cell>
          <cell r="R102" t="str">
            <v>MODIFICATION</v>
          </cell>
          <cell r="S102">
            <v>440474.35</v>
          </cell>
          <cell r="T102">
            <v>72754.820000000022</v>
          </cell>
          <cell r="U102"/>
          <cell r="V102">
            <v>0</v>
          </cell>
          <cell r="W102">
            <v>45440.439583333333</v>
          </cell>
          <cell r="X102">
            <v>45447.57708333333</v>
          </cell>
          <cell r="Y102">
            <v>45442</v>
          </cell>
          <cell r="Z102"/>
          <cell r="AA102">
            <v>45639</v>
          </cell>
          <cell r="AB102"/>
          <cell r="AC102">
            <v>198.56041666666715</v>
          </cell>
          <cell r="AD102">
            <v>191.42291666667006</v>
          </cell>
          <cell r="AE102">
            <v>-45639</v>
          </cell>
          <cell r="AF102">
            <v>45460.784653755865</v>
          </cell>
          <cell r="AG102">
            <v>45470.010005868542</v>
          </cell>
          <cell r="AH102">
            <v>45490.439583333333</v>
          </cell>
          <cell r="AI102">
            <v>6.3790903092006186</v>
          </cell>
          <cell r="AJ102">
            <v>-760.65</v>
          </cell>
          <cell r="AK102">
            <v>26</v>
          </cell>
          <cell r="AL102">
            <v>34</v>
          </cell>
          <cell r="AM102">
            <v>23.345070422535212</v>
          </cell>
          <cell r="AN102">
            <v>29.570422535211268</v>
          </cell>
          <cell r="AO102">
            <v>20.345070422535212</v>
          </cell>
          <cell r="AP102">
            <v>60</v>
          </cell>
          <cell r="AQ102">
            <v>57</v>
          </cell>
          <cell r="AR102">
            <v>52</v>
          </cell>
          <cell r="AS102">
            <v>45699</v>
          </cell>
          <cell r="AT102">
            <v>245</v>
          </cell>
          <cell r="AU102"/>
          <cell r="AV102"/>
          <cell r="AW102"/>
          <cell r="AX102"/>
          <cell r="AY102"/>
          <cell r="AZ102"/>
          <cell r="BA102"/>
          <cell r="BB102"/>
          <cell r="BC102" t="str">
            <v>NO COC</v>
          </cell>
          <cell r="BD102"/>
          <cell r="BE102">
            <v>45654</v>
          </cell>
          <cell r="BF102" t="e">
            <v>#VALUE!</v>
          </cell>
          <cell r="BG102"/>
          <cell r="BH102"/>
          <cell r="BI102"/>
        </row>
        <row r="103">
          <cell r="E103" t="str">
            <v>R23165909</v>
          </cell>
          <cell r="F103" t="str">
            <v>OREZA EDGARDO CHUA</v>
          </cell>
          <cell r="G103" t="str">
            <v>V.P. CRUZ, PUROK 5, TAGUIG CITY</v>
          </cell>
          <cell r="H103" t="str">
            <v>TAGUIG CITY</v>
          </cell>
          <cell r="I103" t="str">
            <v>PARAÑAQUE</v>
          </cell>
          <cell r="J103" t="str">
            <v>For coordination with metering</v>
          </cell>
          <cell r="K103" t="str">
            <v>W/O ISSUE</v>
          </cell>
          <cell r="L103" t="str">
            <v>VJC</v>
          </cell>
          <cell r="M103" t="str">
            <v>SCHED</v>
          </cell>
          <cell r="N103" t="str">
            <v>Jenneth Madrid</v>
          </cell>
          <cell r="O103">
            <v>20.126499999999997</v>
          </cell>
          <cell r="P103">
            <v>30.03</v>
          </cell>
          <cell r="Q103">
            <v>0</v>
          </cell>
          <cell r="R103" t="str">
            <v>RELOC</v>
          </cell>
          <cell r="S103">
            <v>42896.3</v>
          </cell>
          <cell r="T103">
            <v>24179.61</v>
          </cell>
          <cell r="U103"/>
          <cell r="V103">
            <v>0</v>
          </cell>
          <cell r="W103">
            <v>45441.592361111114</v>
          </cell>
          <cell r="X103">
            <v>45447.356944444444</v>
          </cell>
          <cell r="Y103">
            <v>45443</v>
          </cell>
          <cell r="Z103"/>
          <cell r="AA103"/>
          <cell r="AB103"/>
          <cell r="AC103">
            <v>-45441.592361111114</v>
          </cell>
          <cell r="AD103">
            <v>-45447.356944444444</v>
          </cell>
          <cell r="AE103">
            <v>0</v>
          </cell>
          <cell r="AF103">
            <v>45460.3665546595</v>
          </cell>
          <cell r="AG103">
            <v>45469.173006272402</v>
          </cell>
          <cell r="AH103">
            <v>45491.592361111114</v>
          </cell>
          <cell r="AI103">
            <v>-1565.2104035493828</v>
          </cell>
          <cell r="AJ103">
            <v>0</v>
          </cell>
          <cell r="AK103">
            <v>20</v>
          </cell>
          <cell r="AL103">
            <v>36</v>
          </cell>
          <cell r="AM103">
            <v>21.774193548387096</v>
          </cell>
          <cell r="AN103">
            <v>27.58064516129032</v>
          </cell>
          <cell r="AO103">
            <v>18.774193548387096</v>
          </cell>
          <cell r="AP103">
            <v>60</v>
          </cell>
          <cell r="AQ103">
            <v>57</v>
          </cell>
          <cell r="AR103">
            <v>52</v>
          </cell>
          <cell r="AS103">
            <v>60</v>
          </cell>
          <cell r="AT103">
            <v>45884</v>
          </cell>
          <cell r="AU103"/>
          <cell r="AV103"/>
          <cell r="AW103"/>
          <cell r="AX103"/>
          <cell r="AY103"/>
          <cell r="AZ103"/>
          <cell r="BA103"/>
          <cell r="BB103"/>
          <cell r="BC103"/>
          <cell r="BD103"/>
          <cell r="BE103">
            <v>15</v>
          </cell>
          <cell r="BF103">
            <v>0</v>
          </cell>
          <cell r="BG103"/>
          <cell r="BH103"/>
          <cell r="BI103"/>
        </row>
        <row r="104">
          <cell r="E104" t="str">
            <v>X24051549285</v>
          </cell>
          <cell r="F104" t="str">
            <v>DITO TELECOMMUNITY CORPORATION</v>
          </cell>
          <cell r="G104" t="str">
            <v>BLOCK 1, AGUAHAN VILLAGE, TAGUIG CITY</v>
          </cell>
          <cell r="H104" t="str">
            <v>TAGUIG CITY</v>
          </cell>
          <cell r="I104" t="str">
            <v>PARAÑAQUE</v>
          </cell>
          <cell r="J104" t="str">
            <v xml:space="preserve">6/17/2024
Encountered problem on pole location during digging (with waterline)
Customer to re-route the line up to June 29, 2024 (customer reported that completed last July 6, 2024)
07/10/2024
Schedule of pole digging on July 11, 2024
07/15/2024
Digging completed
Power interruption on July 17, 2024
07/16/2024
Cancelled PAI - hold by HOA, DITO to seek clearance and approval from HOA
08/01/2024
With on-going negotiation c/o DITO as per CRS
09/18/2024
CRS email that there will be a meeting with DITO and TBICAI on Sept 20, 2024 to secure work permit
10/01/2024
TBICAI approved schedule of pole digging on Oct 5 and 6, interruption on Oct 11, 2024
10/30/24
Request by Miguel  De Guzma of CBG to cancel WO and Recreate ane WO </v>
          </cell>
          <cell r="K104" t="str">
            <v>W/ ISSUE</v>
          </cell>
          <cell r="L104" t="str">
            <v>ECOM</v>
          </cell>
          <cell r="M104" t="str">
            <v>PCAN3</v>
          </cell>
          <cell r="N104" t="str">
            <v>Ronilo Gange Jr.</v>
          </cell>
          <cell r="O104">
            <v>60.348100000000002</v>
          </cell>
          <cell r="P104" t="e">
            <v>#N/A</v>
          </cell>
          <cell r="Q104">
            <v>31</v>
          </cell>
          <cell r="R104" t="str">
            <v>NEW</v>
          </cell>
          <cell r="S104">
            <v>1083160.6200000001</v>
          </cell>
          <cell r="T104">
            <v>74063.42</v>
          </cell>
          <cell r="U104"/>
          <cell r="V104">
            <v>0</v>
          </cell>
          <cell r="W104">
            <v>45442.411805555559</v>
          </cell>
          <cell r="X104">
            <v>45448.573611111111</v>
          </cell>
          <cell r="Y104">
            <v>45442</v>
          </cell>
          <cell r="Z104"/>
          <cell r="AA104"/>
          <cell r="AB104"/>
          <cell r="AC104">
            <v>-45442.411805555559</v>
          </cell>
          <cell r="AD104">
            <v>-45448.573611111111</v>
          </cell>
          <cell r="AE104">
            <v>0</v>
          </cell>
          <cell r="AF104" t="e">
            <v>#N/A</v>
          </cell>
          <cell r="AG104" t="e">
            <v>#N/A</v>
          </cell>
          <cell r="AH104">
            <v>45492.411805555559</v>
          </cell>
          <cell r="AI104" t="e">
            <v>#N/A</v>
          </cell>
          <cell r="AJ104">
            <v>0</v>
          </cell>
          <cell r="AK104" t="e">
            <v>#N/A</v>
          </cell>
          <cell r="AL104">
            <v>36</v>
          </cell>
          <cell r="AM104" t="e">
            <v>#N/A</v>
          </cell>
          <cell r="AN104" t="e">
            <v>#N/A</v>
          </cell>
          <cell r="AO104" t="e">
            <v>#N/A</v>
          </cell>
          <cell r="AP104">
            <v>60</v>
          </cell>
          <cell r="AQ104">
            <v>57</v>
          </cell>
          <cell r="AR104">
            <v>52</v>
          </cell>
          <cell r="AS104">
            <v>60</v>
          </cell>
          <cell r="AT104">
            <v>45884</v>
          </cell>
          <cell r="AU104"/>
          <cell r="AV104"/>
          <cell r="AW104"/>
          <cell r="AX104"/>
          <cell r="AY104"/>
          <cell r="AZ104"/>
          <cell r="BA104"/>
          <cell r="BB104"/>
          <cell r="BC104"/>
          <cell r="BD104"/>
          <cell r="BE104">
            <v>15</v>
          </cell>
          <cell r="BF104">
            <v>0</v>
          </cell>
          <cell r="BG104"/>
          <cell r="BH104"/>
          <cell r="BI104"/>
        </row>
        <row r="105">
          <cell r="E105" t="str">
            <v>R22573760</v>
          </cell>
          <cell r="F105" t="str">
            <v>KANE INDUSTRIAL CORP,</v>
          </cell>
          <cell r="G105" t="str">
            <v>NIOG III, NIOG III, BACOOR</v>
          </cell>
          <cell r="H105" t="str">
            <v>BACOOR CITY</v>
          </cell>
          <cell r="I105" t="str">
            <v>DASMA</v>
          </cell>
          <cell r="J105"/>
          <cell r="K105" t="str">
            <v>W/O ISSUE</v>
          </cell>
          <cell r="L105" t="str">
            <v>AVECO</v>
          </cell>
          <cell r="M105" t="str">
            <v>FCOMP</v>
          </cell>
          <cell r="N105" t="str">
            <v>Ronilo Gange Jr.</v>
          </cell>
          <cell r="O105">
            <v>178.42439999999999</v>
          </cell>
          <cell r="P105">
            <v>336.15</v>
          </cell>
          <cell r="Q105">
            <v>0</v>
          </cell>
          <cell r="R105" t="str">
            <v>RELOC</v>
          </cell>
          <cell r="S105">
            <v>514955.42</v>
          </cell>
          <cell r="T105">
            <v>143681.57</v>
          </cell>
          <cell r="U105"/>
          <cell r="V105">
            <v>0</v>
          </cell>
          <cell r="W105">
            <v>45443.696527777778</v>
          </cell>
          <cell r="X105">
            <v>45449.368055555555</v>
          </cell>
          <cell r="Y105">
            <v>45446</v>
          </cell>
          <cell r="Z105">
            <v>45750</v>
          </cell>
          <cell r="AA105">
            <v>45751</v>
          </cell>
          <cell r="AB105"/>
          <cell r="AC105">
            <v>307.3034722222219</v>
          </cell>
          <cell r="AD105">
            <v>301.63194444444525</v>
          </cell>
          <cell r="AE105">
            <v>-45751</v>
          </cell>
          <cell r="AF105">
            <v>45466.168225890986</v>
          </cell>
          <cell r="AG105">
            <v>45475.960678721174</v>
          </cell>
          <cell r="AH105">
            <v>45493.696527777778</v>
          </cell>
          <cell r="AI105">
            <v>9.0483800154320875</v>
          </cell>
          <cell r="AJ105">
            <v>-762.51666666666665</v>
          </cell>
          <cell r="AK105">
            <v>30</v>
          </cell>
          <cell r="AL105">
            <v>36</v>
          </cell>
          <cell r="AM105">
            <v>25.471698113207545</v>
          </cell>
          <cell r="AN105">
            <v>32.264150943396224</v>
          </cell>
          <cell r="AO105">
            <v>22.471698113207545</v>
          </cell>
          <cell r="AP105">
            <v>60</v>
          </cell>
          <cell r="AQ105">
            <v>57</v>
          </cell>
          <cell r="AR105">
            <v>52</v>
          </cell>
          <cell r="AS105">
            <v>45811</v>
          </cell>
          <cell r="AT105">
            <v>133</v>
          </cell>
          <cell r="AU105"/>
          <cell r="AV105"/>
          <cell r="AW105"/>
          <cell r="AX105"/>
          <cell r="AY105"/>
          <cell r="AZ105"/>
          <cell r="BA105"/>
          <cell r="BB105"/>
          <cell r="BC105" t="str">
            <v>NO COC</v>
          </cell>
          <cell r="BD105"/>
          <cell r="BE105">
            <v>45766</v>
          </cell>
          <cell r="BF105" t="e">
            <v>#VALUE!</v>
          </cell>
          <cell r="BG105"/>
          <cell r="BH105"/>
          <cell r="BI105"/>
        </row>
        <row r="106">
          <cell r="E106" t="str">
            <v>X24010310203</v>
          </cell>
          <cell r="F106" t="str">
            <v>HSL - BRAILLE COLLEGE, INC.,</v>
          </cell>
          <cell r="G106" t="str">
            <v>DURIAN, ZONE 1, TAGUIG CITY</v>
          </cell>
          <cell r="H106" t="str">
            <v>TAGUIG CITY</v>
          </cell>
          <cell r="I106" t="str">
            <v>PARAÑAQUE</v>
          </cell>
          <cell r="J106" t="str">
            <v>7/11/24 - Joint Survey; resolved pole location but need additional phase/leg; only one phase is existing - pending release of conjunctive project</v>
          </cell>
          <cell r="K106" t="str">
            <v>(R) W/O ISSUE</v>
          </cell>
          <cell r="L106" t="str">
            <v>CHALLENGER</v>
          </cell>
          <cell r="M106" t="str">
            <v>FCOMP</v>
          </cell>
          <cell r="N106" t="str">
            <v>Isan Carlo Lazaro</v>
          </cell>
          <cell r="O106">
            <v>193.1311</v>
          </cell>
          <cell r="P106">
            <v>206.16</v>
          </cell>
          <cell r="Q106">
            <v>136</v>
          </cell>
          <cell r="R106" t="str">
            <v>MODIFICATION</v>
          </cell>
          <cell r="S106">
            <v>846143.09</v>
          </cell>
          <cell r="T106">
            <v>155556.72</v>
          </cell>
          <cell r="U106"/>
          <cell r="V106">
            <v>0</v>
          </cell>
          <cell r="W106">
            <v>45446.724305555559</v>
          </cell>
          <cell r="X106">
            <v>45450.396527777775</v>
          </cell>
          <cell r="Y106">
            <v>45447</v>
          </cell>
          <cell r="Z106"/>
          <cell r="AA106">
            <v>45747.418055555558</v>
          </cell>
          <cell r="AB106"/>
          <cell r="AC106">
            <v>300.69374999999854</v>
          </cell>
          <cell r="AD106">
            <v>297.02152777778247</v>
          </cell>
          <cell r="AE106">
            <v>-45747.418055555558</v>
          </cell>
          <cell r="AF106">
            <v>45466.738004185696</v>
          </cell>
          <cell r="AG106">
            <v>45475.874990487064</v>
          </cell>
          <cell r="AH106">
            <v>45496.724305555559</v>
          </cell>
          <cell r="AI106">
            <v>9.799394531249952</v>
          </cell>
          <cell r="AJ106">
            <v>-762.4569675925926</v>
          </cell>
          <cell r="AK106">
            <v>28</v>
          </cell>
          <cell r="AL106">
            <v>32</v>
          </cell>
          <cell r="AM106">
            <v>23.013698630136989</v>
          </cell>
          <cell r="AN106">
            <v>29.150684931506852</v>
          </cell>
          <cell r="AO106">
            <v>20.013698630136989</v>
          </cell>
          <cell r="AP106">
            <v>60</v>
          </cell>
          <cell r="AQ106">
            <v>57</v>
          </cell>
          <cell r="AR106">
            <v>52</v>
          </cell>
          <cell r="AS106">
            <v>45807.418055555558</v>
          </cell>
          <cell r="AT106">
            <v>136.58194444444234</v>
          </cell>
          <cell r="AU106"/>
          <cell r="AV106"/>
          <cell r="AW106"/>
          <cell r="AX106"/>
          <cell r="AY106"/>
          <cell r="AZ106"/>
          <cell r="BA106"/>
          <cell r="BB106"/>
          <cell r="BC106" t="str">
            <v>MATERIAL BALANCING</v>
          </cell>
          <cell r="BD106"/>
          <cell r="BE106">
            <v>45762.418055555558</v>
          </cell>
          <cell r="BF106">
            <v>0.5819444444423425</v>
          </cell>
          <cell r="BG106">
            <v>45747</v>
          </cell>
          <cell r="BH106">
            <v>45763</v>
          </cell>
          <cell r="BI106"/>
        </row>
        <row r="107">
          <cell r="E107" t="str">
            <v>X24052001012</v>
          </cell>
          <cell r="F107" t="str">
            <v>VILLA LIGHT NEIGHBORHOOD ASSOCIATION INC.</v>
          </cell>
          <cell r="G107" t="str">
            <v>BLOCK 10, VILLA LIGHT SUBD, TAGUIG CITY</v>
          </cell>
          <cell r="H107" t="str">
            <v>TAGUIG CITY</v>
          </cell>
          <cell r="I107" t="str">
            <v>PARAÑAQUE</v>
          </cell>
          <cell r="J107" t="str">
            <v>Cancel/create new WO
extension of facilities (18spans)
-for joint survey
target aug2024
For creation of new WO; design not applicable) re-survey on 9/17/2024</v>
          </cell>
          <cell r="K107" t="str">
            <v>W/ ISSUE</v>
          </cell>
          <cell r="L107" t="str">
            <v>VJC</v>
          </cell>
          <cell r="M107" t="str">
            <v>CLOSED-CAN</v>
          </cell>
          <cell r="N107" t="str">
            <v>Jenneth Madrid</v>
          </cell>
          <cell r="O107">
            <v>736.35919999999999</v>
          </cell>
          <cell r="P107" t="e">
            <v>#N/A</v>
          </cell>
          <cell r="Q107">
            <v>225</v>
          </cell>
          <cell r="R107" t="str">
            <v>NEW</v>
          </cell>
          <cell r="S107">
            <v>4930562.97</v>
          </cell>
          <cell r="T107">
            <v>592973.37</v>
          </cell>
          <cell r="U107"/>
          <cell r="V107">
            <v>0</v>
          </cell>
          <cell r="W107">
            <v>45463.919444444444</v>
          </cell>
          <cell r="X107">
            <v>45470.383333333331</v>
          </cell>
          <cell r="Y107">
            <v>45469</v>
          </cell>
          <cell r="Z107"/>
          <cell r="AA107" t="str">
            <v>CLOSED-CAN</v>
          </cell>
          <cell r="AB107"/>
          <cell r="AC107" t="e">
            <v>#VALUE!</v>
          </cell>
          <cell r="AD107" t="e">
            <v>#VALUE!</v>
          </cell>
          <cell r="AE107" t="e">
            <v>#VALUE!</v>
          </cell>
          <cell r="AF107" t="e">
            <v>#N/A</v>
          </cell>
          <cell r="AG107" t="e">
            <v>#N/A</v>
          </cell>
          <cell r="AH107">
            <v>45513.919444444444</v>
          </cell>
          <cell r="AI107" t="e">
            <v>#VALUE!</v>
          </cell>
          <cell r="AJ107" t="e">
            <v>#VALUE!</v>
          </cell>
          <cell r="AK107" t="e">
            <v>#N/A</v>
          </cell>
          <cell r="AL107">
            <v>30</v>
          </cell>
          <cell r="AM107" t="e">
            <v>#N/A</v>
          </cell>
          <cell r="AN107" t="e">
            <v>#N/A</v>
          </cell>
          <cell r="AO107" t="e">
            <v>#N/A</v>
          </cell>
          <cell r="AP107">
            <v>60</v>
          </cell>
          <cell r="AQ107">
            <v>57</v>
          </cell>
          <cell r="AR107">
            <v>52</v>
          </cell>
          <cell r="AS107" t="e">
            <v>#VALUE!</v>
          </cell>
          <cell r="AT107" t="str">
            <v/>
          </cell>
          <cell r="AU107"/>
          <cell r="AV107"/>
          <cell r="AW107"/>
          <cell r="AX107"/>
          <cell r="AY107"/>
          <cell r="AZ107"/>
          <cell r="BA107"/>
          <cell r="BB107"/>
          <cell r="BC107"/>
          <cell r="BD107"/>
          <cell r="BE107" t="e">
            <v>#VALUE!</v>
          </cell>
          <cell r="BF107" t="e">
            <v>#VALUE!</v>
          </cell>
          <cell r="BG107"/>
          <cell r="BH107"/>
          <cell r="BI107"/>
        </row>
        <row r="108">
          <cell r="E108" t="str">
            <v>X24051821503</v>
          </cell>
          <cell r="F108" t="str">
            <v>CITY GOVERNMENT OF TAGUIG</v>
          </cell>
          <cell r="G108" t="str">
            <v>SOUTH DAANG HARI, PUROK 10, TAGUIG CITY</v>
          </cell>
          <cell r="H108" t="str">
            <v>TAGUIG CITY</v>
          </cell>
          <cell r="I108" t="str">
            <v>PARAÑAQUE</v>
          </cell>
          <cell r="J108"/>
          <cell r="K108" t="str">
            <v>W/O ISSUE</v>
          </cell>
          <cell r="L108" t="str">
            <v>ECOM</v>
          </cell>
          <cell r="M108" t="str">
            <v>SCHED</v>
          </cell>
          <cell r="N108" t="str">
            <v>Ronilo Gange Jr.</v>
          </cell>
          <cell r="O108">
            <v>61.697299999999998</v>
          </cell>
          <cell r="P108">
            <v>139.97999999999999</v>
          </cell>
          <cell r="Q108">
            <v>20</v>
          </cell>
          <cell r="R108" t="str">
            <v>MODIFICATION</v>
          </cell>
          <cell r="S108">
            <v>369106.47</v>
          </cell>
          <cell r="T108">
            <v>49683.3</v>
          </cell>
          <cell r="U108"/>
          <cell r="V108">
            <v>0</v>
          </cell>
          <cell r="W108">
            <v>45468.429166666669</v>
          </cell>
          <cell r="X108">
            <v>45471.592361111114</v>
          </cell>
          <cell r="Y108">
            <v>45470</v>
          </cell>
          <cell r="Z108"/>
          <cell r="AA108"/>
          <cell r="AB108"/>
          <cell r="AC108">
            <v>-45468.429166666669</v>
          </cell>
          <cell r="AD108">
            <v>-45471.592361111114</v>
          </cell>
          <cell r="AE108">
            <v>0</v>
          </cell>
          <cell r="AF108">
            <v>45489.636063218393</v>
          </cell>
          <cell r="AG108">
            <v>45499.091235632186</v>
          </cell>
          <cell r="AH108">
            <v>45518.429166666669</v>
          </cell>
          <cell r="AI108">
            <v>-1408.7440660612535</v>
          </cell>
          <cell r="AJ108">
            <v>0</v>
          </cell>
          <cell r="AK108">
            <v>26</v>
          </cell>
          <cell r="AL108">
            <v>36</v>
          </cell>
          <cell r="AM108">
            <v>24.206896551724139</v>
          </cell>
          <cell r="AN108">
            <v>30.662068965517239</v>
          </cell>
          <cell r="AO108">
            <v>21.206896551724139</v>
          </cell>
          <cell r="AP108">
            <v>60</v>
          </cell>
          <cell r="AQ108">
            <v>57</v>
          </cell>
          <cell r="AR108">
            <v>52</v>
          </cell>
          <cell r="AS108">
            <v>60</v>
          </cell>
          <cell r="AT108">
            <v>45884</v>
          </cell>
          <cell r="AU108"/>
          <cell r="AV108"/>
          <cell r="AW108"/>
          <cell r="AX108"/>
          <cell r="AY108"/>
          <cell r="AZ108"/>
          <cell r="BA108"/>
          <cell r="BB108"/>
          <cell r="BC108"/>
          <cell r="BD108"/>
          <cell r="BE108">
            <v>15</v>
          </cell>
          <cell r="BF108">
            <v>0</v>
          </cell>
          <cell r="BG108"/>
          <cell r="BH108"/>
          <cell r="BI108"/>
        </row>
        <row r="109">
          <cell r="E109" t="str">
            <v>X24030740806</v>
          </cell>
          <cell r="F109" t="str">
            <v>REGIDOR HOOD OFRIN</v>
          </cell>
          <cell r="G109" t="str">
            <v>MAIN, MERVILLE SUBD, PARANAQUE</v>
          </cell>
          <cell r="H109" t="str">
            <v>PARAÑAQUE CITY</v>
          </cell>
          <cell r="I109" t="str">
            <v>PARAÑAQUE</v>
          </cell>
          <cell r="J109" t="str">
            <v>walang mahukayan para sa poste</v>
          </cell>
          <cell r="K109" t="str">
            <v>W/ ISSUE</v>
          </cell>
          <cell r="L109" t="str">
            <v>POWERHOUSE</v>
          </cell>
          <cell r="M109" t="str">
            <v>INPRG</v>
          </cell>
          <cell r="N109" t="str">
            <v>Isan Carlo Lazaro</v>
          </cell>
          <cell r="O109">
            <v>68.463499999999996</v>
          </cell>
          <cell r="P109">
            <v>147.69999999999999</v>
          </cell>
          <cell r="Q109">
            <v>45</v>
          </cell>
          <cell r="R109" t="str">
            <v>MODIFICATION</v>
          </cell>
          <cell r="S109">
            <v>389891.68</v>
          </cell>
          <cell r="T109">
            <v>55131.92</v>
          </cell>
          <cell r="U109"/>
          <cell r="V109">
            <v>0</v>
          </cell>
          <cell r="W109">
            <v>45483.689583333333</v>
          </cell>
          <cell r="X109">
            <v>45485.525694444441</v>
          </cell>
          <cell r="Y109">
            <v>45485</v>
          </cell>
          <cell r="Z109"/>
          <cell r="AA109"/>
          <cell r="AB109"/>
          <cell r="AC109">
            <v>-45483.689583333333</v>
          </cell>
          <cell r="AD109">
            <v>-45485.525694444441</v>
          </cell>
          <cell r="AE109">
            <v>0</v>
          </cell>
          <cell r="AF109">
            <v>45504.896479885057</v>
          </cell>
          <cell r="AG109">
            <v>45514.35165229885</v>
          </cell>
          <cell r="AH109">
            <v>45533.689583333333</v>
          </cell>
          <cell r="AI109">
            <v>-1409.2168781160967</v>
          </cell>
          <cell r="AJ109">
            <v>0</v>
          </cell>
          <cell r="AK109">
            <v>26</v>
          </cell>
          <cell r="AL109">
            <v>36</v>
          </cell>
          <cell r="AM109">
            <v>24.206896551724139</v>
          </cell>
          <cell r="AN109">
            <v>30.662068965517239</v>
          </cell>
          <cell r="AO109">
            <v>21.206896551724139</v>
          </cell>
          <cell r="AP109">
            <v>60</v>
          </cell>
          <cell r="AQ109">
            <v>57</v>
          </cell>
          <cell r="AR109">
            <v>52</v>
          </cell>
          <cell r="AS109">
            <v>60</v>
          </cell>
          <cell r="AT109">
            <v>45884</v>
          </cell>
          <cell r="AU109"/>
          <cell r="AV109"/>
          <cell r="AW109"/>
          <cell r="AX109"/>
          <cell r="AY109"/>
          <cell r="AZ109"/>
          <cell r="BA109"/>
          <cell r="BB109"/>
          <cell r="BC109"/>
          <cell r="BD109"/>
          <cell r="BE109">
            <v>15</v>
          </cell>
          <cell r="BF109">
            <v>0</v>
          </cell>
          <cell r="BG109"/>
          <cell r="BH109"/>
          <cell r="BI109"/>
        </row>
        <row r="110">
          <cell r="E110" t="str">
            <v>X24062342140</v>
          </cell>
          <cell r="F110" t="str">
            <v>JOAN ANTONIO QUIMPO</v>
          </cell>
          <cell r="G110" t="str">
            <v>BLOCK 19, ENLISTED PERSONNEL VIL 2, TAGUIG CITY</v>
          </cell>
          <cell r="H110" t="str">
            <v>TAGUIG CITY</v>
          </cell>
          <cell r="I110" t="str">
            <v>PARAÑAQUE</v>
          </cell>
          <cell r="J110" t="str">
            <v>drainge issue; for creation of new WO due to major deisgn modif</v>
          </cell>
          <cell r="K110" t="str">
            <v>W/ ISSUE</v>
          </cell>
          <cell r="L110" t="str">
            <v>CHALLENGER</v>
          </cell>
          <cell r="M110" t="str">
            <v>CAN</v>
          </cell>
          <cell r="N110" t="str">
            <v>Jemuel Peralta</v>
          </cell>
          <cell r="O110">
            <v>356.41320000000002</v>
          </cell>
          <cell r="P110" t="e">
            <v>#N/A</v>
          </cell>
          <cell r="Q110">
            <v>28</v>
          </cell>
          <cell r="R110" t="str">
            <v>NEW</v>
          </cell>
          <cell r="S110">
            <v>1426938.62</v>
          </cell>
          <cell r="T110">
            <v>287011.09000000003</v>
          </cell>
          <cell r="U110"/>
          <cell r="V110">
            <v>0</v>
          </cell>
          <cell r="W110">
            <v>45484.359722222223</v>
          </cell>
          <cell r="X110">
            <v>45488.614583333336</v>
          </cell>
          <cell r="Y110">
            <v>45485</v>
          </cell>
          <cell r="Z110"/>
          <cell r="AA110" t="str">
            <v>CAN</v>
          </cell>
          <cell r="AB110"/>
          <cell r="AC110" t="e">
            <v>#VALUE!</v>
          </cell>
          <cell r="AD110" t="e">
            <v>#VALUE!</v>
          </cell>
          <cell r="AE110" t="e">
            <v>#VALUE!</v>
          </cell>
          <cell r="AF110" t="e">
            <v>#N/A</v>
          </cell>
          <cell r="AG110" t="e">
            <v>#N/A</v>
          </cell>
          <cell r="AH110">
            <v>45534.359722222223</v>
          </cell>
          <cell r="AI110" t="e">
            <v>#VALUE!</v>
          </cell>
          <cell r="AJ110" t="e">
            <v>#VALUE!</v>
          </cell>
          <cell r="AK110" t="e">
            <v>#N/A</v>
          </cell>
          <cell r="AL110">
            <v>36</v>
          </cell>
          <cell r="AM110" t="e">
            <v>#N/A</v>
          </cell>
          <cell r="AN110" t="e">
            <v>#N/A</v>
          </cell>
          <cell r="AO110" t="e">
            <v>#N/A</v>
          </cell>
          <cell r="AP110">
            <v>60</v>
          </cell>
          <cell r="AQ110">
            <v>57</v>
          </cell>
          <cell r="AR110">
            <v>52</v>
          </cell>
          <cell r="AS110" t="e">
            <v>#VALUE!</v>
          </cell>
          <cell r="AT110" t="str">
            <v/>
          </cell>
          <cell r="AU110"/>
          <cell r="AV110"/>
          <cell r="AW110"/>
          <cell r="AX110"/>
          <cell r="AY110"/>
          <cell r="AZ110"/>
          <cell r="BA110"/>
          <cell r="BB110"/>
          <cell r="BC110"/>
          <cell r="BD110"/>
          <cell r="BE110" t="e">
            <v>#VALUE!</v>
          </cell>
          <cell r="BF110" t="e">
            <v>#VALUE!</v>
          </cell>
          <cell r="BG110"/>
          <cell r="BH110"/>
          <cell r="BI110"/>
        </row>
        <row r="111">
          <cell r="E111" t="str">
            <v>X24062236601</v>
          </cell>
          <cell r="F111" t="str">
            <v>LEIGH ANGELI ADARNA ANCHETA</v>
          </cell>
          <cell r="G111" t="str">
            <v>MA. LOURDES ATIENZA, BF RESORT VILL, LAS PINAS CITY</v>
          </cell>
          <cell r="H111" t="str">
            <v>LAS PIÑAS CITY</v>
          </cell>
          <cell r="I111" t="str">
            <v>PARAÑAQUE</v>
          </cell>
          <cell r="J111" t="str">
            <v>On Going  10/14/24</v>
          </cell>
          <cell r="K111" t="str">
            <v>W/ ISSUE</v>
          </cell>
          <cell r="L111" t="str">
            <v>ECOM</v>
          </cell>
          <cell r="M111" t="str">
            <v>FCOMP</v>
          </cell>
          <cell r="N111" t="str">
            <v>Ronilo Gange Jr.</v>
          </cell>
          <cell r="O111">
            <v>358.34300000000002</v>
          </cell>
          <cell r="P111">
            <v>358.34</v>
          </cell>
          <cell r="Q111">
            <v>41.5</v>
          </cell>
          <cell r="R111" t="str">
            <v>MODIFICATION</v>
          </cell>
          <cell r="S111">
            <v>1396868.56</v>
          </cell>
          <cell r="T111">
            <v>288566.21000000002</v>
          </cell>
          <cell r="U111">
            <v>50215.24</v>
          </cell>
          <cell r="V111">
            <v>0.17401635486012029</v>
          </cell>
          <cell r="W111">
            <v>45484.619444444441</v>
          </cell>
          <cell r="X111">
            <v>45488.613888888889</v>
          </cell>
          <cell r="Y111">
            <v>45485</v>
          </cell>
          <cell r="Z111"/>
          <cell r="AA111">
            <v>45687</v>
          </cell>
          <cell r="AB111"/>
          <cell r="AC111">
            <v>202.38055555555911</v>
          </cell>
          <cell r="AD111">
            <v>198.38611111111095</v>
          </cell>
          <cell r="AE111">
            <v>-45687</v>
          </cell>
          <cell r="AF111">
            <v>45507.091142557649</v>
          </cell>
          <cell r="AG111">
            <v>45516.883595387837</v>
          </cell>
          <cell r="AH111">
            <v>45534.619444444441</v>
          </cell>
          <cell r="AI111">
            <v>5.958983024691463</v>
          </cell>
          <cell r="AJ111">
            <v>-761.45</v>
          </cell>
          <cell r="AK111">
            <v>30</v>
          </cell>
          <cell r="AL111">
            <v>36</v>
          </cell>
          <cell r="AM111">
            <v>25.471698113207545</v>
          </cell>
          <cell r="AN111">
            <v>32.264150943396224</v>
          </cell>
          <cell r="AO111">
            <v>22.471698113207545</v>
          </cell>
          <cell r="AP111">
            <v>60</v>
          </cell>
          <cell r="AQ111">
            <v>57</v>
          </cell>
          <cell r="AR111">
            <v>52</v>
          </cell>
          <cell r="AS111">
            <v>45747</v>
          </cell>
          <cell r="AT111">
            <v>197</v>
          </cell>
          <cell r="AU111"/>
          <cell r="AV111"/>
          <cell r="AW111"/>
          <cell r="AX111"/>
          <cell r="AY111"/>
          <cell r="AZ111"/>
          <cell r="BA111"/>
          <cell r="BB111"/>
          <cell r="BC111" t="str">
            <v>FOR AUDIT</v>
          </cell>
          <cell r="BD111" t="str">
            <v>PARTIALLY BILLED</v>
          </cell>
          <cell r="BE111">
            <v>45702</v>
          </cell>
          <cell r="BF111">
            <v>36</v>
          </cell>
          <cell r="BG111">
            <v>45772</v>
          </cell>
          <cell r="BH111">
            <v>45738</v>
          </cell>
          <cell r="BI111"/>
        </row>
        <row r="112">
          <cell r="E112" t="str">
            <v>X24051926078</v>
          </cell>
          <cell r="F112" t="str">
            <v>DITO TELECOMMUNITY CORPORATION</v>
          </cell>
          <cell r="G112" t="str">
            <v>CHAMPACA, STO. NINO, TAGUIG CITY</v>
          </cell>
          <cell r="H112" t="str">
            <v>TAGUIG CITY</v>
          </cell>
          <cell r="I112" t="str">
            <v>PARAÑAQUE</v>
          </cell>
          <cell r="J112" t="str">
            <v>SSP and meter (08/16/2024) - cancelled due to refusal on digging of pole location
8/15/24 - For public consultation/consent of residents c/o DITO (Option 1 - As designed), For redesign (Option 2)
8/22/24 - For revision of design (Option 2)</v>
          </cell>
          <cell r="K112" t="str">
            <v>W/ ISSUE</v>
          </cell>
          <cell r="L112" t="str">
            <v>VJC</v>
          </cell>
          <cell r="M112" t="str">
            <v>CLOSED-CAN</v>
          </cell>
          <cell r="N112" t="str">
            <v>Jenneth Madrid</v>
          </cell>
          <cell r="O112">
            <v>112.0971</v>
          </cell>
          <cell r="P112" t="e">
            <v>#N/A</v>
          </cell>
          <cell r="Q112">
            <v>31</v>
          </cell>
          <cell r="R112" t="str">
            <v>NEW</v>
          </cell>
          <cell r="S112">
            <v>650720.06000000006</v>
          </cell>
          <cell r="T112">
            <v>90269.18</v>
          </cell>
          <cell r="U112"/>
          <cell r="V112">
            <v>0</v>
          </cell>
          <cell r="W112">
            <v>45496.655555555553</v>
          </cell>
          <cell r="X112">
            <v>45499.550694444442</v>
          </cell>
          <cell r="Y112">
            <v>45499</v>
          </cell>
          <cell r="Z112"/>
          <cell r="AA112" t="str">
            <v>CLOSED-CAN</v>
          </cell>
          <cell r="AB112"/>
          <cell r="AC112" t="e">
            <v>#VALUE!</v>
          </cell>
          <cell r="AD112" t="e">
            <v>#VALUE!</v>
          </cell>
          <cell r="AE112" t="e">
            <v>#VALUE!</v>
          </cell>
          <cell r="AF112" t="e">
            <v>#N/A</v>
          </cell>
          <cell r="AG112" t="e">
            <v>#N/A</v>
          </cell>
          <cell r="AH112">
            <v>45546.655555555553</v>
          </cell>
          <cell r="AI112" t="e">
            <v>#VALUE!</v>
          </cell>
          <cell r="AJ112" t="e">
            <v>#VALUE!</v>
          </cell>
          <cell r="AK112" t="e">
            <v>#N/A</v>
          </cell>
          <cell r="AL112">
            <v>36</v>
          </cell>
          <cell r="AM112" t="e">
            <v>#N/A</v>
          </cell>
          <cell r="AN112" t="e">
            <v>#N/A</v>
          </cell>
          <cell r="AO112" t="e">
            <v>#N/A</v>
          </cell>
          <cell r="AP112">
            <v>60</v>
          </cell>
          <cell r="AQ112">
            <v>57</v>
          </cell>
          <cell r="AR112">
            <v>52</v>
          </cell>
          <cell r="AS112" t="e">
            <v>#VALUE!</v>
          </cell>
          <cell r="AT112" t="str">
            <v/>
          </cell>
          <cell r="AU112"/>
          <cell r="AV112"/>
          <cell r="AW112"/>
          <cell r="AX112"/>
          <cell r="AY112"/>
          <cell r="AZ112"/>
          <cell r="BA112"/>
          <cell r="BB112"/>
          <cell r="BC112"/>
          <cell r="BD112"/>
          <cell r="BE112" t="e">
            <v>#VALUE!</v>
          </cell>
          <cell r="BF112" t="e">
            <v>#VALUE!</v>
          </cell>
          <cell r="BG112"/>
          <cell r="BH112"/>
          <cell r="BI112"/>
        </row>
        <row r="113">
          <cell r="E113" t="str">
            <v>X24041183168</v>
          </cell>
          <cell r="F113" t="str">
            <v>ZENAIDA IGNACIO REYES</v>
          </cell>
          <cell r="G113" t="str">
            <v>DIMASALANG, HAGONOY, TAGUIG CITY</v>
          </cell>
          <cell r="H113" t="str">
            <v>TAGUIG CITY</v>
          </cell>
          <cell r="I113" t="str">
            <v>PARAÑAQUE</v>
          </cell>
          <cell r="J113" t="str">
            <v>pole location issue; coordinated with DJJ</v>
          </cell>
          <cell r="K113" t="str">
            <v>W/O ISSUE</v>
          </cell>
          <cell r="L113" t="str">
            <v>VJC</v>
          </cell>
          <cell r="M113" t="str">
            <v>FCOMP</v>
          </cell>
          <cell r="N113" t="str">
            <v>Jenneth Madrid</v>
          </cell>
          <cell r="O113">
            <v>85.990499999999997</v>
          </cell>
          <cell r="P113">
            <v>15.9</v>
          </cell>
          <cell r="Q113">
            <v>2</v>
          </cell>
          <cell r="R113" t="str">
            <v>MODIFICATION</v>
          </cell>
          <cell r="S113">
            <v>199611.03</v>
          </cell>
          <cell r="T113">
            <v>69245.759999999995</v>
          </cell>
          <cell r="U113"/>
          <cell r="V113">
            <v>0</v>
          </cell>
          <cell r="W113">
            <v>45497.613888888889</v>
          </cell>
          <cell r="X113">
            <v>45503.602777777778</v>
          </cell>
          <cell r="Y113">
            <v>45499</v>
          </cell>
          <cell r="Z113"/>
          <cell r="AA113">
            <v>45733</v>
          </cell>
          <cell r="AB113"/>
          <cell r="AC113">
            <v>235.38611111111095</v>
          </cell>
          <cell r="AD113">
            <v>229.3972222222219</v>
          </cell>
          <cell r="AE113">
            <v>-45733</v>
          </cell>
          <cell r="AF113">
            <v>45516.388082437275</v>
          </cell>
          <cell r="AG113">
            <v>45525.194534050177</v>
          </cell>
          <cell r="AH113">
            <v>45547.613888888889</v>
          </cell>
          <cell r="AI113">
            <v>8.1077438271604869</v>
          </cell>
          <cell r="AJ113">
            <v>-762.2166666666667</v>
          </cell>
          <cell r="AK113">
            <v>20</v>
          </cell>
          <cell r="AL113">
            <v>36</v>
          </cell>
          <cell r="AM113">
            <v>21.774193548387096</v>
          </cell>
          <cell r="AN113">
            <v>27.58064516129032</v>
          </cell>
          <cell r="AO113">
            <v>18.774193548387096</v>
          </cell>
          <cell r="AP113">
            <v>60</v>
          </cell>
          <cell r="AQ113">
            <v>57</v>
          </cell>
          <cell r="AR113">
            <v>52</v>
          </cell>
          <cell r="AS113">
            <v>45793</v>
          </cell>
          <cell r="AT113">
            <v>151</v>
          </cell>
          <cell r="AU113"/>
          <cell r="AV113"/>
          <cell r="AW113"/>
          <cell r="AX113"/>
          <cell r="AY113"/>
          <cell r="AZ113"/>
          <cell r="BA113"/>
          <cell r="BB113"/>
          <cell r="BC113" t="str">
            <v>FOR AUDIT</v>
          </cell>
          <cell r="BD113"/>
          <cell r="BE113">
            <v>45748</v>
          </cell>
          <cell r="BF113">
            <v>14</v>
          </cell>
          <cell r="BG113">
            <v>45733</v>
          </cell>
          <cell r="BH113">
            <v>45762</v>
          </cell>
          <cell r="BI113"/>
        </row>
        <row r="114">
          <cell r="E114" t="str">
            <v>X24051525654</v>
          </cell>
          <cell r="F114" t="str">
            <v>FERHN RUBIA BALATUCAN</v>
          </cell>
          <cell r="G114" t="str">
            <v>GARNET, PARANAQUE GREEN HEIGHTS, PARANAQUE</v>
          </cell>
          <cell r="H114" t="str">
            <v>PARAÑAQUE CITY</v>
          </cell>
          <cell r="I114" t="str">
            <v>PARAÑAQUE</v>
          </cell>
          <cell r="J114" t="str">
            <v>For scheduling</v>
          </cell>
          <cell r="K114" t="str">
            <v>W/ ISSUE</v>
          </cell>
          <cell r="L114" t="str">
            <v>CHALLENGER</v>
          </cell>
          <cell r="M114" t="str">
            <v>SCHED</v>
          </cell>
          <cell r="N114" t="str">
            <v>Isan Carlo Lazaro</v>
          </cell>
          <cell r="O114">
            <v>187.8665</v>
          </cell>
          <cell r="P114">
            <v>266.14999999999998</v>
          </cell>
          <cell r="Q114">
            <v>42</v>
          </cell>
          <cell r="R114" t="str">
            <v>MODIFICATION</v>
          </cell>
          <cell r="S114">
            <v>564043.26</v>
          </cell>
          <cell r="T114">
            <v>119793.67</v>
          </cell>
          <cell r="U114"/>
          <cell r="V114">
            <v>0</v>
          </cell>
          <cell r="W114">
            <v>45501.021527777775</v>
          </cell>
          <cell r="X114">
            <v>45505.601388888892</v>
          </cell>
          <cell r="Y114">
            <v>45503</v>
          </cell>
          <cell r="Z114"/>
          <cell r="AA114"/>
          <cell r="AB114"/>
          <cell r="AC114">
            <v>-45501.021527777775</v>
          </cell>
          <cell r="AD114">
            <v>-45505.601388888892</v>
          </cell>
          <cell r="AE114">
            <v>0</v>
          </cell>
          <cell r="AF114">
            <v>45522.889948830409</v>
          </cell>
          <cell r="AG114">
            <v>45532.521527777775</v>
          </cell>
          <cell r="AH114">
            <v>45551.021527777775</v>
          </cell>
          <cell r="AI114">
            <v>-1372.2530302028217</v>
          </cell>
          <cell r="AJ114">
            <v>0</v>
          </cell>
          <cell r="AK114">
            <v>28</v>
          </cell>
          <cell r="AL114">
            <v>36</v>
          </cell>
          <cell r="AM114">
            <v>24.868421052631579</v>
          </cell>
          <cell r="AN114">
            <v>31.499999999999996</v>
          </cell>
          <cell r="AO114">
            <v>21.868421052631579</v>
          </cell>
          <cell r="AP114">
            <v>60</v>
          </cell>
          <cell r="AQ114">
            <v>57</v>
          </cell>
          <cell r="AR114">
            <v>52</v>
          </cell>
          <cell r="AS114">
            <v>60</v>
          </cell>
          <cell r="AT114">
            <v>45884</v>
          </cell>
          <cell r="AU114"/>
          <cell r="AV114"/>
          <cell r="AW114"/>
          <cell r="AX114"/>
          <cell r="AY114"/>
          <cell r="AZ114"/>
          <cell r="BA114"/>
          <cell r="BB114"/>
          <cell r="BC114"/>
          <cell r="BD114"/>
          <cell r="BE114">
            <v>15</v>
          </cell>
          <cell r="BF114">
            <v>0</v>
          </cell>
          <cell r="BG114"/>
          <cell r="BH114"/>
          <cell r="BI114"/>
        </row>
        <row r="115">
          <cell r="E115" t="str">
            <v>X24072779669</v>
          </cell>
          <cell r="F115" t="str">
            <v>MA FATIMA FESTIN PERDIDO</v>
          </cell>
          <cell r="G115" t="str">
            <v>TALIM, TIERRA NUEVA SUBD, MUNTINLUPA</v>
          </cell>
          <cell r="H115" t="str">
            <v>MUNTINLUPA CITY</v>
          </cell>
          <cell r="I115" t="str">
            <v>PARAÑAQUE</v>
          </cell>
          <cell r="J115" t="str">
            <v xml:space="preserve">For Update </v>
          </cell>
          <cell r="K115"/>
          <cell r="L115" t="str">
            <v>AVECO</v>
          </cell>
          <cell r="M115" t="str">
            <v>SCHED</v>
          </cell>
          <cell r="N115" t="str">
            <v>Ronilo Gange Jr.</v>
          </cell>
          <cell r="O115">
            <v>53.587000000000003</v>
          </cell>
          <cell r="P115">
            <v>131.87</v>
          </cell>
          <cell r="Q115">
            <v>130.19999999999999</v>
          </cell>
          <cell r="R115" t="str">
            <v>MODIFICATION</v>
          </cell>
          <cell r="S115">
            <v>406130.01</v>
          </cell>
          <cell r="T115">
            <v>42774.69</v>
          </cell>
          <cell r="U115"/>
          <cell r="V115">
            <v>0</v>
          </cell>
          <cell r="W115">
            <v>45505.602083333331</v>
          </cell>
          <cell r="X115">
            <v>45509.611111111109</v>
          </cell>
          <cell r="Y115">
            <v>45511</v>
          </cell>
          <cell r="Z115"/>
          <cell r="AA115"/>
          <cell r="AB115"/>
          <cell r="AC115">
            <v>-45505.602083333331</v>
          </cell>
          <cell r="AD115">
            <v>-45509.611111111109</v>
          </cell>
          <cell r="AE115">
            <v>0</v>
          </cell>
          <cell r="AF115">
            <v>45525.048126498798</v>
          </cell>
          <cell r="AG115">
            <v>45534.033738009588</v>
          </cell>
          <cell r="AH115">
            <v>45555.602083333331</v>
          </cell>
          <cell r="AI115">
            <v>-1520.4996849959934</v>
          </cell>
          <cell r="AJ115">
            <v>0</v>
          </cell>
          <cell r="AK115">
            <v>26</v>
          </cell>
          <cell r="AL115">
            <v>32</v>
          </cell>
          <cell r="AM115">
            <v>22.446043165467625</v>
          </cell>
          <cell r="AN115">
            <v>28.431654676258994</v>
          </cell>
          <cell r="AO115">
            <v>19.446043165467625</v>
          </cell>
          <cell r="AP115">
            <v>60</v>
          </cell>
          <cell r="AQ115">
            <v>57</v>
          </cell>
          <cell r="AR115">
            <v>52</v>
          </cell>
          <cell r="AS115">
            <v>60</v>
          </cell>
          <cell r="AT115">
            <v>45884</v>
          </cell>
          <cell r="AU115"/>
          <cell r="AV115"/>
          <cell r="AW115"/>
          <cell r="AX115"/>
          <cell r="AY115"/>
          <cell r="AZ115"/>
          <cell r="BA115"/>
          <cell r="BB115"/>
          <cell r="BC115"/>
          <cell r="BD115"/>
          <cell r="BE115">
            <v>15</v>
          </cell>
          <cell r="BF115">
            <v>0</v>
          </cell>
          <cell r="BG115"/>
          <cell r="BH115"/>
          <cell r="BI115"/>
        </row>
        <row r="116">
          <cell r="E116" t="str">
            <v>X24073004063</v>
          </cell>
          <cell r="F116" t="str">
            <v>RODOLFO C ADRIAS</v>
          </cell>
          <cell r="G116" t="str">
            <v>MOLINO BLVD, MOLINO II, BACOOR</v>
          </cell>
          <cell r="H116" t="str">
            <v>BACOOR CITY</v>
          </cell>
          <cell r="I116" t="str">
            <v>DASMA</v>
          </cell>
          <cell r="J116" t="str">
            <v xml:space="preserve">For Update </v>
          </cell>
          <cell r="K116"/>
          <cell r="L116" t="str">
            <v>AVECO</v>
          </cell>
          <cell r="M116" t="str">
            <v>FCOMP</v>
          </cell>
          <cell r="N116" t="str">
            <v>Ronilo Gange Jr.</v>
          </cell>
          <cell r="O116">
            <v>16.38</v>
          </cell>
          <cell r="P116">
            <v>16.38</v>
          </cell>
          <cell r="Q116">
            <v>0</v>
          </cell>
          <cell r="R116" t="str">
            <v>TERMINATION</v>
          </cell>
          <cell r="S116">
            <v>24865.03</v>
          </cell>
          <cell r="T116">
            <v>13198.45</v>
          </cell>
          <cell r="U116"/>
          <cell r="V116">
            <v>0</v>
          </cell>
          <cell r="W116">
            <v>45505.645138888889</v>
          </cell>
          <cell r="X116">
            <v>45507.40625</v>
          </cell>
          <cell r="Y116">
            <v>45507</v>
          </cell>
          <cell r="Z116"/>
          <cell r="AA116">
            <v>45639</v>
          </cell>
          <cell r="AB116"/>
          <cell r="AC116">
            <v>133.35486111111095</v>
          </cell>
          <cell r="AD116">
            <v>131.59375</v>
          </cell>
          <cell r="AE116">
            <v>-45639</v>
          </cell>
          <cell r="AF116">
            <v>45524.419332437275</v>
          </cell>
          <cell r="AG116">
            <v>45533.225784050177</v>
          </cell>
          <cell r="AH116">
            <v>45555.645138888889</v>
          </cell>
          <cell r="AI116">
            <v>4.5933341049382657</v>
          </cell>
          <cell r="AJ116">
            <v>-760.65</v>
          </cell>
          <cell r="AK116">
            <v>20</v>
          </cell>
          <cell r="AL116">
            <v>36</v>
          </cell>
          <cell r="AM116">
            <v>21.774193548387096</v>
          </cell>
          <cell r="AN116">
            <v>27.58064516129032</v>
          </cell>
          <cell r="AO116">
            <v>18.774193548387096</v>
          </cell>
          <cell r="AP116">
            <v>60</v>
          </cell>
          <cell r="AQ116">
            <v>57</v>
          </cell>
          <cell r="AR116">
            <v>52</v>
          </cell>
          <cell r="AS116">
            <v>45699</v>
          </cell>
          <cell r="AT116">
            <v>245</v>
          </cell>
          <cell r="AU116"/>
          <cell r="AV116"/>
          <cell r="AW116"/>
          <cell r="AX116"/>
          <cell r="AY116"/>
          <cell r="AZ116"/>
          <cell r="BA116"/>
          <cell r="BB116"/>
          <cell r="BC116" t="str">
            <v>NO COC</v>
          </cell>
          <cell r="BD116"/>
          <cell r="BE116">
            <v>45654</v>
          </cell>
          <cell r="BF116" t="e">
            <v>#VALUE!</v>
          </cell>
          <cell r="BG116"/>
          <cell r="BH116"/>
          <cell r="BI116"/>
        </row>
        <row r="117">
          <cell r="E117" t="str">
            <v>X24062436826</v>
          </cell>
          <cell r="F117" t="str">
            <v>DIANE VALERIE ZIGA GARCIA</v>
          </cell>
          <cell r="G117" t="str">
            <v>MA. CRISTINA, AYALA-ALABANG VILL, MUNTINLUPA</v>
          </cell>
          <cell r="H117" t="str">
            <v>MUNTINLUPA CITY</v>
          </cell>
          <cell r="I117" t="str">
            <v>PARAÑAQUE</v>
          </cell>
          <cell r="J117" t="str">
            <v xml:space="preserve">For Update </v>
          </cell>
          <cell r="K117"/>
          <cell r="L117" t="str">
            <v>AVECO</v>
          </cell>
          <cell r="M117" t="str">
            <v>FCOMP</v>
          </cell>
          <cell r="N117" t="str">
            <v>Ronilo Gange Jr.</v>
          </cell>
          <cell r="O117">
            <v>335.66180000000003</v>
          </cell>
          <cell r="P117">
            <v>727.07</v>
          </cell>
          <cell r="Q117">
            <v>82.4</v>
          </cell>
          <cell r="R117" t="str">
            <v>MODIFICATION</v>
          </cell>
          <cell r="S117">
            <v>1355923.61</v>
          </cell>
          <cell r="T117">
            <v>269947.83</v>
          </cell>
          <cell r="U117"/>
          <cell r="V117">
            <v>0</v>
          </cell>
          <cell r="W117">
            <v>45509.55972222222</v>
          </cell>
          <cell r="X117">
            <v>45512.406944444447</v>
          </cell>
          <cell r="Y117">
            <v>45512</v>
          </cell>
          <cell r="Z117"/>
          <cell r="AA117">
            <v>45804.259722222225</v>
          </cell>
          <cell r="AB117"/>
          <cell r="AC117">
            <v>294.70000000000437</v>
          </cell>
          <cell r="AD117">
            <v>291.8527777777781</v>
          </cell>
          <cell r="AE117">
            <v>-45804.259722222225</v>
          </cell>
          <cell r="AF117">
            <v>45533.261292902847</v>
          </cell>
          <cell r="AG117">
            <v>45543.381711751019</v>
          </cell>
          <cell r="AH117">
            <v>45559.55972222222</v>
          </cell>
          <cell r="AI117">
            <v>8.2776029411765926</v>
          </cell>
          <cell r="AJ117">
            <v>-763.40432870370375</v>
          </cell>
          <cell r="AK117">
            <v>40</v>
          </cell>
          <cell r="AL117">
            <v>34</v>
          </cell>
          <cell r="AM117">
            <v>26.701570680628272</v>
          </cell>
          <cell r="AN117">
            <v>33.821989528795811</v>
          </cell>
          <cell r="AO117">
            <v>23.701570680628272</v>
          </cell>
          <cell r="AP117">
            <v>60</v>
          </cell>
          <cell r="AQ117">
            <v>57</v>
          </cell>
          <cell r="AR117">
            <v>52</v>
          </cell>
          <cell r="AS117">
            <v>45864.259722222225</v>
          </cell>
          <cell r="AT117">
            <v>79.740277777775191</v>
          </cell>
          <cell r="AU117"/>
          <cell r="AV117"/>
          <cell r="AW117"/>
          <cell r="AX117"/>
          <cell r="AY117"/>
          <cell r="AZ117"/>
          <cell r="BA117"/>
          <cell r="BB117"/>
          <cell r="BC117" t="str">
            <v>NO COC</v>
          </cell>
          <cell r="BD117"/>
          <cell r="BE117">
            <v>45819.259722222225</v>
          </cell>
          <cell r="BF117" t="e">
            <v>#VALUE!</v>
          </cell>
          <cell r="BG117"/>
          <cell r="BH117"/>
          <cell r="BI117"/>
        </row>
        <row r="118">
          <cell r="E118" t="str">
            <v>X24051525908</v>
          </cell>
          <cell r="F118" t="str">
            <v>SUZIE CHEN TAN</v>
          </cell>
          <cell r="G118" t="str">
            <v>HEMLOCK, MGV PHASE 1, PARANAQUE</v>
          </cell>
          <cell r="H118" t="str">
            <v>PARAÑAQUE CITY</v>
          </cell>
          <cell r="I118" t="str">
            <v>PARAÑAQUE</v>
          </cell>
          <cell r="J118" t="str">
            <v>WAITING FOR SCHED OF PAI (waiting to release conj. Planned MN WO
follow up approval of endorsement letter to HOA pres thru BC</v>
          </cell>
          <cell r="K118" t="str">
            <v>W/O ISSUE</v>
          </cell>
          <cell r="L118" t="str">
            <v>VJC</v>
          </cell>
          <cell r="M118" t="str">
            <v>FCOMP</v>
          </cell>
          <cell r="N118" t="str">
            <v>Jenneth Madrid</v>
          </cell>
          <cell r="O118">
            <v>66.609899999999996</v>
          </cell>
          <cell r="P118">
            <v>103.45</v>
          </cell>
          <cell r="Q118">
            <v>68</v>
          </cell>
          <cell r="R118" t="str">
            <v>MODIFICATION</v>
          </cell>
          <cell r="S118">
            <v>319649.19</v>
          </cell>
          <cell r="T118">
            <v>53639.199999999997</v>
          </cell>
          <cell r="U118"/>
          <cell r="V118">
            <v>0</v>
          </cell>
          <cell r="W118">
            <v>45509.663194444445</v>
          </cell>
          <cell r="X118">
            <v>45512.415277777778</v>
          </cell>
          <cell r="Y118">
            <v>45512</v>
          </cell>
          <cell r="Z118"/>
          <cell r="AA118">
            <v>45763</v>
          </cell>
          <cell r="AB118"/>
          <cell r="AC118">
            <v>253.33680555555475</v>
          </cell>
          <cell r="AD118">
            <v>250.5847222222219</v>
          </cell>
          <cell r="AE118">
            <v>-45763</v>
          </cell>
          <cell r="AF118">
            <v>45530.008264866978</v>
          </cell>
          <cell r="AG118">
            <v>45539.233616979654</v>
          </cell>
          <cell r="AH118">
            <v>45559.663194444445</v>
          </cell>
          <cell r="AI118">
            <v>8.1388747486173685</v>
          </cell>
          <cell r="AJ118">
            <v>-762.7166666666667</v>
          </cell>
          <cell r="AK118">
            <v>26</v>
          </cell>
          <cell r="AL118">
            <v>34</v>
          </cell>
          <cell r="AM118">
            <v>23.345070422535212</v>
          </cell>
          <cell r="AN118">
            <v>29.570422535211268</v>
          </cell>
          <cell r="AO118">
            <v>20.345070422535212</v>
          </cell>
          <cell r="AP118">
            <v>60</v>
          </cell>
          <cell r="AQ118">
            <v>57</v>
          </cell>
          <cell r="AR118">
            <v>52</v>
          </cell>
          <cell r="AS118">
            <v>45823</v>
          </cell>
          <cell r="AT118">
            <v>121</v>
          </cell>
          <cell r="AU118"/>
          <cell r="AV118"/>
          <cell r="AW118"/>
          <cell r="AX118"/>
          <cell r="AY118"/>
          <cell r="AZ118"/>
          <cell r="BA118"/>
          <cell r="BB118"/>
          <cell r="BC118" t="str">
            <v>FOR AUDIT</v>
          </cell>
          <cell r="BD118"/>
          <cell r="BE118">
            <v>45778</v>
          </cell>
          <cell r="BF118">
            <v>60</v>
          </cell>
          <cell r="BG118">
            <v>45763</v>
          </cell>
          <cell r="BH118">
            <v>45838</v>
          </cell>
          <cell r="BI118"/>
        </row>
        <row r="119">
          <cell r="E119" t="str">
            <v>X24072565971</v>
          </cell>
          <cell r="F119" t="str">
            <v>DITO TELECOMMUNITY CORPORATION</v>
          </cell>
          <cell r="G119" t="str">
            <v>DOÑA SOLEDAD, BETTER LIVING SUBD, PARANAQUE</v>
          </cell>
          <cell r="H119" t="str">
            <v>PARAÑAQUE CITY</v>
          </cell>
          <cell r="I119" t="str">
            <v>PARAÑAQUE</v>
          </cell>
          <cell r="J119" t="str">
            <v>for cancellation due to third party refusal, pending surplus return of materials</v>
          </cell>
          <cell r="K119" t="str">
            <v>W/ ISSUE</v>
          </cell>
          <cell r="L119" t="str">
            <v>VJC</v>
          </cell>
          <cell r="M119" t="str">
            <v>CLOSED-CAN</v>
          </cell>
          <cell r="N119" t="str">
            <v>Jenneth Madrid</v>
          </cell>
          <cell r="O119">
            <v>96.643299999999996</v>
          </cell>
          <cell r="P119" t="e">
            <v>#N/A</v>
          </cell>
          <cell r="Q119">
            <v>22</v>
          </cell>
          <cell r="R119" t="str">
            <v>NEW</v>
          </cell>
          <cell r="S119">
            <v>632652.96</v>
          </cell>
          <cell r="T119">
            <v>77832.37</v>
          </cell>
          <cell r="U119"/>
          <cell r="V119">
            <v>0</v>
          </cell>
          <cell r="W119">
            <v>45511.375694444447</v>
          </cell>
          <cell r="X119">
            <v>45516.313888888886</v>
          </cell>
          <cell r="Y119">
            <v>45520</v>
          </cell>
          <cell r="Z119"/>
          <cell r="AA119" t="str">
            <v>CLOSED-CAN</v>
          </cell>
          <cell r="AB119"/>
          <cell r="AC119" t="e">
            <v>#VALUE!</v>
          </cell>
          <cell r="AD119" t="e">
            <v>#VALUE!</v>
          </cell>
          <cell r="AE119" t="e">
            <v>#VALUE!</v>
          </cell>
          <cell r="AF119" t="e">
            <v>#N/A</v>
          </cell>
          <cell r="AG119" t="e">
            <v>#N/A</v>
          </cell>
          <cell r="AH119">
            <v>45561.375694444447</v>
          </cell>
          <cell r="AI119" t="e">
            <v>#VALUE!</v>
          </cell>
          <cell r="AJ119" t="e">
            <v>#VALUE!</v>
          </cell>
          <cell r="AK119" t="e">
            <v>#N/A</v>
          </cell>
          <cell r="AL119">
            <v>36</v>
          </cell>
          <cell r="AM119" t="e">
            <v>#N/A</v>
          </cell>
          <cell r="AN119" t="e">
            <v>#N/A</v>
          </cell>
          <cell r="AO119" t="e">
            <v>#N/A</v>
          </cell>
          <cell r="AP119">
            <v>60</v>
          </cell>
          <cell r="AQ119">
            <v>57</v>
          </cell>
          <cell r="AR119">
            <v>52</v>
          </cell>
          <cell r="AS119" t="e">
            <v>#VALUE!</v>
          </cell>
          <cell r="AT119" t="str">
            <v/>
          </cell>
          <cell r="AU119"/>
          <cell r="AV119"/>
          <cell r="AW119"/>
          <cell r="AX119"/>
          <cell r="AY119"/>
          <cell r="AZ119"/>
          <cell r="BA119"/>
          <cell r="BB119"/>
          <cell r="BC119"/>
          <cell r="BD119"/>
          <cell r="BE119" t="e">
            <v>#VALUE!</v>
          </cell>
          <cell r="BF119" t="e">
            <v>#VALUE!</v>
          </cell>
          <cell r="BG119"/>
          <cell r="BH119"/>
          <cell r="BI119"/>
        </row>
        <row r="120">
          <cell r="E120" t="str">
            <v>X23114603408</v>
          </cell>
          <cell r="F120" t="str">
            <v>GILBERT CLAIRE O REALICA</v>
          </cell>
          <cell r="G120" t="str">
            <v>APO, AYALA-ALABANG VILL, MUNTINLUPA</v>
          </cell>
          <cell r="H120" t="str">
            <v>MUNTINLUPA CITY</v>
          </cell>
          <cell r="I120" t="str">
            <v>PARAÑAQUE</v>
          </cell>
          <cell r="J120"/>
          <cell r="K120"/>
          <cell r="L120" t="str">
            <v>ECOM</v>
          </cell>
          <cell r="M120" t="str">
            <v>FCOMP</v>
          </cell>
          <cell r="N120" t="str">
            <v>Ronilo Gange Jr.</v>
          </cell>
          <cell r="O120">
            <v>92.761799999999994</v>
          </cell>
          <cell r="P120">
            <v>92.76</v>
          </cell>
          <cell r="Q120">
            <v>100</v>
          </cell>
          <cell r="R120" t="str">
            <v>MODIFICATION</v>
          </cell>
          <cell r="S120">
            <v>448826.37</v>
          </cell>
          <cell r="T120">
            <v>74723.06</v>
          </cell>
          <cell r="U120">
            <v>56897.91</v>
          </cell>
          <cell r="V120">
            <v>0.76145048128382331</v>
          </cell>
          <cell r="W120">
            <v>45512.547222222223</v>
          </cell>
          <cell r="X120">
            <v>45517.322222222225</v>
          </cell>
          <cell r="Y120">
            <v>45518</v>
          </cell>
          <cell r="Z120">
            <v>45699</v>
          </cell>
          <cell r="AA120">
            <v>45699</v>
          </cell>
          <cell r="AB120"/>
          <cell r="AC120">
            <v>186.45277777777665</v>
          </cell>
          <cell r="AD120">
            <v>181.67777777777519</v>
          </cell>
          <cell r="AE120">
            <v>-45699</v>
          </cell>
          <cell r="AF120">
            <v>45531.847602450362</v>
          </cell>
          <cell r="AG120">
            <v>45540.794370511197</v>
          </cell>
          <cell r="AH120">
            <v>45562.547222222223</v>
          </cell>
          <cell r="AI120">
            <v>6.2707264137538683</v>
          </cell>
          <cell r="AJ120">
            <v>-761.65</v>
          </cell>
          <cell r="AK120">
            <v>23</v>
          </cell>
          <cell r="AL120">
            <v>34</v>
          </cell>
          <cell r="AM120">
            <v>22.300380228136884</v>
          </cell>
          <cell r="AN120">
            <v>28.247148288973385</v>
          </cell>
          <cell r="AO120">
            <v>19.300380228136884</v>
          </cell>
          <cell r="AP120">
            <v>60</v>
          </cell>
          <cell r="AQ120">
            <v>57</v>
          </cell>
          <cell r="AR120">
            <v>52</v>
          </cell>
          <cell r="AS120">
            <v>45759</v>
          </cell>
          <cell r="AT120">
            <v>185</v>
          </cell>
          <cell r="AU120"/>
          <cell r="AV120"/>
          <cell r="AW120"/>
          <cell r="AX120"/>
          <cell r="AY120"/>
          <cell r="AZ120"/>
          <cell r="BA120"/>
          <cell r="BB120"/>
          <cell r="BC120" t="str">
            <v>MATERIAL BALANCING</v>
          </cell>
          <cell r="BD120" t="str">
            <v>PARTIALLY BILLED</v>
          </cell>
          <cell r="BE120">
            <v>45714</v>
          </cell>
          <cell r="BF120" t="e">
            <v>#VALUE!</v>
          </cell>
          <cell r="BG120"/>
          <cell r="BH120"/>
          <cell r="BI120">
            <v>45807</v>
          </cell>
        </row>
        <row r="121">
          <cell r="E121" t="str">
            <v>X24051519918</v>
          </cell>
          <cell r="F121" t="str">
            <v>STO. CRISTO PROPERTIES &amp; HOLDINGS CORP.</v>
          </cell>
          <cell r="G121" t="str">
            <v>PASCUAL, PARANAQUE GREEN HEIGHTS, PARANAQUE</v>
          </cell>
          <cell r="H121" t="str">
            <v>PARAÑAQUE CITY</v>
          </cell>
          <cell r="I121" t="str">
            <v>PARAÑAQUE</v>
          </cell>
          <cell r="J121" t="str">
            <v>With customer opposition on DT pole; 
With new released work order X24093771340; to transfer all materials and SI to X24093771340
for cancellation</v>
          </cell>
          <cell r="K121" t="str">
            <v>FOR CANCELLATION</v>
          </cell>
          <cell r="L121" t="str">
            <v>CHALLENGER</v>
          </cell>
          <cell r="M121" t="str">
            <v>SCHED</v>
          </cell>
          <cell r="N121" t="str">
            <v>Isan Carlo Lazaro</v>
          </cell>
          <cell r="O121">
            <v>58.3675</v>
          </cell>
          <cell r="P121">
            <v>139.16999999999999</v>
          </cell>
          <cell r="Q121">
            <v>114</v>
          </cell>
          <cell r="R121" t="str">
            <v>NEW</v>
          </cell>
          <cell r="S121">
            <v>434654.9</v>
          </cell>
          <cell r="T121">
            <v>47026.09</v>
          </cell>
          <cell r="U121"/>
          <cell r="V121">
            <v>0</v>
          </cell>
          <cell r="W121">
            <v>45512.704861111109</v>
          </cell>
          <cell r="X121">
            <v>45517.386111111111</v>
          </cell>
          <cell r="Y121">
            <v>45516</v>
          </cell>
          <cell r="Z121"/>
          <cell r="AA121"/>
          <cell r="AB121"/>
          <cell r="AC121">
            <v>-45512.704861111109</v>
          </cell>
          <cell r="AD121">
            <v>-45517.386111111111</v>
          </cell>
          <cell r="AE121">
            <v>0</v>
          </cell>
          <cell r="AF121">
            <v>45532.150904276576</v>
          </cell>
          <cell r="AG121">
            <v>45541.136515787366</v>
          </cell>
          <cell r="AH121">
            <v>45562.704861111109</v>
          </cell>
          <cell r="AI121">
            <v>-1520.7370133880875</v>
          </cell>
          <cell r="AJ121">
            <v>0</v>
          </cell>
          <cell r="AK121">
            <v>26</v>
          </cell>
          <cell r="AL121">
            <v>32</v>
          </cell>
          <cell r="AM121">
            <v>22.446043165467625</v>
          </cell>
          <cell r="AN121">
            <v>28.431654676258994</v>
          </cell>
          <cell r="AO121">
            <v>19.446043165467625</v>
          </cell>
          <cell r="AP121">
            <v>60</v>
          </cell>
          <cell r="AQ121">
            <v>57</v>
          </cell>
          <cell r="AR121">
            <v>52</v>
          </cell>
          <cell r="AS121">
            <v>60</v>
          </cell>
          <cell r="AT121">
            <v>45884</v>
          </cell>
          <cell r="AU121"/>
          <cell r="AV121"/>
          <cell r="AW121"/>
          <cell r="AX121"/>
          <cell r="AY121"/>
          <cell r="AZ121"/>
          <cell r="BA121"/>
          <cell r="BB121"/>
          <cell r="BC121"/>
          <cell r="BD121"/>
          <cell r="BE121">
            <v>15</v>
          </cell>
          <cell r="BF121">
            <v>0</v>
          </cell>
          <cell r="BG121"/>
          <cell r="BH121"/>
          <cell r="BI121"/>
        </row>
        <row r="122">
          <cell r="E122" t="str">
            <v>X23114429361</v>
          </cell>
          <cell r="F122" t="str">
            <v>GOLDSERVE HOLDING COMPANY INC.</v>
          </cell>
          <cell r="G122" t="str">
            <v>MIA, TAMBO, PARANAQUE</v>
          </cell>
          <cell r="H122" t="str">
            <v>PARAÑAQUE CITY</v>
          </cell>
          <cell r="I122" t="str">
            <v>PARAÑAQUE</v>
          </cell>
          <cell r="J122" t="str">
            <v>conjunct to UG wo X23114429217; for sched of digging</v>
          </cell>
          <cell r="K122" t="str">
            <v>W/ ISSUE</v>
          </cell>
          <cell r="L122" t="str">
            <v>VJC</v>
          </cell>
          <cell r="M122" t="str">
            <v>FCOMP</v>
          </cell>
          <cell r="N122" t="str">
            <v>Jenneth Madrid</v>
          </cell>
          <cell r="O122">
            <v>11.8408</v>
          </cell>
          <cell r="P122">
            <v>11.84</v>
          </cell>
          <cell r="Q122">
            <v>16</v>
          </cell>
          <cell r="R122" t="str">
            <v>NEW</v>
          </cell>
          <cell r="S122">
            <v>132843.69</v>
          </cell>
          <cell r="T122">
            <v>9535.1</v>
          </cell>
          <cell r="U122"/>
          <cell r="V122">
            <v>0</v>
          </cell>
          <cell r="W122">
            <v>45512.711805555555</v>
          </cell>
          <cell r="X122">
            <v>45517.314583333333</v>
          </cell>
          <cell r="Y122">
            <v>45520</v>
          </cell>
          <cell r="Z122"/>
          <cell r="AA122">
            <v>45721</v>
          </cell>
          <cell r="AB122"/>
          <cell r="AC122">
            <v>208.28819444444525</v>
          </cell>
          <cell r="AD122">
            <v>203.68541666666715</v>
          </cell>
          <cell r="AE122">
            <v>-45721</v>
          </cell>
          <cell r="AF122">
            <v>45531.485999103941</v>
          </cell>
          <cell r="AG122">
            <v>45540.292450716843</v>
          </cell>
          <cell r="AH122">
            <v>45562.711805555555</v>
          </cell>
          <cell r="AI122">
            <v>7.1743711419753362</v>
          </cell>
          <cell r="AJ122">
            <v>-762.01666666666665</v>
          </cell>
          <cell r="AK122">
            <v>20</v>
          </cell>
          <cell r="AL122">
            <v>36</v>
          </cell>
          <cell r="AM122">
            <v>21.774193548387096</v>
          </cell>
          <cell r="AN122">
            <v>27.58064516129032</v>
          </cell>
          <cell r="AO122">
            <v>18.774193548387096</v>
          </cell>
          <cell r="AP122">
            <v>60</v>
          </cell>
          <cell r="AQ122">
            <v>57</v>
          </cell>
          <cell r="AR122">
            <v>52</v>
          </cell>
          <cell r="AS122">
            <v>45781</v>
          </cell>
          <cell r="AT122">
            <v>163</v>
          </cell>
          <cell r="AU122"/>
          <cell r="AV122"/>
          <cell r="AW122"/>
          <cell r="AX122"/>
          <cell r="AY122"/>
          <cell r="AZ122"/>
          <cell r="BA122"/>
          <cell r="BB122"/>
          <cell r="BC122" t="str">
            <v>FOR AUDIT</v>
          </cell>
          <cell r="BD122"/>
          <cell r="BE122">
            <v>45736</v>
          </cell>
          <cell r="BF122">
            <v>32</v>
          </cell>
          <cell r="BG122">
            <v>45723</v>
          </cell>
          <cell r="BH122">
            <v>45768</v>
          </cell>
          <cell r="BI122"/>
        </row>
        <row r="123">
          <cell r="E123" t="str">
            <v>R23075417</v>
          </cell>
          <cell r="F123" t="str">
            <v xml:space="preserve">CONGBALAY, SIMPLICIO C, </v>
          </cell>
          <cell r="G123" t="str">
            <v>N. LOPEZ, LOPEZ VILL, PARANAQUE</v>
          </cell>
          <cell r="H123" t="str">
            <v>PARAÑAQUE CITY</v>
          </cell>
          <cell r="I123" t="str">
            <v>PARAÑAQUE</v>
          </cell>
          <cell r="J123" t="str">
            <v>Completed</v>
          </cell>
          <cell r="K123" t="str">
            <v>W/O ISSUE</v>
          </cell>
          <cell r="L123" t="str">
            <v>AVECO</v>
          </cell>
          <cell r="M123" t="str">
            <v>FCOMP</v>
          </cell>
          <cell r="N123" t="str">
            <v>Ronilo Gange Jr.</v>
          </cell>
          <cell r="O123">
            <v>81.420100000000005</v>
          </cell>
          <cell r="P123">
            <v>159.69999999999999</v>
          </cell>
          <cell r="Q123">
            <v>0</v>
          </cell>
          <cell r="R123" t="str">
            <v>RELOC</v>
          </cell>
          <cell r="S123">
            <v>237016.01</v>
          </cell>
          <cell r="T123">
            <v>65565.56</v>
          </cell>
          <cell r="U123"/>
          <cell r="V123">
            <v>0</v>
          </cell>
          <cell r="W123">
            <v>45516.619444444441</v>
          </cell>
          <cell r="X123">
            <v>45519.571527777778</v>
          </cell>
          <cell r="Y123">
            <v>45518</v>
          </cell>
          <cell r="Z123"/>
          <cell r="AA123">
            <v>45754</v>
          </cell>
          <cell r="AB123"/>
          <cell r="AC123">
            <v>237.38055555555911</v>
          </cell>
          <cell r="AD123">
            <v>234.4284722222219</v>
          </cell>
          <cell r="AE123">
            <v>-45754</v>
          </cell>
          <cell r="AF123">
            <v>45537.826340996166</v>
          </cell>
          <cell r="AG123">
            <v>45547.281513409958</v>
          </cell>
          <cell r="AH123">
            <v>45566.619444444441</v>
          </cell>
          <cell r="AI123">
            <v>7.354739434947879</v>
          </cell>
          <cell r="AJ123">
            <v>-762.56666666666672</v>
          </cell>
          <cell r="AK123">
            <v>26</v>
          </cell>
          <cell r="AL123">
            <v>36</v>
          </cell>
          <cell r="AM123">
            <v>24.206896551724139</v>
          </cell>
          <cell r="AN123">
            <v>30.662068965517239</v>
          </cell>
          <cell r="AO123">
            <v>21.206896551724139</v>
          </cell>
          <cell r="AP123">
            <v>60</v>
          </cell>
          <cell r="AQ123">
            <v>57</v>
          </cell>
          <cell r="AR123">
            <v>52</v>
          </cell>
          <cell r="AS123">
            <v>45814</v>
          </cell>
          <cell r="AT123">
            <v>130</v>
          </cell>
          <cell r="AU123"/>
          <cell r="AV123"/>
          <cell r="AW123"/>
          <cell r="AX123"/>
          <cell r="AY123"/>
          <cell r="AZ123"/>
          <cell r="BA123"/>
          <cell r="BB123"/>
          <cell r="BC123" t="str">
            <v>NO COC</v>
          </cell>
          <cell r="BD123"/>
          <cell r="BE123">
            <v>45769</v>
          </cell>
          <cell r="BF123" t="e">
            <v>#VALUE!</v>
          </cell>
          <cell r="BG123"/>
          <cell r="BH123"/>
          <cell r="BI123"/>
        </row>
        <row r="124">
          <cell r="E124" t="str">
            <v>R23354122</v>
          </cell>
          <cell r="F124" t="str">
            <v>MANAHAN, MELANIE V.,</v>
          </cell>
          <cell r="G124" t="str">
            <v>SAPLUNGAN, MEADOWOOD EXEC. VILLAGE PHASE 3B, BACOOR</v>
          </cell>
          <cell r="H124" t="str">
            <v>BACOOR CITY</v>
          </cell>
          <cell r="I124" t="str">
            <v>DASMA</v>
          </cell>
          <cell r="J124" t="str">
            <v xml:space="preserve">Hold Execution as per BC Mam Grace Alarcon  due wrong polcaation as per developer </v>
          </cell>
          <cell r="K124" t="str">
            <v>W/ ISSUE</v>
          </cell>
          <cell r="L124" t="str">
            <v>AVECO</v>
          </cell>
          <cell r="M124" t="str">
            <v>FCOMP</v>
          </cell>
          <cell r="N124" t="str">
            <v>Ronilo Gange Jr.</v>
          </cell>
          <cell r="O124">
            <v>21.84</v>
          </cell>
          <cell r="P124">
            <v>85.64</v>
          </cell>
          <cell r="Q124">
            <v>0</v>
          </cell>
          <cell r="R124" t="str">
            <v>RELOC</v>
          </cell>
          <cell r="S124">
            <v>114511.06</v>
          </cell>
          <cell r="T124">
            <v>17587.5</v>
          </cell>
          <cell r="U124"/>
          <cell r="V124">
            <v>0</v>
          </cell>
          <cell r="W124">
            <v>45518.397222222222</v>
          </cell>
          <cell r="X124">
            <v>45524.355555555558</v>
          </cell>
          <cell r="Y124">
            <v>45524</v>
          </cell>
          <cell r="Z124"/>
          <cell r="AA124">
            <v>45799</v>
          </cell>
          <cell r="AB124"/>
          <cell r="AC124">
            <v>280.6027777777781</v>
          </cell>
          <cell r="AD124">
            <v>274.64444444444234</v>
          </cell>
          <cell r="AE124">
            <v>-45799</v>
          </cell>
          <cell r="AF124">
            <v>45538.482724080961</v>
          </cell>
          <cell r="AG124">
            <v>45547.638857909951</v>
          </cell>
          <cell r="AH124">
            <v>45568.397222222222</v>
          </cell>
          <cell r="AI124">
            <v>9.1162013553408592</v>
          </cell>
          <cell r="AJ124">
            <v>-763.31666666666672</v>
          </cell>
          <cell r="AK124">
            <v>23</v>
          </cell>
          <cell r="AL124">
            <v>36</v>
          </cell>
          <cell r="AM124">
            <v>23.085501858736059</v>
          </cell>
          <cell r="AN124">
            <v>29.241635687732341</v>
          </cell>
          <cell r="AO124">
            <v>20.085501858736059</v>
          </cell>
          <cell r="AP124">
            <v>60</v>
          </cell>
          <cell r="AQ124">
            <v>57</v>
          </cell>
          <cell r="AR124">
            <v>52</v>
          </cell>
          <cell r="AS124">
            <v>45859</v>
          </cell>
          <cell r="AT124">
            <v>85</v>
          </cell>
          <cell r="AU124"/>
          <cell r="AV124"/>
          <cell r="AW124"/>
          <cell r="AX124"/>
          <cell r="AY124"/>
          <cell r="AZ124"/>
          <cell r="BA124"/>
          <cell r="BB124"/>
          <cell r="BC124" t="str">
            <v>NO COC</v>
          </cell>
          <cell r="BD124"/>
          <cell r="BE124">
            <v>45814</v>
          </cell>
          <cell r="BF124" t="e">
            <v>#VALUE!</v>
          </cell>
          <cell r="BG124"/>
          <cell r="BH124"/>
          <cell r="BI124"/>
        </row>
        <row r="125">
          <cell r="E125" t="str">
            <v>R23208322</v>
          </cell>
          <cell r="F125" t="str">
            <v>SM DEVELOPMENT CORPORATION</v>
          </cell>
          <cell r="G125" t="str">
            <v>BLDG 10, FIELD RESIDENCES, PARANAQUE</v>
          </cell>
          <cell r="H125" t="str">
            <v>PARAÑAQUE CITY</v>
          </cell>
          <cell r="I125" t="str">
            <v>PARAÑAQUE</v>
          </cell>
          <cell r="J125" t="str">
            <v>For resched of PAI (initially sched last 9/17/2024) due to customer's request to relocate involved pole to another location</v>
          </cell>
          <cell r="K125" t="str">
            <v>W/ ISSUE</v>
          </cell>
          <cell r="L125" t="str">
            <v>VJC</v>
          </cell>
          <cell r="M125" t="str">
            <v>FCOMP</v>
          </cell>
          <cell r="N125" t="str">
            <v>Jenneth Madrid</v>
          </cell>
          <cell r="O125">
            <v>142.47499999999999</v>
          </cell>
          <cell r="P125">
            <v>220.76</v>
          </cell>
          <cell r="Q125">
            <v>0</v>
          </cell>
          <cell r="R125" t="str">
            <v>RELOC</v>
          </cell>
          <cell r="S125">
            <v>371967.81</v>
          </cell>
          <cell r="T125">
            <v>114354.6</v>
          </cell>
          <cell r="U125"/>
          <cell r="V125">
            <v>0</v>
          </cell>
          <cell r="W125">
            <v>45523.695833333331</v>
          </cell>
          <cell r="X125">
            <v>45526.556250000001</v>
          </cell>
          <cell r="Y125">
            <v>45526</v>
          </cell>
          <cell r="Z125"/>
          <cell r="AA125">
            <v>45710</v>
          </cell>
          <cell r="AB125"/>
          <cell r="AC125">
            <v>186.30416666666861</v>
          </cell>
          <cell r="AD125">
            <v>183.44374999999854</v>
          </cell>
          <cell r="AE125">
            <v>-45710</v>
          </cell>
          <cell r="AF125">
            <v>45545.564254385965</v>
          </cell>
          <cell r="AG125">
            <v>45555.195833333331</v>
          </cell>
          <cell r="AH125">
            <v>45573.695833333331</v>
          </cell>
          <cell r="AI125">
            <v>5.6186970899471484</v>
          </cell>
          <cell r="AJ125">
            <v>-761.83333333333337</v>
          </cell>
          <cell r="AK125">
            <v>28</v>
          </cell>
          <cell r="AL125">
            <v>36</v>
          </cell>
          <cell r="AM125">
            <v>24.868421052631579</v>
          </cell>
          <cell r="AN125">
            <v>31.499999999999996</v>
          </cell>
          <cell r="AO125">
            <v>21.868421052631579</v>
          </cell>
          <cell r="AP125">
            <v>60</v>
          </cell>
          <cell r="AQ125">
            <v>57</v>
          </cell>
          <cell r="AR125">
            <v>52</v>
          </cell>
          <cell r="AS125">
            <v>45770</v>
          </cell>
          <cell r="AT125">
            <v>174</v>
          </cell>
          <cell r="AU125"/>
          <cell r="AV125"/>
          <cell r="AW125"/>
          <cell r="AX125"/>
          <cell r="AY125"/>
          <cell r="AZ125"/>
          <cell r="BA125"/>
          <cell r="BB125"/>
          <cell r="BC125" t="str">
            <v>NO COC</v>
          </cell>
          <cell r="BD125"/>
          <cell r="BE125">
            <v>45725</v>
          </cell>
          <cell r="BF125" t="e">
            <v>#VALUE!</v>
          </cell>
          <cell r="BG125"/>
          <cell r="BH125"/>
          <cell r="BI125"/>
        </row>
        <row r="126">
          <cell r="E126" t="str">
            <v>X24072536492</v>
          </cell>
          <cell r="F126" t="str">
            <v>CITY GOV'T OF LAS PIÑAS</v>
          </cell>
          <cell r="G126" t="str">
            <v>BF CARNIBAL PARK, BF RESORT VILL, LAS PINAS CITY</v>
          </cell>
          <cell r="H126" t="str">
            <v>LAS PIÑAS CITY</v>
          </cell>
          <cell r="I126" t="str">
            <v>PARAÑAQUE</v>
          </cell>
          <cell r="J126"/>
          <cell r="K126"/>
          <cell r="L126" t="str">
            <v>POWERHOUSE</v>
          </cell>
          <cell r="M126" t="str">
            <v>FCOMP</v>
          </cell>
          <cell r="N126" t="str">
            <v>Jenneth Madrid</v>
          </cell>
          <cell r="O126">
            <v>14.8103</v>
          </cell>
          <cell r="P126">
            <v>14.81</v>
          </cell>
          <cell r="Q126">
            <v>32</v>
          </cell>
          <cell r="R126" t="str">
            <v>MODIFICATION</v>
          </cell>
          <cell r="S126">
            <v>143928.54</v>
          </cell>
          <cell r="T126">
            <v>11926.44</v>
          </cell>
          <cell r="U126"/>
          <cell r="V126">
            <v>0</v>
          </cell>
          <cell r="W126">
            <v>45524.573611111111</v>
          </cell>
          <cell r="X126">
            <v>45526.587500000001</v>
          </cell>
          <cell r="Y126">
            <v>45528</v>
          </cell>
          <cell r="Z126"/>
          <cell r="AA126">
            <v>45663</v>
          </cell>
          <cell r="AB126"/>
          <cell r="AC126">
            <v>138.42638888888905</v>
          </cell>
          <cell r="AD126">
            <v>136.41249999999854</v>
          </cell>
          <cell r="AE126">
            <v>-45663</v>
          </cell>
          <cell r="AF126">
            <v>45543.347804659497</v>
          </cell>
          <cell r="AG126">
            <v>45552.154256272399</v>
          </cell>
          <cell r="AH126">
            <v>45574.573611111111</v>
          </cell>
          <cell r="AI126">
            <v>4.7680200617284001</v>
          </cell>
          <cell r="AJ126">
            <v>-761.05</v>
          </cell>
          <cell r="AK126">
            <v>20</v>
          </cell>
          <cell r="AL126">
            <v>36</v>
          </cell>
          <cell r="AM126">
            <v>21.774193548387096</v>
          </cell>
          <cell r="AN126">
            <v>27.58064516129032</v>
          </cell>
          <cell r="AO126">
            <v>18.774193548387096</v>
          </cell>
          <cell r="AP126">
            <v>60</v>
          </cell>
          <cell r="AQ126">
            <v>57</v>
          </cell>
          <cell r="AR126">
            <v>52</v>
          </cell>
          <cell r="AS126">
            <v>45723</v>
          </cell>
          <cell r="AT126">
            <v>221</v>
          </cell>
          <cell r="AU126"/>
          <cell r="AV126"/>
          <cell r="AW126"/>
          <cell r="AX126"/>
          <cell r="AY126"/>
          <cell r="AZ126"/>
          <cell r="BA126"/>
          <cell r="BB126"/>
          <cell r="BC126" t="str">
            <v>NO COC</v>
          </cell>
          <cell r="BD126"/>
          <cell r="BE126">
            <v>45678</v>
          </cell>
          <cell r="BF126" t="e">
            <v>#VALUE!</v>
          </cell>
          <cell r="BG126"/>
          <cell r="BH126"/>
          <cell r="BI126"/>
        </row>
        <row r="127">
          <cell r="E127" t="str">
            <v>X24051932778</v>
          </cell>
          <cell r="F127" t="str">
            <v>KEN VANN JOSPEH K REYES</v>
          </cell>
          <cell r="G127" t="str">
            <v>ALABANG-ZAPOTE, TALON I, LAS PINAS CITY</v>
          </cell>
          <cell r="H127" t="str">
            <v>LAS PIÑAS CITY</v>
          </cell>
          <cell r="I127" t="str">
            <v>PARAÑAQUE</v>
          </cell>
          <cell r="J127"/>
          <cell r="K127" t="str">
            <v>W/O ISSUE</v>
          </cell>
          <cell r="L127" t="str">
            <v>ECOM</v>
          </cell>
          <cell r="M127" t="str">
            <v>FCOMP</v>
          </cell>
          <cell r="N127" t="str">
            <v>Ronilo Gange Jr.</v>
          </cell>
          <cell r="O127">
            <v>49.271599999999999</v>
          </cell>
          <cell r="P127">
            <v>84.25</v>
          </cell>
          <cell r="Q127">
            <v>68</v>
          </cell>
          <cell r="R127" t="str">
            <v>NEW</v>
          </cell>
          <cell r="S127">
            <v>401921.51</v>
          </cell>
          <cell r="T127">
            <v>39677.160000000003</v>
          </cell>
          <cell r="U127">
            <v>33772.879999999997</v>
          </cell>
          <cell r="V127">
            <v>0.85119197039304206</v>
          </cell>
          <cell r="W127">
            <v>45525.632638888892</v>
          </cell>
          <cell r="X127">
            <v>45531.447916666664</v>
          </cell>
          <cell r="Y127">
            <v>45532</v>
          </cell>
          <cell r="Z127">
            <v>45724</v>
          </cell>
          <cell r="AA127">
            <v>45724</v>
          </cell>
          <cell r="AB127"/>
          <cell r="AC127">
            <v>198.36736111110804</v>
          </cell>
          <cell r="AD127">
            <v>192.55208333333576</v>
          </cell>
          <cell r="AE127">
            <v>-45724</v>
          </cell>
          <cell r="AF127">
            <v>45544.93301911703</v>
          </cell>
          <cell r="AG127">
            <v>45553.879787177866</v>
          </cell>
          <cell r="AH127">
            <v>45575.632638888892</v>
          </cell>
          <cell r="AI127">
            <v>6.6714342675474949</v>
          </cell>
          <cell r="AJ127">
            <v>-762.06666666666672</v>
          </cell>
          <cell r="AK127">
            <v>23</v>
          </cell>
          <cell r="AL127">
            <v>34</v>
          </cell>
          <cell r="AM127">
            <v>22.300380228136884</v>
          </cell>
          <cell r="AN127">
            <v>28.247148288973385</v>
          </cell>
          <cell r="AO127">
            <v>19.300380228136884</v>
          </cell>
          <cell r="AP127">
            <v>60</v>
          </cell>
          <cell r="AQ127">
            <v>57</v>
          </cell>
          <cell r="AR127">
            <v>52</v>
          </cell>
          <cell r="AS127">
            <v>45784</v>
          </cell>
          <cell r="AT127">
            <v>160</v>
          </cell>
          <cell r="AU127"/>
          <cell r="AV127"/>
          <cell r="AW127"/>
          <cell r="AX127"/>
          <cell r="AY127"/>
          <cell r="AZ127"/>
          <cell r="BA127"/>
          <cell r="BB127"/>
          <cell r="BC127" t="str">
            <v>FOR AUDIT</v>
          </cell>
          <cell r="BD127" t="str">
            <v>PARTIALLY BILLED</v>
          </cell>
          <cell r="BE127">
            <v>45739</v>
          </cell>
          <cell r="BF127">
            <v>-68</v>
          </cell>
          <cell r="BG127">
            <v>45680</v>
          </cell>
          <cell r="BH127">
            <v>45671</v>
          </cell>
          <cell r="BI127"/>
        </row>
        <row r="128">
          <cell r="E128" t="str">
            <v>R23165916</v>
          </cell>
          <cell r="F128" t="str">
            <v>POKAAN ALIREZA LUMBAYA</v>
          </cell>
          <cell r="G128" t="str">
            <v>JOLO, MAHARLIKA VILL, TAGUIG CITY</v>
          </cell>
          <cell r="H128" t="str">
            <v>TAGUIG CITY</v>
          </cell>
          <cell r="I128" t="str">
            <v>PARAÑAQUE</v>
          </cell>
          <cell r="J128" t="str">
            <v>for sched of pole erection</v>
          </cell>
          <cell r="K128" t="str">
            <v>W/O ISSUE</v>
          </cell>
          <cell r="L128" t="str">
            <v>VJC</v>
          </cell>
          <cell r="M128" t="str">
            <v>FCOMP</v>
          </cell>
          <cell r="N128" t="str">
            <v>Jenneth Madrid</v>
          </cell>
          <cell r="O128">
            <v>27.2133</v>
          </cell>
          <cell r="P128">
            <v>104.1</v>
          </cell>
          <cell r="Q128">
            <v>0</v>
          </cell>
          <cell r="R128" t="str">
            <v>RELOC</v>
          </cell>
          <cell r="S128">
            <v>137707.32</v>
          </cell>
          <cell r="T128">
            <v>21914.3</v>
          </cell>
          <cell r="U128"/>
          <cell r="V128">
            <v>0</v>
          </cell>
          <cell r="W128">
            <v>45526.613194444442</v>
          </cell>
          <cell r="X128">
            <v>45534.5625</v>
          </cell>
          <cell r="Y128">
            <v>45531</v>
          </cell>
          <cell r="Z128">
            <v>45733</v>
          </cell>
          <cell r="AA128">
            <v>45733</v>
          </cell>
          <cell r="AB128"/>
          <cell r="AC128">
            <v>206.38680555555766</v>
          </cell>
          <cell r="AD128">
            <v>198.4375</v>
          </cell>
          <cell r="AE128">
            <v>-45733</v>
          </cell>
          <cell r="AF128">
            <v>45547.820090996167</v>
          </cell>
          <cell r="AG128">
            <v>45557.27526340996</v>
          </cell>
          <cell r="AH128">
            <v>45576.613194444442</v>
          </cell>
          <cell r="AI128">
            <v>6.3944629926401415</v>
          </cell>
          <cell r="AJ128">
            <v>-762.2166666666667</v>
          </cell>
          <cell r="AK128">
            <v>26</v>
          </cell>
          <cell r="AL128">
            <v>36</v>
          </cell>
          <cell r="AM128">
            <v>24.206896551724139</v>
          </cell>
          <cell r="AN128">
            <v>30.662068965517239</v>
          </cell>
          <cell r="AO128">
            <v>21.206896551724139</v>
          </cell>
          <cell r="AP128">
            <v>60</v>
          </cell>
          <cell r="AQ128">
            <v>57</v>
          </cell>
          <cell r="AR128">
            <v>52</v>
          </cell>
          <cell r="AS128">
            <v>45793</v>
          </cell>
          <cell r="AT128">
            <v>151</v>
          </cell>
          <cell r="AU128"/>
          <cell r="AV128"/>
          <cell r="AW128"/>
          <cell r="AX128"/>
          <cell r="AY128"/>
          <cell r="AZ128"/>
          <cell r="BA128"/>
          <cell r="BB128"/>
          <cell r="BC128" t="str">
            <v>FOR AUDIT</v>
          </cell>
          <cell r="BD128"/>
          <cell r="BE128">
            <v>45748</v>
          </cell>
          <cell r="BF128">
            <v>108</v>
          </cell>
          <cell r="BG128">
            <v>45733</v>
          </cell>
          <cell r="BH128">
            <v>45856</v>
          </cell>
          <cell r="BI128"/>
        </row>
        <row r="129">
          <cell r="E129" t="str">
            <v>R22419641</v>
          </cell>
          <cell r="F129" t="str">
            <v>ONOFRE, CORAZON VILLA,</v>
          </cell>
          <cell r="G129" t="str">
            <v>GLORIA DIAZ, BF RESORT VILL, LAS PINAS CITY</v>
          </cell>
          <cell r="H129" t="str">
            <v>LAS PIÑAS CITY</v>
          </cell>
          <cell r="I129" t="str">
            <v>PARAÑAQUE</v>
          </cell>
          <cell r="J129" t="str">
            <v>For Schedule PAI :sadang:done digging and pole erection</v>
          </cell>
          <cell r="K129" t="str">
            <v xml:space="preserve">Drainage Diversion </v>
          </cell>
          <cell r="L129" t="str">
            <v>ECOM</v>
          </cell>
          <cell r="M129" t="str">
            <v>FCOMP</v>
          </cell>
          <cell r="N129" t="str">
            <v>Ronilo Gange Jr.</v>
          </cell>
          <cell r="O129">
            <v>153.46879999999999</v>
          </cell>
          <cell r="P129">
            <v>236.63</v>
          </cell>
          <cell r="Q129">
            <v>0</v>
          </cell>
          <cell r="R129" t="str">
            <v>RELOC</v>
          </cell>
          <cell r="S129">
            <v>418004.67</v>
          </cell>
          <cell r="T129">
            <v>123585.18</v>
          </cell>
          <cell r="U129"/>
          <cell r="V129">
            <v>0</v>
          </cell>
          <cell r="W129">
            <v>45526.617361111108</v>
          </cell>
          <cell r="X129">
            <v>45534.559027777781</v>
          </cell>
          <cell r="Y129">
            <v>45532</v>
          </cell>
          <cell r="Z129"/>
          <cell r="AA129">
            <v>45869</v>
          </cell>
          <cell r="AB129"/>
          <cell r="AC129">
            <v>342.38263888889196</v>
          </cell>
          <cell r="AD129">
            <v>334.44097222221899</v>
          </cell>
          <cell r="AE129">
            <v>-45869</v>
          </cell>
          <cell r="AF129">
            <v>45548.485782163742</v>
          </cell>
          <cell r="AG129">
            <v>45558.117361111108</v>
          </cell>
          <cell r="AH129">
            <v>45576.617361111108</v>
          </cell>
          <cell r="AI129">
            <v>10.325825617284043</v>
          </cell>
          <cell r="AJ129">
            <v>-764.48333333333335</v>
          </cell>
          <cell r="AK129">
            <v>28</v>
          </cell>
          <cell r="AL129">
            <v>36</v>
          </cell>
          <cell r="AM129">
            <v>24.868421052631579</v>
          </cell>
          <cell r="AN129">
            <v>31.499999999999996</v>
          </cell>
          <cell r="AO129">
            <v>21.868421052631579</v>
          </cell>
          <cell r="AP129">
            <v>60</v>
          </cell>
          <cell r="AQ129">
            <v>57</v>
          </cell>
          <cell r="AR129">
            <v>52</v>
          </cell>
          <cell r="AS129">
            <v>45929</v>
          </cell>
          <cell r="AT129">
            <v>15</v>
          </cell>
          <cell r="AU129"/>
          <cell r="AV129"/>
          <cell r="AW129"/>
          <cell r="AX129"/>
          <cell r="AY129"/>
          <cell r="AZ129"/>
          <cell r="BA129"/>
          <cell r="BB129"/>
          <cell r="BC129" t="str">
            <v>NO COC</v>
          </cell>
          <cell r="BD129"/>
          <cell r="BE129">
            <v>45884</v>
          </cell>
          <cell r="BF129" t="e">
            <v>#VALUE!</v>
          </cell>
          <cell r="BG129"/>
          <cell r="BH129"/>
          <cell r="BI129"/>
        </row>
        <row r="130">
          <cell r="E130" t="str">
            <v>P2407173485</v>
          </cell>
          <cell r="F130" t="str">
            <v>RELOCATION OF POLE AFFECTED BY ROAD WIDENING PROJECT IN TRAMO, ALIMA, BACOOR</v>
          </cell>
          <cell r="G130" t="str">
            <v>ALIMA I ALIMA I ALIMA I BACOOR CAVITE</v>
          </cell>
          <cell r="H130" t="str">
            <v>BACOOR CITY</v>
          </cell>
          <cell r="I130" t="str">
            <v>DASMA</v>
          </cell>
          <cell r="J130" t="str">
            <v>Actual Completion on Site  (10/29/24)</v>
          </cell>
          <cell r="K130" t="str">
            <v>W/O ISSUE</v>
          </cell>
          <cell r="L130" t="str">
            <v>AVECO</v>
          </cell>
          <cell r="M130" t="str">
            <v>FCOMP</v>
          </cell>
          <cell r="N130" t="str">
            <v>Ronilo Gange Jr.</v>
          </cell>
          <cell r="O130">
            <v>2347.62914</v>
          </cell>
          <cell r="P130">
            <v>3657.11</v>
          </cell>
          <cell r="Q130">
            <v>0</v>
          </cell>
          <cell r="R130" t="str">
            <v>RELOC</v>
          </cell>
          <cell r="S130">
            <v>3380199.52</v>
          </cell>
          <cell r="T130">
            <v>1302517.3899999999</v>
          </cell>
          <cell r="U130"/>
          <cell r="V130">
            <v>0</v>
          </cell>
          <cell r="W130">
            <v>45532.332638888889</v>
          </cell>
          <cell r="X130">
            <v>45538.280555555553</v>
          </cell>
          <cell r="Y130">
            <v>45539</v>
          </cell>
          <cell r="Z130"/>
          <cell r="AA130">
            <v>45639</v>
          </cell>
          <cell r="AB130"/>
          <cell r="AC130">
            <v>106.66736111111095</v>
          </cell>
          <cell r="AD130">
            <v>100.71944444444671</v>
          </cell>
          <cell r="AE130">
            <v>-45639</v>
          </cell>
          <cell r="AF130">
            <v>45558.808621421638</v>
          </cell>
          <cell r="AG130">
            <v>45569.668883430371</v>
          </cell>
          <cell r="AH130">
            <v>45582.332638888889</v>
          </cell>
          <cell r="AI130">
            <v>2.7140917438271561</v>
          </cell>
          <cell r="AJ130">
            <v>-760.65</v>
          </cell>
          <cell r="AK130">
            <v>50</v>
          </cell>
          <cell r="AL130">
            <v>36</v>
          </cell>
          <cell r="AM130">
            <v>29.475982532751093</v>
          </cell>
          <cell r="AN130">
            <v>37.336244541484717</v>
          </cell>
          <cell r="AO130">
            <v>26.475982532751093</v>
          </cell>
          <cell r="AP130">
            <v>60</v>
          </cell>
          <cell r="AQ130">
            <v>57</v>
          </cell>
          <cell r="AR130">
            <v>52</v>
          </cell>
          <cell r="AS130">
            <v>45699</v>
          </cell>
          <cell r="AT130">
            <v>245</v>
          </cell>
          <cell r="AU130"/>
          <cell r="AV130"/>
          <cell r="AW130"/>
          <cell r="AX130"/>
          <cell r="AY130"/>
          <cell r="AZ130"/>
          <cell r="BA130"/>
          <cell r="BB130"/>
          <cell r="BC130" t="str">
            <v>NO COC</v>
          </cell>
          <cell r="BD130"/>
          <cell r="BE130">
            <v>45654</v>
          </cell>
          <cell r="BF130" t="e">
            <v>#VALUE!</v>
          </cell>
          <cell r="BG130"/>
          <cell r="BH130"/>
          <cell r="BI130"/>
        </row>
        <row r="131">
          <cell r="E131" t="str">
            <v>X23104092125</v>
          </cell>
          <cell r="F131" t="str">
            <v>PHILIP SIGFRID ALFARO FORTUN</v>
          </cell>
          <cell r="G131" t="str">
            <v>SAN AGUSTIN, SUSANA HTS SUBD VILL 6, MUNTINLUPA</v>
          </cell>
          <cell r="H131" t="str">
            <v>MUNTINLUPA CITY</v>
          </cell>
          <cell r="I131" t="str">
            <v>PARAÑAQUE</v>
          </cell>
          <cell r="J131" t="str">
            <v>Pole location issue,sadang:Kabit bahay na foreigner, ayaw mag pahukay…Need Po muna makipag sangguni ni sir rommel sa engr on site dun, pra sa hukay, kakain dun sa lot mismo ni owner mag huhukay, hndi na sa boundary lot, pra hndi na mkapag reklamu SI bisaya boss, Hindi boss vic, pero na resolve na ngayon Yan, Pina usod ng konti hukay pra mkaiwas lng dyn sa tubo</v>
          </cell>
          <cell r="K131" t="str">
            <v>W/  ISSUE</v>
          </cell>
          <cell r="L131" t="str">
            <v>ECOM</v>
          </cell>
          <cell r="M131" t="str">
            <v>CLOSED-CAN</v>
          </cell>
          <cell r="N131" t="str">
            <v>Ronilo Gange Jr.</v>
          </cell>
          <cell r="O131">
            <v>96.317499999999995</v>
          </cell>
          <cell r="P131" t="e">
            <v>#N/A</v>
          </cell>
          <cell r="Q131">
            <v>80</v>
          </cell>
          <cell r="R131" t="str">
            <v>NEW</v>
          </cell>
          <cell r="S131">
            <v>402375.37</v>
          </cell>
          <cell r="T131">
            <v>77586.83</v>
          </cell>
          <cell r="U131"/>
          <cell r="V131">
            <v>0</v>
          </cell>
          <cell r="W131">
            <v>45534.603472222225</v>
          </cell>
          <cell r="X131">
            <v>45541.536805555559</v>
          </cell>
          <cell r="Y131">
            <v>45539</v>
          </cell>
          <cell r="Z131"/>
          <cell r="AA131" t="str">
            <v>CLOSED-CAN</v>
          </cell>
          <cell r="AB131"/>
          <cell r="AC131" t="e">
            <v>#VALUE!</v>
          </cell>
          <cell r="AD131" t="e">
            <v>#VALUE!</v>
          </cell>
          <cell r="AE131" t="e">
            <v>#VALUE!</v>
          </cell>
          <cell r="AF131" t="e">
            <v>#N/A</v>
          </cell>
          <cell r="AG131" t="e">
            <v>#N/A</v>
          </cell>
          <cell r="AH131">
            <v>45584.603472222225</v>
          </cell>
          <cell r="AI131" t="e">
            <v>#VALUE!</v>
          </cell>
          <cell r="AJ131" t="e">
            <v>#VALUE!</v>
          </cell>
          <cell r="AK131" t="e">
            <v>#N/A</v>
          </cell>
          <cell r="AL131">
            <v>34</v>
          </cell>
          <cell r="AM131" t="e">
            <v>#N/A</v>
          </cell>
          <cell r="AN131" t="e">
            <v>#N/A</v>
          </cell>
          <cell r="AO131" t="e">
            <v>#N/A</v>
          </cell>
          <cell r="AP131">
            <v>60</v>
          </cell>
          <cell r="AQ131">
            <v>57</v>
          </cell>
          <cell r="AR131">
            <v>52</v>
          </cell>
          <cell r="AS131" t="e">
            <v>#VALUE!</v>
          </cell>
          <cell r="AT131" t="str">
            <v/>
          </cell>
          <cell r="AU131"/>
          <cell r="AV131"/>
          <cell r="AW131"/>
          <cell r="AX131"/>
          <cell r="AY131"/>
          <cell r="AZ131"/>
          <cell r="BA131"/>
          <cell r="BB131"/>
          <cell r="BC131"/>
          <cell r="BD131"/>
          <cell r="BE131" t="e">
            <v>#VALUE!</v>
          </cell>
          <cell r="BF131" t="e">
            <v>#VALUE!</v>
          </cell>
          <cell r="BG131"/>
          <cell r="BH131"/>
          <cell r="BI131"/>
        </row>
        <row r="132">
          <cell r="E132" t="str">
            <v>X24052000319</v>
          </cell>
          <cell r="F132" t="str">
            <v>CITY GOVERNMENT OF TAGUIG</v>
          </cell>
          <cell r="G132" t="str">
            <v>MAULENG CREEK , LOWER BICUTAN , TAGUIG</v>
          </cell>
          <cell r="H132" t="str">
            <v>TAGUIG CITY</v>
          </cell>
          <cell r="I132" t="str">
            <v>PARAÑAQUE</v>
          </cell>
          <cell r="J132" t="str">
            <v>On Going Digging</v>
          </cell>
          <cell r="K132" t="str">
            <v>W/O ISSUE</v>
          </cell>
          <cell r="L132" t="str">
            <v>ECOM</v>
          </cell>
          <cell r="M132" t="str">
            <v>FCOMP</v>
          </cell>
          <cell r="N132" t="str">
            <v>Ronilo Gange Jr.</v>
          </cell>
          <cell r="O132">
            <v>713.32849999999996</v>
          </cell>
          <cell r="P132">
            <v>713.33</v>
          </cell>
          <cell r="Q132">
            <v>45</v>
          </cell>
          <cell r="R132" t="str">
            <v>NEW</v>
          </cell>
          <cell r="S132">
            <v>2734702.55</v>
          </cell>
          <cell r="T132">
            <v>572539.79</v>
          </cell>
          <cell r="U132">
            <v>92159.039999999994</v>
          </cell>
          <cell r="V132">
            <v>0.16096530164305259</v>
          </cell>
          <cell r="W132">
            <v>45534.662499999999</v>
          </cell>
          <cell r="X132">
            <v>45541.520833333336</v>
          </cell>
          <cell r="Y132">
            <v>45677</v>
          </cell>
          <cell r="Z132">
            <v>45726</v>
          </cell>
          <cell r="AA132">
            <v>45721</v>
          </cell>
          <cell r="AB132"/>
          <cell r="AC132">
            <v>186.33750000000146</v>
          </cell>
          <cell r="AD132">
            <v>179.47916666666424</v>
          </cell>
          <cell r="AE132">
            <v>-45721</v>
          </cell>
          <cell r="AF132">
            <v>45559.497551546388</v>
          </cell>
          <cell r="AG132">
            <v>45569.920231958764</v>
          </cell>
          <cell r="AH132">
            <v>45584.662499999999</v>
          </cell>
          <cell r="AI132">
            <v>5.0207604166667057</v>
          </cell>
          <cell r="AJ132">
            <v>-762.01666666666665</v>
          </cell>
          <cell r="AK132">
            <v>40</v>
          </cell>
          <cell r="AL132">
            <v>36</v>
          </cell>
          <cell r="AM132">
            <v>27.835051546391753</v>
          </cell>
          <cell r="AN132">
            <v>35.257731958762882</v>
          </cell>
          <cell r="AO132">
            <v>24.835051546391753</v>
          </cell>
          <cell r="AP132">
            <v>60</v>
          </cell>
          <cell r="AQ132">
            <v>57</v>
          </cell>
          <cell r="AR132">
            <v>52</v>
          </cell>
          <cell r="AS132">
            <v>45781</v>
          </cell>
          <cell r="AT132">
            <v>163</v>
          </cell>
          <cell r="AU132"/>
          <cell r="AV132"/>
          <cell r="AW132"/>
          <cell r="AX132"/>
          <cell r="AY132"/>
          <cell r="AZ132"/>
          <cell r="BA132"/>
          <cell r="BB132"/>
          <cell r="BC132" t="str">
            <v>ON GOING MAT RETURN</v>
          </cell>
          <cell r="BD132" t="str">
            <v>PARTIALLY BILLED</v>
          </cell>
          <cell r="BE132">
            <v>45736</v>
          </cell>
          <cell r="BF132">
            <v>-10</v>
          </cell>
          <cell r="BG132">
            <v>45772</v>
          </cell>
          <cell r="BH132">
            <v>45726</v>
          </cell>
          <cell r="BI132">
            <v>45853</v>
          </cell>
        </row>
        <row r="133">
          <cell r="E133" t="str">
            <v>X24052000269</v>
          </cell>
          <cell r="F133" t="str">
            <v>CITY GOVERNMENT OF TAGUIG</v>
          </cell>
          <cell r="G133" t="str">
            <v>MAULING CREEK, PUROK 6D, TAGUIG CITY</v>
          </cell>
          <cell r="H133" t="str">
            <v>TAGUIG CITY</v>
          </cell>
          <cell r="I133" t="str">
            <v>PARAÑAQUE</v>
          </cell>
          <cell r="J133" t="str">
            <v xml:space="preserve">On Going Execution </v>
          </cell>
          <cell r="K133" t="str">
            <v>W/O ISSUE</v>
          </cell>
          <cell r="L133" t="str">
            <v>AVECO</v>
          </cell>
          <cell r="M133" t="str">
            <v>FCOMP</v>
          </cell>
          <cell r="N133" t="str">
            <v>Ronilo Gange Jr.</v>
          </cell>
          <cell r="O133">
            <v>831.79750000000001</v>
          </cell>
          <cell r="P133">
            <v>2323.61</v>
          </cell>
          <cell r="Q133">
            <v>45</v>
          </cell>
          <cell r="R133" t="str">
            <v>NEW</v>
          </cell>
          <cell r="S133">
            <v>3487719.57</v>
          </cell>
          <cell r="T133">
            <v>668695.04000000004</v>
          </cell>
          <cell r="U133"/>
          <cell r="V133">
            <v>0</v>
          </cell>
          <cell r="W133">
            <v>45534.675694444442</v>
          </cell>
          <cell r="X133">
            <v>45541.522916666669</v>
          </cell>
          <cell r="Y133">
            <v>45539</v>
          </cell>
          <cell r="Z133"/>
          <cell r="AA133">
            <v>45786</v>
          </cell>
          <cell r="AB133"/>
          <cell r="AC133">
            <v>251.32430555555766</v>
          </cell>
          <cell r="AD133">
            <v>244.47708333333139</v>
          </cell>
          <cell r="AE133">
            <v>-45786</v>
          </cell>
          <cell r="AF133">
            <v>45561.151676977192</v>
          </cell>
          <cell r="AG133">
            <v>45572.011938985925</v>
          </cell>
          <cell r="AH133">
            <v>45584.675694444442</v>
          </cell>
          <cell r="AI133">
            <v>6.3948073302469668</v>
          </cell>
          <cell r="AJ133">
            <v>-763.1</v>
          </cell>
          <cell r="AK133">
            <v>50</v>
          </cell>
          <cell r="AL133">
            <v>36</v>
          </cell>
          <cell r="AM133">
            <v>29.475982532751093</v>
          </cell>
          <cell r="AN133">
            <v>37.336244541484717</v>
          </cell>
          <cell r="AO133">
            <v>26.475982532751093</v>
          </cell>
          <cell r="AP133">
            <v>60</v>
          </cell>
          <cell r="AQ133">
            <v>57</v>
          </cell>
          <cell r="AR133">
            <v>52</v>
          </cell>
          <cell r="AS133">
            <v>45846</v>
          </cell>
          <cell r="AT133">
            <v>98</v>
          </cell>
          <cell r="AU133"/>
          <cell r="AV133"/>
          <cell r="AW133"/>
          <cell r="AX133"/>
          <cell r="AY133"/>
          <cell r="AZ133"/>
          <cell r="BA133"/>
          <cell r="BB133"/>
          <cell r="BC133" t="str">
            <v>NO COC</v>
          </cell>
          <cell r="BD133"/>
          <cell r="BE133">
            <v>45801</v>
          </cell>
          <cell r="BF133" t="e">
            <v>#VALUE!</v>
          </cell>
          <cell r="BG133"/>
          <cell r="BH133"/>
          <cell r="BI133"/>
        </row>
        <row r="134">
          <cell r="E134" t="str">
            <v>X24041115574</v>
          </cell>
          <cell r="F134" t="str">
            <v>DITO TELECOMMUNITY CORPORATION</v>
          </cell>
          <cell r="G134" t="str">
            <v>GULAMAN, STO. NINO, TAGUIG CITY</v>
          </cell>
          <cell r="H134" t="str">
            <v>PARAÑAQUE CITY</v>
          </cell>
          <cell r="I134" t="str">
            <v>PARAÑAQUE</v>
          </cell>
          <cell r="J134" t="str">
            <v>3rd party refusal; for survey on 10/29 with design, PROW, and BC</v>
          </cell>
          <cell r="K134" t="str">
            <v>W/ ISSUE</v>
          </cell>
          <cell r="L134" t="str">
            <v>VJC</v>
          </cell>
          <cell r="M134" t="str">
            <v>CLOSED-CAN</v>
          </cell>
          <cell r="N134" t="str">
            <v>Jenneth Madrid</v>
          </cell>
          <cell r="O134">
            <v>106.5369</v>
          </cell>
          <cell r="P134" t="e">
            <v>#N/A</v>
          </cell>
          <cell r="Q134">
            <v>20</v>
          </cell>
          <cell r="R134" t="str">
            <v>NEW</v>
          </cell>
          <cell r="S134">
            <v>364183.84</v>
          </cell>
          <cell r="T134">
            <v>85791.63</v>
          </cell>
          <cell r="U134"/>
          <cell r="V134">
            <v>0</v>
          </cell>
          <cell r="W134">
            <v>45537.420138888891</v>
          </cell>
          <cell r="X134">
            <v>45544.552083333336</v>
          </cell>
          <cell r="Y134">
            <v>45542</v>
          </cell>
          <cell r="Z134"/>
          <cell r="AA134" t="str">
            <v>CLOSED-CAN</v>
          </cell>
          <cell r="AB134"/>
          <cell r="AC134" t="e">
            <v>#VALUE!</v>
          </cell>
          <cell r="AD134" t="e">
            <v>#VALUE!</v>
          </cell>
          <cell r="AE134" t="e">
            <v>#VALUE!</v>
          </cell>
          <cell r="AF134" t="e">
            <v>#N/A</v>
          </cell>
          <cell r="AG134" t="e">
            <v>#N/A</v>
          </cell>
          <cell r="AH134">
            <v>45587.420138888891</v>
          </cell>
          <cell r="AI134" t="e">
            <v>#VALUE!</v>
          </cell>
          <cell r="AJ134" t="e">
            <v>#VALUE!</v>
          </cell>
          <cell r="AK134" t="e">
            <v>#N/A</v>
          </cell>
          <cell r="AL134">
            <v>36</v>
          </cell>
          <cell r="AM134" t="e">
            <v>#N/A</v>
          </cell>
          <cell r="AN134" t="e">
            <v>#N/A</v>
          </cell>
          <cell r="AO134" t="e">
            <v>#N/A</v>
          </cell>
          <cell r="AP134">
            <v>60</v>
          </cell>
          <cell r="AQ134">
            <v>57</v>
          </cell>
          <cell r="AR134">
            <v>52</v>
          </cell>
          <cell r="AS134" t="e">
            <v>#VALUE!</v>
          </cell>
          <cell r="AT134" t="str">
            <v/>
          </cell>
          <cell r="AU134"/>
          <cell r="AV134"/>
          <cell r="AW134"/>
          <cell r="AX134"/>
          <cell r="AY134"/>
          <cell r="AZ134"/>
          <cell r="BA134"/>
          <cell r="BB134"/>
          <cell r="BC134"/>
          <cell r="BD134"/>
          <cell r="BE134" t="e">
            <v>#VALUE!</v>
          </cell>
          <cell r="BF134" t="e">
            <v>#VALUE!</v>
          </cell>
          <cell r="BG134"/>
          <cell r="BH134"/>
          <cell r="BI134"/>
        </row>
        <row r="135">
          <cell r="E135" t="str">
            <v>R23301679</v>
          </cell>
          <cell r="F135" t="str">
            <v>JAVIER, ROSALINA</v>
          </cell>
          <cell r="G135" t="str">
            <v>GENESIS, VILLANUEVA SUBD, BACOOR</v>
          </cell>
          <cell r="H135" t="str">
            <v>BACOOR CITY</v>
          </cell>
          <cell r="I135" t="str">
            <v>DASMA</v>
          </cell>
          <cell r="J135"/>
          <cell r="K135"/>
          <cell r="L135" t="str">
            <v>POWERHOUSE</v>
          </cell>
          <cell r="M135" t="str">
            <v>SCHED</v>
          </cell>
          <cell r="N135" t="str">
            <v>Isan Carlo Lazaro</v>
          </cell>
          <cell r="O135">
            <v>16.934100000000001</v>
          </cell>
          <cell r="P135">
            <v>16.93</v>
          </cell>
          <cell r="Q135">
            <v>0</v>
          </cell>
          <cell r="R135" t="str">
            <v>RELOC</v>
          </cell>
          <cell r="S135">
            <v>30613.7</v>
          </cell>
          <cell r="T135">
            <v>13636.79</v>
          </cell>
          <cell r="U135"/>
          <cell r="V135">
            <v>0</v>
          </cell>
          <cell r="W135">
            <v>45538.404166666667</v>
          </cell>
          <cell r="X135">
            <v>45544.558333333334</v>
          </cell>
          <cell r="Y135">
            <v>45542</v>
          </cell>
          <cell r="Z135"/>
          <cell r="AA135"/>
          <cell r="AB135"/>
          <cell r="AC135">
            <v>-45538.404166666667</v>
          </cell>
          <cell r="AD135">
            <v>-45544.558333333334</v>
          </cell>
          <cell r="AE135">
            <v>0</v>
          </cell>
          <cell r="AF135">
            <v>45557.178360215054</v>
          </cell>
          <cell r="AG135">
            <v>45565.984811827955</v>
          </cell>
          <cell r="AH135">
            <v>45588.404166666667</v>
          </cell>
          <cell r="AI135">
            <v>-1568.5450324074072</v>
          </cell>
          <cell r="AJ135">
            <v>0</v>
          </cell>
          <cell r="AK135">
            <v>20</v>
          </cell>
          <cell r="AL135">
            <v>36</v>
          </cell>
          <cell r="AM135">
            <v>21.774193548387096</v>
          </cell>
          <cell r="AN135">
            <v>27.58064516129032</v>
          </cell>
          <cell r="AO135">
            <v>18.774193548387096</v>
          </cell>
          <cell r="AP135">
            <v>60</v>
          </cell>
          <cell r="AQ135">
            <v>57</v>
          </cell>
          <cell r="AR135">
            <v>52</v>
          </cell>
          <cell r="AS135">
            <v>60</v>
          </cell>
          <cell r="AT135">
            <v>45884</v>
          </cell>
          <cell r="AU135"/>
          <cell r="AV135"/>
          <cell r="AW135"/>
          <cell r="AX135"/>
          <cell r="AY135"/>
          <cell r="AZ135"/>
          <cell r="BA135"/>
          <cell r="BB135"/>
          <cell r="BC135"/>
          <cell r="BD135"/>
          <cell r="BE135">
            <v>15</v>
          </cell>
          <cell r="BF135">
            <v>0</v>
          </cell>
          <cell r="BG135"/>
          <cell r="BH135"/>
          <cell r="BI135"/>
        </row>
        <row r="136">
          <cell r="E136" t="str">
            <v>X24062117779</v>
          </cell>
          <cell r="F136" t="str">
            <v>CITY GOVERNMENT OF PARAÑAQUE</v>
          </cell>
          <cell r="G136" t="str">
            <v>BENIGNO AQUINO SR., BF HOMES, PARANAQUE</v>
          </cell>
          <cell r="H136" t="str">
            <v>MUNTINLUPA CITY</v>
          </cell>
          <cell r="I136" t="str">
            <v>PARAÑAQUE</v>
          </cell>
          <cell r="J136" t="str">
            <v>For scheduling</v>
          </cell>
          <cell r="K136" t="str">
            <v>W/ ISSUE</v>
          </cell>
          <cell r="L136" t="str">
            <v>CHALLENGER</v>
          </cell>
          <cell r="M136" t="str">
            <v>FCOMP</v>
          </cell>
          <cell r="N136" t="str">
            <v>Isan Carlo Lazaro</v>
          </cell>
          <cell r="O136">
            <v>64.684200000000004</v>
          </cell>
          <cell r="P136">
            <v>64.680000000000007</v>
          </cell>
          <cell r="Q136">
            <v>44</v>
          </cell>
          <cell r="R136" t="str">
            <v>MODIFICATION</v>
          </cell>
          <cell r="S136">
            <v>375766.47</v>
          </cell>
          <cell r="T136">
            <v>52088.52</v>
          </cell>
          <cell r="U136"/>
          <cell r="V136">
            <v>0</v>
          </cell>
          <cell r="W136">
            <v>45541.28125</v>
          </cell>
          <cell r="X136">
            <v>45547.62777777778</v>
          </cell>
          <cell r="Y136">
            <v>45542</v>
          </cell>
          <cell r="Z136"/>
          <cell r="AA136">
            <v>45751</v>
          </cell>
          <cell r="AB136"/>
          <cell r="AC136">
            <v>209.71875</v>
          </cell>
          <cell r="AD136">
            <v>203.37222222222044</v>
          </cell>
          <cell r="AE136">
            <v>-45751</v>
          </cell>
          <cell r="AF136">
            <v>45561.366751858739</v>
          </cell>
          <cell r="AG136">
            <v>45570.522885687729</v>
          </cell>
          <cell r="AH136">
            <v>45591.28125</v>
          </cell>
          <cell r="AI136">
            <v>6.8133265398550718</v>
          </cell>
          <cell r="AJ136">
            <v>-762.51666666666665</v>
          </cell>
          <cell r="AK136">
            <v>23</v>
          </cell>
          <cell r="AL136">
            <v>36</v>
          </cell>
          <cell r="AM136">
            <v>23.085501858736059</v>
          </cell>
          <cell r="AN136">
            <v>29.241635687732341</v>
          </cell>
          <cell r="AO136">
            <v>20.085501858736059</v>
          </cell>
          <cell r="AP136">
            <v>60</v>
          </cell>
          <cell r="AQ136">
            <v>57</v>
          </cell>
          <cell r="AR136">
            <v>52</v>
          </cell>
          <cell r="AS136">
            <v>45811</v>
          </cell>
          <cell r="AT136">
            <v>133</v>
          </cell>
          <cell r="AU136"/>
          <cell r="AV136"/>
          <cell r="AW136"/>
          <cell r="AX136"/>
          <cell r="AY136"/>
          <cell r="AZ136"/>
          <cell r="BA136"/>
          <cell r="BB136"/>
          <cell r="BC136" t="str">
            <v>FOR AUDIT</v>
          </cell>
          <cell r="BD136"/>
          <cell r="BE136">
            <v>45766</v>
          </cell>
          <cell r="BF136">
            <v>20</v>
          </cell>
          <cell r="BG136">
            <v>45761</v>
          </cell>
          <cell r="BH136">
            <v>45786</v>
          </cell>
          <cell r="BI136"/>
        </row>
        <row r="137">
          <cell r="E137" t="str">
            <v>R23563800</v>
          </cell>
          <cell r="F137" t="str">
            <v>WOODRIDGE PROPERTIES, INC.,</v>
          </cell>
          <cell r="G137" t="str">
            <v>BLOCK 4, DANAROSE RESIDENCES, BACOOR</v>
          </cell>
          <cell r="H137" t="str">
            <v>LAS PIÑAS CITY</v>
          </cell>
          <cell r="I137" t="str">
            <v>PARAÑAQUE</v>
          </cell>
          <cell r="J137" t="str">
            <v>sadang:Ito Po ay Thursday morning nka sched, pero nag aantay pdin ako ng response kung okey Kay subdivision na gumawa ng gabi mas mapapaaga execution</v>
          </cell>
          <cell r="K137"/>
          <cell r="L137" t="str">
            <v>ECOM</v>
          </cell>
          <cell r="M137" t="str">
            <v>FCOMP</v>
          </cell>
          <cell r="N137" t="str">
            <v>Ronilo Gange Jr.</v>
          </cell>
          <cell r="O137">
            <v>16.93</v>
          </cell>
          <cell r="P137">
            <v>16.93</v>
          </cell>
          <cell r="Q137">
            <v>0</v>
          </cell>
          <cell r="R137" t="str">
            <v>RELOC</v>
          </cell>
          <cell r="S137">
            <v>117785.94</v>
          </cell>
          <cell r="T137">
            <v>13633.28</v>
          </cell>
          <cell r="U137"/>
          <cell r="V137">
            <v>0</v>
          </cell>
          <cell r="W137">
            <v>45541.610405092593</v>
          </cell>
          <cell r="X137">
            <v>45547.630555555559</v>
          </cell>
          <cell r="Y137">
            <v>45547</v>
          </cell>
          <cell r="Z137"/>
          <cell r="AA137">
            <v>45777</v>
          </cell>
          <cell r="AB137"/>
          <cell r="AC137">
            <v>235.38959490740672</v>
          </cell>
          <cell r="AD137">
            <v>229.36944444444089</v>
          </cell>
          <cell r="AE137">
            <v>-45777</v>
          </cell>
          <cell r="AF137">
            <v>45560.38459864098</v>
          </cell>
          <cell r="AG137">
            <v>45569.191050253881</v>
          </cell>
          <cell r="AH137">
            <v>45591.610405092593</v>
          </cell>
          <cell r="AI137">
            <v>8.1078638245884544</v>
          </cell>
          <cell r="AJ137">
            <v>-762.95</v>
          </cell>
          <cell r="AK137">
            <v>20</v>
          </cell>
          <cell r="AL137">
            <v>36</v>
          </cell>
          <cell r="AM137">
            <v>21.774193548387096</v>
          </cell>
          <cell r="AN137">
            <v>27.58064516129032</v>
          </cell>
          <cell r="AO137">
            <v>18.774193548387096</v>
          </cell>
          <cell r="AP137">
            <v>60</v>
          </cell>
          <cell r="AQ137">
            <v>57</v>
          </cell>
          <cell r="AR137">
            <v>52</v>
          </cell>
          <cell r="AS137">
            <v>45837</v>
          </cell>
          <cell r="AT137">
            <v>107</v>
          </cell>
          <cell r="AU137"/>
          <cell r="AV137"/>
          <cell r="AW137"/>
          <cell r="AX137"/>
          <cell r="AY137"/>
          <cell r="AZ137"/>
          <cell r="BA137"/>
          <cell r="BB137"/>
          <cell r="BC137" t="str">
            <v>FOR AUDIT</v>
          </cell>
          <cell r="BD137"/>
          <cell r="BE137">
            <v>45792</v>
          </cell>
          <cell r="BF137">
            <v>12</v>
          </cell>
          <cell r="BG137">
            <v>45776</v>
          </cell>
          <cell r="BH137">
            <v>45804</v>
          </cell>
          <cell r="BI137"/>
        </row>
        <row r="138">
          <cell r="E138" t="str">
            <v>X24072759958</v>
          </cell>
          <cell r="F138" t="str">
            <v>CITY GOVERNMENT OF TAGUIG</v>
          </cell>
          <cell r="G138" t="str">
            <v>PRES. QUIRINO EXT, ZONE 6, TAGUIG CITY</v>
          </cell>
          <cell r="H138" t="str">
            <v>TAGUIG CITY</v>
          </cell>
          <cell r="I138" t="str">
            <v>PARAÑAQUE</v>
          </cell>
          <cell r="J138" t="str">
            <v>for sched of digging /  request for drainage diversion</v>
          </cell>
          <cell r="K138" t="str">
            <v>W/ ISSUE</v>
          </cell>
          <cell r="L138" t="str">
            <v>VJC</v>
          </cell>
          <cell r="M138" t="str">
            <v>FCOMP</v>
          </cell>
          <cell r="N138" t="str">
            <v>Jenneth Madrid</v>
          </cell>
          <cell r="O138">
            <v>534.45119999999997</v>
          </cell>
          <cell r="P138">
            <v>1078.79</v>
          </cell>
          <cell r="Q138">
            <v>23</v>
          </cell>
          <cell r="R138" t="str">
            <v>NEW</v>
          </cell>
          <cell r="S138">
            <v>2000088.16</v>
          </cell>
          <cell r="T138">
            <v>429627.22</v>
          </cell>
          <cell r="U138">
            <v>93509.88</v>
          </cell>
          <cell r="V138">
            <v>0.21765352763263002</v>
          </cell>
          <cell r="W138">
            <v>45545.39570601852</v>
          </cell>
          <cell r="X138">
            <v>45548.57916666667</v>
          </cell>
          <cell r="Y138">
            <v>45546</v>
          </cell>
          <cell r="Z138">
            <v>45808</v>
          </cell>
          <cell r="AA138">
            <v>45808</v>
          </cell>
          <cell r="AB138"/>
          <cell r="AC138">
            <v>262.60429398147971</v>
          </cell>
          <cell r="AD138">
            <v>259.42083333332994</v>
          </cell>
          <cell r="AE138">
            <v>-45808</v>
          </cell>
          <cell r="AF138">
            <v>45571.871688551269</v>
          </cell>
          <cell r="AG138">
            <v>45582.731950560003</v>
          </cell>
          <cell r="AH138">
            <v>45595.39570601852</v>
          </cell>
          <cell r="AI138">
            <v>6.681820369084317</v>
          </cell>
          <cell r="AJ138">
            <v>-763.4666666666667</v>
          </cell>
          <cell r="AK138">
            <v>50</v>
          </cell>
          <cell r="AL138">
            <v>36</v>
          </cell>
          <cell r="AM138">
            <v>29.475982532751093</v>
          </cell>
          <cell r="AN138">
            <v>37.336244541484717</v>
          </cell>
          <cell r="AO138">
            <v>26.475982532751093</v>
          </cell>
          <cell r="AP138">
            <v>60</v>
          </cell>
          <cell r="AQ138">
            <v>57</v>
          </cell>
          <cell r="AR138">
            <v>52</v>
          </cell>
          <cell r="AS138">
            <v>45868</v>
          </cell>
          <cell r="AT138">
            <v>76</v>
          </cell>
          <cell r="AU138"/>
          <cell r="AV138"/>
          <cell r="AW138"/>
          <cell r="AX138"/>
          <cell r="AY138"/>
          <cell r="AZ138"/>
          <cell r="BA138"/>
          <cell r="BB138"/>
          <cell r="BC138" t="str">
            <v>FOR AUDIT</v>
          </cell>
          <cell r="BD138"/>
          <cell r="BE138">
            <v>45823</v>
          </cell>
          <cell r="BF138">
            <v>43</v>
          </cell>
          <cell r="BG138">
            <v>45808</v>
          </cell>
          <cell r="BH138">
            <v>45866</v>
          </cell>
          <cell r="BI138"/>
        </row>
        <row r="139">
          <cell r="E139" t="str">
            <v>X24072692499</v>
          </cell>
          <cell r="F139" t="str">
            <v>HSL - BRAILLE COLLEGE, INC.,</v>
          </cell>
          <cell r="G139" t="str">
            <v>DURIAN, ZONE 1, TAGUIG CITY</v>
          </cell>
          <cell r="H139" t="str">
            <v>TAGUIG CITY</v>
          </cell>
          <cell r="I139" t="str">
            <v>PARAÑAQUE</v>
          </cell>
          <cell r="J139" t="str">
            <v>pole location / with existing drainage</v>
          </cell>
          <cell r="K139" t="str">
            <v>W/ ISSUE</v>
          </cell>
          <cell r="L139" t="str">
            <v>CHALLENGER</v>
          </cell>
          <cell r="M139" t="str">
            <v>FCOMP</v>
          </cell>
          <cell r="N139" t="str">
            <v>Isan Carlo Lazaro</v>
          </cell>
          <cell r="O139">
            <v>550.21709999999996</v>
          </cell>
          <cell r="P139">
            <v>550.22</v>
          </cell>
          <cell r="Q139">
            <v>136</v>
          </cell>
          <cell r="R139" t="str">
            <v>MODIFICATION</v>
          </cell>
          <cell r="S139">
            <v>2501537.66</v>
          </cell>
          <cell r="T139">
            <v>443077.47</v>
          </cell>
          <cell r="U139"/>
          <cell r="V139">
            <v>0</v>
          </cell>
          <cell r="W139">
            <v>45546.451226851852</v>
          </cell>
          <cell r="X139">
            <v>45551.607638888891</v>
          </cell>
          <cell r="Y139">
            <v>45548</v>
          </cell>
          <cell r="Z139"/>
          <cell r="AA139">
            <v>45747.425000000003</v>
          </cell>
          <cell r="AB139"/>
          <cell r="AC139">
            <v>200.97377314815094</v>
          </cell>
          <cell r="AD139">
            <v>195.8173611111124</v>
          </cell>
          <cell r="AE139">
            <v>-45747.425000000003</v>
          </cell>
          <cell r="AF139">
            <v>45568.98314174547</v>
          </cell>
          <cell r="AG139">
            <v>45578.79165238377</v>
          </cell>
          <cell r="AH139">
            <v>45596.451226851852</v>
          </cell>
          <cell r="AI139">
            <v>5.9036045862269333</v>
          </cell>
          <cell r="AJ139">
            <v>-762.45708333333334</v>
          </cell>
          <cell r="AK139">
            <v>40</v>
          </cell>
          <cell r="AL139">
            <v>32</v>
          </cell>
          <cell r="AM139">
            <v>25.531914893617024</v>
          </cell>
          <cell r="AN139">
            <v>32.340425531914896</v>
          </cell>
          <cell r="AO139">
            <v>22.531914893617024</v>
          </cell>
          <cell r="AP139">
            <v>60</v>
          </cell>
          <cell r="AQ139">
            <v>57</v>
          </cell>
          <cell r="AR139">
            <v>52</v>
          </cell>
          <cell r="AS139">
            <v>45807.425000000003</v>
          </cell>
          <cell r="AT139">
            <v>136.57499999999709</v>
          </cell>
          <cell r="AU139"/>
          <cell r="AV139"/>
          <cell r="AW139"/>
          <cell r="AX139"/>
          <cell r="AY139"/>
          <cell r="AZ139"/>
          <cell r="BA139"/>
          <cell r="BB139"/>
          <cell r="BC139" t="str">
            <v>ON GOING MAT RETURN</v>
          </cell>
          <cell r="BD139"/>
          <cell r="BE139">
            <v>45762.425000000003</v>
          </cell>
          <cell r="BF139">
            <v>0.57499999999708962</v>
          </cell>
          <cell r="BG139">
            <v>45747</v>
          </cell>
          <cell r="BH139">
            <v>45763</v>
          </cell>
          <cell r="BI139">
            <v>45824</v>
          </cell>
        </row>
        <row r="140">
          <cell r="E140" t="str">
            <v>X24030736106</v>
          </cell>
          <cell r="F140" t="str">
            <v>ALFRED REYES FRANCIA</v>
          </cell>
          <cell r="G140" t="str">
            <v>BLOCK 29, SOLVIENTO VILLAS PH 3, BACOOR</v>
          </cell>
          <cell r="H140" t="str">
            <v>BACOOR CITY</v>
          </cell>
          <cell r="I140" t="str">
            <v>DASMA</v>
          </cell>
          <cell r="J140" t="str">
            <v xml:space="preserve">On Going Execution 
SOLVIENTO VILLAS Projects  </v>
          </cell>
          <cell r="K140" t="str">
            <v>W/O ISSUE</v>
          </cell>
          <cell r="L140" t="str">
            <v>AVECO</v>
          </cell>
          <cell r="M140" t="str">
            <v>FCOMP</v>
          </cell>
          <cell r="N140" t="str">
            <v>Ronilo Gange Jr.</v>
          </cell>
          <cell r="O140">
            <v>262.64100000000002</v>
          </cell>
          <cell r="P140">
            <v>307.04000000000002</v>
          </cell>
          <cell r="Q140">
            <v>4.5</v>
          </cell>
          <cell r="R140" t="str">
            <v>NEW</v>
          </cell>
          <cell r="S140">
            <v>840479.63</v>
          </cell>
          <cell r="T140">
            <v>211499.83</v>
          </cell>
          <cell r="U140"/>
          <cell r="V140">
            <v>0</v>
          </cell>
          <cell r="W140">
            <v>45546.704641203702</v>
          </cell>
          <cell r="X140">
            <v>45551.595833333333</v>
          </cell>
          <cell r="Y140">
            <v>45548</v>
          </cell>
          <cell r="Z140"/>
          <cell r="AA140">
            <v>45667</v>
          </cell>
          <cell r="AB140"/>
          <cell r="AC140">
            <v>120.29535879629839</v>
          </cell>
          <cell r="AD140">
            <v>115.40416666666715</v>
          </cell>
          <cell r="AE140">
            <v>-45667</v>
          </cell>
          <cell r="AF140">
            <v>45569.176339316909</v>
          </cell>
          <cell r="AG140">
            <v>45578.968792147098</v>
          </cell>
          <cell r="AH140">
            <v>45596.704641203702</v>
          </cell>
          <cell r="AI140">
            <v>3.5420300090021186</v>
          </cell>
          <cell r="AJ140">
            <v>-761.11666666666667</v>
          </cell>
          <cell r="AK140">
            <v>30</v>
          </cell>
          <cell r="AL140">
            <v>36</v>
          </cell>
          <cell r="AM140">
            <v>25.471698113207545</v>
          </cell>
          <cell r="AN140">
            <v>32.264150943396224</v>
          </cell>
          <cell r="AO140">
            <v>22.471698113207545</v>
          </cell>
          <cell r="AP140">
            <v>60</v>
          </cell>
          <cell r="AQ140">
            <v>57</v>
          </cell>
          <cell r="AR140">
            <v>52</v>
          </cell>
          <cell r="AS140">
            <v>45727</v>
          </cell>
          <cell r="AT140">
            <v>217</v>
          </cell>
          <cell r="AU140"/>
          <cell r="AV140"/>
          <cell r="AW140"/>
          <cell r="AX140"/>
          <cell r="AY140"/>
          <cell r="AZ140"/>
          <cell r="BA140"/>
          <cell r="BB140"/>
          <cell r="BC140" t="str">
            <v>NO COC</v>
          </cell>
          <cell r="BD140"/>
          <cell r="BE140">
            <v>45682</v>
          </cell>
          <cell r="BF140" t="e">
            <v>#VALUE!</v>
          </cell>
          <cell r="BG140"/>
          <cell r="BH140"/>
          <cell r="BI140"/>
        </row>
        <row r="141">
          <cell r="E141" t="str">
            <v>X24030736254</v>
          </cell>
          <cell r="F141" t="str">
            <v>NEW PACIFIC RESOURCES MANAGEME</v>
          </cell>
          <cell r="G141" t="str">
            <v>BLOCK 36, SOLVIENTO VILLAS PH 3, BACOOR</v>
          </cell>
          <cell r="H141" t="str">
            <v>BACOOR CITY</v>
          </cell>
          <cell r="I141" t="str">
            <v>DASMA</v>
          </cell>
          <cell r="J141" t="str">
            <v xml:space="preserve">On Going Execution 
SOLVIENTO VILLAS Projects  </v>
          </cell>
          <cell r="K141" t="str">
            <v>W/O ISSUE</v>
          </cell>
          <cell r="L141" t="str">
            <v>AVECO</v>
          </cell>
          <cell r="M141" t="str">
            <v>TECO</v>
          </cell>
          <cell r="N141" t="str">
            <v>Ronilo Gange Jr.</v>
          </cell>
          <cell r="O141">
            <v>954.85059999999999</v>
          </cell>
          <cell r="P141">
            <v>1314.55</v>
          </cell>
          <cell r="Q141">
            <v>295.5</v>
          </cell>
          <cell r="R141" t="str">
            <v>NEW</v>
          </cell>
          <cell r="S141">
            <v>3368500.83</v>
          </cell>
          <cell r="T141">
            <v>768924.13</v>
          </cell>
          <cell r="U141">
            <v>808259.64</v>
          </cell>
          <cell r="V141">
            <v>1.0511565555889111</v>
          </cell>
          <cell r="W141">
            <v>45546.933831018519</v>
          </cell>
          <cell r="X141">
            <v>45551.602083333331</v>
          </cell>
          <cell r="Y141">
            <v>45548</v>
          </cell>
          <cell r="Z141">
            <v>45667</v>
          </cell>
          <cell r="AA141">
            <v>45667</v>
          </cell>
          <cell r="AB141">
            <v>45838.552083333336</v>
          </cell>
          <cell r="AC141">
            <v>120.06616898148059</v>
          </cell>
          <cell r="AD141">
            <v>115.39791666666861</v>
          </cell>
          <cell r="AE141">
            <v>171.55208333333576</v>
          </cell>
          <cell r="AF141">
            <v>45569.502012836703</v>
          </cell>
          <cell r="AG141">
            <v>45579.32019465488</v>
          </cell>
          <cell r="AH141">
            <v>45596.933831018519</v>
          </cell>
          <cell r="AI141">
            <v>3.5219409567900968</v>
          </cell>
          <cell r="AJ141">
            <v>2.8592013888889292</v>
          </cell>
          <cell r="AK141">
            <v>50</v>
          </cell>
          <cell r="AL141">
            <v>30</v>
          </cell>
          <cell r="AM141">
            <v>25.56818181818182</v>
          </cell>
          <cell r="AN141">
            <v>32.38636363636364</v>
          </cell>
          <cell r="AO141">
            <v>22.56818181818182</v>
          </cell>
          <cell r="AP141">
            <v>60</v>
          </cell>
          <cell r="AQ141">
            <v>57</v>
          </cell>
          <cell r="AR141">
            <v>52</v>
          </cell>
          <cell r="AS141">
            <v>45727</v>
          </cell>
          <cell r="AT141">
            <v>217</v>
          </cell>
          <cell r="AU141"/>
          <cell r="AV141"/>
          <cell r="AW141"/>
          <cell r="AX141"/>
          <cell r="AY141"/>
          <cell r="AZ141"/>
          <cell r="BA141"/>
          <cell r="BB141"/>
          <cell r="BC141" t="str">
            <v>PAID</v>
          </cell>
          <cell r="BD141"/>
          <cell r="BE141">
            <v>45682</v>
          </cell>
          <cell r="BF141">
            <v>10</v>
          </cell>
          <cell r="BG141">
            <v>45667</v>
          </cell>
          <cell r="BH141">
            <v>45692</v>
          </cell>
          <cell r="BI141">
            <v>45814</v>
          </cell>
        </row>
        <row r="142">
          <cell r="E142" t="str">
            <v>X24072590693</v>
          </cell>
          <cell r="F142" t="str">
            <v>HARD DISCOUNT PHILIPPINES, INC.</v>
          </cell>
          <cell r="G142" t="str">
            <v>HOLY FAMILY AVE, HOLY FAMILY VILL, TAGUIG CITY</v>
          </cell>
          <cell r="H142" t="str">
            <v>TAGUIG CITY</v>
          </cell>
          <cell r="I142" t="str">
            <v>PARAÑAQUE</v>
          </cell>
          <cell r="J142" t="str">
            <v>waiting for schedule, crew diverted to NAIA</v>
          </cell>
          <cell r="K142" t="str">
            <v>W/O ISSUE</v>
          </cell>
          <cell r="L142" t="str">
            <v>CHALLENGER</v>
          </cell>
          <cell r="M142" t="str">
            <v>FCOMP</v>
          </cell>
          <cell r="N142" t="str">
            <v>Isan Carlo Lazaro</v>
          </cell>
          <cell r="O142">
            <v>34.987000000000002</v>
          </cell>
          <cell r="P142">
            <v>34.99</v>
          </cell>
          <cell r="Q142">
            <v>19</v>
          </cell>
          <cell r="R142" t="str">
            <v>NEW</v>
          </cell>
          <cell r="S142">
            <v>278461.53999999998</v>
          </cell>
          <cell r="T142">
            <v>28174.13</v>
          </cell>
          <cell r="U142"/>
          <cell r="V142">
            <v>0</v>
          </cell>
          <cell r="W142">
            <v>45547.618750000001</v>
          </cell>
          <cell r="X142">
            <v>45552.613888888889</v>
          </cell>
          <cell r="Y142">
            <v>45552</v>
          </cell>
          <cell r="Z142"/>
          <cell r="AA142">
            <v>45681</v>
          </cell>
          <cell r="AB142"/>
          <cell r="AC142">
            <v>133.38124999999854</v>
          </cell>
          <cell r="AD142">
            <v>128.38611111111095</v>
          </cell>
          <cell r="AE142">
            <v>-45681</v>
          </cell>
          <cell r="AF142">
            <v>45566.392943548388</v>
          </cell>
          <cell r="AG142">
            <v>45575.199395161289</v>
          </cell>
          <cell r="AH142">
            <v>45597.618750000001</v>
          </cell>
          <cell r="AI142">
            <v>4.5942430555555056</v>
          </cell>
          <cell r="AJ142">
            <v>-761.35</v>
          </cell>
          <cell r="AK142">
            <v>20</v>
          </cell>
          <cell r="AL142">
            <v>36</v>
          </cell>
          <cell r="AM142">
            <v>21.774193548387096</v>
          </cell>
          <cell r="AN142">
            <v>27.58064516129032</v>
          </cell>
          <cell r="AO142">
            <v>18.774193548387096</v>
          </cell>
          <cell r="AP142">
            <v>60</v>
          </cell>
          <cell r="AQ142">
            <v>57</v>
          </cell>
          <cell r="AR142">
            <v>52</v>
          </cell>
          <cell r="AS142">
            <v>45741</v>
          </cell>
          <cell r="AT142">
            <v>203</v>
          </cell>
          <cell r="AU142"/>
          <cell r="AV142"/>
          <cell r="AW142"/>
          <cell r="AX142"/>
          <cell r="AY142"/>
          <cell r="AZ142"/>
          <cell r="BA142"/>
          <cell r="BB142"/>
          <cell r="BC142" t="str">
            <v>ON GOING MAT RETURN</v>
          </cell>
          <cell r="BD142"/>
          <cell r="BE142">
            <v>45696</v>
          </cell>
          <cell r="BF142">
            <v>41</v>
          </cell>
          <cell r="BG142">
            <v>45681</v>
          </cell>
          <cell r="BH142">
            <v>45737</v>
          </cell>
          <cell r="BI142">
            <v>45798</v>
          </cell>
        </row>
        <row r="143">
          <cell r="E143" t="str">
            <v>X24030695765</v>
          </cell>
          <cell r="F143" t="str">
            <v>MITHCAH BIBLE BAPTIST CHURCH INC.</v>
          </cell>
          <cell r="G143" t="str">
            <v>ST. CECILLE, FATIMA SUBD, LAS PINAS CITY</v>
          </cell>
          <cell r="H143" t="str">
            <v>LAS PIÑAS CITY</v>
          </cell>
          <cell r="I143" t="str">
            <v>PARAÑAQUE</v>
          </cell>
          <cell r="J143" t="str">
            <v>pole location issue</v>
          </cell>
          <cell r="K143" t="str">
            <v>W/ ISSUE</v>
          </cell>
          <cell r="L143" t="str">
            <v>ECOM</v>
          </cell>
          <cell r="M143" t="str">
            <v>FCOMP</v>
          </cell>
          <cell r="N143" t="str">
            <v>Ronilo Gange Jr.</v>
          </cell>
          <cell r="O143">
            <v>66.983099999999993</v>
          </cell>
          <cell r="P143">
            <v>66.98</v>
          </cell>
          <cell r="Q143">
            <v>30</v>
          </cell>
          <cell r="R143" t="str">
            <v>NEW</v>
          </cell>
          <cell r="S143">
            <v>390162.58</v>
          </cell>
          <cell r="T143">
            <v>53940.12</v>
          </cell>
          <cell r="U143">
            <v>18124.07</v>
          </cell>
          <cell r="V143">
            <v>0.33600351649199145</v>
          </cell>
          <cell r="W143">
            <v>45551.717303240737</v>
          </cell>
          <cell r="X143">
            <v>45555.597222222219</v>
          </cell>
          <cell r="Y143">
            <v>45555</v>
          </cell>
          <cell r="Z143"/>
          <cell r="AA143">
            <v>45681</v>
          </cell>
          <cell r="AB143"/>
          <cell r="AC143">
            <v>129.28269675926276</v>
          </cell>
          <cell r="AD143">
            <v>125.40277777778101</v>
          </cell>
          <cell r="AE143">
            <v>-45681</v>
          </cell>
          <cell r="AF143">
            <v>45571.802805099476</v>
          </cell>
          <cell r="AG143">
            <v>45580.958938928467</v>
          </cell>
          <cell r="AH143">
            <v>45601.717303240737</v>
          </cell>
          <cell r="AI143">
            <v>4.2001262594494788</v>
          </cell>
          <cell r="AJ143">
            <v>-761.35</v>
          </cell>
          <cell r="AK143">
            <v>23</v>
          </cell>
          <cell r="AL143">
            <v>36</v>
          </cell>
          <cell r="AM143">
            <v>23.085501858736059</v>
          </cell>
          <cell r="AN143">
            <v>29.241635687732341</v>
          </cell>
          <cell r="AO143">
            <v>20.085501858736059</v>
          </cell>
          <cell r="AP143">
            <v>60</v>
          </cell>
          <cell r="AQ143">
            <v>57</v>
          </cell>
          <cell r="AR143">
            <v>52</v>
          </cell>
          <cell r="AS143">
            <v>45741</v>
          </cell>
          <cell r="AT143">
            <v>203</v>
          </cell>
          <cell r="AU143"/>
          <cell r="AV143"/>
          <cell r="AW143"/>
          <cell r="AX143"/>
          <cell r="AY143"/>
          <cell r="AZ143"/>
          <cell r="BA143"/>
          <cell r="BB143"/>
          <cell r="BC143" t="str">
            <v>FOR AUDIT</v>
          </cell>
          <cell r="BD143" t="str">
            <v>PARTIALLY BILLED</v>
          </cell>
          <cell r="BE143">
            <v>45696</v>
          </cell>
          <cell r="BF143">
            <v>6</v>
          </cell>
          <cell r="BG143">
            <v>45680</v>
          </cell>
          <cell r="BH143">
            <v>45702</v>
          </cell>
          <cell r="BI143"/>
        </row>
        <row r="144">
          <cell r="E144" t="str">
            <v>R23158435</v>
          </cell>
          <cell r="F144" t="str">
            <v>CROWN ASIA PROPERTIES, INC., HMB</v>
          </cell>
          <cell r="G144" t="str">
            <v>BLOCK 4, PONTICELLI, BACOOR</v>
          </cell>
          <cell r="H144" t="str">
            <v>BACOOR CITY</v>
          </cell>
          <cell r="I144" t="str">
            <v>DASMA</v>
          </cell>
          <cell r="J144" t="str">
            <v>For Update 
Truss Guy Ony</v>
          </cell>
          <cell r="K144"/>
          <cell r="L144" t="str">
            <v>AVECO</v>
          </cell>
          <cell r="M144" t="str">
            <v>SCHED</v>
          </cell>
          <cell r="N144" t="str">
            <v>Ronilo Gange Jr.</v>
          </cell>
          <cell r="O144">
            <v>18.309999999999999</v>
          </cell>
          <cell r="P144">
            <v>18.309999999999999</v>
          </cell>
          <cell r="Q144">
            <v>0</v>
          </cell>
          <cell r="R144" t="str">
            <v>RELOC</v>
          </cell>
          <cell r="S144">
            <v>41797.83</v>
          </cell>
          <cell r="T144">
            <v>14748.76</v>
          </cell>
          <cell r="U144"/>
          <cell r="V144">
            <v>0</v>
          </cell>
          <cell r="W144">
            <v>45553.64539351852</v>
          </cell>
          <cell r="X144">
            <v>45559.536805555559</v>
          </cell>
          <cell r="Y144">
            <v>45554</v>
          </cell>
          <cell r="Z144"/>
          <cell r="AA144"/>
          <cell r="AB144"/>
          <cell r="AC144">
            <v>-45553.64539351852</v>
          </cell>
          <cell r="AD144">
            <v>-45559.536805555559</v>
          </cell>
          <cell r="AE144">
            <v>0</v>
          </cell>
          <cell r="AF144">
            <v>45572.419587066906</v>
          </cell>
          <cell r="AG144">
            <v>45581.226038679808</v>
          </cell>
          <cell r="AH144">
            <v>45603.64539351852</v>
          </cell>
          <cell r="AI144">
            <v>-1569.0700079989711</v>
          </cell>
          <cell r="AJ144">
            <v>0</v>
          </cell>
          <cell r="AK144">
            <v>20</v>
          </cell>
          <cell r="AL144">
            <v>36</v>
          </cell>
          <cell r="AM144">
            <v>21.774193548387096</v>
          </cell>
          <cell r="AN144">
            <v>27.58064516129032</v>
          </cell>
          <cell r="AO144">
            <v>18.774193548387096</v>
          </cell>
          <cell r="AP144">
            <v>60</v>
          </cell>
          <cell r="AQ144">
            <v>57</v>
          </cell>
          <cell r="AR144">
            <v>52</v>
          </cell>
          <cell r="AS144">
            <v>60</v>
          </cell>
          <cell r="AT144">
            <v>45884</v>
          </cell>
          <cell r="AU144"/>
          <cell r="AV144"/>
          <cell r="AW144"/>
          <cell r="AX144"/>
          <cell r="AY144"/>
          <cell r="AZ144"/>
          <cell r="BA144"/>
          <cell r="BB144"/>
          <cell r="BC144"/>
          <cell r="BD144"/>
          <cell r="BE144">
            <v>15</v>
          </cell>
          <cell r="BF144">
            <v>0</v>
          </cell>
          <cell r="BG144"/>
          <cell r="BH144"/>
          <cell r="BI144"/>
        </row>
        <row r="145">
          <cell r="E145" t="str">
            <v>X24093584870</v>
          </cell>
          <cell r="F145" t="str">
            <v>ZENAIDA IGNACIO REYES</v>
          </cell>
          <cell r="G145" t="str">
            <v>DIMASALANG, HAGONOY, TAGUIG CITY</v>
          </cell>
          <cell r="H145" t="str">
            <v>TAGUIG CITY</v>
          </cell>
          <cell r="I145" t="str">
            <v>PARAÑAQUE</v>
          </cell>
          <cell r="J145" t="str">
            <v>EMC frame only - for sched</v>
          </cell>
          <cell r="K145" t="str">
            <v>W/O ISSUE</v>
          </cell>
          <cell r="L145" t="str">
            <v>VJC</v>
          </cell>
          <cell r="M145" t="str">
            <v>FCOMP</v>
          </cell>
          <cell r="N145" t="str">
            <v>Jenneth Madrid</v>
          </cell>
          <cell r="O145">
            <v>15.46</v>
          </cell>
          <cell r="P145">
            <v>15.46</v>
          </cell>
          <cell r="Q145">
            <v>0</v>
          </cell>
          <cell r="R145" t="str">
            <v>MODIFICATION</v>
          </cell>
          <cell r="S145">
            <v>45965.21</v>
          </cell>
          <cell r="T145">
            <v>12449.52</v>
          </cell>
          <cell r="U145"/>
          <cell r="V145">
            <v>0</v>
          </cell>
          <cell r="W145">
            <v>45553.645787037036</v>
          </cell>
          <cell r="X145">
            <v>45555.589583333334</v>
          </cell>
          <cell r="Y145">
            <v>45554</v>
          </cell>
          <cell r="Z145">
            <v>45733</v>
          </cell>
          <cell r="AA145">
            <v>45733</v>
          </cell>
          <cell r="AB145"/>
          <cell r="AC145">
            <v>179.35421296296408</v>
          </cell>
          <cell r="AD145">
            <v>177.4104166666657</v>
          </cell>
          <cell r="AE145">
            <v>-45733</v>
          </cell>
          <cell r="AF145">
            <v>45572.419980585422</v>
          </cell>
          <cell r="AG145">
            <v>45581.226432198324</v>
          </cell>
          <cell r="AH145">
            <v>45603.645787037036</v>
          </cell>
          <cell r="AI145">
            <v>6.1777562242798734</v>
          </cell>
          <cell r="AJ145">
            <v>-762.2166666666667</v>
          </cell>
          <cell r="AK145">
            <v>20</v>
          </cell>
          <cell r="AL145">
            <v>36</v>
          </cell>
          <cell r="AM145">
            <v>21.774193548387096</v>
          </cell>
          <cell r="AN145">
            <v>27.58064516129032</v>
          </cell>
          <cell r="AO145">
            <v>18.774193548387096</v>
          </cell>
          <cell r="AP145">
            <v>60</v>
          </cell>
          <cell r="AQ145">
            <v>57</v>
          </cell>
          <cell r="AR145">
            <v>52</v>
          </cell>
          <cell r="AS145">
            <v>45793</v>
          </cell>
          <cell r="AT145">
            <v>151</v>
          </cell>
          <cell r="AU145"/>
          <cell r="AV145"/>
          <cell r="AW145"/>
          <cell r="AX145"/>
          <cell r="AY145"/>
          <cell r="AZ145"/>
          <cell r="BA145"/>
          <cell r="BB145"/>
          <cell r="BC145" t="str">
            <v>FOR AUDIT</v>
          </cell>
          <cell r="BD145"/>
          <cell r="BE145">
            <v>45748</v>
          </cell>
          <cell r="BF145">
            <v>14</v>
          </cell>
          <cell r="BG145">
            <v>45733</v>
          </cell>
          <cell r="BH145">
            <v>45762</v>
          </cell>
          <cell r="BI145"/>
        </row>
        <row r="146">
          <cell r="E146" t="str">
            <v>X24020641632</v>
          </cell>
          <cell r="F146" t="str">
            <v>HENRY LAO LIM</v>
          </cell>
          <cell r="G146" t="str">
            <v>BUKIDNON, MARINA SUBD, PARANAQUE</v>
          </cell>
          <cell r="H146" t="str">
            <v>PARAÑAQUE CITY</v>
          </cell>
          <cell r="I146" t="str">
            <v>PARAÑAQUE</v>
          </cell>
          <cell r="J146" t="str">
            <v>FOLLOW UP FROM ATTY KIM HENARES</v>
          </cell>
          <cell r="K146" t="str">
            <v>W/O ISSUE</v>
          </cell>
          <cell r="L146" t="str">
            <v>POWERHOUSE</v>
          </cell>
          <cell r="M146" t="str">
            <v>FCOMP</v>
          </cell>
          <cell r="N146" t="str">
            <v>Jenneth Madrid</v>
          </cell>
          <cell r="O146">
            <v>224.01419999999999</v>
          </cell>
          <cell r="P146">
            <v>224.01</v>
          </cell>
          <cell r="Q146">
            <v>169</v>
          </cell>
          <cell r="R146" t="str">
            <v>NEW</v>
          </cell>
          <cell r="S146">
            <v>1042085.27</v>
          </cell>
          <cell r="T146">
            <v>180394.18</v>
          </cell>
          <cell r="U146"/>
          <cell r="V146">
            <v>0</v>
          </cell>
          <cell r="W146">
            <v>45553.692731481482</v>
          </cell>
          <cell r="X146">
            <v>45559.599305555559</v>
          </cell>
          <cell r="Y146">
            <v>45555</v>
          </cell>
          <cell r="Z146">
            <v>45677</v>
          </cell>
          <cell r="AA146">
            <v>45677</v>
          </cell>
          <cell r="AB146"/>
          <cell r="AC146">
            <v>123.30726851851796</v>
          </cell>
          <cell r="AD146">
            <v>117.40069444444089</v>
          </cell>
          <cell r="AE146">
            <v>-45677</v>
          </cell>
          <cell r="AF146">
            <v>45573.706430111619</v>
          </cell>
          <cell r="AG146">
            <v>45582.843416412987</v>
          </cell>
          <cell r="AH146">
            <v>45603.692731481482</v>
          </cell>
          <cell r="AI146">
            <v>4.01849580439813</v>
          </cell>
          <cell r="AJ146">
            <v>-761.2833333333333</v>
          </cell>
          <cell r="AK146">
            <v>28</v>
          </cell>
          <cell r="AL146">
            <v>32</v>
          </cell>
          <cell r="AM146">
            <v>23.013698630136989</v>
          </cell>
          <cell r="AN146">
            <v>29.150684931506852</v>
          </cell>
          <cell r="AO146">
            <v>20.013698630136989</v>
          </cell>
          <cell r="AP146">
            <v>60</v>
          </cell>
          <cell r="AQ146">
            <v>57</v>
          </cell>
          <cell r="AR146">
            <v>52</v>
          </cell>
          <cell r="AS146">
            <v>45737</v>
          </cell>
          <cell r="AT146">
            <v>207</v>
          </cell>
          <cell r="AU146"/>
          <cell r="AV146"/>
          <cell r="AW146"/>
          <cell r="AX146"/>
          <cell r="AY146"/>
          <cell r="AZ146"/>
          <cell r="BA146"/>
          <cell r="BB146"/>
          <cell r="BC146" t="str">
            <v>FOR AUDIT</v>
          </cell>
          <cell r="BD146"/>
          <cell r="BE146">
            <v>45692</v>
          </cell>
          <cell r="BF146">
            <v>174</v>
          </cell>
          <cell r="BG146">
            <v>45677</v>
          </cell>
          <cell r="BH146">
            <v>45866</v>
          </cell>
          <cell r="BI146"/>
        </row>
        <row r="147">
          <cell r="E147" t="str">
            <v>R23563727</v>
          </cell>
          <cell r="F147" t="str">
            <v>RICHFIELD PROPERTIES, INC.,</v>
          </cell>
          <cell r="G147" t="str">
            <v>BLOCK 15, LOTUS VILLAGE, BACOOR</v>
          </cell>
          <cell r="H147" t="str">
            <v>BACOOR CITY</v>
          </cell>
          <cell r="I147" t="str">
            <v>DASMA</v>
          </cell>
          <cell r="J147"/>
          <cell r="K147"/>
          <cell r="L147" t="str">
            <v>POWERHOUSE</v>
          </cell>
          <cell r="M147" t="str">
            <v>FCOMP</v>
          </cell>
          <cell r="N147" t="str">
            <v>Jenneth Madrid</v>
          </cell>
          <cell r="O147">
            <v>56.42</v>
          </cell>
          <cell r="P147">
            <v>56.42</v>
          </cell>
          <cell r="Q147">
            <v>0</v>
          </cell>
          <cell r="R147" t="str">
            <v>RELOC</v>
          </cell>
          <cell r="S147">
            <v>258338.31</v>
          </cell>
          <cell r="T147">
            <v>45433.69</v>
          </cell>
          <cell r="U147"/>
          <cell r="V147">
            <v>0</v>
          </cell>
          <cell r="W147">
            <v>45559.670127314814</v>
          </cell>
          <cell r="X147">
            <v>45565.549305555556</v>
          </cell>
          <cell r="Y147">
            <v>45563</v>
          </cell>
          <cell r="Z147"/>
          <cell r="AA147">
            <v>45735</v>
          </cell>
          <cell r="AB147"/>
          <cell r="AC147">
            <v>175.32987268518627</v>
          </cell>
          <cell r="AD147">
            <v>169.4506944444438</v>
          </cell>
          <cell r="AE147">
            <v>-45735</v>
          </cell>
          <cell r="AF147">
            <v>45579.755629173553</v>
          </cell>
          <cell r="AG147">
            <v>45588.911763002543</v>
          </cell>
          <cell r="AH147">
            <v>45609.670127314814</v>
          </cell>
          <cell r="AI147">
            <v>5.6961033517288779</v>
          </cell>
          <cell r="AJ147">
            <v>-762.25</v>
          </cell>
          <cell r="AK147">
            <v>23</v>
          </cell>
          <cell r="AL147">
            <v>36</v>
          </cell>
          <cell r="AM147">
            <v>23.085501858736059</v>
          </cell>
          <cell r="AN147">
            <v>29.241635687732341</v>
          </cell>
          <cell r="AO147">
            <v>20.085501858736059</v>
          </cell>
          <cell r="AP147">
            <v>60</v>
          </cell>
          <cell r="AQ147">
            <v>57</v>
          </cell>
          <cell r="AR147">
            <v>52</v>
          </cell>
          <cell r="AS147">
            <v>45795</v>
          </cell>
          <cell r="AT147">
            <v>149</v>
          </cell>
          <cell r="AU147"/>
          <cell r="AV147"/>
          <cell r="AW147"/>
          <cell r="AX147"/>
          <cell r="AY147"/>
          <cell r="AZ147"/>
          <cell r="BA147"/>
          <cell r="BB147"/>
          <cell r="BC147" t="str">
            <v>NO COC</v>
          </cell>
          <cell r="BD147"/>
          <cell r="BE147">
            <v>45750</v>
          </cell>
          <cell r="BF147" t="e">
            <v>#VALUE!</v>
          </cell>
          <cell r="BG147"/>
          <cell r="BH147"/>
          <cell r="BI147"/>
        </row>
        <row r="148">
          <cell r="E148" t="str">
            <v>X24010101554</v>
          </cell>
          <cell r="F148" t="str">
            <v>TOBIE INTERNATIONAL INC.</v>
          </cell>
          <cell r="G148" t="str">
            <v>EXODUS, BF HOMES MARTINVILLE SUBD, LAS PINAS CITY</v>
          </cell>
          <cell r="H148" t="str">
            <v>LAS PIÑAS CITY</v>
          </cell>
          <cell r="I148" t="str">
            <v>PARAÑAQUE</v>
          </cell>
          <cell r="J148"/>
          <cell r="K148"/>
          <cell r="L148" t="str">
            <v>ECOM</v>
          </cell>
          <cell r="M148" t="str">
            <v>FCOMP</v>
          </cell>
          <cell r="N148" t="str">
            <v>Ronilo Gange Jr.</v>
          </cell>
          <cell r="O148">
            <v>45.448</v>
          </cell>
          <cell r="P148">
            <v>45.45</v>
          </cell>
          <cell r="Q148">
            <v>75</v>
          </cell>
          <cell r="R148" t="str">
            <v>MODIFICATION</v>
          </cell>
          <cell r="S148">
            <v>367791.66</v>
          </cell>
          <cell r="T148">
            <v>36606.230000000003</v>
          </cell>
          <cell r="U148"/>
          <cell r="V148">
            <v>0</v>
          </cell>
          <cell r="W148">
            <v>45559.822523148148</v>
          </cell>
          <cell r="X148">
            <v>45565.543055555558</v>
          </cell>
          <cell r="Y148">
            <v>45566</v>
          </cell>
          <cell r="Z148"/>
          <cell r="AA148">
            <v>45773</v>
          </cell>
          <cell r="AB148"/>
          <cell r="AC148">
            <v>213.17747685185168</v>
          </cell>
          <cell r="AD148">
            <v>207.45694444444234</v>
          </cell>
          <cell r="AE148">
            <v>-45773</v>
          </cell>
          <cell r="AF148">
            <v>45577.896903313434</v>
          </cell>
          <cell r="AG148">
            <v>45586.516738024184</v>
          </cell>
          <cell r="AH148">
            <v>45609.822523148148</v>
          </cell>
          <cell r="AI148">
            <v>7.5866102056100146</v>
          </cell>
          <cell r="AJ148">
            <v>-762.88333333333333</v>
          </cell>
          <cell r="AK148">
            <v>20</v>
          </cell>
          <cell r="AL148">
            <v>34</v>
          </cell>
          <cell r="AM148">
            <v>21.074380165289259</v>
          </cell>
          <cell r="AN148">
            <v>26.694214876033058</v>
          </cell>
          <cell r="AO148">
            <v>18.074380165289259</v>
          </cell>
          <cell r="AP148">
            <v>60</v>
          </cell>
          <cell r="AQ148">
            <v>57</v>
          </cell>
          <cell r="AR148">
            <v>52</v>
          </cell>
          <cell r="AS148">
            <v>45833</v>
          </cell>
          <cell r="AT148">
            <v>111</v>
          </cell>
          <cell r="AU148"/>
          <cell r="AV148"/>
          <cell r="AW148"/>
          <cell r="AX148"/>
          <cell r="AY148"/>
          <cell r="AZ148"/>
          <cell r="BA148"/>
          <cell r="BB148"/>
          <cell r="BC148" t="str">
            <v>FOR AUDIT</v>
          </cell>
          <cell r="BD148"/>
          <cell r="BE148"/>
          <cell r="BF148">
            <v>45806</v>
          </cell>
          <cell r="BG148">
            <v>45773</v>
          </cell>
          <cell r="BH148">
            <v>45806</v>
          </cell>
          <cell r="BI148"/>
        </row>
        <row r="149">
          <cell r="E149" t="str">
            <v>X24083108742</v>
          </cell>
          <cell r="F149" t="str">
            <v>GLENDA G ADEFUIN</v>
          </cell>
          <cell r="G149" t="str">
            <v>BLOCK 2, PATIO HOMES SUBD, MUNTINLUPA</v>
          </cell>
          <cell r="H149" t="str">
            <v>MUNTINLUPA CITY</v>
          </cell>
          <cell r="I149" t="str">
            <v>PARAÑAQUE</v>
          </cell>
          <cell r="J149" t="str">
            <v>with 3rd party opposition from Posadas HOA</v>
          </cell>
          <cell r="K149" t="str">
            <v>W/ ISSUE</v>
          </cell>
          <cell r="L149" t="str">
            <v>CHALLENGER</v>
          </cell>
          <cell r="M149" t="str">
            <v>FCOMP</v>
          </cell>
          <cell r="N149" t="str">
            <v>Isan Carlo Lazaro</v>
          </cell>
          <cell r="O149">
            <v>76.916899999999998</v>
          </cell>
          <cell r="P149">
            <v>76.92</v>
          </cell>
          <cell r="Q149">
            <v>54</v>
          </cell>
          <cell r="R149" t="str">
            <v>NEW</v>
          </cell>
          <cell r="S149">
            <v>407351.66</v>
          </cell>
          <cell r="T149">
            <v>61939.519999999997</v>
          </cell>
          <cell r="U149"/>
          <cell r="V149">
            <v>0</v>
          </cell>
          <cell r="W149">
            <v>45560.508067129631</v>
          </cell>
          <cell r="X149">
            <v>45565.556250000001</v>
          </cell>
          <cell r="Y149">
            <v>45562</v>
          </cell>
          <cell r="Z149"/>
          <cell r="AA149">
            <v>45703</v>
          </cell>
          <cell r="AB149"/>
          <cell r="AC149">
            <v>142.49193287036906</v>
          </cell>
          <cell r="AD149">
            <v>137.44374999999854</v>
          </cell>
          <cell r="AE149">
            <v>-45703</v>
          </cell>
          <cell r="AF149">
            <v>45579.808447357769</v>
          </cell>
          <cell r="AG149">
            <v>45588.755215418605</v>
          </cell>
          <cell r="AH149">
            <v>45610.508067129631</v>
          </cell>
          <cell r="AI149">
            <v>4.7922478701927185</v>
          </cell>
          <cell r="AJ149">
            <v>-761.7166666666667</v>
          </cell>
          <cell r="AK149">
            <v>23</v>
          </cell>
          <cell r="AL149">
            <v>34</v>
          </cell>
          <cell r="AM149">
            <v>22.300380228136884</v>
          </cell>
          <cell r="AN149">
            <v>28.247148288973385</v>
          </cell>
          <cell r="AO149">
            <v>19.300380228136884</v>
          </cell>
          <cell r="AP149">
            <v>60</v>
          </cell>
          <cell r="AQ149">
            <v>57</v>
          </cell>
          <cell r="AR149">
            <v>52</v>
          </cell>
          <cell r="AS149">
            <v>45763</v>
          </cell>
          <cell r="AT149">
            <v>181</v>
          </cell>
          <cell r="AU149"/>
          <cell r="AV149"/>
          <cell r="AW149"/>
          <cell r="AX149"/>
          <cell r="AY149"/>
          <cell r="AZ149"/>
          <cell r="BA149"/>
          <cell r="BB149"/>
          <cell r="BC149" t="str">
            <v>FOR AUDIT</v>
          </cell>
          <cell r="BD149"/>
          <cell r="BE149">
            <v>45718</v>
          </cell>
          <cell r="BF149">
            <v>1</v>
          </cell>
          <cell r="BG149">
            <v>45703</v>
          </cell>
          <cell r="BH149">
            <v>45719</v>
          </cell>
          <cell r="BI149"/>
        </row>
        <row r="150">
          <cell r="E150" t="str">
            <v>X24083130651</v>
          </cell>
          <cell r="F150" t="str">
            <v>CLS GRILL AND RESTAURANTS, INC.</v>
          </cell>
          <cell r="G150" t="str">
            <v>AGUIRRE, BF HOMES, PARANAQUE</v>
          </cell>
          <cell r="H150" t="str">
            <v>PARAÑAQUE CITY</v>
          </cell>
          <cell r="I150" t="str">
            <v>PARAÑAQUE</v>
          </cell>
          <cell r="J150"/>
          <cell r="K150" t="str">
            <v>W/O ISSUE</v>
          </cell>
          <cell r="L150" t="str">
            <v>STA. ROSA</v>
          </cell>
          <cell r="M150" t="str">
            <v>SCHED</v>
          </cell>
          <cell r="N150" t="str">
            <v>Jasper Bastasa</v>
          </cell>
          <cell r="O150">
            <v>84.107699999999994</v>
          </cell>
          <cell r="P150">
            <v>104.39</v>
          </cell>
          <cell r="Q150">
            <v>45</v>
          </cell>
          <cell r="R150" t="str">
            <v>NEW</v>
          </cell>
          <cell r="S150">
            <v>377002.44</v>
          </cell>
          <cell r="T150">
            <v>67729.740000000005</v>
          </cell>
          <cell r="U150"/>
          <cell r="V150">
            <v>0</v>
          </cell>
          <cell r="W150">
            <v>45560.648009259261</v>
          </cell>
          <cell r="X150">
            <v>45565.554166666669</v>
          </cell>
          <cell r="Y150">
            <v>45566</v>
          </cell>
          <cell r="Z150"/>
          <cell r="AA150"/>
          <cell r="AB150"/>
          <cell r="AC150">
            <v>-45560.648009259261</v>
          </cell>
          <cell r="AD150">
            <v>-45565.554166666669</v>
          </cell>
          <cell r="AE150">
            <v>0</v>
          </cell>
          <cell r="AF150">
            <v>45581.854905810986</v>
          </cell>
          <cell r="AG150">
            <v>45591.310078224778</v>
          </cell>
          <cell r="AH150">
            <v>45610.648009259261</v>
          </cell>
          <cell r="AI150">
            <v>-1411.6012737911522</v>
          </cell>
          <cell r="AJ150">
            <v>0</v>
          </cell>
          <cell r="AK150">
            <v>26</v>
          </cell>
          <cell r="AL150">
            <v>36</v>
          </cell>
          <cell r="AM150">
            <v>24.206896551724139</v>
          </cell>
          <cell r="AN150">
            <v>30.662068965517239</v>
          </cell>
          <cell r="AO150">
            <v>21.206896551724139</v>
          </cell>
          <cell r="AP150">
            <v>60</v>
          </cell>
          <cell r="AQ150">
            <v>57</v>
          </cell>
          <cell r="AR150">
            <v>52</v>
          </cell>
          <cell r="AS150">
            <v>60</v>
          </cell>
          <cell r="AT150">
            <v>45884</v>
          </cell>
          <cell r="AU150"/>
          <cell r="AV150"/>
          <cell r="AW150"/>
          <cell r="AX150"/>
          <cell r="AY150"/>
          <cell r="AZ150"/>
          <cell r="BA150"/>
          <cell r="BB150"/>
          <cell r="BC150"/>
          <cell r="BD150"/>
          <cell r="BE150">
            <v>15</v>
          </cell>
          <cell r="BF150">
            <v>0</v>
          </cell>
          <cell r="BG150"/>
          <cell r="BH150"/>
          <cell r="BI150"/>
        </row>
        <row r="151">
          <cell r="E151" t="str">
            <v>X22125062389</v>
          </cell>
          <cell r="F151" t="str">
            <v>SONNY L LAGON</v>
          </cell>
          <cell r="G151" t="str">
            <v>ACACIA, MULTINATIONAL VILL, PARANAQUE</v>
          </cell>
          <cell r="H151" t="str">
            <v>PARAÑAQUE CITY</v>
          </cell>
          <cell r="I151" t="str">
            <v>PARAÑAQUE</v>
          </cell>
          <cell r="J151" t="str">
            <v>for completion 2nd week of Nov</v>
          </cell>
          <cell r="K151" t="str">
            <v>W/O ISSUE</v>
          </cell>
          <cell r="L151" t="str">
            <v>VJC</v>
          </cell>
          <cell r="M151" t="str">
            <v>FCOMP</v>
          </cell>
          <cell r="N151" t="str">
            <v>Jenneth Madrid</v>
          </cell>
          <cell r="O151">
            <v>428.8492</v>
          </cell>
          <cell r="P151">
            <v>49.95</v>
          </cell>
          <cell r="Q151">
            <v>200</v>
          </cell>
          <cell r="R151" t="str">
            <v>NEW</v>
          </cell>
          <cell r="S151">
            <v>1862458.44</v>
          </cell>
          <cell r="T151">
            <v>345375.27</v>
          </cell>
          <cell r="U151"/>
          <cell r="V151">
            <v>0</v>
          </cell>
          <cell r="W151">
            <v>45561.476388888892</v>
          </cell>
          <cell r="X151">
            <v>45566.396527777775</v>
          </cell>
          <cell r="Y151">
            <v>45563</v>
          </cell>
          <cell r="Z151"/>
          <cell r="AA151">
            <v>45667</v>
          </cell>
          <cell r="AB151"/>
          <cell r="AC151">
            <v>105.52361111110804</v>
          </cell>
          <cell r="AD151">
            <v>100.60347222222481</v>
          </cell>
          <cell r="AE151">
            <v>-45667</v>
          </cell>
          <cell r="AF151">
            <v>45578.815371939738</v>
          </cell>
          <cell r="AG151">
            <v>45587.239100753301</v>
          </cell>
          <cell r="AH151">
            <v>45611.476388888892</v>
          </cell>
          <cell r="AI151">
            <v>3.8911831597221083</v>
          </cell>
          <cell r="AJ151">
            <v>-761.11666666666667</v>
          </cell>
          <cell r="AK151">
            <v>20</v>
          </cell>
          <cell r="AL151">
            <v>32</v>
          </cell>
          <cell r="AM151">
            <v>20.33898305084746</v>
          </cell>
          <cell r="AN151">
            <v>25.762711864406779</v>
          </cell>
          <cell r="AO151">
            <v>17.33898305084746</v>
          </cell>
          <cell r="AP151">
            <v>60</v>
          </cell>
          <cell r="AQ151">
            <v>57</v>
          </cell>
          <cell r="AR151">
            <v>52</v>
          </cell>
          <cell r="AS151">
            <v>45727</v>
          </cell>
          <cell r="AT151">
            <v>217</v>
          </cell>
          <cell r="AU151"/>
          <cell r="AV151"/>
          <cell r="AW151"/>
          <cell r="AX151"/>
          <cell r="AY151"/>
          <cell r="AZ151"/>
          <cell r="BA151"/>
          <cell r="BB151"/>
          <cell r="BC151" t="str">
            <v>NO COC</v>
          </cell>
          <cell r="BD151"/>
          <cell r="BE151">
            <v>45682</v>
          </cell>
          <cell r="BF151" t="e">
            <v>#VALUE!</v>
          </cell>
          <cell r="BG151"/>
          <cell r="BH151"/>
          <cell r="BI151"/>
        </row>
        <row r="152">
          <cell r="E152" t="str">
            <v>R23563729</v>
          </cell>
          <cell r="F152" t="str">
            <v>RICHFIELD PROPERTIES, INC., HMB</v>
          </cell>
          <cell r="G152" t="str">
            <v>BLOCK 9, LOTUS VILLAGE, BACOOR</v>
          </cell>
          <cell r="H152" t="str">
            <v>BACOOR CITY</v>
          </cell>
          <cell r="I152" t="str">
            <v>DASMA</v>
          </cell>
          <cell r="J152" t="str">
            <v>For Update 
Truss Guy Ony</v>
          </cell>
          <cell r="K152"/>
          <cell r="L152" t="str">
            <v>AVECO</v>
          </cell>
          <cell r="M152" t="str">
            <v>FCOMP</v>
          </cell>
          <cell r="N152" t="str">
            <v>Ronilo Gange Jr.</v>
          </cell>
          <cell r="O152">
            <v>19.142050000000001</v>
          </cell>
          <cell r="P152">
            <v>19.14</v>
          </cell>
          <cell r="Q152">
            <v>0</v>
          </cell>
          <cell r="R152" t="str">
            <v>RELOC</v>
          </cell>
          <cell r="S152">
            <v>42050.26</v>
          </cell>
          <cell r="T152">
            <v>15414.9</v>
          </cell>
          <cell r="U152"/>
          <cell r="V152">
            <v>0</v>
          </cell>
          <cell r="W152">
            <v>45562.357395833336</v>
          </cell>
          <cell r="X152">
            <v>45568.456944444442</v>
          </cell>
          <cell r="Y152">
            <v>45563</v>
          </cell>
          <cell r="Z152"/>
          <cell r="AA152">
            <v>45639</v>
          </cell>
          <cell r="AB152"/>
          <cell r="AC152">
            <v>76.642604166663659</v>
          </cell>
          <cell r="AD152">
            <v>70.543055555557657</v>
          </cell>
          <cell r="AE152">
            <v>-45639</v>
          </cell>
          <cell r="AF152">
            <v>45581.131589381723</v>
          </cell>
          <cell r="AG152">
            <v>45589.938040994624</v>
          </cell>
          <cell r="AH152">
            <v>45612.357395833336</v>
          </cell>
          <cell r="AI152">
            <v>2.6399119212961928</v>
          </cell>
          <cell r="AJ152">
            <v>-760.65</v>
          </cell>
          <cell r="AK152">
            <v>20</v>
          </cell>
          <cell r="AL152">
            <v>36</v>
          </cell>
          <cell r="AM152">
            <v>21.774193548387096</v>
          </cell>
          <cell r="AN152">
            <v>27.58064516129032</v>
          </cell>
          <cell r="AO152">
            <v>18.774193548387096</v>
          </cell>
          <cell r="AP152">
            <v>60</v>
          </cell>
          <cell r="AQ152">
            <v>57</v>
          </cell>
          <cell r="AR152">
            <v>52</v>
          </cell>
          <cell r="AS152">
            <v>45699</v>
          </cell>
          <cell r="AT152">
            <v>245</v>
          </cell>
          <cell r="AU152"/>
          <cell r="AV152"/>
          <cell r="AW152"/>
          <cell r="AX152"/>
          <cell r="AY152"/>
          <cell r="AZ152"/>
          <cell r="BA152"/>
          <cell r="BB152"/>
          <cell r="BC152" t="str">
            <v>NO COC</v>
          </cell>
          <cell r="BD152"/>
          <cell r="BE152">
            <v>45654</v>
          </cell>
          <cell r="BF152" t="e">
            <v>#VALUE!</v>
          </cell>
          <cell r="BG152"/>
          <cell r="BH152"/>
          <cell r="BI152"/>
        </row>
        <row r="153">
          <cell r="E153" t="str">
            <v>X24062428692</v>
          </cell>
          <cell r="F153" t="str">
            <v>GREENLAND NEW LOWER BICUTAN NEIGHBORHOOD ASSOCIATI</v>
          </cell>
          <cell r="G153" t="str">
            <v>RANGER, PUROK 1A, TAGUIG CITY</v>
          </cell>
          <cell r="H153" t="str">
            <v>TAGUIG CITY</v>
          </cell>
          <cell r="I153" t="str">
            <v>PARAÑAQUE</v>
          </cell>
          <cell r="J153" t="str">
            <v xml:space="preserve"> drainage diversion before pole erection</v>
          </cell>
          <cell r="K153" t="str">
            <v>W/ ISSUE</v>
          </cell>
          <cell r="L153" t="str">
            <v>VJC</v>
          </cell>
          <cell r="M153" t="str">
            <v>CLOSED-CAN</v>
          </cell>
          <cell r="N153" t="str">
            <v>Jenneth Madrid</v>
          </cell>
          <cell r="O153">
            <v>125.6533</v>
          </cell>
          <cell r="P153" t="e">
            <v>#N/A</v>
          </cell>
          <cell r="Q153">
            <v>60</v>
          </cell>
          <cell r="R153" t="str">
            <v>NEW</v>
          </cell>
          <cell r="S153">
            <v>656201.56000000006</v>
          </cell>
          <cell r="T153">
            <v>101185.84</v>
          </cell>
          <cell r="U153"/>
          <cell r="V153">
            <v>0</v>
          </cell>
          <cell r="W153">
            <v>45565.623611111114</v>
          </cell>
          <cell r="X153">
            <v>45569.51666666667</v>
          </cell>
          <cell r="Y153">
            <v>45567</v>
          </cell>
          <cell r="Z153"/>
          <cell r="AA153" t="str">
            <v>CLOSED-CAN</v>
          </cell>
          <cell r="AB153"/>
          <cell r="AC153" t="e">
            <v>#VALUE!</v>
          </cell>
          <cell r="AD153" t="e">
            <v>#VALUE!</v>
          </cell>
          <cell r="AE153" t="e">
            <v>#VALUE!</v>
          </cell>
          <cell r="AF153" t="e">
            <v>#N/A</v>
          </cell>
          <cell r="AG153" t="e">
            <v>#N/A</v>
          </cell>
          <cell r="AH153">
            <v>45615.623611111114</v>
          </cell>
          <cell r="AI153" t="e">
            <v>#VALUE!</v>
          </cell>
          <cell r="AJ153" t="e">
            <v>#VALUE!</v>
          </cell>
          <cell r="AK153" t="e">
            <v>#N/A</v>
          </cell>
          <cell r="AL153">
            <v>34</v>
          </cell>
          <cell r="AM153" t="e">
            <v>#N/A</v>
          </cell>
          <cell r="AN153" t="e">
            <v>#N/A</v>
          </cell>
          <cell r="AO153" t="e">
            <v>#N/A</v>
          </cell>
          <cell r="AP153">
            <v>60</v>
          </cell>
          <cell r="AQ153">
            <v>57</v>
          </cell>
          <cell r="AR153">
            <v>52</v>
          </cell>
          <cell r="AS153" t="e">
            <v>#VALUE!</v>
          </cell>
          <cell r="AT153" t="str">
            <v/>
          </cell>
          <cell r="AU153"/>
          <cell r="AV153"/>
          <cell r="AW153"/>
          <cell r="AX153"/>
          <cell r="AY153"/>
          <cell r="AZ153"/>
          <cell r="BA153"/>
          <cell r="BB153"/>
          <cell r="BC153"/>
          <cell r="BD153"/>
          <cell r="BE153" t="e">
            <v>#VALUE!</v>
          </cell>
          <cell r="BF153" t="e">
            <v>#VALUE!</v>
          </cell>
          <cell r="BG153"/>
          <cell r="BH153"/>
          <cell r="BI153"/>
        </row>
        <row r="154">
          <cell r="E154" t="str">
            <v>X24083439704</v>
          </cell>
          <cell r="F154" t="str">
            <v>DITO TELECOMMUNITY CORPORATION</v>
          </cell>
          <cell r="G154" t="str">
            <v>CHAMPACA, STO. NINO, TAGUIG CITY</v>
          </cell>
          <cell r="H154" t="str">
            <v>TAGUIG CITY</v>
          </cell>
          <cell r="I154" t="str">
            <v>PARAÑAQUE</v>
          </cell>
          <cell r="J154" t="str">
            <v>3rd party refusal; for survey on 10/29 with design, PROW, and BC</v>
          </cell>
          <cell r="K154" t="str">
            <v>W/ ISSUE</v>
          </cell>
          <cell r="L154" t="str">
            <v>VJC</v>
          </cell>
          <cell r="M154" t="str">
            <v>CLOSED-CAN</v>
          </cell>
          <cell r="N154" t="str">
            <v>Jenneth Madrid</v>
          </cell>
          <cell r="O154">
            <v>82.501800000000003</v>
          </cell>
          <cell r="P154" t="e">
            <v>#N/A</v>
          </cell>
          <cell r="Q154">
            <v>31</v>
          </cell>
          <cell r="R154" t="str">
            <v>NEW</v>
          </cell>
          <cell r="S154">
            <v>346178.09</v>
          </cell>
          <cell r="T154">
            <v>66436.77</v>
          </cell>
          <cell r="U154"/>
          <cell r="V154">
            <v>0</v>
          </cell>
          <cell r="W154">
            <v>45567.323611111111</v>
          </cell>
          <cell r="X154">
            <v>45569.595833333333</v>
          </cell>
          <cell r="Y154">
            <v>45570</v>
          </cell>
          <cell r="Z154"/>
          <cell r="AA154" t="str">
            <v>CLOSED-CAN</v>
          </cell>
          <cell r="AB154"/>
          <cell r="AC154" t="e">
            <v>#VALUE!</v>
          </cell>
          <cell r="AD154" t="e">
            <v>#VALUE!</v>
          </cell>
          <cell r="AE154" t="e">
            <v>#VALUE!</v>
          </cell>
          <cell r="AF154" t="e">
            <v>#N/A</v>
          </cell>
          <cell r="AG154" t="e">
            <v>#N/A</v>
          </cell>
          <cell r="AH154">
            <v>45617.323611111111</v>
          </cell>
          <cell r="AI154" t="e">
            <v>#VALUE!</v>
          </cell>
          <cell r="AJ154" t="e">
            <v>#VALUE!</v>
          </cell>
          <cell r="AK154" t="e">
            <v>#N/A</v>
          </cell>
          <cell r="AL154">
            <v>36</v>
          </cell>
          <cell r="AM154" t="e">
            <v>#N/A</v>
          </cell>
          <cell r="AN154" t="e">
            <v>#N/A</v>
          </cell>
          <cell r="AO154" t="e">
            <v>#N/A</v>
          </cell>
          <cell r="AP154">
            <v>60</v>
          </cell>
          <cell r="AQ154">
            <v>57</v>
          </cell>
          <cell r="AR154">
            <v>52</v>
          </cell>
          <cell r="AS154" t="e">
            <v>#VALUE!</v>
          </cell>
          <cell r="AT154" t="str">
            <v/>
          </cell>
          <cell r="AU154"/>
          <cell r="AV154"/>
          <cell r="AW154"/>
          <cell r="AX154"/>
          <cell r="AY154"/>
          <cell r="AZ154"/>
          <cell r="BA154"/>
          <cell r="BB154"/>
          <cell r="BC154"/>
          <cell r="BD154"/>
          <cell r="BE154" t="e">
            <v>#VALUE!</v>
          </cell>
          <cell r="BF154" t="e">
            <v>#VALUE!</v>
          </cell>
          <cell r="BG154"/>
          <cell r="BH154"/>
          <cell r="BI154"/>
        </row>
        <row r="155">
          <cell r="E155" t="str">
            <v>X24051828444</v>
          </cell>
          <cell r="F155" t="str">
            <v>DITO TELECOMMUNITY CORPORATION</v>
          </cell>
          <cell r="G155" t="str">
            <v>STA. MONICA, DON GALO, PARANAQUE</v>
          </cell>
          <cell r="H155" t="str">
            <v>PARAÑAQUE CITY</v>
          </cell>
          <cell r="I155" t="str">
            <v>PARAÑAQUE</v>
          </cell>
          <cell r="J155" t="str">
            <v>Problem with R/Way . Not feasible due to large culvert on the location of transformer pole (task 4)</v>
          </cell>
          <cell r="K155" t="str">
            <v>W/ ISSUE</v>
          </cell>
          <cell r="L155" t="str">
            <v>ECOM</v>
          </cell>
          <cell r="M155" t="str">
            <v>CLOSED-CAN</v>
          </cell>
          <cell r="N155" t="str">
            <v>Ronilo Gange Jr.</v>
          </cell>
          <cell r="O155">
            <v>127.3669</v>
          </cell>
          <cell r="P155" t="e">
            <v>#N/A</v>
          </cell>
          <cell r="Q155">
            <v>31</v>
          </cell>
          <cell r="R155" t="str">
            <v>NEW</v>
          </cell>
          <cell r="S155">
            <v>1895538.6</v>
          </cell>
          <cell r="T155">
            <v>102565.86</v>
          </cell>
          <cell r="U155"/>
          <cell r="V155">
            <v>0</v>
          </cell>
          <cell r="W155">
            <v>45567.357638888891</v>
          </cell>
          <cell r="X155">
            <v>45569.594444444447</v>
          </cell>
          <cell r="Y155">
            <v>45570</v>
          </cell>
          <cell r="Z155"/>
          <cell r="AA155" t="str">
            <v>CLOSED-CAN</v>
          </cell>
          <cell r="AB155"/>
          <cell r="AC155" t="e">
            <v>#VALUE!</v>
          </cell>
          <cell r="AD155" t="e">
            <v>#VALUE!</v>
          </cell>
          <cell r="AE155" t="e">
            <v>#VALUE!</v>
          </cell>
          <cell r="AF155" t="e">
            <v>#N/A</v>
          </cell>
          <cell r="AG155" t="e">
            <v>#N/A</v>
          </cell>
          <cell r="AH155">
            <v>45617.357638888891</v>
          </cell>
          <cell r="AI155" t="e">
            <v>#VALUE!</v>
          </cell>
          <cell r="AJ155" t="e">
            <v>#VALUE!</v>
          </cell>
          <cell r="AK155" t="e">
            <v>#N/A</v>
          </cell>
          <cell r="AL155">
            <v>36</v>
          </cell>
          <cell r="AM155" t="e">
            <v>#N/A</v>
          </cell>
          <cell r="AN155" t="e">
            <v>#N/A</v>
          </cell>
          <cell r="AO155" t="e">
            <v>#N/A</v>
          </cell>
          <cell r="AP155">
            <v>60</v>
          </cell>
          <cell r="AQ155">
            <v>57</v>
          </cell>
          <cell r="AR155">
            <v>52</v>
          </cell>
          <cell r="AS155" t="e">
            <v>#VALUE!</v>
          </cell>
          <cell r="AT155" t="str">
            <v/>
          </cell>
          <cell r="AU155"/>
          <cell r="AV155"/>
          <cell r="AW155"/>
          <cell r="AX155"/>
          <cell r="AY155"/>
          <cell r="AZ155"/>
          <cell r="BA155"/>
          <cell r="BB155"/>
          <cell r="BC155"/>
          <cell r="BD155"/>
          <cell r="BE155" t="e">
            <v>#VALUE!</v>
          </cell>
          <cell r="BF155" t="e">
            <v>#VALUE!</v>
          </cell>
          <cell r="BG155"/>
          <cell r="BH155"/>
          <cell r="BI155"/>
        </row>
        <row r="156">
          <cell r="E156" t="str">
            <v>X24072733160</v>
          </cell>
          <cell r="F156" t="str">
            <v>BRGY. MARCELO GREEN</v>
          </cell>
          <cell r="G156" t="str">
            <v>MARCELO, MARCELO GREEN VILL, PARANAQUE</v>
          </cell>
          <cell r="H156" t="str">
            <v>PARAÑAQUE CITY</v>
          </cell>
          <cell r="I156" t="str">
            <v>PARAÑAQUE</v>
          </cell>
          <cell r="J156" t="str">
            <v xml:space="preserve">For Update </v>
          </cell>
          <cell r="K156" t="str">
            <v>W/O ISSUE</v>
          </cell>
          <cell r="L156" t="str">
            <v>AVECO</v>
          </cell>
          <cell r="M156" t="str">
            <v>SCHED</v>
          </cell>
          <cell r="N156" t="str">
            <v>Ronilo Gange Jr.</v>
          </cell>
          <cell r="O156">
            <v>13.71</v>
          </cell>
          <cell r="P156">
            <v>13.71</v>
          </cell>
          <cell r="Q156">
            <v>35</v>
          </cell>
          <cell r="R156" t="str">
            <v>MODIFICATION</v>
          </cell>
          <cell r="S156">
            <v>47460.27</v>
          </cell>
          <cell r="T156">
            <v>11040.3</v>
          </cell>
          <cell r="U156"/>
          <cell r="V156">
            <v>0</v>
          </cell>
          <cell r="W156">
            <v>45567.707638888889</v>
          </cell>
          <cell r="X156">
            <v>45569.597222222219</v>
          </cell>
          <cell r="Y156">
            <v>45570</v>
          </cell>
          <cell r="Z156"/>
          <cell r="AA156"/>
          <cell r="AB156"/>
          <cell r="AC156">
            <v>-45567.707638888889</v>
          </cell>
          <cell r="AD156">
            <v>-45569.597222222219</v>
          </cell>
          <cell r="AE156">
            <v>0</v>
          </cell>
          <cell r="AF156">
            <v>45586.481832437275</v>
          </cell>
          <cell r="AG156">
            <v>45595.288284050177</v>
          </cell>
          <cell r="AH156">
            <v>45617.707638888889</v>
          </cell>
          <cell r="AI156">
            <v>-1569.5543742283949</v>
          </cell>
          <cell r="AJ156">
            <v>0</v>
          </cell>
          <cell r="AK156">
            <v>20</v>
          </cell>
          <cell r="AL156">
            <v>36</v>
          </cell>
          <cell r="AM156">
            <v>21.774193548387096</v>
          </cell>
          <cell r="AN156">
            <v>27.58064516129032</v>
          </cell>
          <cell r="AO156">
            <v>18.774193548387096</v>
          </cell>
          <cell r="AP156">
            <v>60</v>
          </cell>
          <cell r="AQ156">
            <v>57</v>
          </cell>
          <cell r="AR156">
            <v>52</v>
          </cell>
          <cell r="AS156">
            <v>60</v>
          </cell>
          <cell r="AT156">
            <v>45884</v>
          </cell>
          <cell r="AU156"/>
          <cell r="AV156"/>
          <cell r="AW156"/>
          <cell r="AX156"/>
          <cell r="AY156"/>
          <cell r="AZ156"/>
          <cell r="BA156"/>
          <cell r="BB156"/>
          <cell r="BC156"/>
          <cell r="BD156"/>
          <cell r="BE156">
            <v>15</v>
          </cell>
          <cell r="BF156">
            <v>0</v>
          </cell>
          <cell r="BG156"/>
          <cell r="BH156"/>
          <cell r="BI156"/>
        </row>
        <row r="157">
          <cell r="E157" t="str">
            <v>X24072577420</v>
          </cell>
          <cell r="F157" t="str">
            <v>HERMENEGILDO DENAGA SARANILLO</v>
          </cell>
          <cell r="G157" t="str">
            <v>SUMAKWEL, BARANGAY VILL, PARANAQUE</v>
          </cell>
          <cell r="H157" t="str">
            <v>PARAÑAQUE CITY</v>
          </cell>
          <cell r="I157" t="str">
            <v>PARAÑAQUE</v>
          </cell>
          <cell r="J157"/>
          <cell r="K157"/>
          <cell r="L157" t="str">
            <v>ECOM</v>
          </cell>
          <cell r="M157" t="str">
            <v>FCOMP</v>
          </cell>
          <cell r="N157" t="str">
            <v>Ronilo Gange Jr.</v>
          </cell>
          <cell r="O157">
            <v>55.999499999999998</v>
          </cell>
          <cell r="P157">
            <v>134.28</v>
          </cell>
          <cell r="Q157">
            <v>93.715000000000003</v>
          </cell>
          <cell r="R157" t="str">
            <v>MODIFICATION</v>
          </cell>
          <cell r="S157">
            <v>407370.66</v>
          </cell>
          <cell r="T157">
            <v>45119.54</v>
          </cell>
          <cell r="U157"/>
          <cell r="V157">
            <v>0</v>
          </cell>
          <cell r="W157">
            <v>45567.707638888889</v>
          </cell>
          <cell r="X157">
            <v>45572.44027777778</v>
          </cell>
          <cell r="Y157">
            <v>45570</v>
          </cell>
          <cell r="Z157"/>
          <cell r="AA157">
            <v>45811</v>
          </cell>
          <cell r="AB157"/>
          <cell r="AC157">
            <v>243.29236111111095</v>
          </cell>
          <cell r="AD157">
            <v>238.55972222222044</v>
          </cell>
          <cell r="AE157">
            <v>-45811</v>
          </cell>
          <cell r="AF157">
            <v>45588.052709311421</v>
          </cell>
          <cell r="AG157">
            <v>45597.278061424098</v>
          </cell>
          <cell r="AH157">
            <v>45617.707638888889</v>
          </cell>
          <cell r="AI157">
            <v>7.8161799270990393</v>
          </cell>
          <cell r="AJ157">
            <v>-763.51666666666665</v>
          </cell>
          <cell r="AK157">
            <v>26</v>
          </cell>
          <cell r="AL157">
            <v>34</v>
          </cell>
          <cell r="AM157">
            <v>23.345070422535212</v>
          </cell>
          <cell r="AN157">
            <v>29.570422535211268</v>
          </cell>
          <cell r="AO157">
            <v>20.345070422535212</v>
          </cell>
          <cell r="AP157">
            <v>60</v>
          </cell>
          <cell r="AQ157">
            <v>57</v>
          </cell>
          <cell r="AR157">
            <v>52</v>
          </cell>
          <cell r="AS157">
            <v>45871</v>
          </cell>
          <cell r="AT157">
            <v>73</v>
          </cell>
          <cell r="AU157"/>
          <cell r="AV157"/>
          <cell r="AW157"/>
          <cell r="AX157"/>
          <cell r="AY157"/>
          <cell r="AZ157"/>
          <cell r="BA157"/>
          <cell r="BB157"/>
          <cell r="BC157" t="str">
            <v>FOR AUDIT</v>
          </cell>
          <cell r="BD157"/>
          <cell r="BE157">
            <v>45826</v>
          </cell>
          <cell r="BF157">
            <v>0</v>
          </cell>
          <cell r="BG157">
            <v>45811</v>
          </cell>
          <cell r="BH157">
            <v>45826</v>
          </cell>
          <cell r="BI157"/>
        </row>
        <row r="158">
          <cell r="E158" t="str">
            <v>X24083159101</v>
          </cell>
          <cell r="F158" t="str">
            <v>CHONA RODRIGUEZ GAN</v>
          </cell>
          <cell r="G158" t="str">
            <v>DOÑA AURORA, TAHANAN VILL, PARANAQUE</v>
          </cell>
          <cell r="H158" t="str">
            <v>PARAÑAQUE CITY</v>
          </cell>
          <cell r="I158" t="str">
            <v>PARAÑAQUE</v>
          </cell>
          <cell r="J158" t="str">
            <v>Customer refuse location of digging. 
for design revision, unable to execute proposed location due to aesthetic and drainage location.</v>
          </cell>
          <cell r="K158" t="str">
            <v>W/ ISSUE</v>
          </cell>
          <cell r="L158" t="str">
            <v>CHALLENGER</v>
          </cell>
          <cell r="M158" t="str">
            <v>PCAN3</v>
          </cell>
          <cell r="N158" t="str">
            <v>Isan Carlo Lazaro</v>
          </cell>
          <cell r="O158">
            <v>91.226200000000006</v>
          </cell>
          <cell r="P158">
            <v>169.51</v>
          </cell>
          <cell r="Q158">
            <v>42</v>
          </cell>
          <cell r="R158" t="str">
            <v>MODIFICATION</v>
          </cell>
          <cell r="S158">
            <v>426527.55</v>
          </cell>
          <cell r="T158">
            <v>73462.539999999994</v>
          </cell>
          <cell r="U158"/>
          <cell r="V158">
            <v>0</v>
          </cell>
          <cell r="W158">
            <v>45568.703726851854</v>
          </cell>
          <cell r="X158">
            <v>45573.53125</v>
          </cell>
          <cell r="Y158">
            <v>45570</v>
          </cell>
          <cell r="Z158"/>
          <cell r="AA158"/>
          <cell r="AB158"/>
          <cell r="AC158">
            <v>-45568.703726851854</v>
          </cell>
          <cell r="AD158">
            <v>-45573.53125</v>
          </cell>
          <cell r="AE158">
            <v>0</v>
          </cell>
          <cell r="AF158">
            <v>45589.910623403579</v>
          </cell>
          <cell r="AG158">
            <v>45599.365795817372</v>
          </cell>
          <cell r="AH158">
            <v>45618.703726851854</v>
          </cell>
          <cell r="AI158">
            <v>-1411.8508633319484</v>
          </cell>
          <cell r="AJ158">
            <v>0</v>
          </cell>
          <cell r="AK158">
            <v>26</v>
          </cell>
          <cell r="AL158">
            <v>36</v>
          </cell>
          <cell r="AM158">
            <v>24.206896551724139</v>
          </cell>
          <cell r="AN158">
            <v>30.662068965517239</v>
          </cell>
          <cell r="AO158">
            <v>21.206896551724139</v>
          </cell>
          <cell r="AP158">
            <v>60</v>
          </cell>
          <cell r="AQ158">
            <v>57</v>
          </cell>
          <cell r="AR158">
            <v>52</v>
          </cell>
          <cell r="AS158">
            <v>60</v>
          </cell>
          <cell r="AT158">
            <v>45884</v>
          </cell>
          <cell r="AU158"/>
          <cell r="AV158"/>
          <cell r="AW158"/>
          <cell r="AX158"/>
          <cell r="AY158"/>
          <cell r="AZ158"/>
          <cell r="BA158"/>
          <cell r="BB158"/>
          <cell r="BC158"/>
          <cell r="BD158"/>
          <cell r="BE158">
            <v>15</v>
          </cell>
          <cell r="BF158">
            <v>0</v>
          </cell>
          <cell r="BG158"/>
          <cell r="BH158"/>
          <cell r="BI158"/>
        </row>
        <row r="159">
          <cell r="E159" t="str">
            <v>X24093584209</v>
          </cell>
          <cell r="F159" t="str">
            <v>BRILLO DEL ESTE DEVELOPMENT CORP.</v>
          </cell>
          <cell r="G159" t="str">
            <v>PRES. M. ROXAS, TAMBO, PARANAQUE</v>
          </cell>
          <cell r="H159" t="str">
            <v>PARAÑAQUE CITY</v>
          </cell>
          <cell r="I159" t="str">
            <v>PARAÑAQUE</v>
          </cell>
          <cell r="J159"/>
          <cell r="K159"/>
          <cell r="L159" t="str">
            <v>POWERHOUSE</v>
          </cell>
          <cell r="M159" t="str">
            <v>FCOMP</v>
          </cell>
          <cell r="N159" t="str">
            <v>Jenneth Madrid</v>
          </cell>
          <cell r="O159">
            <v>53.13</v>
          </cell>
          <cell r="P159">
            <v>53.13</v>
          </cell>
          <cell r="Q159">
            <v>0</v>
          </cell>
          <cell r="R159" t="str">
            <v>TERMINATION</v>
          </cell>
          <cell r="S159">
            <v>45790.87</v>
          </cell>
          <cell r="T159">
            <v>42792.34</v>
          </cell>
          <cell r="U159"/>
          <cell r="V159">
            <v>0</v>
          </cell>
          <cell r="W159">
            <v>45572.677083333336</v>
          </cell>
          <cell r="X159">
            <v>45579.382638888892</v>
          </cell>
          <cell r="Y159">
            <v>45574</v>
          </cell>
          <cell r="Z159"/>
          <cell r="AA159">
            <v>45750</v>
          </cell>
          <cell r="AB159"/>
          <cell r="AC159">
            <v>177.32291666666424</v>
          </cell>
          <cell r="AD159">
            <v>170.61736111110804</v>
          </cell>
          <cell r="AE159">
            <v>-45750</v>
          </cell>
          <cell r="AF159">
            <v>45592.762585192075</v>
          </cell>
          <cell r="AG159">
            <v>45601.918719021065</v>
          </cell>
          <cell r="AH159">
            <v>45622.677083333336</v>
          </cell>
          <cell r="AI159">
            <v>5.7608532105474257</v>
          </cell>
          <cell r="AJ159">
            <v>-762.5</v>
          </cell>
          <cell r="AK159">
            <v>23</v>
          </cell>
          <cell r="AL159">
            <v>36</v>
          </cell>
          <cell r="AM159">
            <v>23.085501858736059</v>
          </cell>
          <cell r="AN159">
            <v>29.241635687732341</v>
          </cell>
          <cell r="AO159">
            <v>20.085501858736059</v>
          </cell>
          <cell r="AP159">
            <v>60</v>
          </cell>
          <cell r="AQ159">
            <v>57</v>
          </cell>
          <cell r="AR159">
            <v>52</v>
          </cell>
          <cell r="AS159">
            <v>45810</v>
          </cell>
          <cell r="AT159">
            <v>134</v>
          </cell>
          <cell r="AU159"/>
          <cell r="AV159"/>
          <cell r="AW159"/>
          <cell r="AX159"/>
          <cell r="AY159"/>
          <cell r="AZ159"/>
          <cell r="BA159"/>
          <cell r="BB159"/>
          <cell r="BC159" t="str">
            <v>NO COC</v>
          </cell>
          <cell r="BD159"/>
          <cell r="BE159">
            <v>45765</v>
          </cell>
          <cell r="BF159" t="e">
            <v>#VALUE!</v>
          </cell>
          <cell r="BG159"/>
          <cell r="BH159"/>
          <cell r="BI159"/>
        </row>
        <row r="160">
          <cell r="E160" t="str">
            <v>X23072646097</v>
          </cell>
          <cell r="F160" t="str">
            <v>CATHERINE C DIAMANTE</v>
          </cell>
          <cell r="G160" t="str">
            <v>BUSUANGA, TIERRA NUEVA SUBD, MUNTINLUPA</v>
          </cell>
          <cell r="H160" t="str">
            <v>MUNTINLUPA CITY</v>
          </cell>
          <cell r="I160" t="str">
            <v>PARAÑAQUE</v>
          </cell>
          <cell r="J160"/>
          <cell r="K160"/>
          <cell r="L160" t="str">
            <v>ECOM</v>
          </cell>
          <cell r="M160" t="str">
            <v>SCHED</v>
          </cell>
          <cell r="N160" t="str">
            <v>Ronilo Gange Jr.</v>
          </cell>
          <cell r="O160">
            <v>55.649000000000001</v>
          </cell>
          <cell r="P160">
            <v>133.93</v>
          </cell>
          <cell r="Q160">
            <v>102.5</v>
          </cell>
          <cell r="R160" t="str">
            <v>MODIFICATION</v>
          </cell>
          <cell r="S160">
            <v>380806.27</v>
          </cell>
          <cell r="T160">
            <v>44837.23</v>
          </cell>
          <cell r="U160"/>
          <cell r="V160">
            <v>0</v>
          </cell>
          <cell r="W160">
            <v>45573.747337962966</v>
          </cell>
          <cell r="X160">
            <v>45579.395138888889</v>
          </cell>
          <cell r="Y160">
            <v>45576</v>
          </cell>
          <cell r="Z160"/>
          <cell r="AA160"/>
          <cell r="AB160"/>
          <cell r="AC160">
            <v>-45573.747337962966</v>
          </cell>
          <cell r="AD160">
            <v>-45579.395138888889</v>
          </cell>
          <cell r="AE160">
            <v>0</v>
          </cell>
          <cell r="AF160">
            <v>45593.193381128433</v>
          </cell>
          <cell r="AG160">
            <v>45602.178992639223</v>
          </cell>
          <cell r="AH160">
            <v>45623.747337962966</v>
          </cell>
          <cell r="AI160">
            <v>-1522.7766538405895</v>
          </cell>
          <cell r="AJ160">
            <v>0</v>
          </cell>
          <cell r="AK160">
            <v>26</v>
          </cell>
          <cell r="AL160">
            <v>32</v>
          </cell>
          <cell r="AM160">
            <v>22.446043165467625</v>
          </cell>
          <cell r="AN160">
            <v>28.431654676258994</v>
          </cell>
          <cell r="AO160">
            <v>19.446043165467625</v>
          </cell>
          <cell r="AP160">
            <v>60</v>
          </cell>
          <cell r="AQ160">
            <v>57</v>
          </cell>
          <cell r="AR160">
            <v>52</v>
          </cell>
          <cell r="AS160">
            <v>60</v>
          </cell>
          <cell r="AT160">
            <v>45884</v>
          </cell>
          <cell r="AU160"/>
          <cell r="AV160"/>
          <cell r="AW160"/>
          <cell r="AX160"/>
          <cell r="AY160"/>
          <cell r="AZ160"/>
          <cell r="BA160"/>
          <cell r="BB160"/>
          <cell r="BC160"/>
          <cell r="BD160"/>
          <cell r="BE160">
            <v>15</v>
          </cell>
          <cell r="BF160">
            <v>0</v>
          </cell>
          <cell r="BG160"/>
          <cell r="BH160"/>
          <cell r="BI160"/>
        </row>
        <row r="161">
          <cell r="E161" t="str">
            <v>X24020411873</v>
          </cell>
          <cell r="F161" t="str">
            <v>IGLESIA NI CRISTO</v>
          </cell>
          <cell r="G161" t="str">
            <v>P. BURGOS, SAN DIONISIO, PARANAQUE</v>
          </cell>
          <cell r="H161" t="str">
            <v>PARAÑAQUE CITY</v>
          </cell>
          <cell r="I161" t="str">
            <v>PARAÑAQUE</v>
          </cell>
          <cell r="J161" t="str">
            <v>pole location issue</v>
          </cell>
          <cell r="K161" t="str">
            <v>W/ ISSUE</v>
          </cell>
          <cell r="L161" t="str">
            <v>AVECO</v>
          </cell>
          <cell r="M161" t="str">
            <v>FCOMP</v>
          </cell>
          <cell r="N161" t="str">
            <v>Ronilo Gange Jr.</v>
          </cell>
          <cell r="O161">
            <v>80.56</v>
          </cell>
          <cell r="P161">
            <v>237.12</v>
          </cell>
          <cell r="Q161">
            <v>14</v>
          </cell>
          <cell r="R161" t="str">
            <v>MODIFICATION</v>
          </cell>
          <cell r="S161">
            <v>478556.27</v>
          </cell>
          <cell r="T161">
            <v>64873.27</v>
          </cell>
          <cell r="U161"/>
          <cell r="V161">
            <v>0</v>
          </cell>
          <cell r="W161">
            <v>45574.652777777781</v>
          </cell>
          <cell r="X161">
            <v>45579.414583333331</v>
          </cell>
          <cell r="Y161">
            <v>45576</v>
          </cell>
          <cell r="Z161"/>
          <cell r="AA161">
            <v>45749</v>
          </cell>
          <cell r="AB161"/>
          <cell r="AC161">
            <v>174.34722222221899</v>
          </cell>
          <cell r="AD161">
            <v>169.58541666666861</v>
          </cell>
          <cell r="AE161">
            <v>-45749</v>
          </cell>
          <cell r="AF161">
            <v>45596.521198830415</v>
          </cell>
          <cell r="AG161">
            <v>45606.152777777781</v>
          </cell>
          <cell r="AH161">
            <v>45624.652777777781</v>
          </cell>
          <cell r="AI161">
            <v>5.2580908289240647</v>
          </cell>
          <cell r="AJ161">
            <v>-762.48333333333335</v>
          </cell>
          <cell r="AK161">
            <v>28</v>
          </cell>
          <cell r="AL161">
            <v>36</v>
          </cell>
          <cell r="AM161">
            <v>24.868421052631579</v>
          </cell>
          <cell r="AN161">
            <v>31.499999999999996</v>
          </cell>
          <cell r="AO161">
            <v>21.868421052631579</v>
          </cell>
          <cell r="AP161">
            <v>60</v>
          </cell>
          <cell r="AQ161">
            <v>57</v>
          </cell>
          <cell r="AR161">
            <v>52</v>
          </cell>
          <cell r="AS161">
            <v>45809</v>
          </cell>
          <cell r="AT161">
            <v>135</v>
          </cell>
          <cell r="AU161"/>
          <cell r="AV161"/>
          <cell r="AW161"/>
          <cell r="AX161"/>
          <cell r="AY161"/>
          <cell r="AZ161"/>
          <cell r="BA161"/>
          <cell r="BB161"/>
          <cell r="BC161" t="str">
            <v>NO COC</v>
          </cell>
          <cell r="BD161"/>
          <cell r="BE161">
            <v>45764</v>
          </cell>
          <cell r="BF161" t="e">
            <v>#VALUE!</v>
          </cell>
          <cell r="BG161"/>
          <cell r="BH161"/>
          <cell r="BI161"/>
        </row>
        <row r="162">
          <cell r="E162" t="str">
            <v>X24093725127</v>
          </cell>
          <cell r="F162" t="str">
            <v>LIGHT RAIL MANILA CORPORATION</v>
          </cell>
          <cell r="G162" t="str">
            <v>NINOY AQUINO, STO. NINO, PARANAQUE</v>
          </cell>
          <cell r="H162" t="str">
            <v>PARAÑAQUE CITY</v>
          </cell>
          <cell r="I162" t="str">
            <v>PARAÑAQUE</v>
          </cell>
          <cell r="J162" t="str">
            <v>ongoing coordination of SLEM &amp; design team re location of RCLR; with email</v>
          </cell>
          <cell r="K162" t="str">
            <v>W/O ISSUE</v>
          </cell>
          <cell r="L162" t="str">
            <v>VJC</v>
          </cell>
          <cell r="M162" t="str">
            <v>FCOMP</v>
          </cell>
          <cell r="N162" t="str">
            <v>Jenneth Madrid</v>
          </cell>
          <cell r="O162">
            <v>74.3279</v>
          </cell>
          <cell r="P162">
            <v>288.97000000000003</v>
          </cell>
          <cell r="Q162">
            <v>4999</v>
          </cell>
          <cell r="R162" t="str">
            <v>NEW</v>
          </cell>
          <cell r="S162">
            <v>900581.01</v>
          </cell>
          <cell r="T162">
            <v>59854.94</v>
          </cell>
          <cell r="U162"/>
          <cell r="V162">
            <v>0</v>
          </cell>
          <cell r="W162">
            <v>45574.668055555558</v>
          </cell>
          <cell r="X162">
            <v>45579.563888888886</v>
          </cell>
          <cell r="Y162">
            <v>45576</v>
          </cell>
          <cell r="Z162"/>
          <cell r="AA162">
            <v>45733</v>
          </cell>
          <cell r="AB162"/>
          <cell r="AC162">
            <v>158.33194444444234</v>
          </cell>
          <cell r="AD162">
            <v>153.43611111111386</v>
          </cell>
          <cell r="AE162">
            <v>-45733</v>
          </cell>
          <cell r="AF162">
            <v>45588.074305555558</v>
          </cell>
          <cell r="AG162">
            <v>45595.449305555558</v>
          </cell>
          <cell r="AH162">
            <v>45624.668055555558</v>
          </cell>
          <cell r="AI162">
            <v>7.2380317460316492</v>
          </cell>
          <cell r="AJ162">
            <v>-762.2166666666667</v>
          </cell>
          <cell r="AK162">
            <v>28</v>
          </cell>
          <cell r="AL162">
            <v>20</v>
          </cell>
          <cell r="AM162">
            <v>16.406250000000004</v>
          </cell>
          <cell r="AN162">
            <v>20.781250000000004</v>
          </cell>
          <cell r="AO162">
            <v>13.406250000000004</v>
          </cell>
          <cell r="AP162">
            <v>60</v>
          </cell>
          <cell r="AQ162">
            <v>57</v>
          </cell>
          <cell r="AR162">
            <v>52</v>
          </cell>
          <cell r="AS162">
            <v>45793</v>
          </cell>
          <cell r="AT162">
            <v>151</v>
          </cell>
          <cell r="AU162"/>
          <cell r="AV162"/>
          <cell r="AW162"/>
          <cell r="AX162"/>
          <cell r="AY162"/>
          <cell r="AZ162"/>
          <cell r="BA162"/>
          <cell r="BB162"/>
          <cell r="BC162" t="str">
            <v>NO COC</v>
          </cell>
          <cell r="BD162"/>
          <cell r="BE162">
            <v>45748</v>
          </cell>
          <cell r="BF162" t="e">
            <v>#VALUE!</v>
          </cell>
          <cell r="BG162"/>
          <cell r="BH162"/>
          <cell r="BI162"/>
        </row>
        <row r="163">
          <cell r="E163" t="str">
            <v>X24072854711</v>
          </cell>
          <cell r="F163" t="str">
            <v>ROBERTO BALASBAS DIMAYUGA</v>
          </cell>
          <cell r="G163" t="str">
            <v>SAN NICOLAS, SAN MARTIN VILL-4TH ESTATE, PARANAQUE</v>
          </cell>
          <cell r="H163" t="str">
            <v>PARAÑAQUE CITY</v>
          </cell>
          <cell r="I163" t="str">
            <v>PARAÑAQUE</v>
          </cell>
          <cell r="J163"/>
          <cell r="K163" t="str">
            <v>W/O ISSUE</v>
          </cell>
          <cell r="L163" t="str">
            <v>STA. ROSA</v>
          </cell>
          <cell r="M163" t="str">
            <v>SCHED</v>
          </cell>
          <cell r="N163" t="str">
            <v>Jasper Bastasa</v>
          </cell>
          <cell r="O163">
            <v>176.43559999999999</v>
          </cell>
          <cell r="P163">
            <v>411.28</v>
          </cell>
          <cell r="Q163">
            <v>69</v>
          </cell>
          <cell r="R163" t="str">
            <v>NEW</v>
          </cell>
          <cell r="S163">
            <v>789203.25</v>
          </cell>
          <cell r="T163">
            <v>142079.60999999999</v>
          </cell>
          <cell r="U163"/>
          <cell r="V163">
            <v>0</v>
          </cell>
          <cell r="W163">
            <v>45575.406689814816</v>
          </cell>
          <cell r="X163">
            <v>45582.520833333336</v>
          </cell>
          <cell r="Y163">
            <v>45581</v>
          </cell>
          <cell r="Z163"/>
          <cell r="AA163"/>
          <cell r="AB163"/>
          <cell r="AC163">
            <v>-45575.406689814816</v>
          </cell>
          <cell r="AD163">
            <v>-45582.520833333336</v>
          </cell>
          <cell r="AE163">
            <v>0</v>
          </cell>
          <cell r="AF163">
            <v>45597.43736466144</v>
          </cell>
          <cell r="AG163">
            <v>45607.112211287211</v>
          </cell>
          <cell r="AH163">
            <v>45625.406689814816</v>
          </cell>
          <cell r="AI163">
            <v>-1365.5866342720249</v>
          </cell>
          <cell r="AJ163">
            <v>0</v>
          </cell>
          <cell r="AK163">
            <v>32</v>
          </cell>
          <cell r="AL163">
            <v>34</v>
          </cell>
          <cell r="AM163">
            <v>25.030674846625768</v>
          </cell>
          <cell r="AN163">
            <v>31.70552147239264</v>
          </cell>
          <cell r="AO163">
            <v>22.030674846625768</v>
          </cell>
          <cell r="AP163">
            <v>60</v>
          </cell>
          <cell r="AQ163">
            <v>57</v>
          </cell>
          <cell r="AR163">
            <v>52</v>
          </cell>
          <cell r="AS163">
            <v>60</v>
          </cell>
          <cell r="AT163">
            <v>45884</v>
          </cell>
          <cell r="AU163"/>
          <cell r="AV163"/>
          <cell r="AW163"/>
          <cell r="AX163"/>
          <cell r="AY163"/>
          <cell r="AZ163"/>
          <cell r="BA163"/>
          <cell r="BB163"/>
          <cell r="BC163"/>
          <cell r="BD163"/>
          <cell r="BE163">
            <v>15</v>
          </cell>
          <cell r="BF163">
            <v>0</v>
          </cell>
          <cell r="BG163"/>
          <cell r="BH163"/>
          <cell r="BI163"/>
        </row>
        <row r="164">
          <cell r="E164" t="str">
            <v>X24083444242</v>
          </cell>
          <cell r="F164" t="str">
            <v>JEIKA PROPERTIES CORPORATION</v>
          </cell>
          <cell r="G164" t="str">
            <v>BLOCK 6, KATHLEEN PLACE 5 SUBD, BACOOR</v>
          </cell>
          <cell r="H164" t="str">
            <v>BACOOR CITY</v>
          </cell>
          <cell r="I164" t="str">
            <v>DASMA</v>
          </cell>
          <cell r="J164" t="str">
            <v>for scheduling</v>
          </cell>
          <cell r="K164" t="str">
            <v>W/O ISSUE</v>
          </cell>
          <cell r="L164" t="str">
            <v>CHALLENGER</v>
          </cell>
          <cell r="M164" t="str">
            <v>FCOMP</v>
          </cell>
          <cell r="N164" t="str">
            <v>Isan Carlo Lazaro</v>
          </cell>
          <cell r="O164">
            <v>1773.3821</v>
          </cell>
          <cell r="P164">
            <v>1716.66</v>
          </cell>
          <cell r="Q164">
            <v>348</v>
          </cell>
          <cell r="R164" t="str">
            <v>NEW</v>
          </cell>
          <cell r="S164">
            <v>8506182.5099999998</v>
          </cell>
          <cell r="T164">
            <v>1428065.65</v>
          </cell>
          <cell r="U164"/>
          <cell r="V164">
            <v>0</v>
          </cell>
          <cell r="W164">
            <v>45575.424305555556</v>
          </cell>
          <cell r="X164">
            <v>45582.522222222222</v>
          </cell>
          <cell r="Y164">
            <v>45581</v>
          </cell>
          <cell r="Z164"/>
          <cell r="AA164">
            <v>45694</v>
          </cell>
          <cell r="AB164"/>
          <cell r="AC164">
            <v>118.5756944444438</v>
          </cell>
          <cell r="AD164">
            <v>111.4777777777781</v>
          </cell>
          <cell r="AE164">
            <v>-45694</v>
          </cell>
          <cell r="AF164">
            <v>45596.617853942655</v>
          </cell>
          <cell r="AG164">
            <v>45606.069466845882</v>
          </cell>
          <cell r="AH164">
            <v>45625.424305555556</v>
          </cell>
          <cell r="AI164">
            <v>3.6758465277777579</v>
          </cell>
          <cell r="AJ164">
            <v>-761.56666666666672</v>
          </cell>
          <cell r="AK164">
            <v>50</v>
          </cell>
          <cell r="AL164">
            <v>28</v>
          </cell>
          <cell r="AM164">
            <v>24.193548387096776</v>
          </cell>
          <cell r="AN164">
            <v>30.64516129032258</v>
          </cell>
          <cell r="AO164">
            <v>21.193548387096776</v>
          </cell>
          <cell r="AP164">
            <v>60</v>
          </cell>
          <cell r="AQ164">
            <v>57</v>
          </cell>
          <cell r="AR164">
            <v>52</v>
          </cell>
          <cell r="AS164">
            <v>45754</v>
          </cell>
          <cell r="AT164">
            <v>190</v>
          </cell>
          <cell r="AU164"/>
          <cell r="AV164"/>
          <cell r="AW164"/>
          <cell r="AX164"/>
          <cell r="AY164"/>
          <cell r="AZ164"/>
          <cell r="BA164"/>
          <cell r="BB164"/>
          <cell r="BC164" t="str">
            <v>ON GOING MAT RETURN</v>
          </cell>
          <cell r="BD164"/>
          <cell r="BE164">
            <v>45709</v>
          </cell>
          <cell r="BF164">
            <v>20</v>
          </cell>
          <cell r="BG164">
            <v>45694</v>
          </cell>
          <cell r="BH164">
            <v>45729</v>
          </cell>
          <cell r="BI164">
            <v>45798</v>
          </cell>
        </row>
        <row r="165">
          <cell r="E165" t="str">
            <v>R23445427</v>
          </cell>
          <cell r="F165" t="str">
            <v>ARCEO, ELIZABETH</v>
          </cell>
          <cell r="G165" t="str">
            <v>BLOCK 1, LA CHARINA SUBD, MUNTINLUPA</v>
          </cell>
          <cell r="H165" t="str">
            <v>MUNTINLUPA CITY</v>
          </cell>
          <cell r="I165" t="str">
            <v>PARAÑAQUE</v>
          </cell>
          <cell r="J165"/>
          <cell r="K165"/>
          <cell r="L165" t="str">
            <v>POWERHOUSE</v>
          </cell>
          <cell r="M165" t="str">
            <v>SCHED</v>
          </cell>
          <cell r="N165" t="str">
            <v>Isan Carlo Lazaro</v>
          </cell>
          <cell r="O165">
            <v>35.965200000000003</v>
          </cell>
          <cell r="P165">
            <v>112.85</v>
          </cell>
          <cell r="Q165">
            <v>0</v>
          </cell>
          <cell r="R165" t="str">
            <v>RELOC</v>
          </cell>
          <cell r="S165">
            <v>155380.98000000001</v>
          </cell>
          <cell r="T165">
            <v>28961.94</v>
          </cell>
          <cell r="U165"/>
          <cell r="V165">
            <v>0</v>
          </cell>
          <cell r="W165">
            <v>45576.635706018518</v>
          </cell>
          <cell r="X165">
            <v>45582.540972222225</v>
          </cell>
          <cell r="Y165">
            <v>45581</v>
          </cell>
          <cell r="Z165"/>
          <cell r="AA165"/>
          <cell r="AB165"/>
          <cell r="AC165">
            <v>-45576.635706018518</v>
          </cell>
          <cell r="AD165">
            <v>-45582.540972222225</v>
          </cell>
          <cell r="AE165">
            <v>0</v>
          </cell>
          <cell r="AF165">
            <v>45597.842602570243</v>
          </cell>
          <cell r="AG165">
            <v>45607.297774984036</v>
          </cell>
          <cell r="AH165">
            <v>45626.635706018518</v>
          </cell>
          <cell r="AI165">
            <v>-1412.0966190967276</v>
          </cell>
          <cell r="AJ165">
            <v>0</v>
          </cell>
          <cell r="AK165">
            <v>26</v>
          </cell>
          <cell r="AL165">
            <v>36</v>
          </cell>
          <cell r="AM165">
            <v>24.206896551724139</v>
          </cell>
          <cell r="AN165">
            <v>30.662068965517239</v>
          </cell>
          <cell r="AO165">
            <v>21.206896551724139</v>
          </cell>
          <cell r="AP165">
            <v>60</v>
          </cell>
          <cell r="AQ165">
            <v>57</v>
          </cell>
          <cell r="AR165">
            <v>52</v>
          </cell>
          <cell r="AS165">
            <v>60</v>
          </cell>
          <cell r="AT165">
            <v>45884</v>
          </cell>
          <cell r="AU165"/>
          <cell r="AV165"/>
          <cell r="AW165"/>
          <cell r="AX165"/>
          <cell r="AY165"/>
          <cell r="AZ165"/>
          <cell r="BA165"/>
          <cell r="BB165"/>
          <cell r="BC165"/>
          <cell r="BD165"/>
          <cell r="BE165">
            <v>15</v>
          </cell>
          <cell r="BF165">
            <v>0</v>
          </cell>
          <cell r="BG165"/>
          <cell r="BH165"/>
          <cell r="BI165"/>
        </row>
        <row r="166">
          <cell r="E166" t="str">
            <v>X24072928092</v>
          </cell>
          <cell r="F166" t="str">
            <v>GAY ANNETTE LIM ANG</v>
          </cell>
          <cell r="G166" t="str">
            <v>ORMOC, ALABANG HILLS SUBD PH 2, MUNTINLUPA</v>
          </cell>
          <cell r="H166" t="str">
            <v>MUNTINLUPA CITY</v>
          </cell>
          <cell r="I166" t="str">
            <v>PARAÑAQUE</v>
          </cell>
          <cell r="J166"/>
          <cell r="K166"/>
          <cell r="L166" t="str">
            <v>AVECO</v>
          </cell>
          <cell r="M166" t="str">
            <v>FCOMP</v>
          </cell>
          <cell r="N166" t="str">
            <v>Ronilo Gange Jr.</v>
          </cell>
          <cell r="O166">
            <v>10.35</v>
          </cell>
          <cell r="P166">
            <v>10.35</v>
          </cell>
          <cell r="Q166">
            <v>54</v>
          </cell>
          <cell r="R166" t="str">
            <v>MODIFICATION</v>
          </cell>
          <cell r="S166">
            <v>37965.19</v>
          </cell>
          <cell r="T166">
            <v>8334.57</v>
          </cell>
          <cell r="U166"/>
          <cell r="V166">
            <v>0</v>
          </cell>
          <cell r="W166">
            <v>45576.653032407405</v>
          </cell>
          <cell r="X166">
            <v>45582.541666666664</v>
          </cell>
          <cell r="Y166">
            <v>45581</v>
          </cell>
          <cell r="Z166"/>
          <cell r="AA166">
            <v>45671</v>
          </cell>
          <cell r="AB166"/>
          <cell r="AC166">
            <v>94.34696759259532</v>
          </cell>
          <cell r="AD166">
            <v>88.458333333335759</v>
          </cell>
          <cell r="AE166">
            <v>-45671</v>
          </cell>
          <cell r="AF166">
            <v>45594.727412572691</v>
          </cell>
          <cell r="AG166">
            <v>45603.34724728344</v>
          </cell>
          <cell r="AH166">
            <v>45626.653032407405</v>
          </cell>
          <cell r="AI166">
            <v>3.3576420819717745</v>
          </cell>
          <cell r="AJ166">
            <v>-761.18333333333328</v>
          </cell>
          <cell r="AK166">
            <v>20</v>
          </cell>
          <cell r="AL166">
            <v>34</v>
          </cell>
          <cell r="AM166">
            <v>21.074380165289259</v>
          </cell>
          <cell r="AN166">
            <v>26.694214876033058</v>
          </cell>
          <cell r="AO166">
            <v>18.074380165289259</v>
          </cell>
          <cell r="AP166">
            <v>60</v>
          </cell>
          <cell r="AQ166">
            <v>57</v>
          </cell>
          <cell r="AR166">
            <v>52</v>
          </cell>
          <cell r="AS166">
            <v>45731</v>
          </cell>
          <cell r="AT166">
            <v>213</v>
          </cell>
          <cell r="AU166"/>
          <cell r="AV166"/>
          <cell r="AW166"/>
          <cell r="AX166"/>
          <cell r="AY166"/>
          <cell r="AZ166"/>
          <cell r="BA166"/>
          <cell r="BB166"/>
          <cell r="BC166" t="str">
            <v>NO COC</v>
          </cell>
          <cell r="BD166"/>
          <cell r="BE166">
            <v>45686</v>
          </cell>
          <cell r="BF166" t="e">
            <v>#VALUE!</v>
          </cell>
          <cell r="BG166"/>
          <cell r="BH166"/>
          <cell r="BI166"/>
        </row>
        <row r="167">
          <cell r="E167" t="str">
            <v>X24062492521</v>
          </cell>
          <cell r="F167" t="str">
            <v>DOMINIC CONSTRUCTION, INC.</v>
          </cell>
          <cell r="G167" t="str">
            <v>DR. A. SANTOS, SN ANTONIO, PARANAQUE</v>
          </cell>
          <cell r="H167" t="str">
            <v>PARAÑAQUE CITY</v>
          </cell>
          <cell r="I167" t="str">
            <v>PARAÑAQUE</v>
          </cell>
          <cell r="J167" t="str">
            <v>For scheduling</v>
          </cell>
          <cell r="K167" t="str">
            <v>W/O ISSUE</v>
          </cell>
          <cell r="L167" t="str">
            <v>CHALLENGER</v>
          </cell>
          <cell r="M167" t="str">
            <v>SCHED</v>
          </cell>
          <cell r="N167" t="str">
            <v>Isan Carlo Lazaro</v>
          </cell>
          <cell r="O167">
            <v>8.93</v>
          </cell>
          <cell r="P167">
            <v>8.93</v>
          </cell>
          <cell r="Q167">
            <v>0</v>
          </cell>
          <cell r="R167" t="str">
            <v>TERMINATION</v>
          </cell>
          <cell r="S167">
            <v>18594.84</v>
          </cell>
          <cell r="T167">
            <v>7191.18</v>
          </cell>
          <cell r="U167"/>
          <cell r="V167">
            <v>0</v>
          </cell>
          <cell r="W167">
            <v>45576.655393518522</v>
          </cell>
          <cell r="X167">
            <v>45582.536111111112</v>
          </cell>
          <cell r="Y167">
            <v>45581</v>
          </cell>
          <cell r="Z167"/>
          <cell r="AA167"/>
          <cell r="AB167"/>
          <cell r="AC167">
            <v>-45576.655393518522</v>
          </cell>
          <cell r="AD167">
            <v>-45582.536111111112</v>
          </cell>
          <cell r="AE167">
            <v>0</v>
          </cell>
          <cell r="AF167">
            <v>45595.429587066908</v>
          </cell>
          <cell r="AG167">
            <v>45604.23603867981</v>
          </cell>
          <cell r="AH167">
            <v>45626.655393518522</v>
          </cell>
          <cell r="AI167">
            <v>-1569.862574665638</v>
          </cell>
          <cell r="AJ167">
            <v>0</v>
          </cell>
          <cell r="AK167">
            <v>20</v>
          </cell>
          <cell r="AL167">
            <v>36</v>
          </cell>
          <cell r="AM167">
            <v>21.774193548387096</v>
          </cell>
          <cell r="AN167">
            <v>27.58064516129032</v>
          </cell>
          <cell r="AO167">
            <v>18.774193548387096</v>
          </cell>
          <cell r="AP167">
            <v>60</v>
          </cell>
          <cell r="AQ167">
            <v>57</v>
          </cell>
          <cell r="AR167">
            <v>52</v>
          </cell>
          <cell r="AS167">
            <v>60</v>
          </cell>
          <cell r="AT167">
            <v>45884</v>
          </cell>
          <cell r="AU167"/>
          <cell r="AV167"/>
          <cell r="AW167"/>
          <cell r="AX167"/>
          <cell r="AY167"/>
          <cell r="AZ167"/>
          <cell r="BA167"/>
          <cell r="BB167"/>
          <cell r="BC167"/>
          <cell r="BD167"/>
          <cell r="BE167">
            <v>15</v>
          </cell>
          <cell r="BF167">
            <v>0</v>
          </cell>
          <cell r="BG167"/>
          <cell r="BH167"/>
          <cell r="BI167"/>
        </row>
        <row r="168">
          <cell r="E168" t="str">
            <v>X24093698934</v>
          </cell>
          <cell r="F168" t="str">
            <v>BLOOMINGDALE ENTERPRISES INC</v>
          </cell>
          <cell r="G168" t="str">
            <v>ALABANG-ZAPOTE, TALON I, LAS PINAS CITY</v>
          </cell>
          <cell r="H168" t="str">
            <v>LAS PIÑAS CITY</v>
          </cell>
          <cell r="I168" t="str">
            <v>PARAÑAQUE</v>
          </cell>
          <cell r="J168"/>
          <cell r="K168"/>
          <cell r="L168" t="str">
            <v>POWERHOUSE</v>
          </cell>
          <cell r="M168" t="str">
            <v>TECO</v>
          </cell>
          <cell r="N168" t="str">
            <v>Jenneth Madrid</v>
          </cell>
          <cell r="O168">
            <v>2.1979500000000001</v>
          </cell>
          <cell r="P168">
            <v>2.2000000000000002</v>
          </cell>
          <cell r="Q168">
            <v>0</v>
          </cell>
          <cell r="R168" t="str">
            <v>TERMINATION</v>
          </cell>
          <cell r="S168">
            <v>16595.27</v>
          </cell>
          <cell r="T168">
            <v>1769.95</v>
          </cell>
          <cell r="U168"/>
          <cell r="V168">
            <v>0</v>
          </cell>
          <cell r="W168">
            <v>45579.57199074074</v>
          </cell>
          <cell r="X168">
            <v>45583.620138888888</v>
          </cell>
          <cell r="Y168">
            <v>45586</v>
          </cell>
          <cell r="Z168"/>
          <cell r="AA168">
            <v>45716</v>
          </cell>
          <cell r="AB168">
            <v>45863</v>
          </cell>
          <cell r="AC168">
            <v>136.42800925925985</v>
          </cell>
          <cell r="AD168">
            <v>132.3798611111124</v>
          </cell>
          <cell r="AE168">
            <v>147</v>
          </cell>
          <cell r="AF168">
            <v>45598.346184289127</v>
          </cell>
          <cell r="AG168">
            <v>45607.152635902028</v>
          </cell>
          <cell r="AH168">
            <v>45629.57199074074</v>
          </cell>
          <cell r="AI168">
            <v>4.6991869855967279</v>
          </cell>
          <cell r="AJ168">
            <v>2.4500000000000002</v>
          </cell>
          <cell r="AK168">
            <v>20</v>
          </cell>
          <cell r="AL168">
            <v>36</v>
          </cell>
          <cell r="AM168">
            <v>21.774193548387096</v>
          </cell>
          <cell r="AN168">
            <v>27.58064516129032</v>
          </cell>
          <cell r="AO168">
            <v>18.774193548387096</v>
          </cell>
          <cell r="AP168">
            <v>60</v>
          </cell>
          <cell r="AQ168">
            <v>57</v>
          </cell>
          <cell r="AR168">
            <v>52</v>
          </cell>
          <cell r="AS168">
            <v>45776</v>
          </cell>
          <cell r="AT168">
            <v>168</v>
          </cell>
          <cell r="AU168"/>
          <cell r="AV168"/>
          <cell r="AW168"/>
          <cell r="AX168"/>
          <cell r="AY168"/>
          <cell r="AZ168"/>
          <cell r="BA168"/>
          <cell r="BB168"/>
          <cell r="BC168" t="str">
            <v>PAID</v>
          </cell>
          <cell r="BD168"/>
          <cell r="BE168">
            <v>45731</v>
          </cell>
          <cell r="BF168">
            <v>-12</v>
          </cell>
          <cell r="BG168">
            <v>45593</v>
          </cell>
          <cell r="BH168">
            <v>45719</v>
          </cell>
          <cell r="BI168"/>
        </row>
        <row r="169">
          <cell r="E169" t="str">
            <v>X24093787030</v>
          </cell>
          <cell r="F169" t="str">
            <v>CONVERGE INFORMATION AND COMMUNICATIONS TECHNOLOGY</v>
          </cell>
          <cell r="G169" t="str">
            <v>LAPU-LAPU, PUROK 5, TAGUIG CITY</v>
          </cell>
          <cell r="H169" t="str">
            <v>TAGUIG CITY</v>
          </cell>
          <cell r="I169" t="str">
            <v>PARAÑAQUE</v>
          </cell>
          <cell r="J169" t="str">
            <v>with ROW concern; near mosque / brgy. Refusal
-FOR CREATION OF NEW WORK ORDER</v>
          </cell>
          <cell r="K169" t="str">
            <v>W/ ISSUE</v>
          </cell>
          <cell r="L169" t="str">
            <v>VJC</v>
          </cell>
          <cell r="M169" t="str">
            <v>CLOSED-CAN</v>
          </cell>
          <cell r="N169" t="str">
            <v>Jenneth Madrid</v>
          </cell>
          <cell r="O169">
            <v>47.532699999999998</v>
          </cell>
          <cell r="P169" t="e">
            <v>#N/A</v>
          </cell>
          <cell r="Q169">
            <v>11</v>
          </cell>
          <cell r="R169" t="str">
            <v>NEW</v>
          </cell>
          <cell r="S169">
            <v>806019.23</v>
          </cell>
          <cell r="T169">
            <v>38276.89</v>
          </cell>
          <cell r="U169"/>
          <cell r="V169">
            <v>0</v>
          </cell>
          <cell r="W169">
            <v>45580.627384259256</v>
          </cell>
          <cell r="X169">
            <v>45583.621527777781</v>
          </cell>
          <cell r="Y169">
            <v>45586</v>
          </cell>
          <cell r="Z169"/>
          <cell r="AA169" t="str">
            <v>CLOSED-CAN</v>
          </cell>
          <cell r="AB169"/>
          <cell r="AC169" t="e">
            <v>#VALUE!</v>
          </cell>
          <cell r="AD169" t="e">
            <v>#VALUE!</v>
          </cell>
          <cell r="AE169" t="e">
            <v>#VALUE!</v>
          </cell>
          <cell r="AF169" t="e">
            <v>#N/A</v>
          </cell>
          <cell r="AG169" t="e">
            <v>#N/A</v>
          </cell>
          <cell r="AH169">
            <v>45630.627384259256</v>
          </cell>
          <cell r="AI169" t="e">
            <v>#VALUE!</v>
          </cell>
          <cell r="AJ169" t="e">
            <v>#VALUE!</v>
          </cell>
          <cell r="AK169" t="e">
            <v>#N/A</v>
          </cell>
          <cell r="AL169">
            <v>36</v>
          </cell>
          <cell r="AM169" t="e">
            <v>#N/A</v>
          </cell>
          <cell r="AN169" t="e">
            <v>#N/A</v>
          </cell>
          <cell r="AO169" t="e">
            <v>#N/A</v>
          </cell>
          <cell r="AP169">
            <v>60</v>
          </cell>
          <cell r="AQ169">
            <v>57</v>
          </cell>
          <cell r="AR169">
            <v>52</v>
          </cell>
          <cell r="AS169" t="e">
            <v>#VALUE!</v>
          </cell>
          <cell r="AT169" t="str">
            <v/>
          </cell>
          <cell r="AU169"/>
          <cell r="AV169"/>
          <cell r="AW169"/>
          <cell r="AX169"/>
          <cell r="AY169"/>
          <cell r="AZ169"/>
          <cell r="BA169"/>
          <cell r="BB169"/>
          <cell r="BC169"/>
          <cell r="BD169"/>
          <cell r="BE169" t="e">
            <v>#VALUE!</v>
          </cell>
          <cell r="BF169" t="e">
            <v>#VALUE!</v>
          </cell>
          <cell r="BG169"/>
          <cell r="BH169"/>
          <cell r="BI169"/>
        </row>
        <row r="170">
          <cell r="E170" t="str">
            <v>X24103888835</v>
          </cell>
          <cell r="F170" t="str">
            <v>MAKATI DEVELOPMENT CORPORATION</v>
          </cell>
          <cell r="G170" t="str">
            <v>EAST UNION, ARCA SOUTH, TAGUIG CITY</v>
          </cell>
          <cell r="H170" t="str">
            <v>TAGUIG CITY</v>
          </cell>
          <cell r="I170" t="str">
            <v>PARAÑAQUE</v>
          </cell>
          <cell r="J170" t="str">
            <v>remaining terminal pole for retirement due to exisiting spun cable (with coordination to UG team)</v>
          </cell>
          <cell r="K170" t="str">
            <v>W/O ISSUE</v>
          </cell>
          <cell r="L170" t="str">
            <v>VJC</v>
          </cell>
          <cell r="M170" t="str">
            <v>FCOMP</v>
          </cell>
          <cell r="N170" t="str">
            <v>Jenneth Madrid</v>
          </cell>
          <cell r="O170">
            <v>116.3974</v>
          </cell>
          <cell r="P170">
            <v>249.8</v>
          </cell>
          <cell r="Q170">
            <v>0</v>
          </cell>
          <cell r="R170" t="str">
            <v>TERMINATION</v>
          </cell>
          <cell r="S170">
            <v>248970.42</v>
          </cell>
          <cell r="T170">
            <v>93739.94</v>
          </cell>
          <cell r="U170">
            <v>75757.59</v>
          </cell>
          <cell r="V170">
            <v>0.8081676817800395</v>
          </cell>
          <cell r="W170">
            <v>45581.698645833334</v>
          </cell>
          <cell r="X170">
            <v>45586.633333333331</v>
          </cell>
          <cell r="Y170">
            <v>45586</v>
          </cell>
          <cell r="Z170"/>
          <cell r="AA170">
            <v>45688</v>
          </cell>
          <cell r="AB170"/>
          <cell r="AC170">
            <v>106.30135416666599</v>
          </cell>
          <cell r="AD170">
            <v>101.36666666666861</v>
          </cell>
          <cell r="AE170">
            <v>-45688</v>
          </cell>
          <cell r="AF170">
            <v>45603.567066885968</v>
          </cell>
          <cell r="AG170">
            <v>45613.198645833334</v>
          </cell>
          <cell r="AH170">
            <v>45631.698645833334</v>
          </cell>
          <cell r="AI170">
            <v>3.2059138558200853</v>
          </cell>
          <cell r="AJ170">
            <v>-761.4666666666667</v>
          </cell>
          <cell r="AK170">
            <v>28</v>
          </cell>
          <cell r="AL170">
            <v>36</v>
          </cell>
          <cell r="AM170">
            <v>24.868421052631579</v>
          </cell>
          <cell r="AN170">
            <v>31.499999999999996</v>
          </cell>
          <cell r="AO170">
            <v>21.868421052631579</v>
          </cell>
          <cell r="AP170">
            <v>60</v>
          </cell>
          <cell r="AQ170">
            <v>57</v>
          </cell>
          <cell r="AR170">
            <v>52</v>
          </cell>
          <cell r="AS170">
            <v>45748</v>
          </cell>
          <cell r="AT170">
            <v>196</v>
          </cell>
          <cell r="AU170"/>
          <cell r="AV170"/>
          <cell r="AW170"/>
          <cell r="AX170"/>
          <cell r="AY170"/>
          <cell r="AZ170"/>
          <cell r="BA170"/>
          <cell r="BB170"/>
          <cell r="BC170" t="str">
            <v>CHECKING OF SERVICE ITEM</v>
          </cell>
          <cell r="BD170" t="str">
            <v>PARTIALLY BILLED</v>
          </cell>
          <cell r="BE170">
            <v>45703</v>
          </cell>
          <cell r="BF170">
            <v>6</v>
          </cell>
          <cell r="BG170">
            <v>45688</v>
          </cell>
          <cell r="BH170">
            <v>45709</v>
          </cell>
          <cell r="BI170">
            <v>45769</v>
          </cell>
        </row>
        <row r="171">
          <cell r="E171" t="str">
            <v>X24093549347</v>
          </cell>
          <cell r="F171" t="str">
            <v>CROWN OF KING SOLOMON ACADEMY INC.</v>
          </cell>
          <cell r="G171" t="str">
            <v>6TH, SALINAS I, BACOOR</v>
          </cell>
          <cell r="H171" t="str">
            <v>BACOOR CITY</v>
          </cell>
          <cell r="I171" t="str">
            <v>DASMA</v>
          </cell>
          <cell r="J171"/>
          <cell r="K171" t="str">
            <v>W/O ISSUE</v>
          </cell>
          <cell r="L171" t="str">
            <v>POWERHOUSE</v>
          </cell>
          <cell r="M171" t="str">
            <v>FCOMP</v>
          </cell>
          <cell r="N171" t="str">
            <v>Jenneth Madrid</v>
          </cell>
          <cell r="O171">
            <v>384.3897</v>
          </cell>
          <cell r="P171">
            <v>384.39</v>
          </cell>
          <cell r="Q171">
            <v>38</v>
          </cell>
          <cell r="R171" t="str">
            <v>NEW</v>
          </cell>
          <cell r="S171">
            <v>1792274.22</v>
          </cell>
          <cell r="T171">
            <v>309541.14</v>
          </cell>
          <cell r="U171"/>
          <cell r="V171">
            <v>0</v>
          </cell>
          <cell r="W171">
            <v>45583.615277777775</v>
          </cell>
          <cell r="X171">
            <v>45588.427777777775</v>
          </cell>
          <cell r="Y171">
            <v>45588</v>
          </cell>
          <cell r="Z171"/>
          <cell r="AA171">
            <v>45702</v>
          </cell>
          <cell r="AB171"/>
          <cell r="AC171">
            <v>118.38472222222481</v>
          </cell>
          <cell r="AD171">
            <v>113.57222222222481</v>
          </cell>
          <cell r="AE171">
            <v>-45702</v>
          </cell>
          <cell r="AF171">
            <v>45606.086975890983</v>
          </cell>
          <cell r="AG171">
            <v>45615.879428721171</v>
          </cell>
          <cell r="AH171">
            <v>45633.615277777775</v>
          </cell>
          <cell r="AI171">
            <v>3.4857723765432862</v>
          </cell>
          <cell r="AJ171">
            <v>-761.7</v>
          </cell>
          <cell r="AK171">
            <v>30</v>
          </cell>
          <cell r="AL171">
            <v>36</v>
          </cell>
          <cell r="AM171">
            <v>25.471698113207545</v>
          </cell>
          <cell r="AN171">
            <v>32.264150943396224</v>
          </cell>
          <cell r="AO171">
            <v>22.471698113207545</v>
          </cell>
          <cell r="AP171">
            <v>60</v>
          </cell>
          <cell r="AQ171">
            <v>57</v>
          </cell>
          <cell r="AR171">
            <v>52</v>
          </cell>
          <cell r="AS171">
            <v>45762</v>
          </cell>
          <cell r="AT171">
            <v>182</v>
          </cell>
          <cell r="AU171"/>
          <cell r="AV171"/>
          <cell r="AW171"/>
          <cell r="AX171"/>
          <cell r="AY171"/>
          <cell r="AZ171"/>
          <cell r="BA171"/>
          <cell r="BB171"/>
          <cell r="BC171" t="str">
            <v>NO COC</v>
          </cell>
          <cell r="BD171"/>
          <cell r="BE171">
            <v>45717</v>
          </cell>
          <cell r="BF171" t="e">
            <v>#VALUE!</v>
          </cell>
          <cell r="BG171"/>
          <cell r="BH171"/>
          <cell r="BI171"/>
        </row>
        <row r="172">
          <cell r="E172" t="str">
            <v>X24062101038</v>
          </cell>
          <cell r="F172" t="str">
            <v>GLOBE TELECOM, INC.</v>
          </cell>
          <cell r="G172" t="str">
            <v>TIMBANG, MAMBOG III, BACOOR</v>
          </cell>
          <cell r="H172" t="str">
            <v>BACOOR CITY</v>
          </cell>
          <cell r="I172" t="str">
            <v>DASMA</v>
          </cell>
          <cell r="J172" t="str">
            <v>Digging completed
Cancel energization scheduled 11/27/2024 due to ROW/HOA concerns.
On-going negotiation with customer and CRS.</v>
          </cell>
          <cell r="K172" t="str">
            <v>W/ ISSUE</v>
          </cell>
          <cell r="L172" t="str">
            <v>AVECO</v>
          </cell>
          <cell r="M172" t="str">
            <v>FCOMP</v>
          </cell>
          <cell r="N172" t="str">
            <v>Ronilo Gange Jr.</v>
          </cell>
          <cell r="O172">
            <v>100.9782</v>
          </cell>
          <cell r="P172">
            <v>102.03</v>
          </cell>
          <cell r="Q172">
            <v>20</v>
          </cell>
          <cell r="R172" t="str">
            <v>NEW</v>
          </cell>
          <cell r="S172">
            <v>353455.45</v>
          </cell>
          <cell r="T172">
            <v>81315.740000000005</v>
          </cell>
          <cell r="U172"/>
          <cell r="V172">
            <v>0</v>
          </cell>
          <cell r="W172">
            <v>45583.647222222222</v>
          </cell>
          <cell r="X172">
            <v>45588.430555555555</v>
          </cell>
          <cell r="Y172">
            <v>45589</v>
          </cell>
          <cell r="Z172"/>
          <cell r="AA172">
            <v>45740</v>
          </cell>
          <cell r="AB172"/>
          <cell r="AC172">
            <v>156.3527777777781</v>
          </cell>
          <cell r="AD172">
            <v>151.56944444444525</v>
          </cell>
          <cell r="AE172">
            <v>-45740</v>
          </cell>
          <cell r="AF172">
            <v>45604.854118773947</v>
          </cell>
          <cell r="AG172">
            <v>45614.309291187739</v>
          </cell>
          <cell r="AH172">
            <v>45633.647222222222</v>
          </cell>
          <cell r="AI172">
            <v>4.8442634140550904</v>
          </cell>
          <cell r="AJ172">
            <v>-762.33333333333337</v>
          </cell>
          <cell r="AK172">
            <v>26</v>
          </cell>
          <cell r="AL172">
            <v>36</v>
          </cell>
          <cell r="AM172">
            <v>24.206896551724139</v>
          </cell>
          <cell r="AN172">
            <v>30.662068965517239</v>
          </cell>
          <cell r="AO172">
            <v>21.206896551724139</v>
          </cell>
          <cell r="AP172">
            <v>60</v>
          </cell>
          <cell r="AQ172">
            <v>57</v>
          </cell>
          <cell r="AR172">
            <v>52</v>
          </cell>
          <cell r="AS172">
            <v>45800</v>
          </cell>
          <cell r="AT172">
            <v>144</v>
          </cell>
          <cell r="AU172"/>
          <cell r="AV172"/>
          <cell r="AW172"/>
          <cell r="AX172"/>
          <cell r="AY172"/>
          <cell r="AZ172"/>
          <cell r="BA172"/>
          <cell r="BB172"/>
          <cell r="BC172" t="str">
            <v>NO COC</v>
          </cell>
          <cell r="BD172" t="str">
            <v>WITH AUDIT</v>
          </cell>
          <cell r="BE172">
            <v>45755</v>
          </cell>
          <cell r="BF172" t="e">
            <v>#VALUE!</v>
          </cell>
          <cell r="BG172"/>
          <cell r="BH172"/>
          <cell r="BI172">
            <v>45831</v>
          </cell>
        </row>
        <row r="173">
          <cell r="E173" t="str">
            <v>X24072868110</v>
          </cell>
          <cell r="F173" t="str">
            <v>DITO TELECOMMUNITY CORPORATION</v>
          </cell>
          <cell r="G173" t="str">
            <v>3RD AVE, HEN HEADQUARTER SUPPRT GRP, TAGUIG CITY</v>
          </cell>
          <cell r="H173" t="str">
            <v>TAGUIG CITY</v>
          </cell>
          <cell r="I173" t="str">
            <v>PARAÑAQUE</v>
          </cell>
          <cell r="J173" t="str">
            <v>pole erection on Feb. 3rd week (3rd shift)</v>
          </cell>
          <cell r="K173" t="str">
            <v>W/O ISSUE</v>
          </cell>
          <cell r="L173" t="str">
            <v>VJC</v>
          </cell>
          <cell r="M173" t="str">
            <v>FCOMP</v>
          </cell>
          <cell r="N173" t="str">
            <v>Jenneth Madrid</v>
          </cell>
          <cell r="O173">
            <v>133.7749</v>
          </cell>
          <cell r="P173">
            <v>1550.97</v>
          </cell>
          <cell r="Q173">
            <v>22</v>
          </cell>
          <cell r="R173" t="str">
            <v>NEW</v>
          </cell>
          <cell r="S173">
            <v>1544526.93</v>
          </cell>
          <cell r="T173">
            <v>107725.88</v>
          </cell>
          <cell r="U173">
            <v>39828.800000000003</v>
          </cell>
          <cell r="V173">
            <v>0.3697235984519226</v>
          </cell>
          <cell r="W173">
            <v>45586.589583333334</v>
          </cell>
          <cell r="X173">
            <v>45593.617361111108</v>
          </cell>
          <cell r="Y173">
            <v>45594</v>
          </cell>
          <cell r="Z173">
            <v>45739</v>
          </cell>
          <cell r="AA173">
            <v>45739</v>
          </cell>
          <cell r="AB173"/>
          <cell r="AC173">
            <v>152.4104166666657</v>
          </cell>
          <cell r="AD173">
            <v>145.38263888889196</v>
          </cell>
          <cell r="AE173">
            <v>-45739</v>
          </cell>
          <cell r="AF173">
            <v>45613.065565866083</v>
          </cell>
          <cell r="AG173">
            <v>45623.925827874817</v>
          </cell>
          <cell r="AH173">
            <v>45636.589583333334</v>
          </cell>
          <cell r="AI173">
            <v>3.8779983796296045</v>
          </cell>
          <cell r="AJ173">
            <v>-762.31666666666672</v>
          </cell>
          <cell r="AK173">
            <v>50</v>
          </cell>
          <cell r="AL173">
            <v>36</v>
          </cell>
          <cell r="AM173">
            <v>29.475982532751093</v>
          </cell>
          <cell r="AN173">
            <v>37.336244541484717</v>
          </cell>
          <cell r="AO173">
            <v>26.475982532751093</v>
          </cell>
          <cell r="AP173">
            <v>60</v>
          </cell>
          <cell r="AQ173">
            <v>57</v>
          </cell>
          <cell r="AR173">
            <v>52</v>
          </cell>
          <cell r="AS173">
            <v>45799</v>
          </cell>
          <cell r="AT173">
            <v>145</v>
          </cell>
          <cell r="AU173"/>
          <cell r="AV173"/>
          <cell r="AW173"/>
          <cell r="AX173"/>
          <cell r="AY173"/>
          <cell r="AZ173"/>
          <cell r="BA173"/>
          <cell r="BB173"/>
          <cell r="BC173" t="str">
            <v>FOR AUDIT</v>
          </cell>
          <cell r="BD173"/>
          <cell r="BE173">
            <v>45754</v>
          </cell>
          <cell r="BF173">
            <v>112</v>
          </cell>
          <cell r="BG173">
            <v>45739</v>
          </cell>
          <cell r="BH173">
            <v>45866</v>
          </cell>
          <cell r="BI173"/>
        </row>
        <row r="174">
          <cell r="E174" t="str">
            <v>X24051688503</v>
          </cell>
          <cell r="F174" t="str">
            <v>ALEXANDER EVAN O. UY</v>
          </cell>
          <cell r="G174" t="str">
            <v>JOHN, MULTINATIONAL VILL, PARANAQUE</v>
          </cell>
          <cell r="H174" t="str">
            <v>PARAÑAQUE CITY</v>
          </cell>
          <cell r="I174" t="str">
            <v>PARAÑAQUE</v>
          </cell>
          <cell r="J174"/>
          <cell r="K174"/>
          <cell r="L174" t="str">
            <v>ECOM</v>
          </cell>
          <cell r="M174" t="str">
            <v>FCOMP</v>
          </cell>
          <cell r="N174" t="str">
            <v>Ronilo Gange Jr.</v>
          </cell>
          <cell r="O174">
            <v>107.8165</v>
          </cell>
          <cell r="P174">
            <v>186.1</v>
          </cell>
          <cell r="Q174">
            <v>80</v>
          </cell>
          <cell r="R174" t="str">
            <v>MODIFICATION</v>
          </cell>
          <cell r="S174">
            <v>494977.65</v>
          </cell>
          <cell r="T174">
            <v>86091.88</v>
          </cell>
          <cell r="U174"/>
          <cell r="V174">
            <v>0</v>
          </cell>
          <cell r="W174">
            <v>45586.661805555559</v>
          </cell>
          <cell r="X174">
            <v>45593.618750000001</v>
          </cell>
          <cell r="Y174">
            <v>45594</v>
          </cell>
          <cell r="Z174"/>
          <cell r="AA174">
            <v>45808</v>
          </cell>
          <cell r="AB174"/>
          <cell r="AC174">
            <v>221.33819444444089</v>
          </cell>
          <cell r="AD174">
            <v>214.38124999999854</v>
          </cell>
          <cell r="AE174">
            <v>-45808</v>
          </cell>
          <cell r="AF174">
            <v>45607.006875978092</v>
          </cell>
          <cell r="AG174">
            <v>45616.232228090768</v>
          </cell>
          <cell r="AH174">
            <v>45636.661805555559</v>
          </cell>
          <cell r="AI174">
            <v>7.110865070387014</v>
          </cell>
          <cell r="AJ174">
            <v>-763.4666666666667</v>
          </cell>
          <cell r="AK174">
            <v>26</v>
          </cell>
          <cell r="AL174">
            <v>34</v>
          </cell>
          <cell r="AM174">
            <v>23.345070422535212</v>
          </cell>
          <cell r="AN174">
            <v>29.570422535211268</v>
          </cell>
          <cell r="AO174">
            <v>20.345070422535212</v>
          </cell>
          <cell r="AP174">
            <v>60</v>
          </cell>
          <cell r="AQ174">
            <v>57</v>
          </cell>
          <cell r="AR174">
            <v>52</v>
          </cell>
          <cell r="AS174">
            <v>45868</v>
          </cell>
          <cell r="AT174">
            <v>76</v>
          </cell>
          <cell r="AU174"/>
          <cell r="AV174"/>
          <cell r="AW174"/>
          <cell r="AX174"/>
          <cell r="AY174"/>
          <cell r="AZ174"/>
          <cell r="BA174"/>
          <cell r="BB174"/>
          <cell r="BC174" t="str">
            <v>FOR AUDIT</v>
          </cell>
          <cell r="BD174"/>
          <cell r="BE174">
            <v>45823</v>
          </cell>
          <cell r="BF174">
            <v>-8</v>
          </cell>
          <cell r="BG174">
            <v>45832</v>
          </cell>
          <cell r="BH174">
            <v>45815</v>
          </cell>
          <cell r="BI174"/>
        </row>
        <row r="175">
          <cell r="E175" t="str">
            <v>X24051728852</v>
          </cell>
          <cell r="F175" t="str">
            <v>JENNY ROMANO BRAMBILLA</v>
          </cell>
          <cell r="G175" t="str">
            <v>STAFFORD, MOONWALK, PARANAQUE</v>
          </cell>
          <cell r="H175" t="str">
            <v>PARAÑAQUE CITY</v>
          </cell>
          <cell r="I175" t="str">
            <v>PARAÑAQUE</v>
          </cell>
          <cell r="J175"/>
          <cell r="K175"/>
          <cell r="L175" t="str">
            <v>ECOM</v>
          </cell>
          <cell r="M175" t="str">
            <v>SCHED</v>
          </cell>
          <cell r="N175" t="str">
            <v>Ronilo Gange Jr.</v>
          </cell>
          <cell r="O175">
            <v>53.195999999999998</v>
          </cell>
          <cell r="P175">
            <v>131.47999999999999</v>
          </cell>
          <cell r="Q175">
            <v>40</v>
          </cell>
          <cell r="R175" t="str">
            <v>MODIFICATION</v>
          </cell>
          <cell r="S175">
            <v>308653.92</v>
          </cell>
          <cell r="T175">
            <v>42837.37</v>
          </cell>
          <cell r="U175"/>
          <cell r="V175">
            <v>0</v>
          </cell>
          <cell r="W175">
            <v>45586.663194444445</v>
          </cell>
          <cell r="X175">
            <v>45593.62222222222</v>
          </cell>
          <cell r="Y175">
            <v>45594</v>
          </cell>
          <cell r="Z175"/>
          <cell r="AA175"/>
          <cell r="AB175"/>
          <cell r="AC175">
            <v>-45586.663194444445</v>
          </cell>
          <cell r="AD175">
            <v>-45593.62222222222</v>
          </cell>
          <cell r="AE175">
            <v>0</v>
          </cell>
          <cell r="AF175">
            <v>45607.87009099617</v>
          </cell>
          <cell r="AG175">
            <v>45617.325263409963</v>
          </cell>
          <cell r="AH175">
            <v>45636.663194444445</v>
          </cell>
          <cell r="AI175">
            <v>-1412.4072998278725</v>
          </cell>
          <cell r="AJ175">
            <v>0</v>
          </cell>
          <cell r="AK175">
            <v>26</v>
          </cell>
          <cell r="AL175">
            <v>36</v>
          </cell>
          <cell r="AM175">
            <v>24.206896551724139</v>
          </cell>
          <cell r="AN175">
            <v>30.662068965517239</v>
          </cell>
          <cell r="AO175">
            <v>21.206896551724139</v>
          </cell>
          <cell r="AP175">
            <v>60</v>
          </cell>
          <cell r="AQ175">
            <v>57</v>
          </cell>
          <cell r="AR175">
            <v>52</v>
          </cell>
          <cell r="AS175">
            <v>60</v>
          </cell>
          <cell r="AT175">
            <v>45884</v>
          </cell>
          <cell r="AU175"/>
          <cell r="AV175"/>
          <cell r="AW175"/>
          <cell r="AX175"/>
          <cell r="AY175"/>
          <cell r="AZ175"/>
          <cell r="BA175"/>
          <cell r="BB175"/>
          <cell r="BC175"/>
          <cell r="BD175"/>
          <cell r="BE175">
            <v>15</v>
          </cell>
          <cell r="BF175">
            <v>0</v>
          </cell>
          <cell r="BG175"/>
          <cell r="BH175"/>
          <cell r="BI175"/>
        </row>
        <row r="176">
          <cell r="E176" t="str">
            <v>X24051726352</v>
          </cell>
          <cell r="F176" t="str">
            <v>ELIZA BLANCHE SANTOS ALAY-AY</v>
          </cell>
          <cell r="G176" t="str">
            <v>JOHN GLEN JR., MOONWALK, PARANAQUE</v>
          </cell>
          <cell r="H176" t="str">
            <v>PARAÑAQUE CITY</v>
          </cell>
          <cell r="I176" t="str">
            <v>PARAÑAQUE</v>
          </cell>
          <cell r="J176"/>
          <cell r="K176"/>
          <cell r="L176" t="str">
            <v>ECOM</v>
          </cell>
          <cell r="M176" t="str">
            <v>SCHED</v>
          </cell>
          <cell r="N176" t="str">
            <v>Ronilo Gange Jr.</v>
          </cell>
          <cell r="O176">
            <v>147.12569999999999</v>
          </cell>
          <cell r="P176">
            <v>147.13</v>
          </cell>
          <cell r="Q176">
            <v>42</v>
          </cell>
          <cell r="R176" t="str">
            <v>MODIFICATION</v>
          </cell>
          <cell r="S176">
            <v>357616.2</v>
          </cell>
          <cell r="T176">
            <v>86985.66</v>
          </cell>
          <cell r="U176"/>
          <cell r="V176">
            <v>0</v>
          </cell>
          <cell r="W176">
            <v>45586.665277777778</v>
          </cell>
          <cell r="X176">
            <v>45602.396527777775</v>
          </cell>
          <cell r="Y176">
            <v>45594</v>
          </cell>
          <cell r="Z176"/>
          <cell r="AA176"/>
          <cell r="AB176"/>
          <cell r="AC176">
            <v>-45586.665277777778</v>
          </cell>
          <cell r="AD176">
            <v>-45602.396527777775</v>
          </cell>
          <cell r="AE176">
            <v>0</v>
          </cell>
          <cell r="AF176">
            <v>45607.872174329503</v>
          </cell>
          <cell r="AG176">
            <v>45617.327346743295</v>
          </cell>
          <cell r="AH176">
            <v>45636.665277777778</v>
          </cell>
          <cell r="AI176">
            <v>-1412.4073643755935</v>
          </cell>
          <cell r="AJ176">
            <v>0</v>
          </cell>
          <cell r="AK176">
            <v>26</v>
          </cell>
          <cell r="AL176">
            <v>36</v>
          </cell>
          <cell r="AM176">
            <v>24.206896551724139</v>
          </cell>
          <cell r="AN176">
            <v>30.662068965517239</v>
          </cell>
          <cell r="AO176">
            <v>21.206896551724139</v>
          </cell>
          <cell r="AP176">
            <v>60</v>
          </cell>
          <cell r="AQ176">
            <v>57</v>
          </cell>
          <cell r="AR176">
            <v>52</v>
          </cell>
          <cell r="AS176">
            <v>60</v>
          </cell>
          <cell r="AT176">
            <v>45884</v>
          </cell>
          <cell r="AU176"/>
          <cell r="AV176"/>
          <cell r="AW176"/>
          <cell r="AX176"/>
          <cell r="AY176"/>
          <cell r="AZ176"/>
          <cell r="BA176"/>
          <cell r="BB176"/>
          <cell r="BC176"/>
          <cell r="BD176"/>
          <cell r="BE176">
            <v>15</v>
          </cell>
          <cell r="BF176">
            <v>0</v>
          </cell>
          <cell r="BG176"/>
          <cell r="BH176"/>
          <cell r="BI176"/>
        </row>
        <row r="177">
          <cell r="E177" t="str">
            <v>X24073033797</v>
          </cell>
          <cell r="F177" t="str">
            <v>CELSO T DIMARUCUT</v>
          </cell>
          <cell r="G177" t="str">
            <v>DOÑA CONCHA CRUZ, BF HOMES, PARANAQUE</v>
          </cell>
          <cell r="H177" t="str">
            <v>PARAÑAQUE CITY</v>
          </cell>
          <cell r="I177" t="str">
            <v>PARAÑAQUE</v>
          </cell>
          <cell r="J177" t="str">
            <v>VIP, PRESIDENT &amp; CEO OF ROXAS HOLDING. MVP GROUP</v>
          </cell>
          <cell r="K177"/>
          <cell r="L177" t="str">
            <v>POWERHOUSE</v>
          </cell>
          <cell r="M177" t="str">
            <v>FCOMP</v>
          </cell>
          <cell r="N177" t="str">
            <v>Jenneth Madrid</v>
          </cell>
          <cell r="O177">
            <v>47.435499999999998</v>
          </cell>
          <cell r="P177">
            <v>47.44</v>
          </cell>
          <cell r="Q177">
            <v>80</v>
          </cell>
          <cell r="R177" t="str">
            <v>MODIFICATION</v>
          </cell>
          <cell r="S177">
            <v>392547.56</v>
          </cell>
          <cell r="T177">
            <v>38222.75</v>
          </cell>
          <cell r="U177"/>
          <cell r="V177">
            <v>0</v>
          </cell>
          <cell r="W177">
            <v>45587.710416666669</v>
          </cell>
          <cell r="X177">
            <v>45593.629166666666</v>
          </cell>
          <cell r="Y177">
            <v>45593</v>
          </cell>
          <cell r="Z177"/>
          <cell r="AA177">
            <v>45668</v>
          </cell>
          <cell r="AB177"/>
          <cell r="AC177">
            <v>80.289583333331393</v>
          </cell>
          <cell r="AD177">
            <v>74.370833333334303</v>
          </cell>
          <cell r="AE177">
            <v>-45668</v>
          </cell>
          <cell r="AF177">
            <v>45605.784796831955</v>
          </cell>
          <cell r="AG177">
            <v>45614.404631542704</v>
          </cell>
          <cell r="AH177">
            <v>45637.710416666669</v>
          </cell>
          <cell r="AI177">
            <v>2.8573645833332644</v>
          </cell>
          <cell r="AJ177">
            <v>-761.13333333333333</v>
          </cell>
          <cell r="AK177">
            <v>20</v>
          </cell>
          <cell r="AL177">
            <v>34</v>
          </cell>
          <cell r="AM177">
            <v>21.074380165289259</v>
          </cell>
          <cell r="AN177">
            <v>26.694214876033058</v>
          </cell>
          <cell r="AO177">
            <v>18.074380165289259</v>
          </cell>
          <cell r="AP177">
            <v>60</v>
          </cell>
          <cell r="AQ177">
            <v>57</v>
          </cell>
          <cell r="AR177">
            <v>52</v>
          </cell>
          <cell r="AS177">
            <v>45728</v>
          </cell>
          <cell r="AT177">
            <v>216</v>
          </cell>
          <cell r="AU177"/>
          <cell r="AV177"/>
          <cell r="AW177"/>
          <cell r="AX177"/>
          <cell r="AY177"/>
          <cell r="AZ177"/>
          <cell r="BA177"/>
          <cell r="BB177"/>
          <cell r="BC177" t="str">
            <v>NO COC</v>
          </cell>
          <cell r="BD177"/>
          <cell r="BE177">
            <v>45683</v>
          </cell>
          <cell r="BF177" t="e">
            <v>#VALUE!</v>
          </cell>
          <cell r="BG177"/>
          <cell r="BH177"/>
          <cell r="BI177"/>
        </row>
        <row r="178">
          <cell r="E178" t="str">
            <v>X24041458580</v>
          </cell>
          <cell r="F178" t="str">
            <v>PATIO ALGADA EVENTS PLACE AND LEISURE INC.</v>
          </cell>
          <cell r="G178" t="str">
            <v>DE CASTRO, DE CASTRO I SUBD, BACOOR</v>
          </cell>
          <cell r="H178" t="str">
            <v>BACOOR CITY</v>
          </cell>
          <cell r="I178" t="str">
            <v>DASMA</v>
          </cell>
          <cell r="J178"/>
          <cell r="K178" t="str">
            <v>W/O ISSUE</v>
          </cell>
          <cell r="L178" t="str">
            <v>POWERHOUSE</v>
          </cell>
          <cell r="M178" t="str">
            <v>FCOMP</v>
          </cell>
          <cell r="N178" t="str">
            <v>Jenneth Madrid</v>
          </cell>
          <cell r="O178">
            <v>48.755000000000003</v>
          </cell>
          <cell r="P178">
            <v>48.76</v>
          </cell>
          <cell r="Q178">
            <v>52</v>
          </cell>
          <cell r="R178" t="str">
            <v>NEW</v>
          </cell>
          <cell r="S178">
            <v>392158.12</v>
          </cell>
          <cell r="T178">
            <v>39261.15</v>
          </cell>
          <cell r="U178"/>
          <cell r="V178">
            <v>0</v>
          </cell>
          <cell r="W178">
            <v>45587.714583333334</v>
          </cell>
          <cell r="X178">
            <v>45593.627083333333</v>
          </cell>
          <cell r="Y178">
            <v>45593</v>
          </cell>
          <cell r="Z178"/>
          <cell r="AA178">
            <v>45706</v>
          </cell>
          <cell r="AB178"/>
          <cell r="AC178">
            <v>118.2854166666657</v>
          </cell>
          <cell r="AD178">
            <v>112.37291666666715</v>
          </cell>
          <cell r="AE178">
            <v>-45706</v>
          </cell>
          <cell r="AF178">
            <v>45605.78896349862</v>
          </cell>
          <cell r="AG178">
            <v>45614.40879820937</v>
          </cell>
          <cell r="AH178">
            <v>45637.714583333334</v>
          </cell>
          <cell r="AI178">
            <v>4.2095692401960436</v>
          </cell>
          <cell r="AJ178">
            <v>-761.76666666666665</v>
          </cell>
          <cell r="AK178">
            <v>20</v>
          </cell>
          <cell r="AL178">
            <v>34</v>
          </cell>
          <cell r="AM178">
            <v>21.074380165289259</v>
          </cell>
          <cell r="AN178">
            <v>26.694214876033058</v>
          </cell>
          <cell r="AO178">
            <v>18.074380165289259</v>
          </cell>
          <cell r="AP178">
            <v>60</v>
          </cell>
          <cell r="AQ178">
            <v>57</v>
          </cell>
          <cell r="AR178">
            <v>52</v>
          </cell>
          <cell r="AS178">
            <v>45766</v>
          </cell>
          <cell r="AT178">
            <v>178</v>
          </cell>
          <cell r="AU178"/>
          <cell r="AV178"/>
          <cell r="AW178"/>
          <cell r="AX178"/>
          <cell r="AY178"/>
          <cell r="AZ178"/>
          <cell r="BA178"/>
          <cell r="BB178"/>
          <cell r="BC178" t="str">
            <v>FOR AUDIT</v>
          </cell>
          <cell r="BD178"/>
          <cell r="BE178">
            <v>45721</v>
          </cell>
          <cell r="BF178">
            <v>114</v>
          </cell>
          <cell r="BG178">
            <v>45701</v>
          </cell>
          <cell r="BH178">
            <v>45835</v>
          </cell>
          <cell r="BI178"/>
        </row>
        <row r="179">
          <cell r="E179" t="str">
            <v>X24083434936</v>
          </cell>
          <cell r="F179" t="str">
            <v>MAXIPRINTS INC.</v>
          </cell>
          <cell r="G179" t="str">
            <v>1ST, TAGUIG BAGUMBAYAN INDL ASS INC, TAGUIG CITY</v>
          </cell>
          <cell r="H179" t="str">
            <v>TAGUIG CITY</v>
          </cell>
          <cell r="I179" t="str">
            <v>PARAÑAQUE</v>
          </cell>
          <cell r="J179" t="str">
            <v>verify if need TBCAI permit</v>
          </cell>
          <cell r="K179" t="str">
            <v>W/O ISSUE</v>
          </cell>
          <cell r="L179" t="str">
            <v>VJC</v>
          </cell>
          <cell r="M179" t="str">
            <v>TECO</v>
          </cell>
          <cell r="N179" t="str">
            <v>Jenneth Madrid</v>
          </cell>
          <cell r="O179">
            <v>183.2653</v>
          </cell>
          <cell r="P179">
            <v>183.47</v>
          </cell>
          <cell r="Q179">
            <v>220</v>
          </cell>
          <cell r="R179" t="str">
            <v>MODIFICATION</v>
          </cell>
          <cell r="S179">
            <v>980297.45</v>
          </cell>
          <cell r="T179">
            <v>147707.78</v>
          </cell>
          <cell r="U179">
            <v>147879.63</v>
          </cell>
          <cell r="V179">
            <v>1.0011634458252638</v>
          </cell>
          <cell r="W179">
            <v>45587.718055555553</v>
          </cell>
          <cell r="X179">
            <v>45593.631249999999</v>
          </cell>
          <cell r="Y179">
            <v>45594</v>
          </cell>
          <cell r="Z179">
            <v>45606</v>
          </cell>
          <cell r="AA179">
            <v>45710</v>
          </cell>
          <cell r="AB179">
            <v>45807.333333333336</v>
          </cell>
          <cell r="AC179">
            <v>122.28194444444671</v>
          </cell>
          <cell r="AD179">
            <v>116.36875000000146</v>
          </cell>
          <cell r="AE179">
            <v>97.333333333335759</v>
          </cell>
          <cell r="AF179">
            <v>45606.225408496728</v>
          </cell>
          <cell r="AG179">
            <v>45614.960702614379</v>
          </cell>
          <cell r="AH179">
            <v>45637.718055555553</v>
          </cell>
          <cell r="AI179">
            <v>4.2641908831909614</v>
          </cell>
          <cell r="AJ179">
            <v>1.6222222222222626</v>
          </cell>
          <cell r="AK179">
            <v>26</v>
          </cell>
          <cell r="AL179">
            <v>30</v>
          </cell>
          <cell r="AM179">
            <v>21.507352941176471</v>
          </cell>
          <cell r="AN179">
            <v>27.242647058823529</v>
          </cell>
          <cell r="AO179">
            <v>18.507352941176471</v>
          </cell>
          <cell r="AP179">
            <v>60</v>
          </cell>
          <cell r="AQ179">
            <v>57</v>
          </cell>
          <cell r="AR179">
            <v>52</v>
          </cell>
          <cell r="AS179">
            <v>45770</v>
          </cell>
          <cell r="AT179">
            <v>174</v>
          </cell>
          <cell r="AU179"/>
          <cell r="AV179"/>
          <cell r="AW179"/>
          <cell r="AX179"/>
          <cell r="AY179"/>
          <cell r="AZ179"/>
          <cell r="BA179"/>
          <cell r="BB179"/>
          <cell r="BC179" t="str">
            <v>PAID</v>
          </cell>
          <cell r="BD179" t="str">
            <v>FULLY BILLED</v>
          </cell>
          <cell r="BE179">
            <v>45725</v>
          </cell>
          <cell r="BF179">
            <v>-6</v>
          </cell>
          <cell r="BG179">
            <v>45710</v>
          </cell>
          <cell r="BH179">
            <v>45719</v>
          </cell>
          <cell r="BI179">
            <v>45748</v>
          </cell>
        </row>
        <row r="180">
          <cell r="E180" t="str">
            <v>X24083317606</v>
          </cell>
          <cell r="F180" t="str">
            <v>HARD DISCOUNT PHILIPPINES, INC.</v>
          </cell>
          <cell r="G180" t="str">
            <v>M.L. QUEZON, PUROK 2, TAGUIG CITY</v>
          </cell>
          <cell r="H180" t="str">
            <v>TAGUIG CITY</v>
          </cell>
          <cell r="I180" t="str">
            <v>PARAÑAQUE</v>
          </cell>
          <cell r="J180" t="str">
            <v>ongoing digging 11/4/2024</v>
          </cell>
          <cell r="K180" t="str">
            <v>W/O ISSUE</v>
          </cell>
          <cell r="L180" t="str">
            <v>VJC</v>
          </cell>
          <cell r="M180" t="str">
            <v>FCOMP</v>
          </cell>
          <cell r="N180" t="str">
            <v>Jenneth Madrid</v>
          </cell>
          <cell r="O180">
            <v>36.277000000000001</v>
          </cell>
          <cell r="P180">
            <v>114.56</v>
          </cell>
          <cell r="Q180">
            <v>19</v>
          </cell>
          <cell r="R180" t="str">
            <v>NEW</v>
          </cell>
          <cell r="S180">
            <v>279802.61</v>
          </cell>
          <cell r="T180">
            <v>29212.9</v>
          </cell>
          <cell r="U180"/>
          <cell r="V180">
            <v>0</v>
          </cell>
          <cell r="W180">
            <v>45587.724305555559</v>
          </cell>
          <cell r="X180">
            <v>45593.630555555559</v>
          </cell>
          <cell r="Y180">
            <v>45594</v>
          </cell>
          <cell r="Z180">
            <v>45739</v>
          </cell>
          <cell r="AA180">
            <v>45739</v>
          </cell>
          <cell r="AB180"/>
          <cell r="AC180">
            <v>151.27569444444089</v>
          </cell>
          <cell r="AD180">
            <v>145.36944444444089</v>
          </cell>
          <cell r="AE180">
            <v>-45739</v>
          </cell>
          <cell r="AF180">
            <v>45608.931202107284</v>
          </cell>
          <cell r="AG180">
            <v>45618.386374521077</v>
          </cell>
          <cell r="AH180">
            <v>45637.724305555559</v>
          </cell>
          <cell r="AI180">
            <v>4.6869606184709252</v>
          </cell>
          <cell r="AJ180">
            <v>-762.31666666666672</v>
          </cell>
          <cell r="AK180">
            <v>26</v>
          </cell>
          <cell r="AL180">
            <v>36</v>
          </cell>
          <cell r="AM180">
            <v>24.206896551724139</v>
          </cell>
          <cell r="AN180">
            <v>30.662068965517239</v>
          </cell>
          <cell r="AO180">
            <v>21.206896551724139</v>
          </cell>
          <cell r="AP180">
            <v>60</v>
          </cell>
          <cell r="AQ180">
            <v>57</v>
          </cell>
          <cell r="AR180">
            <v>52</v>
          </cell>
          <cell r="AS180">
            <v>45799</v>
          </cell>
          <cell r="AT180">
            <v>145</v>
          </cell>
          <cell r="AU180"/>
          <cell r="AV180"/>
          <cell r="AW180"/>
          <cell r="AX180"/>
          <cell r="AY180"/>
          <cell r="AZ180"/>
          <cell r="BA180"/>
          <cell r="BB180"/>
          <cell r="BC180" t="str">
            <v>FOR AUDIT</v>
          </cell>
          <cell r="BD180"/>
          <cell r="BE180">
            <v>45754</v>
          </cell>
          <cell r="BF180">
            <v>23</v>
          </cell>
          <cell r="BG180">
            <v>45800</v>
          </cell>
          <cell r="BH180">
            <v>45777</v>
          </cell>
          <cell r="BI180"/>
        </row>
        <row r="181">
          <cell r="E181" t="str">
            <v>X23083229143</v>
          </cell>
          <cell r="F181" t="str">
            <v>JUSTIN PHILIP POLISTICO SARABIA</v>
          </cell>
          <cell r="G181" t="str">
            <v>ALITAGTAG, AYALA-ALABANG VILL, MUNTINLUPA</v>
          </cell>
          <cell r="H181" t="str">
            <v>MUNTINLUPA CITY</v>
          </cell>
          <cell r="I181" t="str">
            <v>PARAÑAQUE</v>
          </cell>
          <cell r="J181"/>
          <cell r="K181"/>
          <cell r="L181" t="str">
            <v>AVECO</v>
          </cell>
          <cell r="M181" t="str">
            <v>FCOMP</v>
          </cell>
          <cell r="N181" t="str">
            <v>Ronilo Gange Jr.</v>
          </cell>
          <cell r="O181">
            <v>95.946200000000005</v>
          </cell>
          <cell r="P181">
            <v>174.23</v>
          </cell>
          <cell r="Q181">
            <v>126</v>
          </cell>
          <cell r="R181" t="str">
            <v>MODIFICATION</v>
          </cell>
          <cell r="S181">
            <v>476184.66</v>
          </cell>
          <cell r="T181">
            <v>76910.28</v>
          </cell>
          <cell r="U181"/>
          <cell r="V181">
            <v>0</v>
          </cell>
          <cell r="W181">
            <v>45588.622916666667</v>
          </cell>
          <cell r="X181">
            <v>45595.620833333334</v>
          </cell>
          <cell r="Y181">
            <v>45594</v>
          </cell>
          <cell r="Z181"/>
          <cell r="AA181">
            <v>45815</v>
          </cell>
          <cell r="AB181"/>
          <cell r="AC181">
            <v>226.37708333333285</v>
          </cell>
          <cell r="AD181">
            <v>219.3791666666657</v>
          </cell>
          <cell r="AE181">
            <v>-45815</v>
          </cell>
          <cell r="AF181">
            <v>45608.068959832133</v>
          </cell>
          <cell r="AG181">
            <v>45617.054571342924</v>
          </cell>
          <cell r="AH181">
            <v>45638.622916666667</v>
          </cell>
          <cell r="AI181">
            <v>7.5640419671474195</v>
          </cell>
          <cell r="AJ181">
            <v>-763.58333333333337</v>
          </cell>
          <cell r="AK181">
            <v>26</v>
          </cell>
          <cell r="AL181">
            <v>32</v>
          </cell>
          <cell r="AM181">
            <v>22.446043165467625</v>
          </cell>
          <cell r="AN181">
            <v>28.431654676258994</v>
          </cell>
          <cell r="AO181">
            <v>19.446043165467625</v>
          </cell>
          <cell r="AP181">
            <v>60</v>
          </cell>
          <cell r="AQ181">
            <v>57</v>
          </cell>
          <cell r="AR181">
            <v>52</v>
          </cell>
          <cell r="AS181">
            <v>45875</v>
          </cell>
          <cell r="AT181">
            <v>69</v>
          </cell>
          <cell r="AU181"/>
          <cell r="AV181"/>
          <cell r="AW181"/>
          <cell r="AX181"/>
          <cell r="AY181"/>
          <cell r="AZ181"/>
          <cell r="BA181"/>
          <cell r="BB181"/>
          <cell r="BC181" t="str">
            <v>NO COC</v>
          </cell>
          <cell r="BD181"/>
          <cell r="BE181">
            <v>45830</v>
          </cell>
          <cell r="BF181" t="e">
            <v>#VALUE!</v>
          </cell>
          <cell r="BG181"/>
          <cell r="BH181"/>
          <cell r="BI181"/>
        </row>
        <row r="182">
          <cell r="E182" t="str">
            <v>X24093485934</v>
          </cell>
          <cell r="F182" t="str">
            <v>MARLON WILLIAMS MARCELINO CASTILLO</v>
          </cell>
          <cell r="G182" t="str">
            <v>ORMOC, ALABANG HILLS SUBD PH 2, MUNTINLUPA</v>
          </cell>
          <cell r="H182" t="str">
            <v>MUNTINLUPA CITY</v>
          </cell>
          <cell r="I182" t="str">
            <v>PARAÑAQUE</v>
          </cell>
          <cell r="J182"/>
          <cell r="K182"/>
          <cell r="L182" t="str">
            <v>POWERHOUSE</v>
          </cell>
          <cell r="M182" t="str">
            <v>FCOMP</v>
          </cell>
          <cell r="N182" t="str">
            <v>Jenneth Madrid</v>
          </cell>
          <cell r="O182">
            <v>47.976999999999997</v>
          </cell>
          <cell r="P182">
            <v>47.98</v>
          </cell>
          <cell r="Q182">
            <v>80</v>
          </cell>
          <cell r="R182" t="str">
            <v>MODIFICATION</v>
          </cell>
          <cell r="S182">
            <v>330669.53999999998</v>
          </cell>
          <cell r="T182">
            <v>38658.800000000003</v>
          </cell>
          <cell r="U182"/>
          <cell r="V182">
            <v>0</v>
          </cell>
          <cell r="W182">
            <v>45593.584374999999</v>
          </cell>
          <cell r="X182">
            <v>45601.606249999997</v>
          </cell>
          <cell r="Y182">
            <v>45601</v>
          </cell>
          <cell r="Z182"/>
          <cell r="AA182">
            <v>45777</v>
          </cell>
          <cell r="AB182"/>
          <cell r="AC182">
            <v>183.41562500000146</v>
          </cell>
          <cell r="AD182">
            <v>175.39375000000291</v>
          </cell>
          <cell r="AE182">
            <v>-45777</v>
          </cell>
          <cell r="AF182">
            <v>45611.658755165285</v>
          </cell>
          <cell r="AG182">
            <v>45620.278589876034</v>
          </cell>
          <cell r="AH182">
            <v>45643.584374999999</v>
          </cell>
          <cell r="AI182">
            <v>6.527438419117698</v>
          </cell>
          <cell r="AJ182">
            <v>-762.95</v>
          </cell>
          <cell r="AK182">
            <v>20</v>
          </cell>
          <cell r="AL182">
            <v>34</v>
          </cell>
          <cell r="AM182">
            <v>21.074380165289259</v>
          </cell>
          <cell r="AN182">
            <v>26.694214876033058</v>
          </cell>
          <cell r="AO182">
            <v>18.074380165289259</v>
          </cell>
          <cell r="AP182">
            <v>60</v>
          </cell>
          <cell r="AQ182">
            <v>57</v>
          </cell>
          <cell r="AR182">
            <v>52</v>
          </cell>
          <cell r="AS182">
            <v>45837</v>
          </cell>
          <cell r="AT182">
            <v>107</v>
          </cell>
          <cell r="AU182"/>
          <cell r="AV182"/>
          <cell r="AW182"/>
          <cell r="AX182"/>
          <cell r="AY182"/>
          <cell r="AZ182"/>
          <cell r="BA182"/>
          <cell r="BB182"/>
          <cell r="BC182" t="str">
            <v>NO COC</v>
          </cell>
          <cell r="BD182"/>
          <cell r="BE182">
            <v>45792</v>
          </cell>
          <cell r="BF182" t="e">
            <v>#VALUE!</v>
          </cell>
          <cell r="BG182"/>
          <cell r="BH182"/>
          <cell r="BI182"/>
        </row>
        <row r="183">
          <cell r="E183" t="str">
            <v>X24093762742</v>
          </cell>
          <cell r="F183" t="str">
            <v>ALSTOM TRANSPORT CONSTRUCTION PHILIPPINES, INC.</v>
          </cell>
          <cell r="G183" t="str">
            <v>NINOY AQUINO, STO. NINO, PARANAQUE</v>
          </cell>
          <cell r="H183" t="str">
            <v>PARAÑAQUE CITY</v>
          </cell>
          <cell r="I183" t="str">
            <v>PARAÑAQUE</v>
          </cell>
          <cell r="J183"/>
          <cell r="K183"/>
          <cell r="L183" t="str">
            <v>VJC</v>
          </cell>
          <cell r="M183" t="str">
            <v>FCOMP</v>
          </cell>
          <cell r="N183" t="str">
            <v>Jenneth Madrid</v>
          </cell>
          <cell r="O183">
            <v>35.543399999999998</v>
          </cell>
          <cell r="P183">
            <v>19.38</v>
          </cell>
          <cell r="Q183">
            <v>0</v>
          </cell>
          <cell r="R183" t="str">
            <v>TERMINATION</v>
          </cell>
          <cell r="S183">
            <v>44003.21</v>
          </cell>
          <cell r="T183">
            <v>28630.27</v>
          </cell>
          <cell r="U183"/>
          <cell r="V183">
            <v>0</v>
          </cell>
          <cell r="W183">
            <v>45593.671435185184</v>
          </cell>
          <cell r="X183">
            <v>45601.51666666667</v>
          </cell>
          <cell r="Y183">
            <v>45601</v>
          </cell>
          <cell r="Z183">
            <v>45689</v>
          </cell>
          <cell r="AA183">
            <v>45689</v>
          </cell>
          <cell r="AB183"/>
          <cell r="AC183">
            <v>95.328564814815763</v>
          </cell>
          <cell r="AD183">
            <v>87.483333333329938</v>
          </cell>
          <cell r="AE183">
            <v>-45689</v>
          </cell>
          <cell r="AF183">
            <v>45612.445628733571</v>
          </cell>
          <cell r="AG183">
            <v>45621.252080346472</v>
          </cell>
          <cell r="AH183">
            <v>45643.671435185184</v>
          </cell>
          <cell r="AI183">
            <v>3.2835394547325429</v>
          </cell>
          <cell r="AJ183">
            <v>-761.48333333333335</v>
          </cell>
          <cell r="AK183">
            <v>20</v>
          </cell>
          <cell r="AL183">
            <v>36</v>
          </cell>
          <cell r="AM183">
            <v>21.774193548387096</v>
          </cell>
          <cell r="AN183">
            <v>27.58064516129032</v>
          </cell>
          <cell r="AO183">
            <v>18.774193548387096</v>
          </cell>
          <cell r="AP183">
            <v>60</v>
          </cell>
          <cell r="AQ183">
            <v>57</v>
          </cell>
          <cell r="AR183">
            <v>52</v>
          </cell>
          <cell r="AS183">
            <v>45749</v>
          </cell>
          <cell r="AT183">
            <v>195</v>
          </cell>
          <cell r="AU183"/>
          <cell r="AV183"/>
          <cell r="AW183"/>
          <cell r="AX183"/>
          <cell r="AY183"/>
          <cell r="AZ183"/>
          <cell r="BA183"/>
          <cell r="BB183"/>
          <cell r="BC183" t="str">
            <v>FOR AUDIT</v>
          </cell>
          <cell r="BD183"/>
          <cell r="BE183">
            <v>45704</v>
          </cell>
          <cell r="BF183">
            <v>152</v>
          </cell>
          <cell r="BG183">
            <v>45689</v>
          </cell>
          <cell r="BH183">
            <v>45856</v>
          </cell>
          <cell r="BI183"/>
        </row>
        <row r="184">
          <cell r="E184" t="str">
            <v>X24093763605</v>
          </cell>
          <cell r="F184" t="str">
            <v>ALSTOM TRANSPORT CONSTRUCTION PHILIPPINES, INC.</v>
          </cell>
          <cell r="G184" t="str">
            <v>DR. A SANTOS, SAN DIONISIO, PARANAQUE</v>
          </cell>
          <cell r="H184" t="str">
            <v>PARAÑAQUE CITY</v>
          </cell>
          <cell r="I184" t="str">
            <v>PARAÑAQUE</v>
          </cell>
          <cell r="J184"/>
          <cell r="K184"/>
          <cell r="L184" t="str">
            <v>ECOM</v>
          </cell>
          <cell r="M184" t="str">
            <v>SCHED</v>
          </cell>
          <cell r="N184" t="str">
            <v>Ronilo Gange Jr.</v>
          </cell>
          <cell r="O184">
            <v>18.05</v>
          </cell>
          <cell r="P184">
            <v>18.05</v>
          </cell>
          <cell r="Q184">
            <v>0</v>
          </cell>
          <cell r="R184" t="str">
            <v>TERMINATION</v>
          </cell>
          <cell r="S184">
            <v>23857.72</v>
          </cell>
          <cell r="T184">
            <v>14543.28</v>
          </cell>
          <cell r="U184"/>
          <cell r="V184">
            <v>0</v>
          </cell>
          <cell r="W184">
            <v>45593.67150462963</v>
          </cell>
          <cell r="X184">
            <v>45601.515972222223</v>
          </cell>
          <cell r="Y184">
            <v>45601</v>
          </cell>
          <cell r="Z184"/>
          <cell r="AA184"/>
          <cell r="AB184"/>
          <cell r="AC184">
            <v>-45593.67150462963</v>
          </cell>
          <cell r="AD184">
            <v>-45601.515972222223</v>
          </cell>
          <cell r="AE184">
            <v>0</v>
          </cell>
          <cell r="AF184">
            <v>45612.445698178017</v>
          </cell>
          <cell r="AG184">
            <v>45621.252149790918</v>
          </cell>
          <cell r="AH184">
            <v>45643.67150462963</v>
          </cell>
          <cell r="AI184">
            <v>-1570.4486851594652</v>
          </cell>
          <cell r="AJ184">
            <v>0</v>
          </cell>
          <cell r="AK184">
            <v>20</v>
          </cell>
          <cell r="AL184">
            <v>36</v>
          </cell>
          <cell r="AM184">
            <v>21.774193548387096</v>
          </cell>
          <cell r="AN184">
            <v>27.58064516129032</v>
          </cell>
          <cell r="AO184">
            <v>18.774193548387096</v>
          </cell>
          <cell r="AP184">
            <v>60</v>
          </cell>
          <cell r="AQ184">
            <v>57</v>
          </cell>
          <cell r="AR184">
            <v>52</v>
          </cell>
          <cell r="AS184">
            <v>60</v>
          </cell>
          <cell r="AT184">
            <v>45884</v>
          </cell>
          <cell r="AU184"/>
          <cell r="AV184"/>
          <cell r="AW184"/>
          <cell r="AX184"/>
          <cell r="AY184"/>
          <cell r="AZ184"/>
          <cell r="BA184"/>
          <cell r="BB184"/>
          <cell r="BC184"/>
          <cell r="BD184"/>
          <cell r="BE184">
            <v>15</v>
          </cell>
          <cell r="BF184">
            <v>0</v>
          </cell>
          <cell r="BG184"/>
          <cell r="BH184"/>
          <cell r="BI184"/>
        </row>
        <row r="185">
          <cell r="E185" t="str">
            <v>X24062104789</v>
          </cell>
          <cell r="F185" t="str">
            <v>GLOBE TELECOM, INC.</v>
          </cell>
          <cell r="G185" t="str">
            <v>DON P. REYES, TUNASAN, MUNTINLUPA</v>
          </cell>
          <cell r="H185" t="str">
            <v>MUNTINLUPA CITY</v>
          </cell>
          <cell r="I185" t="str">
            <v>PARAÑAQUE</v>
          </cell>
          <cell r="J185" t="str">
            <v>for completion on Nov 27. 2024</v>
          </cell>
          <cell r="K185" t="str">
            <v>W/O ISSUE</v>
          </cell>
          <cell r="L185" t="str">
            <v>POWERHOUSE</v>
          </cell>
          <cell r="M185" t="str">
            <v>FCOMP</v>
          </cell>
          <cell r="N185" t="str">
            <v>Jenneth Madrid</v>
          </cell>
          <cell r="O185">
            <v>90.897499999999994</v>
          </cell>
          <cell r="P185">
            <v>90.9</v>
          </cell>
          <cell r="Q185">
            <v>23</v>
          </cell>
          <cell r="R185" t="str">
            <v>NEW</v>
          </cell>
          <cell r="S185">
            <v>356034.6</v>
          </cell>
          <cell r="T185">
            <v>72820.36</v>
          </cell>
          <cell r="U185"/>
          <cell r="V185">
            <v>0</v>
          </cell>
          <cell r="W185">
            <v>45594.43787037037</v>
          </cell>
          <cell r="X185">
            <v>45601.522222222222</v>
          </cell>
          <cell r="Y185">
            <v>45601</v>
          </cell>
          <cell r="Z185"/>
          <cell r="AA185">
            <v>45688</v>
          </cell>
          <cell r="AB185"/>
          <cell r="AC185">
            <v>93.562129629630363</v>
          </cell>
          <cell r="AD185">
            <v>86.477777777778101</v>
          </cell>
          <cell r="AE185">
            <v>-45688</v>
          </cell>
          <cell r="AF185">
            <v>45614.523372229109</v>
          </cell>
          <cell r="AG185">
            <v>45623.679506058099</v>
          </cell>
          <cell r="AH185">
            <v>45644.43787037037</v>
          </cell>
          <cell r="AI185">
            <v>3.0396392355520012</v>
          </cell>
          <cell r="AJ185">
            <v>-761.4666666666667</v>
          </cell>
          <cell r="AK185">
            <v>23</v>
          </cell>
          <cell r="AL185">
            <v>36</v>
          </cell>
          <cell r="AM185">
            <v>23.085501858736059</v>
          </cell>
          <cell r="AN185">
            <v>29.241635687732341</v>
          </cell>
          <cell r="AO185">
            <v>20.085501858736059</v>
          </cell>
          <cell r="AP185">
            <v>60</v>
          </cell>
          <cell r="AQ185">
            <v>57</v>
          </cell>
          <cell r="AR185">
            <v>52</v>
          </cell>
          <cell r="AS185">
            <v>45748</v>
          </cell>
          <cell r="AT185">
            <v>196</v>
          </cell>
          <cell r="AU185"/>
          <cell r="AV185"/>
          <cell r="AW185"/>
          <cell r="AX185"/>
          <cell r="AY185"/>
          <cell r="AZ185"/>
          <cell r="BA185"/>
          <cell r="BB185"/>
          <cell r="BC185" t="str">
            <v>NO COC</v>
          </cell>
          <cell r="BD185"/>
          <cell r="BE185">
            <v>45703</v>
          </cell>
          <cell r="BF185" t="e">
            <v>#VALUE!</v>
          </cell>
          <cell r="BG185"/>
          <cell r="BH185"/>
          <cell r="BI185"/>
        </row>
        <row r="186">
          <cell r="E186" t="str">
            <v>X24051588113</v>
          </cell>
          <cell r="F186" t="str">
            <v>ASEANA BUSINESS PARK ESTATE ASSOCIATION, INC.</v>
          </cell>
          <cell r="G186" t="str">
            <v>ASEANA, ASEANA BUSINESS PARK, PARANAQUE</v>
          </cell>
          <cell r="H186" t="str">
            <v>PARAÑAQUE CITY</v>
          </cell>
          <cell r="I186" t="str">
            <v>PARAÑAQUE</v>
          </cell>
          <cell r="J186"/>
          <cell r="K186"/>
          <cell r="L186" t="str">
            <v>VJC</v>
          </cell>
          <cell r="M186" t="str">
            <v>SCHED</v>
          </cell>
          <cell r="N186" t="str">
            <v>Jenneth Madrid</v>
          </cell>
          <cell r="O186">
            <v>32.880299999999998</v>
          </cell>
          <cell r="P186">
            <v>32.880000000000003</v>
          </cell>
          <cell r="Q186">
            <v>28</v>
          </cell>
          <cell r="R186" t="str">
            <v>MODIFICATION</v>
          </cell>
          <cell r="S186">
            <v>212227.5</v>
          </cell>
          <cell r="T186">
            <v>26100.1</v>
          </cell>
          <cell r="U186"/>
          <cell r="V186">
            <v>0</v>
          </cell>
          <cell r="W186">
            <v>45596.65347222222</v>
          </cell>
          <cell r="X186">
            <v>45601.518750000003</v>
          </cell>
          <cell r="Y186">
            <v>45601</v>
          </cell>
          <cell r="Z186"/>
          <cell r="AA186"/>
          <cell r="AB186"/>
          <cell r="AC186">
            <v>-45596.65347222222</v>
          </cell>
          <cell r="AD186">
            <v>-45601.518750000003</v>
          </cell>
          <cell r="AE186">
            <v>0</v>
          </cell>
          <cell r="AF186">
            <v>45615.427665770607</v>
          </cell>
          <cell r="AG186">
            <v>45624.234117383508</v>
          </cell>
          <cell r="AH186">
            <v>45646.65347222222</v>
          </cell>
          <cell r="AI186">
            <v>-1570.551397376543</v>
          </cell>
          <cell r="AJ186">
            <v>0</v>
          </cell>
          <cell r="AK186">
            <v>20</v>
          </cell>
          <cell r="AL186">
            <v>36</v>
          </cell>
          <cell r="AM186">
            <v>21.774193548387096</v>
          </cell>
          <cell r="AN186">
            <v>27.58064516129032</v>
          </cell>
          <cell r="AO186">
            <v>18.774193548387096</v>
          </cell>
          <cell r="AP186">
            <v>60</v>
          </cell>
          <cell r="AQ186">
            <v>57</v>
          </cell>
          <cell r="AR186">
            <v>52</v>
          </cell>
          <cell r="AS186">
            <v>60</v>
          </cell>
          <cell r="AT186">
            <v>45884</v>
          </cell>
          <cell r="AU186"/>
          <cell r="AV186"/>
          <cell r="AW186"/>
          <cell r="AX186"/>
          <cell r="AY186"/>
          <cell r="AZ186"/>
          <cell r="BA186"/>
          <cell r="BB186"/>
          <cell r="BC186"/>
          <cell r="BD186"/>
          <cell r="BE186">
            <v>15</v>
          </cell>
          <cell r="BF186">
            <v>0</v>
          </cell>
          <cell r="BG186"/>
          <cell r="BH186"/>
          <cell r="BI186"/>
        </row>
        <row r="187">
          <cell r="E187" t="str">
            <v>X24072577424</v>
          </cell>
          <cell r="F187" t="str">
            <v>ARTHUR NOLASCO IRASUSTA</v>
          </cell>
          <cell r="G187" t="str">
            <v>R. MAGSAYSAY, FILINVEST SUBD, PARANAQUE</v>
          </cell>
          <cell r="H187" t="str">
            <v>PARAÑAQUE CITY</v>
          </cell>
          <cell r="I187" t="str">
            <v>PARAÑAQUE</v>
          </cell>
          <cell r="J187"/>
          <cell r="K187"/>
          <cell r="L187" t="str">
            <v>POWERHOUSE</v>
          </cell>
          <cell r="M187" t="str">
            <v>FCOMP</v>
          </cell>
          <cell r="N187" t="str">
            <v>Jenneth Madrid</v>
          </cell>
          <cell r="O187">
            <v>21.55</v>
          </cell>
          <cell r="P187">
            <v>21.55</v>
          </cell>
          <cell r="Q187">
            <v>48</v>
          </cell>
          <cell r="R187" t="str">
            <v>MODIFICATION</v>
          </cell>
          <cell r="S187">
            <v>61552.23</v>
          </cell>
          <cell r="T187">
            <v>17353.63</v>
          </cell>
          <cell r="U187"/>
          <cell r="V187">
            <v>0</v>
          </cell>
          <cell r="W187">
            <v>45596.678472222222</v>
          </cell>
          <cell r="X187">
            <v>45601.548611111109</v>
          </cell>
          <cell r="Y187">
            <v>45601</v>
          </cell>
          <cell r="Z187"/>
          <cell r="AA187">
            <v>45734</v>
          </cell>
          <cell r="AB187"/>
          <cell r="AC187">
            <v>137.3215277777781</v>
          </cell>
          <cell r="AD187">
            <v>132.45138888889051</v>
          </cell>
          <cell r="AE187">
            <v>-45734</v>
          </cell>
          <cell r="AF187">
            <v>45615.452665770608</v>
          </cell>
          <cell r="AG187">
            <v>45624.25911738351</v>
          </cell>
          <cell r="AH187">
            <v>45646.678472222222</v>
          </cell>
          <cell r="AI187">
            <v>4.729963734567912</v>
          </cell>
          <cell r="AJ187">
            <v>-762.23333333333335</v>
          </cell>
          <cell r="AK187">
            <v>20</v>
          </cell>
          <cell r="AL187">
            <v>36</v>
          </cell>
          <cell r="AM187">
            <v>21.774193548387096</v>
          </cell>
          <cell r="AN187">
            <v>27.58064516129032</v>
          </cell>
          <cell r="AO187">
            <v>18.774193548387096</v>
          </cell>
          <cell r="AP187">
            <v>60</v>
          </cell>
          <cell r="AQ187">
            <v>57</v>
          </cell>
          <cell r="AR187">
            <v>52</v>
          </cell>
          <cell r="AS187">
            <v>45794</v>
          </cell>
          <cell r="AT187">
            <v>150</v>
          </cell>
          <cell r="AU187"/>
          <cell r="AV187"/>
          <cell r="AW187"/>
          <cell r="AX187"/>
          <cell r="AY187"/>
          <cell r="AZ187"/>
          <cell r="BA187"/>
          <cell r="BB187"/>
          <cell r="BC187" t="str">
            <v>FOR AUDIT</v>
          </cell>
          <cell r="BD187"/>
          <cell r="BE187">
            <v>45749</v>
          </cell>
          <cell r="BF187">
            <v>-12</v>
          </cell>
          <cell r="BG187" t="str">
            <v xml:space="preserve"> 23-Nov-24</v>
          </cell>
          <cell r="BH187">
            <v>45737</v>
          </cell>
          <cell r="BI187"/>
        </row>
        <row r="188">
          <cell r="E188" t="str">
            <v>X24072732976</v>
          </cell>
          <cell r="F188" t="str">
            <v>LUCKY ROCKY CHUA SY</v>
          </cell>
          <cell r="G188" t="str">
            <v>STA. MARIA, SAN ANTONIO VALLEY 1, PARANAQUE</v>
          </cell>
          <cell r="H188" t="str">
            <v>PARAÑAQUE CITY</v>
          </cell>
          <cell r="I188" t="str">
            <v>PARAÑAQUE</v>
          </cell>
          <cell r="J188" t="str">
            <v>done: digging and poel erect</v>
          </cell>
          <cell r="K188" t="str">
            <v>W/ ISSUE</v>
          </cell>
          <cell r="L188" t="str">
            <v>ECOM</v>
          </cell>
          <cell r="M188" t="str">
            <v>FCOMP</v>
          </cell>
          <cell r="N188" t="str">
            <v>Ronilo Gange Jr.</v>
          </cell>
          <cell r="O188">
            <v>109.02404</v>
          </cell>
          <cell r="P188">
            <v>111.67</v>
          </cell>
          <cell r="Q188">
            <v>44</v>
          </cell>
          <cell r="R188" t="str">
            <v>NEW</v>
          </cell>
          <cell r="S188">
            <v>364950.15</v>
          </cell>
          <cell r="T188">
            <v>87791.66</v>
          </cell>
          <cell r="U188">
            <v>41380.28</v>
          </cell>
          <cell r="V188">
            <v>0.47134636706949151</v>
          </cell>
          <cell r="W188">
            <v>45596.679861111108</v>
          </cell>
          <cell r="X188">
            <v>45601.55</v>
          </cell>
          <cell r="Y188">
            <v>45601</v>
          </cell>
          <cell r="Z188"/>
          <cell r="AA188">
            <v>45665</v>
          </cell>
          <cell r="AB188"/>
          <cell r="AC188">
            <v>68.320138888891961</v>
          </cell>
          <cell r="AD188">
            <v>63.44999999999709</v>
          </cell>
          <cell r="AE188">
            <v>-45665</v>
          </cell>
          <cell r="AF188">
            <v>45617.886757662833</v>
          </cell>
          <cell r="AG188">
            <v>45627.341930076625</v>
          </cell>
          <cell r="AH188">
            <v>45646.679861111108</v>
          </cell>
          <cell r="AI188">
            <v>2.1167564399336181</v>
          </cell>
          <cell r="AJ188">
            <v>-761.08333333333337</v>
          </cell>
          <cell r="AK188">
            <v>26</v>
          </cell>
          <cell r="AL188">
            <v>36</v>
          </cell>
          <cell r="AM188">
            <v>24.206896551724139</v>
          </cell>
          <cell r="AN188">
            <v>30.662068965517239</v>
          </cell>
          <cell r="AO188">
            <v>21.206896551724139</v>
          </cell>
          <cell r="AP188">
            <v>60</v>
          </cell>
          <cell r="AQ188">
            <v>57</v>
          </cell>
          <cell r="AR188">
            <v>52</v>
          </cell>
          <cell r="AS188">
            <v>45725</v>
          </cell>
          <cell r="AT188">
            <v>219</v>
          </cell>
          <cell r="AU188"/>
          <cell r="AV188"/>
          <cell r="AW188"/>
          <cell r="AX188"/>
          <cell r="AY188"/>
          <cell r="AZ188"/>
          <cell r="BA188"/>
          <cell r="BB188"/>
          <cell r="BC188" t="str">
            <v>MATERIAL BALANCING</v>
          </cell>
          <cell r="BD188" t="str">
            <v>PARTIALLY BILLED</v>
          </cell>
          <cell r="BE188">
            <v>45680</v>
          </cell>
          <cell r="BF188">
            <v>-12</v>
          </cell>
          <cell r="BG188">
            <v>45645</v>
          </cell>
          <cell r="BH188">
            <v>45668</v>
          </cell>
          <cell r="BI188">
            <v>45705</v>
          </cell>
        </row>
        <row r="189">
          <cell r="E189" t="str">
            <v>X24041323481</v>
          </cell>
          <cell r="F189" t="str">
            <v>ASEANA BUSINESS PARK ESTATE ASSOCIATION, INC.</v>
          </cell>
          <cell r="G189" t="str">
            <v>PRES. DIOSDADO MACAPAGAL, ASEANA BUSINESS PARK, PARANAQUE</v>
          </cell>
          <cell r="H189" t="str">
            <v>PARAÑAQUE CITY</v>
          </cell>
          <cell r="I189" t="str">
            <v>PARAÑAQUE</v>
          </cell>
          <cell r="J189"/>
          <cell r="K189"/>
          <cell r="L189" t="str">
            <v>VJC</v>
          </cell>
          <cell r="M189" t="str">
            <v>FCOMP</v>
          </cell>
          <cell r="N189" t="str">
            <v>Jenneth Madrid</v>
          </cell>
          <cell r="O189">
            <v>70.017300000000006</v>
          </cell>
          <cell r="P189">
            <v>70.02</v>
          </cell>
          <cell r="Q189">
            <v>17</v>
          </cell>
          <cell r="R189" t="str">
            <v>MODIFICATION</v>
          </cell>
          <cell r="S189">
            <v>464521.19</v>
          </cell>
          <cell r="T189">
            <v>56399.27</v>
          </cell>
          <cell r="U189"/>
          <cell r="V189">
            <v>0</v>
          </cell>
          <cell r="W189">
            <v>45596.679861111108</v>
          </cell>
          <cell r="X189">
            <v>45601.518055555556</v>
          </cell>
          <cell r="Y189">
            <v>45601</v>
          </cell>
          <cell r="Z189">
            <v>45822</v>
          </cell>
          <cell r="AA189">
            <v>45822.336805555555</v>
          </cell>
          <cell r="AB189"/>
          <cell r="AC189">
            <v>225.65694444444671</v>
          </cell>
          <cell r="AD189">
            <v>220.81874999999854</v>
          </cell>
          <cell r="AE189">
            <v>-45822.336805555555</v>
          </cell>
          <cell r="AF189">
            <v>45616.765362969847</v>
          </cell>
          <cell r="AG189">
            <v>45625.921496798837</v>
          </cell>
          <cell r="AH189">
            <v>45646.679861111108</v>
          </cell>
          <cell r="AI189">
            <v>7.3311253690285216</v>
          </cell>
          <cell r="AJ189">
            <v>-763.70561342592589</v>
          </cell>
          <cell r="AK189">
            <v>23</v>
          </cell>
          <cell r="AL189">
            <v>36</v>
          </cell>
          <cell r="AM189">
            <v>23.085501858736059</v>
          </cell>
          <cell r="AN189">
            <v>29.241635687732341</v>
          </cell>
          <cell r="AO189">
            <v>20.085501858736059</v>
          </cell>
          <cell r="AP189">
            <v>60</v>
          </cell>
          <cell r="AQ189">
            <v>57</v>
          </cell>
          <cell r="AR189">
            <v>52</v>
          </cell>
          <cell r="AS189">
            <v>45882.336805555555</v>
          </cell>
          <cell r="AT189">
            <v>61.663194444445253</v>
          </cell>
          <cell r="AU189"/>
          <cell r="AV189"/>
          <cell r="AW189"/>
          <cell r="AX189"/>
          <cell r="AY189"/>
          <cell r="AZ189"/>
          <cell r="BA189"/>
          <cell r="BB189"/>
          <cell r="BC189" t="str">
            <v>FOR AUDIT</v>
          </cell>
          <cell r="BD189"/>
          <cell r="BE189">
            <v>45837.336805555555</v>
          </cell>
          <cell r="BF189">
            <v>38.663194444445253</v>
          </cell>
          <cell r="BG189">
            <v>45822</v>
          </cell>
          <cell r="BH189">
            <v>45876</v>
          </cell>
          <cell r="BI189"/>
        </row>
        <row r="190">
          <cell r="E190" t="str">
            <v>X24083323243</v>
          </cell>
          <cell r="F190" t="str">
            <v>NICOLE TRINIDAD LOTILLA</v>
          </cell>
          <cell r="G190" t="str">
            <v>DAFFODIL, PILAR VILL, LAS PINAS CITY</v>
          </cell>
          <cell r="H190" t="str">
            <v>LAS PIÑAS CITY</v>
          </cell>
          <cell r="I190" t="str">
            <v>PARAÑAQUE</v>
          </cell>
          <cell r="J190" t="str">
            <v>with follow up from Raul Reyes of Corp Com</v>
          </cell>
          <cell r="K190"/>
          <cell r="L190" t="str">
            <v>AVECO</v>
          </cell>
          <cell r="M190" t="str">
            <v>FCOMP</v>
          </cell>
          <cell r="N190" t="str">
            <v>Ronilo Gange Jr.</v>
          </cell>
          <cell r="O190">
            <v>196.56030000000001</v>
          </cell>
          <cell r="P190">
            <v>431.23</v>
          </cell>
          <cell r="Q190">
            <v>42.36</v>
          </cell>
          <cell r="R190" t="str">
            <v>MODIFICATION</v>
          </cell>
          <cell r="S190">
            <v>807326.91</v>
          </cell>
          <cell r="T190">
            <v>158286.09</v>
          </cell>
          <cell r="U190"/>
          <cell r="V190">
            <v>0</v>
          </cell>
          <cell r="W190">
            <v>45600.63958333333</v>
          </cell>
          <cell r="X190">
            <v>45607.62222222222</v>
          </cell>
          <cell r="Y190">
            <v>45602</v>
          </cell>
          <cell r="Z190">
            <v>45719</v>
          </cell>
          <cell r="AA190">
            <v>45721</v>
          </cell>
          <cell r="AB190"/>
          <cell r="AC190">
            <v>120.36041666667006</v>
          </cell>
          <cell r="AD190">
            <v>113.37777777777956</v>
          </cell>
          <cell r="AE190">
            <v>-45721</v>
          </cell>
          <cell r="AF190">
            <v>45623.663679718869</v>
          </cell>
          <cell r="AG190">
            <v>45633.603438755017</v>
          </cell>
          <cell r="AH190">
            <v>45650.63958333333</v>
          </cell>
          <cell r="AI190">
            <v>3.468720341435283</v>
          </cell>
          <cell r="AJ190">
            <v>-762.01666666666665</v>
          </cell>
          <cell r="AK190">
            <v>32</v>
          </cell>
          <cell r="AL190">
            <v>36</v>
          </cell>
          <cell r="AM190">
            <v>26.024096385542165</v>
          </cell>
          <cell r="AN190">
            <v>32.963855421686745</v>
          </cell>
          <cell r="AO190">
            <v>23.024096385542165</v>
          </cell>
          <cell r="AP190">
            <v>60</v>
          </cell>
          <cell r="AQ190">
            <v>57</v>
          </cell>
          <cell r="AR190">
            <v>52</v>
          </cell>
          <cell r="AS190">
            <v>45781</v>
          </cell>
          <cell r="AT190">
            <v>163</v>
          </cell>
          <cell r="AU190"/>
          <cell r="AV190"/>
          <cell r="AW190"/>
          <cell r="AX190"/>
          <cell r="AY190"/>
          <cell r="AZ190"/>
          <cell r="BA190"/>
          <cell r="BB190"/>
          <cell r="BC190" t="str">
            <v>NO COC</v>
          </cell>
          <cell r="BD190"/>
          <cell r="BE190">
            <v>45736</v>
          </cell>
          <cell r="BF190" t="e">
            <v>#VALUE!</v>
          </cell>
          <cell r="BG190"/>
          <cell r="BH190"/>
          <cell r="BI190"/>
        </row>
        <row r="191">
          <cell r="E191" t="str">
            <v>X24104022999</v>
          </cell>
          <cell r="F191" t="str">
            <v>DAHN BERGER PHILS. CONSTRUCTION CORPORATION</v>
          </cell>
          <cell r="G191" t="str">
            <v>DOÑA SOLEDAD, BETTER LIVING SUBD, PARANAQUE</v>
          </cell>
          <cell r="H191" t="str">
            <v>PARAÑAQUE CITY</v>
          </cell>
          <cell r="I191" t="str">
            <v>PARAÑAQUE</v>
          </cell>
          <cell r="J191" t="str">
            <v>re-assigned fromPH</v>
          </cell>
          <cell r="K191"/>
          <cell r="L191" t="str">
            <v>VJC</v>
          </cell>
          <cell r="M191" t="str">
            <v>TECO</v>
          </cell>
          <cell r="N191" t="str">
            <v>Jenneth Madrid</v>
          </cell>
          <cell r="O191">
            <v>176.77010000000001</v>
          </cell>
          <cell r="P191">
            <v>206.73</v>
          </cell>
          <cell r="Q191">
            <v>0</v>
          </cell>
          <cell r="R191" t="str">
            <v>TERMINATION</v>
          </cell>
          <cell r="S191">
            <v>140893</v>
          </cell>
          <cell r="T191">
            <v>142356.57</v>
          </cell>
          <cell r="U191"/>
          <cell r="V191">
            <v>0</v>
          </cell>
          <cell r="W191">
            <v>45601.711111111108</v>
          </cell>
          <cell r="X191">
            <v>45607.600694444445</v>
          </cell>
          <cell r="Y191">
            <v>45602</v>
          </cell>
          <cell r="Z191">
            <v>45688</v>
          </cell>
          <cell r="AA191">
            <v>45688</v>
          </cell>
          <cell r="AB191">
            <v>45789.589583333334</v>
          </cell>
          <cell r="AC191">
            <v>86.288888888891961</v>
          </cell>
          <cell r="AD191">
            <v>80.399305555554747</v>
          </cell>
          <cell r="AE191">
            <v>101.5895833333343</v>
          </cell>
          <cell r="AF191">
            <v>45623.579532163742</v>
          </cell>
          <cell r="AG191">
            <v>45633.211111111108</v>
          </cell>
          <cell r="AH191">
            <v>45651.711111111108</v>
          </cell>
          <cell r="AI191">
            <v>2.6023633156967416</v>
          </cell>
          <cell r="AJ191">
            <v>1.6931597222222383</v>
          </cell>
          <cell r="AK191">
            <v>28</v>
          </cell>
          <cell r="AL191">
            <v>36</v>
          </cell>
          <cell r="AM191">
            <v>24.868421052631579</v>
          </cell>
          <cell r="AN191">
            <v>31.499999999999996</v>
          </cell>
          <cell r="AO191">
            <v>21.868421052631579</v>
          </cell>
          <cell r="AP191">
            <v>60</v>
          </cell>
          <cell r="AQ191">
            <v>57</v>
          </cell>
          <cell r="AR191">
            <v>52</v>
          </cell>
          <cell r="AS191">
            <v>45748</v>
          </cell>
          <cell r="AT191">
            <v>196</v>
          </cell>
          <cell r="AU191"/>
          <cell r="AV191"/>
          <cell r="AW191"/>
          <cell r="AX191"/>
          <cell r="AY191"/>
          <cell r="AZ191"/>
          <cell r="BA191"/>
          <cell r="BB191"/>
          <cell r="BC191" t="str">
            <v>PAID</v>
          </cell>
          <cell r="BD191"/>
          <cell r="BE191">
            <v>45703</v>
          </cell>
          <cell r="BF191">
            <v>6</v>
          </cell>
          <cell r="BG191">
            <v>45688</v>
          </cell>
          <cell r="BH191">
            <v>45709</v>
          </cell>
          <cell r="BI191">
            <v>45755</v>
          </cell>
        </row>
        <row r="192">
          <cell r="E192" t="str">
            <v>X24072831387</v>
          </cell>
          <cell r="F192" t="str">
            <v>IRMA S AQUINO</v>
          </cell>
          <cell r="G192" t="str">
            <v>ARTHUR, HAPAY CPD, TAGUIG CITY</v>
          </cell>
          <cell r="H192" t="str">
            <v>TAGUIG CITY</v>
          </cell>
          <cell r="I192" t="str">
            <v>PARAÑAQUE</v>
          </cell>
          <cell r="J192" t="str">
            <v>sadang:Need ng joint survey dto sir, pra mag lagay ng staka, ayaw mag pahukay ng mga tao dun.. halos lahat</v>
          </cell>
          <cell r="K192" t="str">
            <v>W/O ISSUE</v>
          </cell>
          <cell r="L192" t="str">
            <v>ECOM</v>
          </cell>
          <cell r="M192" t="str">
            <v>SCHED</v>
          </cell>
          <cell r="N192" t="str">
            <v>Ronilo Gange Jr.</v>
          </cell>
          <cell r="O192">
            <v>525.73869999999999</v>
          </cell>
          <cell r="P192">
            <v>1689.85</v>
          </cell>
          <cell r="Q192">
            <v>75</v>
          </cell>
          <cell r="R192" t="str">
            <v>NEW</v>
          </cell>
          <cell r="S192">
            <v>2473616.36</v>
          </cell>
          <cell r="T192">
            <v>423365.47</v>
          </cell>
          <cell r="U192"/>
          <cell r="V192">
            <v>0</v>
          </cell>
          <cell r="W192">
            <v>45602.308333333334</v>
          </cell>
          <cell r="X192">
            <v>45607.614583333336</v>
          </cell>
          <cell r="Y192">
            <v>45602</v>
          </cell>
          <cell r="Z192"/>
          <cell r="AA192"/>
          <cell r="AB192"/>
          <cell r="AC192">
            <v>-45602.308333333334</v>
          </cell>
          <cell r="AD192">
            <v>-45607.614583333336</v>
          </cell>
          <cell r="AE192">
            <v>0</v>
          </cell>
          <cell r="AF192">
            <v>45627.516297935101</v>
          </cell>
          <cell r="AG192">
            <v>45638.038421828911</v>
          </cell>
          <cell r="AH192">
            <v>45652.308333333334</v>
          </cell>
          <cell r="AI192">
            <v>-1212.4849039215685</v>
          </cell>
          <cell r="AJ192">
            <v>0</v>
          </cell>
          <cell r="AK192">
            <v>50</v>
          </cell>
          <cell r="AL192">
            <v>34</v>
          </cell>
          <cell r="AM192">
            <v>28.207964601769909</v>
          </cell>
          <cell r="AN192">
            <v>35.730088495575217</v>
          </cell>
          <cell r="AO192">
            <v>25.207964601769909</v>
          </cell>
          <cell r="AP192">
            <v>60</v>
          </cell>
          <cell r="AQ192">
            <v>57</v>
          </cell>
          <cell r="AR192">
            <v>52</v>
          </cell>
          <cell r="AS192">
            <v>60</v>
          </cell>
          <cell r="AT192">
            <v>45884</v>
          </cell>
          <cell r="AU192"/>
          <cell r="AV192"/>
          <cell r="AW192"/>
          <cell r="AX192"/>
          <cell r="AY192"/>
          <cell r="AZ192"/>
          <cell r="BA192"/>
          <cell r="BB192"/>
          <cell r="BC192"/>
          <cell r="BD192"/>
          <cell r="BE192">
            <v>15</v>
          </cell>
          <cell r="BF192">
            <v>0</v>
          </cell>
          <cell r="BG192"/>
          <cell r="BH192"/>
          <cell r="BI192"/>
        </row>
        <row r="193">
          <cell r="E193" t="str">
            <v>X24051821123</v>
          </cell>
          <cell r="F193" t="str">
            <v>CITY GOVERNMENT OF TAGUIG</v>
          </cell>
          <cell r="G193" t="str">
            <v>C-5, WESTERN BICUTAN, TAGUIG CITY</v>
          </cell>
          <cell r="H193" t="str">
            <v>TAGUIG CITY</v>
          </cell>
          <cell r="I193" t="str">
            <v>PARAÑAQUE</v>
          </cell>
          <cell r="J193" t="str">
            <v xml:space="preserve">for sched of digging  </v>
          </cell>
          <cell r="K193" t="str">
            <v>W/O ISSUE</v>
          </cell>
          <cell r="L193" t="str">
            <v>VJC</v>
          </cell>
          <cell r="M193" t="str">
            <v>SCHED</v>
          </cell>
          <cell r="N193" t="str">
            <v>Jasper Bastasa</v>
          </cell>
          <cell r="O193">
            <v>130.09209999999999</v>
          </cell>
          <cell r="P193">
            <v>260.49</v>
          </cell>
          <cell r="Q193">
            <v>27</v>
          </cell>
          <cell r="R193" t="str">
            <v>NEW</v>
          </cell>
          <cell r="S193">
            <v>584047.02</v>
          </cell>
          <cell r="T193">
            <v>104760.12</v>
          </cell>
          <cell r="U193"/>
          <cell r="V193">
            <v>0</v>
          </cell>
          <cell r="W193">
            <v>45602.350694444445</v>
          </cell>
          <cell r="X193">
            <v>45607.606944444444</v>
          </cell>
          <cell r="Y193">
            <v>45602</v>
          </cell>
          <cell r="Z193"/>
          <cell r="AA193"/>
          <cell r="AB193"/>
          <cell r="AC193">
            <v>-45602.350694444445</v>
          </cell>
          <cell r="AD193">
            <v>-45607.606944444444</v>
          </cell>
          <cell r="AE193">
            <v>0</v>
          </cell>
          <cell r="AF193">
            <v>45624.219115497079</v>
          </cell>
          <cell r="AG193">
            <v>45633.850694444445</v>
          </cell>
          <cell r="AH193">
            <v>45652.350694444445</v>
          </cell>
          <cell r="AI193">
            <v>-1375.308989197531</v>
          </cell>
          <cell r="AJ193">
            <v>0</v>
          </cell>
          <cell r="AK193">
            <v>28</v>
          </cell>
          <cell r="AL193">
            <v>36</v>
          </cell>
          <cell r="AM193">
            <v>24.868421052631579</v>
          </cell>
          <cell r="AN193">
            <v>31.499999999999996</v>
          </cell>
          <cell r="AO193">
            <v>21.868421052631579</v>
          </cell>
          <cell r="AP193">
            <v>60</v>
          </cell>
          <cell r="AQ193">
            <v>57</v>
          </cell>
          <cell r="AR193">
            <v>52</v>
          </cell>
          <cell r="AS193">
            <v>60</v>
          </cell>
          <cell r="AT193">
            <v>45884</v>
          </cell>
          <cell r="AU193"/>
          <cell r="AV193"/>
          <cell r="AW193"/>
          <cell r="AX193"/>
          <cell r="AY193"/>
          <cell r="AZ193"/>
          <cell r="BA193"/>
          <cell r="BB193"/>
          <cell r="BC193" t="str">
            <v>assigned to ALEGRE BUILDERS (SRO)</v>
          </cell>
          <cell r="BD193"/>
          <cell r="BE193">
            <v>15</v>
          </cell>
          <cell r="BF193">
            <v>0</v>
          </cell>
          <cell r="BG193"/>
          <cell r="BH193"/>
          <cell r="BI193"/>
        </row>
        <row r="194">
          <cell r="E194" t="str">
            <v>X24072635271</v>
          </cell>
          <cell r="F194" t="str">
            <v>JOIE MEDINA GAWARAN</v>
          </cell>
          <cell r="G194" t="str">
            <v>LOURDES CPD, LOURDES CPD, BACOOR</v>
          </cell>
          <cell r="H194" t="str">
            <v>BACOOR CITY</v>
          </cell>
          <cell r="I194" t="str">
            <v>DASMA</v>
          </cell>
          <cell r="J194"/>
          <cell r="K194" t="str">
            <v>W/O ISSUE</v>
          </cell>
          <cell r="L194" t="str">
            <v>POWERHOUSE</v>
          </cell>
          <cell r="M194" t="str">
            <v>FCOMP</v>
          </cell>
          <cell r="N194" t="str">
            <v>Jenneth Madrid</v>
          </cell>
          <cell r="O194">
            <v>91.2898</v>
          </cell>
          <cell r="P194">
            <v>91.29</v>
          </cell>
          <cell r="Q194">
            <v>28</v>
          </cell>
          <cell r="R194" t="str">
            <v>NEW</v>
          </cell>
          <cell r="S194">
            <v>428865.23</v>
          </cell>
          <cell r="T194">
            <v>73513.490000000005</v>
          </cell>
          <cell r="U194"/>
          <cell r="V194">
            <v>0</v>
          </cell>
          <cell r="W194">
            <v>45603.59747685185</v>
          </cell>
          <cell r="X194">
            <v>45609.614583333336</v>
          </cell>
          <cell r="Y194">
            <v>45608</v>
          </cell>
          <cell r="Z194"/>
          <cell r="AA194">
            <v>45695</v>
          </cell>
          <cell r="AB194"/>
          <cell r="AC194">
            <v>91.402523148150067</v>
          </cell>
          <cell r="AD194">
            <v>85.385416666664241</v>
          </cell>
          <cell r="AE194">
            <v>-45695</v>
          </cell>
          <cell r="AF194">
            <v>45623.682978710589</v>
          </cell>
          <cell r="AG194">
            <v>45632.839112539579</v>
          </cell>
          <cell r="AH194">
            <v>45653.59747685185</v>
          </cell>
          <cell r="AI194">
            <v>2.9694781071077738</v>
          </cell>
          <cell r="AJ194">
            <v>-761.58333333333337</v>
          </cell>
          <cell r="AK194">
            <v>23</v>
          </cell>
          <cell r="AL194">
            <v>36</v>
          </cell>
          <cell r="AM194">
            <v>23.085501858736059</v>
          </cell>
          <cell r="AN194">
            <v>29.241635687732341</v>
          </cell>
          <cell r="AO194">
            <v>20.085501858736059</v>
          </cell>
          <cell r="AP194">
            <v>60</v>
          </cell>
          <cell r="AQ194">
            <v>57</v>
          </cell>
          <cell r="AR194">
            <v>52</v>
          </cell>
          <cell r="AS194">
            <v>45755</v>
          </cell>
          <cell r="AT194">
            <v>189</v>
          </cell>
          <cell r="AU194"/>
          <cell r="AV194"/>
          <cell r="AW194"/>
          <cell r="AX194"/>
          <cell r="AY194"/>
          <cell r="AZ194"/>
          <cell r="BA194"/>
          <cell r="BB194"/>
          <cell r="BC194" t="str">
            <v>NO COC</v>
          </cell>
          <cell r="BD194"/>
          <cell r="BE194">
            <v>45710</v>
          </cell>
          <cell r="BF194" t="e">
            <v>#VALUE!</v>
          </cell>
          <cell r="BG194"/>
          <cell r="BH194"/>
          <cell r="BI194"/>
        </row>
        <row r="195">
          <cell r="E195" t="str">
            <v>X23030972347</v>
          </cell>
          <cell r="F195" t="str">
            <v>DITO TELECOMMUNITY CORPORATION</v>
          </cell>
          <cell r="G195" t="str">
            <v>ADELFA, SAN DIONISIO, PARANAQUE</v>
          </cell>
          <cell r="H195" t="str">
            <v>PARAÑAQUE CITY</v>
          </cell>
          <cell r="I195" t="str">
            <v>PARAÑAQUE</v>
          </cell>
          <cell r="J195" t="str">
            <v xml:space="preserve"> emailed UAM for sabayan operation on pole replacement</v>
          </cell>
          <cell r="K195" t="str">
            <v>W/O ISSUE</v>
          </cell>
          <cell r="L195" t="str">
            <v>POWERHOUSE</v>
          </cell>
          <cell r="M195" t="str">
            <v>FCOMP</v>
          </cell>
          <cell r="N195" t="str">
            <v>Jenneth Madrid</v>
          </cell>
          <cell r="O195">
            <v>57.028300000000002</v>
          </cell>
          <cell r="P195">
            <v>57.03</v>
          </cell>
          <cell r="Q195">
            <v>31</v>
          </cell>
          <cell r="R195" t="str">
            <v>NEW</v>
          </cell>
          <cell r="S195">
            <v>1048692.28</v>
          </cell>
          <cell r="T195">
            <v>45923.59</v>
          </cell>
          <cell r="U195"/>
          <cell r="V195">
            <v>0</v>
          </cell>
          <cell r="W195">
            <v>45604.516064814816</v>
          </cell>
          <cell r="X195">
            <v>45609.618055555555</v>
          </cell>
          <cell r="Y195">
            <v>45608</v>
          </cell>
          <cell r="Z195"/>
          <cell r="AA195">
            <v>45812</v>
          </cell>
          <cell r="AB195"/>
          <cell r="AC195">
            <v>207.48393518518424</v>
          </cell>
          <cell r="AD195">
            <v>202.38194444444525</v>
          </cell>
          <cell r="AE195">
            <v>-45812</v>
          </cell>
          <cell r="AF195">
            <v>45624.601566673555</v>
          </cell>
          <cell r="AG195">
            <v>45633.757700502545</v>
          </cell>
          <cell r="AH195">
            <v>45654.516064814816</v>
          </cell>
          <cell r="AI195">
            <v>6.7407220488906479</v>
          </cell>
          <cell r="AJ195">
            <v>-763.5333333333333</v>
          </cell>
          <cell r="AK195">
            <v>23</v>
          </cell>
          <cell r="AL195">
            <v>36</v>
          </cell>
          <cell r="AM195">
            <v>23.085501858736059</v>
          </cell>
          <cell r="AN195">
            <v>29.241635687732341</v>
          </cell>
          <cell r="AO195">
            <v>20.085501858736059</v>
          </cell>
          <cell r="AP195">
            <v>60</v>
          </cell>
          <cell r="AQ195">
            <v>57</v>
          </cell>
          <cell r="AR195">
            <v>52</v>
          </cell>
          <cell r="AS195">
            <v>45872</v>
          </cell>
          <cell r="AT195">
            <v>72</v>
          </cell>
          <cell r="AU195"/>
          <cell r="AV195"/>
          <cell r="AW195"/>
          <cell r="AX195"/>
          <cell r="AY195"/>
          <cell r="AZ195"/>
          <cell r="BA195"/>
          <cell r="BB195"/>
          <cell r="BC195" t="str">
            <v>NO COC</v>
          </cell>
          <cell r="BD195"/>
          <cell r="BE195">
            <v>45827</v>
          </cell>
          <cell r="BF195" t="e">
            <v>#VALUE!</v>
          </cell>
          <cell r="BG195"/>
          <cell r="BH195"/>
          <cell r="BI195"/>
        </row>
        <row r="196">
          <cell r="E196" t="str">
            <v>X24010234099</v>
          </cell>
          <cell r="F196" t="str">
            <v>LORENZO ENRIQUEZ GUERRERO</v>
          </cell>
          <cell r="G196" t="str">
            <v>LIPA, AYALA-ALABANG VILL, MUNTINLUPA</v>
          </cell>
          <cell r="H196" t="str">
            <v>MUNTINLUPA CITY</v>
          </cell>
          <cell r="I196" t="str">
            <v>PARAÑAQUE</v>
          </cell>
          <cell r="J196" t="str">
            <v>For scheduling</v>
          </cell>
          <cell r="K196" t="str">
            <v>W/O ISSUE</v>
          </cell>
          <cell r="L196" t="str">
            <v>CHALLENGER</v>
          </cell>
          <cell r="M196" t="str">
            <v>FCOMP</v>
          </cell>
          <cell r="N196" t="str">
            <v>Isan Carlo Lazaro</v>
          </cell>
          <cell r="O196">
            <v>43.890300000000003</v>
          </cell>
          <cell r="P196">
            <v>43.89</v>
          </cell>
          <cell r="Q196">
            <v>90</v>
          </cell>
          <cell r="R196" t="str">
            <v>MODIFICATION</v>
          </cell>
          <cell r="S196">
            <v>272805.40999999997</v>
          </cell>
          <cell r="T196">
            <v>35367.83</v>
          </cell>
          <cell r="U196"/>
          <cell r="V196">
            <v>0</v>
          </cell>
          <cell r="W196">
            <v>45604.517511574071</v>
          </cell>
          <cell r="X196">
            <v>45609.624305555553</v>
          </cell>
          <cell r="Y196">
            <v>45609</v>
          </cell>
          <cell r="Z196"/>
          <cell r="AA196">
            <v>45743.356249999997</v>
          </cell>
          <cell r="AB196"/>
          <cell r="AC196">
            <v>138.83873842592584</v>
          </cell>
          <cell r="AD196">
            <v>133.7319444444438</v>
          </cell>
          <cell r="AE196">
            <v>-45743.356249999997</v>
          </cell>
          <cell r="AF196">
            <v>45622.591891739357</v>
          </cell>
          <cell r="AG196">
            <v>45631.211726450107</v>
          </cell>
          <cell r="AH196">
            <v>45654.517511574071</v>
          </cell>
          <cell r="AI196">
            <v>4.9410256910403021</v>
          </cell>
          <cell r="AJ196">
            <v>-762.38927083333328</v>
          </cell>
          <cell r="AK196">
            <v>20</v>
          </cell>
          <cell r="AL196">
            <v>34</v>
          </cell>
          <cell r="AM196">
            <v>21.074380165289259</v>
          </cell>
          <cell r="AN196">
            <v>26.694214876033058</v>
          </cell>
          <cell r="AO196">
            <v>18.074380165289259</v>
          </cell>
          <cell r="AP196">
            <v>60</v>
          </cell>
          <cell r="AQ196">
            <v>57</v>
          </cell>
          <cell r="AR196">
            <v>52</v>
          </cell>
          <cell r="AS196">
            <v>45803.356249999997</v>
          </cell>
          <cell r="AT196">
            <v>140.64375000000291</v>
          </cell>
          <cell r="AU196"/>
          <cell r="AV196"/>
          <cell r="AW196"/>
          <cell r="AX196"/>
          <cell r="AY196"/>
          <cell r="AZ196"/>
          <cell r="BA196"/>
          <cell r="BB196"/>
          <cell r="BC196" t="str">
            <v>FOR AUDIT</v>
          </cell>
          <cell r="BD196"/>
          <cell r="BE196">
            <v>45758.356249999997</v>
          </cell>
          <cell r="BF196">
            <v>2.6437500000029104</v>
          </cell>
          <cell r="BG196">
            <v>45743</v>
          </cell>
          <cell r="BH196">
            <v>45761</v>
          </cell>
          <cell r="BI196"/>
        </row>
        <row r="197">
          <cell r="E197" t="str">
            <v>X24083277607</v>
          </cell>
          <cell r="F197" t="str">
            <v>JONATHAN KEE AGABIN</v>
          </cell>
          <cell r="G197" t="str">
            <v>SAMAR, MARINA SUBD, PARANAQUE</v>
          </cell>
          <cell r="H197" t="str">
            <v>PARAÑAQUE CITY</v>
          </cell>
          <cell r="I197" t="str">
            <v>PARAÑAQUE</v>
          </cell>
          <cell r="J197" t="str">
            <v>FOLLOW UP FROM ATTY KIM HENARES</v>
          </cell>
          <cell r="K197" t="str">
            <v>W/O ISSUE</v>
          </cell>
          <cell r="L197" t="str">
            <v>VJC</v>
          </cell>
          <cell r="M197" t="str">
            <v>FCOMP</v>
          </cell>
          <cell r="N197" t="str">
            <v>Jenneth Madrid</v>
          </cell>
          <cell r="O197">
            <v>81.7376</v>
          </cell>
          <cell r="P197">
            <v>160.02000000000001</v>
          </cell>
          <cell r="Q197">
            <v>80</v>
          </cell>
          <cell r="R197" t="str">
            <v>NEW</v>
          </cell>
          <cell r="S197">
            <v>454689.41</v>
          </cell>
          <cell r="T197">
            <v>65090.91</v>
          </cell>
          <cell r="U197"/>
          <cell r="V197">
            <v>0</v>
          </cell>
          <cell r="W197">
            <v>45604.67597222222</v>
          </cell>
          <cell r="X197">
            <v>45609.621527777781</v>
          </cell>
          <cell r="Y197">
            <v>45608</v>
          </cell>
          <cell r="Z197"/>
          <cell r="AA197">
            <v>45671</v>
          </cell>
          <cell r="AB197"/>
          <cell r="AC197">
            <v>66.324027777780429</v>
          </cell>
          <cell r="AD197">
            <v>61.378472222218988</v>
          </cell>
          <cell r="AE197">
            <v>-45671</v>
          </cell>
          <cell r="AF197">
            <v>45625.021042644752</v>
          </cell>
          <cell r="AG197">
            <v>45634.246394757429</v>
          </cell>
          <cell r="AH197">
            <v>45654.67597222222</v>
          </cell>
          <cell r="AI197">
            <v>2.1307719331323125</v>
          </cell>
          <cell r="AJ197">
            <v>-761.18333333333328</v>
          </cell>
          <cell r="AK197">
            <v>26</v>
          </cell>
          <cell r="AL197">
            <v>34</v>
          </cell>
          <cell r="AM197">
            <v>23.345070422535212</v>
          </cell>
          <cell r="AN197">
            <v>29.570422535211268</v>
          </cell>
          <cell r="AO197">
            <v>20.345070422535212</v>
          </cell>
          <cell r="AP197">
            <v>60</v>
          </cell>
          <cell r="AQ197">
            <v>57</v>
          </cell>
          <cell r="AR197">
            <v>52</v>
          </cell>
          <cell r="AS197">
            <v>45731</v>
          </cell>
          <cell r="AT197">
            <v>213</v>
          </cell>
          <cell r="AU197"/>
          <cell r="AV197"/>
          <cell r="AW197"/>
          <cell r="AX197"/>
          <cell r="AY197"/>
          <cell r="AZ197"/>
          <cell r="BA197"/>
          <cell r="BB197"/>
          <cell r="BC197" t="str">
            <v>NO COC</v>
          </cell>
          <cell r="BD197"/>
          <cell r="BE197">
            <v>45686</v>
          </cell>
          <cell r="BF197" t="e">
            <v>#VALUE!</v>
          </cell>
          <cell r="BG197"/>
          <cell r="BH197"/>
          <cell r="BI197"/>
        </row>
        <row r="198">
          <cell r="E198" t="str">
            <v>X24072802372</v>
          </cell>
          <cell r="F198" t="str">
            <v>JOSE MARTIN GRUBA NOEL</v>
          </cell>
          <cell r="G198" t="str">
            <v>QUINTIN PAREDES, BF HOMES, PARANAQUE</v>
          </cell>
          <cell r="H198" t="str">
            <v>PARAÑAQUE CITY</v>
          </cell>
          <cell r="I198" t="str">
            <v>PARAÑAQUE</v>
          </cell>
          <cell r="J198" t="str">
            <v>VIP, OWNER IS RET. GENERAL MANNY IDQUIVAL</v>
          </cell>
          <cell r="K198" t="str">
            <v>For Schedule of Digging  1/8/2024</v>
          </cell>
          <cell r="L198" t="str">
            <v>ECOM</v>
          </cell>
          <cell r="M198" t="str">
            <v>FCOMP</v>
          </cell>
          <cell r="N198" t="str">
            <v>Ronilo Gange Jr.</v>
          </cell>
          <cell r="O198">
            <v>119.9787</v>
          </cell>
          <cell r="P198">
            <v>120.71</v>
          </cell>
          <cell r="Q198">
            <v>86</v>
          </cell>
          <cell r="R198" t="str">
            <v>MODIFICATION</v>
          </cell>
          <cell r="S198">
            <v>588535.37</v>
          </cell>
          <cell r="T198">
            <v>96616.31</v>
          </cell>
          <cell r="U198">
            <v>26531.14</v>
          </cell>
          <cell r="V198">
            <v>0.27460311825198042</v>
          </cell>
          <cell r="W198">
            <v>45604.676342592589</v>
          </cell>
          <cell r="X198">
            <v>45609.620138888888</v>
          </cell>
          <cell r="Y198">
            <v>45617</v>
          </cell>
          <cell r="Z198">
            <v>45667</v>
          </cell>
          <cell r="AA198">
            <v>45668</v>
          </cell>
          <cell r="AB198"/>
          <cell r="AC198">
            <v>63.323657407410792</v>
          </cell>
          <cell r="AD198">
            <v>58.379861111112405</v>
          </cell>
          <cell r="AE198">
            <v>-45668</v>
          </cell>
          <cell r="AF198">
            <v>45625.021413015122</v>
          </cell>
          <cell r="AG198">
            <v>45634.246765127798</v>
          </cell>
          <cell r="AH198">
            <v>45654.676342592589</v>
          </cell>
          <cell r="AI198">
            <v>2.0343799438579939</v>
          </cell>
          <cell r="AJ198">
            <v>-761.13333333333333</v>
          </cell>
          <cell r="AK198">
            <v>26</v>
          </cell>
          <cell r="AL198">
            <v>34</v>
          </cell>
          <cell r="AM198">
            <v>23.345070422535212</v>
          </cell>
          <cell r="AN198">
            <v>29.570422535211268</v>
          </cell>
          <cell r="AO198">
            <v>20.345070422535212</v>
          </cell>
          <cell r="AP198">
            <v>60</v>
          </cell>
          <cell r="AQ198">
            <v>57</v>
          </cell>
          <cell r="AR198">
            <v>52</v>
          </cell>
          <cell r="AS198">
            <v>45728</v>
          </cell>
          <cell r="AT198">
            <v>216</v>
          </cell>
          <cell r="AU198"/>
          <cell r="AV198"/>
          <cell r="AW198"/>
          <cell r="AX198"/>
          <cell r="AY198"/>
          <cell r="AZ198"/>
          <cell r="BA198"/>
          <cell r="BB198"/>
          <cell r="BC198" t="str">
            <v>MATERIAL BALANCING</v>
          </cell>
          <cell r="BD198" t="str">
            <v>PARTIALLY BILLED</v>
          </cell>
          <cell r="BE198">
            <v>45683</v>
          </cell>
          <cell r="BF198">
            <v>-4</v>
          </cell>
          <cell r="BG198">
            <v>45667</v>
          </cell>
          <cell r="BH198">
            <v>45679</v>
          </cell>
          <cell r="BI198">
            <v>45694</v>
          </cell>
        </row>
        <row r="199">
          <cell r="E199" t="str">
            <v>X24093693382</v>
          </cell>
          <cell r="F199" t="str">
            <v>ASIA STRUCTURAL DEVELOPER CORP,</v>
          </cell>
          <cell r="G199" t="str">
            <v>PACIFIC, MARINA SUBD, PARANAQUE</v>
          </cell>
          <cell r="H199" t="str">
            <v>PARAÑAQUE CITY</v>
          </cell>
          <cell r="I199" t="str">
            <v>PARAÑAQUE</v>
          </cell>
          <cell r="J199"/>
          <cell r="K199"/>
          <cell r="L199" t="str">
            <v>ECOM</v>
          </cell>
          <cell r="M199" t="str">
            <v>TECO</v>
          </cell>
          <cell r="N199" t="str">
            <v>Ronilo Gange Jr.</v>
          </cell>
          <cell r="O199">
            <v>144.97669999999999</v>
          </cell>
          <cell r="P199">
            <v>144.97999999999999</v>
          </cell>
          <cell r="Q199">
            <v>0</v>
          </cell>
          <cell r="R199" t="str">
            <v>TERMINATION</v>
          </cell>
          <cell r="S199">
            <v>118408.73</v>
          </cell>
          <cell r="T199">
            <v>116746.06</v>
          </cell>
          <cell r="U199">
            <v>93645.38</v>
          </cell>
          <cell r="V199">
            <v>0.80212882558948895</v>
          </cell>
          <cell r="W199">
            <v>45604.681458333333</v>
          </cell>
          <cell r="X199">
            <v>45609.618750000001</v>
          </cell>
          <cell r="Y199">
            <v>45617</v>
          </cell>
          <cell r="Z199"/>
          <cell r="AA199">
            <v>45677</v>
          </cell>
          <cell r="AB199">
            <v>45820.613194444442</v>
          </cell>
          <cell r="AC199">
            <v>72.318541666667443</v>
          </cell>
          <cell r="AD199">
            <v>67.381249999998545</v>
          </cell>
          <cell r="AE199">
            <v>143.61319444444234</v>
          </cell>
          <cell r="AF199">
            <v>45625.888354885057</v>
          </cell>
          <cell r="AG199">
            <v>45635.34352729885</v>
          </cell>
          <cell r="AH199">
            <v>45654.681458333333</v>
          </cell>
          <cell r="AI199">
            <v>2.2406385772792263</v>
          </cell>
          <cell r="AJ199">
            <v>2.3935532407407059</v>
          </cell>
          <cell r="AK199">
            <v>26</v>
          </cell>
          <cell r="AL199">
            <v>36</v>
          </cell>
          <cell r="AM199">
            <v>24.206896551724139</v>
          </cell>
          <cell r="AN199">
            <v>30.662068965517239</v>
          </cell>
          <cell r="AO199">
            <v>21.206896551724139</v>
          </cell>
          <cell r="AP199">
            <v>60</v>
          </cell>
          <cell r="AQ199">
            <v>57</v>
          </cell>
          <cell r="AR199">
            <v>52</v>
          </cell>
          <cell r="AS199">
            <v>45737</v>
          </cell>
          <cell r="AT199">
            <v>207</v>
          </cell>
          <cell r="AU199"/>
          <cell r="AV199"/>
          <cell r="AW199"/>
          <cell r="AX199"/>
          <cell r="AY199"/>
          <cell r="AZ199"/>
          <cell r="BA199"/>
          <cell r="BB199"/>
          <cell r="BC199" t="str">
            <v>PAID</v>
          </cell>
          <cell r="BD199"/>
          <cell r="BE199">
            <v>45692</v>
          </cell>
          <cell r="BF199" t="e">
            <v>#VALUE!</v>
          </cell>
          <cell r="BG199"/>
          <cell r="BH199"/>
          <cell r="BI199">
            <v>45789</v>
          </cell>
        </row>
        <row r="200">
          <cell r="E200" t="str">
            <v>X24103897542</v>
          </cell>
          <cell r="F200" t="str">
            <v>RAICON DEVELOPMENT CORPORATION</v>
          </cell>
          <cell r="G200" t="str">
            <v>QUIRINO, PULANGLUPA I, LAS PINAS CITY</v>
          </cell>
          <cell r="H200" t="str">
            <v>LAS PIÑAS CITY</v>
          </cell>
          <cell r="I200" t="str">
            <v>PARAÑAQUE</v>
          </cell>
          <cell r="J200"/>
          <cell r="K200"/>
          <cell r="L200" t="str">
            <v>POWERHOUSE</v>
          </cell>
          <cell r="M200" t="str">
            <v>FCOMP</v>
          </cell>
          <cell r="N200" t="str">
            <v>Jenneth Madrid</v>
          </cell>
          <cell r="O200">
            <v>48.0167</v>
          </cell>
          <cell r="P200">
            <v>48.02</v>
          </cell>
          <cell r="Q200">
            <v>0</v>
          </cell>
          <cell r="R200" t="str">
            <v>TERMINATION</v>
          </cell>
          <cell r="S200">
            <v>58204.17</v>
          </cell>
          <cell r="T200">
            <v>38674.730000000003</v>
          </cell>
          <cell r="U200"/>
          <cell r="V200">
            <v>0</v>
          </cell>
          <cell r="W200">
            <v>45604.702222222222</v>
          </cell>
          <cell r="X200">
            <v>45609.613194444442</v>
          </cell>
          <cell r="Y200">
            <v>45608</v>
          </cell>
          <cell r="Z200"/>
          <cell r="AA200">
            <v>45769</v>
          </cell>
          <cell r="AB200"/>
          <cell r="AC200">
            <v>164.29777777777781</v>
          </cell>
          <cell r="AD200">
            <v>159.38680555555766</v>
          </cell>
          <cell r="AE200">
            <v>-45769</v>
          </cell>
          <cell r="AF200">
            <v>45623.476415770609</v>
          </cell>
          <cell r="AG200">
            <v>45632.28286738351</v>
          </cell>
          <cell r="AH200">
            <v>45654.702222222222</v>
          </cell>
          <cell r="AI200">
            <v>5.6591456790123464</v>
          </cell>
          <cell r="AJ200">
            <v>-762.81666666666672</v>
          </cell>
          <cell r="AK200">
            <v>20</v>
          </cell>
          <cell r="AL200">
            <v>36</v>
          </cell>
          <cell r="AM200">
            <v>21.774193548387096</v>
          </cell>
          <cell r="AN200">
            <v>27.58064516129032</v>
          </cell>
          <cell r="AO200">
            <v>18.774193548387096</v>
          </cell>
          <cell r="AP200">
            <v>60</v>
          </cell>
          <cell r="AQ200">
            <v>57</v>
          </cell>
          <cell r="AR200">
            <v>52</v>
          </cell>
          <cell r="AS200">
            <v>45829</v>
          </cell>
          <cell r="AT200">
            <v>115</v>
          </cell>
          <cell r="AU200"/>
          <cell r="AV200"/>
          <cell r="AW200"/>
          <cell r="AX200"/>
          <cell r="AY200"/>
          <cell r="AZ200"/>
          <cell r="BA200"/>
          <cell r="BB200"/>
          <cell r="BC200" t="str">
            <v>NO COC</v>
          </cell>
          <cell r="BD200"/>
          <cell r="BE200">
            <v>45784</v>
          </cell>
          <cell r="BF200" t="e">
            <v>#VALUE!</v>
          </cell>
          <cell r="BG200"/>
          <cell r="BH200"/>
          <cell r="BI200"/>
        </row>
        <row r="201">
          <cell r="E201" t="str">
            <v>X24051787930</v>
          </cell>
          <cell r="F201" t="str">
            <v>DITO TELECOMMUNITY CORPORATION</v>
          </cell>
          <cell r="G201" t="str">
            <v>BLOCK 46, PINAGSAMA PH 2 VILL, TAGUIG CITY</v>
          </cell>
          <cell r="H201" t="str">
            <v>TAGUIG CITY</v>
          </cell>
          <cell r="I201" t="str">
            <v>PARAÑAQUE</v>
          </cell>
          <cell r="J201"/>
          <cell r="K201" t="str">
            <v>W/O ISSUE</v>
          </cell>
          <cell r="L201" t="str">
            <v>CHALLENGER</v>
          </cell>
          <cell r="M201" t="str">
            <v>FCOMP</v>
          </cell>
          <cell r="N201" t="str">
            <v>Isan Carlo Lazaro</v>
          </cell>
          <cell r="O201">
            <v>96.658500000000004</v>
          </cell>
          <cell r="P201">
            <v>93.66</v>
          </cell>
          <cell r="Q201">
            <v>22</v>
          </cell>
          <cell r="R201" t="str">
            <v>NEW</v>
          </cell>
          <cell r="S201">
            <v>1090877.69</v>
          </cell>
          <cell r="T201">
            <v>77836.89</v>
          </cell>
          <cell r="U201"/>
          <cell r="V201">
            <v>0</v>
          </cell>
          <cell r="W201">
            <v>45607.632638888892</v>
          </cell>
          <cell r="X201">
            <v>45613.759722222225</v>
          </cell>
          <cell r="Y201">
            <v>45611</v>
          </cell>
          <cell r="Z201">
            <v>45783</v>
          </cell>
          <cell r="AA201">
            <v>45783.604861111111</v>
          </cell>
          <cell r="AB201"/>
          <cell r="AC201">
            <v>175.97222222221899</v>
          </cell>
          <cell r="AD201">
            <v>169.84513888888614</v>
          </cell>
          <cell r="AE201">
            <v>-45783.604861111111</v>
          </cell>
          <cell r="AF201">
            <v>45627.718140747631</v>
          </cell>
          <cell r="AG201">
            <v>45636.874274576621</v>
          </cell>
          <cell r="AH201">
            <v>45657.632638888892</v>
          </cell>
          <cell r="AI201">
            <v>5.7169719538377901</v>
          </cell>
          <cell r="AJ201">
            <v>-763.06008101851853</v>
          </cell>
          <cell r="AK201">
            <v>23</v>
          </cell>
          <cell r="AL201">
            <v>36</v>
          </cell>
          <cell r="AM201">
            <v>23.085501858736059</v>
          </cell>
          <cell r="AN201">
            <v>29.241635687732341</v>
          </cell>
          <cell r="AO201">
            <v>20.085501858736059</v>
          </cell>
          <cell r="AP201">
            <v>60</v>
          </cell>
          <cell r="AQ201">
            <v>57</v>
          </cell>
          <cell r="AR201">
            <v>52</v>
          </cell>
          <cell r="AS201">
            <v>45843.604861111111</v>
          </cell>
          <cell r="AT201">
            <v>100.39513888888905</v>
          </cell>
          <cell r="AU201"/>
          <cell r="AV201"/>
          <cell r="AW201"/>
          <cell r="AX201"/>
          <cell r="AY201"/>
          <cell r="AZ201"/>
          <cell r="BA201"/>
          <cell r="BB201"/>
          <cell r="BC201" t="str">
            <v>FOR AUDIT</v>
          </cell>
          <cell r="BD201"/>
          <cell r="BE201">
            <v>45798.604861111111</v>
          </cell>
          <cell r="BF201">
            <v>51.395138888889051</v>
          </cell>
          <cell r="BG201">
            <v>45783</v>
          </cell>
          <cell r="BH201">
            <v>45850</v>
          </cell>
          <cell r="BI201"/>
        </row>
        <row r="202">
          <cell r="E202" t="str">
            <v>X24072841870</v>
          </cell>
          <cell r="F202" t="str">
            <v>DITO TELECOMMUNITY CORPORATION</v>
          </cell>
          <cell r="G202" t="str">
            <v>KALANTAS, PUROK 7, TAGUIG CITY</v>
          </cell>
          <cell r="H202" t="str">
            <v>TAGUIG CITY</v>
          </cell>
          <cell r="I202" t="str">
            <v>PARAÑAQUE</v>
          </cell>
          <cell r="J202" t="str">
            <v>Digging locations with drainage. For drainage diversion</v>
          </cell>
          <cell r="K202" t="str">
            <v>W/ ISSUE</v>
          </cell>
          <cell r="L202" t="str">
            <v>CHALLENGER</v>
          </cell>
          <cell r="M202" t="str">
            <v>SCHED</v>
          </cell>
          <cell r="N202" t="str">
            <v>Isan Carlo Lazaro</v>
          </cell>
          <cell r="O202">
            <v>338.404</v>
          </cell>
          <cell r="P202">
            <v>1933.01</v>
          </cell>
          <cell r="Q202">
            <v>31</v>
          </cell>
          <cell r="R202" t="str">
            <v>NEW</v>
          </cell>
          <cell r="S202">
            <v>2161081.48</v>
          </cell>
          <cell r="T202">
            <v>272131.34999999998</v>
          </cell>
          <cell r="U202"/>
          <cell r="V202">
            <v>0</v>
          </cell>
          <cell r="W202">
            <v>45607.637499999997</v>
          </cell>
          <cell r="X202">
            <v>45613.762499999997</v>
          </cell>
          <cell r="Y202">
            <v>45680</v>
          </cell>
          <cell r="Z202"/>
          <cell r="AA202"/>
          <cell r="AB202"/>
          <cell r="AC202">
            <v>-45607.637499999997</v>
          </cell>
          <cell r="AD202">
            <v>-45613.762499999997</v>
          </cell>
          <cell r="AE202">
            <v>0</v>
          </cell>
          <cell r="AF202">
            <v>45634.113482532746</v>
          </cell>
          <cell r="AG202">
            <v>45644.973744541479</v>
          </cell>
          <cell r="AH202">
            <v>45657.637499999997</v>
          </cell>
          <cell r="AI202">
            <v>-1160.4609986111111</v>
          </cell>
          <cell r="AJ202">
            <v>0</v>
          </cell>
          <cell r="AK202">
            <v>50</v>
          </cell>
          <cell r="AL202">
            <v>36</v>
          </cell>
          <cell r="AM202">
            <v>29.475982532751093</v>
          </cell>
          <cell r="AN202">
            <v>37.336244541484717</v>
          </cell>
          <cell r="AO202">
            <v>26.475982532751093</v>
          </cell>
          <cell r="AP202">
            <v>60</v>
          </cell>
          <cell r="AQ202">
            <v>57</v>
          </cell>
          <cell r="AR202">
            <v>52</v>
          </cell>
          <cell r="AS202">
            <v>60</v>
          </cell>
          <cell r="AT202">
            <v>45884</v>
          </cell>
          <cell r="AU202"/>
          <cell r="AV202"/>
          <cell r="AW202"/>
          <cell r="AX202"/>
          <cell r="AY202"/>
          <cell r="AZ202"/>
          <cell r="BA202"/>
          <cell r="BB202"/>
          <cell r="BC202"/>
          <cell r="BD202"/>
          <cell r="BE202">
            <v>15</v>
          </cell>
          <cell r="BF202">
            <v>0</v>
          </cell>
          <cell r="BG202"/>
          <cell r="BH202"/>
          <cell r="BI202"/>
        </row>
        <row r="203">
          <cell r="E203" t="str">
            <v>X24083444240</v>
          </cell>
          <cell r="F203" t="str">
            <v>WOODRIDGE PROPERTIES INC.</v>
          </cell>
          <cell r="G203" t="str">
            <v>BLOCK 5, DANAROSE RESIDENCES, BACOOR</v>
          </cell>
          <cell r="H203" t="str">
            <v>BACOOR CITY</v>
          </cell>
          <cell r="I203" t="str">
            <v>DASMA</v>
          </cell>
          <cell r="J203"/>
          <cell r="K203" t="str">
            <v>W/O ISSUE</v>
          </cell>
          <cell r="L203" t="str">
            <v>STA. ROSA</v>
          </cell>
          <cell r="M203" t="str">
            <v>FCOMP</v>
          </cell>
          <cell r="N203" t="str">
            <v>Jasper Bastasa</v>
          </cell>
          <cell r="O203">
            <v>269.6164</v>
          </cell>
          <cell r="P203">
            <v>269.62</v>
          </cell>
          <cell r="Q203">
            <v>32</v>
          </cell>
          <cell r="R203" t="str">
            <v>NEW</v>
          </cell>
          <cell r="S203">
            <v>1088892.82</v>
          </cell>
          <cell r="T203">
            <v>217116.56</v>
          </cell>
          <cell r="U203"/>
          <cell r="V203">
            <v>0</v>
          </cell>
          <cell r="W203">
            <v>45607.669444444444</v>
          </cell>
          <cell r="X203">
            <v>45613.757638888892</v>
          </cell>
          <cell r="Y203">
            <v>45610</v>
          </cell>
          <cell r="Z203"/>
          <cell r="AA203">
            <v>45808</v>
          </cell>
          <cell r="AB203"/>
          <cell r="AC203">
            <v>200.3305555555562</v>
          </cell>
          <cell r="AD203">
            <v>194.24236111110804</v>
          </cell>
          <cell r="AE203">
            <v>-45808</v>
          </cell>
          <cell r="AF203">
            <v>45629.537865497077</v>
          </cell>
          <cell r="AG203">
            <v>45639.169444444444</v>
          </cell>
          <cell r="AH203">
            <v>45657.669444444444</v>
          </cell>
          <cell r="AI203">
            <v>6.0417151675485199</v>
          </cell>
          <cell r="AJ203">
            <v>-763.4666666666667</v>
          </cell>
          <cell r="AK203">
            <v>28</v>
          </cell>
          <cell r="AL203">
            <v>36</v>
          </cell>
          <cell r="AM203">
            <v>24.868421052631579</v>
          </cell>
          <cell r="AN203">
            <v>31.499999999999996</v>
          </cell>
          <cell r="AO203">
            <v>21.868421052631579</v>
          </cell>
          <cell r="AP203">
            <v>60</v>
          </cell>
          <cell r="AQ203">
            <v>57</v>
          </cell>
          <cell r="AR203">
            <v>52</v>
          </cell>
          <cell r="AS203">
            <v>45868</v>
          </cell>
          <cell r="AT203">
            <v>76</v>
          </cell>
          <cell r="AU203"/>
          <cell r="AV203"/>
          <cell r="AW203"/>
          <cell r="AX203"/>
          <cell r="AY203"/>
          <cell r="AZ203"/>
          <cell r="BA203"/>
          <cell r="BB203"/>
          <cell r="BC203" t="str">
            <v>assigned to ACEC (SRO)</v>
          </cell>
          <cell r="BD203"/>
          <cell r="BE203">
            <v>45823</v>
          </cell>
          <cell r="BF203" t="e">
            <v>#VALUE!</v>
          </cell>
          <cell r="BG203"/>
          <cell r="BH203"/>
          <cell r="BI203"/>
        </row>
        <row r="204">
          <cell r="E204" t="str">
            <v>X24114362991</v>
          </cell>
          <cell r="F204" t="str">
            <v>MAKATI DEVELOPMENT CORPORATION,</v>
          </cell>
          <cell r="G204" t="str">
            <v>RAMBUTAN, FTI CPD, TAGUIG CITY</v>
          </cell>
          <cell r="H204" t="str">
            <v>TAGUIG CITY</v>
          </cell>
          <cell r="I204" t="str">
            <v>PARAÑAQUE</v>
          </cell>
          <cell r="J204"/>
          <cell r="K204"/>
          <cell r="L204" t="str">
            <v>VJC</v>
          </cell>
          <cell r="M204" t="str">
            <v>FCOMP</v>
          </cell>
          <cell r="N204" t="str">
            <v>Jenneth Madrid</v>
          </cell>
          <cell r="O204">
            <v>165.60740000000001</v>
          </cell>
          <cell r="P204">
            <v>141.68</v>
          </cell>
          <cell r="Q204">
            <v>0</v>
          </cell>
          <cell r="R204" t="str">
            <v>TERMINATION</v>
          </cell>
          <cell r="S204">
            <v>135321.43</v>
          </cell>
          <cell r="T204">
            <v>133359.74</v>
          </cell>
          <cell r="U204"/>
          <cell r="V204">
            <v>0</v>
          </cell>
          <cell r="W204">
            <v>45607.675000000003</v>
          </cell>
          <cell r="X204">
            <v>45613.761111111111</v>
          </cell>
          <cell r="Y204">
            <v>45611</v>
          </cell>
          <cell r="Z204"/>
          <cell r="AA204">
            <v>45688</v>
          </cell>
          <cell r="AB204"/>
          <cell r="AC204">
            <v>80.32499999999709</v>
          </cell>
          <cell r="AD204">
            <v>74.238888888889051</v>
          </cell>
          <cell r="AE204">
            <v>-45688</v>
          </cell>
          <cell r="AF204">
            <v>45628.881896551728</v>
          </cell>
          <cell r="AG204">
            <v>45638.33706896552</v>
          </cell>
          <cell r="AH204">
            <v>45657.675000000003</v>
          </cell>
          <cell r="AI204">
            <v>2.488701923076833</v>
          </cell>
          <cell r="AJ204">
            <v>-761.4666666666667</v>
          </cell>
          <cell r="AK204">
            <v>26</v>
          </cell>
          <cell r="AL204">
            <v>36</v>
          </cell>
          <cell r="AM204">
            <v>24.206896551724139</v>
          </cell>
          <cell r="AN204">
            <v>30.662068965517239</v>
          </cell>
          <cell r="AO204">
            <v>21.206896551724139</v>
          </cell>
          <cell r="AP204">
            <v>60</v>
          </cell>
          <cell r="AQ204">
            <v>57</v>
          </cell>
          <cell r="AR204">
            <v>52</v>
          </cell>
          <cell r="AS204">
            <v>45748</v>
          </cell>
          <cell r="AT204">
            <v>196</v>
          </cell>
          <cell r="AU204"/>
          <cell r="AV204"/>
          <cell r="AW204"/>
          <cell r="AX204"/>
          <cell r="AY204"/>
          <cell r="AZ204"/>
          <cell r="BA204"/>
          <cell r="BB204"/>
          <cell r="BC204" t="str">
            <v>CHECKING OF SERVICE ITEM</v>
          </cell>
          <cell r="BD204"/>
          <cell r="BE204">
            <v>45703</v>
          </cell>
          <cell r="BF204">
            <v>6</v>
          </cell>
          <cell r="BG204">
            <v>45617</v>
          </cell>
          <cell r="BH204">
            <v>45709</v>
          </cell>
          <cell r="BI204">
            <v>45770</v>
          </cell>
        </row>
        <row r="205">
          <cell r="E205" t="str">
            <v>X24062084382</v>
          </cell>
          <cell r="F205" t="str">
            <v>AMAIA LAND CORP.</v>
          </cell>
          <cell r="G205" t="str">
            <v>ISABELA, AMAIA STEPS SUCAT, PARANAQUE</v>
          </cell>
          <cell r="H205" t="str">
            <v>PARAÑAQUE CITY</v>
          </cell>
          <cell r="I205" t="str">
            <v>PARAÑAQUE</v>
          </cell>
          <cell r="J205" t="str">
            <v>customer holds execution; incorrect location of project</v>
          </cell>
          <cell r="K205" t="str">
            <v>W/ ISSUE</v>
          </cell>
          <cell r="L205" t="str">
            <v>AVECO</v>
          </cell>
          <cell r="M205" t="str">
            <v>TECO</v>
          </cell>
          <cell r="N205" t="str">
            <v>Ronilo Gange Jr.</v>
          </cell>
          <cell r="O205">
            <v>264.79059999999998</v>
          </cell>
          <cell r="P205">
            <v>465.25</v>
          </cell>
          <cell r="Q205">
            <v>97</v>
          </cell>
          <cell r="R205" t="str">
            <v>NEW</v>
          </cell>
          <cell r="S205">
            <v>2640728.35</v>
          </cell>
          <cell r="T205">
            <v>213253.55</v>
          </cell>
          <cell r="U205"/>
          <cell r="V205">
            <v>0</v>
          </cell>
          <cell r="W205">
            <v>45608.601388888892</v>
          </cell>
          <cell r="X205">
            <v>45616.393750000003</v>
          </cell>
          <cell r="Y205">
            <v>45610</v>
          </cell>
          <cell r="Z205"/>
          <cell r="AA205">
            <v>45688</v>
          </cell>
          <cell r="AB205">
            <v>45832</v>
          </cell>
          <cell r="AC205">
            <v>79.398611111108039</v>
          </cell>
          <cell r="AD205">
            <v>71.60624999999709</v>
          </cell>
          <cell r="AE205">
            <v>144</v>
          </cell>
          <cell r="AF205">
            <v>45630.632063735517</v>
          </cell>
          <cell r="AG205">
            <v>45640.306910361287</v>
          </cell>
          <cell r="AH205">
            <v>45658.601388888892</v>
          </cell>
          <cell r="AI205">
            <v>2.3790392667482738</v>
          </cell>
          <cell r="AJ205">
            <v>2.4</v>
          </cell>
          <cell r="AK205">
            <v>32</v>
          </cell>
          <cell r="AL205">
            <v>34</v>
          </cell>
          <cell r="AM205">
            <v>25.030674846625768</v>
          </cell>
          <cell r="AN205">
            <v>31.70552147239264</v>
          </cell>
          <cell r="AO205">
            <v>22.030674846625768</v>
          </cell>
          <cell r="AP205">
            <v>60</v>
          </cell>
          <cell r="AQ205">
            <v>57</v>
          </cell>
          <cell r="AR205">
            <v>52</v>
          </cell>
          <cell r="AS205">
            <v>45748</v>
          </cell>
          <cell r="AT205">
            <v>196</v>
          </cell>
          <cell r="AU205"/>
          <cell r="AV205"/>
          <cell r="AW205"/>
          <cell r="AX205"/>
          <cell r="AY205"/>
          <cell r="AZ205"/>
          <cell r="BA205"/>
          <cell r="BB205">
            <v>45688</v>
          </cell>
          <cell r="BC205" t="str">
            <v>PAID</v>
          </cell>
          <cell r="BD205"/>
          <cell r="BE205">
            <v>45703</v>
          </cell>
          <cell r="BF205">
            <v>-15</v>
          </cell>
          <cell r="BG205">
            <v>45783</v>
          </cell>
          <cell r="BH205">
            <v>45688</v>
          </cell>
          <cell r="BI205">
            <v>45824</v>
          </cell>
        </row>
        <row r="206">
          <cell r="E206" t="str">
            <v>R23605089</v>
          </cell>
          <cell r="F206" t="str">
            <v>CHAN JULIE TANG,</v>
          </cell>
          <cell r="G206" t="str">
            <v>NORTH LUZON, PHILAMLIFE VILL, LAS PINAS CITY</v>
          </cell>
          <cell r="H206" t="str">
            <v>LAS PIÑAS CITY</v>
          </cell>
          <cell r="I206" t="str">
            <v>PARAÑAQUE</v>
          </cell>
          <cell r="J206"/>
          <cell r="K206"/>
          <cell r="L206" t="str">
            <v>ECOM</v>
          </cell>
          <cell r="M206" t="str">
            <v>CLOSED-CAN</v>
          </cell>
          <cell r="N206" t="str">
            <v>Ronilo Gange Jr.</v>
          </cell>
          <cell r="O206">
            <v>144.1848</v>
          </cell>
          <cell r="P206" t="e">
            <v>#N/A</v>
          </cell>
          <cell r="Q206">
            <v>0</v>
          </cell>
          <cell r="R206" t="str">
            <v>RELOC</v>
          </cell>
          <cell r="S206">
            <v>345112.37</v>
          </cell>
          <cell r="T206">
            <v>116117.1</v>
          </cell>
          <cell r="U206"/>
          <cell r="V206">
            <v>0</v>
          </cell>
          <cell r="W206">
            <v>45608.688888888886</v>
          </cell>
          <cell r="X206">
            <v>45616.396527777775</v>
          </cell>
          <cell r="Y206">
            <v>45617</v>
          </cell>
          <cell r="Z206"/>
          <cell r="AA206" t="str">
            <v>CLOSED-CAN</v>
          </cell>
          <cell r="AB206"/>
          <cell r="AC206" t="e">
            <v>#VALUE!</v>
          </cell>
          <cell r="AD206" t="e">
            <v>#VALUE!</v>
          </cell>
          <cell r="AE206" t="e">
            <v>#VALUE!</v>
          </cell>
          <cell r="AF206" t="e">
            <v>#N/A</v>
          </cell>
          <cell r="AG206" t="e">
            <v>#N/A</v>
          </cell>
          <cell r="AH206">
            <v>45658.688888888886</v>
          </cell>
          <cell r="AI206" t="e">
            <v>#VALUE!</v>
          </cell>
          <cell r="AJ206" t="e">
            <v>#VALUE!</v>
          </cell>
          <cell r="AK206" t="e">
            <v>#N/A</v>
          </cell>
          <cell r="AL206">
            <v>36</v>
          </cell>
          <cell r="AM206" t="e">
            <v>#N/A</v>
          </cell>
          <cell r="AN206" t="e">
            <v>#N/A</v>
          </cell>
          <cell r="AO206" t="e">
            <v>#N/A</v>
          </cell>
          <cell r="AP206">
            <v>60</v>
          </cell>
          <cell r="AQ206">
            <v>57</v>
          </cell>
          <cell r="AR206">
            <v>52</v>
          </cell>
          <cell r="AS206" t="e">
            <v>#VALUE!</v>
          </cell>
          <cell r="AT206" t="str">
            <v/>
          </cell>
          <cell r="AU206"/>
          <cell r="AV206"/>
          <cell r="AW206"/>
          <cell r="AX206"/>
          <cell r="AY206"/>
          <cell r="AZ206"/>
          <cell r="BA206"/>
          <cell r="BB206"/>
          <cell r="BC206"/>
          <cell r="BD206"/>
          <cell r="BE206" t="e">
            <v>#VALUE!</v>
          </cell>
          <cell r="BF206" t="e">
            <v>#VALUE!</v>
          </cell>
          <cell r="BG206"/>
          <cell r="BH206"/>
          <cell r="BI206"/>
        </row>
        <row r="207">
          <cell r="E207" t="str">
            <v>R19938231</v>
          </cell>
          <cell r="F207" t="str">
            <v>DEPARTMENT OF TRANSPORTATION</v>
          </cell>
          <cell r="G207" t="str">
            <v>LAGUERTA, TUNASAN, MUNTINLUPA</v>
          </cell>
          <cell r="H207" t="str">
            <v>MUNTINLUPA CITY</v>
          </cell>
          <cell r="I207" t="str">
            <v>PARAÑAQUE</v>
          </cell>
          <cell r="J207"/>
          <cell r="K207"/>
          <cell r="L207" t="str">
            <v>POWERHOUSE</v>
          </cell>
          <cell r="M207" t="str">
            <v>SCHED</v>
          </cell>
          <cell r="N207" t="str">
            <v>Isan Carlo Lazaro</v>
          </cell>
          <cell r="O207">
            <v>123.4648</v>
          </cell>
          <cell r="P207">
            <v>123.46</v>
          </cell>
          <cell r="Q207">
            <v>0</v>
          </cell>
          <cell r="R207" t="str">
            <v>RELOC</v>
          </cell>
          <cell r="S207">
            <v>248190.54</v>
          </cell>
          <cell r="T207">
            <v>99425.59</v>
          </cell>
          <cell r="U207"/>
          <cell r="V207">
            <v>0</v>
          </cell>
          <cell r="W207">
            <v>45608.713888888888</v>
          </cell>
          <cell r="X207">
            <v>45616.414583333331</v>
          </cell>
          <cell r="Y207">
            <v>45611</v>
          </cell>
          <cell r="Z207"/>
          <cell r="AA207"/>
          <cell r="AB207"/>
          <cell r="AC207">
            <v>-45608.713888888888</v>
          </cell>
          <cell r="AD207">
            <v>-45616.414583333331</v>
          </cell>
          <cell r="AE207">
            <v>0</v>
          </cell>
          <cell r="AF207">
            <v>45629.920785440612</v>
          </cell>
          <cell r="AG207">
            <v>45639.375957854405</v>
          </cell>
          <cell r="AH207">
            <v>45658.713888888888</v>
          </cell>
          <cell r="AI207">
            <v>-1413.0904944207027</v>
          </cell>
          <cell r="AJ207">
            <v>0</v>
          </cell>
          <cell r="AK207">
            <v>26</v>
          </cell>
          <cell r="AL207">
            <v>36</v>
          </cell>
          <cell r="AM207">
            <v>24.206896551724139</v>
          </cell>
          <cell r="AN207">
            <v>30.662068965517239</v>
          </cell>
          <cell r="AO207">
            <v>21.206896551724139</v>
          </cell>
          <cell r="AP207">
            <v>60</v>
          </cell>
          <cell r="AQ207">
            <v>57</v>
          </cell>
          <cell r="AR207">
            <v>52</v>
          </cell>
          <cell r="AS207">
            <v>60</v>
          </cell>
          <cell r="AT207">
            <v>45884</v>
          </cell>
          <cell r="AU207"/>
          <cell r="AV207"/>
          <cell r="AW207"/>
          <cell r="AX207"/>
          <cell r="AY207"/>
          <cell r="AZ207"/>
          <cell r="BA207"/>
          <cell r="BB207"/>
          <cell r="BC207"/>
          <cell r="BD207"/>
          <cell r="BE207">
            <v>15</v>
          </cell>
          <cell r="BF207">
            <v>0</v>
          </cell>
          <cell r="BG207"/>
          <cell r="BH207"/>
          <cell r="BI207"/>
        </row>
        <row r="208">
          <cell r="E208" t="str">
            <v>X24051847714</v>
          </cell>
          <cell r="F208" t="str">
            <v>DITO TELECOMMUNITY CORPORATION</v>
          </cell>
          <cell r="G208" t="str">
            <v>BLOCK 5, ENLISTED PERSONNEL VIL 2, TAGUIG CITY</v>
          </cell>
          <cell r="H208" t="str">
            <v>TAGUIG CITY</v>
          </cell>
          <cell r="I208" t="str">
            <v>PARAÑAQUE</v>
          </cell>
          <cell r="J208" t="str">
            <v>with pole location issue; request for joint survey</v>
          </cell>
          <cell r="K208" t="str">
            <v>W/O ISSUE</v>
          </cell>
          <cell r="L208" t="str">
            <v>VJC</v>
          </cell>
          <cell r="M208" t="str">
            <v>DCOMP</v>
          </cell>
          <cell r="N208" t="str">
            <v>Jenneth Madrid</v>
          </cell>
          <cell r="O208">
            <v>143.62180000000001</v>
          </cell>
          <cell r="P208" t="e">
            <v>#N/A</v>
          </cell>
          <cell r="Q208">
            <v>31</v>
          </cell>
          <cell r="R208" t="str">
            <v>NEW</v>
          </cell>
          <cell r="S208">
            <v>754908.68</v>
          </cell>
          <cell r="T208">
            <v>115655.3</v>
          </cell>
          <cell r="U208"/>
          <cell r="V208">
            <v>0</v>
          </cell>
          <cell r="W208">
            <v>45610.610011574077</v>
          </cell>
          <cell r="X208">
            <v>45616.28402777778</v>
          </cell>
          <cell r="Y208">
            <v>45617</v>
          </cell>
          <cell r="Z208"/>
          <cell r="AA208"/>
          <cell r="AB208"/>
          <cell r="AC208">
            <v>-45610.610011574077</v>
          </cell>
          <cell r="AD208">
            <v>-45616.28402777778</v>
          </cell>
          <cell r="AE208">
            <v>0</v>
          </cell>
          <cell r="AF208" t="e">
            <v>#N/A</v>
          </cell>
          <cell r="AG208" t="e">
            <v>#N/A</v>
          </cell>
          <cell r="AH208">
            <v>45660.610011574077</v>
          </cell>
          <cell r="AI208" t="e">
            <v>#N/A</v>
          </cell>
          <cell r="AJ208">
            <v>0</v>
          </cell>
          <cell r="AK208" t="e">
            <v>#N/A</v>
          </cell>
          <cell r="AL208">
            <v>36</v>
          </cell>
          <cell r="AM208" t="e">
            <v>#N/A</v>
          </cell>
          <cell r="AN208" t="e">
            <v>#N/A</v>
          </cell>
          <cell r="AO208" t="e">
            <v>#N/A</v>
          </cell>
          <cell r="AP208">
            <v>60</v>
          </cell>
          <cell r="AQ208">
            <v>57</v>
          </cell>
          <cell r="AR208">
            <v>52</v>
          </cell>
          <cell r="AS208">
            <v>60</v>
          </cell>
          <cell r="AT208">
            <v>45884</v>
          </cell>
          <cell r="AU208"/>
          <cell r="AV208"/>
          <cell r="AW208"/>
          <cell r="AX208"/>
          <cell r="AY208"/>
          <cell r="AZ208"/>
          <cell r="BA208"/>
          <cell r="BB208"/>
          <cell r="BC208"/>
          <cell r="BD208"/>
          <cell r="BE208">
            <v>15</v>
          </cell>
          <cell r="BF208">
            <v>0</v>
          </cell>
          <cell r="BG208"/>
          <cell r="BH208"/>
          <cell r="BI208"/>
        </row>
        <row r="209">
          <cell r="E209" t="str">
            <v>R23611939</v>
          </cell>
          <cell r="F209" t="str">
            <v>DPWH DEO LAS PINAS-MUNTI,</v>
          </cell>
          <cell r="G209" t="str">
            <v>MARCOS ALVAREZ, TALON V, LAS PINAS CITY</v>
          </cell>
          <cell r="H209" t="str">
            <v>LAS PIÑAS CITY</v>
          </cell>
          <cell r="I209" t="str">
            <v>PARAÑAQUE</v>
          </cell>
          <cell r="J209"/>
          <cell r="K209"/>
          <cell r="L209" t="str">
            <v>POWERHOUSE</v>
          </cell>
          <cell r="M209" t="str">
            <v>SCHED</v>
          </cell>
          <cell r="N209" t="str">
            <v>Isan Carlo Lazaro</v>
          </cell>
          <cell r="O209">
            <v>80.494100000000003</v>
          </cell>
          <cell r="P209">
            <v>158.78</v>
          </cell>
          <cell r="Q209">
            <v>0</v>
          </cell>
          <cell r="R209" t="str">
            <v>RELOC</v>
          </cell>
          <cell r="S209">
            <v>246953.97</v>
          </cell>
          <cell r="T209">
            <v>64820.26</v>
          </cell>
          <cell r="U209"/>
          <cell r="V209">
            <v>0</v>
          </cell>
          <cell r="W209">
            <v>45610.673437500001</v>
          </cell>
          <cell r="X209">
            <v>45616.418055555558</v>
          </cell>
          <cell r="Y209">
            <v>45616</v>
          </cell>
          <cell r="Z209"/>
          <cell r="AA209"/>
          <cell r="AB209"/>
          <cell r="AC209">
            <v>-45610.673437500001</v>
          </cell>
          <cell r="AD209">
            <v>-45616.418055555558</v>
          </cell>
          <cell r="AE209">
            <v>0</v>
          </cell>
          <cell r="AF209">
            <v>45631.880334051726</v>
          </cell>
          <cell r="AG209">
            <v>45641.335506465519</v>
          </cell>
          <cell r="AH209">
            <v>45660.673437500001</v>
          </cell>
          <cell r="AI209">
            <v>-1413.1512069310897</v>
          </cell>
          <cell r="AJ209">
            <v>0</v>
          </cell>
          <cell r="AK209">
            <v>26</v>
          </cell>
          <cell r="AL209">
            <v>36</v>
          </cell>
          <cell r="AM209">
            <v>24.206896551724139</v>
          </cell>
          <cell r="AN209">
            <v>30.662068965517239</v>
          </cell>
          <cell r="AO209">
            <v>21.206896551724139</v>
          </cell>
          <cell r="AP209">
            <v>60</v>
          </cell>
          <cell r="AQ209">
            <v>57</v>
          </cell>
          <cell r="AR209">
            <v>52</v>
          </cell>
          <cell r="AS209">
            <v>60</v>
          </cell>
          <cell r="AT209">
            <v>45884</v>
          </cell>
          <cell r="AU209"/>
          <cell r="AV209"/>
          <cell r="AW209"/>
          <cell r="AX209"/>
          <cell r="AY209"/>
          <cell r="AZ209"/>
          <cell r="BA209"/>
          <cell r="BB209"/>
          <cell r="BC209"/>
          <cell r="BD209"/>
          <cell r="BE209">
            <v>15</v>
          </cell>
          <cell r="BF209">
            <v>0</v>
          </cell>
          <cell r="BG209"/>
          <cell r="BH209"/>
          <cell r="BI209"/>
        </row>
        <row r="210">
          <cell r="E210" t="str">
            <v>X23020656225</v>
          </cell>
          <cell r="F210" t="str">
            <v>JENNIFER AUSTRIA BARZAGA</v>
          </cell>
          <cell r="G210" t="str">
            <v>LAUAN, AYALA-ALABANG VILL, MUNTINLUPA</v>
          </cell>
          <cell r="H210" t="str">
            <v>MUNTINLUPA CITY</v>
          </cell>
          <cell r="I210" t="str">
            <v>PARAÑAQUE</v>
          </cell>
          <cell r="J210" t="str">
            <v>SSP Dec 26</v>
          </cell>
          <cell r="K210" t="str">
            <v>W/O ISSUE</v>
          </cell>
          <cell r="L210" t="str">
            <v>CHALLENGER</v>
          </cell>
          <cell r="M210" t="str">
            <v>FCOMP</v>
          </cell>
          <cell r="N210" t="str">
            <v>Jemuel Peralta</v>
          </cell>
          <cell r="O210">
            <v>421.59</v>
          </cell>
          <cell r="P210">
            <v>813</v>
          </cell>
          <cell r="Q210">
            <v>127.5</v>
          </cell>
          <cell r="R210" t="str">
            <v>NEW</v>
          </cell>
          <cell r="S210">
            <v>1822047.68</v>
          </cell>
          <cell r="T210">
            <v>338008.24</v>
          </cell>
          <cell r="U210"/>
          <cell r="V210">
            <v>0</v>
          </cell>
          <cell r="W210">
            <v>45611</v>
          </cell>
          <cell r="X210">
            <v>45621</v>
          </cell>
          <cell r="Y210">
            <v>45631</v>
          </cell>
          <cell r="Z210"/>
          <cell r="AA210">
            <v>45659</v>
          </cell>
          <cell r="AB210"/>
          <cell r="AC210">
            <v>48</v>
          </cell>
          <cell r="AD210">
            <v>38</v>
          </cell>
          <cell r="AE210">
            <v>-45659</v>
          </cell>
          <cell r="AF210">
            <v>45634</v>
          </cell>
          <cell r="AG210">
            <v>45644</v>
          </cell>
          <cell r="AH210">
            <v>45661</v>
          </cell>
          <cell r="AI210">
            <v>1.4099999999999997</v>
          </cell>
          <cell r="AJ210">
            <v>-830.17</v>
          </cell>
          <cell r="AK210">
            <v>40</v>
          </cell>
          <cell r="AL210">
            <v>32</v>
          </cell>
          <cell r="AM210">
            <v>25.531914893617024</v>
          </cell>
          <cell r="AN210">
            <v>32.340425531914896</v>
          </cell>
          <cell r="AO210">
            <v>22.531914893617024</v>
          </cell>
          <cell r="AP210">
            <v>60</v>
          </cell>
          <cell r="AQ210">
            <v>57</v>
          </cell>
          <cell r="AR210">
            <v>39</v>
          </cell>
          <cell r="AS210">
            <v>45719</v>
          </cell>
          <cell r="AT210">
            <v>225</v>
          </cell>
          <cell r="AU210"/>
          <cell r="AV210"/>
          <cell r="AW210"/>
          <cell r="AX210"/>
          <cell r="AY210"/>
          <cell r="AZ210"/>
          <cell r="BA210"/>
          <cell r="BB210"/>
          <cell r="BC210" t="str">
            <v>ON GOING MAT RETURN</v>
          </cell>
          <cell r="BD210"/>
          <cell r="BE210">
            <v>45674</v>
          </cell>
          <cell r="BF210">
            <v>28</v>
          </cell>
          <cell r="BG210">
            <v>45659</v>
          </cell>
          <cell r="BH210">
            <v>45702</v>
          </cell>
          <cell r="BI210">
            <v>45789</v>
          </cell>
        </row>
        <row r="211">
          <cell r="E211" t="str">
            <v>X24093771340</v>
          </cell>
          <cell r="F211" t="str">
            <v>STO. CRISTO PROPERTIES &amp; HOLDINGS CORP.</v>
          </cell>
          <cell r="G211" t="str">
            <v>PASCUAL, PARANAQUE GREEN HEIGHTS, PARANAQUE</v>
          </cell>
          <cell r="H211" t="str">
            <v>PARAÑAQUE CITY</v>
          </cell>
          <cell r="I211" t="str">
            <v>PARAÑAQUE</v>
          </cell>
          <cell r="J211" t="str">
            <v>TO TRANSFER ALL ISSUED MATERIALS FROM X24051519918 and transfer all SI</v>
          </cell>
          <cell r="K211" t="str">
            <v>W/O ISSUE</v>
          </cell>
          <cell r="L211" t="str">
            <v>CHALLENGER</v>
          </cell>
          <cell r="M211" t="str">
            <v>FCOMP</v>
          </cell>
          <cell r="N211" t="str">
            <v>Isan Carlo Lazaro</v>
          </cell>
          <cell r="O211">
            <v>18.878</v>
          </cell>
          <cell r="P211">
            <v>77.25</v>
          </cell>
          <cell r="Q211">
            <v>114</v>
          </cell>
          <cell r="R211" t="str">
            <v>NEW</v>
          </cell>
          <cell r="S211">
            <v>42608.01</v>
          </cell>
          <cell r="T211">
            <v>15202.2</v>
          </cell>
          <cell r="U211"/>
          <cell r="V211">
            <v>0</v>
          </cell>
          <cell r="W211">
            <v>45611.651041666664</v>
          </cell>
          <cell r="X211">
            <v>45621.628472222219</v>
          </cell>
          <cell r="Y211">
            <v>45617</v>
          </cell>
          <cell r="Z211"/>
          <cell r="AA211">
            <v>45693</v>
          </cell>
          <cell r="AB211"/>
          <cell r="AC211">
            <v>81.348958333335759</v>
          </cell>
          <cell r="AD211">
            <v>71.371527777781012</v>
          </cell>
          <cell r="AE211">
            <v>-45693</v>
          </cell>
          <cell r="AF211">
            <v>45630.129640888452</v>
          </cell>
          <cell r="AG211">
            <v>45638.857267347601</v>
          </cell>
          <cell r="AH211">
            <v>45661.651041666664</v>
          </cell>
          <cell r="AI211">
            <v>2.8405818331069685</v>
          </cell>
          <cell r="AJ211">
            <v>-761.55</v>
          </cell>
          <cell r="AK211">
            <v>23</v>
          </cell>
          <cell r="AL211">
            <v>32</v>
          </cell>
          <cell r="AM211">
            <v>21.478599221789885</v>
          </cell>
          <cell r="AN211">
            <v>27.206225680933851</v>
          </cell>
          <cell r="AO211">
            <v>18.478599221789885</v>
          </cell>
          <cell r="AP211">
            <v>60</v>
          </cell>
          <cell r="AQ211">
            <v>57</v>
          </cell>
          <cell r="AR211">
            <v>52</v>
          </cell>
          <cell r="AS211">
            <v>45753</v>
          </cell>
          <cell r="AT211">
            <v>191</v>
          </cell>
          <cell r="AU211"/>
          <cell r="AV211"/>
          <cell r="AW211"/>
          <cell r="AX211"/>
          <cell r="AY211"/>
          <cell r="AZ211"/>
          <cell r="BA211"/>
          <cell r="BB211"/>
          <cell r="BC211" t="str">
            <v>FOR AUDIT</v>
          </cell>
          <cell r="BD211"/>
          <cell r="BE211">
            <v>45708</v>
          </cell>
          <cell r="BF211">
            <v>25</v>
          </cell>
          <cell r="BG211">
            <v>45721</v>
          </cell>
          <cell r="BH211">
            <v>45733</v>
          </cell>
          <cell r="BI211"/>
        </row>
        <row r="212">
          <cell r="E212" t="str">
            <v>X24062083547</v>
          </cell>
          <cell r="F212" t="str">
            <v>DITO TELECOMMUNITY CORPORATION</v>
          </cell>
          <cell r="G212" t="str">
            <v>M.L. QUEZON, PUROK 3, TAGUIG CITY</v>
          </cell>
          <cell r="H212" t="str">
            <v>TAGUIG CITY</v>
          </cell>
          <cell r="I212" t="str">
            <v>PARAÑAQUE</v>
          </cell>
          <cell r="J212" t="str">
            <v>New design released 5/8/2025</v>
          </cell>
          <cell r="K212" t="str">
            <v>W/ ISSUE</v>
          </cell>
          <cell r="L212" t="str">
            <v>CHALLENGER</v>
          </cell>
          <cell r="M212" t="str">
            <v>INPRG</v>
          </cell>
          <cell r="N212" t="str">
            <v>Isan Carlo Lazaro</v>
          </cell>
          <cell r="O212">
            <v>40.271299999999997</v>
          </cell>
          <cell r="P212">
            <v>998.11</v>
          </cell>
          <cell r="Q212">
            <v>22</v>
          </cell>
          <cell r="R212" t="str">
            <v>NEW</v>
          </cell>
          <cell r="S212">
            <v>270682.98</v>
          </cell>
          <cell r="T212">
            <v>32429.439999999999</v>
          </cell>
          <cell r="U212"/>
          <cell r="V212">
            <v>0</v>
          </cell>
          <cell r="W212">
            <v>45614</v>
          </cell>
          <cell r="X212">
            <v>45789.427777777775</v>
          </cell>
          <cell r="Y212">
            <v>45790</v>
          </cell>
          <cell r="Z212"/>
          <cell r="AA212"/>
          <cell r="AB212"/>
          <cell r="AC212">
            <v>-45614</v>
          </cell>
          <cell r="AD212">
            <v>-45789.427777777775</v>
          </cell>
          <cell r="AE212">
            <v>0</v>
          </cell>
          <cell r="AF212">
            <v>45638.83505154639</v>
          </cell>
          <cell r="AG212">
            <v>45649.257731958765</v>
          </cell>
          <cell r="AH212">
            <v>45664</v>
          </cell>
          <cell r="AI212">
            <v>-1229.0438888888889</v>
          </cell>
          <cell r="AJ212">
            <v>0</v>
          </cell>
          <cell r="AK212">
            <v>40</v>
          </cell>
          <cell r="AL212">
            <v>36</v>
          </cell>
          <cell r="AM212">
            <v>27.835051546391753</v>
          </cell>
          <cell r="AN212">
            <v>35.257731958762882</v>
          </cell>
          <cell r="AO212">
            <v>24.835051546391753</v>
          </cell>
          <cell r="AP212">
            <v>60</v>
          </cell>
          <cell r="AQ212">
            <v>57</v>
          </cell>
          <cell r="AR212">
            <v>52</v>
          </cell>
          <cell r="AS212">
            <v>60</v>
          </cell>
          <cell r="AT212">
            <v>45884</v>
          </cell>
          <cell r="AU212"/>
          <cell r="AV212"/>
          <cell r="AW212"/>
          <cell r="AX212"/>
          <cell r="AY212"/>
          <cell r="AZ212"/>
          <cell r="BA212"/>
          <cell r="BB212"/>
          <cell r="BC212"/>
          <cell r="BD212"/>
          <cell r="BE212">
            <v>15</v>
          </cell>
          <cell r="BF212">
            <v>0</v>
          </cell>
          <cell r="BG212"/>
          <cell r="BH212"/>
          <cell r="BI212"/>
        </row>
        <row r="213">
          <cell r="E213" t="str">
            <v>X24093681665</v>
          </cell>
          <cell r="F213" t="str">
            <v>DANIELA MARIE ORCINE NAPILI</v>
          </cell>
          <cell r="G213" t="str">
            <v>BLOCK 2, BAMBOO BREEZE RESIDENCES, BACOOR</v>
          </cell>
          <cell r="H213" t="str">
            <v>BACOOR CITY</v>
          </cell>
          <cell r="I213" t="str">
            <v>DASMA</v>
          </cell>
          <cell r="J213"/>
          <cell r="K213" t="str">
            <v>W/O ISSUE</v>
          </cell>
          <cell r="L213" t="str">
            <v>AVECO</v>
          </cell>
          <cell r="M213" t="str">
            <v>FCOMP</v>
          </cell>
          <cell r="N213" t="str">
            <v>Ronilo Gange Jr.</v>
          </cell>
          <cell r="O213">
            <v>10.98</v>
          </cell>
          <cell r="P213">
            <v>13.95</v>
          </cell>
          <cell r="Q213">
            <v>1.5</v>
          </cell>
          <cell r="R213" t="str">
            <v>NEW</v>
          </cell>
          <cell r="S213">
            <v>31712.560000000001</v>
          </cell>
          <cell r="T213">
            <v>8842.15</v>
          </cell>
          <cell r="U213"/>
          <cell r="V213">
            <v>0</v>
          </cell>
          <cell r="W213">
            <v>45614.459050925929</v>
          </cell>
          <cell r="X213">
            <v>45622.45416666667</v>
          </cell>
          <cell r="Y213">
            <v>45616</v>
          </cell>
          <cell r="Z213"/>
          <cell r="AA213">
            <v>45736</v>
          </cell>
          <cell r="AB213"/>
          <cell r="AC213">
            <v>121.54094907407125</v>
          </cell>
          <cell r="AD213">
            <v>113.54583333332994</v>
          </cell>
          <cell r="AE213">
            <v>-45736</v>
          </cell>
          <cell r="AF213">
            <v>45633.233244474315</v>
          </cell>
          <cell r="AG213">
            <v>45642.039696087217</v>
          </cell>
          <cell r="AH213">
            <v>45664.459050925929</v>
          </cell>
          <cell r="AI213">
            <v>4.1864104681068985</v>
          </cell>
          <cell r="AJ213">
            <v>-762.26666666666665</v>
          </cell>
          <cell r="AK213">
            <v>20</v>
          </cell>
          <cell r="AL213">
            <v>36</v>
          </cell>
          <cell r="AM213">
            <v>21.774193548387096</v>
          </cell>
          <cell r="AN213">
            <v>27.58064516129032</v>
          </cell>
          <cell r="AO213">
            <v>18.774193548387096</v>
          </cell>
          <cell r="AP213">
            <v>60</v>
          </cell>
          <cell r="AQ213">
            <v>57</v>
          </cell>
          <cell r="AR213">
            <v>52</v>
          </cell>
          <cell r="AS213">
            <v>45796</v>
          </cell>
          <cell r="AT213">
            <v>148</v>
          </cell>
          <cell r="AU213"/>
          <cell r="AV213"/>
          <cell r="AW213"/>
          <cell r="AX213"/>
          <cell r="AY213"/>
          <cell r="AZ213"/>
          <cell r="BA213"/>
          <cell r="BB213"/>
          <cell r="BC213" t="str">
            <v>NO COC</v>
          </cell>
          <cell r="BD213"/>
          <cell r="BE213">
            <v>45751</v>
          </cell>
          <cell r="BF213" t="e">
            <v>#VALUE!</v>
          </cell>
          <cell r="BG213"/>
          <cell r="BH213"/>
          <cell r="BI213"/>
        </row>
        <row r="214">
          <cell r="E214" t="str">
            <v>X24072541358</v>
          </cell>
          <cell r="F214" t="str">
            <v>WILHOME DEVELOPMENT INC.</v>
          </cell>
          <cell r="G214" t="str">
            <v>MOLINO ROAD, MOLINO III, BACOOR</v>
          </cell>
          <cell r="H214" t="str">
            <v>BACOOR CITY</v>
          </cell>
          <cell r="I214" t="str">
            <v>DASMA</v>
          </cell>
          <cell r="J214"/>
          <cell r="K214" t="str">
            <v>W/O ISSUE</v>
          </cell>
          <cell r="L214" t="str">
            <v>POWERHOUSE</v>
          </cell>
          <cell r="M214" t="str">
            <v>TECO</v>
          </cell>
          <cell r="N214" t="str">
            <v>Jenneth Madrid</v>
          </cell>
          <cell r="O214">
            <v>93.061999999999998</v>
          </cell>
          <cell r="P214">
            <v>88.72</v>
          </cell>
          <cell r="Q214">
            <v>120</v>
          </cell>
          <cell r="R214" t="str">
            <v>NEW</v>
          </cell>
          <cell r="S214">
            <v>833293.59</v>
          </cell>
          <cell r="T214">
            <v>74940.47</v>
          </cell>
          <cell r="U214">
            <v>107086.83000000002</v>
          </cell>
          <cell r="V214">
            <v>1.4289586120823636</v>
          </cell>
          <cell r="W214">
            <v>45614.591458333336</v>
          </cell>
          <cell r="X214">
            <v>45622.454861111109</v>
          </cell>
          <cell r="Y214">
            <v>45616</v>
          </cell>
          <cell r="Z214">
            <v>45664</v>
          </cell>
          <cell r="AA214">
            <v>45666</v>
          </cell>
          <cell r="AB214">
            <v>45803.67083333333</v>
          </cell>
          <cell r="AC214">
            <v>51.40854166666395</v>
          </cell>
          <cell r="AD214">
            <v>43.545138888890506</v>
          </cell>
          <cell r="AE214">
            <v>137.67083333332994</v>
          </cell>
          <cell r="AF214">
            <v>45633.070057555124</v>
          </cell>
          <cell r="AG214">
            <v>45641.797684014273</v>
          </cell>
          <cell r="AH214">
            <v>45664.591458333336</v>
          </cell>
          <cell r="AI214">
            <v>1.7951080446104122</v>
          </cell>
          <cell r="AJ214">
            <v>2.2945138888888321</v>
          </cell>
          <cell r="AK214">
            <v>23</v>
          </cell>
          <cell r="AL214">
            <v>32</v>
          </cell>
          <cell r="AM214">
            <v>21.478599221789885</v>
          </cell>
          <cell r="AN214">
            <v>27.206225680933851</v>
          </cell>
          <cell r="AO214">
            <v>18.478599221789885</v>
          </cell>
          <cell r="AP214">
            <v>60</v>
          </cell>
          <cell r="AQ214">
            <v>57</v>
          </cell>
          <cell r="AR214">
            <v>52</v>
          </cell>
          <cell r="AS214">
            <v>45726</v>
          </cell>
          <cell r="AT214">
            <v>218</v>
          </cell>
          <cell r="AU214"/>
          <cell r="AV214"/>
          <cell r="AW214"/>
          <cell r="AX214"/>
          <cell r="AY214"/>
          <cell r="AZ214"/>
          <cell r="BA214"/>
          <cell r="BB214"/>
          <cell r="BC214" t="str">
            <v>PAID</v>
          </cell>
          <cell r="BD214"/>
          <cell r="BE214">
            <v>45681</v>
          </cell>
          <cell r="BF214">
            <v>25</v>
          </cell>
          <cell r="BG214">
            <v>45664</v>
          </cell>
          <cell r="BH214">
            <v>45706</v>
          </cell>
          <cell r="BI214">
            <v>45776</v>
          </cell>
        </row>
        <row r="215">
          <cell r="E215" t="str">
            <v>X24093502622</v>
          </cell>
          <cell r="F215" t="str">
            <v>GINA BAGASIN ECLIPSE</v>
          </cell>
          <cell r="G215" t="str">
            <v>KALAYAAN VILL/BALAGBAG, KALAYAAN VILL/BALAGBAG, PASAY CITY</v>
          </cell>
          <cell r="H215" t="str">
            <v>PASAY CITY</v>
          </cell>
          <cell r="I215" t="str">
            <v>PARAÑAQUE</v>
          </cell>
          <cell r="J215"/>
          <cell r="K215"/>
          <cell r="L215" t="str">
            <v>VJC</v>
          </cell>
          <cell r="M215" t="str">
            <v>FCOMP</v>
          </cell>
          <cell r="N215" t="str">
            <v>Jenneth Madrid</v>
          </cell>
          <cell r="O215">
            <v>3.4</v>
          </cell>
          <cell r="P215">
            <v>3.4</v>
          </cell>
          <cell r="Q215">
            <v>1.5</v>
          </cell>
          <cell r="R215" t="str">
            <v>RECONTRACT OF SERVICE</v>
          </cell>
          <cell r="S215">
            <v>25036.83</v>
          </cell>
          <cell r="T215">
            <v>2739.2</v>
          </cell>
          <cell r="U215"/>
          <cell r="V215">
            <v>0</v>
          </cell>
          <cell r="W215">
            <v>45615.411423611113</v>
          </cell>
          <cell r="X215">
            <v>45624.331250000003</v>
          </cell>
          <cell r="Y215">
            <v>45623</v>
          </cell>
          <cell r="Z215"/>
          <cell r="AA215">
            <v>45699</v>
          </cell>
          <cell r="AB215"/>
          <cell r="AC215">
            <v>83.588576388887304</v>
          </cell>
          <cell r="AD215">
            <v>74.66874999999709</v>
          </cell>
          <cell r="AE215">
            <v>-45699</v>
          </cell>
          <cell r="AF215">
            <v>45634.185617159499</v>
          </cell>
          <cell r="AG215">
            <v>45642.992068772401</v>
          </cell>
          <cell r="AH215">
            <v>45665.411423611113</v>
          </cell>
          <cell r="AI215">
            <v>2.8791620756172294</v>
          </cell>
          <cell r="AJ215">
            <v>-761.65</v>
          </cell>
          <cell r="AK215">
            <v>20</v>
          </cell>
          <cell r="AL215">
            <v>36</v>
          </cell>
          <cell r="AM215">
            <v>21.774193548387096</v>
          </cell>
          <cell r="AN215">
            <v>27.58064516129032</v>
          </cell>
          <cell r="AO215">
            <v>18.774193548387096</v>
          </cell>
          <cell r="AP215">
            <v>60</v>
          </cell>
          <cell r="AQ215">
            <v>57</v>
          </cell>
          <cell r="AR215">
            <v>52</v>
          </cell>
          <cell r="AS215">
            <v>45759</v>
          </cell>
          <cell r="AT215">
            <v>185</v>
          </cell>
          <cell r="AU215"/>
          <cell r="AV215"/>
          <cell r="AW215"/>
          <cell r="AX215"/>
          <cell r="AY215"/>
          <cell r="AZ215"/>
          <cell r="BA215"/>
          <cell r="BB215"/>
          <cell r="BC215" t="str">
            <v>FOR AUDIT</v>
          </cell>
          <cell r="BD215"/>
          <cell r="BE215">
            <v>45714</v>
          </cell>
          <cell r="BF215">
            <v>-6</v>
          </cell>
          <cell r="BG215">
            <v>45699</v>
          </cell>
          <cell r="BH215">
            <v>45708</v>
          </cell>
          <cell r="BI215"/>
        </row>
        <row r="216">
          <cell r="E216" t="str">
            <v>X24103919469</v>
          </cell>
          <cell r="F216" t="str">
            <v>NOR BARQUILLA CUBERO</v>
          </cell>
          <cell r="G216" t="str">
            <v>GARNET, SEVERINA DIAMOND SUBD, PARANAQUE</v>
          </cell>
          <cell r="H216" t="str">
            <v>PARAÑAQUE CITY</v>
          </cell>
          <cell r="I216" t="str">
            <v>PARAÑAQUE</v>
          </cell>
          <cell r="J216"/>
          <cell r="K216"/>
          <cell r="L216" t="str">
            <v>POWERHOUSE</v>
          </cell>
          <cell r="M216" t="str">
            <v>FCOMP</v>
          </cell>
          <cell r="N216" t="str">
            <v>Jenneth Madrid</v>
          </cell>
          <cell r="O216">
            <v>83.165199999999999</v>
          </cell>
          <cell r="P216">
            <v>83.17</v>
          </cell>
          <cell r="Q216">
            <v>66</v>
          </cell>
          <cell r="R216" t="str">
            <v>NEW</v>
          </cell>
          <cell r="S216">
            <v>372611.01</v>
          </cell>
          <cell r="T216">
            <v>66970.92</v>
          </cell>
          <cell r="U216"/>
          <cell r="V216">
            <v>0</v>
          </cell>
          <cell r="W216">
            <v>45615.748437499999</v>
          </cell>
          <cell r="X216">
            <v>45623.417361111111</v>
          </cell>
          <cell r="Y216">
            <v>45623</v>
          </cell>
          <cell r="Z216"/>
          <cell r="AA216">
            <v>45684</v>
          </cell>
          <cell r="AB216"/>
          <cell r="AC216">
            <v>68.251562500001455</v>
          </cell>
          <cell r="AD216">
            <v>60.582638888889051</v>
          </cell>
          <cell r="AE216">
            <v>-45684</v>
          </cell>
          <cell r="AF216">
            <v>45635.048817728137</v>
          </cell>
          <cell r="AG216">
            <v>45643.995585788973</v>
          </cell>
          <cell r="AH216">
            <v>45665.748437499999</v>
          </cell>
          <cell r="AI216">
            <v>2.2954169996803557</v>
          </cell>
          <cell r="AJ216">
            <v>-761.4</v>
          </cell>
          <cell r="AK216">
            <v>23</v>
          </cell>
          <cell r="AL216">
            <v>34</v>
          </cell>
          <cell r="AM216">
            <v>22.300380228136884</v>
          </cell>
          <cell r="AN216">
            <v>28.247148288973385</v>
          </cell>
          <cell r="AO216">
            <v>19.300380228136884</v>
          </cell>
          <cell r="AP216">
            <v>60</v>
          </cell>
          <cell r="AQ216">
            <v>57</v>
          </cell>
          <cell r="AR216">
            <v>52</v>
          </cell>
          <cell r="AS216">
            <v>45744</v>
          </cell>
          <cell r="AT216">
            <v>200</v>
          </cell>
          <cell r="AU216"/>
          <cell r="AV216"/>
          <cell r="AW216"/>
          <cell r="AX216"/>
          <cell r="AY216"/>
          <cell r="AZ216"/>
          <cell r="BA216"/>
          <cell r="BB216"/>
          <cell r="BC216" t="str">
            <v>NO COC</v>
          </cell>
          <cell r="BD216"/>
          <cell r="BE216">
            <v>45699</v>
          </cell>
          <cell r="BF216" t="e">
            <v>#VALUE!</v>
          </cell>
          <cell r="BG216"/>
          <cell r="BH216"/>
          <cell r="BI216"/>
        </row>
        <row r="217">
          <cell r="E217" t="str">
            <v>X24103880983</v>
          </cell>
          <cell r="F217" t="str">
            <v>GLOBE TELECOM, INC.</v>
          </cell>
          <cell r="G217" t="str">
            <v>BUHAY NA TUBIG, MOLINO III, BACOOR</v>
          </cell>
          <cell r="H217" t="str">
            <v>BACOOR CITY</v>
          </cell>
          <cell r="I217" t="str">
            <v>DASMA</v>
          </cell>
          <cell r="J217" t="str">
            <v>SSP Feb 1, 2025</v>
          </cell>
          <cell r="K217" t="str">
            <v>W/O ISSUE</v>
          </cell>
          <cell r="L217" t="str">
            <v>AVECO</v>
          </cell>
          <cell r="M217" t="str">
            <v>FCOMP</v>
          </cell>
          <cell r="N217" t="str">
            <v>Ronilo Gange Jr.</v>
          </cell>
          <cell r="O217">
            <v>26.1465</v>
          </cell>
          <cell r="P217">
            <v>26.15</v>
          </cell>
          <cell r="Q217">
            <v>23</v>
          </cell>
          <cell r="R217" t="str">
            <v>NEW</v>
          </cell>
          <cell r="S217">
            <v>206737.88</v>
          </cell>
          <cell r="T217">
            <v>21055.08</v>
          </cell>
          <cell r="U217"/>
          <cell r="V217">
            <v>0</v>
          </cell>
          <cell r="W217">
            <v>45616.417905092596</v>
          </cell>
          <cell r="X217">
            <v>45624.340277777781</v>
          </cell>
          <cell r="Y217">
            <v>45624</v>
          </cell>
          <cell r="Z217"/>
          <cell r="AA217">
            <v>45688</v>
          </cell>
          <cell r="AB217"/>
          <cell r="AC217">
            <v>71.582094907404098</v>
          </cell>
          <cell r="AD217">
            <v>63.659722222218988</v>
          </cell>
          <cell r="AE217">
            <v>-45688</v>
          </cell>
          <cell r="AF217">
            <v>45635.192098640982</v>
          </cell>
          <cell r="AG217">
            <v>45643.998550253884</v>
          </cell>
          <cell r="AH217">
            <v>45666.417905092596</v>
          </cell>
          <cell r="AI217">
            <v>2.4656054912550296</v>
          </cell>
          <cell r="AJ217">
            <v>-761.4666666666667</v>
          </cell>
          <cell r="AK217">
            <v>20</v>
          </cell>
          <cell r="AL217">
            <v>36</v>
          </cell>
          <cell r="AM217">
            <v>21.774193548387096</v>
          </cell>
          <cell r="AN217">
            <v>27.58064516129032</v>
          </cell>
          <cell r="AO217">
            <v>18.774193548387096</v>
          </cell>
          <cell r="AP217">
            <v>60</v>
          </cell>
          <cell r="AQ217">
            <v>57</v>
          </cell>
          <cell r="AR217">
            <v>52</v>
          </cell>
          <cell r="AS217">
            <v>45748</v>
          </cell>
          <cell r="AT217">
            <v>196</v>
          </cell>
          <cell r="AU217"/>
          <cell r="AV217"/>
          <cell r="AW217"/>
          <cell r="AX217"/>
          <cell r="AY217"/>
          <cell r="AZ217"/>
          <cell r="BA217"/>
          <cell r="BB217"/>
          <cell r="BC217" t="str">
            <v>NO COC</v>
          </cell>
          <cell r="BD217"/>
          <cell r="BE217">
            <v>45703</v>
          </cell>
          <cell r="BF217" t="e">
            <v>#VALUE!</v>
          </cell>
          <cell r="BG217"/>
          <cell r="BH217"/>
          <cell r="BI217"/>
        </row>
        <row r="218">
          <cell r="E218" t="str">
            <v>X23093531555</v>
          </cell>
          <cell r="F218" t="str">
            <v>EDOTCO TOWERS, INC.</v>
          </cell>
          <cell r="G218" t="str">
            <v>PROGRESSIVE, PROGRESSIVE VILLAGE 15, BACOOR</v>
          </cell>
          <cell r="H218" t="str">
            <v>BACOOR CITY</v>
          </cell>
          <cell r="I218" t="str">
            <v>DASMA</v>
          </cell>
          <cell r="J218"/>
          <cell r="K218"/>
          <cell r="L218" t="str">
            <v>AVECO</v>
          </cell>
          <cell r="M218" t="str">
            <v>FCOMP</v>
          </cell>
          <cell r="N218" t="str">
            <v>Ronilo Gange Jr.</v>
          </cell>
          <cell r="O218">
            <v>36.013800000000003</v>
          </cell>
          <cell r="P218">
            <v>36.01</v>
          </cell>
          <cell r="Q218">
            <v>23</v>
          </cell>
          <cell r="R218" t="str">
            <v>MODIFICATION</v>
          </cell>
          <cell r="S218">
            <v>219117.43</v>
          </cell>
          <cell r="T218">
            <v>29025.16</v>
          </cell>
          <cell r="U218"/>
          <cell r="V218">
            <v>0</v>
          </cell>
          <cell r="W218">
            <v>45616.42460648148</v>
          </cell>
          <cell r="X218">
            <v>45624.338888888888</v>
          </cell>
          <cell r="Y218">
            <v>45624</v>
          </cell>
          <cell r="Z218"/>
          <cell r="AA218">
            <v>45687</v>
          </cell>
          <cell r="AB218"/>
          <cell r="AC218">
            <v>70.575393518520286</v>
          </cell>
          <cell r="AD218">
            <v>62.661111111112405</v>
          </cell>
          <cell r="AE218">
            <v>-45687</v>
          </cell>
          <cell r="AF218">
            <v>45635.198800029866</v>
          </cell>
          <cell r="AG218">
            <v>45644.005251642768</v>
          </cell>
          <cell r="AH218">
            <v>45666.42460648148</v>
          </cell>
          <cell r="AI218">
            <v>2.430930221193476</v>
          </cell>
          <cell r="AJ218">
            <v>-761.45</v>
          </cell>
          <cell r="AK218">
            <v>20</v>
          </cell>
          <cell r="AL218">
            <v>36</v>
          </cell>
          <cell r="AM218">
            <v>21.774193548387096</v>
          </cell>
          <cell r="AN218">
            <v>27.58064516129032</v>
          </cell>
          <cell r="AO218">
            <v>18.774193548387096</v>
          </cell>
          <cell r="AP218">
            <v>60</v>
          </cell>
          <cell r="AQ218">
            <v>57</v>
          </cell>
          <cell r="AR218">
            <v>52</v>
          </cell>
          <cell r="AS218">
            <v>45747</v>
          </cell>
          <cell r="AT218">
            <v>197</v>
          </cell>
          <cell r="AU218"/>
          <cell r="AV218"/>
          <cell r="AW218"/>
          <cell r="AX218"/>
          <cell r="AY218"/>
          <cell r="AZ218"/>
          <cell r="BA218"/>
          <cell r="BB218"/>
          <cell r="BC218" t="str">
            <v>NO COC</v>
          </cell>
          <cell r="BD218"/>
          <cell r="BE218">
            <v>45702</v>
          </cell>
          <cell r="BF218" t="e">
            <v>#VALUE!</v>
          </cell>
          <cell r="BG218"/>
          <cell r="BH218"/>
          <cell r="BI218"/>
        </row>
        <row r="219">
          <cell r="E219" t="str">
            <v>X24104029330</v>
          </cell>
          <cell r="F219" t="str">
            <v>NOEMI A SUMINISTRADO</v>
          </cell>
          <cell r="G219" t="str">
            <v>MILLARES, PUROK 4B, TAGUIG CITY</v>
          </cell>
          <cell r="H219" t="str">
            <v>TAGUIG CITY</v>
          </cell>
          <cell r="I219" t="str">
            <v>PARAÑAQUE</v>
          </cell>
          <cell r="J219" t="str">
            <v>SSP 1/10</v>
          </cell>
          <cell r="K219"/>
          <cell r="L219" t="str">
            <v>VJC</v>
          </cell>
          <cell r="M219" t="str">
            <v>CLOSED-CAN</v>
          </cell>
          <cell r="N219" t="str">
            <v>Jenneth Madrid</v>
          </cell>
          <cell r="O219">
            <v>19.560300000000002</v>
          </cell>
          <cell r="P219" t="e">
            <v>#N/A</v>
          </cell>
          <cell r="Q219">
            <v>15</v>
          </cell>
          <cell r="R219" t="str">
            <v>NEW</v>
          </cell>
          <cell r="S219">
            <v>187691.5</v>
          </cell>
          <cell r="T219">
            <v>15751.46</v>
          </cell>
          <cell r="U219"/>
          <cell r="V219">
            <v>0</v>
          </cell>
          <cell r="W219">
            <v>45616.442974537036</v>
          </cell>
          <cell r="X219">
            <v>45624.332638888889</v>
          </cell>
          <cell r="Y219">
            <v>45623</v>
          </cell>
          <cell r="Z219"/>
          <cell r="AA219" t="str">
            <v>CLOSED-CAN</v>
          </cell>
          <cell r="AB219"/>
          <cell r="AC219" t="e">
            <v>#VALUE!</v>
          </cell>
          <cell r="AD219" t="e">
            <v>#VALUE!</v>
          </cell>
          <cell r="AE219" t="e">
            <v>#VALUE!</v>
          </cell>
          <cell r="AF219" t="e">
            <v>#N/A</v>
          </cell>
          <cell r="AG219" t="e">
            <v>#N/A</v>
          </cell>
          <cell r="AH219">
            <v>45666.442974537036</v>
          </cell>
          <cell r="AI219" t="e">
            <v>#VALUE!</v>
          </cell>
          <cell r="AJ219" t="e">
            <v>#VALUE!</v>
          </cell>
          <cell r="AK219" t="e">
            <v>#N/A</v>
          </cell>
          <cell r="AL219">
            <v>36</v>
          </cell>
          <cell r="AM219" t="e">
            <v>#N/A</v>
          </cell>
          <cell r="AN219" t="e">
            <v>#N/A</v>
          </cell>
          <cell r="AO219" t="e">
            <v>#N/A</v>
          </cell>
          <cell r="AP219">
            <v>60</v>
          </cell>
          <cell r="AQ219">
            <v>57</v>
          </cell>
          <cell r="AR219">
            <v>52</v>
          </cell>
          <cell r="AS219" t="e">
            <v>#VALUE!</v>
          </cell>
          <cell r="AT219" t="str">
            <v/>
          </cell>
          <cell r="AU219"/>
          <cell r="AV219"/>
          <cell r="AW219"/>
          <cell r="AX219"/>
          <cell r="AY219"/>
          <cell r="AZ219"/>
          <cell r="BA219"/>
          <cell r="BB219"/>
          <cell r="BC219"/>
          <cell r="BD219"/>
          <cell r="BE219" t="e">
            <v>#VALUE!</v>
          </cell>
          <cell r="BF219" t="e">
            <v>#VALUE!</v>
          </cell>
          <cell r="BG219"/>
          <cell r="BH219"/>
          <cell r="BI219"/>
        </row>
        <row r="220">
          <cell r="E220" t="str">
            <v>X24104113256</v>
          </cell>
          <cell r="F220" t="str">
            <v>MA. VICTORIA DE LUNA DUQUE</v>
          </cell>
          <cell r="G220" t="str">
            <v>OSORIO COMPOUND, SITIO DE ASIS, PARANAQUE</v>
          </cell>
          <cell r="H220" t="str">
            <v>PARAÑAQUE CITY</v>
          </cell>
          <cell r="I220" t="str">
            <v>PARAÑAQUE</v>
          </cell>
          <cell r="J220"/>
          <cell r="K220"/>
          <cell r="L220" t="str">
            <v>POWERHOUSE</v>
          </cell>
          <cell r="M220" t="str">
            <v>FCOMP</v>
          </cell>
          <cell r="N220" t="str">
            <v>Jenneth Madrid</v>
          </cell>
          <cell r="O220">
            <v>61.139499999999998</v>
          </cell>
          <cell r="P220">
            <v>61.14</v>
          </cell>
          <cell r="Q220">
            <v>31.5</v>
          </cell>
          <cell r="R220" t="str">
            <v>NEW</v>
          </cell>
          <cell r="S220">
            <v>318987.77</v>
          </cell>
          <cell r="T220">
            <v>49234.13</v>
          </cell>
          <cell r="U220"/>
          <cell r="V220">
            <v>0</v>
          </cell>
          <cell r="W220">
            <v>45616.700358796297</v>
          </cell>
          <cell r="X220">
            <v>45624.334027777775</v>
          </cell>
          <cell r="Y220">
            <v>45623</v>
          </cell>
          <cell r="Z220"/>
          <cell r="AA220">
            <v>45666</v>
          </cell>
          <cell r="AB220"/>
          <cell r="AC220">
            <v>49.299641203702777</v>
          </cell>
          <cell r="AD220">
            <v>41.665972222224809</v>
          </cell>
          <cell r="AE220">
            <v>-45666</v>
          </cell>
          <cell r="AF220">
            <v>45636.785860655036</v>
          </cell>
          <cell r="AG220">
            <v>45645.941994484027</v>
          </cell>
          <cell r="AH220">
            <v>45666.700358796297</v>
          </cell>
          <cell r="AI220">
            <v>1.6016429328256094</v>
          </cell>
          <cell r="AJ220">
            <v>-761.1</v>
          </cell>
          <cell r="AK220">
            <v>23</v>
          </cell>
          <cell r="AL220">
            <v>36</v>
          </cell>
          <cell r="AM220">
            <v>23.085501858736059</v>
          </cell>
          <cell r="AN220">
            <v>29.241635687732341</v>
          </cell>
          <cell r="AO220">
            <v>20.085501858736059</v>
          </cell>
          <cell r="AP220">
            <v>60</v>
          </cell>
          <cell r="AQ220">
            <v>57</v>
          </cell>
          <cell r="AR220">
            <v>52</v>
          </cell>
          <cell r="AS220">
            <v>45726</v>
          </cell>
          <cell r="AT220">
            <v>218</v>
          </cell>
          <cell r="AU220"/>
          <cell r="AV220"/>
          <cell r="AW220"/>
          <cell r="AX220"/>
          <cell r="AY220"/>
          <cell r="AZ220"/>
          <cell r="BA220"/>
          <cell r="BB220"/>
          <cell r="BC220" t="str">
            <v>NO COC</v>
          </cell>
          <cell r="BD220"/>
          <cell r="BE220">
            <v>45681</v>
          </cell>
          <cell r="BF220" t="e">
            <v>#VALUE!</v>
          </cell>
          <cell r="BG220"/>
          <cell r="BH220"/>
          <cell r="BI220"/>
        </row>
        <row r="221">
          <cell r="E221" t="str">
            <v>X24114479034</v>
          </cell>
          <cell r="F221" t="str">
            <v>MAKATI DEVELOPMENT CORPORATION</v>
          </cell>
          <cell r="G221" t="str">
            <v>NEXUS, ARCA SOUTH, TAGUIG CITY</v>
          </cell>
          <cell r="H221" t="str">
            <v>TAGUIG CITY</v>
          </cell>
          <cell r="I221" t="str">
            <v>PARAÑAQUE</v>
          </cell>
          <cell r="J221"/>
          <cell r="K221"/>
          <cell r="L221" t="str">
            <v>VJC</v>
          </cell>
          <cell r="M221" t="str">
            <v>FCOMP</v>
          </cell>
          <cell r="N221" t="str">
            <v>Jenneth Madrid</v>
          </cell>
          <cell r="O221">
            <v>196.50659999999999</v>
          </cell>
          <cell r="P221">
            <v>195.12</v>
          </cell>
          <cell r="Q221">
            <v>0</v>
          </cell>
          <cell r="R221" t="str">
            <v>TERMINATION</v>
          </cell>
          <cell r="S221">
            <v>157531.82999999999</v>
          </cell>
          <cell r="T221">
            <v>158282.26</v>
          </cell>
          <cell r="U221"/>
          <cell r="V221">
            <v>0</v>
          </cell>
          <cell r="W221">
            <v>45617.380416666667</v>
          </cell>
          <cell r="X221">
            <v>45623.597916666666</v>
          </cell>
          <cell r="Y221">
            <v>45623</v>
          </cell>
          <cell r="Z221">
            <v>45689</v>
          </cell>
          <cell r="AA221">
            <v>45689</v>
          </cell>
          <cell r="AB221"/>
          <cell r="AC221">
            <v>71.619583333333139</v>
          </cell>
          <cell r="AD221">
            <v>65.402083333334303</v>
          </cell>
          <cell r="AE221">
            <v>-45689</v>
          </cell>
          <cell r="AF221">
            <v>45638.587313218392</v>
          </cell>
          <cell r="AG221">
            <v>45648.042485632184</v>
          </cell>
          <cell r="AH221">
            <v>45667.380416666667</v>
          </cell>
          <cell r="AI221">
            <v>2.2189828169515606</v>
          </cell>
          <cell r="AJ221">
            <v>-761.48333333333335</v>
          </cell>
          <cell r="AK221">
            <v>26</v>
          </cell>
          <cell r="AL221">
            <v>36</v>
          </cell>
          <cell r="AM221">
            <v>24.206896551724139</v>
          </cell>
          <cell r="AN221">
            <v>30.662068965517239</v>
          </cell>
          <cell r="AO221">
            <v>21.206896551724139</v>
          </cell>
          <cell r="AP221">
            <v>60</v>
          </cell>
          <cell r="AQ221">
            <v>57</v>
          </cell>
          <cell r="AR221">
            <v>52</v>
          </cell>
          <cell r="AS221">
            <v>45749</v>
          </cell>
          <cell r="AT221">
            <v>195</v>
          </cell>
          <cell r="AU221"/>
          <cell r="AV221"/>
          <cell r="AW221"/>
          <cell r="AX221"/>
          <cell r="AY221"/>
          <cell r="AZ221"/>
          <cell r="BA221"/>
          <cell r="BB221"/>
          <cell r="BC221" t="str">
            <v>FOR AUDIT</v>
          </cell>
          <cell r="BD221"/>
          <cell r="BE221">
            <v>45704</v>
          </cell>
          <cell r="BF221">
            <v>152</v>
          </cell>
          <cell r="BG221">
            <v>45689</v>
          </cell>
          <cell r="BH221">
            <v>45856</v>
          </cell>
          <cell r="BI221"/>
        </row>
        <row r="222">
          <cell r="E222" t="str">
            <v>X24093707345</v>
          </cell>
          <cell r="F222" t="str">
            <v>CITY GOVERNMENT OF TAGUIG</v>
          </cell>
          <cell r="G222" t="str">
            <v>MAGSAYSAY, ZONE 6, TAGUIG CITY</v>
          </cell>
          <cell r="H222" t="str">
            <v>TAGUIG CITY</v>
          </cell>
          <cell r="I222" t="str">
            <v>PARAÑAQUE</v>
          </cell>
          <cell r="J222" t="str">
            <v>need to complete conjunct ECProject</v>
          </cell>
          <cell r="K222" t="str">
            <v>W/ ISSUE</v>
          </cell>
          <cell r="L222" t="str">
            <v>VJC</v>
          </cell>
          <cell r="M222" t="str">
            <v>CLOSE</v>
          </cell>
          <cell r="N222" t="str">
            <v>Jenneth Madrid</v>
          </cell>
          <cell r="O222">
            <v>83.854299999999995</v>
          </cell>
          <cell r="P222">
            <v>89.29</v>
          </cell>
          <cell r="Q222">
            <v>157</v>
          </cell>
          <cell r="R222" t="str">
            <v>NEW</v>
          </cell>
          <cell r="S222">
            <v>715296.24</v>
          </cell>
          <cell r="T222">
            <v>67525.75</v>
          </cell>
          <cell r="U222">
            <v>72249.91</v>
          </cell>
          <cell r="V222">
            <v>1.0699608667804505</v>
          </cell>
          <cell r="W222">
            <v>45617.535520833335</v>
          </cell>
          <cell r="X222">
            <v>45624.342361111114</v>
          </cell>
          <cell r="Y222">
            <v>45623</v>
          </cell>
          <cell r="Z222"/>
          <cell r="AA222">
            <v>45683</v>
          </cell>
          <cell r="AB222">
            <v>45777</v>
          </cell>
          <cell r="AC222">
            <v>65.464479166665114</v>
          </cell>
          <cell r="AD222">
            <v>58.65763888888614</v>
          </cell>
          <cell r="AE222">
            <v>94</v>
          </cell>
          <cell r="AF222">
            <v>45636.014120055122</v>
          </cell>
          <cell r="AG222">
            <v>45644.741746514272</v>
          </cell>
          <cell r="AH222">
            <v>45667.535520833335</v>
          </cell>
          <cell r="AI222">
            <v>2.285919992640344</v>
          </cell>
          <cell r="AJ222">
            <v>1.5666666666666667</v>
          </cell>
          <cell r="AK222">
            <v>23</v>
          </cell>
          <cell r="AL222">
            <v>32</v>
          </cell>
          <cell r="AM222">
            <v>21.478599221789885</v>
          </cell>
          <cell r="AN222">
            <v>27.206225680933851</v>
          </cell>
          <cell r="AO222">
            <v>18.478599221789885</v>
          </cell>
          <cell r="AP222">
            <v>60</v>
          </cell>
          <cell r="AQ222">
            <v>57</v>
          </cell>
          <cell r="AR222">
            <v>52</v>
          </cell>
          <cell r="AS222">
            <v>45743</v>
          </cell>
          <cell r="AT222">
            <v>201</v>
          </cell>
          <cell r="AU222"/>
          <cell r="AV222"/>
          <cell r="AW222"/>
          <cell r="AX222"/>
          <cell r="AY222"/>
          <cell r="AZ222"/>
          <cell r="BA222"/>
          <cell r="BB222"/>
          <cell r="BC222" t="str">
            <v>PAID</v>
          </cell>
          <cell r="BD222" t="str">
            <v>PAID</v>
          </cell>
          <cell r="BE222">
            <v>45698</v>
          </cell>
          <cell r="BF222">
            <v>25</v>
          </cell>
          <cell r="BG222">
            <v>45683</v>
          </cell>
          <cell r="BH222">
            <v>45723</v>
          </cell>
          <cell r="BI222">
            <v>45748</v>
          </cell>
        </row>
        <row r="223">
          <cell r="E223" t="str">
            <v>X24083141279</v>
          </cell>
          <cell r="F223" t="str">
            <v>VILLA FER-FLOR STA. TERESA NEIGHBORHOOD ASSN. INC</v>
          </cell>
          <cell r="G223" t="str">
            <v>BLOCK 2, VILLA FER FLOR SUBDIVISION, TAGUIG CITY</v>
          </cell>
          <cell r="H223" t="str">
            <v>TAGUIG CITY</v>
          </cell>
          <cell r="I223" t="str">
            <v>PARAÑAQUE</v>
          </cell>
          <cell r="J223"/>
          <cell r="K223"/>
          <cell r="L223" t="str">
            <v>STA. ROSA</v>
          </cell>
          <cell r="M223" t="str">
            <v>SCHED</v>
          </cell>
          <cell r="N223" t="str">
            <v>Frinz Raelmer Catindig</v>
          </cell>
          <cell r="O223">
            <v>226.0445</v>
          </cell>
          <cell r="P223">
            <v>683.94</v>
          </cell>
          <cell r="Q223">
            <v>30</v>
          </cell>
          <cell r="R223" t="str">
            <v>NEW</v>
          </cell>
          <cell r="S223">
            <v>1063185.5900000001</v>
          </cell>
          <cell r="T223">
            <v>182029.11</v>
          </cell>
          <cell r="U223"/>
          <cell r="V223">
            <v>0</v>
          </cell>
          <cell r="W223">
            <v>45617.57744212963</v>
          </cell>
          <cell r="X223">
            <v>45624.34375</v>
          </cell>
          <cell r="Y223">
            <v>45624</v>
          </cell>
          <cell r="Z223"/>
          <cell r="AA223"/>
          <cell r="AB223"/>
          <cell r="AC223">
            <v>-45617.57744212963</v>
          </cell>
          <cell r="AD223">
            <v>-45624.34375</v>
          </cell>
          <cell r="AE223">
            <v>0</v>
          </cell>
          <cell r="AF223">
            <v>45642.41249367602</v>
          </cell>
          <cell r="AG223">
            <v>45652.835174088395</v>
          </cell>
          <cell r="AH223">
            <v>45667.57744212963</v>
          </cell>
          <cell r="AI223">
            <v>-1229.1402810796039</v>
          </cell>
          <cell r="AJ223">
            <v>0</v>
          </cell>
          <cell r="AK223">
            <v>40</v>
          </cell>
          <cell r="AL223">
            <v>36</v>
          </cell>
          <cell r="AM223">
            <v>27.835051546391753</v>
          </cell>
          <cell r="AN223">
            <v>35.257731958762882</v>
          </cell>
          <cell r="AO223">
            <v>24.835051546391753</v>
          </cell>
          <cell r="AP223">
            <v>60</v>
          </cell>
          <cell r="AQ223">
            <v>57</v>
          </cell>
          <cell r="AR223">
            <v>52</v>
          </cell>
          <cell r="AS223">
            <v>60</v>
          </cell>
          <cell r="AT223">
            <v>45884</v>
          </cell>
          <cell r="AU223"/>
          <cell r="AV223"/>
          <cell r="AW223"/>
          <cell r="AX223"/>
          <cell r="AY223"/>
          <cell r="AZ223"/>
          <cell r="BA223"/>
          <cell r="BB223"/>
          <cell r="BC223"/>
          <cell r="BD223"/>
          <cell r="BE223">
            <v>15</v>
          </cell>
          <cell r="BF223">
            <v>0</v>
          </cell>
          <cell r="BG223"/>
          <cell r="BH223"/>
          <cell r="BI223"/>
        </row>
        <row r="224">
          <cell r="E224" t="str">
            <v>X24093488253</v>
          </cell>
          <cell r="F224" t="str">
            <v>VILLA FER-FLOR STA. TERESA NEIGHBORHOOD ASSN. INC</v>
          </cell>
          <cell r="G224" t="str">
            <v>BLOCK 1, VILLA FER FLOR SUBDIVISION, TAGUIG CITY</v>
          </cell>
          <cell r="H224" t="str">
            <v>TAGUIG CITY</v>
          </cell>
          <cell r="I224" t="str">
            <v>PARAÑAQUE</v>
          </cell>
          <cell r="J224"/>
          <cell r="K224"/>
          <cell r="L224" t="str">
            <v>STA. ROSA</v>
          </cell>
          <cell r="M224" t="str">
            <v>SCHED</v>
          </cell>
          <cell r="N224" t="str">
            <v>Frinz Raelmer Catindig</v>
          </cell>
          <cell r="O224">
            <v>225.35890000000001</v>
          </cell>
          <cell r="P224">
            <v>756.33</v>
          </cell>
          <cell r="Q224">
            <v>22.5</v>
          </cell>
          <cell r="R224" t="str">
            <v>NEW</v>
          </cell>
          <cell r="S224">
            <v>1106973.1000000001</v>
          </cell>
          <cell r="T224">
            <v>181099.46</v>
          </cell>
          <cell r="U224"/>
          <cell r="V224">
            <v>0</v>
          </cell>
          <cell r="W224">
            <v>45617.578472222223</v>
          </cell>
          <cell r="X224">
            <v>45624.345138888886</v>
          </cell>
          <cell r="Y224">
            <v>45624</v>
          </cell>
          <cell r="Z224"/>
          <cell r="AA224"/>
          <cell r="AB224"/>
          <cell r="AC224">
            <v>-45617.578472222223</v>
          </cell>
          <cell r="AD224">
            <v>-45624.345138888886</v>
          </cell>
          <cell r="AE224">
            <v>0</v>
          </cell>
          <cell r="AF224">
            <v>45642.413523768613</v>
          </cell>
          <cell r="AG224">
            <v>45652.836204180989</v>
          </cell>
          <cell r="AH224">
            <v>45667.578472222223</v>
          </cell>
          <cell r="AI224">
            <v>-1229.1403088348766</v>
          </cell>
          <cell r="AJ224">
            <v>0</v>
          </cell>
          <cell r="AK224">
            <v>40</v>
          </cell>
          <cell r="AL224">
            <v>36</v>
          </cell>
          <cell r="AM224">
            <v>27.835051546391753</v>
          </cell>
          <cell r="AN224">
            <v>35.257731958762882</v>
          </cell>
          <cell r="AO224">
            <v>24.835051546391753</v>
          </cell>
          <cell r="AP224">
            <v>60</v>
          </cell>
          <cell r="AQ224">
            <v>57</v>
          </cell>
          <cell r="AR224">
            <v>52</v>
          </cell>
          <cell r="AS224">
            <v>60</v>
          </cell>
          <cell r="AT224">
            <v>45884</v>
          </cell>
          <cell r="AU224"/>
          <cell r="AV224"/>
          <cell r="AW224"/>
          <cell r="AX224"/>
          <cell r="AY224"/>
          <cell r="AZ224"/>
          <cell r="BA224"/>
          <cell r="BB224"/>
          <cell r="BC224"/>
          <cell r="BD224"/>
          <cell r="BE224">
            <v>15</v>
          </cell>
          <cell r="BF224">
            <v>0</v>
          </cell>
          <cell r="BG224"/>
          <cell r="BH224"/>
          <cell r="BI224"/>
        </row>
        <row r="225">
          <cell r="E225" t="str">
            <v>X24083140896</v>
          </cell>
          <cell r="F225" t="str">
            <v>VILLA FER-FLOR STA. TERESA NEIGHBORHOOD ASSN. INC</v>
          </cell>
          <cell r="G225" t="str">
            <v>BLOCK 1, VILLA FER FLOR SUBDIVISION, TAGUIG CITY</v>
          </cell>
          <cell r="H225" t="str">
            <v>TAGUIG CITY</v>
          </cell>
          <cell r="I225" t="str">
            <v>PARAÑAQUE</v>
          </cell>
          <cell r="J225"/>
          <cell r="K225"/>
          <cell r="L225" t="str">
            <v>STA. ROSA</v>
          </cell>
          <cell r="M225" t="str">
            <v>SCHED</v>
          </cell>
          <cell r="N225" t="str">
            <v>Troy Mazaredo</v>
          </cell>
          <cell r="O225">
            <v>498.16230000000002</v>
          </cell>
          <cell r="P225">
            <v>1497.63</v>
          </cell>
          <cell r="Q225">
            <v>22.5</v>
          </cell>
          <cell r="R225" t="str">
            <v>NEW</v>
          </cell>
          <cell r="S225">
            <v>2213932.19</v>
          </cell>
          <cell r="T225">
            <v>401159.44</v>
          </cell>
          <cell r="U225"/>
          <cell r="V225">
            <v>0</v>
          </cell>
          <cell r="W225">
            <v>45618.447881944441</v>
          </cell>
          <cell r="X225">
            <v>45624.347916666666</v>
          </cell>
          <cell r="Y225">
            <v>45624</v>
          </cell>
          <cell r="Z225"/>
          <cell r="AA225"/>
          <cell r="AB225"/>
          <cell r="AC225">
            <v>-45618.447881944441</v>
          </cell>
          <cell r="AD225">
            <v>-45624.347916666666</v>
          </cell>
          <cell r="AE225">
            <v>0</v>
          </cell>
          <cell r="AF225">
            <v>45644.92386447719</v>
          </cell>
          <cell r="AG225">
            <v>45655.784126485923</v>
          </cell>
          <cell r="AH225">
            <v>45668.447881944441</v>
          </cell>
          <cell r="AI225">
            <v>-1160.7360627739197</v>
          </cell>
          <cell r="AJ225">
            <v>0</v>
          </cell>
          <cell r="AK225">
            <v>50</v>
          </cell>
          <cell r="AL225">
            <v>36</v>
          </cell>
          <cell r="AM225">
            <v>29.475982532751093</v>
          </cell>
          <cell r="AN225">
            <v>37.336244541484717</v>
          </cell>
          <cell r="AO225">
            <v>26.475982532751093</v>
          </cell>
          <cell r="AP225">
            <v>60</v>
          </cell>
          <cell r="AQ225">
            <v>57</v>
          </cell>
          <cell r="AR225">
            <v>52</v>
          </cell>
          <cell r="AS225">
            <v>60</v>
          </cell>
          <cell r="AT225">
            <v>45884</v>
          </cell>
          <cell r="AU225"/>
          <cell r="AV225"/>
          <cell r="AW225"/>
          <cell r="AX225"/>
          <cell r="AY225"/>
          <cell r="AZ225"/>
          <cell r="BA225"/>
          <cell r="BB225"/>
          <cell r="BC225"/>
          <cell r="BD225"/>
          <cell r="BE225">
            <v>15</v>
          </cell>
          <cell r="BF225">
            <v>0</v>
          </cell>
          <cell r="BG225"/>
          <cell r="BH225"/>
          <cell r="BI225"/>
        </row>
        <row r="226">
          <cell r="E226" t="str">
            <v>X24073004630</v>
          </cell>
          <cell r="F226" t="str">
            <v>PHILIPPINE SEVEN CORPORATION</v>
          </cell>
          <cell r="G226" t="str">
            <v>UMALI, POBLACION, MUNTINLUPA</v>
          </cell>
          <cell r="H226" t="str">
            <v>MUNTINLUPA CITY</v>
          </cell>
          <cell r="I226" t="str">
            <v>PARAÑAQUE</v>
          </cell>
          <cell r="J226"/>
          <cell r="K226"/>
          <cell r="L226" t="str">
            <v>POWERHOUSE</v>
          </cell>
          <cell r="M226" t="str">
            <v>FCOMP</v>
          </cell>
          <cell r="N226" t="str">
            <v>Jenneth Madrid</v>
          </cell>
          <cell r="O226">
            <v>45.667000000000002</v>
          </cell>
          <cell r="P226">
            <v>45.67</v>
          </cell>
          <cell r="Q226">
            <v>44</v>
          </cell>
          <cell r="R226" t="str">
            <v>NEW</v>
          </cell>
          <cell r="S226">
            <v>381529.43</v>
          </cell>
          <cell r="T226">
            <v>36774.449999999997</v>
          </cell>
          <cell r="U226">
            <v>18714.580000000002</v>
          </cell>
          <cell r="V226">
            <v>0.50890169669430818</v>
          </cell>
          <cell r="W226">
            <v>45618.456620370373</v>
          </cell>
          <cell r="X226">
            <v>45623.42083333333</v>
          </cell>
          <cell r="Y226">
            <v>45623</v>
          </cell>
          <cell r="Z226"/>
          <cell r="AA226">
            <v>45663</v>
          </cell>
          <cell r="AB226"/>
          <cell r="AC226">
            <v>44.543379629627452</v>
          </cell>
          <cell r="AD226">
            <v>39.579166666670062</v>
          </cell>
          <cell r="AE226">
            <v>-45663</v>
          </cell>
          <cell r="AF226">
            <v>45637.230813918759</v>
          </cell>
          <cell r="AG226">
            <v>45646.037265531661</v>
          </cell>
          <cell r="AH226">
            <v>45668.456620370373</v>
          </cell>
          <cell r="AI226">
            <v>1.5342719650205008</v>
          </cell>
          <cell r="AJ226">
            <v>-761.05</v>
          </cell>
          <cell r="AK226">
            <v>20</v>
          </cell>
          <cell r="AL226">
            <v>36</v>
          </cell>
          <cell r="AM226">
            <v>21.774193548387096</v>
          </cell>
          <cell r="AN226">
            <v>27.58064516129032</v>
          </cell>
          <cell r="AO226">
            <v>18.774193548387096</v>
          </cell>
          <cell r="AP226">
            <v>60</v>
          </cell>
          <cell r="AQ226">
            <v>57</v>
          </cell>
          <cell r="AR226">
            <v>52</v>
          </cell>
          <cell r="AS226">
            <v>45723</v>
          </cell>
          <cell r="AT226">
            <v>221</v>
          </cell>
          <cell r="AU226"/>
          <cell r="AV226"/>
          <cell r="AW226"/>
          <cell r="AX226"/>
          <cell r="AY226"/>
          <cell r="AZ226"/>
          <cell r="BA226"/>
          <cell r="BB226"/>
          <cell r="BC226" t="str">
            <v>FOR AUDIT</v>
          </cell>
          <cell r="BD226"/>
          <cell r="BE226">
            <v>45678</v>
          </cell>
          <cell r="BF226">
            <v>99</v>
          </cell>
          <cell r="BG226">
            <v>45661</v>
          </cell>
          <cell r="BH226">
            <v>45777</v>
          </cell>
          <cell r="BI226"/>
        </row>
        <row r="227">
          <cell r="E227" t="str">
            <v>X24104049812</v>
          </cell>
          <cell r="F227" t="str">
            <v>RACHEL RIVERA BACALLA</v>
          </cell>
          <cell r="G227" t="str">
            <v>ILANG-ILANG, DON JUAN BAYVIEW SUBD, MUNTINLUPA</v>
          </cell>
          <cell r="H227" t="str">
            <v>MUNTINLUPA CITY</v>
          </cell>
          <cell r="I227" t="str">
            <v>PARAÑAQUE</v>
          </cell>
          <cell r="J227"/>
          <cell r="K227"/>
          <cell r="L227" t="str">
            <v>POWERHOUSE</v>
          </cell>
          <cell r="M227" t="str">
            <v>FCOMP</v>
          </cell>
          <cell r="N227" t="str">
            <v>Jenneth Madrid</v>
          </cell>
          <cell r="O227">
            <v>50.061700000000002</v>
          </cell>
          <cell r="P227">
            <v>50.06</v>
          </cell>
          <cell r="Q227">
            <v>70</v>
          </cell>
          <cell r="R227" t="str">
            <v>NEW</v>
          </cell>
          <cell r="S227">
            <v>363185.56</v>
          </cell>
          <cell r="T227">
            <v>40313.42</v>
          </cell>
          <cell r="U227"/>
          <cell r="V227">
            <v>0</v>
          </cell>
          <cell r="W227">
            <v>45618.53765046296</v>
          </cell>
          <cell r="X227">
            <v>45624.356249999997</v>
          </cell>
          <cell r="Y227">
            <v>45623</v>
          </cell>
          <cell r="Z227"/>
          <cell r="AA227">
            <v>45695</v>
          </cell>
          <cell r="AB227"/>
          <cell r="AC227">
            <v>76.462349537039699</v>
          </cell>
          <cell r="AD227">
            <v>70.64375000000291</v>
          </cell>
          <cell r="AE227">
            <v>-45695</v>
          </cell>
          <cell r="AF227">
            <v>45636.612030628246</v>
          </cell>
          <cell r="AG227">
            <v>45645.231865338996</v>
          </cell>
          <cell r="AH227">
            <v>45668.53765046296</v>
          </cell>
          <cell r="AI227">
            <v>2.7211600864652361</v>
          </cell>
          <cell r="AJ227">
            <v>-761.58333333333337</v>
          </cell>
          <cell r="AK227">
            <v>20</v>
          </cell>
          <cell r="AL227">
            <v>34</v>
          </cell>
          <cell r="AM227">
            <v>21.074380165289259</v>
          </cell>
          <cell r="AN227">
            <v>26.694214876033058</v>
          </cell>
          <cell r="AO227">
            <v>18.074380165289259</v>
          </cell>
          <cell r="AP227">
            <v>60</v>
          </cell>
          <cell r="AQ227">
            <v>57</v>
          </cell>
          <cell r="AR227">
            <v>52</v>
          </cell>
          <cell r="AS227">
            <v>45755</v>
          </cell>
          <cell r="AT227">
            <v>189</v>
          </cell>
          <cell r="AU227"/>
          <cell r="AV227"/>
          <cell r="AW227"/>
          <cell r="AX227"/>
          <cell r="AY227"/>
          <cell r="AZ227"/>
          <cell r="BA227"/>
          <cell r="BB227"/>
          <cell r="BC227" t="str">
            <v>FOR AUDIT</v>
          </cell>
          <cell r="BD227"/>
          <cell r="BE227">
            <v>45710</v>
          </cell>
          <cell r="BF227">
            <v>125</v>
          </cell>
          <cell r="BG227">
            <v>45691</v>
          </cell>
          <cell r="BH227">
            <v>45835</v>
          </cell>
          <cell r="BI227"/>
        </row>
        <row r="228">
          <cell r="E228" t="str">
            <v>X24020649090</v>
          </cell>
          <cell r="F228" t="str">
            <v>MICHAEL CHRISTIAN R. PICHEL</v>
          </cell>
          <cell r="G228" t="str">
            <v>M.L. QUEZON, PUROK 3, TAGUIG CITY</v>
          </cell>
          <cell r="H228" t="str">
            <v>TAGUIG CITY</v>
          </cell>
          <cell r="I228" t="str">
            <v>PARAÑAQUE</v>
          </cell>
          <cell r="J228" t="str">
            <v>Completed, for re-trigger of PO and route to FCOMP</v>
          </cell>
          <cell r="K228"/>
          <cell r="L228" t="str">
            <v>VJC</v>
          </cell>
          <cell r="M228" t="str">
            <v>TECO</v>
          </cell>
          <cell r="N228" t="str">
            <v>Jenneth Madrid</v>
          </cell>
          <cell r="O228">
            <v>68.040499999999994</v>
          </cell>
          <cell r="P228">
            <v>339.78</v>
          </cell>
          <cell r="Q228">
            <v>49</v>
          </cell>
          <cell r="R228" t="str">
            <v>NEW</v>
          </cell>
          <cell r="S228">
            <v>525931.28</v>
          </cell>
          <cell r="T228">
            <v>54791.3</v>
          </cell>
          <cell r="U228">
            <v>138590.65</v>
          </cell>
          <cell r="V228">
            <v>2.5294280296324416</v>
          </cell>
          <cell r="W228">
            <v>45618.640069444446</v>
          </cell>
          <cell r="X228">
            <v>45624.352777777778</v>
          </cell>
          <cell r="Y228">
            <v>45623</v>
          </cell>
          <cell r="Z228">
            <v>45669</v>
          </cell>
          <cell r="AA228">
            <v>45669</v>
          </cell>
          <cell r="AB228">
            <v>45880.445138888892</v>
          </cell>
          <cell r="AC228">
            <v>50.359930555554456</v>
          </cell>
          <cell r="AD228">
            <v>44.647222222221899</v>
          </cell>
          <cell r="AE228">
            <v>211.44513888889196</v>
          </cell>
          <cell r="AF228">
            <v>45641.111767557653</v>
          </cell>
          <cell r="AG228">
            <v>45650.904220387842</v>
          </cell>
          <cell r="AH228">
            <v>45668.640069444446</v>
          </cell>
          <cell r="AI228">
            <v>1.4828201774691032</v>
          </cell>
          <cell r="AJ228">
            <v>3.5240856481481995</v>
          </cell>
          <cell r="AK228">
            <v>30</v>
          </cell>
          <cell r="AL228">
            <v>36</v>
          </cell>
          <cell r="AM228">
            <v>25.471698113207545</v>
          </cell>
          <cell r="AN228">
            <v>32.264150943396224</v>
          </cell>
          <cell r="AO228">
            <v>22.471698113207545</v>
          </cell>
          <cell r="AP228">
            <v>60</v>
          </cell>
          <cell r="AQ228">
            <v>57</v>
          </cell>
          <cell r="AR228">
            <v>52</v>
          </cell>
          <cell r="AS228">
            <v>45729</v>
          </cell>
          <cell r="AT228">
            <v>215</v>
          </cell>
          <cell r="AU228"/>
          <cell r="AV228"/>
          <cell r="AW228"/>
          <cell r="AX228"/>
          <cell r="AY228"/>
          <cell r="AZ228"/>
          <cell r="BA228"/>
          <cell r="BB228"/>
          <cell r="BC228" t="str">
            <v>PAID</v>
          </cell>
          <cell r="BD228" t="str">
            <v>FULLY BILLED</v>
          </cell>
          <cell r="BE228">
            <v>45684</v>
          </cell>
          <cell r="BF228">
            <v>93</v>
          </cell>
          <cell r="BG228">
            <v>45669</v>
          </cell>
          <cell r="BH228">
            <v>45777</v>
          </cell>
          <cell r="BI228">
            <v>45839</v>
          </cell>
        </row>
        <row r="229">
          <cell r="E229" t="str">
            <v>X24062171822</v>
          </cell>
          <cell r="F229" t="str">
            <v>M.H. BURTON REPAIR SERVICES, INC.</v>
          </cell>
          <cell r="G229" t="str">
            <v>BLOCK 5, MAGDIWANG SUBD, BACOOR</v>
          </cell>
          <cell r="H229" t="str">
            <v>BACOOR CITY</v>
          </cell>
          <cell r="I229" t="str">
            <v>DASMA</v>
          </cell>
          <cell r="J229"/>
          <cell r="K229"/>
          <cell r="L229" t="str">
            <v>POWERHOUSE</v>
          </cell>
          <cell r="M229" t="str">
            <v>FCOMP</v>
          </cell>
          <cell r="N229" t="str">
            <v>Jenneth Madrid</v>
          </cell>
          <cell r="O229">
            <v>240.51830000000001</v>
          </cell>
          <cell r="P229">
            <v>240.52</v>
          </cell>
          <cell r="Q229">
            <v>120</v>
          </cell>
          <cell r="R229" t="str">
            <v>NEW</v>
          </cell>
          <cell r="S229">
            <v>1126618.3500000001</v>
          </cell>
          <cell r="T229">
            <v>193724.47</v>
          </cell>
          <cell r="U229"/>
          <cell r="V229">
            <v>0</v>
          </cell>
          <cell r="W229">
            <v>45618.641516203701</v>
          </cell>
          <cell r="X229">
            <v>45624.354861111111</v>
          </cell>
          <cell r="Y229">
            <v>45623</v>
          </cell>
          <cell r="Z229"/>
          <cell r="AA229">
            <v>45742</v>
          </cell>
          <cell r="AB229"/>
          <cell r="AC229">
            <v>123.35848379629897</v>
          </cell>
          <cell r="AD229">
            <v>117.64513888888905</v>
          </cell>
          <cell r="AE229">
            <v>-45742</v>
          </cell>
          <cell r="AF229">
            <v>45638.655214833838</v>
          </cell>
          <cell r="AG229">
            <v>45647.792201135206</v>
          </cell>
          <cell r="AH229">
            <v>45668.641516203701</v>
          </cell>
          <cell r="AI229">
            <v>4.0201648737186719</v>
          </cell>
          <cell r="AJ229">
            <v>-762.36666666666667</v>
          </cell>
          <cell r="AK229">
            <v>28</v>
          </cell>
          <cell r="AL229">
            <v>32</v>
          </cell>
          <cell r="AM229">
            <v>23.013698630136989</v>
          </cell>
          <cell r="AN229">
            <v>29.150684931506852</v>
          </cell>
          <cell r="AO229">
            <v>20.013698630136989</v>
          </cell>
          <cell r="AP229">
            <v>60</v>
          </cell>
          <cell r="AQ229">
            <v>57</v>
          </cell>
          <cell r="AR229">
            <v>52</v>
          </cell>
          <cell r="AS229">
            <v>45802</v>
          </cell>
          <cell r="AT229">
            <v>142</v>
          </cell>
          <cell r="AU229"/>
          <cell r="AV229"/>
          <cell r="AW229"/>
          <cell r="AX229"/>
          <cell r="AY229"/>
          <cell r="AZ229"/>
          <cell r="BA229"/>
          <cell r="BB229"/>
          <cell r="BC229" t="str">
            <v>NO COC</v>
          </cell>
          <cell r="BD229"/>
          <cell r="BE229">
            <v>45757</v>
          </cell>
          <cell r="BF229" t="e">
            <v>#VALUE!</v>
          </cell>
          <cell r="BG229"/>
          <cell r="BH229"/>
          <cell r="BI229"/>
        </row>
        <row r="230">
          <cell r="E230" t="str">
            <v>X24114483448</v>
          </cell>
          <cell r="F230" t="str">
            <v>MILLENIUM ERECTORS CORPORATION</v>
          </cell>
          <cell r="G230" t="str">
            <v>ALABANG-ZAPOTE, ALMANZA I, LAS PINAS CITY</v>
          </cell>
          <cell r="H230" t="str">
            <v>LAS PIÑAS CITY</v>
          </cell>
          <cell r="I230" t="str">
            <v>PARAÑAQUE</v>
          </cell>
          <cell r="J230"/>
          <cell r="K230"/>
          <cell r="L230" t="str">
            <v>POWERHOUSE</v>
          </cell>
          <cell r="M230" t="str">
            <v>FCOMP</v>
          </cell>
          <cell r="N230" t="str">
            <v>Jenneth Madrid</v>
          </cell>
          <cell r="O230">
            <v>35.07</v>
          </cell>
          <cell r="P230">
            <v>35.07</v>
          </cell>
          <cell r="Q230">
            <v>0</v>
          </cell>
          <cell r="R230" t="str">
            <v>TERMINATION</v>
          </cell>
          <cell r="S230">
            <v>36680.51</v>
          </cell>
          <cell r="T230">
            <v>28249.06</v>
          </cell>
          <cell r="U230"/>
          <cell r="V230">
            <v>0</v>
          </cell>
          <cell r="W230">
            <v>45618.651331018518</v>
          </cell>
          <cell r="X230">
            <v>45623.422222222223</v>
          </cell>
          <cell r="Y230">
            <v>45623</v>
          </cell>
          <cell r="Z230"/>
          <cell r="AA230">
            <v>45735</v>
          </cell>
          <cell r="AB230"/>
          <cell r="AC230">
            <v>116.34866898148175</v>
          </cell>
          <cell r="AD230">
            <v>111.57777777777665</v>
          </cell>
          <cell r="AE230">
            <v>-45735</v>
          </cell>
          <cell r="AF230">
            <v>45637.425524566905</v>
          </cell>
          <cell r="AG230">
            <v>45646.231976179806</v>
          </cell>
          <cell r="AH230">
            <v>45668.651331018518</v>
          </cell>
          <cell r="AI230">
            <v>4.0075652649177043</v>
          </cell>
          <cell r="AJ230">
            <v>-762.25</v>
          </cell>
          <cell r="AK230">
            <v>20</v>
          </cell>
          <cell r="AL230">
            <v>36</v>
          </cell>
          <cell r="AM230">
            <v>21.774193548387096</v>
          </cell>
          <cell r="AN230">
            <v>27.58064516129032</v>
          </cell>
          <cell r="AO230">
            <v>18.774193548387096</v>
          </cell>
          <cell r="AP230">
            <v>60</v>
          </cell>
          <cell r="AQ230">
            <v>57</v>
          </cell>
          <cell r="AR230">
            <v>52</v>
          </cell>
          <cell r="AS230">
            <v>45795</v>
          </cell>
          <cell r="AT230">
            <v>149</v>
          </cell>
          <cell r="AU230"/>
          <cell r="AV230"/>
          <cell r="AW230"/>
          <cell r="AX230"/>
          <cell r="AY230"/>
          <cell r="AZ230"/>
          <cell r="BA230"/>
          <cell r="BB230"/>
          <cell r="BC230" t="str">
            <v>NO COC</v>
          </cell>
          <cell r="BD230"/>
          <cell r="BE230">
            <v>45750</v>
          </cell>
          <cell r="BF230" t="e">
            <v>#VALUE!</v>
          </cell>
          <cell r="BG230"/>
          <cell r="BH230"/>
          <cell r="BI230"/>
        </row>
        <row r="231">
          <cell r="E231" t="str">
            <v>X24072816217</v>
          </cell>
          <cell r="F231" t="str">
            <v>JERICK MARTIN C. FELIZARDO</v>
          </cell>
          <cell r="G231" t="str">
            <v>PALO-ALTO SUBD, PALO-ALTO SUBD, BACOOR</v>
          </cell>
          <cell r="H231" t="str">
            <v>BACOOR CITY</v>
          </cell>
          <cell r="I231" t="str">
            <v>DASMA</v>
          </cell>
          <cell r="J231"/>
          <cell r="K231"/>
          <cell r="L231" t="str">
            <v>AVECO</v>
          </cell>
          <cell r="M231" t="str">
            <v>FCOMP</v>
          </cell>
          <cell r="N231" t="str">
            <v>Ronilo Gange Jr.</v>
          </cell>
          <cell r="O231">
            <v>73.384399999999999</v>
          </cell>
          <cell r="P231">
            <v>151.66999999999999</v>
          </cell>
          <cell r="Q231">
            <v>16.5</v>
          </cell>
          <cell r="R231" t="str">
            <v>NEW</v>
          </cell>
          <cell r="S231">
            <v>409734.62</v>
          </cell>
          <cell r="T231">
            <v>58717.23</v>
          </cell>
          <cell r="U231"/>
          <cell r="V231">
            <v>0</v>
          </cell>
          <cell r="W231">
            <v>45618.789131944446</v>
          </cell>
          <cell r="X231">
            <v>45624.357638888891</v>
          </cell>
          <cell r="Y231">
            <v>45624</v>
          </cell>
          <cell r="Z231"/>
          <cell r="AA231">
            <v>45761</v>
          </cell>
          <cell r="AB231"/>
          <cell r="AC231">
            <v>142.21086805555387</v>
          </cell>
          <cell r="AD231">
            <v>136.64236111110949</v>
          </cell>
          <cell r="AE231">
            <v>-45761</v>
          </cell>
          <cell r="AF231">
            <v>45639.996028496171</v>
          </cell>
          <cell r="AG231">
            <v>45649.451200909964</v>
          </cell>
          <cell r="AH231">
            <v>45668.789131944446</v>
          </cell>
          <cell r="AI231">
            <v>4.4061059547126735</v>
          </cell>
          <cell r="AJ231">
            <v>-762.68333333333328</v>
          </cell>
          <cell r="AK231">
            <v>26</v>
          </cell>
          <cell r="AL231">
            <v>36</v>
          </cell>
          <cell r="AM231">
            <v>24.206896551724139</v>
          </cell>
          <cell r="AN231">
            <v>30.662068965517239</v>
          </cell>
          <cell r="AO231">
            <v>21.206896551724139</v>
          </cell>
          <cell r="AP231">
            <v>60</v>
          </cell>
          <cell r="AQ231">
            <v>57</v>
          </cell>
          <cell r="AR231">
            <v>52</v>
          </cell>
          <cell r="AS231">
            <v>45821</v>
          </cell>
          <cell r="AT231">
            <v>123</v>
          </cell>
          <cell r="AU231"/>
          <cell r="AV231"/>
          <cell r="AW231"/>
          <cell r="AX231"/>
          <cell r="AY231"/>
          <cell r="AZ231"/>
          <cell r="BA231"/>
          <cell r="BB231"/>
          <cell r="BC231" t="str">
            <v>NO COC</v>
          </cell>
          <cell r="BD231"/>
          <cell r="BE231">
            <v>45776</v>
          </cell>
          <cell r="BF231" t="e">
            <v>#VALUE!</v>
          </cell>
          <cell r="BG231"/>
          <cell r="BH231"/>
          <cell r="BI231"/>
        </row>
        <row r="232">
          <cell r="E232" t="str">
            <v>X24051781334</v>
          </cell>
          <cell r="F232" t="str">
            <v>MARIA NATALIA ORIG PALMA</v>
          </cell>
          <cell r="G232" t="str">
            <v>BELMONT, ALABANG 400 VILLAGE, MUNTINLUPA</v>
          </cell>
          <cell r="H232" t="str">
            <v>MUNTINLUPA CITY</v>
          </cell>
          <cell r="I232" t="str">
            <v>PARAÑAQUE</v>
          </cell>
          <cell r="J232"/>
          <cell r="K232"/>
          <cell r="L232" t="str">
            <v>POWERHOUSE</v>
          </cell>
          <cell r="M232" t="str">
            <v>FCOMP</v>
          </cell>
          <cell r="N232" t="str">
            <v>Isan Carlo Lazaro</v>
          </cell>
          <cell r="O232">
            <v>56.18</v>
          </cell>
          <cell r="P232">
            <v>134.46</v>
          </cell>
          <cell r="Q232">
            <v>106</v>
          </cell>
          <cell r="R232" t="str">
            <v>MODIFICATION</v>
          </cell>
          <cell r="S232">
            <v>386016.72</v>
          </cell>
          <cell r="T232">
            <v>45264.51</v>
          </cell>
          <cell r="U232"/>
          <cell r="V232">
            <v>0</v>
          </cell>
          <cell r="W232">
            <v>45621.359467592592</v>
          </cell>
          <cell r="X232">
            <v>45625.53125</v>
          </cell>
          <cell r="Y232">
            <v>45623</v>
          </cell>
          <cell r="Z232"/>
          <cell r="AA232">
            <v>45870.307638888888</v>
          </cell>
          <cell r="AB232"/>
          <cell r="AC232">
            <v>248.94817129629519</v>
          </cell>
          <cell r="AD232">
            <v>244.7763888888876</v>
          </cell>
          <cell r="AE232">
            <v>-45870.307638888888</v>
          </cell>
          <cell r="AF232">
            <v>45640.805510758059</v>
          </cell>
          <cell r="AG232">
            <v>45649.791122268849</v>
          </cell>
          <cell r="AH232">
            <v>45671.359467592592</v>
          </cell>
          <cell r="AI232">
            <v>8.3182201466790939</v>
          </cell>
          <cell r="AJ232">
            <v>-764.50512731481479</v>
          </cell>
          <cell r="AK232">
            <v>26</v>
          </cell>
          <cell r="AL232">
            <v>32</v>
          </cell>
          <cell r="AM232">
            <v>22.446043165467625</v>
          </cell>
          <cell r="AN232">
            <v>28.431654676258994</v>
          </cell>
          <cell r="AO232">
            <v>19.446043165467625</v>
          </cell>
          <cell r="AP232">
            <v>60</v>
          </cell>
          <cell r="AQ232">
            <v>57</v>
          </cell>
          <cell r="AR232">
            <v>52</v>
          </cell>
          <cell r="AS232">
            <v>45930.307638888888</v>
          </cell>
          <cell r="AT232">
            <v>13.692361111112405</v>
          </cell>
          <cell r="AU232"/>
          <cell r="AV232"/>
          <cell r="AW232"/>
          <cell r="AX232"/>
          <cell r="AY232"/>
          <cell r="AZ232"/>
          <cell r="BA232"/>
          <cell r="BB232"/>
          <cell r="BC232" t="str">
            <v>NO COC</v>
          </cell>
          <cell r="BD232"/>
          <cell r="BE232">
            <v>45885.307638888888</v>
          </cell>
          <cell r="BF232" t="e">
            <v>#VALUE!</v>
          </cell>
          <cell r="BG232"/>
          <cell r="BH232"/>
          <cell r="BI232"/>
        </row>
        <row r="233">
          <cell r="E233" t="str">
            <v>R23701790</v>
          </cell>
          <cell r="F233" t="str">
            <v>DAGUMANPAN, CORNELIA A.</v>
          </cell>
          <cell r="G233" t="str">
            <v>STA. MARIA, SAN ANTONIO VALLEY 1, PARANAQUE</v>
          </cell>
          <cell r="H233" t="str">
            <v>PARAÑAQUE CITY</v>
          </cell>
          <cell r="I233" t="str">
            <v>PARAÑAQUE</v>
          </cell>
          <cell r="J233"/>
          <cell r="K233"/>
          <cell r="L233" t="str">
            <v>ECOM</v>
          </cell>
          <cell r="M233" t="str">
            <v>FCOMP</v>
          </cell>
          <cell r="N233" t="str">
            <v>Ronilo Gange Jr.</v>
          </cell>
          <cell r="O233">
            <v>9.1265000000000001</v>
          </cell>
          <cell r="P233">
            <v>9.1300000000000008</v>
          </cell>
          <cell r="Q233">
            <v>0</v>
          </cell>
          <cell r="R233" t="str">
            <v>RELOC</v>
          </cell>
          <cell r="S233">
            <v>20018.21</v>
          </cell>
          <cell r="T233">
            <v>7349.37</v>
          </cell>
          <cell r="U233"/>
          <cell r="V233">
            <v>0</v>
          </cell>
          <cell r="W233">
            <v>45621.685023148151</v>
          </cell>
          <cell r="X233">
            <v>45625.52847222222</v>
          </cell>
          <cell r="Y233">
            <v>45625</v>
          </cell>
          <cell r="Z233"/>
          <cell r="AA233">
            <v>45646</v>
          </cell>
          <cell r="AB233"/>
          <cell r="AC233">
            <v>24.314976851848769</v>
          </cell>
          <cell r="AD233">
            <v>20.471527777779556</v>
          </cell>
          <cell r="AE233">
            <v>-45646</v>
          </cell>
          <cell r="AF233">
            <v>45640.459216696538</v>
          </cell>
          <cell r="AG233">
            <v>45649.265668309439</v>
          </cell>
          <cell r="AH233">
            <v>45671.685023148151</v>
          </cell>
          <cell r="AI233">
            <v>0.8375158693414575</v>
          </cell>
          <cell r="AJ233">
            <v>-760.76666666666665</v>
          </cell>
          <cell r="AK233">
            <v>20</v>
          </cell>
          <cell r="AL233">
            <v>36</v>
          </cell>
          <cell r="AM233">
            <v>21.774193548387096</v>
          </cell>
          <cell r="AN233">
            <v>27.58064516129032</v>
          </cell>
          <cell r="AO233">
            <v>18.774193548387096</v>
          </cell>
          <cell r="AP233">
            <v>60</v>
          </cell>
          <cell r="AQ233">
            <v>57</v>
          </cell>
          <cell r="AR233">
            <v>52</v>
          </cell>
          <cell r="AS233">
            <v>45706</v>
          </cell>
          <cell r="AT233">
            <v>238</v>
          </cell>
          <cell r="AU233"/>
          <cell r="AV233"/>
          <cell r="AW233"/>
          <cell r="AX233"/>
          <cell r="AY233"/>
          <cell r="AZ233"/>
          <cell r="BA233"/>
          <cell r="BB233"/>
          <cell r="BC233" t="str">
            <v>NO COC</v>
          </cell>
          <cell r="BD233"/>
          <cell r="BE233">
            <v>45661</v>
          </cell>
          <cell r="BF233" t="e">
            <v>#VALUE!</v>
          </cell>
          <cell r="BG233"/>
          <cell r="BH233"/>
          <cell r="BI233"/>
        </row>
        <row r="234">
          <cell r="E234" t="str">
            <v>X24072851053</v>
          </cell>
          <cell r="F234" t="str">
            <v>DIOSA BELLE SANTILLANOSA CRUCERO</v>
          </cell>
          <cell r="G234" t="str">
            <v xml:space="preserve"> BLOCK 27, PUROK 3, TAGUIG CITY</v>
          </cell>
          <cell r="H234" t="str">
            <v>TAGUIG CITY</v>
          </cell>
          <cell r="I234" t="str">
            <v>PARAÑAQUE</v>
          </cell>
          <cell r="J234"/>
          <cell r="K234"/>
          <cell r="L234" t="str">
            <v>VJC</v>
          </cell>
          <cell r="M234" t="str">
            <v>FCOMP</v>
          </cell>
          <cell r="N234" t="str">
            <v>Jenneth Madrid</v>
          </cell>
          <cell r="O234">
            <v>9.8994999999999997</v>
          </cell>
          <cell r="P234">
            <v>9.9</v>
          </cell>
          <cell r="Q234">
            <v>1.5</v>
          </cell>
          <cell r="R234" t="str">
            <v>NEW</v>
          </cell>
          <cell r="S234">
            <v>28231.84</v>
          </cell>
          <cell r="T234">
            <v>7971.81</v>
          </cell>
          <cell r="U234"/>
          <cell r="V234">
            <v>0</v>
          </cell>
          <cell r="W234">
            <v>45621.725451388891</v>
          </cell>
          <cell r="X234">
            <v>45625.535416666666</v>
          </cell>
          <cell r="Y234">
            <v>45623</v>
          </cell>
          <cell r="Z234"/>
          <cell r="AA234">
            <v>45724</v>
          </cell>
          <cell r="AB234"/>
          <cell r="AC234">
            <v>102.27454861110891</v>
          </cell>
          <cell r="AD234">
            <v>98.464583333334303</v>
          </cell>
          <cell r="AE234">
            <v>-45724</v>
          </cell>
          <cell r="AF234">
            <v>45640.499644937277</v>
          </cell>
          <cell r="AG234">
            <v>45649.306096550179</v>
          </cell>
          <cell r="AH234">
            <v>45671.725451388891</v>
          </cell>
          <cell r="AI234">
            <v>3.5227900077159733</v>
          </cell>
          <cell r="AJ234">
            <v>-762.06666666666672</v>
          </cell>
          <cell r="AK234">
            <v>20</v>
          </cell>
          <cell r="AL234">
            <v>36</v>
          </cell>
          <cell r="AM234">
            <v>21.774193548387096</v>
          </cell>
          <cell r="AN234">
            <v>27.58064516129032</v>
          </cell>
          <cell r="AO234">
            <v>18.774193548387096</v>
          </cell>
          <cell r="AP234">
            <v>60</v>
          </cell>
          <cell r="AQ234">
            <v>57</v>
          </cell>
          <cell r="AR234">
            <v>52</v>
          </cell>
          <cell r="AS234">
            <v>45784</v>
          </cell>
          <cell r="AT234">
            <v>160</v>
          </cell>
          <cell r="AU234"/>
          <cell r="AV234"/>
          <cell r="AW234"/>
          <cell r="AX234"/>
          <cell r="AY234"/>
          <cell r="AZ234"/>
          <cell r="BA234"/>
          <cell r="BB234"/>
          <cell r="BC234" t="str">
            <v>FOR AUDIT</v>
          </cell>
          <cell r="BD234"/>
          <cell r="BE234">
            <v>45739</v>
          </cell>
          <cell r="BF234">
            <v>99</v>
          </cell>
          <cell r="BG234">
            <v>45724</v>
          </cell>
          <cell r="BH234">
            <v>45838</v>
          </cell>
          <cell r="BI234"/>
        </row>
        <row r="235">
          <cell r="E235" t="str">
            <v>X24114538494</v>
          </cell>
          <cell r="F235" t="str">
            <v>JOHN PAULE RODRIGUEZ</v>
          </cell>
          <cell r="G235" t="str">
            <v>TINDALO, UNITED PQUE PH 2 SUBD, PARANAQUE</v>
          </cell>
          <cell r="H235" t="str">
            <v>PARAÑAQUE CITY</v>
          </cell>
          <cell r="I235" t="str">
            <v>PARAÑAQUE</v>
          </cell>
          <cell r="J235"/>
          <cell r="K235"/>
          <cell r="L235" t="str">
            <v>AVECO</v>
          </cell>
          <cell r="M235" t="str">
            <v>SCHED</v>
          </cell>
          <cell r="N235" t="str">
            <v>Ronilo Gange Jr.</v>
          </cell>
          <cell r="O235">
            <v>99.131</v>
          </cell>
          <cell r="P235">
            <v>177.41</v>
          </cell>
          <cell r="Q235">
            <v>85</v>
          </cell>
          <cell r="R235" t="str">
            <v>MODIFICATION</v>
          </cell>
          <cell r="S235">
            <v>232274.33</v>
          </cell>
          <cell r="T235">
            <v>79450.899999999994</v>
          </cell>
          <cell r="U235"/>
          <cell r="V235">
            <v>0</v>
          </cell>
          <cell r="W235">
            <v>45622.71329861111</v>
          </cell>
          <cell r="X235">
            <v>45625.538194444445</v>
          </cell>
          <cell r="Y235">
            <v>45625</v>
          </cell>
          <cell r="Z235"/>
          <cell r="AA235"/>
          <cell r="AB235"/>
          <cell r="AC235">
            <v>-45622.71329861111</v>
          </cell>
          <cell r="AD235">
            <v>-45625.538194444445</v>
          </cell>
          <cell r="AE235">
            <v>0</v>
          </cell>
          <cell r="AF235">
            <v>45643.058369033643</v>
          </cell>
          <cell r="AG235">
            <v>45652.283721146319</v>
          </cell>
          <cell r="AH235">
            <v>45672.71329861111</v>
          </cell>
          <cell r="AI235">
            <v>-1465.7070788241576</v>
          </cell>
          <cell r="AJ235">
            <v>0</v>
          </cell>
          <cell r="AK235">
            <v>26</v>
          </cell>
          <cell r="AL235">
            <v>34</v>
          </cell>
          <cell r="AM235">
            <v>23.345070422535212</v>
          </cell>
          <cell r="AN235">
            <v>29.570422535211268</v>
          </cell>
          <cell r="AO235">
            <v>20.345070422535212</v>
          </cell>
          <cell r="AP235">
            <v>60</v>
          </cell>
          <cell r="AQ235">
            <v>57</v>
          </cell>
          <cell r="AR235">
            <v>52</v>
          </cell>
          <cell r="AS235">
            <v>60</v>
          </cell>
          <cell r="AT235">
            <v>45884</v>
          </cell>
          <cell r="AU235"/>
          <cell r="AV235"/>
          <cell r="AW235"/>
          <cell r="AX235"/>
          <cell r="AY235"/>
          <cell r="AZ235"/>
          <cell r="BA235"/>
          <cell r="BB235"/>
          <cell r="BC235"/>
          <cell r="BD235"/>
          <cell r="BE235">
            <v>15</v>
          </cell>
          <cell r="BF235">
            <v>0</v>
          </cell>
          <cell r="BG235"/>
          <cell r="BH235"/>
          <cell r="BI235"/>
        </row>
        <row r="236">
          <cell r="E236" t="str">
            <v>X24093766777</v>
          </cell>
          <cell r="F236" t="str">
            <v>ESMAIL FAIDAH BARODI</v>
          </cell>
          <cell r="G236" t="str">
            <v>DON PEDRO, GARCIA HEIGHTS, PARANAQUE</v>
          </cell>
          <cell r="H236" t="str">
            <v>PARAÑAQUE CITY</v>
          </cell>
          <cell r="I236" t="str">
            <v>PARAÑAQUE</v>
          </cell>
          <cell r="J236"/>
          <cell r="K236"/>
          <cell r="L236" t="str">
            <v>VJC</v>
          </cell>
          <cell r="M236" t="str">
            <v>FCOMP</v>
          </cell>
          <cell r="N236" t="str">
            <v>Jenneth Madrid</v>
          </cell>
          <cell r="O236">
            <v>168.62549999999999</v>
          </cell>
          <cell r="P236">
            <v>471.59</v>
          </cell>
          <cell r="Q236">
            <v>51</v>
          </cell>
          <cell r="R236" t="str">
            <v>MODIFICATION</v>
          </cell>
          <cell r="S236">
            <v>881252.87</v>
          </cell>
          <cell r="T236">
            <v>135412.87</v>
          </cell>
          <cell r="U236"/>
          <cell r="V236">
            <v>0</v>
          </cell>
          <cell r="W236">
            <v>45622.713599537034</v>
          </cell>
          <cell r="X236">
            <v>45625.545138888891</v>
          </cell>
          <cell r="Y236">
            <v>45629</v>
          </cell>
          <cell r="Z236"/>
          <cell r="AA236">
            <v>45821</v>
          </cell>
          <cell r="AB236"/>
          <cell r="AC236">
            <v>198.28640046296641</v>
          </cell>
          <cell r="AD236">
            <v>195.45486111110949</v>
          </cell>
          <cell r="AE236">
            <v>-45821</v>
          </cell>
          <cell r="AF236">
            <v>45644.744274383658</v>
          </cell>
          <cell r="AG236">
            <v>45654.419121009429</v>
          </cell>
          <cell r="AH236">
            <v>45672.713599537034</v>
          </cell>
          <cell r="AI236">
            <v>5.9413020726955006</v>
          </cell>
          <cell r="AJ236">
            <v>-763.68333333333328</v>
          </cell>
          <cell r="AK236">
            <v>32</v>
          </cell>
          <cell r="AL236">
            <v>34</v>
          </cell>
          <cell r="AM236">
            <v>25.030674846625768</v>
          </cell>
          <cell r="AN236">
            <v>31.70552147239264</v>
          </cell>
          <cell r="AO236">
            <v>22.030674846625768</v>
          </cell>
          <cell r="AP236">
            <v>60</v>
          </cell>
          <cell r="AQ236">
            <v>57</v>
          </cell>
          <cell r="AR236">
            <v>52</v>
          </cell>
          <cell r="AS236">
            <v>45881</v>
          </cell>
          <cell r="AT236">
            <v>63</v>
          </cell>
          <cell r="AU236"/>
          <cell r="AV236"/>
          <cell r="AW236"/>
          <cell r="AX236"/>
          <cell r="AY236"/>
          <cell r="AZ236"/>
          <cell r="BA236"/>
          <cell r="BB236"/>
          <cell r="BC236" t="str">
            <v>NO COC</v>
          </cell>
          <cell r="BD236"/>
          <cell r="BE236">
            <v>45836</v>
          </cell>
          <cell r="BF236" t="e">
            <v>#VALUE!</v>
          </cell>
          <cell r="BG236"/>
          <cell r="BH236"/>
          <cell r="BI236"/>
        </row>
        <row r="237">
          <cell r="E237" t="str">
            <v>X24072854687</v>
          </cell>
          <cell r="F237" t="str">
            <v>MALILIN O. RICSENIA</v>
          </cell>
          <cell r="G237" t="str">
            <v>BLOCK 12, BETTER LIVING ANX31 SUBD, PARANAQUE</v>
          </cell>
          <cell r="H237" t="str">
            <v>PARAÑAQUE CITY</v>
          </cell>
          <cell r="I237" t="str">
            <v>PARAÑAQUE</v>
          </cell>
          <cell r="J237"/>
          <cell r="K237"/>
          <cell r="L237" t="str">
            <v>VJC</v>
          </cell>
          <cell r="M237" t="str">
            <v>TECO</v>
          </cell>
          <cell r="N237" t="str">
            <v>Jenneth Madrid</v>
          </cell>
          <cell r="O237">
            <v>47.780700000000003</v>
          </cell>
          <cell r="P237">
            <v>48.49</v>
          </cell>
          <cell r="Q237">
            <v>4.5999999999999996</v>
          </cell>
          <cell r="R237" t="str">
            <v>NEW</v>
          </cell>
          <cell r="S237">
            <v>176013.59</v>
          </cell>
          <cell r="T237">
            <v>38476.959999999999</v>
          </cell>
          <cell r="U237">
            <v>24449.62</v>
          </cell>
          <cell r="V237">
            <v>0.63543533584773848</v>
          </cell>
          <cell r="W237">
            <v>45622.714120370372</v>
          </cell>
          <cell r="X237">
            <v>45625.539583333331</v>
          </cell>
          <cell r="Y237">
            <v>45629</v>
          </cell>
          <cell r="Z237"/>
          <cell r="AA237">
            <v>45702</v>
          </cell>
          <cell r="AB237">
            <v>45836</v>
          </cell>
          <cell r="AC237">
            <v>79.285879629627743</v>
          </cell>
          <cell r="AD237">
            <v>76.460416666668607</v>
          </cell>
          <cell r="AE237">
            <v>134</v>
          </cell>
          <cell r="AF237">
            <v>45641.488313918759</v>
          </cell>
          <cell r="AG237">
            <v>45650.29476553166</v>
          </cell>
          <cell r="AH237">
            <v>45672.714120370372</v>
          </cell>
          <cell r="AI237">
            <v>2.7309580761316221</v>
          </cell>
          <cell r="AJ237">
            <v>2.2333333333333334</v>
          </cell>
          <cell r="AK237">
            <v>20</v>
          </cell>
          <cell r="AL237">
            <v>36</v>
          </cell>
          <cell r="AM237">
            <v>21.774193548387096</v>
          </cell>
          <cell r="AN237">
            <v>27.58064516129032</v>
          </cell>
          <cell r="AO237">
            <v>18.774193548387096</v>
          </cell>
          <cell r="AP237">
            <v>60</v>
          </cell>
          <cell r="AQ237">
            <v>57</v>
          </cell>
          <cell r="AR237">
            <v>52</v>
          </cell>
          <cell r="AS237">
            <v>45762</v>
          </cell>
          <cell r="AT237">
            <v>182</v>
          </cell>
          <cell r="AU237"/>
          <cell r="AV237"/>
          <cell r="AW237"/>
          <cell r="AX237"/>
          <cell r="AY237"/>
          <cell r="AZ237"/>
          <cell r="BA237"/>
          <cell r="BB237"/>
          <cell r="BC237" t="str">
            <v>PAID</v>
          </cell>
          <cell r="BD237" t="str">
            <v>WITH BACKJOB</v>
          </cell>
          <cell r="BE237">
            <v>45717</v>
          </cell>
          <cell r="BF237">
            <v>2</v>
          </cell>
          <cell r="BG237">
            <v>45702</v>
          </cell>
          <cell r="BH237">
            <v>45719</v>
          </cell>
          <cell r="BI237">
            <v>45755</v>
          </cell>
        </row>
        <row r="238">
          <cell r="E238" t="str">
            <v>X24104023531</v>
          </cell>
          <cell r="F238" t="str">
            <v>LOWELL L. YU</v>
          </cell>
          <cell r="G238" t="str">
            <v>NARRA, AYALA-ALABANG VILL, MUNTINLUPA</v>
          </cell>
          <cell r="H238" t="str">
            <v>MUNTINLUPA CITY</v>
          </cell>
          <cell r="I238" t="str">
            <v>PARAÑAQUE</v>
          </cell>
          <cell r="J238"/>
          <cell r="K238"/>
          <cell r="L238" t="str">
            <v>AVECO</v>
          </cell>
          <cell r="M238" t="str">
            <v>FCOMP</v>
          </cell>
          <cell r="N238" t="str">
            <v>Ronilo Gange Jr.</v>
          </cell>
          <cell r="O238">
            <v>88.4315</v>
          </cell>
          <cell r="P238">
            <v>88.43</v>
          </cell>
          <cell r="Q238">
            <v>156</v>
          </cell>
          <cell r="R238" t="str">
            <v>MODIFICATION</v>
          </cell>
          <cell r="S238">
            <v>528318.36</v>
          </cell>
          <cell r="T238">
            <v>71228.03</v>
          </cell>
          <cell r="U238"/>
          <cell r="V238">
            <v>0</v>
          </cell>
          <cell r="W238">
            <v>45623.432916666665</v>
          </cell>
          <cell r="X238">
            <v>45630.386805555558</v>
          </cell>
          <cell r="Y238">
            <v>45625</v>
          </cell>
          <cell r="Z238"/>
          <cell r="AA238">
            <v>45696</v>
          </cell>
          <cell r="AB238"/>
          <cell r="AC238">
            <v>72.567083333335177</v>
          </cell>
          <cell r="AD238">
            <v>65.613194444442343</v>
          </cell>
          <cell r="AE238">
            <v>-45696</v>
          </cell>
          <cell r="AF238">
            <v>45641.911515888452</v>
          </cell>
          <cell r="AG238">
            <v>45650.639142347602</v>
          </cell>
          <cell r="AH238">
            <v>45673.432916666665</v>
          </cell>
          <cell r="AI238">
            <v>2.5339321218297743</v>
          </cell>
          <cell r="AJ238">
            <v>-761.6</v>
          </cell>
          <cell r="AK238">
            <v>23</v>
          </cell>
          <cell r="AL238">
            <v>32</v>
          </cell>
          <cell r="AM238">
            <v>21.478599221789885</v>
          </cell>
          <cell r="AN238">
            <v>27.206225680933851</v>
          </cell>
          <cell r="AO238">
            <v>18.478599221789885</v>
          </cell>
          <cell r="AP238">
            <v>60</v>
          </cell>
          <cell r="AQ238">
            <v>57</v>
          </cell>
          <cell r="AR238">
            <v>52</v>
          </cell>
          <cell r="AS238">
            <v>45756</v>
          </cell>
          <cell r="AT238">
            <v>188</v>
          </cell>
          <cell r="AU238"/>
          <cell r="AV238"/>
          <cell r="AW238"/>
          <cell r="AX238"/>
          <cell r="AY238"/>
          <cell r="AZ238"/>
          <cell r="BA238"/>
          <cell r="BB238"/>
          <cell r="BC238" t="str">
            <v>NO COC</v>
          </cell>
          <cell r="BD238"/>
          <cell r="BE238">
            <v>45711</v>
          </cell>
          <cell r="BF238" t="e">
            <v>#VALUE!</v>
          </cell>
          <cell r="BG238"/>
          <cell r="BH238"/>
          <cell r="BI238"/>
        </row>
        <row r="239">
          <cell r="E239" t="str">
            <v>X24104037169</v>
          </cell>
          <cell r="F239" t="str">
            <v>CHRISTIAN BIBLE BAPTIST CHURCH AND MINISTRIES OF S</v>
          </cell>
          <cell r="G239" t="str">
            <v>IMPEX CPD, IMPEX CPD, LAS PINAS CITY</v>
          </cell>
          <cell r="H239" t="str">
            <v>LAS PIÑAS CITY</v>
          </cell>
          <cell r="I239" t="str">
            <v>PARAÑAQUE</v>
          </cell>
          <cell r="J239"/>
          <cell r="K239"/>
          <cell r="L239" t="str">
            <v>AVECO</v>
          </cell>
          <cell r="M239" t="str">
            <v>FCOMP</v>
          </cell>
          <cell r="N239" t="str">
            <v>Ronilo Gange Jr.</v>
          </cell>
          <cell r="O239">
            <v>14.340299999999999</v>
          </cell>
          <cell r="P239">
            <v>14.34</v>
          </cell>
          <cell r="Q239">
            <v>21</v>
          </cell>
          <cell r="R239" t="str">
            <v>MODIFICATION</v>
          </cell>
          <cell r="S239">
            <v>144365.54999999999</v>
          </cell>
          <cell r="T239">
            <v>11170.37</v>
          </cell>
          <cell r="U239"/>
          <cell r="V239">
            <v>0</v>
          </cell>
          <cell r="W239">
            <v>45623.581701388888</v>
          </cell>
          <cell r="X239">
            <v>45630.401388888888</v>
          </cell>
          <cell r="Y239">
            <v>45625</v>
          </cell>
          <cell r="Z239"/>
          <cell r="AA239">
            <v>45775</v>
          </cell>
          <cell r="AB239"/>
          <cell r="AC239">
            <v>151.41829861111182</v>
          </cell>
          <cell r="AD239">
            <v>144.5986111111124</v>
          </cell>
          <cell r="AE239">
            <v>-45775</v>
          </cell>
          <cell r="AF239">
            <v>45642.355894937275</v>
          </cell>
          <cell r="AG239">
            <v>45651.162346550176</v>
          </cell>
          <cell r="AH239">
            <v>45673.581701388888</v>
          </cell>
          <cell r="AI239">
            <v>5.2155191743827398</v>
          </cell>
          <cell r="AJ239">
            <v>-762.91666666666663</v>
          </cell>
          <cell r="AK239">
            <v>20</v>
          </cell>
          <cell r="AL239">
            <v>36</v>
          </cell>
          <cell r="AM239">
            <v>21.774193548387096</v>
          </cell>
          <cell r="AN239">
            <v>27.58064516129032</v>
          </cell>
          <cell r="AO239">
            <v>18.774193548387096</v>
          </cell>
          <cell r="AP239">
            <v>60</v>
          </cell>
          <cell r="AQ239">
            <v>57</v>
          </cell>
          <cell r="AR239">
            <v>52</v>
          </cell>
          <cell r="AS239">
            <v>45835</v>
          </cell>
          <cell r="AT239">
            <v>109</v>
          </cell>
          <cell r="AU239"/>
          <cell r="AV239"/>
          <cell r="AW239"/>
          <cell r="AX239"/>
          <cell r="AY239"/>
          <cell r="AZ239"/>
          <cell r="BA239"/>
          <cell r="BB239"/>
          <cell r="BC239" t="str">
            <v>NO COC</v>
          </cell>
          <cell r="BD239"/>
          <cell r="BE239">
            <v>45790</v>
          </cell>
          <cell r="BF239" t="e">
            <v>#VALUE!</v>
          </cell>
          <cell r="BG239"/>
          <cell r="BH239"/>
          <cell r="BI239"/>
        </row>
        <row r="240">
          <cell r="E240" t="str">
            <v>X24114393200</v>
          </cell>
          <cell r="F240" t="str">
            <v>MACRO GOLDEN STAR CORP,</v>
          </cell>
          <cell r="G240" t="str">
            <v>ALABANG-ZAPOTE, PAMPLONA II, LAS PINAS CITY</v>
          </cell>
          <cell r="H240" t="str">
            <v>LAS PIÑAS CITY</v>
          </cell>
          <cell r="I240" t="str">
            <v>PARAÑAQUE</v>
          </cell>
          <cell r="J240"/>
          <cell r="K240"/>
          <cell r="L240" t="str">
            <v>AVECO</v>
          </cell>
          <cell r="M240" t="str">
            <v>FCOMP</v>
          </cell>
          <cell r="N240" t="str">
            <v>Ronilo Gange Jr.</v>
          </cell>
          <cell r="O240">
            <v>21.440300000000001</v>
          </cell>
          <cell r="P240">
            <v>21.44</v>
          </cell>
          <cell r="Q240">
            <v>4.9000000000000004</v>
          </cell>
          <cell r="R240" t="str">
            <v>RECONTRACT OF SERVICE</v>
          </cell>
          <cell r="S240">
            <v>142345.35999999999</v>
          </cell>
          <cell r="T240">
            <v>17273.419999999998</v>
          </cell>
          <cell r="U240"/>
          <cell r="V240">
            <v>0</v>
          </cell>
          <cell r="W240">
            <v>45623.583009259259</v>
          </cell>
          <cell r="X240">
            <v>45630.390277777777</v>
          </cell>
          <cell r="Y240">
            <v>45625</v>
          </cell>
          <cell r="Z240"/>
          <cell r="AA240">
            <v>45696</v>
          </cell>
          <cell r="AB240"/>
          <cell r="AC240">
            <v>72.416990740741312</v>
          </cell>
          <cell r="AD240">
            <v>65.609722222223354</v>
          </cell>
          <cell r="AE240">
            <v>-45696</v>
          </cell>
          <cell r="AF240">
            <v>45642.357202807645</v>
          </cell>
          <cell r="AG240">
            <v>45651.163654420547</v>
          </cell>
          <cell r="AH240">
            <v>45673.583009259259</v>
          </cell>
          <cell r="AI240">
            <v>2.4943630144033113</v>
          </cell>
          <cell r="AJ240">
            <v>-761.6</v>
          </cell>
          <cell r="AK240">
            <v>20</v>
          </cell>
          <cell r="AL240">
            <v>36</v>
          </cell>
          <cell r="AM240">
            <v>21.774193548387096</v>
          </cell>
          <cell r="AN240">
            <v>27.58064516129032</v>
          </cell>
          <cell r="AO240">
            <v>18.774193548387096</v>
          </cell>
          <cell r="AP240">
            <v>60</v>
          </cell>
          <cell r="AQ240">
            <v>57</v>
          </cell>
          <cell r="AR240">
            <v>52</v>
          </cell>
          <cell r="AS240">
            <v>45756</v>
          </cell>
          <cell r="AT240">
            <v>188</v>
          </cell>
          <cell r="AU240"/>
          <cell r="AV240"/>
          <cell r="AW240"/>
          <cell r="AX240"/>
          <cell r="AY240"/>
          <cell r="AZ240"/>
          <cell r="BA240"/>
          <cell r="BB240"/>
          <cell r="BC240" t="str">
            <v>NO COC</v>
          </cell>
          <cell r="BD240"/>
          <cell r="BE240">
            <v>45711</v>
          </cell>
          <cell r="BF240" t="e">
            <v>#VALUE!</v>
          </cell>
          <cell r="BG240"/>
          <cell r="BH240"/>
          <cell r="BI240"/>
        </row>
        <row r="241">
          <cell r="E241" t="str">
            <v>X24030891625</v>
          </cell>
          <cell r="F241" t="str">
            <v>DITO TELECOMMUNITY CORPORATION</v>
          </cell>
          <cell r="G241" t="str">
            <v>AMPARO, POBLACION, MUNTINLUPA</v>
          </cell>
          <cell r="H241" t="str">
            <v>MUNTINLUPA CITY</v>
          </cell>
          <cell r="I241" t="str">
            <v>PARAÑAQUE</v>
          </cell>
          <cell r="J241" t="str">
            <v>For completion Jan 31, 2025</v>
          </cell>
          <cell r="K241" t="str">
            <v>W/O ISSUE</v>
          </cell>
          <cell r="L241" t="str">
            <v>AVECO</v>
          </cell>
          <cell r="M241" t="str">
            <v>FCOMP</v>
          </cell>
          <cell r="N241" t="str">
            <v>Ronilo Gange Jr.</v>
          </cell>
          <cell r="O241">
            <v>110.9425</v>
          </cell>
          <cell r="P241">
            <v>1094.6099999999999</v>
          </cell>
          <cell r="Q241">
            <v>20</v>
          </cell>
          <cell r="R241" t="str">
            <v>NEW</v>
          </cell>
          <cell r="S241">
            <v>1144190.6200000001</v>
          </cell>
          <cell r="T241">
            <v>89339.7</v>
          </cell>
          <cell r="U241"/>
          <cell r="V241">
            <v>0</v>
          </cell>
          <cell r="W241">
            <v>45623.760752314818</v>
          </cell>
          <cell r="X241">
            <v>45630.384722222225</v>
          </cell>
          <cell r="Y241">
            <v>45625</v>
          </cell>
          <cell r="Z241"/>
          <cell r="AA241">
            <v>45688</v>
          </cell>
          <cell r="AB241"/>
          <cell r="AC241">
            <v>64.239247685181908</v>
          </cell>
          <cell r="AD241">
            <v>57.615277777775191</v>
          </cell>
          <cell r="AE241">
            <v>-45688</v>
          </cell>
          <cell r="AF241">
            <v>45650.236734847567</v>
          </cell>
          <cell r="AG241">
            <v>45661.0969968563</v>
          </cell>
          <cell r="AH241">
            <v>45673.760752314818</v>
          </cell>
          <cell r="AI241">
            <v>1.6345319688785174</v>
          </cell>
          <cell r="AJ241">
            <v>-761.4666666666667</v>
          </cell>
          <cell r="AK241">
            <v>50</v>
          </cell>
          <cell r="AL241">
            <v>36</v>
          </cell>
          <cell r="AM241">
            <v>29.475982532751093</v>
          </cell>
          <cell r="AN241">
            <v>37.336244541484717</v>
          </cell>
          <cell r="AO241">
            <v>26.475982532751093</v>
          </cell>
          <cell r="AP241">
            <v>60</v>
          </cell>
          <cell r="AQ241">
            <v>57</v>
          </cell>
          <cell r="AR241">
            <v>52</v>
          </cell>
          <cell r="AS241">
            <v>45748</v>
          </cell>
          <cell r="AT241">
            <v>196</v>
          </cell>
          <cell r="AU241"/>
          <cell r="AV241"/>
          <cell r="AW241"/>
          <cell r="AX241"/>
          <cell r="AY241"/>
          <cell r="AZ241"/>
          <cell r="BA241"/>
          <cell r="BB241"/>
          <cell r="BC241" t="str">
            <v>NO COC</v>
          </cell>
          <cell r="BD241"/>
          <cell r="BE241">
            <v>45703</v>
          </cell>
          <cell r="BF241" t="e">
            <v>#VALUE!</v>
          </cell>
          <cell r="BG241"/>
          <cell r="BH241"/>
          <cell r="BI241"/>
        </row>
        <row r="242">
          <cell r="E242" t="str">
            <v>X24051731952</v>
          </cell>
          <cell r="F242" t="str">
            <v>TARASH B. BERMUDEZ</v>
          </cell>
          <cell r="G242" t="str">
            <v>MONIQUE, VILLA CRISTINA SUBD, LAS PINAS CITY</v>
          </cell>
          <cell r="H242" t="str">
            <v>LAS PIÑAS CITY</v>
          </cell>
          <cell r="I242" t="str">
            <v>PARAÑAQUE</v>
          </cell>
          <cell r="J242"/>
          <cell r="K242"/>
          <cell r="L242" t="str">
            <v>POWERHOUSE</v>
          </cell>
          <cell r="M242" t="str">
            <v>FCOMP</v>
          </cell>
          <cell r="N242" t="str">
            <v>Jenneth Madrid</v>
          </cell>
          <cell r="O242">
            <v>70.423779999999994</v>
          </cell>
          <cell r="P242">
            <v>39.19</v>
          </cell>
          <cell r="Q242">
            <v>3</v>
          </cell>
          <cell r="R242" t="str">
            <v>NEW</v>
          </cell>
          <cell r="S242">
            <v>324422.71000000002</v>
          </cell>
          <cell r="T242">
            <v>42905.86</v>
          </cell>
          <cell r="U242"/>
          <cell r="V242">
            <v>0</v>
          </cell>
          <cell r="W242">
            <v>45625.400694444441</v>
          </cell>
          <cell r="X242">
            <v>45631.422222222223</v>
          </cell>
          <cell r="Y242">
            <v>45630</v>
          </cell>
          <cell r="Z242"/>
          <cell r="AA242">
            <v>45779</v>
          </cell>
          <cell r="AB242"/>
          <cell r="AC242">
            <v>153.59930555555911</v>
          </cell>
          <cell r="AD242">
            <v>147.57777777777665</v>
          </cell>
          <cell r="AE242">
            <v>-45779</v>
          </cell>
          <cell r="AF242">
            <v>45644.174887992827</v>
          </cell>
          <cell r="AG242">
            <v>45652.981339605729</v>
          </cell>
          <cell r="AH242">
            <v>45675.400694444441</v>
          </cell>
          <cell r="AI242">
            <v>5.2906427469137025</v>
          </cell>
          <cell r="AJ242">
            <v>-762.98333333333335</v>
          </cell>
          <cell r="AK242">
            <v>20</v>
          </cell>
          <cell r="AL242">
            <v>36</v>
          </cell>
          <cell r="AM242">
            <v>21.774193548387096</v>
          </cell>
          <cell r="AN242">
            <v>27.58064516129032</v>
          </cell>
          <cell r="AO242">
            <v>18.774193548387096</v>
          </cell>
          <cell r="AP242">
            <v>60</v>
          </cell>
          <cell r="AQ242">
            <v>57</v>
          </cell>
          <cell r="AR242">
            <v>52</v>
          </cell>
          <cell r="AS242">
            <v>45839</v>
          </cell>
          <cell r="AT242">
            <v>105</v>
          </cell>
          <cell r="AU242"/>
          <cell r="AV242"/>
          <cell r="AW242"/>
          <cell r="AX242"/>
          <cell r="AY242"/>
          <cell r="AZ242"/>
          <cell r="BA242"/>
          <cell r="BB242"/>
          <cell r="BC242" t="str">
            <v>NO COC</v>
          </cell>
          <cell r="BD242"/>
          <cell r="BE242">
            <v>45794</v>
          </cell>
          <cell r="BF242" t="e">
            <v>#VALUE!</v>
          </cell>
          <cell r="BG242"/>
          <cell r="BH242"/>
          <cell r="BI242"/>
        </row>
        <row r="243">
          <cell r="E243" t="str">
            <v>X24093863040</v>
          </cell>
          <cell r="F243" t="str">
            <v>AIRA NAVARRO JUBILADO</v>
          </cell>
          <cell r="G243" t="str">
            <v>A. MABINI, TUAZON SUBD, LAS PINAS CITY</v>
          </cell>
          <cell r="H243" t="str">
            <v>LAS PIÑAS CITY</v>
          </cell>
          <cell r="I243" t="str">
            <v>PARAÑAQUE</v>
          </cell>
          <cell r="J243" t="str">
            <v xml:space="preserve">Pending problem with R/Way </v>
          </cell>
          <cell r="K243"/>
          <cell r="L243" t="str">
            <v>AVECO</v>
          </cell>
          <cell r="M243" t="str">
            <v>FCOMP</v>
          </cell>
          <cell r="N243" t="str">
            <v>Ronilo Gange Jr.</v>
          </cell>
          <cell r="O243">
            <v>113.706</v>
          </cell>
          <cell r="P243">
            <v>347.15</v>
          </cell>
          <cell r="Q243">
            <v>20</v>
          </cell>
          <cell r="R243" t="str">
            <v>NEW</v>
          </cell>
          <cell r="S243">
            <v>622295.41</v>
          </cell>
          <cell r="T243">
            <v>91565.09</v>
          </cell>
          <cell r="U243"/>
          <cell r="V243">
            <v>0</v>
          </cell>
          <cell r="W243">
            <v>45625.40347222222</v>
          </cell>
          <cell r="X243">
            <v>45630.405555555553</v>
          </cell>
          <cell r="Y243">
            <v>45629</v>
          </cell>
          <cell r="Z243"/>
          <cell r="AA243">
            <v>45832</v>
          </cell>
          <cell r="AB243"/>
          <cell r="AC243">
            <v>206.59652777777956</v>
          </cell>
          <cell r="AD243">
            <v>201.59444444444671</v>
          </cell>
          <cell r="AE243">
            <v>-45832</v>
          </cell>
          <cell r="AF243">
            <v>45647.875170335428</v>
          </cell>
          <cell r="AG243">
            <v>45657.667623165617</v>
          </cell>
          <cell r="AH243">
            <v>45675.40347222222</v>
          </cell>
          <cell r="AI243">
            <v>6.0831199845679533</v>
          </cell>
          <cell r="AJ243">
            <v>-763.86666666666667</v>
          </cell>
          <cell r="AK243">
            <v>30</v>
          </cell>
          <cell r="AL243">
            <v>36</v>
          </cell>
          <cell r="AM243">
            <v>25.471698113207545</v>
          </cell>
          <cell r="AN243">
            <v>32.264150943396224</v>
          </cell>
          <cell r="AO243">
            <v>22.471698113207545</v>
          </cell>
          <cell r="AP243">
            <v>60</v>
          </cell>
          <cell r="AQ243">
            <v>57</v>
          </cell>
          <cell r="AR243">
            <v>52</v>
          </cell>
          <cell r="AS243">
            <v>45892</v>
          </cell>
          <cell r="AT243">
            <v>52</v>
          </cell>
          <cell r="AU243"/>
          <cell r="AV243"/>
          <cell r="AW243"/>
          <cell r="AX243"/>
          <cell r="AY243"/>
          <cell r="AZ243"/>
          <cell r="BA243"/>
          <cell r="BB243"/>
          <cell r="BC243" t="str">
            <v>NO COC</v>
          </cell>
          <cell r="BD243"/>
          <cell r="BE243">
            <v>45847</v>
          </cell>
          <cell r="BF243" t="e">
            <v>#VALUE!</v>
          </cell>
          <cell r="BG243"/>
          <cell r="BH243"/>
          <cell r="BI243"/>
        </row>
        <row r="244">
          <cell r="E244" t="str">
            <v>X24114645553</v>
          </cell>
          <cell r="F244" t="str">
            <v>BGST PRIME DEVELOPMENT CORP.</v>
          </cell>
          <cell r="G244" t="str">
            <v>COASTAL RD, SAN DIONISIO, PARANAQUE</v>
          </cell>
          <cell r="H244" t="str">
            <v>PARAÑAQUE CITY</v>
          </cell>
          <cell r="I244" t="str">
            <v>PARAÑAQUE</v>
          </cell>
          <cell r="J244"/>
          <cell r="K244"/>
          <cell r="L244" t="str">
            <v>AVECO</v>
          </cell>
          <cell r="M244" t="str">
            <v>FCOMP</v>
          </cell>
          <cell r="N244" t="str">
            <v>Ronilo Gange Jr.</v>
          </cell>
          <cell r="O244">
            <v>599.09320000000002</v>
          </cell>
          <cell r="P244">
            <v>1539.4</v>
          </cell>
          <cell r="Q244">
            <v>1528</v>
          </cell>
          <cell r="R244" t="str">
            <v>NEW</v>
          </cell>
          <cell r="S244">
            <v>1597363.95</v>
          </cell>
          <cell r="T244">
            <v>482059.02</v>
          </cell>
          <cell r="U244"/>
          <cell r="V244">
            <v>0</v>
          </cell>
          <cell r="W244">
            <v>45625.585462962961</v>
          </cell>
          <cell r="X244">
            <v>45632.611111111109</v>
          </cell>
          <cell r="Y244">
            <v>45639</v>
          </cell>
          <cell r="Z244"/>
          <cell r="AA244">
            <v>45687</v>
          </cell>
          <cell r="AB244"/>
          <cell r="AC244">
            <v>61.414537037038826</v>
          </cell>
          <cell r="AD244">
            <v>54.388888888890506</v>
          </cell>
          <cell r="AE244">
            <v>-45687</v>
          </cell>
          <cell r="AF244">
            <v>45640.878145889794</v>
          </cell>
          <cell r="AG244">
            <v>45648.756194670277</v>
          </cell>
          <cell r="AH244">
            <v>45675.585462962961</v>
          </cell>
          <cell r="AI244">
            <v>2.5179960185185921</v>
          </cell>
          <cell r="AJ244">
            <v>-761.45</v>
          </cell>
          <cell r="AK244">
            <v>50</v>
          </cell>
          <cell r="AL244">
            <v>20</v>
          </cell>
          <cell r="AM244">
            <v>18.292682926829272</v>
          </cell>
          <cell r="AN244">
            <v>23.170731707317074</v>
          </cell>
          <cell r="AO244">
            <v>15.292682926829272</v>
          </cell>
          <cell r="AP244">
            <v>60</v>
          </cell>
          <cell r="AQ244">
            <v>57</v>
          </cell>
          <cell r="AR244">
            <v>52</v>
          </cell>
          <cell r="AS244">
            <v>45747</v>
          </cell>
          <cell r="AT244">
            <v>197</v>
          </cell>
          <cell r="AU244"/>
          <cell r="AV244"/>
          <cell r="AW244"/>
          <cell r="AX244"/>
          <cell r="AY244"/>
          <cell r="AZ244"/>
          <cell r="BA244"/>
          <cell r="BB244"/>
          <cell r="BC244" t="str">
            <v>ON GOING MAT RETURN</v>
          </cell>
          <cell r="BD244"/>
          <cell r="BE244">
            <v>45702</v>
          </cell>
          <cell r="BF244">
            <v>-15</v>
          </cell>
          <cell r="BG244">
            <v>45769</v>
          </cell>
          <cell r="BH244">
            <v>45687</v>
          </cell>
          <cell r="BI244">
            <v>45856</v>
          </cell>
        </row>
        <row r="245">
          <cell r="E245" t="str">
            <v>X24093852320</v>
          </cell>
          <cell r="F245" t="str">
            <v>ALEXANDRA MARIE PAMINTUAN CRUZ</v>
          </cell>
          <cell r="G245" t="str">
            <v>ST. BERNADETTE, SAN JOSE SUBD, MUNTINLUPA</v>
          </cell>
          <cell r="H245" t="str">
            <v>MUNTINLUPA CITY</v>
          </cell>
          <cell r="I245" t="str">
            <v>PARAÑAQUE</v>
          </cell>
          <cell r="J245"/>
          <cell r="K245"/>
          <cell r="L245" t="str">
            <v>STA. ROSA</v>
          </cell>
          <cell r="M245" t="str">
            <v>FCOMP</v>
          </cell>
          <cell r="N245" t="str">
            <v>Jasper Bastasa</v>
          </cell>
          <cell r="O245">
            <v>222.76070000000001</v>
          </cell>
          <cell r="P245">
            <v>456.21</v>
          </cell>
          <cell r="Q245">
            <v>80</v>
          </cell>
          <cell r="R245" t="str">
            <v>NEW</v>
          </cell>
          <cell r="S245">
            <v>899400.28</v>
          </cell>
          <cell r="T245">
            <v>178653.51</v>
          </cell>
          <cell r="U245"/>
          <cell r="V245">
            <v>0</v>
          </cell>
          <cell r="W245">
            <v>45628.362962962965</v>
          </cell>
          <cell r="X245">
            <v>45635.643055555556</v>
          </cell>
          <cell r="Y245">
            <v>45643</v>
          </cell>
          <cell r="Z245"/>
          <cell r="AA245">
            <v>45825.333333333336</v>
          </cell>
          <cell r="AB245"/>
          <cell r="AC245">
            <v>196.9703703703708</v>
          </cell>
          <cell r="AD245">
            <v>189.69027777777956</v>
          </cell>
          <cell r="AE245">
            <v>-45825.333333333336</v>
          </cell>
          <cell r="AF245">
            <v>45650.39363780959</v>
          </cell>
          <cell r="AG245">
            <v>45660.06848443536</v>
          </cell>
          <cell r="AH245">
            <v>45678.362962962965</v>
          </cell>
          <cell r="AI245">
            <v>5.901869553376919</v>
          </cell>
          <cell r="AJ245">
            <v>-763.75555555555559</v>
          </cell>
          <cell r="AK245">
            <v>32</v>
          </cell>
          <cell r="AL245">
            <v>34</v>
          </cell>
          <cell r="AM245">
            <v>25.030674846625768</v>
          </cell>
          <cell r="AN245">
            <v>31.70552147239264</v>
          </cell>
          <cell r="AO245">
            <v>22.030674846625768</v>
          </cell>
          <cell r="AP245">
            <v>60</v>
          </cell>
          <cell r="AQ245">
            <v>57</v>
          </cell>
          <cell r="AR245">
            <v>52</v>
          </cell>
          <cell r="AS245">
            <v>45885.333333333336</v>
          </cell>
          <cell r="AT245">
            <v>58.666666666664241</v>
          </cell>
          <cell r="AU245"/>
          <cell r="AV245"/>
          <cell r="AW245"/>
          <cell r="AX245"/>
          <cell r="AY245"/>
          <cell r="AZ245"/>
          <cell r="BA245"/>
          <cell r="BB245"/>
          <cell r="BC245" t="str">
            <v>NO COC</v>
          </cell>
          <cell r="BD245"/>
          <cell r="BE245">
            <v>45840.333333333336</v>
          </cell>
          <cell r="BF245" t="e">
            <v>#VALUE!</v>
          </cell>
          <cell r="BG245"/>
          <cell r="BH245"/>
          <cell r="BI245"/>
        </row>
        <row r="246">
          <cell r="E246" t="str">
            <v>X24114645437</v>
          </cell>
          <cell r="F246" t="str">
            <v>SM DEVELOPMENT CORPORATION,</v>
          </cell>
          <cell r="G246" t="str">
            <v>DR. A SANTOS, SAN DIONISIO, PARANAQUE</v>
          </cell>
          <cell r="H246" t="str">
            <v>PARAÑAQUE CITY</v>
          </cell>
          <cell r="I246" t="str">
            <v>PARAÑAQUE</v>
          </cell>
          <cell r="J246" t="str">
            <v>conj. to reloc WO R23208322</v>
          </cell>
          <cell r="K246"/>
          <cell r="L246" t="str">
            <v>VJC</v>
          </cell>
          <cell r="M246" t="str">
            <v>CLOSED-CAN</v>
          </cell>
          <cell r="N246" t="str">
            <v>Jenneth Madrid</v>
          </cell>
          <cell r="O246">
            <v>32.566699999999997</v>
          </cell>
          <cell r="P246" t="e">
            <v>#N/A</v>
          </cell>
          <cell r="Q246">
            <v>0</v>
          </cell>
          <cell r="R246" t="str">
            <v>NEW</v>
          </cell>
          <cell r="S246">
            <v>144072.26</v>
          </cell>
          <cell r="T246">
            <v>26225.13</v>
          </cell>
          <cell r="U246"/>
          <cell r="V246">
            <v>0</v>
          </cell>
          <cell r="W246">
            <v>45628.646527777775</v>
          </cell>
          <cell r="X246">
            <v>45630.427152777775</v>
          </cell>
          <cell r="Y246">
            <v>45643</v>
          </cell>
          <cell r="Z246"/>
          <cell r="AA246" t="str">
            <v>CLOSED-CAN</v>
          </cell>
          <cell r="AB246"/>
          <cell r="AC246" t="e">
            <v>#VALUE!</v>
          </cell>
          <cell r="AD246" t="e">
            <v>#VALUE!</v>
          </cell>
          <cell r="AE246" t="e">
            <v>#VALUE!</v>
          </cell>
          <cell r="AF246" t="e">
            <v>#N/A</v>
          </cell>
          <cell r="AG246" t="e">
            <v>#N/A</v>
          </cell>
          <cell r="AH246">
            <v>45678.646527777775</v>
          </cell>
          <cell r="AI246" t="e">
            <v>#VALUE!</v>
          </cell>
          <cell r="AJ246" t="e">
            <v>#VALUE!</v>
          </cell>
          <cell r="AK246" t="e">
            <v>#N/A</v>
          </cell>
          <cell r="AL246">
            <v>36</v>
          </cell>
          <cell r="AM246" t="e">
            <v>#N/A</v>
          </cell>
          <cell r="AN246" t="e">
            <v>#N/A</v>
          </cell>
          <cell r="AO246" t="e">
            <v>#N/A</v>
          </cell>
          <cell r="AP246">
            <v>60</v>
          </cell>
          <cell r="AQ246">
            <v>57</v>
          </cell>
          <cell r="AR246">
            <v>52</v>
          </cell>
          <cell r="AS246" t="e">
            <v>#VALUE!</v>
          </cell>
          <cell r="AT246" t="str">
            <v/>
          </cell>
          <cell r="AU246"/>
          <cell r="AV246"/>
          <cell r="AW246"/>
          <cell r="AX246"/>
          <cell r="AY246"/>
          <cell r="AZ246"/>
          <cell r="BA246"/>
          <cell r="BB246"/>
          <cell r="BC246"/>
          <cell r="BD246"/>
          <cell r="BE246" t="e">
            <v>#VALUE!</v>
          </cell>
          <cell r="BF246" t="e">
            <v>#VALUE!</v>
          </cell>
          <cell r="BG246"/>
          <cell r="BH246"/>
          <cell r="BI246"/>
        </row>
        <row r="247">
          <cell r="E247" t="str">
            <v>X23124692592</v>
          </cell>
          <cell r="F247" t="str">
            <v>BGST PRIME DEVELOPMENT CORP.</v>
          </cell>
          <cell r="G247" t="str">
            <v>COASTAL RD, SAN DIONISIO, PARANAQUE</v>
          </cell>
          <cell r="H247" t="str">
            <v>PARAÑAQUE CITY</v>
          </cell>
          <cell r="I247" t="str">
            <v>PARAÑAQUE</v>
          </cell>
          <cell r="J247"/>
          <cell r="K247"/>
          <cell r="L247" t="str">
            <v>AVECO</v>
          </cell>
          <cell r="M247" t="str">
            <v>FCOMP</v>
          </cell>
          <cell r="N247" t="str">
            <v>Ronilo Gange Jr.</v>
          </cell>
          <cell r="O247">
            <v>49.339100000000002</v>
          </cell>
          <cell r="P247">
            <v>158.78</v>
          </cell>
          <cell r="Q247">
            <v>1528</v>
          </cell>
          <cell r="R247" t="str">
            <v>NEW</v>
          </cell>
          <cell r="S247">
            <v>760153.47</v>
          </cell>
          <cell r="T247">
            <v>38066.29</v>
          </cell>
          <cell r="U247"/>
          <cell r="V247">
            <v>0</v>
          </cell>
          <cell r="W247">
            <v>45628.647268518522</v>
          </cell>
          <cell r="X247">
            <v>45632.612500000003</v>
          </cell>
          <cell r="Y247">
            <v>45639</v>
          </cell>
          <cell r="Z247"/>
          <cell r="AA247">
            <v>45687</v>
          </cell>
          <cell r="AB247"/>
          <cell r="AC247">
            <v>58.352731481478259</v>
          </cell>
          <cell r="AD247">
            <v>54.38749999999709</v>
          </cell>
          <cell r="AE247">
            <v>-45687</v>
          </cell>
          <cell r="AF247">
            <v>45641.762970997857</v>
          </cell>
          <cell r="AG247">
            <v>45649.060491659016</v>
          </cell>
          <cell r="AH247">
            <v>45678.647268518522</v>
          </cell>
          <cell r="AI247">
            <v>2.7156463497149494</v>
          </cell>
          <cell r="AJ247">
            <v>-761.45</v>
          </cell>
          <cell r="AK247">
            <v>26</v>
          </cell>
          <cell r="AL247">
            <v>20</v>
          </cell>
          <cell r="AM247">
            <v>16.115702479338843</v>
          </cell>
          <cell r="AN247">
            <v>20.41322314049587</v>
          </cell>
          <cell r="AO247">
            <v>13.115702479338843</v>
          </cell>
          <cell r="AP247">
            <v>60</v>
          </cell>
          <cell r="AQ247">
            <v>57</v>
          </cell>
          <cell r="AR247">
            <v>52</v>
          </cell>
          <cell r="AS247">
            <v>45747</v>
          </cell>
          <cell r="AT247">
            <v>197</v>
          </cell>
          <cell r="AU247"/>
          <cell r="AV247"/>
          <cell r="AW247"/>
          <cell r="AX247"/>
          <cell r="AY247"/>
          <cell r="AZ247"/>
          <cell r="BA247"/>
          <cell r="BB247"/>
          <cell r="BC247" t="str">
            <v>NO COC</v>
          </cell>
          <cell r="BD247"/>
          <cell r="BE247">
            <v>45702</v>
          </cell>
          <cell r="BF247" t="e">
            <v>#VALUE!</v>
          </cell>
          <cell r="BG247"/>
          <cell r="BH247"/>
          <cell r="BI247"/>
        </row>
        <row r="248">
          <cell r="E248" t="str">
            <v>X24041187690</v>
          </cell>
          <cell r="F248" t="str">
            <v>CITY GOV'T OF LAS PINAS</v>
          </cell>
          <cell r="G248" t="str">
            <v>S. TOLENTINO, GATCHALIAN SUBD, LAS PINAS CITY</v>
          </cell>
          <cell r="H248" t="str">
            <v>LAS PIÑAS CITY</v>
          </cell>
          <cell r="I248" t="str">
            <v>PARAÑAQUE</v>
          </cell>
          <cell r="J248"/>
          <cell r="K248"/>
          <cell r="L248" t="str">
            <v>POWERHOUSE</v>
          </cell>
          <cell r="M248" t="str">
            <v>FCOMP</v>
          </cell>
          <cell r="N248" t="str">
            <v>Jenneth Madrid</v>
          </cell>
          <cell r="O248">
            <v>38.702399999999997</v>
          </cell>
          <cell r="P248">
            <v>139.91</v>
          </cell>
          <cell r="Q248">
            <v>47</v>
          </cell>
          <cell r="R248" t="str">
            <v>MODIFICATION</v>
          </cell>
          <cell r="S248">
            <v>202593.53</v>
          </cell>
          <cell r="T248">
            <v>31166.05</v>
          </cell>
          <cell r="U248"/>
          <cell r="V248">
            <v>0</v>
          </cell>
          <cell r="W248">
            <v>45628.680405092593</v>
          </cell>
          <cell r="X248">
            <v>45635.645833333336</v>
          </cell>
          <cell r="Y248">
            <v>45637</v>
          </cell>
          <cell r="Z248"/>
          <cell r="AA248">
            <v>45769</v>
          </cell>
          <cell r="AB248"/>
          <cell r="AC248">
            <v>140.31959490740701</v>
          </cell>
          <cell r="AD248">
            <v>133.35416666666424</v>
          </cell>
          <cell r="AE248">
            <v>-45769</v>
          </cell>
          <cell r="AF248">
            <v>45649.887301644318</v>
          </cell>
          <cell r="AG248">
            <v>45659.34247405811</v>
          </cell>
          <cell r="AH248">
            <v>45678.680405092593</v>
          </cell>
          <cell r="AI248">
            <v>4.3475088165756439</v>
          </cell>
          <cell r="AJ248">
            <v>-762.81666666666672</v>
          </cell>
          <cell r="AK248">
            <v>26</v>
          </cell>
          <cell r="AL248">
            <v>36</v>
          </cell>
          <cell r="AM248">
            <v>24.206896551724139</v>
          </cell>
          <cell r="AN248">
            <v>30.662068965517239</v>
          </cell>
          <cell r="AO248">
            <v>21.206896551724139</v>
          </cell>
          <cell r="AP248">
            <v>60</v>
          </cell>
          <cell r="AQ248">
            <v>57</v>
          </cell>
          <cell r="AR248">
            <v>52</v>
          </cell>
          <cell r="AS248">
            <v>45829</v>
          </cell>
          <cell r="AT248">
            <v>115</v>
          </cell>
          <cell r="AU248"/>
          <cell r="AV248"/>
          <cell r="AW248"/>
          <cell r="AX248"/>
          <cell r="AY248"/>
          <cell r="AZ248"/>
          <cell r="BA248"/>
          <cell r="BB248"/>
          <cell r="BC248" t="str">
            <v>NO COC</v>
          </cell>
          <cell r="BD248"/>
          <cell r="BE248">
            <v>45784</v>
          </cell>
          <cell r="BF248" t="e">
            <v>#VALUE!</v>
          </cell>
          <cell r="BG248"/>
          <cell r="BH248"/>
          <cell r="BI248"/>
        </row>
        <row r="249">
          <cell r="E249" t="str">
            <v>X24114420508</v>
          </cell>
          <cell r="F249" t="str">
            <v>HERMINIO VALERIO</v>
          </cell>
          <cell r="G249" t="str">
            <v>BANABA, CAMELLA SPV CENTRAL PH 2, BACOOR</v>
          </cell>
          <cell r="H249" t="str">
            <v>BACOOR CITY</v>
          </cell>
          <cell r="I249" t="str">
            <v>DASMA</v>
          </cell>
          <cell r="J249"/>
          <cell r="K249"/>
          <cell r="L249" t="str">
            <v>AVECO</v>
          </cell>
          <cell r="M249" t="str">
            <v>SCHED</v>
          </cell>
          <cell r="N249" t="str">
            <v>Ronilo Gange Jr.</v>
          </cell>
          <cell r="O249">
            <v>47.653300000000002</v>
          </cell>
          <cell r="P249">
            <v>47.65</v>
          </cell>
          <cell r="Q249">
            <v>4</v>
          </cell>
          <cell r="R249" t="str">
            <v>MODIFICATION</v>
          </cell>
          <cell r="S249">
            <v>227444.85</v>
          </cell>
          <cell r="T249">
            <v>38373.64</v>
          </cell>
          <cell r="U249"/>
          <cell r="V249">
            <v>0</v>
          </cell>
          <cell r="W249">
            <v>45628.683067129627</v>
          </cell>
          <cell r="X249">
            <v>45635.635416666664</v>
          </cell>
          <cell r="Y249">
            <v>45636</v>
          </cell>
          <cell r="Z249"/>
          <cell r="AA249"/>
          <cell r="AB249"/>
          <cell r="AC249">
            <v>-45628.683067129627</v>
          </cell>
          <cell r="AD249">
            <v>-45635.635416666664</v>
          </cell>
          <cell r="AE249">
            <v>0</v>
          </cell>
          <cell r="AF249">
            <v>45647.457260678013</v>
          </cell>
          <cell r="AG249">
            <v>45656.263712290915</v>
          </cell>
          <cell r="AH249">
            <v>45678.683067129627</v>
          </cell>
          <cell r="AI249">
            <v>-1571.6546389789091</v>
          </cell>
          <cell r="AJ249">
            <v>0</v>
          </cell>
          <cell r="AK249">
            <v>20</v>
          </cell>
          <cell r="AL249">
            <v>36</v>
          </cell>
          <cell r="AM249">
            <v>21.774193548387096</v>
          </cell>
          <cell r="AN249">
            <v>27.58064516129032</v>
          </cell>
          <cell r="AO249">
            <v>18.774193548387096</v>
          </cell>
          <cell r="AP249">
            <v>60</v>
          </cell>
          <cell r="AQ249">
            <v>57</v>
          </cell>
          <cell r="AR249">
            <v>52</v>
          </cell>
          <cell r="AS249">
            <v>60</v>
          </cell>
          <cell r="AT249">
            <v>45884</v>
          </cell>
          <cell r="AU249"/>
          <cell r="AV249"/>
          <cell r="AW249"/>
          <cell r="AX249"/>
          <cell r="AY249"/>
          <cell r="AZ249"/>
          <cell r="BA249"/>
          <cell r="BB249"/>
          <cell r="BC249"/>
          <cell r="BD249"/>
          <cell r="BE249">
            <v>15</v>
          </cell>
          <cell r="BF249">
            <v>0</v>
          </cell>
          <cell r="BG249"/>
          <cell r="BH249"/>
          <cell r="BI249"/>
        </row>
        <row r="250">
          <cell r="E250" t="str">
            <v>X24104112560</v>
          </cell>
          <cell r="F250" t="str">
            <v>METRO STONERICH CORPORATION,</v>
          </cell>
          <cell r="G250" t="str">
            <v>INDOCHINA LANE, FILINVEST CORPORATE CITY, MUNTINLUPA</v>
          </cell>
          <cell r="H250" t="str">
            <v>MUNTINLUPA CITY</v>
          </cell>
          <cell r="I250" t="str">
            <v>PARAÑAQUE</v>
          </cell>
          <cell r="J250"/>
          <cell r="K250"/>
          <cell r="L250" t="str">
            <v>VJC</v>
          </cell>
          <cell r="M250" t="str">
            <v>FCOMP</v>
          </cell>
          <cell r="N250" t="str">
            <v>Jenneth Madrid</v>
          </cell>
          <cell r="O250">
            <v>54.72</v>
          </cell>
          <cell r="P250">
            <v>54.72</v>
          </cell>
          <cell r="Q250">
            <v>0</v>
          </cell>
          <cell r="R250" t="str">
            <v>TERMINATION</v>
          </cell>
          <cell r="S250">
            <v>49996.03</v>
          </cell>
          <cell r="T250">
            <v>44193.54</v>
          </cell>
          <cell r="U250"/>
          <cell r="V250">
            <v>0</v>
          </cell>
          <cell r="W250">
            <v>45628.6953587963</v>
          </cell>
          <cell r="X250">
            <v>45635.645138888889</v>
          </cell>
          <cell r="Y250">
            <v>45643</v>
          </cell>
          <cell r="Z250"/>
          <cell r="AA250">
            <v>45692</v>
          </cell>
          <cell r="AB250"/>
          <cell r="AC250">
            <v>63.304641203700157</v>
          </cell>
          <cell r="AD250">
            <v>56.354861111110949</v>
          </cell>
          <cell r="AE250">
            <v>-45692</v>
          </cell>
          <cell r="AF250">
            <v>45648.780860655039</v>
          </cell>
          <cell r="AG250">
            <v>45657.936994484029</v>
          </cell>
          <cell r="AH250">
            <v>45678.6953587963</v>
          </cell>
          <cell r="AI250">
            <v>2.0566362903134472</v>
          </cell>
          <cell r="AJ250">
            <v>-761.5333333333333</v>
          </cell>
          <cell r="AK250">
            <v>23</v>
          </cell>
          <cell r="AL250">
            <v>36</v>
          </cell>
          <cell r="AM250">
            <v>23.085501858736059</v>
          </cell>
          <cell r="AN250">
            <v>29.241635687732341</v>
          </cell>
          <cell r="AO250">
            <v>20.085501858736059</v>
          </cell>
          <cell r="AP250">
            <v>60</v>
          </cell>
          <cell r="AQ250">
            <v>57</v>
          </cell>
          <cell r="AR250">
            <v>52</v>
          </cell>
          <cell r="AS250">
            <v>45752</v>
          </cell>
          <cell r="AT250">
            <v>192</v>
          </cell>
          <cell r="AU250"/>
          <cell r="AV250"/>
          <cell r="AW250"/>
          <cell r="AX250"/>
          <cell r="AY250"/>
          <cell r="AZ250"/>
          <cell r="BA250"/>
          <cell r="BB250"/>
          <cell r="BC250" t="str">
            <v>FOR AUDIT</v>
          </cell>
          <cell r="BD250"/>
          <cell r="BE250">
            <v>45707</v>
          </cell>
          <cell r="BF250">
            <v>2</v>
          </cell>
          <cell r="BG250">
            <v>45692</v>
          </cell>
          <cell r="BH250">
            <v>45709</v>
          </cell>
          <cell r="BI250"/>
        </row>
        <row r="251">
          <cell r="E251" t="str">
            <v>R23806071</v>
          </cell>
          <cell r="F251" t="str">
            <v>EL GRANDE DEVELOPMENT CORPORATION,, HMB</v>
          </cell>
          <cell r="G251" t="str">
            <v>BAGTIKAN, BF EL GRANDE, BACOOR</v>
          </cell>
          <cell r="H251" t="str">
            <v>BACOOR CITY</v>
          </cell>
          <cell r="I251" t="str">
            <v>DASMA</v>
          </cell>
          <cell r="J251"/>
          <cell r="K251"/>
          <cell r="L251" t="str">
            <v>AVECO</v>
          </cell>
          <cell r="M251" t="str">
            <v>SCHED</v>
          </cell>
          <cell r="N251" t="str">
            <v>Ronilo Gange Jr.</v>
          </cell>
          <cell r="O251">
            <v>44.732700000000001</v>
          </cell>
          <cell r="P251">
            <v>120.41</v>
          </cell>
          <cell r="Q251">
            <v>0</v>
          </cell>
          <cell r="R251" t="str">
            <v>RELOC</v>
          </cell>
          <cell r="S251">
            <v>157460.57</v>
          </cell>
          <cell r="T251">
            <v>36022.339999999997</v>
          </cell>
          <cell r="U251"/>
          <cell r="V251">
            <v>0</v>
          </cell>
          <cell r="W251">
            <v>45629.635416666664</v>
          </cell>
          <cell r="X251">
            <v>45636.377083333333</v>
          </cell>
          <cell r="Y251">
            <v>45642</v>
          </cell>
          <cell r="Z251"/>
          <cell r="AA251"/>
          <cell r="AB251"/>
          <cell r="AC251">
            <v>-45629.635416666664</v>
          </cell>
          <cell r="AD251">
            <v>-45636.377083333333</v>
          </cell>
          <cell r="AE251">
            <v>0</v>
          </cell>
          <cell r="AF251">
            <v>45650.842313218389</v>
          </cell>
          <cell r="AG251">
            <v>45660.297485632182</v>
          </cell>
          <cell r="AH251">
            <v>45679.635416666664</v>
          </cell>
          <cell r="AI251">
            <v>-1413.7387041488603</v>
          </cell>
          <cell r="AJ251">
            <v>0</v>
          </cell>
          <cell r="AK251">
            <v>26</v>
          </cell>
          <cell r="AL251">
            <v>36</v>
          </cell>
          <cell r="AM251">
            <v>24.206896551724139</v>
          </cell>
          <cell r="AN251">
            <v>30.662068965517239</v>
          </cell>
          <cell r="AO251">
            <v>21.206896551724139</v>
          </cell>
          <cell r="AP251">
            <v>60</v>
          </cell>
          <cell r="AQ251">
            <v>57</v>
          </cell>
          <cell r="AR251">
            <v>52</v>
          </cell>
          <cell r="AS251">
            <v>60</v>
          </cell>
          <cell r="AT251">
            <v>45884</v>
          </cell>
          <cell r="AU251"/>
          <cell r="AV251"/>
          <cell r="AW251"/>
          <cell r="AX251"/>
          <cell r="AY251"/>
          <cell r="AZ251"/>
          <cell r="BA251"/>
          <cell r="BB251"/>
          <cell r="BC251"/>
          <cell r="BD251"/>
          <cell r="BE251">
            <v>15</v>
          </cell>
          <cell r="BF251">
            <v>0</v>
          </cell>
          <cell r="BG251"/>
          <cell r="BH251"/>
          <cell r="BI251"/>
        </row>
        <row r="252">
          <cell r="E252" t="str">
            <v>X24062164559</v>
          </cell>
          <cell r="F252" t="str">
            <v>EDWARD VINCENT SANTOS DAUIGOY</v>
          </cell>
          <cell r="G252" t="str">
            <v>BLOCK 6, TOP MAN VILLAGE, LAS PINAS CITY</v>
          </cell>
          <cell r="H252" t="str">
            <v>LAS PIÑAS CITY</v>
          </cell>
          <cell r="I252" t="str">
            <v>PARAÑAQUE</v>
          </cell>
          <cell r="J252"/>
          <cell r="K252"/>
          <cell r="L252" t="str">
            <v>AVECO</v>
          </cell>
          <cell r="M252" t="str">
            <v>SCHED</v>
          </cell>
          <cell r="N252" t="str">
            <v>Ronilo Gange Jr.</v>
          </cell>
          <cell r="O252">
            <v>220.036</v>
          </cell>
          <cell r="P252">
            <v>611.45000000000005</v>
          </cell>
          <cell r="Q252">
            <v>25.7</v>
          </cell>
          <cell r="R252" t="str">
            <v>MODIFICATION</v>
          </cell>
          <cell r="S252">
            <v>1029760.65</v>
          </cell>
          <cell r="T252">
            <v>175680.33</v>
          </cell>
          <cell r="U252"/>
          <cell r="V252">
            <v>0</v>
          </cell>
          <cell r="W252">
            <v>45629.664583333331</v>
          </cell>
          <cell r="X252">
            <v>45636.375694444447</v>
          </cell>
          <cell r="Y252">
            <v>45642</v>
          </cell>
          <cell r="Z252"/>
          <cell r="AA252"/>
          <cell r="AB252"/>
          <cell r="AC252">
            <v>-45629.664583333331</v>
          </cell>
          <cell r="AD252">
            <v>-45636.375694444447</v>
          </cell>
          <cell r="AE252">
            <v>0</v>
          </cell>
          <cell r="AF252">
            <v>45654.499634879721</v>
          </cell>
          <cell r="AG252">
            <v>45664.922315292097</v>
          </cell>
          <cell r="AH252">
            <v>45679.664583333331</v>
          </cell>
          <cell r="AI252">
            <v>-1229.4659623842592</v>
          </cell>
          <cell r="AJ252">
            <v>0</v>
          </cell>
          <cell r="AK252">
            <v>40</v>
          </cell>
          <cell r="AL252">
            <v>36</v>
          </cell>
          <cell r="AM252">
            <v>27.835051546391753</v>
          </cell>
          <cell r="AN252">
            <v>35.257731958762882</v>
          </cell>
          <cell r="AO252">
            <v>24.835051546391753</v>
          </cell>
          <cell r="AP252">
            <v>60</v>
          </cell>
          <cell r="AQ252">
            <v>57</v>
          </cell>
          <cell r="AR252">
            <v>52</v>
          </cell>
          <cell r="AS252">
            <v>60</v>
          </cell>
          <cell r="AT252">
            <v>45884</v>
          </cell>
          <cell r="AU252"/>
          <cell r="AV252"/>
          <cell r="AW252"/>
          <cell r="AX252"/>
          <cell r="AY252"/>
          <cell r="AZ252"/>
          <cell r="BA252"/>
          <cell r="BB252"/>
          <cell r="BC252"/>
          <cell r="BD252"/>
          <cell r="BE252">
            <v>15</v>
          </cell>
          <cell r="BF252">
            <v>0</v>
          </cell>
          <cell r="BG252"/>
          <cell r="BH252"/>
          <cell r="BI252"/>
        </row>
        <row r="253">
          <cell r="E253" t="str">
            <v>X24104312412</v>
          </cell>
          <cell r="F253" t="str">
            <v>SEVRANDO OLAES LAPUZ</v>
          </cell>
          <cell r="G253" t="str">
            <v>BLOCK 6, MAGDIWANG SUBD, BACOOR</v>
          </cell>
          <cell r="H253" t="str">
            <v>BACOOR CITY</v>
          </cell>
          <cell r="I253" t="str">
            <v>DASMA</v>
          </cell>
          <cell r="J253"/>
          <cell r="K253"/>
          <cell r="L253" t="str">
            <v>POWERHOUSE</v>
          </cell>
          <cell r="M253" t="str">
            <v>FCOMP</v>
          </cell>
          <cell r="N253" t="str">
            <v>Jenneth Madrid</v>
          </cell>
          <cell r="O253">
            <v>58.043999999999997</v>
          </cell>
          <cell r="P253">
            <v>58.04</v>
          </cell>
          <cell r="Q253">
            <v>73.400000000000006</v>
          </cell>
          <cell r="R253" t="str">
            <v>NEW</v>
          </cell>
          <cell r="S253">
            <v>495870.33</v>
          </cell>
          <cell r="T253">
            <v>46765.49</v>
          </cell>
          <cell r="U253"/>
          <cell r="V253">
            <v>0</v>
          </cell>
          <cell r="W253">
            <v>45630.387499999997</v>
          </cell>
          <cell r="X253">
            <v>45635.644444444442</v>
          </cell>
          <cell r="Y253">
            <v>45643</v>
          </cell>
          <cell r="Z253"/>
          <cell r="AA253">
            <v>45751</v>
          </cell>
          <cell r="AB253"/>
          <cell r="AC253">
            <v>120.61250000000291</v>
          </cell>
          <cell r="AD253">
            <v>115.35555555555766</v>
          </cell>
          <cell r="AE253">
            <v>-45751</v>
          </cell>
          <cell r="AF253">
            <v>45649.687880228135</v>
          </cell>
          <cell r="AG253">
            <v>45658.634648288971</v>
          </cell>
          <cell r="AH253">
            <v>45680.387499999997</v>
          </cell>
          <cell r="AI253">
            <v>4.0564050511509926</v>
          </cell>
          <cell r="AJ253">
            <v>-762.51666666666665</v>
          </cell>
          <cell r="AK253">
            <v>23</v>
          </cell>
          <cell r="AL253">
            <v>34</v>
          </cell>
          <cell r="AM253">
            <v>22.300380228136884</v>
          </cell>
          <cell r="AN253">
            <v>28.247148288973385</v>
          </cell>
          <cell r="AO253">
            <v>19.300380228136884</v>
          </cell>
          <cell r="AP253">
            <v>60</v>
          </cell>
          <cell r="AQ253">
            <v>57</v>
          </cell>
          <cell r="AR253">
            <v>52</v>
          </cell>
          <cell r="AS253">
            <v>45811</v>
          </cell>
          <cell r="AT253">
            <v>133</v>
          </cell>
          <cell r="AU253"/>
          <cell r="AV253"/>
          <cell r="AW253"/>
          <cell r="AX253"/>
          <cell r="AY253"/>
          <cell r="AZ253"/>
          <cell r="BA253"/>
          <cell r="BB253"/>
          <cell r="BC253" t="str">
            <v>NO COC</v>
          </cell>
          <cell r="BD253"/>
          <cell r="BE253">
            <v>45766</v>
          </cell>
          <cell r="BF253" t="e">
            <v>#VALUE!</v>
          </cell>
          <cell r="BG253"/>
          <cell r="BH253"/>
          <cell r="BI253"/>
        </row>
        <row r="254">
          <cell r="E254" t="str">
            <v>X24093767977</v>
          </cell>
          <cell r="F254" t="str">
            <v>BIGBANG REALTY AND DEVELOPMENT CORPORATION</v>
          </cell>
          <cell r="G254" t="str">
            <v>ANIBAN I, ANIBAN I, BACOOR</v>
          </cell>
          <cell r="H254" t="str">
            <v>BACOOR CITY</v>
          </cell>
          <cell r="I254" t="str">
            <v>DASMA</v>
          </cell>
          <cell r="J254"/>
          <cell r="K254"/>
          <cell r="L254" t="str">
            <v>POWERHOUSE</v>
          </cell>
          <cell r="M254" t="str">
            <v>FCOMP</v>
          </cell>
          <cell r="N254" t="str">
            <v>Jenneth Madrid</v>
          </cell>
          <cell r="O254">
            <v>341.17270000000002</v>
          </cell>
          <cell r="P254">
            <v>341.17</v>
          </cell>
          <cell r="Q254">
            <v>624</v>
          </cell>
          <cell r="R254" t="str">
            <v>NEW</v>
          </cell>
          <cell r="S254">
            <v>2236672.58</v>
          </cell>
          <cell r="T254">
            <v>274874.86</v>
          </cell>
          <cell r="U254">
            <v>100960.52</v>
          </cell>
          <cell r="V254">
            <v>0.36729630348879488</v>
          </cell>
          <cell r="W254">
            <v>45630.711805555555</v>
          </cell>
          <cell r="X254">
            <v>45636.37777777778</v>
          </cell>
          <cell r="Y254">
            <v>45643</v>
          </cell>
          <cell r="Z254"/>
          <cell r="AA254">
            <v>45663</v>
          </cell>
          <cell r="AB254"/>
          <cell r="AC254">
            <v>32.288194444445253</v>
          </cell>
          <cell r="AD254">
            <v>26.622222222220444</v>
          </cell>
          <cell r="AE254">
            <v>-45663</v>
          </cell>
          <cell r="AF254">
            <v>45646.260192652328</v>
          </cell>
          <cell r="AG254">
            <v>45654.206429211466</v>
          </cell>
          <cell r="AH254">
            <v>45680.711805555555</v>
          </cell>
          <cell r="AI254">
            <v>1.3055661231884383</v>
          </cell>
          <cell r="AJ254">
            <v>-761.05</v>
          </cell>
          <cell r="AK254">
            <v>30</v>
          </cell>
          <cell r="AL254">
            <v>23</v>
          </cell>
          <cell r="AM254">
            <v>18.548387096774192</v>
          </cell>
          <cell r="AN254">
            <v>23.494623655913976</v>
          </cell>
          <cell r="AO254">
            <v>15.548387096774192</v>
          </cell>
          <cell r="AP254">
            <v>60</v>
          </cell>
          <cell r="AQ254">
            <v>57</v>
          </cell>
          <cell r="AR254">
            <v>52</v>
          </cell>
          <cell r="AS254">
            <v>45723</v>
          </cell>
          <cell r="AT254">
            <v>221</v>
          </cell>
          <cell r="AU254"/>
          <cell r="AV254"/>
          <cell r="AW254"/>
          <cell r="AX254"/>
          <cell r="AY254"/>
          <cell r="AZ254"/>
          <cell r="BA254"/>
          <cell r="BB254"/>
          <cell r="BC254" t="str">
            <v>FOR AUDIT</v>
          </cell>
          <cell r="BD254"/>
          <cell r="BE254">
            <v>45678</v>
          </cell>
          <cell r="BF254">
            <v>63</v>
          </cell>
          <cell r="BG254">
            <v>45664</v>
          </cell>
          <cell r="BH254">
            <v>45741</v>
          </cell>
          <cell r="BI254"/>
        </row>
        <row r="255">
          <cell r="E255" t="str">
            <v>X24083392619</v>
          </cell>
          <cell r="F255" t="str">
            <v>RONILO LANSANG DAVID</v>
          </cell>
          <cell r="G255" t="str">
            <v>LAPU-LAPU, BACLARAN, PARANAQUE</v>
          </cell>
          <cell r="H255" t="str">
            <v>PARAÑAQUE CITY</v>
          </cell>
          <cell r="I255" t="str">
            <v>PARAÑAQUE</v>
          </cell>
          <cell r="J255" t="str">
            <v>completed 1/12/2025</v>
          </cell>
          <cell r="K255"/>
          <cell r="L255" t="str">
            <v>ECOM</v>
          </cell>
          <cell r="M255" t="str">
            <v>FCOMP</v>
          </cell>
          <cell r="N255" t="str">
            <v>Ronilo Gange Jr.</v>
          </cell>
          <cell r="O255">
            <v>144.56</v>
          </cell>
          <cell r="P255">
            <v>145.04</v>
          </cell>
          <cell r="Q255">
            <v>69</v>
          </cell>
          <cell r="R255" t="str">
            <v>NEW</v>
          </cell>
          <cell r="S255">
            <v>655324.42000000004</v>
          </cell>
          <cell r="T255">
            <v>116411.06</v>
          </cell>
          <cell r="U255">
            <v>32061.14</v>
          </cell>
          <cell r="V255">
            <v>0.2754131780949336</v>
          </cell>
          <cell r="W255">
            <v>45630.724999999999</v>
          </cell>
          <cell r="X255">
            <v>45636.378472222219</v>
          </cell>
          <cell r="Y255">
            <v>45643</v>
          </cell>
          <cell r="Z255"/>
          <cell r="AA255">
            <v>45672</v>
          </cell>
          <cell r="AB255"/>
          <cell r="AC255">
            <v>41.275000000001455</v>
          </cell>
          <cell r="AD255">
            <v>35.621527777781012</v>
          </cell>
          <cell r="AE255">
            <v>-45672</v>
          </cell>
          <cell r="AF255">
            <v>45651.070070422531</v>
          </cell>
          <cell r="AG255">
            <v>45660.295422535208</v>
          </cell>
          <cell r="AH255">
            <v>45680.724999999999</v>
          </cell>
          <cell r="AI255">
            <v>1.3260294117647526</v>
          </cell>
          <cell r="AJ255">
            <v>-761.2</v>
          </cell>
          <cell r="AK255">
            <v>26</v>
          </cell>
          <cell r="AL255">
            <v>34</v>
          </cell>
          <cell r="AM255">
            <v>23.345070422535212</v>
          </cell>
          <cell r="AN255">
            <v>29.570422535211268</v>
          </cell>
          <cell r="AO255">
            <v>20.345070422535212</v>
          </cell>
          <cell r="AP255">
            <v>60</v>
          </cell>
          <cell r="AQ255">
            <v>57</v>
          </cell>
          <cell r="AR255">
            <v>52</v>
          </cell>
          <cell r="AS255">
            <v>45732</v>
          </cell>
          <cell r="AT255">
            <v>212</v>
          </cell>
          <cell r="AU255"/>
          <cell r="AV255"/>
          <cell r="AW255"/>
          <cell r="AX255"/>
          <cell r="AY255"/>
          <cell r="AZ255"/>
          <cell r="BA255"/>
          <cell r="BB255"/>
          <cell r="BC255" t="str">
            <v>FOR AUDIT</v>
          </cell>
          <cell r="BD255" t="str">
            <v>PARTIALLY BILLED</v>
          </cell>
          <cell r="BE255">
            <v>45687</v>
          </cell>
          <cell r="BF255">
            <v>-8</v>
          </cell>
          <cell r="BG255">
            <v>45669</v>
          </cell>
          <cell r="BH255">
            <v>45679</v>
          </cell>
          <cell r="BI255"/>
        </row>
        <row r="256">
          <cell r="E256" t="str">
            <v>X24020533373</v>
          </cell>
          <cell r="F256" t="str">
            <v>GRUPPO SACHIN &amp; SACHIN CO.</v>
          </cell>
          <cell r="G256" t="str">
            <v>SAN VICTORES, SEACOM CPD, PARANAQUE</v>
          </cell>
          <cell r="H256" t="str">
            <v>PARAÑAQUE CITY</v>
          </cell>
          <cell r="I256" t="str">
            <v>PARAÑAQUE</v>
          </cell>
          <cell r="J256"/>
          <cell r="K256"/>
          <cell r="L256" t="str">
            <v>VJC</v>
          </cell>
          <cell r="M256" t="str">
            <v>TECO</v>
          </cell>
          <cell r="N256" t="str">
            <v>Jenneth Madrid</v>
          </cell>
          <cell r="O256">
            <v>17.430299999999999</v>
          </cell>
          <cell r="P256">
            <v>21.38</v>
          </cell>
          <cell r="Q256">
            <v>23</v>
          </cell>
          <cell r="R256" t="str">
            <v>NEW</v>
          </cell>
          <cell r="S256">
            <v>178449.2</v>
          </cell>
          <cell r="T256">
            <v>14036.19</v>
          </cell>
          <cell r="U256">
            <v>9864.61</v>
          </cell>
          <cell r="V256">
            <v>0.70279826648114629</v>
          </cell>
          <cell r="W256">
            <v>45630.734027777777</v>
          </cell>
          <cell r="X256">
            <v>45636.375</v>
          </cell>
          <cell r="Y256">
            <v>45643</v>
          </cell>
          <cell r="Z256">
            <v>45668</v>
          </cell>
          <cell r="AA256">
            <v>45668</v>
          </cell>
          <cell r="AB256">
            <v>45797.453472222223</v>
          </cell>
          <cell r="AC256">
            <v>37.265972222223354</v>
          </cell>
          <cell r="AD256">
            <v>31.625</v>
          </cell>
          <cell r="AE256">
            <v>129.45347222222335</v>
          </cell>
          <cell r="AF256">
            <v>45649.508221326163</v>
          </cell>
          <cell r="AG256">
            <v>45658.314672939065</v>
          </cell>
          <cell r="AH256">
            <v>45680.734027777777</v>
          </cell>
          <cell r="AI256">
            <v>1.2836057098765823</v>
          </cell>
          <cell r="AJ256">
            <v>2.1575578703703893</v>
          </cell>
          <cell r="AK256">
            <v>20</v>
          </cell>
          <cell r="AL256">
            <v>36</v>
          </cell>
          <cell r="AM256">
            <v>21.774193548387096</v>
          </cell>
          <cell r="AN256">
            <v>27.58064516129032</v>
          </cell>
          <cell r="AO256">
            <v>18.774193548387096</v>
          </cell>
          <cell r="AP256">
            <v>60</v>
          </cell>
          <cell r="AQ256">
            <v>57</v>
          </cell>
          <cell r="AR256">
            <v>52</v>
          </cell>
          <cell r="AS256">
            <v>45728</v>
          </cell>
          <cell r="AT256">
            <v>216</v>
          </cell>
          <cell r="AU256"/>
          <cell r="AV256"/>
          <cell r="AW256"/>
          <cell r="AX256"/>
          <cell r="AY256"/>
          <cell r="AZ256"/>
          <cell r="BA256"/>
          <cell r="BB256"/>
          <cell r="BC256" t="str">
            <v>PAID</v>
          </cell>
          <cell r="BD256" t="str">
            <v>FULLY BILLED</v>
          </cell>
          <cell r="BE256">
            <v>45683</v>
          </cell>
          <cell r="BF256">
            <v>36</v>
          </cell>
          <cell r="BG256">
            <v>45668</v>
          </cell>
          <cell r="BH256">
            <v>45719</v>
          </cell>
          <cell r="BI256">
            <v>45743</v>
          </cell>
        </row>
        <row r="257">
          <cell r="E257" t="str">
            <v>X24083423327</v>
          </cell>
          <cell r="F257" t="str">
            <v>NATIONAL RESEARCH COUNCIL OF THE PHILIPPINES</v>
          </cell>
          <cell r="G257" t="str">
            <v>GEN. SANTOS, UPPER BICUTAN, TAGUIG CITY</v>
          </cell>
          <cell r="H257" t="str">
            <v>TAGUIG CITY</v>
          </cell>
          <cell r="I257" t="str">
            <v>PARAÑAQUE</v>
          </cell>
          <cell r="J257"/>
          <cell r="K257"/>
          <cell r="L257" t="str">
            <v>VJC</v>
          </cell>
          <cell r="M257" t="str">
            <v>FCOMP</v>
          </cell>
          <cell r="N257" t="str">
            <v>Jenneth Madrid</v>
          </cell>
          <cell r="O257">
            <v>43.93</v>
          </cell>
          <cell r="P257">
            <v>43.93</v>
          </cell>
          <cell r="Q257">
            <v>0</v>
          </cell>
          <cell r="R257" t="str">
            <v>MODIFICATION</v>
          </cell>
          <cell r="S257">
            <v>100355.03</v>
          </cell>
          <cell r="T257">
            <v>35399.870000000003</v>
          </cell>
          <cell r="U257"/>
          <cell r="V257">
            <v>0</v>
          </cell>
          <cell r="W257">
            <v>45631.52847222222</v>
          </cell>
          <cell r="X257">
            <v>45638.448611111111</v>
          </cell>
          <cell r="Y257">
            <v>45643</v>
          </cell>
          <cell r="Z257"/>
          <cell r="AA257">
            <v>45675</v>
          </cell>
          <cell r="AB257"/>
          <cell r="AC257">
            <v>43.471527777779556</v>
          </cell>
          <cell r="AD257">
            <v>36.551388888889051</v>
          </cell>
          <cell r="AE257">
            <v>-45675</v>
          </cell>
          <cell r="AF257">
            <v>45650.302665770607</v>
          </cell>
          <cell r="AG257">
            <v>45659.109117383508</v>
          </cell>
          <cell r="AH257">
            <v>45681.52847222222</v>
          </cell>
          <cell r="AI257">
            <v>1.4973526234568513</v>
          </cell>
          <cell r="AJ257">
            <v>-761.25</v>
          </cell>
          <cell r="AK257">
            <v>20</v>
          </cell>
          <cell r="AL257">
            <v>36</v>
          </cell>
          <cell r="AM257">
            <v>21.774193548387096</v>
          </cell>
          <cell r="AN257">
            <v>27.58064516129032</v>
          </cell>
          <cell r="AO257">
            <v>18.774193548387096</v>
          </cell>
          <cell r="AP257">
            <v>60</v>
          </cell>
          <cell r="AQ257">
            <v>57</v>
          </cell>
          <cell r="AR257">
            <v>52</v>
          </cell>
          <cell r="AS257">
            <v>45735</v>
          </cell>
          <cell r="AT257">
            <v>209</v>
          </cell>
          <cell r="AU257"/>
          <cell r="AV257"/>
          <cell r="AW257"/>
          <cell r="AX257"/>
          <cell r="AY257"/>
          <cell r="AZ257"/>
          <cell r="BA257"/>
          <cell r="BB257"/>
          <cell r="BC257" t="str">
            <v>FOR AUDIT</v>
          </cell>
          <cell r="BD257"/>
          <cell r="BE257">
            <v>45690</v>
          </cell>
          <cell r="BF257">
            <v>78</v>
          </cell>
          <cell r="BG257">
            <v>45675</v>
          </cell>
          <cell r="BH257">
            <v>45768</v>
          </cell>
          <cell r="BI257"/>
        </row>
        <row r="258">
          <cell r="E258" t="str">
            <v>X24114379540</v>
          </cell>
          <cell r="F258" t="str">
            <v>DHAN JERICO MIKE M. DELOS SANTOS</v>
          </cell>
          <cell r="G258" t="str">
            <v>BLOCK 11, VISTA VERDE SOUTH PH I, BACOOR</v>
          </cell>
          <cell r="H258" t="str">
            <v>BACOOR CITY</v>
          </cell>
          <cell r="I258" t="str">
            <v>DASMA</v>
          </cell>
          <cell r="J258"/>
          <cell r="K258"/>
          <cell r="L258" t="str">
            <v>AVECO</v>
          </cell>
          <cell r="M258" t="str">
            <v>TECO</v>
          </cell>
          <cell r="N258" t="str">
            <v>Ronilo Gange Jr.</v>
          </cell>
          <cell r="O258">
            <v>24.133299999999998</v>
          </cell>
          <cell r="P258">
            <v>24.13</v>
          </cell>
          <cell r="Q258">
            <v>48</v>
          </cell>
          <cell r="R258" t="str">
            <v>MODIFICATION</v>
          </cell>
          <cell r="S258">
            <v>207326.18</v>
          </cell>
          <cell r="T258">
            <v>19433.91</v>
          </cell>
          <cell r="U258">
            <v>22138.38</v>
          </cell>
          <cell r="V258">
            <v>1.1391624227960302</v>
          </cell>
          <cell r="W258">
            <v>45631.591666666667</v>
          </cell>
          <cell r="X258">
            <v>45638.412499999999</v>
          </cell>
          <cell r="Y258">
            <v>45643</v>
          </cell>
          <cell r="Z258">
            <v>45696</v>
          </cell>
          <cell r="AA258">
            <v>45696</v>
          </cell>
          <cell r="AB258">
            <v>45875.904861111114</v>
          </cell>
          <cell r="AC258">
            <v>64.408333333332848</v>
          </cell>
          <cell r="AD258">
            <v>57.587500000001455</v>
          </cell>
          <cell r="AE258">
            <v>179.90486111111386</v>
          </cell>
          <cell r="AF258">
            <v>45650.365860215054</v>
          </cell>
          <cell r="AG258">
            <v>45659.172311827955</v>
          </cell>
          <cell r="AH258">
            <v>45681.591666666667</v>
          </cell>
          <cell r="AI258">
            <v>2.2185092592592426</v>
          </cell>
          <cell r="AJ258">
            <v>2.9984143518518978</v>
          </cell>
          <cell r="AK258">
            <v>20</v>
          </cell>
          <cell r="AL258">
            <v>36</v>
          </cell>
          <cell r="AM258">
            <v>21.774193548387096</v>
          </cell>
          <cell r="AN258">
            <v>27.58064516129032</v>
          </cell>
          <cell r="AO258">
            <v>18.774193548387096</v>
          </cell>
          <cell r="AP258">
            <v>60</v>
          </cell>
          <cell r="AQ258">
            <v>57</v>
          </cell>
          <cell r="AR258">
            <v>52</v>
          </cell>
          <cell r="AS258">
            <v>45756</v>
          </cell>
          <cell r="AT258">
            <v>188</v>
          </cell>
          <cell r="AU258"/>
          <cell r="AV258"/>
          <cell r="AW258"/>
          <cell r="AX258"/>
          <cell r="AY258"/>
          <cell r="AZ258"/>
          <cell r="BA258"/>
          <cell r="BB258"/>
          <cell r="BC258" t="str">
            <v>PAID</v>
          </cell>
          <cell r="BD258"/>
          <cell r="BE258">
            <v>45711</v>
          </cell>
          <cell r="BF258">
            <v>-16</v>
          </cell>
          <cell r="BG258">
            <v>45654</v>
          </cell>
          <cell r="BH258">
            <v>45695</v>
          </cell>
          <cell r="BI258">
            <v>45839</v>
          </cell>
        </row>
        <row r="259">
          <cell r="E259" t="str">
            <v>X24093702490</v>
          </cell>
          <cell r="F259" t="str">
            <v>BARANGAY MOLINO VI</v>
          </cell>
          <cell r="G259" t="str">
            <v>EVERLASTING, SOLDIER'S HILLS 4 PH II, BACOOR</v>
          </cell>
          <cell r="H259" t="str">
            <v>BACOOR CITY</v>
          </cell>
          <cell r="I259" t="str">
            <v>DASMA</v>
          </cell>
          <cell r="J259"/>
          <cell r="K259"/>
          <cell r="L259" t="str">
            <v>AVECO</v>
          </cell>
          <cell r="M259" t="str">
            <v>FCOMP</v>
          </cell>
          <cell r="N259" t="str">
            <v>Ronilo Gange Jr.</v>
          </cell>
          <cell r="O259">
            <v>73.844999999999999</v>
          </cell>
          <cell r="P259">
            <v>152.13</v>
          </cell>
          <cell r="Q259">
            <v>20</v>
          </cell>
          <cell r="R259" t="str">
            <v>NEW</v>
          </cell>
          <cell r="S259">
            <v>367358.69</v>
          </cell>
          <cell r="T259">
            <v>59466.29</v>
          </cell>
          <cell r="U259"/>
          <cell r="V259">
            <v>0</v>
          </cell>
          <cell r="W259">
            <v>45631.67291666667</v>
          </cell>
          <cell r="X259">
            <v>45638.413888888892</v>
          </cell>
          <cell r="Y259">
            <v>45642</v>
          </cell>
          <cell r="Z259"/>
          <cell r="AA259">
            <v>45695</v>
          </cell>
          <cell r="AB259"/>
          <cell r="AC259">
            <v>63.327083333329938</v>
          </cell>
          <cell r="AD259">
            <v>56.586111111108039</v>
          </cell>
          <cell r="AE259">
            <v>-45695</v>
          </cell>
          <cell r="AF259">
            <v>45652.879813218395</v>
          </cell>
          <cell r="AG259">
            <v>45662.334985632187</v>
          </cell>
          <cell r="AH259">
            <v>45681.67291666667</v>
          </cell>
          <cell r="AI259">
            <v>1.962057069088214</v>
          </cell>
          <cell r="AJ259">
            <v>-761.58333333333337</v>
          </cell>
          <cell r="AK259">
            <v>26</v>
          </cell>
          <cell r="AL259">
            <v>36</v>
          </cell>
          <cell r="AM259">
            <v>24.206896551724139</v>
          </cell>
          <cell r="AN259">
            <v>30.662068965517239</v>
          </cell>
          <cell r="AO259">
            <v>21.206896551724139</v>
          </cell>
          <cell r="AP259">
            <v>60</v>
          </cell>
          <cell r="AQ259">
            <v>57</v>
          </cell>
          <cell r="AR259">
            <v>52</v>
          </cell>
          <cell r="AS259">
            <v>45755</v>
          </cell>
          <cell r="AT259">
            <v>189</v>
          </cell>
          <cell r="AU259"/>
          <cell r="AV259"/>
          <cell r="AW259"/>
          <cell r="AX259"/>
          <cell r="AY259"/>
          <cell r="AZ259"/>
          <cell r="BA259"/>
          <cell r="BB259"/>
          <cell r="BC259" t="str">
            <v>NO COC</v>
          </cell>
          <cell r="BD259"/>
          <cell r="BE259">
            <v>45710</v>
          </cell>
          <cell r="BF259" t="e">
            <v>#VALUE!</v>
          </cell>
          <cell r="BG259"/>
          <cell r="BH259"/>
          <cell r="BI259"/>
        </row>
        <row r="260">
          <cell r="E260" t="str">
            <v>X24093725089</v>
          </cell>
          <cell r="F260" t="str">
            <v>RUBEN LEYVA TERRADO</v>
          </cell>
          <cell r="G260" t="str">
            <v>PILAR, ST. JOSEPH SUBD, LAS PINAS CITY</v>
          </cell>
          <cell r="H260" t="str">
            <v>LAS PIÑAS CITY</v>
          </cell>
          <cell r="I260" t="str">
            <v>PARAÑAQUE</v>
          </cell>
          <cell r="J260"/>
          <cell r="K260"/>
          <cell r="L260" t="str">
            <v>POWERHOUSE</v>
          </cell>
          <cell r="M260" t="str">
            <v>FCOMP</v>
          </cell>
          <cell r="N260" t="str">
            <v>Jenneth Madrid</v>
          </cell>
          <cell r="O260">
            <v>167.39709999999999</v>
          </cell>
          <cell r="P260">
            <v>167.4</v>
          </cell>
          <cell r="Q260">
            <v>131.5</v>
          </cell>
          <cell r="R260" t="str">
            <v>NEW</v>
          </cell>
          <cell r="S260">
            <v>833252.11</v>
          </cell>
          <cell r="T260">
            <v>134801.60999999999</v>
          </cell>
          <cell r="U260"/>
          <cell r="V260">
            <v>0</v>
          </cell>
          <cell r="W260">
            <v>45632.538888888892</v>
          </cell>
          <cell r="X260">
            <v>45638.45</v>
          </cell>
          <cell r="Y260">
            <v>45643</v>
          </cell>
          <cell r="Z260"/>
          <cell r="AA260">
            <v>45668</v>
          </cell>
          <cell r="AB260"/>
          <cell r="AC260">
            <v>35.461111111108039</v>
          </cell>
          <cell r="AD260">
            <v>29.55000000000291</v>
          </cell>
          <cell r="AE260">
            <v>-45668</v>
          </cell>
          <cell r="AF260">
            <v>45651.984932054358</v>
          </cell>
          <cell r="AG260">
            <v>45660.970543565149</v>
          </cell>
          <cell r="AH260">
            <v>45682.538888888892</v>
          </cell>
          <cell r="AI260">
            <v>1.1848784722221195</v>
          </cell>
          <cell r="AJ260">
            <v>-761.13333333333333</v>
          </cell>
          <cell r="AK260">
            <v>26</v>
          </cell>
          <cell r="AL260">
            <v>32</v>
          </cell>
          <cell r="AM260">
            <v>22.446043165467625</v>
          </cell>
          <cell r="AN260">
            <v>28.431654676258994</v>
          </cell>
          <cell r="AO260">
            <v>19.446043165467625</v>
          </cell>
          <cell r="AP260">
            <v>60</v>
          </cell>
          <cell r="AQ260">
            <v>57</v>
          </cell>
          <cell r="AR260">
            <v>52</v>
          </cell>
          <cell r="AS260">
            <v>45728</v>
          </cell>
          <cell r="AT260">
            <v>216</v>
          </cell>
          <cell r="AU260"/>
          <cell r="AV260"/>
          <cell r="AW260"/>
          <cell r="AX260"/>
          <cell r="AY260"/>
          <cell r="AZ260"/>
          <cell r="BA260"/>
          <cell r="BB260"/>
          <cell r="BC260" t="str">
            <v>NO COC</v>
          </cell>
          <cell r="BD260"/>
          <cell r="BE260">
            <v>45683</v>
          </cell>
          <cell r="BF260" t="e">
            <v>#VALUE!</v>
          </cell>
          <cell r="BG260"/>
          <cell r="BH260"/>
          <cell r="BI260"/>
        </row>
        <row r="261">
          <cell r="E261" t="str">
            <v>X24041001641</v>
          </cell>
          <cell r="F261" t="str">
            <v>FILINVEST LAND, INC.</v>
          </cell>
          <cell r="G261" t="str">
            <v>BLOCK 2, PRINCETON HEIGHTS PH 3, BACOOR</v>
          </cell>
          <cell r="H261" t="str">
            <v>BACOOR CITY</v>
          </cell>
          <cell r="I261" t="str">
            <v>DASMA</v>
          </cell>
          <cell r="J261"/>
          <cell r="K261"/>
          <cell r="L261" t="str">
            <v>AVECO</v>
          </cell>
          <cell r="M261" t="str">
            <v>FCOMP</v>
          </cell>
          <cell r="N261" t="str">
            <v>Ronilo Gange Jr.</v>
          </cell>
          <cell r="O261">
            <v>222.44659999999999</v>
          </cell>
          <cell r="P261">
            <v>611.05999999999995</v>
          </cell>
          <cell r="Q261">
            <v>43.69</v>
          </cell>
          <cell r="R261" t="str">
            <v>NEW</v>
          </cell>
          <cell r="S261">
            <v>1006242.08</v>
          </cell>
          <cell r="T261">
            <v>179131.86</v>
          </cell>
          <cell r="U261"/>
          <cell r="V261">
            <v>0</v>
          </cell>
          <cell r="W261">
            <v>45632.645138888889</v>
          </cell>
          <cell r="X261">
            <v>45638.450694444444</v>
          </cell>
          <cell r="Y261">
            <v>45643</v>
          </cell>
          <cell r="Z261"/>
          <cell r="AA261">
            <v>45808</v>
          </cell>
          <cell r="AB261"/>
          <cell r="AC261">
            <v>175.35486111111095</v>
          </cell>
          <cell r="AD261">
            <v>169.5493055555562</v>
          </cell>
          <cell r="AE261">
            <v>-45808</v>
          </cell>
          <cell r="AF261">
            <v>45657.480190435279</v>
          </cell>
          <cell r="AG261">
            <v>45667.902870847654</v>
          </cell>
          <cell r="AH261">
            <v>45682.645138888889</v>
          </cell>
          <cell r="AI261">
            <v>4.7248393132716</v>
          </cell>
          <cell r="AJ261">
            <v>-763.4666666666667</v>
          </cell>
          <cell r="AK261">
            <v>40</v>
          </cell>
          <cell r="AL261">
            <v>36</v>
          </cell>
          <cell r="AM261">
            <v>27.835051546391753</v>
          </cell>
          <cell r="AN261">
            <v>35.257731958762882</v>
          </cell>
          <cell r="AO261">
            <v>24.835051546391753</v>
          </cell>
          <cell r="AP261">
            <v>60</v>
          </cell>
          <cell r="AQ261">
            <v>57</v>
          </cell>
          <cell r="AR261">
            <v>52</v>
          </cell>
          <cell r="AS261">
            <v>45868</v>
          </cell>
          <cell r="AT261">
            <v>76</v>
          </cell>
          <cell r="AU261"/>
          <cell r="AV261"/>
          <cell r="AW261"/>
          <cell r="AX261"/>
          <cell r="AY261"/>
          <cell r="AZ261"/>
          <cell r="BA261"/>
          <cell r="BB261"/>
          <cell r="BC261" t="str">
            <v>NO COC</v>
          </cell>
          <cell r="BD261"/>
          <cell r="BE261">
            <v>45823</v>
          </cell>
          <cell r="BF261" t="e">
            <v>#VALUE!</v>
          </cell>
          <cell r="BG261"/>
          <cell r="BH261"/>
          <cell r="BI261"/>
        </row>
        <row r="262">
          <cell r="E262" t="str">
            <v>X24062388683</v>
          </cell>
          <cell r="F262" t="str">
            <v>MARC MEDALLA O'CONNOR</v>
          </cell>
          <cell r="G262" t="str">
            <v>ARAGONA, CITADELLA EXEC VILL, LAS PINAS CITY</v>
          </cell>
          <cell r="H262" t="str">
            <v>LAS PIÑAS CITY</v>
          </cell>
          <cell r="I262" t="str">
            <v>PARAÑAQUE</v>
          </cell>
          <cell r="J262"/>
          <cell r="K262"/>
          <cell r="L262" t="str">
            <v>POWERHOUSE</v>
          </cell>
          <cell r="M262" t="str">
            <v>FCOMP</v>
          </cell>
          <cell r="N262" t="str">
            <v>Jenneth Madrid</v>
          </cell>
          <cell r="O262">
            <v>4.2366999999999999</v>
          </cell>
          <cell r="P262">
            <v>342.89</v>
          </cell>
          <cell r="Q262">
            <v>40.1</v>
          </cell>
          <cell r="R262" t="str">
            <v>MODIFICATION</v>
          </cell>
          <cell r="S262">
            <v>63407.7</v>
          </cell>
          <cell r="T262">
            <v>3411.92</v>
          </cell>
          <cell r="U262"/>
          <cell r="V262">
            <v>0</v>
          </cell>
          <cell r="W262">
            <v>45635.630555555559</v>
          </cell>
          <cell r="X262">
            <v>45677.625</v>
          </cell>
          <cell r="Y262">
            <v>45643</v>
          </cell>
          <cell r="Z262"/>
          <cell r="AA262">
            <v>45806.615972222222</v>
          </cell>
          <cell r="AB262"/>
          <cell r="AC262">
            <v>170.98541666666279</v>
          </cell>
          <cell r="AD262">
            <v>128.9909722222219</v>
          </cell>
          <cell r="AE262">
            <v>-45806.615972222222</v>
          </cell>
          <cell r="AF262">
            <v>45658.102253668767</v>
          </cell>
          <cell r="AG262">
            <v>45667.894706498955</v>
          </cell>
          <cell r="AH262">
            <v>45685.630555555559</v>
          </cell>
          <cell r="AI262">
            <v>5.0345706018517378</v>
          </cell>
          <cell r="AJ262">
            <v>-763.44359953703702</v>
          </cell>
          <cell r="AK262">
            <v>30</v>
          </cell>
          <cell r="AL262">
            <v>36</v>
          </cell>
          <cell r="AM262">
            <v>25.471698113207545</v>
          </cell>
          <cell r="AN262">
            <v>32.264150943396224</v>
          </cell>
          <cell r="AO262">
            <v>22.471698113207545</v>
          </cell>
          <cell r="AP262">
            <v>60</v>
          </cell>
          <cell r="AQ262">
            <v>57</v>
          </cell>
          <cell r="AR262">
            <v>52</v>
          </cell>
          <cell r="AS262">
            <v>45866.615972222222</v>
          </cell>
          <cell r="AT262">
            <v>77.384027777778101</v>
          </cell>
          <cell r="AU262" t="str">
            <v>System Error</v>
          </cell>
          <cell r="AV262" t="str">
            <v>Y</v>
          </cell>
          <cell r="AW262" t="str">
            <v>Y</v>
          </cell>
          <cell r="AX262"/>
          <cell r="AY262"/>
          <cell r="AZ262">
            <v>45646</v>
          </cell>
          <cell r="BA262">
            <v>18</v>
          </cell>
          <cell r="BB262">
            <v>45664</v>
          </cell>
          <cell r="BC262" t="str">
            <v>NO COC</v>
          </cell>
          <cell r="BD262"/>
          <cell r="BE262">
            <v>45821.615972222222</v>
          </cell>
          <cell r="BF262" t="e">
            <v>#VALUE!</v>
          </cell>
          <cell r="BG262"/>
          <cell r="BH262"/>
          <cell r="BI262"/>
        </row>
        <row r="263">
          <cell r="E263" t="str">
            <v>X24104277409</v>
          </cell>
          <cell r="F263" t="str">
            <v>COMGLASCO AGUILA GLASS CORP.</v>
          </cell>
          <cell r="G263" t="str">
            <v>MANALAC, BAGONG TANYAG, TAGUIG CITY</v>
          </cell>
          <cell r="H263" t="str">
            <v>TAGUIG CITY</v>
          </cell>
          <cell r="I263" t="str">
            <v>PARAÑAQUE</v>
          </cell>
          <cell r="J263"/>
          <cell r="K263" t="str">
            <v>W/O ISSUE</v>
          </cell>
          <cell r="L263" t="str">
            <v>VJC</v>
          </cell>
          <cell r="M263" t="str">
            <v>FCOMP</v>
          </cell>
          <cell r="N263" t="str">
            <v>Jenneth Madrid</v>
          </cell>
          <cell r="O263">
            <v>60.284599999999998</v>
          </cell>
          <cell r="P263">
            <v>143.57</v>
          </cell>
          <cell r="Q263">
            <v>63</v>
          </cell>
          <cell r="R263" t="str">
            <v>NEW</v>
          </cell>
          <cell r="S263">
            <v>525751.37</v>
          </cell>
          <cell r="T263">
            <v>52572.05</v>
          </cell>
          <cell r="U263"/>
          <cell r="V263">
            <v>0</v>
          </cell>
          <cell r="W263">
            <v>45636.389085648145</v>
          </cell>
          <cell r="X263">
            <v>45642.59652777778</v>
          </cell>
          <cell r="Y263">
            <v>45645</v>
          </cell>
          <cell r="Z263">
            <v>45668</v>
          </cell>
          <cell r="AA263">
            <v>45668</v>
          </cell>
          <cell r="AB263"/>
          <cell r="AC263">
            <v>31.610914351855172</v>
          </cell>
          <cell r="AD263">
            <v>25.403472222220444</v>
          </cell>
          <cell r="AE263">
            <v>-45668</v>
          </cell>
          <cell r="AF263">
            <v>45656.734156070677</v>
          </cell>
          <cell r="AG263">
            <v>45665.959508183354</v>
          </cell>
          <cell r="AH263">
            <v>45686.389085648145</v>
          </cell>
          <cell r="AI263">
            <v>1.0155542619826774</v>
          </cell>
          <cell r="AJ263">
            <v>-761.13333333333333</v>
          </cell>
          <cell r="AK263">
            <v>26</v>
          </cell>
          <cell r="AL263">
            <v>34</v>
          </cell>
          <cell r="AM263">
            <v>23.345070422535212</v>
          </cell>
          <cell r="AN263">
            <v>29.570422535211268</v>
          </cell>
          <cell r="AO263">
            <v>20.345070422535212</v>
          </cell>
          <cell r="AP263">
            <v>60</v>
          </cell>
          <cell r="AQ263">
            <v>57</v>
          </cell>
          <cell r="AR263">
            <v>52</v>
          </cell>
          <cell r="AS263">
            <v>45728</v>
          </cell>
          <cell r="AT263">
            <v>216</v>
          </cell>
          <cell r="AU263"/>
          <cell r="AV263"/>
          <cell r="AW263"/>
          <cell r="AX263"/>
          <cell r="AY263"/>
          <cell r="AZ263"/>
          <cell r="BA263"/>
          <cell r="BB263"/>
          <cell r="BC263" t="str">
            <v>FOR AUDIT</v>
          </cell>
          <cell r="BD263"/>
          <cell r="BE263">
            <v>45683</v>
          </cell>
          <cell r="BF263">
            <v>173</v>
          </cell>
          <cell r="BG263">
            <v>45668</v>
          </cell>
          <cell r="BH263">
            <v>45856</v>
          </cell>
          <cell r="BI263"/>
        </row>
        <row r="264">
          <cell r="E264" t="str">
            <v>X24114628777</v>
          </cell>
          <cell r="F264" t="str">
            <v>HOUSEHOLD DEVELOPMENT CORPORATION</v>
          </cell>
          <cell r="G264" t="str">
            <v>BARCELONA, BRIA FLATS LAS PIÑAS, LAS PINAS CITY</v>
          </cell>
          <cell r="H264" t="str">
            <v>LAS PIÑAS CITY</v>
          </cell>
          <cell r="I264" t="str">
            <v>PARAÑAQUE</v>
          </cell>
          <cell r="J264"/>
          <cell r="K264" t="str">
            <v>W/O ISSUE</v>
          </cell>
          <cell r="L264" t="str">
            <v>AVECO</v>
          </cell>
          <cell r="M264" t="str">
            <v>SCHED</v>
          </cell>
          <cell r="N264" t="str">
            <v>Ronilo Gange Jr.</v>
          </cell>
          <cell r="O264">
            <v>99.840699999999998</v>
          </cell>
          <cell r="P264">
            <v>99.84</v>
          </cell>
          <cell r="Q264">
            <v>0</v>
          </cell>
          <cell r="R264" t="str">
            <v>TERMINATION</v>
          </cell>
          <cell r="S264">
            <v>89332.4</v>
          </cell>
          <cell r="T264">
            <v>80399.210000000006</v>
          </cell>
          <cell r="U264"/>
          <cell r="V264">
            <v>0</v>
          </cell>
          <cell r="W264">
            <v>45636.39166666667</v>
          </cell>
          <cell r="X264">
            <v>45642.595833333333</v>
          </cell>
          <cell r="Y264">
            <v>45643</v>
          </cell>
          <cell r="Z264"/>
          <cell r="AA264"/>
          <cell r="AB264"/>
          <cell r="AC264">
            <v>-45636.39166666667</v>
          </cell>
          <cell r="AD264">
            <v>-45642.595833333333</v>
          </cell>
          <cell r="AE264">
            <v>0</v>
          </cell>
          <cell r="AF264">
            <v>45656.477168525409</v>
          </cell>
          <cell r="AG264">
            <v>45665.633302354399</v>
          </cell>
          <cell r="AH264">
            <v>45686.39166666667</v>
          </cell>
          <cell r="AI264">
            <v>-1482.6315650161032</v>
          </cell>
          <cell r="AJ264">
            <v>0</v>
          </cell>
          <cell r="AK264">
            <v>23</v>
          </cell>
          <cell r="AL264">
            <v>36</v>
          </cell>
          <cell r="AM264">
            <v>23.085501858736059</v>
          </cell>
          <cell r="AN264">
            <v>29.241635687732341</v>
          </cell>
          <cell r="AO264">
            <v>20.085501858736059</v>
          </cell>
          <cell r="AP264">
            <v>60</v>
          </cell>
          <cell r="AQ264">
            <v>57</v>
          </cell>
          <cell r="AR264">
            <v>52</v>
          </cell>
          <cell r="AS264">
            <v>60</v>
          </cell>
          <cell r="AT264">
            <v>45884</v>
          </cell>
          <cell r="AU264"/>
          <cell r="AV264"/>
          <cell r="AW264"/>
          <cell r="AX264"/>
          <cell r="AY264"/>
          <cell r="AZ264"/>
          <cell r="BA264"/>
          <cell r="BB264"/>
          <cell r="BC264"/>
          <cell r="BD264"/>
          <cell r="BE264">
            <v>15</v>
          </cell>
          <cell r="BF264">
            <v>0</v>
          </cell>
          <cell r="BG264"/>
          <cell r="BH264"/>
          <cell r="BI264"/>
        </row>
        <row r="265">
          <cell r="E265" t="str">
            <v>X24114608975</v>
          </cell>
          <cell r="F265" t="str">
            <v>LIGHT RAIL MANILA CORPORATION</v>
          </cell>
          <cell r="G265" t="str">
            <v>NINOY AQUINO, STO. NINO, PARANAQUE</v>
          </cell>
          <cell r="H265" t="str">
            <v>PARAÑAQUE CITY</v>
          </cell>
          <cell r="I265" t="str">
            <v>PARAÑAQUE</v>
          </cell>
          <cell r="J265"/>
          <cell r="K265" t="str">
            <v>W/O ISSUE</v>
          </cell>
          <cell r="L265" t="str">
            <v>VJC</v>
          </cell>
          <cell r="M265" t="str">
            <v>FCOMP</v>
          </cell>
          <cell r="N265" t="str">
            <v>Jayson Ramores</v>
          </cell>
          <cell r="O265">
            <v>41.711100000000002</v>
          </cell>
          <cell r="P265">
            <v>133.03</v>
          </cell>
          <cell r="Q265">
            <v>4999</v>
          </cell>
          <cell r="R265" t="str">
            <v>NEW</v>
          </cell>
          <cell r="S265">
            <v>810419.94</v>
          </cell>
          <cell r="T265">
            <v>33589.199999999997</v>
          </cell>
          <cell r="U265"/>
          <cell r="V265">
            <v>0</v>
          </cell>
          <cell r="W265">
            <v>45636.401655092595</v>
          </cell>
          <cell r="X265">
            <v>45643.629166666666</v>
          </cell>
          <cell r="Y265">
            <v>45643</v>
          </cell>
          <cell r="Z265"/>
          <cell r="AA265">
            <v>45726</v>
          </cell>
          <cell r="AB265"/>
          <cell r="AC265">
            <v>89.59834490740468</v>
          </cell>
          <cell r="AD265">
            <v>82.370833333334303</v>
          </cell>
          <cell r="AE265">
            <v>-45726</v>
          </cell>
          <cell r="AF265">
            <v>45649.517357571931</v>
          </cell>
          <cell r="AG265">
            <v>45656.81487823309</v>
          </cell>
          <cell r="AH265">
            <v>45686.401655092595</v>
          </cell>
          <cell r="AI265">
            <v>4.1697691283830638</v>
          </cell>
          <cell r="AJ265">
            <v>-762.1</v>
          </cell>
          <cell r="AK265">
            <v>26</v>
          </cell>
          <cell r="AL265">
            <v>20</v>
          </cell>
          <cell r="AM265">
            <v>16.115702479338843</v>
          </cell>
          <cell r="AN265">
            <v>20.41322314049587</v>
          </cell>
          <cell r="AO265">
            <v>13.115702479338843</v>
          </cell>
          <cell r="AP265">
            <v>60</v>
          </cell>
          <cell r="AQ265">
            <v>57</v>
          </cell>
          <cell r="AR265">
            <v>52</v>
          </cell>
          <cell r="AS265">
            <v>45786</v>
          </cell>
          <cell r="AT265">
            <v>158</v>
          </cell>
          <cell r="AU265"/>
          <cell r="AV265"/>
          <cell r="AW265"/>
          <cell r="AX265"/>
          <cell r="AY265"/>
          <cell r="AZ265"/>
          <cell r="BA265"/>
          <cell r="BB265"/>
          <cell r="BC265" t="str">
            <v>NO COC</v>
          </cell>
          <cell r="BD265"/>
          <cell r="BE265">
            <v>45741</v>
          </cell>
          <cell r="BF265" t="e">
            <v>#VALUE!</v>
          </cell>
          <cell r="BG265"/>
          <cell r="BH265"/>
          <cell r="BI265"/>
        </row>
        <row r="266">
          <cell r="E266" t="str">
            <v>X24114608824</v>
          </cell>
          <cell r="F266" t="str">
            <v>DITO TELECOMMUNITY CORPORATION</v>
          </cell>
          <cell r="G266" t="str">
            <v>CHAMPACA, STO. NINO, TAGUIG CITY</v>
          </cell>
          <cell r="H266" t="str">
            <v>TAGUIG CITY</v>
          </cell>
          <cell r="I266" t="str">
            <v>PARAÑAQUE</v>
          </cell>
          <cell r="J266" t="str">
            <v>emailed request for drainage diversion last Feb. 7 (no update yet)</v>
          </cell>
          <cell r="K266" t="str">
            <v>W/ ISSUE</v>
          </cell>
          <cell r="L266" t="str">
            <v>VJC</v>
          </cell>
          <cell r="M266" t="str">
            <v>FCOMP</v>
          </cell>
          <cell r="N266" t="str">
            <v>Jenneth Madrid</v>
          </cell>
          <cell r="O266">
            <v>80.927599999999998</v>
          </cell>
          <cell r="P266">
            <v>456.41</v>
          </cell>
          <cell r="Q266">
            <v>31</v>
          </cell>
          <cell r="R266" t="str">
            <v>NEW</v>
          </cell>
          <cell r="S266">
            <v>644480.06999999995</v>
          </cell>
          <cell r="T266">
            <v>65169.08</v>
          </cell>
          <cell r="U266"/>
          <cell r="V266">
            <v>0</v>
          </cell>
          <cell r="W266">
            <v>45636.423587962963</v>
          </cell>
          <cell r="X266">
            <v>45642.595138888886</v>
          </cell>
          <cell r="Y266">
            <v>45642</v>
          </cell>
          <cell r="Z266"/>
          <cell r="AA266">
            <v>45759</v>
          </cell>
          <cell r="AB266"/>
          <cell r="AC266">
            <v>122.57641203703679</v>
          </cell>
          <cell r="AD266">
            <v>116.40486111111386</v>
          </cell>
          <cell r="AE266">
            <v>-45759</v>
          </cell>
          <cell r="AF266">
            <v>45659.447684348503</v>
          </cell>
          <cell r="AG266">
            <v>45669.38744338465</v>
          </cell>
          <cell r="AH266">
            <v>45686.423587962963</v>
          </cell>
          <cell r="AI266">
            <v>3.5325840969007132</v>
          </cell>
          <cell r="AJ266">
            <v>-762.65</v>
          </cell>
          <cell r="AK266">
            <v>32</v>
          </cell>
          <cell r="AL266">
            <v>36</v>
          </cell>
          <cell r="AM266">
            <v>26.024096385542165</v>
          </cell>
          <cell r="AN266">
            <v>32.963855421686745</v>
          </cell>
          <cell r="AO266">
            <v>23.024096385542165</v>
          </cell>
          <cell r="AP266">
            <v>60</v>
          </cell>
          <cell r="AQ266">
            <v>57</v>
          </cell>
          <cell r="AR266">
            <v>52</v>
          </cell>
          <cell r="AS266">
            <v>45819</v>
          </cell>
          <cell r="AT266">
            <v>125</v>
          </cell>
          <cell r="AU266"/>
          <cell r="AV266"/>
          <cell r="AW266"/>
          <cell r="AX266"/>
          <cell r="AY266"/>
          <cell r="AZ266"/>
          <cell r="BA266"/>
          <cell r="BB266"/>
          <cell r="BC266" t="str">
            <v>NO COC</v>
          </cell>
          <cell r="BD266"/>
          <cell r="BE266">
            <v>45774</v>
          </cell>
          <cell r="BF266" t="e">
            <v>#VALUE!</v>
          </cell>
          <cell r="BG266"/>
          <cell r="BH266"/>
          <cell r="BI266"/>
        </row>
        <row r="267">
          <cell r="E267" t="str">
            <v>X24093530616</v>
          </cell>
          <cell r="F267" t="str">
            <v>SPRINGTOWN DEVELOPMENT CORPORATION</v>
          </cell>
          <cell r="G267" t="str">
            <v>SUSANA, TUNASAN, MUNTINLUPA</v>
          </cell>
          <cell r="H267" t="str">
            <v>MUNTINLUPA CITY</v>
          </cell>
          <cell r="I267" t="str">
            <v>PARAÑAQUE</v>
          </cell>
          <cell r="J267" t="str">
            <v>Waiting for RTPI Schedule</v>
          </cell>
          <cell r="K267"/>
          <cell r="L267" t="str">
            <v>CHALLENGER</v>
          </cell>
          <cell r="M267" t="str">
            <v>FCOMP</v>
          </cell>
          <cell r="N267" t="str">
            <v>Isan Carlo Lazaro</v>
          </cell>
          <cell r="O267">
            <v>72.207949999999997</v>
          </cell>
          <cell r="P267">
            <v>72.209999999999994</v>
          </cell>
          <cell r="Q267">
            <v>0</v>
          </cell>
          <cell r="R267" t="str">
            <v>MODIFICATION</v>
          </cell>
          <cell r="S267">
            <v>73744.25</v>
          </cell>
          <cell r="T267">
            <v>58147.16</v>
          </cell>
          <cell r="U267"/>
          <cell r="V267">
            <v>0</v>
          </cell>
          <cell r="W267">
            <v>45636.498761574076</v>
          </cell>
          <cell r="X267">
            <v>45642.597222222219</v>
          </cell>
          <cell r="Y267">
            <v>45643</v>
          </cell>
          <cell r="Z267">
            <v>45802</v>
          </cell>
          <cell r="AA267">
            <v>45772</v>
          </cell>
          <cell r="AB267"/>
          <cell r="AC267">
            <v>135.50123842592438</v>
          </cell>
          <cell r="AD267">
            <v>129.40277777778101</v>
          </cell>
          <cell r="AE267">
            <v>-45772</v>
          </cell>
          <cell r="AF267">
            <v>45656.584263432815</v>
          </cell>
          <cell r="AG267">
            <v>45665.740397261805</v>
          </cell>
          <cell r="AH267">
            <v>45686.498761574076</v>
          </cell>
          <cell r="AI267">
            <v>4.4021537604557555</v>
          </cell>
          <cell r="AJ267">
            <v>-762.86666666666667</v>
          </cell>
          <cell r="AK267">
            <v>23</v>
          </cell>
          <cell r="AL267">
            <v>36</v>
          </cell>
          <cell r="AM267">
            <v>23.085501858736059</v>
          </cell>
          <cell r="AN267">
            <v>29.241635687732341</v>
          </cell>
          <cell r="AO267">
            <v>20.085501858736059</v>
          </cell>
          <cell r="AP267">
            <v>60</v>
          </cell>
          <cell r="AQ267">
            <v>57</v>
          </cell>
          <cell r="AR267">
            <v>52</v>
          </cell>
          <cell r="AS267">
            <v>45832</v>
          </cell>
          <cell r="AT267">
            <v>112</v>
          </cell>
          <cell r="AU267"/>
          <cell r="AV267"/>
          <cell r="AW267"/>
          <cell r="AX267"/>
          <cell r="AY267"/>
          <cell r="AZ267"/>
          <cell r="BA267"/>
          <cell r="BB267"/>
          <cell r="BC267" t="str">
            <v>FOR AUDIT</v>
          </cell>
          <cell r="BD267"/>
          <cell r="BE267">
            <v>45787</v>
          </cell>
          <cell r="BF267">
            <v>5</v>
          </cell>
          <cell r="BG267">
            <v>45772.45</v>
          </cell>
          <cell r="BH267">
            <v>45792</v>
          </cell>
          <cell r="BI267"/>
        </row>
        <row r="268">
          <cell r="E268" t="str">
            <v>X24104064373</v>
          </cell>
          <cell r="F268" t="str">
            <v>MA. CECILIA FLORES MAGAT</v>
          </cell>
          <cell r="G268" t="str">
            <v>MULTINATIONAL, MULTINATIONAL VILL, PARANAQUE</v>
          </cell>
          <cell r="H268" t="str">
            <v>PARAÑAQUE CITY</v>
          </cell>
          <cell r="I268" t="str">
            <v>PARAÑAQUE</v>
          </cell>
          <cell r="J268"/>
          <cell r="K268" t="str">
            <v>W/O ISSUE</v>
          </cell>
          <cell r="L268" t="str">
            <v>POWERHOUSE</v>
          </cell>
          <cell r="M268" t="str">
            <v>FCOMP</v>
          </cell>
          <cell r="N268" t="str">
            <v>Jenneth Madrid</v>
          </cell>
          <cell r="O268">
            <v>52.078499999999998</v>
          </cell>
          <cell r="P268">
            <v>52.08</v>
          </cell>
          <cell r="Q268">
            <v>80</v>
          </cell>
          <cell r="R268" t="str">
            <v>NEW</v>
          </cell>
          <cell r="S268">
            <v>393602.3</v>
          </cell>
          <cell r="T268">
            <v>41961.69</v>
          </cell>
          <cell r="U268"/>
          <cell r="V268">
            <v>0</v>
          </cell>
          <cell r="W268">
            <v>45636.654722222222</v>
          </cell>
          <cell r="X268">
            <v>45642.588888888888</v>
          </cell>
          <cell r="Y268">
            <v>45643</v>
          </cell>
          <cell r="Z268"/>
          <cell r="AA268">
            <v>45733</v>
          </cell>
          <cell r="AB268"/>
          <cell r="AC268">
            <v>96.345277777778392</v>
          </cell>
          <cell r="AD268">
            <v>90.411111111112405</v>
          </cell>
          <cell r="AE268">
            <v>-45733</v>
          </cell>
          <cell r="AF268">
            <v>45655.95510245036</v>
          </cell>
          <cell r="AG268">
            <v>45664.901870511196</v>
          </cell>
          <cell r="AH268">
            <v>45686.654722222222</v>
          </cell>
          <cell r="AI268">
            <v>3.2402567845979173</v>
          </cell>
          <cell r="AJ268">
            <v>-762.2166666666667</v>
          </cell>
          <cell r="AK268">
            <v>23</v>
          </cell>
          <cell r="AL268">
            <v>34</v>
          </cell>
          <cell r="AM268">
            <v>22.300380228136884</v>
          </cell>
          <cell r="AN268">
            <v>28.247148288973385</v>
          </cell>
          <cell r="AO268">
            <v>19.300380228136884</v>
          </cell>
          <cell r="AP268">
            <v>60</v>
          </cell>
          <cell r="AQ268">
            <v>57</v>
          </cell>
          <cell r="AR268">
            <v>52</v>
          </cell>
          <cell r="AS268">
            <v>45793</v>
          </cell>
          <cell r="AT268">
            <v>151</v>
          </cell>
          <cell r="AU268"/>
          <cell r="AV268"/>
          <cell r="AW268"/>
          <cell r="AX268"/>
          <cell r="AY268"/>
          <cell r="AZ268"/>
          <cell r="BA268"/>
          <cell r="BB268"/>
          <cell r="BC268" t="str">
            <v>NO COC</v>
          </cell>
          <cell r="BD268"/>
          <cell r="BE268">
            <v>45748</v>
          </cell>
          <cell r="BF268" t="e">
            <v>#VALUE!</v>
          </cell>
          <cell r="BG268"/>
          <cell r="BH268"/>
          <cell r="BI268"/>
        </row>
        <row r="269">
          <cell r="E269" t="str">
            <v>X24103986359</v>
          </cell>
          <cell r="F269" t="str">
            <v>DITO TELECOMMUNITY CORPORATION</v>
          </cell>
          <cell r="G269" t="str">
            <v>QUEEN OF DIAMOND, QUEEN'S ROW AREA A SUBD, BACOOR</v>
          </cell>
          <cell r="H269" t="str">
            <v>BACOOR CITY</v>
          </cell>
          <cell r="I269" t="str">
            <v>DASMA</v>
          </cell>
          <cell r="J269"/>
          <cell r="K269" t="str">
            <v>W/O ISSUE</v>
          </cell>
          <cell r="L269" t="str">
            <v>POWERHOUSE</v>
          </cell>
          <cell r="M269" t="str">
            <v>FCOMP</v>
          </cell>
          <cell r="N269" t="str">
            <v>Jenneth Madrid</v>
          </cell>
          <cell r="O269">
            <v>288.62920000000003</v>
          </cell>
          <cell r="P269">
            <v>288.63</v>
          </cell>
          <cell r="Q269">
            <v>22</v>
          </cell>
          <cell r="R269" t="str">
            <v>NEW</v>
          </cell>
          <cell r="S269">
            <v>1649653.47</v>
          </cell>
          <cell r="T269">
            <v>231671.38</v>
          </cell>
          <cell r="U269"/>
          <cell r="V269">
            <v>0</v>
          </cell>
          <cell r="W269">
            <v>45636.665752314817</v>
          </cell>
          <cell r="X269">
            <v>45642.594444444447</v>
          </cell>
          <cell r="Y269">
            <v>45643</v>
          </cell>
          <cell r="Z269">
            <v>45681</v>
          </cell>
          <cell r="AA269">
            <v>45687</v>
          </cell>
          <cell r="AB269"/>
          <cell r="AC269">
            <v>50.334247685183072</v>
          </cell>
          <cell r="AD269">
            <v>44.405555555553292</v>
          </cell>
          <cell r="AE269">
            <v>-45687</v>
          </cell>
          <cell r="AF269">
            <v>45658.53417336745</v>
          </cell>
          <cell r="AG269">
            <v>45668.165752314817</v>
          </cell>
          <cell r="AH269">
            <v>45686.665752314817</v>
          </cell>
          <cell r="AI269">
            <v>1.5180169936801242</v>
          </cell>
          <cell r="AJ269">
            <v>-761.45</v>
          </cell>
          <cell r="AK269">
            <v>28</v>
          </cell>
          <cell r="AL269">
            <v>36</v>
          </cell>
          <cell r="AM269">
            <v>24.868421052631579</v>
          </cell>
          <cell r="AN269">
            <v>31.499999999999996</v>
          </cell>
          <cell r="AO269">
            <v>21.868421052631579</v>
          </cell>
          <cell r="AP269">
            <v>60</v>
          </cell>
          <cell r="AQ269">
            <v>57</v>
          </cell>
          <cell r="AR269">
            <v>52</v>
          </cell>
          <cell r="AS269">
            <v>45747</v>
          </cell>
          <cell r="AT269">
            <v>197</v>
          </cell>
          <cell r="AU269"/>
          <cell r="AV269"/>
          <cell r="AW269"/>
          <cell r="AX269"/>
          <cell r="AY269"/>
          <cell r="AZ269"/>
          <cell r="BA269"/>
          <cell r="BB269"/>
          <cell r="BC269" t="str">
            <v>FOR AUDIT</v>
          </cell>
          <cell r="BD269"/>
          <cell r="BE269">
            <v>45702</v>
          </cell>
          <cell r="BF269">
            <v>167</v>
          </cell>
          <cell r="BG269">
            <v>45681</v>
          </cell>
          <cell r="BH269">
            <v>45869</v>
          </cell>
          <cell r="BI269"/>
        </row>
        <row r="270">
          <cell r="E270" t="str">
            <v>X24114379635</v>
          </cell>
          <cell r="F270" t="str">
            <v>CITYLAND DEVELOPMENT CORPORATION</v>
          </cell>
          <cell r="G270" t="str">
            <v>ALABANG-ZAPOTE, ALMANZA I, LAS PINAS CITY</v>
          </cell>
          <cell r="H270" t="str">
            <v>LAS PIÑAS CITY</v>
          </cell>
          <cell r="I270" t="str">
            <v>PARAÑAQUE</v>
          </cell>
          <cell r="J270"/>
          <cell r="K270" t="str">
            <v>W/O ISSUE</v>
          </cell>
          <cell r="L270" t="str">
            <v>POWERHOUSE</v>
          </cell>
          <cell r="M270" t="str">
            <v>FCOMP</v>
          </cell>
          <cell r="N270" t="str">
            <v>Jenneth Madrid</v>
          </cell>
          <cell r="O270">
            <v>29.504999999999999</v>
          </cell>
          <cell r="P270">
            <v>29.51</v>
          </cell>
          <cell r="Q270">
            <v>139</v>
          </cell>
          <cell r="R270" t="str">
            <v>NEW</v>
          </cell>
          <cell r="S270">
            <v>810419.94</v>
          </cell>
          <cell r="T270">
            <v>23759.63</v>
          </cell>
          <cell r="U270"/>
          <cell r="V270">
            <v>0</v>
          </cell>
          <cell r="W270">
            <v>45637.516006944446</v>
          </cell>
          <cell r="X270">
            <v>45644.406944444447</v>
          </cell>
          <cell r="Y270">
            <v>45643</v>
          </cell>
          <cell r="Z270"/>
          <cell r="AA270">
            <v>45677</v>
          </cell>
          <cell r="AB270"/>
          <cell r="AC270">
            <v>39.483993055553583</v>
          </cell>
          <cell r="AD270">
            <v>32.593055555553292</v>
          </cell>
          <cell r="AE270">
            <v>-45677</v>
          </cell>
          <cell r="AF270">
            <v>45654.854989995292</v>
          </cell>
          <cell r="AG270">
            <v>45663.278718808855</v>
          </cell>
          <cell r="AH270">
            <v>45687.516006944446</v>
          </cell>
          <cell r="AI270">
            <v>1.4559722439235383</v>
          </cell>
          <cell r="AJ270">
            <v>-761.2833333333333</v>
          </cell>
          <cell r="AK270">
            <v>20</v>
          </cell>
          <cell r="AL270">
            <v>32</v>
          </cell>
          <cell r="AM270">
            <v>20.33898305084746</v>
          </cell>
          <cell r="AN270">
            <v>25.762711864406779</v>
          </cell>
          <cell r="AO270">
            <v>17.33898305084746</v>
          </cell>
          <cell r="AP270">
            <v>60</v>
          </cell>
          <cell r="AQ270">
            <v>57</v>
          </cell>
          <cell r="AR270">
            <v>52</v>
          </cell>
          <cell r="AS270">
            <v>45737</v>
          </cell>
          <cell r="AT270">
            <v>207</v>
          </cell>
          <cell r="AU270"/>
          <cell r="AV270"/>
          <cell r="AW270"/>
          <cell r="AX270"/>
          <cell r="AY270"/>
          <cell r="AZ270"/>
          <cell r="BA270"/>
          <cell r="BB270"/>
          <cell r="BC270" t="str">
            <v>NO COC</v>
          </cell>
          <cell r="BD270"/>
          <cell r="BE270">
            <v>45692</v>
          </cell>
          <cell r="BF270" t="e">
            <v>#VALUE!</v>
          </cell>
          <cell r="BG270"/>
          <cell r="BH270"/>
          <cell r="BI270"/>
        </row>
        <row r="271">
          <cell r="E271" t="str">
            <v>X24051975891</v>
          </cell>
          <cell r="F271" t="str">
            <v>FANG LIN OASIS CORPORATION</v>
          </cell>
          <cell r="G271" t="str">
            <v>QUIRINO, TAMBO, PARANAQUE</v>
          </cell>
          <cell r="H271" t="str">
            <v>PARAÑAQUE CITY</v>
          </cell>
          <cell r="I271" t="str">
            <v>PARAÑAQUE</v>
          </cell>
          <cell r="J271"/>
          <cell r="K271" t="str">
            <v>W/O ISSUE</v>
          </cell>
          <cell r="L271" t="str">
            <v>ECOM</v>
          </cell>
          <cell r="M271" t="str">
            <v>TECO</v>
          </cell>
          <cell r="N271" t="str">
            <v>Ronilo Gange Jr.</v>
          </cell>
          <cell r="O271">
            <v>144.6317</v>
          </cell>
          <cell r="P271">
            <v>144.63</v>
          </cell>
          <cell r="Q271">
            <v>247</v>
          </cell>
          <cell r="R271" t="str">
            <v>NEW</v>
          </cell>
          <cell r="S271">
            <v>975572.44</v>
          </cell>
          <cell r="T271">
            <v>116492.84</v>
          </cell>
          <cell r="U271">
            <v>56036.869999999995</v>
          </cell>
          <cell r="V271">
            <v>0.48103273986624412</v>
          </cell>
          <cell r="W271">
            <v>45637.557581018518</v>
          </cell>
          <cell r="X271">
            <v>45642.591666666667</v>
          </cell>
          <cell r="Y271">
            <v>45643</v>
          </cell>
          <cell r="Z271">
            <v>45694</v>
          </cell>
          <cell r="AA271">
            <v>45694</v>
          </cell>
          <cell r="AB271">
            <v>45855.866666666669</v>
          </cell>
          <cell r="AC271">
            <v>56.442418981481751</v>
          </cell>
          <cell r="AD271">
            <v>51.408333333332848</v>
          </cell>
          <cell r="AE271">
            <v>161.86666666666861</v>
          </cell>
          <cell r="AF271">
            <v>45656.064933959693</v>
          </cell>
          <cell r="AG271">
            <v>45664.800228077343</v>
          </cell>
          <cell r="AH271">
            <v>45687.557581018518</v>
          </cell>
          <cell r="AI271">
            <v>1.9682484567901328</v>
          </cell>
          <cell r="AJ271">
            <v>2.69777777777781</v>
          </cell>
          <cell r="AK271">
            <v>26</v>
          </cell>
          <cell r="AL271">
            <v>30</v>
          </cell>
          <cell r="AM271">
            <v>21.507352941176471</v>
          </cell>
          <cell r="AN271">
            <v>27.242647058823529</v>
          </cell>
          <cell r="AO271">
            <v>18.507352941176471</v>
          </cell>
          <cell r="AP271">
            <v>60</v>
          </cell>
          <cell r="AQ271">
            <v>57</v>
          </cell>
          <cell r="AR271">
            <v>52</v>
          </cell>
          <cell r="AS271">
            <v>45754</v>
          </cell>
          <cell r="AT271">
            <v>190</v>
          </cell>
          <cell r="AU271"/>
          <cell r="AV271"/>
          <cell r="AW271"/>
          <cell r="AX271"/>
          <cell r="AY271"/>
          <cell r="AZ271"/>
          <cell r="BA271"/>
          <cell r="BB271"/>
          <cell r="BC271" t="str">
            <v>PAID</v>
          </cell>
          <cell r="BD271"/>
          <cell r="BE271">
            <v>45709</v>
          </cell>
          <cell r="BF271">
            <v>14</v>
          </cell>
          <cell r="BG271">
            <v>45694</v>
          </cell>
          <cell r="BH271">
            <v>45723</v>
          </cell>
          <cell r="BI271">
            <v>45820</v>
          </cell>
        </row>
        <row r="272">
          <cell r="E272" t="str">
            <v>X24103956559</v>
          </cell>
          <cell r="F272" t="str">
            <v>LILY REAL ESTATE DEVELOPMENT CORPORATION</v>
          </cell>
          <cell r="G272" t="str">
            <v>QUIRINO, TAMBO, PARANAQUE</v>
          </cell>
          <cell r="H272" t="str">
            <v>PARAÑAQUE CITY</v>
          </cell>
          <cell r="I272" t="str">
            <v>PARAÑAQUE</v>
          </cell>
          <cell r="J272"/>
          <cell r="K272" t="str">
            <v>W/O ISSUE</v>
          </cell>
          <cell r="L272" t="str">
            <v>AVECO</v>
          </cell>
          <cell r="M272" t="str">
            <v>FCOMP</v>
          </cell>
          <cell r="N272" t="str">
            <v>Ronilo Gange Jr.</v>
          </cell>
          <cell r="O272">
            <v>187.60159999999999</v>
          </cell>
          <cell r="P272">
            <v>228.97</v>
          </cell>
          <cell r="Q272">
            <v>395</v>
          </cell>
          <cell r="R272" t="str">
            <v>NEW</v>
          </cell>
          <cell r="S272">
            <v>1391926.53</v>
          </cell>
          <cell r="T272">
            <v>151199.6</v>
          </cell>
          <cell r="U272"/>
          <cell r="V272">
            <v>0</v>
          </cell>
          <cell r="W272">
            <v>45637.558240740742</v>
          </cell>
          <cell r="X272">
            <v>45642.593055555553</v>
          </cell>
          <cell r="Y272">
            <v>45643</v>
          </cell>
          <cell r="Z272">
            <v>45751</v>
          </cell>
          <cell r="AA272">
            <v>45751</v>
          </cell>
          <cell r="AB272"/>
          <cell r="AC272">
            <v>113.44175925925811</v>
          </cell>
          <cell r="AD272">
            <v>108.40694444444671</v>
          </cell>
          <cell r="AE272">
            <v>-45751</v>
          </cell>
          <cell r="AF272">
            <v>45655.558240740742</v>
          </cell>
          <cell r="AG272">
            <v>45664.15824074074</v>
          </cell>
          <cell r="AH272">
            <v>45687.558240740742</v>
          </cell>
          <cell r="AI272">
            <v>4.0514914021163611</v>
          </cell>
          <cell r="AJ272">
            <v>-762.51666666666665</v>
          </cell>
          <cell r="AK272">
            <v>28</v>
          </cell>
          <cell r="AL272">
            <v>28</v>
          </cell>
          <cell r="AM272">
            <v>21</v>
          </cell>
          <cell r="AN272">
            <v>26.6</v>
          </cell>
          <cell r="AO272">
            <v>18</v>
          </cell>
          <cell r="AP272">
            <v>60</v>
          </cell>
          <cell r="AQ272">
            <v>57</v>
          </cell>
          <cell r="AR272">
            <v>52</v>
          </cell>
          <cell r="AS272">
            <v>45811</v>
          </cell>
          <cell r="AT272">
            <v>133</v>
          </cell>
          <cell r="AU272"/>
          <cell r="AV272"/>
          <cell r="AW272"/>
          <cell r="AX272"/>
          <cell r="AY272"/>
          <cell r="AZ272"/>
          <cell r="BA272"/>
          <cell r="BB272"/>
          <cell r="BC272" t="str">
            <v>NO COC</v>
          </cell>
          <cell r="BD272"/>
          <cell r="BE272">
            <v>45766</v>
          </cell>
          <cell r="BF272" t="e">
            <v>#VALUE!</v>
          </cell>
          <cell r="BG272"/>
          <cell r="BH272"/>
          <cell r="BI272"/>
        </row>
        <row r="273">
          <cell r="E273" t="str">
            <v>X24073016208</v>
          </cell>
          <cell r="F273" t="str">
            <v>KISE GAYLE RAMOS TANG</v>
          </cell>
          <cell r="G273" t="str">
            <v>COUNTRY CLUB, AYALA-ALABANG VILL, MUNTINLUPA</v>
          </cell>
          <cell r="H273" t="str">
            <v>MUNTINLUPA CITY</v>
          </cell>
          <cell r="I273" t="str">
            <v>PARAÑAQUE</v>
          </cell>
          <cell r="J273" t="str">
            <v>waiting for schedule</v>
          </cell>
          <cell r="K273" t="str">
            <v>W/O ISSUE</v>
          </cell>
          <cell r="L273" t="str">
            <v>CHALLENGER</v>
          </cell>
          <cell r="M273" t="str">
            <v>TECO</v>
          </cell>
          <cell r="N273" t="str">
            <v>Jemuel Peralta</v>
          </cell>
          <cell r="O273">
            <v>283.27319999999997</v>
          </cell>
          <cell r="P273">
            <v>273.20999999999998</v>
          </cell>
          <cell r="Q273">
            <v>890.5</v>
          </cell>
          <cell r="R273" t="str">
            <v>NEW</v>
          </cell>
          <cell r="S273">
            <v>1564214.32</v>
          </cell>
          <cell r="T273">
            <v>227012.78</v>
          </cell>
          <cell r="U273">
            <v>219336.99</v>
          </cell>
          <cell r="V273">
            <v>0.96618785074567159</v>
          </cell>
          <cell r="W273">
            <v>45637.599039351851</v>
          </cell>
          <cell r="X273">
            <v>45644.411805555559</v>
          </cell>
          <cell r="Y273">
            <v>45643</v>
          </cell>
          <cell r="Z273"/>
          <cell r="AA273">
            <v>45666</v>
          </cell>
          <cell r="AB273">
            <v>45820</v>
          </cell>
          <cell r="AC273">
            <v>28.400960648148612</v>
          </cell>
          <cell r="AD273">
            <v>21.588194444440887</v>
          </cell>
          <cell r="AE273">
            <v>154</v>
          </cell>
          <cell r="AF273">
            <v>45652.825454446189</v>
          </cell>
          <cell r="AG273">
            <v>45660.68583180468</v>
          </cell>
          <cell r="AH273">
            <v>45687.599039351851</v>
          </cell>
          <cell r="AI273">
            <v>1.1686730701489725</v>
          </cell>
          <cell r="AJ273">
            <v>2.5666666666666669</v>
          </cell>
          <cell r="AK273">
            <v>28</v>
          </cell>
          <cell r="AL273">
            <v>23</v>
          </cell>
          <cell r="AM273">
            <v>18.226415094339625</v>
          </cell>
          <cell r="AN273">
            <v>23.086792452830192</v>
          </cell>
          <cell r="AO273">
            <v>15.226415094339625</v>
          </cell>
          <cell r="AP273">
            <v>60</v>
          </cell>
          <cell r="AQ273">
            <v>57</v>
          </cell>
          <cell r="AR273">
            <v>52</v>
          </cell>
          <cell r="AS273">
            <v>45726</v>
          </cell>
          <cell r="AT273">
            <v>218</v>
          </cell>
          <cell r="AU273"/>
          <cell r="AV273"/>
          <cell r="AW273"/>
          <cell r="AX273"/>
          <cell r="AY273"/>
          <cell r="AZ273"/>
          <cell r="BA273"/>
          <cell r="BB273"/>
          <cell r="BC273" t="str">
            <v>PAID</v>
          </cell>
          <cell r="BD273"/>
          <cell r="BE273">
            <v>45681</v>
          </cell>
          <cell r="BF273">
            <v>25</v>
          </cell>
          <cell r="BG273">
            <v>45666</v>
          </cell>
          <cell r="BH273">
            <v>45706</v>
          </cell>
          <cell r="BI273">
            <v>45789</v>
          </cell>
        </row>
        <row r="274">
          <cell r="E274" t="str">
            <v>X24104044893</v>
          </cell>
          <cell r="F274" t="str">
            <v>SONAK HOLDINGS CORPORATION</v>
          </cell>
          <cell r="G274" t="str">
            <v>WEST SERVICE, CUPANG, MUNTINLUPA</v>
          </cell>
          <cell r="H274" t="str">
            <v>MUNTINLUPA CITY</v>
          </cell>
          <cell r="I274" t="str">
            <v>PARAÑAQUE</v>
          </cell>
          <cell r="J274"/>
          <cell r="K274"/>
          <cell r="L274" t="str">
            <v>ECOM</v>
          </cell>
          <cell r="M274" t="str">
            <v>FCOMP</v>
          </cell>
          <cell r="N274" t="str">
            <v>Ronilo Gange Jr.</v>
          </cell>
          <cell r="O274">
            <v>55.05</v>
          </cell>
          <cell r="P274">
            <v>55.05</v>
          </cell>
          <cell r="Q274">
            <v>177</v>
          </cell>
          <cell r="R274" t="str">
            <v>NEW</v>
          </cell>
          <cell r="S274">
            <v>141821.41</v>
          </cell>
          <cell r="T274">
            <v>44330.400000000001</v>
          </cell>
          <cell r="U274">
            <v>4026.35</v>
          </cell>
          <cell r="V274">
            <v>9.0825934347535775E-2</v>
          </cell>
          <cell r="W274">
            <v>45637.603865740741</v>
          </cell>
          <cell r="X274">
            <v>45639.407638888886</v>
          </cell>
          <cell r="Y274">
            <v>45642</v>
          </cell>
          <cell r="Z274">
            <v>45735</v>
          </cell>
          <cell r="AA274">
            <v>45735.393750000003</v>
          </cell>
          <cell r="AB274"/>
          <cell r="AC274">
            <v>97.78988425926218</v>
          </cell>
          <cell r="AD274">
            <v>95.98611111111677</v>
          </cell>
          <cell r="AE274">
            <v>-45735.393750000003</v>
          </cell>
          <cell r="AF274">
            <v>45656.082464962528</v>
          </cell>
          <cell r="AG274">
            <v>45664.810091421677</v>
          </cell>
          <cell r="AH274">
            <v>45687.603865740741</v>
          </cell>
          <cell r="AI274">
            <v>3.4146739476399972</v>
          </cell>
          <cell r="AJ274">
            <v>-762.25656250000009</v>
          </cell>
          <cell r="AK274">
            <v>23</v>
          </cell>
          <cell r="AL274">
            <v>32</v>
          </cell>
          <cell r="AM274">
            <v>21.478599221789885</v>
          </cell>
          <cell r="AN274">
            <v>27.206225680933851</v>
          </cell>
          <cell r="AO274">
            <v>18.478599221789885</v>
          </cell>
          <cell r="AP274">
            <v>60</v>
          </cell>
          <cell r="AQ274">
            <v>57</v>
          </cell>
          <cell r="AR274">
            <v>52</v>
          </cell>
          <cell r="AS274">
            <v>45795.393750000003</v>
          </cell>
          <cell r="AT274">
            <v>148.60624999999709</v>
          </cell>
          <cell r="AU274"/>
          <cell r="AV274"/>
          <cell r="AW274"/>
          <cell r="AX274"/>
          <cell r="AY274"/>
          <cell r="AZ274"/>
          <cell r="BA274"/>
          <cell r="BB274"/>
          <cell r="BC274" t="str">
            <v>FOR AUDIT</v>
          </cell>
          <cell r="BD274" t="str">
            <v>PARTIALLY BILLED</v>
          </cell>
          <cell r="BE274">
            <v>45750.393750000003</v>
          </cell>
          <cell r="BF274">
            <v>40.60624999999709</v>
          </cell>
          <cell r="BG274">
            <v>45734</v>
          </cell>
          <cell r="BH274">
            <v>45791</v>
          </cell>
          <cell r="BI274"/>
        </row>
        <row r="275">
          <cell r="E275" t="str">
            <v>X23104201686</v>
          </cell>
          <cell r="F275" t="str">
            <v>MINGHAI SU</v>
          </cell>
          <cell r="G275" t="str">
            <v>MATTHEW, MULTINATIONAL VILL, PARANAQUE</v>
          </cell>
          <cell r="H275" t="str">
            <v>PARAÑAQUE CITY</v>
          </cell>
          <cell r="I275" t="str">
            <v>PARAÑAQUE</v>
          </cell>
          <cell r="J275" t="str">
            <v>waiting for schedule</v>
          </cell>
          <cell r="K275" t="str">
            <v>W/O ISSUE</v>
          </cell>
          <cell r="L275" t="str">
            <v>CHALLENGER</v>
          </cell>
          <cell r="M275" t="str">
            <v>FCOMP</v>
          </cell>
          <cell r="N275" t="str">
            <v>Isan Carlo Lazaro</v>
          </cell>
          <cell r="O275">
            <v>52.731000000000002</v>
          </cell>
          <cell r="P275">
            <v>52.73</v>
          </cell>
          <cell r="Q275">
            <v>63</v>
          </cell>
          <cell r="R275" t="str">
            <v>NEW</v>
          </cell>
          <cell r="S275">
            <v>428089.39</v>
          </cell>
          <cell r="T275">
            <v>42462.879999999997</v>
          </cell>
          <cell r="U275"/>
          <cell r="V275">
            <v>0</v>
          </cell>
          <cell r="W275">
            <v>45637.652604166666</v>
          </cell>
          <cell r="X275">
            <v>45642.59097222222</v>
          </cell>
          <cell r="Y275">
            <v>45643</v>
          </cell>
          <cell r="Z275"/>
          <cell r="AA275">
            <v>45712</v>
          </cell>
          <cell r="AB275"/>
          <cell r="AC275">
            <v>74.347395833334303</v>
          </cell>
          <cell r="AD275">
            <v>69.409027777779556</v>
          </cell>
          <cell r="AE275">
            <v>-45712</v>
          </cell>
          <cell r="AF275">
            <v>45656.952984394804</v>
          </cell>
          <cell r="AG275">
            <v>45665.89975245564</v>
          </cell>
          <cell r="AH275">
            <v>45687.652604166666</v>
          </cell>
          <cell r="AI275">
            <v>2.500430320225949</v>
          </cell>
          <cell r="AJ275">
            <v>-761.86666666666667</v>
          </cell>
          <cell r="AK275">
            <v>23</v>
          </cell>
          <cell r="AL275">
            <v>34</v>
          </cell>
          <cell r="AM275">
            <v>22.300380228136884</v>
          </cell>
          <cell r="AN275">
            <v>28.247148288973385</v>
          </cell>
          <cell r="AO275">
            <v>19.300380228136884</v>
          </cell>
          <cell r="AP275">
            <v>60</v>
          </cell>
          <cell r="AQ275">
            <v>57</v>
          </cell>
          <cell r="AR275">
            <v>52</v>
          </cell>
          <cell r="AS275">
            <v>45772</v>
          </cell>
          <cell r="AT275">
            <v>172</v>
          </cell>
          <cell r="AU275"/>
          <cell r="AV275"/>
          <cell r="AW275"/>
          <cell r="AX275"/>
          <cell r="AY275"/>
          <cell r="AZ275"/>
          <cell r="BA275"/>
          <cell r="BB275"/>
          <cell r="BC275" t="str">
            <v>ON GOING MAT RETURN</v>
          </cell>
          <cell r="BD275"/>
          <cell r="BE275">
            <v>45727</v>
          </cell>
          <cell r="BF275">
            <v>2</v>
          </cell>
          <cell r="BG275">
            <v>45712</v>
          </cell>
          <cell r="BH275">
            <v>45729</v>
          </cell>
          <cell r="BI275">
            <v>45741</v>
          </cell>
        </row>
        <row r="276">
          <cell r="E276" t="str">
            <v>X24051797098</v>
          </cell>
          <cell r="F276" t="str">
            <v>ERIC CHAN KE</v>
          </cell>
          <cell r="G276" t="str">
            <v>MASBATE LOOP, MARINA SUBD, PARANAQUE</v>
          </cell>
          <cell r="H276" t="str">
            <v>PARAÑAQUE CITY</v>
          </cell>
          <cell r="I276" t="str">
            <v>PARAÑAQUE</v>
          </cell>
          <cell r="J276"/>
          <cell r="K276" t="str">
            <v>W/O ISSUE</v>
          </cell>
          <cell r="L276" t="str">
            <v>AVECO</v>
          </cell>
          <cell r="M276" t="str">
            <v>FCOMP</v>
          </cell>
          <cell r="N276" t="str">
            <v>Ronilo Gange Jr.</v>
          </cell>
          <cell r="O276">
            <v>64.906999999999996</v>
          </cell>
          <cell r="P276">
            <v>152.37</v>
          </cell>
          <cell r="Q276">
            <v>117</v>
          </cell>
          <cell r="R276" t="str">
            <v>MODIFICATION</v>
          </cell>
          <cell r="S276">
            <v>410179.91</v>
          </cell>
          <cell r="T276">
            <v>51914.54</v>
          </cell>
          <cell r="U276"/>
          <cell r="V276">
            <v>0</v>
          </cell>
          <cell r="W276">
            <v>45637.652916666666</v>
          </cell>
          <cell r="X276">
            <v>45642.590277777781</v>
          </cell>
          <cell r="Y276">
            <v>45643</v>
          </cell>
          <cell r="Z276"/>
          <cell r="AA276">
            <v>45799</v>
          </cell>
          <cell r="AB276"/>
          <cell r="AC276">
            <v>161.34708333333401</v>
          </cell>
          <cell r="AD276">
            <v>156.40972222221899</v>
          </cell>
          <cell r="AE276">
            <v>-45799</v>
          </cell>
          <cell r="AF276">
            <v>45657.098959832132</v>
          </cell>
          <cell r="AG276">
            <v>45666.084571342923</v>
          </cell>
          <cell r="AH276">
            <v>45687.652916666666</v>
          </cell>
          <cell r="AI276">
            <v>5.3911645633013041</v>
          </cell>
          <cell r="AJ276">
            <v>-763.31666666666672</v>
          </cell>
          <cell r="AK276">
            <v>26</v>
          </cell>
          <cell r="AL276">
            <v>32</v>
          </cell>
          <cell r="AM276">
            <v>22.446043165467625</v>
          </cell>
          <cell r="AN276">
            <v>28.431654676258994</v>
          </cell>
          <cell r="AO276">
            <v>19.446043165467625</v>
          </cell>
          <cell r="AP276">
            <v>60</v>
          </cell>
          <cell r="AQ276">
            <v>57</v>
          </cell>
          <cell r="AR276">
            <v>52</v>
          </cell>
          <cell r="AS276">
            <v>45859</v>
          </cell>
          <cell r="AT276">
            <v>85</v>
          </cell>
          <cell r="AU276"/>
          <cell r="AV276"/>
          <cell r="AW276"/>
          <cell r="AX276"/>
          <cell r="AY276"/>
          <cell r="AZ276"/>
          <cell r="BA276"/>
          <cell r="BB276"/>
          <cell r="BC276" t="str">
            <v>NO COC</v>
          </cell>
          <cell r="BD276"/>
          <cell r="BE276">
            <v>45814</v>
          </cell>
          <cell r="BF276" t="e">
            <v>#VALUE!</v>
          </cell>
          <cell r="BG276"/>
          <cell r="BH276"/>
          <cell r="BI276"/>
        </row>
        <row r="277">
          <cell r="E277" t="str">
            <v>X24114498829</v>
          </cell>
          <cell r="F277" t="str">
            <v>VILLA LIGHT NEIGHBORHOOD ASSOCIATION INC.</v>
          </cell>
          <cell r="G277" t="str">
            <v>BLOCK 10, VILLA LIGHT SUBD, TAGUIG CITY</v>
          </cell>
          <cell r="H277" t="str">
            <v>TAGUIG CITY</v>
          </cell>
          <cell r="I277" t="str">
            <v>PARAÑAQUE</v>
          </cell>
          <cell r="J277"/>
          <cell r="K277" t="str">
            <v>W/O ISSUE</v>
          </cell>
          <cell r="L277" t="str">
            <v>VJC</v>
          </cell>
          <cell r="M277" t="str">
            <v>CLOSED-CAN</v>
          </cell>
          <cell r="N277" t="str">
            <v>Jenneth Madrid</v>
          </cell>
          <cell r="O277">
            <v>394.32159999999999</v>
          </cell>
          <cell r="P277" t="e">
            <v>#N/A</v>
          </cell>
          <cell r="Q277">
            <v>225</v>
          </cell>
          <cell r="R277" t="str">
            <v>NEW</v>
          </cell>
          <cell r="S277">
            <v>2711379.35</v>
          </cell>
          <cell r="T277">
            <v>317538.48</v>
          </cell>
          <cell r="U277"/>
          <cell r="V277">
            <v>0</v>
          </cell>
          <cell r="W277">
            <v>45637.668449074074</v>
          </cell>
          <cell r="X277">
            <v>45644.40902777778</v>
          </cell>
          <cell r="Y277">
            <v>45643</v>
          </cell>
          <cell r="Z277"/>
          <cell r="AA277" t="str">
            <v>CLOSED-CAN</v>
          </cell>
          <cell r="AB277"/>
          <cell r="AC277" t="e">
            <v>#VALUE!</v>
          </cell>
          <cell r="AD277" t="e">
            <v>#VALUE!</v>
          </cell>
          <cell r="AE277" t="e">
            <v>#VALUE!</v>
          </cell>
          <cell r="AF277" t="e">
            <v>#N/A</v>
          </cell>
          <cell r="AG277" t="e">
            <v>#N/A</v>
          </cell>
          <cell r="AH277">
            <v>45687.668449074074</v>
          </cell>
          <cell r="AI277" t="e">
            <v>#VALUE!</v>
          </cell>
          <cell r="AJ277" t="e">
            <v>#VALUE!</v>
          </cell>
          <cell r="AK277" t="e">
            <v>#N/A</v>
          </cell>
          <cell r="AL277">
            <v>30</v>
          </cell>
          <cell r="AM277" t="e">
            <v>#N/A</v>
          </cell>
          <cell r="AN277" t="e">
            <v>#N/A</v>
          </cell>
          <cell r="AO277" t="e">
            <v>#N/A</v>
          </cell>
          <cell r="AP277">
            <v>60</v>
          </cell>
          <cell r="AQ277">
            <v>57</v>
          </cell>
          <cell r="AR277">
            <v>52</v>
          </cell>
          <cell r="AS277" t="e">
            <v>#VALUE!</v>
          </cell>
          <cell r="AT277" t="str">
            <v/>
          </cell>
          <cell r="AU277"/>
          <cell r="AV277"/>
          <cell r="AW277"/>
          <cell r="AX277"/>
          <cell r="AY277"/>
          <cell r="AZ277"/>
          <cell r="BA277"/>
          <cell r="BB277"/>
          <cell r="BC277"/>
          <cell r="BD277"/>
          <cell r="BE277" t="e">
            <v>#VALUE!</v>
          </cell>
          <cell r="BF277" t="e">
            <v>#VALUE!</v>
          </cell>
          <cell r="BG277"/>
          <cell r="BH277"/>
          <cell r="BI277"/>
        </row>
        <row r="278">
          <cell r="E278" t="str">
            <v>X24093717312</v>
          </cell>
          <cell r="F278" t="str">
            <v>MARIA PERLA G DATINGALING</v>
          </cell>
          <cell r="G278" t="str">
            <v>J. DIAZ, KATARUNGAN VILLAGE, MUNTINLUPA</v>
          </cell>
          <cell r="H278" t="str">
            <v>MUNTINLUPA CITY</v>
          </cell>
          <cell r="I278" t="str">
            <v>PARAÑAQUE</v>
          </cell>
          <cell r="J278" t="str">
            <v>For schedule of digging</v>
          </cell>
          <cell r="K278"/>
          <cell r="L278" t="str">
            <v>CHALLENGER</v>
          </cell>
          <cell r="M278" t="str">
            <v>FCOMP</v>
          </cell>
          <cell r="N278" t="str">
            <v>Isan Carlo Lazaro</v>
          </cell>
          <cell r="O278">
            <v>222.63659999999999</v>
          </cell>
          <cell r="P278">
            <v>222.64</v>
          </cell>
          <cell r="Q278">
            <v>20</v>
          </cell>
          <cell r="R278" t="str">
            <v>MODIFICATION</v>
          </cell>
          <cell r="S278">
            <v>693321.27</v>
          </cell>
          <cell r="T278">
            <v>179284.96</v>
          </cell>
          <cell r="U278"/>
          <cell r="V278">
            <v>0</v>
          </cell>
          <cell r="W278">
            <v>45637.710196759261</v>
          </cell>
          <cell r="X278">
            <v>45644.404861111114</v>
          </cell>
          <cell r="Y278">
            <v>45643</v>
          </cell>
          <cell r="Z278"/>
          <cell r="AA278">
            <v>45817</v>
          </cell>
          <cell r="AB278"/>
          <cell r="AC278">
            <v>179.28980324073927</v>
          </cell>
          <cell r="AD278">
            <v>172.59513888888614</v>
          </cell>
          <cell r="AE278">
            <v>-45817</v>
          </cell>
          <cell r="AF278">
            <v>45659.578617811894</v>
          </cell>
          <cell r="AG278">
            <v>45669.210196759261</v>
          </cell>
          <cell r="AH278">
            <v>45687.710196759261</v>
          </cell>
          <cell r="AI278">
            <v>5.4071527961492798</v>
          </cell>
          <cell r="AJ278">
            <v>-763.61666666666667</v>
          </cell>
          <cell r="AK278">
            <v>28</v>
          </cell>
          <cell r="AL278">
            <v>36</v>
          </cell>
          <cell r="AM278">
            <v>24.868421052631579</v>
          </cell>
          <cell r="AN278">
            <v>31.499999999999996</v>
          </cell>
          <cell r="AO278">
            <v>21.868421052631579</v>
          </cell>
          <cell r="AP278">
            <v>60</v>
          </cell>
          <cell r="AQ278">
            <v>57</v>
          </cell>
          <cell r="AR278">
            <v>52</v>
          </cell>
          <cell r="AS278">
            <v>45877</v>
          </cell>
          <cell r="AT278">
            <v>67</v>
          </cell>
          <cell r="AU278"/>
          <cell r="AV278"/>
          <cell r="AW278"/>
          <cell r="AX278"/>
          <cell r="AY278"/>
          <cell r="AZ278"/>
          <cell r="BA278"/>
          <cell r="BB278"/>
          <cell r="BC278" t="str">
            <v>NO COC</v>
          </cell>
          <cell r="BD278"/>
          <cell r="BE278">
            <v>45832</v>
          </cell>
          <cell r="BF278" t="e">
            <v>#VALUE!</v>
          </cell>
          <cell r="BG278"/>
          <cell r="BH278"/>
          <cell r="BI278"/>
        </row>
        <row r="279">
          <cell r="E279" t="str">
            <v>X24072720259</v>
          </cell>
          <cell r="F279" t="str">
            <v>RAMON GALVEZ VIZMONTE</v>
          </cell>
          <cell r="G279" t="str">
            <v>MAMBOG IV, BACOOR</v>
          </cell>
          <cell r="H279" t="str">
            <v>BACOOR CITY</v>
          </cell>
          <cell r="I279" t="str">
            <v>DASMA</v>
          </cell>
          <cell r="J279"/>
          <cell r="K279" t="str">
            <v xml:space="preserve">For Force Fcomp </v>
          </cell>
          <cell r="L279" t="str">
            <v>AVECO</v>
          </cell>
          <cell r="M279" t="str">
            <v>TECO</v>
          </cell>
          <cell r="N279" t="str">
            <v>Ronilo Gange Jr.</v>
          </cell>
          <cell r="O279">
            <v>27.452799999999996</v>
          </cell>
          <cell r="P279">
            <v>59.46</v>
          </cell>
          <cell r="Q279">
            <v>196</v>
          </cell>
          <cell r="R279" t="str">
            <v>NEW</v>
          </cell>
          <cell r="S279">
            <v>647847.98</v>
          </cell>
          <cell r="T279">
            <v>41915.619999999995</v>
          </cell>
          <cell r="U279">
            <v>50099.08</v>
          </cell>
          <cell r="V279">
            <v>1.1952365251903707</v>
          </cell>
          <cell r="W279">
            <v>45638</v>
          </cell>
          <cell r="X279">
            <v>45659.518055555556</v>
          </cell>
          <cell r="Y279">
            <v>45645</v>
          </cell>
          <cell r="Z279">
            <v>45671</v>
          </cell>
          <cell r="AA279">
            <v>45671</v>
          </cell>
          <cell r="AB279">
            <v>45853</v>
          </cell>
          <cell r="AC279">
            <v>33</v>
          </cell>
          <cell r="AD279">
            <v>11.481944444443798</v>
          </cell>
          <cell r="AE279">
            <v>182</v>
          </cell>
          <cell r="AF279">
            <v>45656.478599221788</v>
          </cell>
          <cell r="AG279">
            <v>45665.206225680937</v>
          </cell>
          <cell r="AH279">
            <v>45688</v>
          </cell>
          <cell r="AI279">
            <v>1.1523097826086954</v>
          </cell>
          <cell r="AJ279">
            <v>3.0333333333333332</v>
          </cell>
          <cell r="AK279">
            <v>23</v>
          </cell>
          <cell r="AL279">
            <v>32</v>
          </cell>
          <cell r="AM279">
            <v>21.478599221789885</v>
          </cell>
          <cell r="AN279">
            <v>27.206225680933851</v>
          </cell>
          <cell r="AO279">
            <v>18.478599221789885</v>
          </cell>
          <cell r="AP279">
            <v>60</v>
          </cell>
          <cell r="AQ279">
            <v>57</v>
          </cell>
          <cell r="AR279">
            <v>52</v>
          </cell>
          <cell r="AS279">
            <v>45731</v>
          </cell>
          <cell r="AT279">
            <v>213</v>
          </cell>
          <cell r="AU279"/>
          <cell r="AV279"/>
          <cell r="AW279"/>
          <cell r="AX279"/>
          <cell r="AY279"/>
          <cell r="AZ279"/>
          <cell r="BA279"/>
          <cell r="BB279"/>
          <cell r="BC279" t="str">
            <v>PAID</v>
          </cell>
          <cell r="BD279"/>
          <cell r="BE279">
            <v>45686</v>
          </cell>
          <cell r="BF279">
            <v>-6</v>
          </cell>
          <cell r="BG279">
            <v>45674</v>
          </cell>
          <cell r="BH279">
            <v>45680</v>
          </cell>
          <cell r="BI279">
            <v>45831</v>
          </cell>
        </row>
        <row r="280">
          <cell r="E280" t="str">
            <v>X24062437670</v>
          </cell>
          <cell r="F280" t="str">
            <v>DITO TELECOMMUNITY CORPORATION</v>
          </cell>
          <cell r="G280" t="str">
            <v>BETTERLIVING SUBD ANNEX 45, PARANAQUE</v>
          </cell>
          <cell r="H280" t="str">
            <v>PARAÑAQUE CITY</v>
          </cell>
          <cell r="I280" t="str">
            <v>PARAÑAQUE</v>
          </cell>
          <cell r="J280" t="str">
            <v>NEW HOA Members refused the energization of the tower</v>
          </cell>
          <cell r="K280"/>
          <cell r="L280" t="str">
            <v>POWERHOUSE</v>
          </cell>
          <cell r="M280" t="str">
            <v>PCAN3</v>
          </cell>
          <cell r="N280" t="str">
            <v>Isan Carlo Lazaro</v>
          </cell>
          <cell r="O280">
            <v>134.78100000000001</v>
          </cell>
          <cell r="P280" t="e">
            <v>#N/A</v>
          </cell>
          <cell r="Q280">
            <v>22</v>
          </cell>
          <cell r="R280" t="str">
            <v>NEW</v>
          </cell>
          <cell r="S280">
            <v>567073.31999999995</v>
          </cell>
          <cell r="T280">
            <v>108536.04</v>
          </cell>
          <cell r="U280"/>
          <cell r="V280">
            <v>0</v>
          </cell>
          <cell r="W280">
            <v>45639</v>
          </cell>
          <cell r="X280">
            <v>45646.547222222223</v>
          </cell>
          <cell r="Y280">
            <v>45645</v>
          </cell>
          <cell r="Z280"/>
          <cell r="AA280"/>
          <cell r="AB280"/>
          <cell r="AC280">
            <v>-45639</v>
          </cell>
          <cell r="AD280">
            <v>-45646.547222222223</v>
          </cell>
          <cell r="AE280">
            <v>0</v>
          </cell>
          <cell r="AF280" t="e">
            <v>#N/A</v>
          </cell>
          <cell r="AG280" t="e">
            <v>#N/A</v>
          </cell>
          <cell r="AH280">
            <v>45689</v>
          </cell>
          <cell r="AI280" t="e">
            <v>#N/A</v>
          </cell>
          <cell r="AJ280">
            <v>0</v>
          </cell>
          <cell r="AK280" t="e">
            <v>#N/A</v>
          </cell>
          <cell r="AL280">
            <v>36</v>
          </cell>
          <cell r="AM280" t="e">
            <v>#N/A</v>
          </cell>
          <cell r="AN280" t="e">
            <v>#N/A</v>
          </cell>
          <cell r="AO280" t="e">
            <v>#N/A</v>
          </cell>
          <cell r="AP280">
            <v>60</v>
          </cell>
          <cell r="AQ280">
            <v>57</v>
          </cell>
          <cell r="AR280">
            <v>52</v>
          </cell>
          <cell r="AS280">
            <v>60</v>
          </cell>
          <cell r="AT280">
            <v>45884</v>
          </cell>
          <cell r="AU280"/>
          <cell r="AV280"/>
          <cell r="AW280"/>
          <cell r="AX280"/>
          <cell r="AY280"/>
          <cell r="AZ280"/>
          <cell r="BA280"/>
          <cell r="BB280"/>
          <cell r="BC280"/>
          <cell r="BD280"/>
          <cell r="BE280">
            <v>15</v>
          </cell>
          <cell r="BF280">
            <v>0</v>
          </cell>
          <cell r="BG280"/>
          <cell r="BH280"/>
          <cell r="BI280"/>
        </row>
        <row r="281">
          <cell r="E281" t="str">
            <v>X24010237993</v>
          </cell>
          <cell r="F281" t="str">
            <v>ALEXANDER CREUS BONDOC</v>
          </cell>
          <cell r="G281" t="str">
            <v>ARDEN, ST. JOSEPH SUBD, LAS PINAS CITY</v>
          </cell>
          <cell r="H281" t="str">
            <v>LAS PIÑAS CITY</v>
          </cell>
          <cell r="I281" t="str">
            <v>PARAÑAQUE</v>
          </cell>
          <cell r="J281"/>
          <cell r="K281"/>
          <cell r="L281" t="str">
            <v>CHALLENGER</v>
          </cell>
          <cell r="M281" t="str">
            <v>CLOSE</v>
          </cell>
          <cell r="N281" t="str">
            <v>Jemuel Peralta</v>
          </cell>
          <cell r="O281">
            <v>24.940300000000001</v>
          </cell>
          <cell r="P281">
            <v>26.37</v>
          </cell>
          <cell r="Q281">
            <v>87.25</v>
          </cell>
          <cell r="R281" t="str">
            <v>NEW</v>
          </cell>
          <cell r="S281">
            <v>211369.87</v>
          </cell>
          <cell r="T281">
            <v>20083.77</v>
          </cell>
          <cell r="U281">
            <v>21352.49</v>
          </cell>
          <cell r="V281">
            <v>1.0631714065636084</v>
          </cell>
          <cell r="W281">
            <v>45642</v>
          </cell>
          <cell r="X281">
            <v>45646.55</v>
          </cell>
          <cell r="Y281">
            <v>45645</v>
          </cell>
          <cell r="Z281"/>
          <cell r="AA281">
            <v>45672</v>
          </cell>
          <cell r="AB281">
            <v>45746</v>
          </cell>
          <cell r="AC281">
            <v>30</v>
          </cell>
          <cell r="AD281">
            <v>25.44999999999709</v>
          </cell>
          <cell r="AE281">
            <v>74</v>
          </cell>
          <cell r="AF281">
            <v>45660.074380165286</v>
          </cell>
          <cell r="AG281">
            <v>45668.694214876035</v>
          </cell>
          <cell r="AH281">
            <v>45692</v>
          </cell>
          <cell r="AI281">
            <v>1.0676470588235292</v>
          </cell>
          <cell r="AJ281">
            <v>1.2333333333333334</v>
          </cell>
          <cell r="AK281">
            <v>20</v>
          </cell>
          <cell r="AL281">
            <v>34</v>
          </cell>
          <cell r="AM281">
            <v>21.074380165289259</v>
          </cell>
          <cell r="AN281">
            <v>26.694214876033058</v>
          </cell>
          <cell r="AO281">
            <v>18.074380165289259</v>
          </cell>
          <cell r="AP281">
            <v>60</v>
          </cell>
          <cell r="AQ281">
            <v>57</v>
          </cell>
          <cell r="AR281">
            <v>52</v>
          </cell>
          <cell r="AS281">
            <v>45732</v>
          </cell>
          <cell r="AT281">
            <v>212</v>
          </cell>
          <cell r="AU281"/>
          <cell r="AV281"/>
          <cell r="AW281"/>
          <cell r="AX281"/>
          <cell r="AY281"/>
          <cell r="AZ281"/>
          <cell r="BA281"/>
          <cell r="BB281"/>
          <cell r="BC281" t="str">
            <v>PAID</v>
          </cell>
          <cell r="BD281"/>
          <cell r="BE281">
            <v>45687</v>
          </cell>
          <cell r="BF281">
            <v>-5</v>
          </cell>
          <cell r="BG281">
            <v>45672</v>
          </cell>
          <cell r="BH281">
            <v>45682</v>
          </cell>
          <cell r="BI281">
            <v>45694</v>
          </cell>
        </row>
        <row r="282">
          <cell r="E282" t="str">
            <v>X24010241125</v>
          </cell>
          <cell r="F282" t="str">
            <v>ALEXANDER CREUS BONDOC</v>
          </cell>
          <cell r="G282" t="str">
            <v>ARDEN, ST. JOSEPH SUBD, LAS PINAS CITY</v>
          </cell>
          <cell r="H282" t="str">
            <v>LAS PIÑAS CITY</v>
          </cell>
          <cell r="I282" t="str">
            <v>PARAÑAQUE</v>
          </cell>
          <cell r="J282"/>
          <cell r="K282"/>
          <cell r="L282" t="str">
            <v>CHALLENGER</v>
          </cell>
          <cell r="M282" t="str">
            <v>CLOSE</v>
          </cell>
          <cell r="N282" t="str">
            <v>Jemuel Peralta</v>
          </cell>
          <cell r="O282">
            <v>22.520299999999999</v>
          </cell>
          <cell r="P282">
            <v>24.15</v>
          </cell>
          <cell r="Q282">
            <v>87.25</v>
          </cell>
          <cell r="R282" t="str">
            <v>NEW</v>
          </cell>
          <cell r="S282">
            <v>206120.13</v>
          </cell>
          <cell r="T282">
            <v>18135.009999999998</v>
          </cell>
          <cell r="U282">
            <v>19564.78</v>
          </cell>
          <cell r="V282">
            <v>1.0788403204630161</v>
          </cell>
          <cell r="W282">
            <v>45642</v>
          </cell>
          <cell r="X282">
            <v>45646.559027777781</v>
          </cell>
          <cell r="Y282">
            <v>45645</v>
          </cell>
          <cell r="Z282"/>
          <cell r="AA282">
            <v>45672</v>
          </cell>
          <cell r="AB282">
            <v>45746</v>
          </cell>
          <cell r="AC282">
            <v>30</v>
          </cell>
          <cell r="AD282">
            <v>25.440972222218988</v>
          </cell>
          <cell r="AE282">
            <v>74</v>
          </cell>
          <cell r="AF282">
            <v>45660.074380165286</v>
          </cell>
          <cell r="AG282">
            <v>45668.694214876035</v>
          </cell>
          <cell r="AH282">
            <v>45692</v>
          </cell>
          <cell r="AI282">
            <v>1.0676470588235292</v>
          </cell>
          <cell r="AJ282">
            <v>1.2333333333333334</v>
          </cell>
          <cell r="AK282">
            <v>20</v>
          </cell>
          <cell r="AL282">
            <v>34</v>
          </cell>
          <cell r="AM282">
            <v>21.074380165289259</v>
          </cell>
          <cell r="AN282">
            <v>26.694214876033058</v>
          </cell>
          <cell r="AO282">
            <v>18.074380165289259</v>
          </cell>
          <cell r="AP282">
            <v>60</v>
          </cell>
          <cell r="AQ282">
            <v>57</v>
          </cell>
          <cell r="AR282">
            <v>52</v>
          </cell>
          <cell r="AS282">
            <v>45732</v>
          </cell>
          <cell r="AT282">
            <v>212</v>
          </cell>
          <cell r="AU282"/>
          <cell r="AV282"/>
          <cell r="AW282"/>
          <cell r="AX282"/>
          <cell r="AY282"/>
          <cell r="AZ282"/>
          <cell r="BA282"/>
          <cell r="BB282"/>
          <cell r="BC282" t="str">
            <v>PAID</v>
          </cell>
          <cell r="BD282"/>
          <cell r="BE282">
            <v>45687</v>
          </cell>
          <cell r="BF282">
            <v>-5</v>
          </cell>
          <cell r="BG282">
            <v>45672</v>
          </cell>
          <cell r="BH282">
            <v>45682</v>
          </cell>
          <cell r="BI282">
            <v>45694</v>
          </cell>
        </row>
        <row r="283">
          <cell r="E283" t="str">
            <v>X24020497540</v>
          </cell>
          <cell r="F283" t="str">
            <v>THAYNE JARRETT TAN RECATO DY</v>
          </cell>
          <cell r="G283" t="str">
            <v>BETTERLIVING SUBD ANNEX 29/32, PARANAQUE</v>
          </cell>
          <cell r="H283" t="str">
            <v>PARAÑAQUE CITY</v>
          </cell>
          <cell r="I283" t="str">
            <v>PARAÑAQUE</v>
          </cell>
          <cell r="J283"/>
          <cell r="K283"/>
          <cell r="L283" t="str">
            <v>ECOM</v>
          </cell>
          <cell r="M283" t="str">
            <v>SCHED</v>
          </cell>
          <cell r="N283" t="str">
            <v>Ronilo Gange Jr.</v>
          </cell>
          <cell r="O283">
            <v>69.344099999999997</v>
          </cell>
          <cell r="P283">
            <v>147.63</v>
          </cell>
          <cell r="Q283">
            <v>31</v>
          </cell>
          <cell r="R283" t="str">
            <v>MODIFICATION</v>
          </cell>
          <cell r="S283">
            <v>324019.03000000003</v>
          </cell>
          <cell r="T283">
            <v>55841.25</v>
          </cell>
          <cell r="U283"/>
          <cell r="V283">
            <v>0</v>
          </cell>
          <cell r="W283">
            <v>45642</v>
          </cell>
          <cell r="X283">
            <v>45646.5625</v>
          </cell>
          <cell r="Y283">
            <v>45653</v>
          </cell>
          <cell r="Z283"/>
          <cell r="AA283"/>
          <cell r="AB283"/>
          <cell r="AC283">
            <v>-45642</v>
          </cell>
          <cell r="AD283">
            <v>-45646.5625</v>
          </cell>
          <cell r="AE283">
            <v>0</v>
          </cell>
          <cell r="AF283">
            <v>45663.206896551725</v>
          </cell>
          <cell r="AG283">
            <v>45672.662068965517</v>
          </cell>
          <cell r="AH283">
            <v>45692</v>
          </cell>
          <cell r="AI283">
            <v>-1414.1217948717949</v>
          </cell>
          <cell r="AJ283">
            <v>0</v>
          </cell>
          <cell r="AK283">
            <v>26</v>
          </cell>
          <cell r="AL283">
            <v>36</v>
          </cell>
          <cell r="AM283">
            <v>24.206896551724139</v>
          </cell>
          <cell r="AN283">
            <v>30.662068965517239</v>
          </cell>
          <cell r="AO283">
            <v>21.206896551724139</v>
          </cell>
          <cell r="AP283">
            <v>60</v>
          </cell>
          <cell r="AQ283">
            <v>57</v>
          </cell>
          <cell r="AR283">
            <v>52</v>
          </cell>
          <cell r="AS283">
            <v>60</v>
          </cell>
          <cell r="AT283">
            <v>45884</v>
          </cell>
          <cell r="AU283"/>
          <cell r="AV283"/>
          <cell r="AW283"/>
          <cell r="AX283"/>
          <cell r="AY283"/>
          <cell r="AZ283"/>
          <cell r="BA283"/>
          <cell r="BB283"/>
          <cell r="BC283"/>
          <cell r="BD283"/>
          <cell r="BE283">
            <v>15</v>
          </cell>
          <cell r="BF283">
            <v>0</v>
          </cell>
          <cell r="BG283"/>
          <cell r="BH283"/>
          <cell r="BI283"/>
        </row>
        <row r="284">
          <cell r="E284" t="str">
            <v>X24114453678</v>
          </cell>
          <cell r="F284" t="str">
            <v>JENNIFER GALANG UY</v>
          </cell>
          <cell r="G284" t="str">
            <v>KATARUNGAN VILLAGE, MUNTINLUPA</v>
          </cell>
          <cell r="H284" t="str">
            <v>MUNTINLUPA CITY</v>
          </cell>
          <cell r="I284" t="str">
            <v>PARAÑAQUE</v>
          </cell>
          <cell r="J284"/>
          <cell r="K284"/>
          <cell r="L284" t="str">
            <v>POWERHOUSE</v>
          </cell>
          <cell r="M284" t="str">
            <v>FCOMP</v>
          </cell>
          <cell r="N284" t="str">
            <v>Jenneth Madrid</v>
          </cell>
          <cell r="O284">
            <v>193.60149999999999</v>
          </cell>
          <cell r="P284">
            <v>193.6</v>
          </cell>
          <cell r="Q284">
            <v>83</v>
          </cell>
          <cell r="R284" t="str">
            <v>MODIFICATION</v>
          </cell>
          <cell r="S284">
            <v>746852.49</v>
          </cell>
          <cell r="T284">
            <v>155928.48000000001</v>
          </cell>
          <cell r="U284"/>
          <cell r="V284">
            <v>0</v>
          </cell>
          <cell r="W284">
            <v>45642</v>
          </cell>
          <cell r="X284">
            <v>45646.561805555553</v>
          </cell>
          <cell r="Y284">
            <v>45645</v>
          </cell>
          <cell r="Z284"/>
          <cell r="AA284">
            <v>45806.619444444441</v>
          </cell>
          <cell r="AB284"/>
          <cell r="AC284">
            <v>164.61944444444089</v>
          </cell>
          <cell r="AD284">
            <v>160.0576388888876</v>
          </cell>
          <cell r="AE284">
            <v>-45806.619444444441</v>
          </cell>
          <cell r="AF284">
            <v>45662.345070422532</v>
          </cell>
          <cell r="AG284">
            <v>45671.570422535209</v>
          </cell>
          <cell r="AH284">
            <v>45692</v>
          </cell>
          <cell r="AI284">
            <v>5.2886789844141635</v>
          </cell>
          <cell r="AJ284">
            <v>-763.44365740740739</v>
          </cell>
          <cell r="AK284">
            <v>26</v>
          </cell>
          <cell r="AL284">
            <v>34</v>
          </cell>
          <cell r="AM284">
            <v>23.345070422535212</v>
          </cell>
          <cell r="AN284">
            <v>29.570422535211268</v>
          </cell>
          <cell r="AO284">
            <v>20.345070422535212</v>
          </cell>
          <cell r="AP284">
            <v>60</v>
          </cell>
          <cell r="AQ284">
            <v>57</v>
          </cell>
          <cell r="AR284">
            <v>52</v>
          </cell>
          <cell r="AS284">
            <v>45866.619444444441</v>
          </cell>
          <cell r="AT284">
            <v>77.380555555559113</v>
          </cell>
          <cell r="AU284"/>
          <cell r="AV284"/>
          <cell r="AW284"/>
          <cell r="AX284"/>
          <cell r="AY284"/>
          <cell r="AZ284"/>
          <cell r="BA284"/>
          <cell r="BB284"/>
          <cell r="BC284" t="str">
            <v>NO COC</v>
          </cell>
          <cell r="BD284"/>
          <cell r="BE284">
            <v>45821.619444444441</v>
          </cell>
          <cell r="BF284" t="e">
            <v>#VALUE!</v>
          </cell>
          <cell r="BG284"/>
          <cell r="BH284"/>
          <cell r="BI284"/>
        </row>
        <row r="285">
          <cell r="E285" t="str">
            <v>X24020423392</v>
          </cell>
          <cell r="F285" t="str">
            <v>GERMAN SELDAS MOTAR</v>
          </cell>
          <cell r="G285" t="str">
            <v>MULTINATIONAL VILL, PARANAQUE</v>
          </cell>
          <cell r="H285" t="str">
            <v>PARAÑAQUE CITY</v>
          </cell>
          <cell r="I285" t="str">
            <v>PARAÑAQUE</v>
          </cell>
          <cell r="J285"/>
          <cell r="K285"/>
          <cell r="L285" t="str">
            <v>ECOM</v>
          </cell>
          <cell r="M285" t="str">
            <v>FCOMP</v>
          </cell>
          <cell r="N285" t="str">
            <v>Ronilo Gange Jr.</v>
          </cell>
          <cell r="O285">
            <v>132.87139999999999</v>
          </cell>
          <cell r="P285">
            <v>166.07</v>
          </cell>
          <cell r="Q285">
            <v>140</v>
          </cell>
          <cell r="R285" t="str">
            <v>MODIFICATION</v>
          </cell>
          <cell r="S285">
            <v>613121.03</v>
          </cell>
          <cell r="T285">
            <v>106644.8</v>
          </cell>
          <cell r="U285">
            <v>85085.01</v>
          </cell>
          <cell r="V285">
            <v>0.79783552503263166</v>
          </cell>
          <cell r="W285">
            <v>45643</v>
          </cell>
          <cell r="X285">
            <v>45649.532638888886</v>
          </cell>
          <cell r="Y285">
            <v>45653</v>
          </cell>
          <cell r="Z285">
            <v>45710</v>
          </cell>
          <cell r="AA285">
            <v>45710</v>
          </cell>
          <cell r="AB285"/>
          <cell r="AC285">
            <v>67</v>
          </cell>
          <cell r="AD285">
            <v>60.46736111111386</v>
          </cell>
          <cell r="AE285">
            <v>-45710</v>
          </cell>
          <cell r="AF285">
            <v>45662.446043165466</v>
          </cell>
          <cell r="AG285">
            <v>45671.431654676257</v>
          </cell>
          <cell r="AH285">
            <v>45693</v>
          </cell>
          <cell r="AI285">
            <v>2.2387019230769232</v>
          </cell>
          <cell r="AJ285">
            <v>-761.83333333333337</v>
          </cell>
          <cell r="AK285">
            <v>26</v>
          </cell>
          <cell r="AL285">
            <v>32</v>
          </cell>
          <cell r="AM285">
            <v>22.446043165467625</v>
          </cell>
          <cell r="AN285">
            <v>28.431654676258994</v>
          </cell>
          <cell r="AO285">
            <v>19.446043165467625</v>
          </cell>
          <cell r="AP285">
            <v>60</v>
          </cell>
          <cell r="AQ285">
            <v>57</v>
          </cell>
          <cell r="AR285">
            <v>52</v>
          </cell>
          <cell r="AS285">
            <v>45770</v>
          </cell>
          <cell r="AT285">
            <v>174</v>
          </cell>
          <cell r="AU285"/>
          <cell r="AV285"/>
          <cell r="AW285"/>
          <cell r="AX285"/>
          <cell r="AY285"/>
          <cell r="AZ285"/>
          <cell r="BA285"/>
          <cell r="BB285"/>
          <cell r="BC285" t="str">
            <v>FOR AUDIT</v>
          </cell>
          <cell r="BD285" t="str">
            <v>PARTIALLY BILLED</v>
          </cell>
          <cell r="BE285">
            <v>45725</v>
          </cell>
          <cell r="BF285">
            <v>-17</v>
          </cell>
          <cell r="BG285">
            <v>45758</v>
          </cell>
          <cell r="BH285">
            <v>45708</v>
          </cell>
          <cell r="BI285"/>
        </row>
        <row r="286">
          <cell r="E286" t="str">
            <v>X24114622443</v>
          </cell>
          <cell r="F286" t="str">
            <v>NELSON BALIGUAT RODRIGUEZ</v>
          </cell>
          <cell r="G286" t="str">
            <v>ENLISTED PERSONNEL VIL 2, TAGUIG CITY</v>
          </cell>
          <cell r="H286" t="str">
            <v>TAGUIG CITY</v>
          </cell>
          <cell r="I286" t="str">
            <v>PARAÑAQUE</v>
          </cell>
          <cell r="J286"/>
          <cell r="K286"/>
          <cell r="L286" t="str">
            <v>VJC</v>
          </cell>
          <cell r="M286" t="str">
            <v>FCOMP</v>
          </cell>
          <cell r="N286" t="str">
            <v>Jenneth Madrid</v>
          </cell>
          <cell r="O286">
            <v>39.92</v>
          </cell>
          <cell r="P286">
            <v>39.92</v>
          </cell>
          <cell r="Q286">
            <v>21</v>
          </cell>
          <cell r="R286" t="str">
            <v>MODIFICATION</v>
          </cell>
          <cell r="S286">
            <v>78921.539999999994</v>
          </cell>
          <cell r="T286">
            <v>32146.36</v>
          </cell>
          <cell r="U286">
            <v>15300.13</v>
          </cell>
          <cell r="V286">
            <v>0.47595217623394992</v>
          </cell>
          <cell r="W286">
            <v>45643</v>
          </cell>
          <cell r="X286">
            <v>45649.529861111114</v>
          </cell>
          <cell r="Y286">
            <v>45645</v>
          </cell>
          <cell r="Z286"/>
          <cell r="AA286">
            <v>45683</v>
          </cell>
          <cell r="AB286"/>
          <cell r="AC286">
            <v>40</v>
          </cell>
          <cell r="AD286">
            <v>33.47013888888614</v>
          </cell>
          <cell r="AE286">
            <v>-45683</v>
          </cell>
          <cell r="AF286">
            <v>45661.774193548386</v>
          </cell>
          <cell r="AG286">
            <v>45670.580645161288</v>
          </cell>
          <cell r="AH286">
            <v>45693</v>
          </cell>
          <cell r="AI286">
            <v>1.3777777777777778</v>
          </cell>
          <cell r="AJ286">
            <v>-761.38333333333333</v>
          </cell>
          <cell r="AK286">
            <v>20</v>
          </cell>
          <cell r="AL286">
            <v>36</v>
          </cell>
          <cell r="AM286">
            <v>21.774193548387096</v>
          </cell>
          <cell r="AN286">
            <v>27.58064516129032</v>
          </cell>
          <cell r="AO286">
            <v>18.774193548387096</v>
          </cell>
          <cell r="AP286">
            <v>60</v>
          </cell>
          <cell r="AQ286">
            <v>57</v>
          </cell>
          <cell r="AR286">
            <v>52</v>
          </cell>
          <cell r="AS286">
            <v>45743</v>
          </cell>
          <cell r="AT286">
            <v>201</v>
          </cell>
          <cell r="AU286"/>
          <cell r="AV286"/>
          <cell r="AW286"/>
          <cell r="AX286"/>
          <cell r="AY286"/>
          <cell r="AZ286"/>
          <cell r="BA286"/>
          <cell r="BB286"/>
          <cell r="BC286" t="str">
            <v>FOR AUDIT</v>
          </cell>
          <cell r="BD286"/>
          <cell r="BE286">
            <v>45698</v>
          </cell>
          <cell r="BF286">
            <v>25</v>
          </cell>
          <cell r="BG286">
            <v>45742</v>
          </cell>
          <cell r="BH286">
            <v>45723</v>
          </cell>
          <cell r="BI286"/>
        </row>
        <row r="287">
          <cell r="E287" t="str">
            <v>X23093703275</v>
          </cell>
          <cell r="F287" t="str">
            <v>BARANGAY MANUYO DOS</v>
          </cell>
          <cell r="G287" t="str">
            <v>TOLENTINO, GATCHALIAN SUBD, LAS PINAS CITY</v>
          </cell>
          <cell r="H287" t="str">
            <v>LAS PIÑAS CITY</v>
          </cell>
          <cell r="I287" t="str">
            <v>PARAÑAQUE</v>
          </cell>
          <cell r="J287"/>
          <cell r="K287"/>
          <cell r="L287" t="str">
            <v>CHALLENGER</v>
          </cell>
          <cell r="M287" t="str">
            <v>FCOMP</v>
          </cell>
          <cell r="N287" t="str">
            <v>Isan Carlo Lazaro</v>
          </cell>
          <cell r="O287">
            <v>124.15810000000002</v>
          </cell>
          <cell r="P287">
            <v>146.68</v>
          </cell>
          <cell r="Q287">
            <v>17.8</v>
          </cell>
          <cell r="R287" t="str">
            <v>NEW</v>
          </cell>
          <cell r="S287">
            <v>650762.17000000004</v>
          </cell>
          <cell r="T287">
            <v>117362.26000000004</v>
          </cell>
          <cell r="U287"/>
          <cell r="V287">
            <v>0</v>
          </cell>
          <cell r="W287">
            <v>45645</v>
          </cell>
          <cell r="X287">
            <v>45649.536111111112</v>
          </cell>
          <cell r="Y287">
            <v>45647</v>
          </cell>
          <cell r="Z287">
            <v>45764</v>
          </cell>
          <cell r="AA287">
            <v>45797.450694444444</v>
          </cell>
          <cell r="AB287"/>
          <cell r="AC287">
            <v>152.4506944444438</v>
          </cell>
          <cell r="AD287">
            <v>0</v>
          </cell>
          <cell r="AE287">
            <v>-45797.450694444444</v>
          </cell>
          <cell r="AF287">
            <v>45663.085501858739</v>
          </cell>
          <cell r="AG287">
            <v>45672.241635687729</v>
          </cell>
          <cell r="AH287">
            <v>45693</v>
          </cell>
          <cell r="AI287">
            <v>4.723365533000929</v>
          </cell>
          <cell r="AJ287">
            <v>0</v>
          </cell>
          <cell r="AK287">
            <v>26</v>
          </cell>
          <cell r="AL287">
            <v>36</v>
          </cell>
          <cell r="AM287">
            <v>24.206896551724139</v>
          </cell>
          <cell r="AN287">
            <v>30.662068965517239</v>
          </cell>
          <cell r="AO287">
            <v>21.206896551724139</v>
          </cell>
          <cell r="AP287">
            <v>60</v>
          </cell>
          <cell r="AQ287">
            <v>57</v>
          </cell>
          <cell r="AR287">
            <v>28.6</v>
          </cell>
          <cell r="AS287">
            <v>45857.450694444444</v>
          </cell>
          <cell r="AT287">
            <v>86.549305555556202</v>
          </cell>
          <cell r="AU287"/>
          <cell r="AV287"/>
          <cell r="AW287"/>
          <cell r="AX287"/>
          <cell r="AY287"/>
          <cell r="AZ287"/>
          <cell r="BA287"/>
          <cell r="BB287"/>
          <cell r="BC287" t="str">
            <v>FOR AUDIT</v>
          </cell>
          <cell r="BD287"/>
          <cell r="BE287">
            <v>45812.450694444444</v>
          </cell>
          <cell r="BF287">
            <v>32.549305555556202</v>
          </cell>
          <cell r="BG287">
            <v>45764</v>
          </cell>
          <cell r="BH287">
            <v>45845</v>
          </cell>
          <cell r="BI287"/>
        </row>
        <row r="288">
          <cell r="E288" t="str">
            <v>X24093865089</v>
          </cell>
          <cell r="F288" t="str">
            <v>JOVY BITANGCOL LOSERIAGA</v>
          </cell>
          <cell r="G288" t="str">
            <v>BLOCK 8, AFP OVAI PH 1, TAGUIG CITY</v>
          </cell>
          <cell r="H288" t="str">
            <v>TAGUIG CITY</v>
          </cell>
          <cell r="I288" t="str">
            <v>PARAÑAQUE</v>
          </cell>
          <cell r="J288"/>
          <cell r="K288"/>
          <cell r="L288" t="str">
            <v>VJC</v>
          </cell>
          <cell r="M288" t="str">
            <v>FCOMP</v>
          </cell>
          <cell r="N288" t="str">
            <v>Jenneth Madrid</v>
          </cell>
          <cell r="O288">
            <v>3.58</v>
          </cell>
          <cell r="P288">
            <v>11.56</v>
          </cell>
          <cell r="Q288">
            <v>42</v>
          </cell>
          <cell r="R288" t="str">
            <v>MODIFICATION</v>
          </cell>
          <cell r="S288">
            <v>41516.720000000001</v>
          </cell>
          <cell r="T288">
            <v>9308.9499999999989</v>
          </cell>
          <cell r="U288"/>
          <cell r="V288">
            <v>0</v>
          </cell>
          <cell r="W288">
            <v>45645</v>
          </cell>
          <cell r="X288">
            <v>45649.530555555553</v>
          </cell>
          <cell r="Y288">
            <v>45647</v>
          </cell>
          <cell r="Z288"/>
          <cell r="AA288">
            <v>45668</v>
          </cell>
          <cell r="AB288"/>
          <cell r="AC288">
            <v>23</v>
          </cell>
          <cell r="AD288">
            <v>0</v>
          </cell>
          <cell r="AE288">
            <v>-45668</v>
          </cell>
          <cell r="AF288">
            <v>45663.085501858739</v>
          </cell>
          <cell r="AG288">
            <v>45672.241635687729</v>
          </cell>
          <cell r="AH288">
            <v>45693</v>
          </cell>
          <cell r="AI288">
            <v>0.79222222222222216</v>
          </cell>
          <cell r="AJ288">
            <v>0</v>
          </cell>
          <cell r="AK288">
            <v>20</v>
          </cell>
          <cell r="AL288">
            <v>36</v>
          </cell>
          <cell r="AM288">
            <v>21.774193548387096</v>
          </cell>
          <cell r="AN288">
            <v>27.58064516129032</v>
          </cell>
          <cell r="AO288">
            <v>18.774193548387096</v>
          </cell>
          <cell r="AP288">
            <v>60</v>
          </cell>
          <cell r="AQ288">
            <v>57</v>
          </cell>
          <cell r="AR288">
            <v>28.6</v>
          </cell>
          <cell r="AS288">
            <v>45728</v>
          </cell>
          <cell r="AT288">
            <v>216</v>
          </cell>
          <cell r="AU288"/>
          <cell r="AV288"/>
          <cell r="AW288"/>
          <cell r="AX288"/>
          <cell r="AY288"/>
          <cell r="AZ288"/>
          <cell r="BA288"/>
          <cell r="BB288"/>
          <cell r="BC288" t="str">
            <v>FOR AUDIT</v>
          </cell>
          <cell r="BD288"/>
          <cell r="BE288">
            <v>45683</v>
          </cell>
          <cell r="BF288">
            <v>40</v>
          </cell>
          <cell r="BG288">
            <v>45668</v>
          </cell>
          <cell r="BH288">
            <v>45723</v>
          </cell>
          <cell r="BI288"/>
        </row>
        <row r="289">
          <cell r="E289" t="str">
            <v>X24114564095</v>
          </cell>
          <cell r="F289" t="str">
            <v>ROMAN CATHOLIC BISHOP OF IMUS, INCORPORATED</v>
          </cell>
          <cell r="G289" t="str">
            <v>CAMELLA SPV CENTRAL PH 2, BACOOR</v>
          </cell>
          <cell r="H289" t="str">
            <v>BACOOR CITY</v>
          </cell>
          <cell r="I289" t="str">
            <v>DASMA</v>
          </cell>
          <cell r="J289"/>
          <cell r="K289"/>
          <cell r="L289" t="str">
            <v>AVECO</v>
          </cell>
          <cell r="M289" t="str">
            <v>FCOMP</v>
          </cell>
          <cell r="N289" t="str">
            <v>Ronilo Gange Jr.</v>
          </cell>
          <cell r="O289">
            <v>47.618499999999997</v>
          </cell>
          <cell r="P289">
            <v>149.93</v>
          </cell>
          <cell r="Q289">
            <v>54</v>
          </cell>
          <cell r="R289" t="str">
            <v>NEW</v>
          </cell>
          <cell r="S289">
            <v>434824.49</v>
          </cell>
          <cell r="T289">
            <v>57699.09</v>
          </cell>
          <cell r="U289"/>
          <cell r="V289">
            <v>0</v>
          </cell>
          <cell r="W289">
            <v>45645</v>
          </cell>
          <cell r="X289">
            <v>45649.52847222222</v>
          </cell>
          <cell r="Y289">
            <v>45647</v>
          </cell>
          <cell r="Z289"/>
          <cell r="AA289">
            <v>45769</v>
          </cell>
          <cell r="AB289"/>
          <cell r="AC289">
            <v>124</v>
          </cell>
          <cell r="AD289">
            <v>0</v>
          </cell>
          <cell r="AE289">
            <v>-45769</v>
          </cell>
          <cell r="AF289">
            <v>45663.085501858739</v>
          </cell>
          <cell r="AG289">
            <v>45672.241635687729</v>
          </cell>
          <cell r="AH289">
            <v>45693</v>
          </cell>
          <cell r="AI289">
            <v>3.9837104072398191</v>
          </cell>
          <cell r="AJ289">
            <v>0</v>
          </cell>
          <cell r="AK289">
            <v>26</v>
          </cell>
          <cell r="AL289">
            <v>34</v>
          </cell>
          <cell r="AM289">
            <v>23.345070422535212</v>
          </cell>
          <cell r="AN289">
            <v>29.570422535211268</v>
          </cell>
          <cell r="AO289">
            <v>20.345070422535212</v>
          </cell>
          <cell r="AP289">
            <v>60</v>
          </cell>
          <cell r="AQ289">
            <v>57</v>
          </cell>
          <cell r="AR289">
            <v>28.6</v>
          </cell>
          <cell r="AS289">
            <v>45829</v>
          </cell>
          <cell r="AT289">
            <v>115</v>
          </cell>
          <cell r="AU289"/>
          <cell r="AV289"/>
          <cell r="AW289"/>
          <cell r="AX289"/>
          <cell r="AY289"/>
          <cell r="AZ289"/>
          <cell r="BA289"/>
          <cell r="BB289"/>
          <cell r="BC289" t="str">
            <v>NO COC</v>
          </cell>
          <cell r="BD289"/>
          <cell r="BE289">
            <v>45784</v>
          </cell>
          <cell r="BF289" t="e">
            <v>#VALUE!</v>
          </cell>
          <cell r="BG289"/>
          <cell r="BH289"/>
          <cell r="BI289"/>
        </row>
        <row r="290">
          <cell r="E290" t="str">
            <v>X24041002556</v>
          </cell>
          <cell r="F290" t="str">
            <v>STA. LUCIA REALTY &amp; DEVELOPMENT, INC.</v>
          </cell>
          <cell r="G290" t="str">
            <v>VISTA VERDE SOUTH EXEC PH4, BACOOR</v>
          </cell>
          <cell r="H290" t="str">
            <v>BACOOR CITY</v>
          </cell>
          <cell r="I290" t="str">
            <v>DASMA</v>
          </cell>
          <cell r="J290"/>
          <cell r="K290"/>
          <cell r="L290" t="str">
            <v>POWERHOUSE</v>
          </cell>
          <cell r="M290" t="str">
            <v>FCOMP</v>
          </cell>
          <cell r="N290" t="str">
            <v>Jenneth Madrid</v>
          </cell>
          <cell r="O290">
            <v>125.09089999999999</v>
          </cell>
          <cell r="P290">
            <v>162.27000000000001</v>
          </cell>
          <cell r="Q290">
            <v>20</v>
          </cell>
          <cell r="R290" t="str">
            <v>NEW</v>
          </cell>
          <cell r="S290">
            <v>796877.5</v>
          </cell>
          <cell r="T290">
            <v>130293.83</v>
          </cell>
          <cell r="U290"/>
          <cell r="V290">
            <v>0</v>
          </cell>
          <cell r="W290">
            <v>45646</v>
          </cell>
          <cell r="X290">
            <v>45649.527083333334</v>
          </cell>
          <cell r="Y290">
            <v>45647</v>
          </cell>
          <cell r="Z290">
            <v>45738</v>
          </cell>
          <cell r="AA290">
            <v>45789</v>
          </cell>
          <cell r="AB290"/>
          <cell r="AC290">
            <v>143</v>
          </cell>
          <cell r="AD290">
            <v>0</v>
          </cell>
          <cell r="AE290">
            <v>-45789</v>
          </cell>
          <cell r="AF290">
            <v>45663.085501858739</v>
          </cell>
          <cell r="AG290">
            <v>45672.241635687729</v>
          </cell>
          <cell r="AH290">
            <v>45693</v>
          </cell>
          <cell r="AI290">
            <v>4.4305555555555554</v>
          </cell>
          <cell r="AJ290">
            <v>0</v>
          </cell>
          <cell r="AK290">
            <v>26</v>
          </cell>
          <cell r="AL290">
            <v>36</v>
          </cell>
          <cell r="AM290">
            <v>24.206896551724139</v>
          </cell>
          <cell r="AN290">
            <v>30.662068965517239</v>
          </cell>
          <cell r="AO290">
            <v>21.206896551724139</v>
          </cell>
          <cell r="AP290">
            <v>60</v>
          </cell>
          <cell r="AQ290">
            <v>57</v>
          </cell>
          <cell r="AR290">
            <v>28.6</v>
          </cell>
          <cell r="AS290">
            <v>45849</v>
          </cell>
          <cell r="AT290">
            <v>95</v>
          </cell>
          <cell r="AU290"/>
          <cell r="AV290"/>
          <cell r="AW290"/>
          <cell r="AX290"/>
          <cell r="AY290"/>
          <cell r="AZ290"/>
          <cell r="BA290"/>
          <cell r="BB290"/>
          <cell r="BC290" t="str">
            <v>FOR AUDIT</v>
          </cell>
          <cell r="BD290"/>
          <cell r="BE290">
            <v>45804</v>
          </cell>
          <cell r="BF290">
            <v>62</v>
          </cell>
          <cell r="BG290">
            <v>45738</v>
          </cell>
          <cell r="BH290">
            <v>45866</v>
          </cell>
          <cell r="BI290"/>
        </row>
        <row r="291">
          <cell r="E291" t="str">
            <v>X24114565283</v>
          </cell>
          <cell r="F291" t="str">
            <v>FANTASTICBAKA INCORPORATED</v>
          </cell>
          <cell r="G291" t="str">
            <v>TAGUIG BAGUMBAYAN INDL ASS INC, TAGUIG CITY</v>
          </cell>
          <cell r="H291" t="str">
            <v>TAGUIG CITY</v>
          </cell>
          <cell r="I291" t="str">
            <v>PARAÑAQUE</v>
          </cell>
          <cell r="J291"/>
          <cell r="K291" t="str">
            <v>W/O ISSUE</v>
          </cell>
          <cell r="L291" t="str">
            <v>ECOM</v>
          </cell>
          <cell r="M291" t="str">
            <v>FCOMP</v>
          </cell>
          <cell r="N291" t="str">
            <v>Ronilo Gange Jr.</v>
          </cell>
          <cell r="O291">
            <v>6.79</v>
          </cell>
          <cell r="P291">
            <v>33.96</v>
          </cell>
          <cell r="Q291">
            <v>115</v>
          </cell>
          <cell r="R291" t="str">
            <v>NEW</v>
          </cell>
          <cell r="S291">
            <v>73436.03</v>
          </cell>
          <cell r="T291">
            <v>27371.280000000002</v>
          </cell>
          <cell r="U291"/>
          <cell r="V291">
            <v>0</v>
          </cell>
          <cell r="W291">
            <v>45646.75</v>
          </cell>
          <cell r="X291">
            <v>45652.59652777778</v>
          </cell>
          <cell r="Y291">
            <v>45653</v>
          </cell>
          <cell r="Z291"/>
          <cell r="AA291">
            <v>45668</v>
          </cell>
          <cell r="AB291"/>
          <cell r="AC291">
            <v>21.25</v>
          </cell>
          <cell r="AD291">
            <v>0</v>
          </cell>
          <cell r="AE291">
            <v>-45668</v>
          </cell>
          <cell r="AF291">
            <v>45663.085501858739</v>
          </cell>
          <cell r="AG291">
            <v>45672.241635687729</v>
          </cell>
          <cell r="AH291">
            <v>45693</v>
          </cell>
          <cell r="AI291">
            <v>0.78359374999999987</v>
          </cell>
          <cell r="AJ291">
            <v>0</v>
          </cell>
          <cell r="AK291">
            <v>20</v>
          </cell>
          <cell r="AL291">
            <v>32</v>
          </cell>
          <cell r="AM291">
            <v>20.33898305084746</v>
          </cell>
          <cell r="AN291">
            <v>25.762711864406779</v>
          </cell>
          <cell r="AO291">
            <v>17.33898305084746</v>
          </cell>
          <cell r="AP291">
            <v>60</v>
          </cell>
          <cell r="AQ291">
            <v>57</v>
          </cell>
          <cell r="AR291">
            <v>28.6</v>
          </cell>
          <cell r="AS291">
            <v>45728</v>
          </cell>
          <cell r="AT291">
            <v>216</v>
          </cell>
          <cell r="AU291"/>
          <cell r="AV291"/>
          <cell r="AW291"/>
          <cell r="AX291"/>
          <cell r="AY291"/>
          <cell r="AZ291"/>
          <cell r="BA291"/>
          <cell r="BB291"/>
          <cell r="BC291" t="str">
            <v>FOR AUDIT</v>
          </cell>
          <cell r="BD291"/>
          <cell r="BE291">
            <v>45683</v>
          </cell>
          <cell r="BF291">
            <v>-15</v>
          </cell>
          <cell r="BG291">
            <v>45833</v>
          </cell>
          <cell r="BH291">
            <v>45668</v>
          </cell>
          <cell r="BI291"/>
        </row>
        <row r="292">
          <cell r="E292" t="str">
            <v>X24072572239</v>
          </cell>
          <cell r="F292" t="str">
            <v>ROMEO ICASAS ABAD JR.</v>
          </cell>
          <cell r="G292" t="str">
            <v>NIOG III, NIOG III, BACOOR</v>
          </cell>
          <cell r="H292" t="str">
            <v>BACOOR CITY</v>
          </cell>
          <cell r="I292" t="str">
            <v>DASMA</v>
          </cell>
          <cell r="J292"/>
          <cell r="K292"/>
          <cell r="L292" t="str">
            <v>POWERHOUSE</v>
          </cell>
          <cell r="M292" t="str">
            <v>FCOMP</v>
          </cell>
          <cell r="N292" t="str">
            <v>Jenneth Madrid</v>
          </cell>
          <cell r="O292">
            <v>42.734700000000004</v>
          </cell>
          <cell r="P292">
            <v>56.38</v>
          </cell>
          <cell r="Q292">
            <v>40</v>
          </cell>
          <cell r="R292" t="str">
            <v>NEW</v>
          </cell>
          <cell r="S292">
            <v>376178.98</v>
          </cell>
          <cell r="T292">
            <v>45404.779999999992</v>
          </cell>
          <cell r="U292"/>
          <cell r="V292">
            <v>0</v>
          </cell>
          <cell r="W292">
            <v>45649.553472222222</v>
          </cell>
          <cell r="X292">
            <v>45652.597916666666</v>
          </cell>
          <cell r="Y292">
            <v>45652</v>
          </cell>
          <cell r="Z292"/>
          <cell r="AA292">
            <v>45747</v>
          </cell>
          <cell r="AB292"/>
          <cell r="AC292">
            <v>97.446527777778101</v>
          </cell>
          <cell r="AD292">
            <v>0</v>
          </cell>
          <cell r="AE292">
            <v>-45747</v>
          </cell>
          <cell r="AF292">
            <v>45663.085501858739</v>
          </cell>
          <cell r="AG292">
            <v>45672.241635687729</v>
          </cell>
          <cell r="AH292">
            <v>45693</v>
          </cell>
          <cell r="AI292">
            <v>3.1658352623456896</v>
          </cell>
          <cell r="AJ292">
            <v>0</v>
          </cell>
          <cell r="AK292">
            <v>23</v>
          </cell>
          <cell r="AL292">
            <v>36</v>
          </cell>
          <cell r="AM292">
            <v>23.085501858736059</v>
          </cell>
          <cell r="AN292">
            <v>29.241635687732341</v>
          </cell>
          <cell r="AO292">
            <v>20.085501858736059</v>
          </cell>
          <cell r="AP292">
            <v>60</v>
          </cell>
          <cell r="AQ292">
            <v>57</v>
          </cell>
          <cell r="AR292">
            <v>28.6</v>
          </cell>
          <cell r="AS292">
            <v>45807</v>
          </cell>
          <cell r="AT292">
            <v>137</v>
          </cell>
          <cell r="AU292"/>
          <cell r="AV292"/>
          <cell r="AW292"/>
          <cell r="AX292"/>
          <cell r="AY292"/>
          <cell r="AZ292"/>
          <cell r="BA292"/>
          <cell r="BB292"/>
          <cell r="BC292" t="str">
            <v>NO COC</v>
          </cell>
          <cell r="BD292"/>
          <cell r="BE292">
            <v>45762</v>
          </cell>
          <cell r="BF292" t="e">
            <v>#VALUE!</v>
          </cell>
          <cell r="BG292"/>
          <cell r="BH292"/>
          <cell r="BI292"/>
        </row>
        <row r="293">
          <cell r="E293" t="str">
            <v>X24124692677</v>
          </cell>
          <cell r="F293" t="str">
            <v>CITY GOVERNMENT OF BACOOR</v>
          </cell>
          <cell r="G293" t="str">
            <v>MOLINO HOMES I SUBD, BACOOR</v>
          </cell>
          <cell r="H293" t="str">
            <v>BACOOR CITY</v>
          </cell>
          <cell r="I293" t="str">
            <v>DASMA</v>
          </cell>
          <cell r="J293"/>
          <cell r="K293"/>
          <cell r="L293" t="str">
            <v>POWERHOUSE</v>
          </cell>
          <cell r="M293" t="str">
            <v>FCOMP</v>
          </cell>
          <cell r="N293" t="str">
            <v>Jenneth Madrid</v>
          </cell>
          <cell r="O293">
            <v>299.65669999999977</v>
          </cell>
          <cell r="P293">
            <v>447.14</v>
          </cell>
          <cell r="Q293">
            <v>250</v>
          </cell>
          <cell r="R293" t="str">
            <v>NEW</v>
          </cell>
          <cell r="S293">
            <v>1901958.33</v>
          </cell>
          <cell r="T293">
            <v>354962.15</v>
          </cell>
          <cell r="U293"/>
          <cell r="V293">
            <v>0</v>
          </cell>
          <cell r="W293">
            <v>45652.537499999999</v>
          </cell>
          <cell r="X293">
            <v>45660.518055555556</v>
          </cell>
          <cell r="Y293">
            <v>45659</v>
          </cell>
          <cell r="Z293"/>
          <cell r="AA293">
            <v>45728.61041666667</v>
          </cell>
          <cell r="AB293"/>
          <cell r="AC293">
            <v>76.072916666671517</v>
          </cell>
          <cell r="AD293">
            <v>0</v>
          </cell>
          <cell r="AE293">
            <v>-45728.61041666667</v>
          </cell>
          <cell r="AF293">
            <v>45663.085501858739</v>
          </cell>
          <cell r="AG293">
            <v>45672.241635687729</v>
          </cell>
          <cell r="AH293">
            <v>45693</v>
          </cell>
          <cell r="AI293">
            <v>2.4882183159723805</v>
          </cell>
          <cell r="AJ293">
            <v>0</v>
          </cell>
          <cell r="AK293">
            <v>32</v>
          </cell>
          <cell r="AL293">
            <v>30</v>
          </cell>
          <cell r="AM293">
            <v>22.929936305732486</v>
          </cell>
          <cell r="AN293">
            <v>29.044585987261147</v>
          </cell>
          <cell r="AO293">
            <v>19.929936305732486</v>
          </cell>
          <cell r="AP293">
            <v>60</v>
          </cell>
          <cell r="AQ293">
            <v>57</v>
          </cell>
          <cell r="AR293">
            <v>28.6</v>
          </cell>
          <cell r="AS293">
            <v>45788.61041666667</v>
          </cell>
          <cell r="AT293">
            <v>155.38958333332994</v>
          </cell>
          <cell r="AU293"/>
          <cell r="AV293"/>
          <cell r="AW293"/>
          <cell r="AX293"/>
          <cell r="AY293"/>
          <cell r="AZ293"/>
          <cell r="BA293"/>
          <cell r="BB293"/>
          <cell r="BC293" t="str">
            <v>NO COC</v>
          </cell>
          <cell r="BD293"/>
          <cell r="BE293">
            <v>45743.61041666667</v>
          </cell>
          <cell r="BF293" t="e">
            <v>#VALUE!</v>
          </cell>
          <cell r="BG293"/>
          <cell r="BH293"/>
          <cell r="BI293"/>
        </row>
        <row r="294">
          <cell r="E294" t="str">
            <v>X23051529972</v>
          </cell>
          <cell r="F294" t="str">
            <v>ERIC ANTHONY S CASTAÑEDA</v>
          </cell>
          <cell r="G294" t="str">
            <v>TIERRA NUEVA SUBD, MUNTINLUPA</v>
          </cell>
          <cell r="H294" t="str">
            <v>MUNTINLUPA CITY</v>
          </cell>
          <cell r="I294" t="str">
            <v>PARAÑAQUE</v>
          </cell>
          <cell r="J294"/>
          <cell r="K294"/>
          <cell r="L294" t="str">
            <v>CHALLENGER</v>
          </cell>
          <cell r="M294" t="str">
            <v>FCOMP</v>
          </cell>
          <cell r="N294" t="str">
            <v>Isan Carlo Lazaro</v>
          </cell>
          <cell r="O294">
            <v>34.519500000000001</v>
          </cell>
          <cell r="P294">
            <v>58.03</v>
          </cell>
          <cell r="Q294">
            <v>70.5</v>
          </cell>
          <cell r="R294" t="str">
            <v>NEW</v>
          </cell>
          <cell r="S294">
            <v>363155.38</v>
          </cell>
          <cell r="T294">
            <v>46727.63</v>
          </cell>
          <cell r="U294"/>
          <cell r="V294">
            <v>0</v>
          </cell>
          <cell r="W294">
            <v>45653.386805555558</v>
          </cell>
          <cell r="X294">
            <v>45660.51666666667</v>
          </cell>
          <cell r="Y294">
            <v>45659</v>
          </cell>
          <cell r="Z294"/>
          <cell r="AA294">
            <v>45700</v>
          </cell>
          <cell r="AB294"/>
          <cell r="AC294">
            <v>46.613194444442343</v>
          </cell>
          <cell r="AD294">
            <v>0</v>
          </cell>
          <cell r="AE294">
            <v>-45700</v>
          </cell>
          <cell r="AF294">
            <v>45663.085501858739</v>
          </cell>
          <cell r="AG294">
            <v>45672.241635687729</v>
          </cell>
          <cell r="AH294">
            <v>45693</v>
          </cell>
          <cell r="AI294">
            <v>1.5676816034384062</v>
          </cell>
          <cell r="AJ294">
            <v>0</v>
          </cell>
          <cell r="AK294">
            <v>23</v>
          </cell>
          <cell r="AL294">
            <v>34</v>
          </cell>
          <cell r="AM294">
            <v>22.300380228136884</v>
          </cell>
          <cell r="AN294">
            <v>28.247148288973385</v>
          </cell>
          <cell r="AO294">
            <v>19.300380228136884</v>
          </cell>
          <cell r="AP294">
            <v>60</v>
          </cell>
          <cell r="AQ294">
            <v>57</v>
          </cell>
          <cell r="AR294">
            <v>28.6</v>
          </cell>
          <cell r="AS294">
            <v>45760</v>
          </cell>
          <cell r="AT294">
            <v>184</v>
          </cell>
          <cell r="AU294"/>
          <cell r="AV294"/>
          <cell r="AW294"/>
          <cell r="AX294"/>
          <cell r="AY294"/>
          <cell r="AZ294"/>
          <cell r="BA294"/>
          <cell r="BB294"/>
          <cell r="BC294" t="str">
            <v>MATERIAL BALANCING</v>
          </cell>
          <cell r="BD294"/>
          <cell r="BE294">
            <v>45715</v>
          </cell>
          <cell r="BF294">
            <v>-6</v>
          </cell>
          <cell r="BG294">
            <v>45700</v>
          </cell>
          <cell r="BH294">
            <v>45709</v>
          </cell>
          <cell r="BI294"/>
        </row>
        <row r="295">
          <cell r="E295" t="str">
            <v>X24124714328</v>
          </cell>
          <cell r="F295" t="str">
            <v>AC AUTOMOTIVE BUSINESS SERVICES, INC.</v>
          </cell>
          <cell r="G295" t="str">
            <v>MOLINO BLVD., BAYANAN, BACOOR</v>
          </cell>
          <cell r="H295" t="str">
            <v>BACOOR CITY</v>
          </cell>
          <cell r="I295" t="str">
            <v>DASMA</v>
          </cell>
          <cell r="J295"/>
          <cell r="K295"/>
          <cell r="L295" t="str">
            <v>AVECO</v>
          </cell>
          <cell r="M295" t="str">
            <v>TECO</v>
          </cell>
          <cell r="N295" t="str">
            <v>Ronilo Gange Jr.</v>
          </cell>
          <cell r="O295">
            <v>14.2433</v>
          </cell>
          <cell r="P295">
            <v>52.96</v>
          </cell>
          <cell r="Q295">
            <v>60</v>
          </cell>
          <cell r="R295" t="str">
            <v>NEW</v>
          </cell>
          <cell r="S295">
            <v>383052.97</v>
          </cell>
          <cell r="T295">
            <v>38382.07</v>
          </cell>
          <cell r="U295">
            <v>48645.26</v>
          </cell>
          <cell r="V295">
            <v>1.2673954270835315</v>
          </cell>
          <cell r="W295">
            <v>45653.388194444444</v>
          </cell>
          <cell r="X295">
            <v>45660.518750000003</v>
          </cell>
          <cell r="Y295">
            <v>45659</v>
          </cell>
          <cell r="Z295">
            <v>45672</v>
          </cell>
          <cell r="AA295">
            <v>45672</v>
          </cell>
          <cell r="AB295">
            <v>45841</v>
          </cell>
          <cell r="AC295">
            <v>18.611805555556202</v>
          </cell>
          <cell r="AD295">
            <v>0</v>
          </cell>
          <cell r="AE295">
            <v>169</v>
          </cell>
          <cell r="AF295">
            <v>45672.688574672582</v>
          </cell>
          <cell r="AG295">
            <v>45681.635342733418</v>
          </cell>
          <cell r="AH295">
            <v>45703.388194444444</v>
          </cell>
          <cell r="AI295">
            <v>0.62594691318558571</v>
          </cell>
          <cell r="AJ295">
            <v>2.8166666666666669</v>
          </cell>
          <cell r="AK295">
            <v>23</v>
          </cell>
          <cell r="AL295">
            <v>34</v>
          </cell>
          <cell r="AM295">
            <v>22.300380228136884</v>
          </cell>
          <cell r="AN295">
            <v>28.247148288973385</v>
          </cell>
          <cell r="AO295">
            <v>19.300380228136884</v>
          </cell>
          <cell r="AP295">
            <v>60</v>
          </cell>
          <cell r="AQ295">
            <v>57</v>
          </cell>
          <cell r="AR295">
            <v>52</v>
          </cell>
          <cell r="AS295">
            <v>45732</v>
          </cell>
          <cell r="AT295">
            <v>212</v>
          </cell>
          <cell r="AU295"/>
          <cell r="AV295"/>
          <cell r="AW295"/>
          <cell r="AX295"/>
          <cell r="AY295"/>
          <cell r="AZ295"/>
          <cell r="BA295"/>
          <cell r="BB295"/>
          <cell r="BC295" t="str">
            <v>PAID</v>
          </cell>
          <cell r="BD295"/>
          <cell r="BE295">
            <v>45687</v>
          </cell>
          <cell r="BF295">
            <v>-8</v>
          </cell>
          <cell r="BG295">
            <v>45672</v>
          </cell>
          <cell r="BH295">
            <v>45679</v>
          </cell>
          <cell r="BI295">
            <v>45831</v>
          </cell>
        </row>
        <row r="296">
          <cell r="E296" t="str">
            <v>X23083241618</v>
          </cell>
          <cell r="F296" t="str">
            <v>ROMEO P. CAMBA</v>
          </cell>
          <cell r="G296" t="str">
            <v>SAN ANTONIO VALLEY 11, PARANAQUE</v>
          </cell>
          <cell r="H296" t="str">
            <v>PARAÑAQUE CITY</v>
          </cell>
          <cell r="I296" t="str">
            <v>PARAÑAQUE</v>
          </cell>
          <cell r="J296"/>
          <cell r="K296"/>
          <cell r="L296" t="str">
            <v>ECOM</v>
          </cell>
          <cell r="M296" t="str">
            <v>SCHED</v>
          </cell>
          <cell r="N296" t="str">
            <v>Ronilo Gange Jr.</v>
          </cell>
          <cell r="O296">
            <v>255.58199999999999</v>
          </cell>
          <cell r="P296">
            <v>781.63</v>
          </cell>
          <cell r="Q296">
            <v>74</v>
          </cell>
          <cell r="R296" t="str">
            <v>NEW</v>
          </cell>
          <cell r="S296">
            <v>1386868.07</v>
          </cell>
          <cell r="T296">
            <v>250439.27999999997</v>
          </cell>
          <cell r="U296"/>
          <cell r="V296">
            <v>0</v>
          </cell>
          <cell r="W296">
            <v>45653.637499999997</v>
          </cell>
          <cell r="X296">
            <v>45660.525000000001</v>
          </cell>
          <cell r="Y296">
            <v>45659</v>
          </cell>
          <cell r="Z296"/>
          <cell r="AA296"/>
          <cell r="AB296"/>
          <cell r="AC296">
            <v>-45653.637499999997</v>
          </cell>
          <cell r="AD296">
            <v>0</v>
          </cell>
          <cell r="AE296">
            <v>0</v>
          </cell>
          <cell r="AF296">
            <v>45663.085501858739</v>
          </cell>
          <cell r="AG296">
            <v>45672.241635687729</v>
          </cell>
          <cell r="AH296">
            <v>45693</v>
          </cell>
          <cell r="AI296">
            <v>-1282.3301121323527</v>
          </cell>
          <cell r="AJ296">
            <v>0</v>
          </cell>
          <cell r="AK296">
            <v>40</v>
          </cell>
          <cell r="AL296">
            <v>34</v>
          </cell>
          <cell r="AM296">
            <v>26.701570680628272</v>
          </cell>
          <cell r="AN296">
            <v>33.821989528795811</v>
          </cell>
          <cell r="AO296">
            <v>23.701570680628272</v>
          </cell>
          <cell r="AP296">
            <v>60</v>
          </cell>
          <cell r="AQ296">
            <v>57</v>
          </cell>
          <cell r="AR296">
            <v>28.6</v>
          </cell>
          <cell r="AS296">
            <v>60</v>
          </cell>
          <cell r="AT296">
            <v>45884</v>
          </cell>
          <cell r="AU296"/>
          <cell r="AV296"/>
          <cell r="AW296"/>
          <cell r="AX296"/>
          <cell r="AY296"/>
          <cell r="AZ296"/>
          <cell r="BA296"/>
          <cell r="BB296"/>
          <cell r="BC296"/>
          <cell r="BD296"/>
          <cell r="BE296">
            <v>15</v>
          </cell>
          <cell r="BF296">
            <v>0</v>
          </cell>
          <cell r="BG296"/>
          <cell r="BH296"/>
          <cell r="BI296"/>
        </row>
        <row r="297">
          <cell r="E297" t="str">
            <v>X24041187305</v>
          </cell>
          <cell r="F297" t="str">
            <v>CATHEDRAL OF THE KING, INC. (CORPORATION SOLE)</v>
          </cell>
          <cell r="G297" t="str">
            <v>MARIMAR VILLAGE, PARANAQUE</v>
          </cell>
          <cell r="H297" t="str">
            <v>PARAÑAQUE CITY</v>
          </cell>
          <cell r="I297" t="str">
            <v>PARAÑAQUE</v>
          </cell>
          <cell r="J297" t="str">
            <v>For survey</v>
          </cell>
          <cell r="K297"/>
          <cell r="L297" t="str">
            <v>CHALLENGER</v>
          </cell>
          <cell r="M297" t="str">
            <v>FCOMP</v>
          </cell>
          <cell r="N297" t="str">
            <v>Isan Carlo Lazaro</v>
          </cell>
          <cell r="O297">
            <v>70.284800000000004</v>
          </cell>
          <cell r="P297">
            <v>95.46</v>
          </cell>
          <cell r="Q297">
            <v>62</v>
          </cell>
          <cell r="R297" t="str">
            <v>NEW</v>
          </cell>
          <cell r="S297">
            <v>546397.23</v>
          </cell>
          <cell r="T297">
            <v>76869.350000000006</v>
          </cell>
          <cell r="U297"/>
          <cell r="V297">
            <v>0</v>
          </cell>
          <cell r="W297">
            <v>45653.63958333333</v>
          </cell>
          <cell r="X297">
            <v>45660.531944444447</v>
          </cell>
          <cell r="Y297">
            <v>45659</v>
          </cell>
          <cell r="Z297"/>
          <cell r="AA297">
            <v>45755</v>
          </cell>
          <cell r="AB297"/>
          <cell r="AC297">
            <v>101.36041666667006</v>
          </cell>
          <cell r="AD297">
            <v>0</v>
          </cell>
          <cell r="AE297">
            <v>-45755</v>
          </cell>
          <cell r="AF297">
            <v>45663.085501858739</v>
          </cell>
          <cell r="AG297">
            <v>45672.241635687729</v>
          </cell>
          <cell r="AH297">
            <v>45693</v>
          </cell>
          <cell r="AI297">
            <v>3.4089244991475991</v>
          </cell>
          <cell r="AJ297">
            <v>0</v>
          </cell>
          <cell r="AK297">
            <v>23</v>
          </cell>
          <cell r="AL297">
            <v>34</v>
          </cell>
          <cell r="AM297">
            <v>22.300380228136884</v>
          </cell>
          <cell r="AN297">
            <v>28.247148288973385</v>
          </cell>
          <cell r="AO297">
            <v>19.300380228136884</v>
          </cell>
          <cell r="AP297">
            <v>60</v>
          </cell>
          <cell r="AQ297">
            <v>57</v>
          </cell>
          <cell r="AR297">
            <v>28.6</v>
          </cell>
          <cell r="AS297">
            <v>45815</v>
          </cell>
          <cell r="AT297">
            <v>129</v>
          </cell>
          <cell r="AU297"/>
          <cell r="AV297"/>
          <cell r="AW297"/>
          <cell r="AX297"/>
          <cell r="AY297"/>
          <cell r="AZ297"/>
          <cell r="BA297"/>
          <cell r="BB297">
            <v>45750</v>
          </cell>
          <cell r="BC297" t="str">
            <v>FOR AUDIT</v>
          </cell>
          <cell r="BD297"/>
          <cell r="BE297">
            <v>45770</v>
          </cell>
          <cell r="BF297">
            <v>22</v>
          </cell>
          <cell r="BG297">
            <v>45755</v>
          </cell>
          <cell r="BH297">
            <v>45792</v>
          </cell>
          <cell r="BI297"/>
        </row>
        <row r="298">
          <cell r="E298" t="str">
            <v>X24124856516</v>
          </cell>
          <cell r="F298" t="str">
            <v>RAUL GABRIEL II S. DIMATATAC</v>
          </cell>
          <cell r="G298" t="str">
            <v>SUSANA HEIGHTS SUBD, MUNTINLUPA</v>
          </cell>
          <cell r="H298" t="str">
            <v>MUNTINLUPA CITY</v>
          </cell>
          <cell r="I298" t="str">
            <v>PARAÑAQUE</v>
          </cell>
          <cell r="J298"/>
          <cell r="K298" t="str">
            <v>Error in FCOMP due to Budget Issues 
Email for Force FCOMP already Sent to Mam Zarah</v>
          </cell>
          <cell r="L298" t="str">
            <v>AVECO</v>
          </cell>
          <cell r="M298" t="str">
            <v>FCOMP</v>
          </cell>
          <cell r="N298" t="str">
            <v>Ronilo Gange Jr.</v>
          </cell>
          <cell r="O298">
            <v>25.0823</v>
          </cell>
          <cell r="P298">
            <v>36.25</v>
          </cell>
          <cell r="Q298">
            <v>82</v>
          </cell>
          <cell r="R298" t="str">
            <v>NEW</v>
          </cell>
          <cell r="S298">
            <v>273825.69</v>
          </cell>
          <cell r="T298">
            <v>27854.74</v>
          </cell>
          <cell r="U298"/>
          <cell r="V298">
            <v>0</v>
          </cell>
          <cell r="W298">
            <v>45659.604166666664</v>
          </cell>
          <cell r="X298">
            <v>45660.359722222223</v>
          </cell>
          <cell r="Y298">
            <v>45663</v>
          </cell>
          <cell r="Z298"/>
          <cell r="AA298">
            <v>45661</v>
          </cell>
          <cell r="AB298"/>
          <cell r="AC298">
            <v>1.3958333333357587</v>
          </cell>
          <cell r="AD298">
            <v>0</v>
          </cell>
          <cell r="AE298">
            <v>-45661</v>
          </cell>
          <cell r="AF298">
            <v>45677.67854683195</v>
          </cell>
          <cell r="AG298">
            <v>45686.2983815427</v>
          </cell>
          <cell r="AH298">
            <v>45709.604166666664</v>
          </cell>
          <cell r="AI298">
            <v>4.9675245098125528E-2</v>
          </cell>
          <cell r="AJ298">
            <v>-761.01666666666665</v>
          </cell>
          <cell r="AK298">
            <v>20</v>
          </cell>
          <cell r="AL298">
            <v>34</v>
          </cell>
          <cell r="AM298">
            <v>21.074380165289259</v>
          </cell>
          <cell r="AN298">
            <v>26.694214876033058</v>
          </cell>
          <cell r="AO298">
            <v>18.074380165289259</v>
          </cell>
          <cell r="AP298">
            <v>60</v>
          </cell>
          <cell r="AQ298">
            <v>57</v>
          </cell>
          <cell r="AR298">
            <v>52</v>
          </cell>
          <cell r="AS298">
            <v>45721</v>
          </cell>
          <cell r="AT298">
            <v>223</v>
          </cell>
          <cell r="AU298"/>
          <cell r="AV298"/>
          <cell r="AW298"/>
          <cell r="AX298"/>
          <cell r="AY298"/>
          <cell r="AZ298"/>
          <cell r="BA298"/>
          <cell r="BB298"/>
          <cell r="BC298" t="str">
            <v>NO COC</v>
          </cell>
          <cell r="BD298"/>
          <cell r="BE298">
            <v>45676</v>
          </cell>
          <cell r="BF298">
            <v>11</v>
          </cell>
          <cell r="BG298">
            <v>45661</v>
          </cell>
          <cell r="BH298">
            <v>45687</v>
          </cell>
          <cell r="BI298"/>
        </row>
        <row r="299">
          <cell r="E299" t="str">
            <v>X24114563541</v>
          </cell>
          <cell r="F299" t="str">
            <v>MONOCRETE CONSTRUCTION PHILIPPINES, INC.</v>
          </cell>
          <cell r="G299" t="str">
            <v>PRES. DIOSDADO MACAPAGAL, ASIAWORLD CITY, PARANAQUE</v>
          </cell>
          <cell r="H299" t="str">
            <v>PARAÑAQUE CITY</v>
          </cell>
          <cell r="I299" t="str">
            <v>PARAÑAQUE</v>
          </cell>
          <cell r="J299"/>
          <cell r="K299"/>
          <cell r="L299" t="str">
            <v>POWERHOUSE</v>
          </cell>
          <cell r="M299" t="str">
            <v>SCHED</v>
          </cell>
          <cell r="N299" t="str">
            <v>Isan Carlo Lazaro</v>
          </cell>
          <cell r="O299">
            <v>20.650000000000002</v>
          </cell>
          <cell r="P299">
            <v>35.07</v>
          </cell>
          <cell r="Q299">
            <v>0</v>
          </cell>
          <cell r="R299" t="str">
            <v>TERMINATION</v>
          </cell>
          <cell r="S299">
            <v>34239.42</v>
          </cell>
          <cell r="T299">
            <v>30141.650000000005</v>
          </cell>
          <cell r="U299"/>
          <cell r="V299">
            <v>0</v>
          </cell>
          <cell r="W299">
            <v>45659.67291666667</v>
          </cell>
          <cell r="X299">
            <v>45663.331944444442</v>
          </cell>
          <cell r="Y299">
            <v>45663</v>
          </cell>
          <cell r="Z299"/>
          <cell r="AA299"/>
          <cell r="AB299"/>
          <cell r="AC299">
            <v>-45659.67291666667</v>
          </cell>
          <cell r="AD299">
            <v>0</v>
          </cell>
          <cell r="AE299">
            <v>0</v>
          </cell>
          <cell r="AF299">
            <v>45663.085501858739</v>
          </cell>
          <cell r="AG299">
            <v>45687.253561827958</v>
          </cell>
          <cell r="AH299">
            <v>45693</v>
          </cell>
          <cell r="AI299">
            <v>-1572.7220671296297</v>
          </cell>
          <cell r="AJ299">
            <v>0</v>
          </cell>
          <cell r="AK299">
            <v>20</v>
          </cell>
          <cell r="AL299">
            <v>36</v>
          </cell>
          <cell r="AM299">
            <v>21.774193548387096</v>
          </cell>
          <cell r="AN299">
            <v>27.58064516129032</v>
          </cell>
          <cell r="AO299">
            <v>18.774193548387096</v>
          </cell>
          <cell r="AP299">
            <v>60</v>
          </cell>
          <cell r="AQ299">
            <v>57</v>
          </cell>
          <cell r="AR299">
            <v>28.6</v>
          </cell>
          <cell r="AS299">
            <v>60</v>
          </cell>
          <cell r="AT299">
            <v>45884</v>
          </cell>
          <cell r="AU299"/>
          <cell r="AV299"/>
          <cell r="AW299"/>
          <cell r="AX299"/>
          <cell r="AY299"/>
          <cell r="AZ299"/>
          <cell r="BA299"/>
          <cell r="BB299"/>
          <cell r="BC299"/>
          <cell r="BD299"/>
          <cell r="BE299">
            <v>15</v>
          </cell>
          <cell r="BF299">
            <v>0</v>
          </cell>
          <cell r="BG299"/>
          <cell r="BH299"/>
          <cell r="BI299"/>
        </row>
        <row r="300">
          <cell r="E300" t="str">
            <v>X24124737940</v>
          </cell>
          <cell r="F300" t="str">
            <v>PETRON CORPORATION</v>
          </cell>
          <cell r="G300" t="str">
            <v>ALABANG-ZAPOTE, TALON II, LAS PINAS CITY</v>
          </cell>
          <cell r="H300" t="str">
            <v>LAS PIÑAS CITY</v>
          </cell>
          <cell r="I300" t="str">
            <v>PARAÑAQUE</v>
          </cell>
          <cell r="J300"/>
          <cell r="K300"/>
          <cell r="L300" t="str">
            <v>CHALLENGER</v>
          </cell>
          <cell r="M300" t="str">
            <v>CLOSE</v>
          </cell>
          <cell r="N300" t="str">
            <v>Jemuel Peralta</v>
          </cell>
          <cell r="O300">
            <v>46.2</v>
          </cell>
          <cell r="P300">
            <v>122.63</v>
          </cell>
          <cell r="Q300">
            <v>117</v>
          </cell>
          <cell r="R300" t="str">
            <v>NEW</v>
          </cell>
          <cell r="S300">
            <v>879274.36</v>
          </cell>
          <cell r="T300">
            <v>82635.45</v>
          </cell>
          <cell r="U300">
            <v>100779.99</v>
          </cell>
          <cell r="V300">
            <v>1.21957331871491</v>
          </cell>
          <cell r="W300">
            <v>45660.40902777778</v>
          </cell>
          <cell r="X300">
            <v>45665.640972222223</v>
          </cell>
          <cell r="Y300">
            <v>45663</v>
          </cell>
          <cell r="Z300"/>
          <cell r="AA300">
            <v>45672</v>
          </cell>
          <cell r="AB300">
            <v>45727</v>
          </cell>
          <cell r="AC300">
            <v>11.590972222220444</v>
          </cell>
          <cell r="AD300">
            <v>6.359027777776646</v>
          </cell>
          <cell r="AE300">
            <v>55</v>
          </cell>
          <cell r="AF300">
            <v>45663.085501858739</v>
          </cell>
          <cell r="AG300">
            <v>45672.241631944446</v>
          </cell>
          <cell r="AH300">
            <v>45693</v>
          </cell>
          <cell r="AI300">
            <v>0.38729450454053882</v>
          </cell>
          <cell r="AJ300">
            <v>0</v>
          </cell>
          <cell r="AK300">
            <v>26</v>
          </cell>
          <cell r="AL300">
            <v>32</v>
          </cell>
          <cell r="AM300">
            <v>22.446043165467625</v>
          </cell>
          <cell r="AN300">
            <v>28.431654676258994</v>
          </cell>
          <cell r="AO300">
            <v>19.446043165467625</v>
          </cell>
          <cell r="AP300">
            <v>60</v>
          </cell>
          <cell r="AQ300">
            <v>57</v>
          </cell>
          <cell r="AR300">
            <v>28.6</v>
          </cell>
          <cell r="AS300">
            <v>45732</v>
          </cell>
          <cell r="AT300">
            <v>212</v>
          </cell>
          <cell r="AU300"/>
          <cell r="AV300"/>
          <cell r="AW300"/>
          <cell r="AX300"/>
          <cell r="AY300"/>
          <cell r="AZ300"/>
          <cell r="BA300"/>
          <cell r="BB300"/>
          <cell r="BC300" t="str">
            <v>PAID</v>
          </cell>
          <cell r="BD300"/>
          <cell r="BE300">
            <v>45687</v>
          </cell>
          <cell r="BF300">
            <v>-5</v>
          </cell>
          <cell r="BG300">
            <v>45672</v>
          </cell>
          <cell r="BH300">
            <v>45682</v>
          </cell>
          <cell r="BI300">
            <v>45694</v>
          </cell>
        </row>
        <row r="301">
          <cell r="E301" t="str">
            <v>X24104149594</v>
          </cell>
          <cell r="F301" t="str">
            <v>NORTH PHILIPPINE UNION CONFERENCE CORP OF THE SEVE</v>
          </cell>
          <cell r="G301" t="str">
            <v>BAYANAN, BAYANAN, BACOOR</v>
          </cell>
          <cell r="H301" t="str">
            <v>BACOOR CITY</v>
          </cell>
          <cell r="I301" t="str">
            <v>DASMA</v>
          </cell>
          <cell r="J301"/>
          <cell r="K301"/>
          <cell r="L301" t="str">
            <v>AVECO</v>
          </cell>
          <cell r="M301" t="str">
            <v>FCOMP</v>
          </cell>
          <cell r="N301" t="str">
            <v>Ronilo Gange Jr.</v>
          </cell>
          <cell r="O301">
            <v>53.161999999999999</v>
          </cell>
          <cell r="P301">
            <v>269.33</v>
          </cell>
          <cell r="Q301">
            <v>34</v>
          </cell>
          <cell r="R301" t="str">
            <v>NEW</v>
          </cell>
          <cell r="S301">
            <v>465517.05</v>
          </cell>
          <cell r="T301">
            <v>45678.36</v>
          </cell>
          <cell r="U301"/>
          <cell r="V301">
            <v>0</v>
          </cell>
          <cell r="W301">
            <v>45660.411111111112</v>
          </cell>
          <cell r="X301">
            <v>45665.642361111109</v>
          </cell>
          <cell r="Y301">
            <v>45663</v>
          </cell>
          <cell r="Z301"/>
          <cell r="AA301">
            <v>45754.330555555556</v>
          </cell>
          <cell r="AB301"/>
          <cell r="AC301">
            <v>93.919444444443798</v>
          </cell>
          <cell r="AD301">
            <v>0</v>
          </cell>
          <cell r="AE301">
            <v>-45754.330555555556</v>
          </cell>
          <cell r="AF301">
            <v>45663.085501858739</v>
          </cell>
          <cell r="AG301">
            <v>45691.911111111112</v>
          </cell>
          <cell r="AH301">
            <v>45693</v>
          </cell>
          <cell r="AI301">
            <v>2.8324911816578284</v>
          </cell>
          <cell r="AJ301">
            <v>0</v>
          </cell>
          <cell r="AK301">
            <v>28</v>
          </cell>
          <cell r="AL301">
            <v>36</v>
          </cell>
          <cell r="AM301">
            <v>24.868421052631579</v>
          </cell>
          <cell r="AN301">
            <v>31.499999999999996</v>
          </cell>
          <cell r="AO301">
            <v>21.868421052631579</v>
          </cell>
          <cell r="AP301">
            <v>60</v>
          </cell>
          <cell r="AQ301">
            <v>57</v>
          </cell>
          <cell r="AR301">
            <v>52</v>
          </cell>
          <cell r="AS301">
            <v>45814.330555555556</v>
          </cell>
          <cell r="AT301">
            <v>129.6694444444438</v>
          </cell>
          <cell r="AU301"/>
          <cell r="AV301"/>
          <cell r="AW301"/>
          <cell r="AX301"/>
          <cell r="AY301"/>
          <cell r="AZ301"/>
          <cell r="BA301"/>
          <cell r="BB301"/>
          <cell r="BC301" t="str">
            <v>NO COC</v>
          </cell>
          <cell r="BD301"/>
          <cell r="BE301">
            <v>45769.330555555556</v>
          </cell>
          <cell r="BF301" t="e">
            <v>#VALUE!</v>
          </cell>
          <cell r="BG301"/>
          <cell r="BH301"/>
          <cell r="BI301"/>
        </row>
        <row r="302">
          <cell r="E302" t="str">
            <v>X24093710813</v>
          </cell>
          <cell r="F302" t="str">
            <v>ALLAN RAMIREZ SORBITO</v>
          </cell>
          <cell r="G302" t="str">
            <v>CAMELLA SPRINGVILLE HEIGHTS III, BACOOR</v>
          </cell>
          <cell r="H302" t="str">
            <v>BACOOR CITY</v>
          </cell>
          <cell r="I302" t="str">
            <v>DASMA</v>
          </cell>
          <cell r="J302"/>
          <cell r="K302"/>
          <cell r="L302" t="str">
            <v>AVECO</v>
          </cell>
          <cell r="M302" t="str">
            <v>FCOMP</v>
          </cell>
          <cell r="N302" t="str">
            <v>Ronilo Gange Jr.</v>
          </cell>
          <cell r="O302">
            <v>27.34</v>
          </cell>
          <cell r="P302">
            <v>27.34</v>
          </cell>
          <cell r="Q302">
            <v>5</v>
          </cell>
          <cell r="R302" t="str">
            <v>NEW</v>
          </cell>
          <cell r="S302">
            <v>55291.05</v>
          </cell>
          <cell r="T302">
            <v>23492.09</v>
          </cell>
          <cell r="U302"/>
          <cell r="V302">
            <v>0</v>
          </cell>
          <cell r="W302">
            <v>45663.424305555556</v>
          </cell>
          <cell r="X302">
            <v>45667.629861111112</v>
          </cell>
          <cell r="Y302">
            <v>45666</v>
          </cell>
          <cell r="Z302"/>
          <cell r="AA302">
            <v>45695</v>
          </cell>
          <cell r="AB302"/>
          <cell r="AC302">
            <v>31.575694444443798</v>
          </cell>
          <cell r="AD302">
            <v>27.370138888887595</v>
          </cell>
          <cell r="AE302">
            <v>-45695</v>
          </cell>
          <cell r="AF302">
            <v>45682.198499103943</v>
          </cell>
          <cell r="AG302">
            <v>45691.004950716844</v>
          </cell>
          <cell r="AH302">
            <v>45713.424305555556</v>
          </cell>
          <cell r="AI302">
            <v>1.0876072530863974</v>
          </cell>
          <cell r="AJ302">
            <v>-761.58333333333337</v>
          </cell>
          <cell r="AK302">
            <v>20</v>
          </cell>
          <cell r="AL302">
            <v>36</v>
          </cell>
          <cell r="AM302">
            <v>21.774193548387096</v>
          </cell>
          <cell r="AN302">
            <v>27.58064516129032</v>
          </cell>
          <cell r="AO302">
            <v>18.774193548387096</v>
          </cell>
          <cell r="AP302">
            <v>60</v>
          </cell>
          <cell r="AQ302">
            <v>57</v>
          </cell>
          <cell r="AR302">
            <v>52</v>
          </cell>
          <cell r="AS302">
            <v>45755</v>
          </cell>
          <cell r="AT302">
            <v>189</v>
          </cell>
          <cell r="AU302"/>
          <cell r="AV302"/>
          <cell r="AW302"/>
          <cell r="AX302"/>
          <cell r="AY302"/>
          <cell r="AZ302"/>
          <cell r="BA302"/>
          <cell r="BB302"/>
          <cell r="BC302" t="str">
            <v>NO COC</v>
          </cell>
          <cell r="BD302"/>
          <cell r="BE302">
            <v>45710</v>
          </cell>
          <cell r="BF302" t="e">
            <v>#VALUE!</v>
          </cell>
          <cell r="BG302"/>
          <cell r="BH302"/>
          <cell r="BI302"/>
        </row>
        <row r="303">
          <cell r="E303" t="str">
            <v>X24104283780</v>
          </cell>
          <cell r="F303" t="str">
            <v>GOLDEN LARIELLE, INC.,</v>
          </cell>
          <cell r="G303" t="str">
            <v>BLOCK 1, TUNASAN, MUNTINLUPA</v>
          </cell>
          <cell r="H303" t="str">
            <v>MUNTINLUPA CITY</v>
          </cell>
          <cell r="I303" t="str">
            <v>PARAÑAQUE</v>
          </cell>
          <cell r="J303"/>
          <cell r="K303"/>
          <cell r="L303" t="str">
            <v>ECOM</v>
          </cell>
          <cell r="M303" t="str">
            <v>SCHED</v>
          </cell>
          <cell r="N303" t="str">
            <v>Ronilo Gange Jr.</v>
          </cell>
          <cell r="O303">
            <v>147.75859999999994</v>
          </cell>
          <cell r="P303">
            <v>500.38</v>
          </cell>
          <cell r="Q303">
            <v>45</v>
          </cell>
          <cell r="R303" t="str">
            <v>NEW</v>
          </cell>
          <cell r="S303">
            <v>890781.19</v>
          </cell>
          <cell r="T303">
            <v>150792.13</v>
          </cell>
          <cell r="U303"/>
          <cell r="V303">
            <v>0</v>
          </cell>
          <cell r="W303">
            <v>45663.424305555556</v>
          </cell>
          <cell r="X303">
            <v>45667.633333333331</v>
          </cell>
          <cell r="Y303">
            <v>45666</v>
          </cell>
          <cell r="Z303"/>
          <cell r="AA303"/>
          <cell r="AB303"/>
          <cell r="AC303">
            <v>-45663.424305555556</v>
          </cell>
          <cell r="AD303">
            <v>-45667.633333333331</v>
          </cell>
          <cell r="AE303">
            <v>0</v>
          </cell>
          <cell r="AF303">
            <v>45686.448401941096</v>
          </cell>
          <cell r="AG303">
            <v>45696.388160977243</v>
          </cell>
          <cell r="AH303">
            <v>45713.424305555556</v>
          </cell>
          <cell r="AI303">
            <v>-1315.9945199170525</v>
          </cell>
          <cell r="AJ303">
            <v>0</v>
          </cell>
          <cell r="AK303">
            <v>32</v>
          </cell>
          <cell r="AL303">
            <v>36</v>
          </cell>
          <cell r="AM303">
            <v>26.024096385542165</v>
          </cell>
          <cell r="AN303">
            <v>32.963855421686745</v>
          </cell>
          <cell r="AO303">
            <v>23.024096385542165</v>
          </cell>
          <cell r="AP303">
            <v>60</v>
          </cell>
          <cell r="AQ303">
            <v>57</v>
          </cell>
          <cell r="AR303">
            <v>52</v>
          </cell>
          <cell r="AS303">
            <v>60</v>
          </cell>
          <cell r="AT303">
            <v>45884</v>
          </cell>
          <cell r="AU303"/>
          <cell r="AV303"/>
          <cell r="AW303"/>
          <cell r="AX303"/>
          <cell r="AY303"/>
          <cell r="AZ303"/>
          <cell r="BA303"/>
          <cell r="BB303"/>
          <cell r="BC303"/>
          <cell r="BD303"/>
          <cell r="BE303">
            <v>15</v>
          </cell>
          <cell r="BF303">
            <v>0</v>
          </cell>
          <cell r="BG303"/>
          <cell r="BH303"/>
          <cell r="BI303"/>
        </row>
        <row r="304">
          <cell r="E304" t="str">
            <v>X24124874147</v>
          </cell>
          <cell r="F304" t="str">
            <v>EMPIRE METAL WORKS, INC.</v>
          </cell>
          <cell r="G304" t="str">
            <v>NIOG III, NIOG III, BACOOR</v>
          </cell>
          <cell r="H304" t="str">
            <v>BACOOR CITY</v>
          </cell>
          <cell r="I304" t="str">
            <v>DASMA</v>
          </cell>
          <cell r="J304"/>
          <cell r="K304"/>
          <cell r="L304" t="str">
            <v>C2</v>
          </cell>
          <cell r="M304" t="str">
            <v>INPRG</v>
          </cell>
          <cell r="N304" t="str">
            <v>Ian Patrick Perez</v>
          </cell>
          <cell r="O304">
            <v>6.77</v>
          </cell>
          <cell r="P304">
            <v>92.36</v>
          </cell>
          <cell r="Q304">
            <v>0</v>
          </cell>
          <cell r="R304" t="str">
            <v>TERMINATION</v>
          </cell>
          <cell r="S304">
            <v>70611.97</v>
          </cell>
          <cell r="T304">
            <v>79358.02</v>
          </cell>
          <cell r="U304"/>
          <cell r="V304">
            <v>0</v>
          </cell>
          <cell r="W304">
            <v>45663.499305555553</v>
          </cell>
          <cell r="X304">
            <v>45667.631944444445</v>
          </cell>
          <cell r="Y304">
            <v>45670</v>
          </cell>
          <cell r="Z304"/>
          <cell r="AA304"/>
          <cell r="AB304"/>
          <cell r="AC304">
            <v>-45663.499305555553</v>
          </cell>
          <cell r="AD304">
            <v>-45667.631944444445</v>
          </cell>
          <cell r="AE304">
            <v>0</v>
          </cell>
          <cell r="AF304">
            <v>45683.584807414292</v>
          </cell>
          <cell r="AG304">
            <v>45692.740941243283</v>
          </cell>
          <cell r="AH304">
            <v>45713.499305555553</v>
          </cell>
          <cell r="AI304">
            <v>-1483.5122358930487</v>
          </cell>
          <cell r="AJ304">
            <v>0</v>
          </cell>
          <cell r="AK304">
            <v>23</v>
          </cell>
          <cell r="AL304">
            <v>36</v>
          </cell>
          <cell r="AM304">
            <v>23.085501858736059</v>
          </cell>
          <cell r="AN304">
            <v>29.241635687732341</v>
          </cell>
          <cell r="AO304">
            <v>20.085501858736059</v>
          </cell>
          <cell r="AP304">
            <v>60</v>
          </cell>
          <cell r="AQ304">
            <v>57</v>
          </cell>
          <cell r="AR304">
            <v>52</v>
          </cell>
          <cell r="AS304">
            <v>60</v>
          </cell>
          <cell r="AT304">
            <v>45884</v>
          </cell>
          <cell r="AU304"/>
          <cell r="AV304"/>
          <cell r="AW304"/>
          <cell r="AX304"/>
          <cell r="AY304"/>
          <cell r="AZ304"/>
          <cell r="BA304"/>
          <cell r="BB304"/>
          <cell r="BC304"/>
          <cell r="BD304"/>
          <cell r="BE304">
            <v>15</v>
          </cell>
          <cell r="BF304">
            <v>0</v>
          </cell>
          <cell r="BG304"/>
          <cell r="BH304"/>
          <cell r="BI304"/>
        </row>
        <row r="305">
          <cell r="E305" t="str">
            <v>X24124873554</v>
          </cell>
          <cell r="F305" t="str">
            <v>SHANZHEN HAIWEI FOOD CORP. DOING BUSINESS UNDER TH</v>
          </cell>
          <cell r="G305" t="str">
            <v>GEN. EMILIO AGUINALDO, PANAPAAN I, BACOOR</v>
          </cell>
          <cell r="H305" t="str">
            <v>BACOOR CITY</v>
          </cell>
          <cell r="I305" t="str">
            <v>DASMA</v>
          </cell>
          <cell r="J305"/>
          <cell r="K305"/>
          <cell r="L305" t="str">
            <v>C2</v>
          </cell>
          <cell r="M305" t="str">
            <v>FCOMP</v>
          </cell>
          <cell r="N305" t="str">
            <v>Ian Patrick Perez</v>
          </cell>
          <cell r="O305">
            <v>11.3</v>
          </cell>
          <cell r="P305">
            <v>17.86</v>
          </cell>
          <cell r="Q305">
            <v>0</v>
          </cell>
          <cell r="R305" t="str">
            <v>TERMINATION</v>
          </cell>
          <cell r="S305">
            <v>24072.27</v>
          </cell>
          <cell r="T305">
            <v>15354.35</v>
          </cell>
          <cell r="U305"/>
          <cell r="V305">
            <v>0</v>
          </cell>
          <cell r="W305">
            <v>45663.504861111112</v>
          </cell>
          <cell r="X305">
            <v>45667.632638888892</v>
          </cell>
          <cell r="Y305">
            <v>45670</v>
          </cell>
          <cell r="Z305"/>
          <cell r="AA305">
            <v>45877</v>
          </cell>
          <cell r="AB305"/>
          <cell r="AC305">
            <v>213.4951388888876</v>
          </cell>
          <cell r="AD305">
            <v>209.36736111110804</v>
          </cell>
          <cell r="AE305">
            <v>-45877</v>
          </cell>
          <cell r="AF305">
            <v>45682.279054659499</v>
          </cell>
          <cell r="AG305">
            <v>45691.0855062724</v>
          </cell>
          <cell r="AH305">
            <v>45713.504861111112</v>
          </cell>
          <cell r="AI305">
            <v>7.3537214506172388</v>
          </cell>
          <cell r="AJ305">
            <v>-764.61666666666667</v>
          </cell>
          <cell r="AK305">
            <v>20</v>
          </cell>
          <cell r="AL305">
            <v>36</v>
          </cell>
          <cell r="AM305">
            <v>21.774193548387096</v>
          </cell>
          <cell r="AN305">
            <v>27.58064516129032</v>
          </cell>
          <cell r="AO305">
            <v>18.774193548387096</v>
          </cell>
          <cell r="AP305">
            <v>60</v>
          </cell>
          <cell r="AQ305">
            <v>57</v>
          </cell>
          <cell r="AR305">
            <v>52</v>
          </cell>
          <cell r="AS305">
            <v>45937</v>
          </cell>
          <cell r="AT305">
            <v>7</v>
          </cell>
          <cell r="AU305"/>
          <cell r="AV305"/>
          <cell r="AW305"/>
          <cell r="AX305"/>
          <cell r="AY305"/>
          <cell r="AZ305"/>
          <cell r="BA305"/>
          <cell r="BB305"/>
          <cell r="BC305" t="str">
            <v>NO COC</v>
          </cell>
          <cell r="BD305"/>
          <cell r="BE305">
            <v>45892</v>
          </cell>
          <cell r="BF305" t="e">
            <v>#VALUE!</v>
          </cell>
          <cell r="BG305"/>
          <cell r="BH305"/>
          <cell r="BI305"/>
        </row>
        <row r="306">
          <cell r="E306" t="str">
            <v>X24062324373</v>
          </cell>
          <cell r="F306" t="str">
            <v>MANUEL ANTONIO S BOCALING</v>
          </cell>
          <cell r="G306" t="str">
            <v>BLOCK 19, TUNASAN, MUNTINLUPA</v>
          </cell>
          <cell r="H306" t="str">
            <v>MUNTINLUPA CITY</v>
          </cell>
          <cell r="I306" t="str">
            <v>PARAÑAQUE</v>
          </cell>
          <cell r="J306"/>
          <cell r="K306"/>
          <cell r="L306" t="str">
            <v>MAINTENANCE</v>
          </cell>
          <cell r="M306" t="str">
            <v>CLOSE</v>
          </cell>
          <cell r="N306" t="str">
            <v>Isan Carlo Lazaro</v>
          </cell>
          <cell r="O306">
            <v>22.41</v>
          </cell>
          <cell r="P306">
            <v>22.07</v>
          </cell>
          <cell r="Q306">
            <v>87</v>
          </cell>
          <cell r="R306" t="str">
            <v>MODIFICATION</v>
          </cell>
          <cell r="S306">
            <v>238527.99</v>
          </cell>
          <cell r="T306"/>
          <cell r="U306"/>
          <cell r="V306" t="e">
            <v>#DIV/0!</v>
          </cell>
          <cell r="W306">
            <v>45664.623252314814</v>
          </cell>
          <cell r="X306">
            <v>45671.615277777775</v>
          </cell>
          <cell r="Y306" t="str">
            <v>N/A</v>
          </cell>
          <cell r="Z306"/>
          <cell r="AA306">
            <v>45678</v>
          </cell>
          <cell r="AB306">
            <v>45699.585416666669</v>
          </cell>
          <cell r="AC306">
            <v>13.376747685186274</v>
          </cell>
          <cell r="AD306">
            <v>6.3847222222248092</v>
          </cell>
          <cell r="AE306">
            <v>21.585416666668607</v>
          </cell>
          <cell r="AF306">
            <v>45682.6976324801</v>
          </cell>
          <cell r="AG306">
            <v>45691.317467190849</v>
          </cell>
          <cell r="AH306">
            <v>45714.623252314814</v>
          </cell>
          <cell r="AI306">
            <v>0.47605484409045268</v>
          </cell>
          <cell r="AJ306">
            <v>0.35975694444447676</v>
          </cell>
          <cell r="AK306">
            <v>20</v>
          </cell>
          <cell r="AL306">
            <v>34</v>
          </cell>
          <cell r="AM306">
            <v>21.074380165289259</v>
          </cell>
          <cell r="AN306">
            <v>26.694214876033058</v>
          </cell>
          <cell r="AO306">
            <v>18.074380165289259</v>
          </cell>
          <cell r="AP306">
            <v>60</v>
          </cell>
          <cell r="AQ306">
            <v>57</v>
          </cell>
          <cell r="AR306">
            <v>52</v>
          </cell>
          <cell r="AS306">
            <v>45738</v>
          </cell>
          <cell r="AT306">
            <v>206</v>
          </cell>
          <cell r="AU306"/>
          <cell r="AV306"/>
          <cell r="AW306"/>
          <cell r="AX306"/>
          <cell r="AY306"/>
          <cell r="AZ306"/>
          <cell r="BA306"/>
          <cell r="BB306"/>
          <cell r="BC306" t="str">
            <v>PAID</v>
          </cell>
          <cell r="BD306" t="str">
            <v>WITH BACKJOB</v>
          </cell>
          <cell r="BE306">
            <v>45693</v>
          </cell>
          <cell r="BF306" t="e">
            <v>#VALUE!</v>
          </cell>
          <cell r="BG306"/>
          <cell r="BH306"/>
          <cell r="BI306">
            <v>45693</v>
          </cell>
        </row>
        <row r="307">
          <cell r="E307" t="str">
            <v>X25010007601</v>
          </cell>
          <cell r="F307" t="str">
            <v>ACASYS DEVELOPMENT CORP.</v>
          </cell>
          <cell r="G307" t="str">
            <v>SAN ANDRES, SUN VALLEY, PARANAQUE</v>
          </cell>
          <cell r="H307" t="str">
            <v>PARAÑAQUE CITY</v>
          </cell>
          <cell r="I307" t="str">
            <v>PARAÑAQUE</v>
          </cell>
          <cell r="J307"/>
          <cell r="K307"/>
          <cell r="L307" t="str">
            <v>VJC</v>
          </cell>
          <cell r="M307" t="str">
            <v>FCOMP</v>
          </cell>
          <cell r="N307" t="str">
            <v>Jenneth Madrid</v>
          </cell>
          <cell r="O307">
            <v>277.3716</v>
          </cell>
          <cell r="P307">
            <v>826.39</v>
          </cell>
          <cell r="Q307">
            <v>1680</v>
          </cell>
          <cell r="R307" t="str">
            <v>NEW</v>
          </cell>
          <cell r="S307">
            <v>3356230.93</v>
          </cell>
          <cell r="T307">
            <v>413605.22</v>
          </cell>
          <cell r="U307"/>
          <cell r="V307">
            <v>0</v>
          </cell>
          <cell r="W307">
            <v>45664.665277777778</v>
          </cell>
          <cell r="X307">
            <v>45667.628472222219</v>
          </cell>
          <cell r="Y307">
            <v>45667</v>
          </cell>
          <cell r="Z307">
            <v>45777</v>
          </cell>
          <cell r="AA307">
            <v>45689</v>
          </cell>
          <cell r="AB307"/>
          <cell r="AC307">
            <v>24.334722222221899</v>
          </cell>
          <cell r="AD307">
            <v>21.371527777781012</v>
          </cell>
          <cell r="AE307">
            <v>-45689</v>
          </cell>
          <cell r="AF307">
            <v>45679.31233660131</v>
          </cell>
          <cell r="AG307">
            <v>45687.018218954247</v>
          </cell>
          <cell r="AH307">
            <v>45714.665277777778</v>
          </cell>
          <cell r="AI307">
            <v>1.0342256944444308</v>
          </cell>
          <cell r="AJ307">
            <v>-761.48333333333335</v>
          </cell>
          <cell r="AK307">
            <v>40</v>
          </cell>
          <cell r="AL307">
            <v>20</v>
          </cell>
          <cell r="AM307">
            <v>17.647058823529413</v>
          </cell>
          <cell r="AN307">
            <v>22.352941176470591</v>
          </cell>
          <cell r="AO307">
            <v>14.647058823529413</v>
          </cell>
          <cell r="AP307">
            <v>60</v>
          </cell>
          <cell r="AQ307">
            <v>57</v>
          </cell>
          <cell r="AR307">
            <v>52</v>
          </cell>
          <cell r="AS307">
            <v>45749</v>
          </cell>
          <cell r="AT307">
            <v>195</v>
          </cell>
          <cell r="AU307" t="str">
            <v>With scheduled PAI / Applicant facility not ready</v>
          </cell>
          <cell r="AV307" t="str">
            <v>Y</v>
          </cell>
          <cell r="AW307" t="str">
            <v>Y</v>
          </cell>
          <cell r="AX307"/>
          <cell r="AY307"/>
          <cell r="AZ307">
            <v>45679</v>
          </cell>
          <cell r="BA307">
            <v>6</v>
          </cell>
          <cell r="BB307">
            <v>45685</v>
          </cell>
          <cell r="BC307" t="str">
            <v>FOR AUDIT</v>
          </cell>
          <cell r="BD307"/>
          <cell r="BE307">
            <v>45704</v>
          </cell>
          <cell r="BF307">
            <v>73</v>
          </cell>
          <cell r="BG307">
            <v>45689</v>
          </cell>
          <cell r="BH307">
            <v>45777</v>
          </cell>
          <cell r="BI307"/>
        </row>
        <row r="308">
          <cell r="E308" t="str">
            <v>X24103955636</v>
          </cell>
          <cell r="F308" t="str">
            <v>DELECTABLE FEAST CORPORATION</v>
          </cell>
          <cell r="G308" t="str">
            <v>AGUIRRE, BF HOMES, PARANAQUE</v>
          </cell>
          <cell r="H308" t="str">
            <v>PARAÑAQUE CITY</v>
          </cell>
          <cell r="I308" t="str">
            <v>PARAÑAQUE</v>
          </cell>
          <cell r="J308"/>
          <cell r="K308"/>
          <cell r="L308" t="str">
            <v>CHALLENGER</v>
          </cell>
          <cell r="M308" t="str">
            <v>FCOMP</v>
          </cell>
          <cell r="N308" t="str">
            <v>Isan Carlo Lazaro</v>
          </cell>
          <cell r="O308">
            <v>37.269500000000001</v>
          </cell>
          <cell r="P308">
            <v>46.79</v>
          </cell>
          <cell r="Q308">
            <v>68</v>
          </cell>
          <cell r="R308" t="str">
            <v>NEW</v>
          </cell>
          <cell r="S308">
            <v>381005.41</v>
          </cell>
          <cell r="T308">
            <v>37323.409999999996</v>
          </cell>
          <cell r="U308"/>
          <cell r="V308">
            <v>0</v>
          </cell>
          <cell r="W308">
            <v>45664.665324074071</v>
          </cell>
          <cell r="X308">
            <v>45667.631249999999</v>
          </cell>
          <cell r="Y308">
            <v>45667</v>
          </cell>
          <cell r="Z308"/>
          <cell r="AA308">
            <v>45689</v>
          </cell>
          <cell r="AB308"/>
          <cell r="AC308">
            <v>24.334675925929332</v>
          </cell>
          <cell r="AD308">
            <v>21.368750000001455</v>
          </cell>
          <cell r="AE308">
            <v>-45689</v>
          </cell>
          <cell r="AF308">
            <v>45682.739704239357</v>
          </cell>
          <cell r="AG308">
            <v>45691.359538950106</v>
          </cell>
          <cell r="AH308">
            <v>45714.665324074071</v>
          </cell>
          <cell r="AI308">
            <v>0.86602817265807319</v>
          </cell>
          <cell r="AJ308">
            <v>-761.48333333333335</v>
          </cell>
          <cell r="AK308">
            <v>20</v>
          </cell>
          <cell r="AL308">
            <v>34</v>
          </cell>
          <cell r="AM308">
            <v>21.074380165289259</v>
          </cell>
          <cell r="AN308">
            <v>26.694214876033058</v>
          </cell>
          <cell r="AO308">
            <v>18.074380165289259</v>
          </cell>
          <cell r="AP308">
            <v>60</v>
          </cell>
          <cell r="AQ308">
            <v>57</v>
          </cell>
          <cell r="AR308">
            <v>52</v>
          </cell>
          <cell r="AS308">
            <v>45749</v>
          </cell>
          <cell r="AT308">
            <v>195</v>
          </cell>
          <cell r="AU308"/>
          <cell r="AV308"/>
          <cell r="AW308"/>
          <cell r="AX308"/>
          <cell r="AY308"/>
          <cell r="AZ308"/>
          <cell r="BA308"/>
          <cell r="BB308"/>
          <cell r="BC308" t="str">
            <v>ON GOING MAT RETURN</v>
          </cell>
          <cell r="BD308" t="str">
            <v>WITH BACKJOB</v>
          </cell>
          <cell r="BE308">
            <v>45704</v>
          </cell>
          <cell r="BF308">
            <v>5</v>
          </cell>
          <cell r="BG308">
            <v>45689</v>
          </cell>
          <cell r="BH308">
            <v>45709</v>
          </cell>
          <cell r="BI308">
            <v>45737</v>
          </cell>
        </row>
        <row r="309">
          <cell r="E309" t="str">
            <v>X24020621621</v>
          </cell>
          <cell r="F309" t="str">
            <v>RHOEY LEE CANLAS DAKIS</v>
          </cell>
          <cell r="G309" t="str">
            <v>BLOCK 14, TUNASAN, MUNTINLUPA</v>
          </cell>
          <cell r="H309" t="str">
            <v>MUNTINLUPA CITY</v>
          </cell>
          <cell r="I309" t="str">
            <v>PARAÑAQUE</v>
          </cell>
          <cell r="J309"/>
          <cell r="K309"/>
          <cell r="L309" t="str">
            <v>ECOM</v>
          </cell>
          <cell r="M309" t="str">
            <v>FCOMP</v>
          </cell>
          <cell r="N309" t="str">
            <v>Ronilo Gange Jr.</v>
          </cell>
          <cell r="O309">
            <v>11.4428</v>
          </cell>
          <cell r="P309">
            <v>29.6</v>
          </cell>
          <cell r="Q309">
            <v>60</v>
          </cell>
          <cell r="R309" t="str">
            <v>MODIFICATION</v>
          </cell>
          <cell r="S309">
            <v>227308.27</v>
          </cell>
          <cell r="T309">
            <v>23833.939999999995</v>
          </cell>
          <cell r="U309"/>
          <cell r="V309">
            <v>0</v>
          </cell>
          <cell r="W309">
            <v>45664.693055555559</v>
          </cell>
          <cell r="X309">
            <v>45671.617361111108</v>
          </cell>
          <cell r="Y309">
            <v>45667</v>
          </cell>
          <cell r="Z309"/>
          <cell r="AA309">
            <v>45693</v>
          </cell>
          <cell r="AB309"/>
          <cell r="AC309">
            <v>28.306944444440887</v>
          </cell>
          <cell r="AD309">
            <v>21.382638888891961</v>
          </cell>
          <cell r="AE309">
            <v>-45693</v>
          </cell>
          <cell r="AF309">
            <v>45682.767435720845</v>
          </cell>
          <cell r="AG309">
            <v>45691.387270431595</v>
          </cell>
          <cell r="AH309">
            <v>45714.693055555559</v>
          </cell>
          <cell r="AI309">
            <v>1.0073941993462785</v>
          </cell>
          <cell r="AJ309">
            <v>-761.55</v>
          </cell>
          <cell r="AK309">
            <v>20</v>
          </cell>
          <cell r="AL309">
            <v>34</v>
          </cell>
          <cell r="AM309">
            <v>21.074380165289259</v>
          </cell>
          <cell r="AN309">
            <v>26.694214876033058</v>
          </cell>
          <cell r="AO309">
            <v>18.074380165289259</v>
          </cell>
          <cell r="AP309">
            <v>60</v>
          </cell>
          <cell r="AQ309">
            <v>57</v>
          </cell>
          <cell r="AR309">
            <v>52</v>
          </cell>
          <cell r="AS309">
            <v>45753</v>
          </cell>
          <cell r="AT309">
            <v>191</v>
          </cell>
          <cell r="AU309"/>
          <cell r="AV309"/>
          <cell r="AW309"/>
          <cell r="AX309"/>
          <cell r="AY309"/>
          <cell r="AZ309"/>
          <cell r="BA309"/>
          <cell r="BB309"/>
          <cell r="BC309" t="str">
            <v>NO COC</v>
          </cell>
          <cell r="BD309"/>
          <cell r="BE309">
            <v>45708</v>
          </cell>
          <cell r="BF309" t="e">
            <v>#VALUE!</v>
          </cell>
          <cell r="BG309"/>
          <cell r="BH309"/>
          <cell r="BI309"/>
        </row>
        <row r="310">
          <cell r="E310" t="str">
            <v>X24030860881</v>
          </cell>
          <cell r="F310" t="str">
            <v>FILIPINAS BENSON INDUSTRIAL AND DEVELOPMENT CORPOR</v>
          </cell>
          <cell r="G310" t="str">
            <v>RODRIGUEZ, TUNASAN, MUNTINLUPA</v>
          </cell>
          <cell r="H310" t="str">
            <v>MUNTINLUPA CITY</v>
          </cell>
          <cell r="I310" t="str">
            <v>PARAÑAQUE</v>
          </cell>
          <cell r="J310"/>
          <cell r="K310"/>
          <cell r="L310" t="str">
            <v>AVECO</v>
          </cell>
          <cell r="M310" t="str">
            <v>FCOMP</v>
          </cell>
          <cell r="N310" t="str">
            <v>Ronilo Gange Jr.</v>
          </cell>
          <cell r="O310">
            <v>209.17350000000002</v>
          </cell>
          <cell r="P310">
            <v>243.08</v>
          </cell>
          <cell r="Q310">
            <v>730</v>
          </cell>
          <cell r="R310" t="str">
            <v>NEW</v>
          </cell>
          <cell r="S310">
            <v>1864204.78</v>
          </cell>
          <cell r="T310">
            <v>203044.77</v>
          </cell>
          <cell r="U310"/>
          <cell r="V310">
            <v>0</v>
          </cell>
          <cell r="W310">
            <v>45665</v>
          </cell>
          <cell r="X310">
            <v>45670.618055555555</v>
          </cell>
          <cell r="Y310">
            <v>45670</v>
          </cell>
          <cell r="Z310"/>
          <cell r="AA310">
            <v>45677</v>
          </cell>
          <cell r="AB310"/>
          <cell r="AC310">
            <v>12</v>
          </cell>
          <cell r="AD310">
            <v>6.3819444444452529</v>
          </cell>
          <cell r="AE310">
            <v>-45677</v>
          </cell>
          <cell r="AF310">
            <v>45680.226415094337</v>
          </cell>
          <cell r="AG310">
            <v>45688.086792452828</v>
          </cell>
          <cell r="AH310">
            <v>45715</v>
          </cell>
          <cell r="AI310">
            <v>0.49378881987577633</v>
          </cell>
          <cell r="AJ310">
            <v>-761.2833333333333</v>
          </cell>
          <cell r="AK310">
            <v>28</v>
          </cell>
          <cell r="AL310">
            <v>23</v>
          </cell>
          <cell r="AM310">
            <v>18.226415094339625</v>
          </cell>
          <cell r="AN310">
            <v>23.086792452830192</v>
          </cell>
          <cell r="AO310">
            <v>15.226415094339625</v>
          </cell>
          <cell r="AP310">
            <v>60</v>
          </cell>
          <cell r="AQ310">
            <v>57</v>
          </cell>
          <cell r="AR310">
            <v>52</v>
          </cell>
          <cell r="AS310">
            <v>45737</v>
          </cell>
          <cell r="AT310">
            <v>207</v>
          </cell>
          <cell r="AU310"/>
          <cell r="AV310"/>
          <cell r="AW310"/>
          <cell r="AX310"/>
          <cell r="AY310"/>
          <cell r="AZ310"/>
          <cell r="BA310"/>
          <cell r="BB310"/>
          <cell r="BC310" t="str">
            <v>NO COC</v>
          </cell>
          <cell r="BD310"/>
          <cell r="BE310">
            <v>45692</v>
          </cell>
          <cell r="BF310" t="e">
            <v>#VALUE!</v>
          </cell>
          <cell r="BG310"/>
          <cell r="BH310"/>
          <cell r="BI310"/>
        </row>
        <row r="311">
          <cell r="E311" t="str">
            <v>X24072803104</v>
          </cell>
          <cell r="F311" t="str">
            <v>PATRICK SOON NGO</v>
          </cell>
          <cell r="G311" t="str">
            <v>AZUCENA, BF HOMES, PARANAQUE</v>
          </cell>
          <cell r="H311" t="str">
            <v>PARAÑAQUE CITY</v>
          </cell>
          <cell r="I311" t="str">
            <v>PARAÑAQUE</v>
          </cell>
          <cell r="J311"/>
          <cell r="K311"/>
          <cell r="L311" t="str">
            <v>CHALLENGER</v>
          </cell>
          <cell r="M311" t="str">
            <v>TECO</v>
          </cell>
          <cell r="N311" t="str">
            <v>Isan Carlo Lazaro</v>
          </cell>
          <cell r="O311">
            <v>109.61980000000001</v>
          </cell>
          <cell r="P311">
            <v>136.18</v>
          </cell>
          <cell r="Q311">
            <v>67</v>
          </cell>
          <cell r="R311" t="str">
            <v>MODIFICATION</v>
          </cell>
          <cell r="S311">
            <v>479799.06</v>
          </cell>
          <cell r="T311">
            <v>108263.20000000006</v>
          </cell>
          <cell r="U311">
            <v>45984.06</v>
          </cell>
          <cell r="V311">
            <v>0.42474321837891338</v>
          </cell>
          <cell r="W311">
            <v>45665.351076388892</v>
          </cell>
          <cell r="X311">
            <v>45667.631944444445</v>
          </cell>
          <cell r="Y311">
            <v>45667</v>
          </cell>
          <cell r="Z311"/>
          <cell r="AA311">
            <v>45698</v>
          </cell>
          <cell r="AB311">
            <v>45861.352777777778</v>
          </cell>
          <cell r="AC311">
            <v>32.64892361110833</v>
          </cell>
          <cell r="AD311">
            <v>30.368055555554747</v>
          </cell>
          <cell r="AE311">
            <v>163.3527777777781</v>
          </cell>
          <cell r="AF311">
            <v>45685.696146811424</v>
          </cell>
          <cell r="AG311">
            <v>45694.921498924101</v>
          </cell>
          <cell r="AH311">
            <v>45715.351076388892</v>
          </cell>
          <cell r="AI311">
            <v>1.0489020707641137</v>
          </cell>
          <cell r="AJ311">
            <v>2.7225462962963016</v>
          </cell>
          <cell r="AK311">
            <v>26</v>
          </cell>
          <cell r="AL311">
            <v>34</v>
          </cell>
          <cell r="AM311">
            <v>23.345070422535212</v>
          </cell>
          <cell r="AN311">
            <v>29.570422535211268</v>
          </cell>
          <cell r="AO311">
            <v>20.345070422535212</v>
          </cell>
          <cell r="AP311">
            <v>60</v>
          </cell>
          <cell r="AQ311">
            <v>57</v>
          </cell>
          <cell r="AR311">
            <v>52</v>
          </cell>
          <cell r="AS311">
            <v>45758</v>
          </cell>
          <cell r="AT311">
            <v>186</v>
          </cell>
          <cell r="AU311"/>
          <cell r="AV311"/>
          <cell r="AW311"/>
          <cell r="AX311"/>
          <cell r="AY311"/>
          <cell r="AZ311"/>
          <cell r="BA311"/>
          <cell r="BB311"/>
          <cell r="BC311" t="str">
            <v>PAID</v>
          </cell>
          <cell r="BD311" t="str">
            <v>WITH BACKJOB</v>
          </cell>
          <cell r="BE311">
            <v>45713</v>
          </cell>
          <cell r="BF311">
            <v>2</v>
          </cell>
          <cell r="BG311">
            <v>45698</v>
          </cell>
          <cell r="BH311">
            <v>45715</v>
          </cell>
          <cell r="BI311">
            <v>45748</v>
          </cell>
        </row>
        <row r="312">
          <cell r="E312" t="str">
            <v>X24083059434</v>
          </cell>
          <cell r="F312" t="str">
            <v>ALFAMART TRADING PHILIPPINES, INC.</v>
          </cell>
          <cell r="G312" t="str">
            <v>BLOCK 1, SAN NICOLAS III, BACOOR</v>
          </cell>
          <cell r="H312" t="str">
            <v>BACOOR CITY</v>
          </cell>
          <cell r="I312" t="str">
            <v>DASMA</v>
          </cell>
          <cell r="J312"/>
          <cell r="K312"/>
          <cell r="L312" t="str">
            <v>C2</v>
          </cell>
          <cell r="M312" t="str">
            <v>CLOSE</v>
          </cell>
          <cell r="N312" t="str">
            <v>Isan Carlo Lazaro</v>
          </cell>
          <cell r="O312">
            <v>28.61</v>
          </cell>
          <cell r="P312">
            <v>26.67</v>
          </cell>
          <cell r="Q312">
            <v>28</v>
          </cell>
          <cell r="R312" t="str">
            <v>NEW</v>
          </cell>
          <cell r="S312">
            <v>224520.24</v>
          </cell>
          <cell r="T312"/>
          <cell r="U312"/>
          <cell r="V312" t="e">
            <v>#DIV/0!</v>
          </cell>
          <cell r="W312">
            <v>45665.555335648147</v>
          </cell>
          <cell r="X312">
            <v>45671.615972222222</v>
          </cell>
          <cell r="Y312" t="str">
            <v>N/A</v>
          </cell>
          <cell r="Z312"/>
          <cell r="AA312">
            <v>45681</v>
          </cell>
          <cell r="AB312">
            <v>45699.583333333336</v>
          </cell>
          <cell r="AC312">
            <v>15.444664351853135</v>
          </cell>
          <cell r="AD312">
            <v>9.3840277777781012</v>
          </cell>
          <cell r="AE312">
            <v>18.583333333335759</v>
          </cell>
          <cell r="AF312">
            <v>45684.329529196533</v>
          </cell>
          <cell r="AG312">
            <v>45693.135980809435</v>
          </cell>
          <cell r="AH312">
            <v>45715.555335648147</v>
          </cell>
          <cell r="AI312">
            <v>0.53198288323049681</v>
          </cell>
          <cell r="AJ312">
            <v>0.30972222222226264</v>
          </cell>
          <cell r="AK312">
            <v>20</v>
          </cell>
          <cell r="AL312">
            <v>36</v>
          </cell>
          <cell r="AM312">
            <v>21.774193548387096</v>
          </cell>
          <cell r="AN312">
            <v>27.58064516129032</v>
          </cell>
          <cell r="AO312">
            <v>18.774193548387096</v>
          </cell>
          <cell r="AP312">
            <v>60</v>
          </cell>
          <cell r="AQ312">
            <v>57</v>
          </cell>
          <cell r="AR312">
            <v>52</v>
          </cell>
          <cell r="AS312">
            <v>45741</v>
          </cell>
          <cell r="AT312">
            <v>203</v>
          </cell>
          <cell r="AU312"/>
          <cell r="AV312"/>
          <cell r="AW312"/>
          <cell r="AX312"/>
          <cell r="AY312"/>
          <cell r="AZ312"/>
          <cell r="BA312"/>
          <cell r="BB312"/>
          <cell r="BC312" t="str">
            <v>PAID</v>
          </cell>
          <cell r="BD312"/>
          <cell r="BE312">
            <v>45696</v>
          </cell>
          <cell r="BF312" t="e">
            <v>#VALUE!</v>
          </cell>
          <cell r="BG312"/>
          <cell r="BH312"/>
          <cell r="BI312">
            <v>45693</v>
          </cell>
        </row>
        <row r="313">
          <cell r="E313" t="str">
            <v>X24093778968</v>
          </cell>
          <cell r="F313" t="str">
            <v>CITY GOVERNMENT OF TAGUIG</v>
          </cell>
          <cell r="G313" t="str">
            <v>M.L. QUEZON, LOWER BICUTAN, TAGUIG CITY</v>
          </cell>
          <cell r="H313" t="str">
            <v>TAGUIG CITY</v>
          </cell>
          <cell r="I313" t="str">
            <v>PARAÑAQUE</v>
          </cell>
          <cell r="J313"/>
          <cell r="K313"/>
          <cell r="L313" t="str">
            <v>VJC</v>
          </cell>
          <cell r="M313" t="str">
            <v>FCOMP</v>
          </cell>
          <cell r="N313" t="str">
            <v>Jenneth Madrid</v>
          </cell>
          <cell r="O313">
            <v>296.29910000000001</v>
          </cell>
          <cell r="P313">
            <v>1116.82</v>
          </cell>
          <cell r="Q313">
            <v>73</v>
          </cell>
          <cell r="R313" t="str">
            <v>NEW</v>
          </cell>
          <cell r="S313">
            <v>2732739.46</v>
          </cell>
          <cell r="T313">
            <v>648325.43999999994</v>
          </cell>
          <cell r="U313"/>
          <cell r="V313">
            <v>0</v>
          </cell>
          <cell r="W313">
            <v>45665.686111111114</v>
          </cell>
          <cell r="X313">
            <v>45671.618055555555</v>
          </cell>
          <cell r="Y313">
            <v>45667</v>
          </cell>
          <cell r="Z313"/>
          <cell r="AA313">
            <v>45713</v>
          </cell>
          <cell r="AB313"/>
          <cell r="AC313">
            <v>47.31388888888614</v>
          </cell>
          <cell r="AD313">
            <v>41.381944444445253</v>
          </cell>
          <cell r="AE313">
            <v>-45713</v>
          </cell>
          <cell r="AF313">
            <v>45690.89407571288</v>
          </cell>
          <cell r="AG313">
            <v>45701.41619960669</v>
          </cell>
          <cell r="AH313">
            <v>45715.686111111114</v>
          </cell>
          <cell r="AI313">
            <v>1.2579928104574432</v>
          </cell>
          <cell r="AJ313">
            <v>-761.88333333333333</v>
          </cell>
          <cell r="AK313">
            <v>50</v>
          </cell>
          <cell r="AL313">
            <v>34</v>
          </cell>
          <cell r="AM313">
            <v>28.207964601769909</v>
          </cell>
          <cell r="AN313">
            <v>35.730088495575217</v>
          </cell>
          <cell r="AO313">
            <v>25.207964601769909</v>
          </cell>
          <cell r="AP313">
            <v>60</v>
          </cell>
          <cell r="AQ313">
            <v>57</v>
          </cell>
          <cell r="AR313">
            <v>52</v>
          </cell>
          <cell r="AS313">
            <v>45773</v>
          </cell>
          <cell r="AT313">
            <v>171</v>
          </cell>
          <cell r="AU313" t="str">
            <v>With scheduled PAI</v>
          </cell>
          <cell r="AV313" t="str">
            <v>Y</v>
          </cell>
          <cell r="AW313" t="str">
            <v>Y</v>
          </cell>
          <cell r="AX313"/>
          <cell r="AY313"/>
          <cell r="AZ313">
            <v>45700</v>
          </cell>
          <cell r="BA313">
            <v>6</v>
          </cell>
          <cell r="BB313">
            <v>45706</v>
          </cell>
          <cell r="BC313" t="str">
            <v>NO COC</v>
          </cell>
          <cell r="BD313"/>
          <cell r="BE313">
            <v>45728</v>
          </cell>
          <cell r="BF313" t="e">
            <v>#VALUE!</v>
          </cell>
          <cell r="BG313"/>
          <cell r="BH313"/>
          <cell r="BI313"/>
        </row>
        <row r="314">
          <cell r="E314" t="str">
            <v>X24103973963</v>
          </cell>
          <cell r="F314" t="str">
            <v>IMV GEMINI PHARMA INC.</v>
          </cell>
          <cell r="G314" t="str">
            <v>BF HOMES-HERNANDEZ PORTION, ALMANZA I, LAS PINAS CITY</v>
          </cell>
          <cell r="H314" t="str">
            <v>LAS PIÑAS CITY</v>
          </cell>
          <cell r="I314" t="str">
            <v>PARAÑAQUE</v>
          </cell>
          <cell r="J314"/>
          <cell r="K314"/>
          <cell r="L314" t="str">
            <v>CHALLENGER</v>
          </cell>
          <cell r="M314" t="str">
            <v>TECO</v>
          </cell>
          <cell r="N314" t="str">
            <v>Isan Carlo Lazaro</v>
          </cell>
          <cell r="O314">
            <v>20.258999999999997</v>
          </cell>
          <cell r="P314">
            <v>40.33</v>
          </cell>
          <cell r="Q314">
            <v>98</v>
          </cell>
          <cell r="R314" t="str">
            <v>NEW</v>
          </cell>
          <cell r="S314">
            <v>458087.14</v>
          </cell>
          <cell r="T314">
            <v>32512.640000000003</v>
          </cell>
          <cell r="U314"/>
          <cell r="V314">
            <v>0</v>
          </cell>
          <cell r="W314">
            <v>45665.691122685188</v>
          </cell>
          <cell r="X314">
            <v>45671.622916666667</v>
          </cell>
          <cell r="Y314">
            <v>45667</v>
          </cell>
          <cell r="Z314">
            <v>45715</v>
          </cell>
          <cell r="AA314">
            <v>45695</v>
          </cell>
          <cell r="AB314">
            <v>45833</v>
          </cell>
          <cell r="AC314">
            <v>29.30887731481198</v>
          </cell>
          <cell r="AD314">
            <v>23.377083333332848</v>
          </cell>
          <cell r="AE314">
            <v>138</v>
          </cell>
          <cell r="AF314">
            <v>45683.765502850474</v>
          </cell>
          <cell r="AG314">
            <v>45692.385337561223</v>
          </cell>
          <cell r="AH314">
            <v>45715.691122685188</v>
          </cell>
          <cell r="AI314">
            <v>1.0430512220859556</v>
          </cell>
          <cell r="AJ314">
            <v>2.2999999999999998</v>
          </cell>
          <cell r="AK314">
            <v>20</v>
          </cell>
          <cell r="AL314">
            <v>34</v>
          </cell>
          <cell r="AM314">
            <v>21.074380165289259</v>
          </cell>
          <cell r="AN314">
            <v>26.694214876033058</v>
          </cell>
          <cell r="AO314">
            <v>18.074380165289259</v>
          </cell>
          <cell r="AP314">
            <v>60</v>
          </cell>
          <cell r="AQ314">
            <v>57</v>
          </cell>
          <cell r="AR314">
            <v>52</v>
          </cell>
          <cell r="AS314">
            <v>45755</v>
          </cell>
          <cell r="AT314">
            <v>189</v>
          </cell>
          <cell r="AU314"/>
          <cell r="AV314"/>
          <cell r="AW314"/>
          <cell r="AX314"/>
          <cell r="AY314"/>
          <cell r="AZ314"/>
          <cell r="BA314"/>
          <cell r="BB314"/>
          <cell r="BC314" t="str">
            <v>PAID</v>
          </cell>
          <cell r="BD314"/>
          <cell r="BE314">
            <v>45710</v>
          </cell>
          <cell r="BF314">
            <v>27</v>
          </cell>
          <cell r="BG314">
            <v>45695</v>
          </cell>
          <cell r="BH314">
            <v>45737</v>
          </cell>
          <cell r="BI314">
            <v>45804</v>
          </cell>
        </row>
        <row r="315">
          <cell r="E315" t="str">
            <v>X25010012239</v>
          </cell>
          <cell r="F315" t="str">
            <v>FRANCIS ARANEZ REYES</v>
          </cell>
          <cell r="G315" t="str">
            <v>DAANG BATA, MOONWALK, PARANAQUE</v>
          </cell>
          <cell r="H315" t="str">
            <v>PARAÑAQUE CITY</v>
          </cell>
          <cell r="I315" t="str">
            <v>PARAÑAQUE</v>
          </cell>
          <cell r="J315"/>
          <cell r="K315"/>
          <cell r="L315" t="str">
            <v>POWERHOUSE</v>
          </cell>
          <cell r="M315" t="str">
            <v>FCOMP</v>
          </cell>
          <cell r="N315" t="str">
            <v>Jenneth Madrid</v>
          </cell>
          <cell r="O315">
            <v>42.149000000000001</v>
          </cell>
          <cell r="P315">
            <v>75.92</v>
          </cell>
          <cell r="Q315">
            <v>58</v>
          </cell>
          <cell r="R315" t="str">
            <v>NEW</v>
          </cell>
          <cell r="S315">
            <v>544190.66</v>
          </cell>
          <cell r="T315">
            <v>65233.330000000009</v>
          </cell>
          <cell r="U315"/>
          <cell r="V315">
            <v>0</v>
          </cell>
          <cell r="W315">
            <v>45665.729085648149</v>
          </cell>
          <cell r="X315">
            <v>45670.461111111108</v>
          </cell>
          <cell r="Y315">
            <v>45667</v>
          </cell>
          <cell r="Z315"/>
          <cell r="AA315">
            <v>45742</v>
          </cell>
          <cell r="AB315"/>
          <cell r="AC315">
            <v>76.270914351851388</v>
          </cell>
          <cell r="AD315">
            <v>71.538888888891961</v>
          </cell>
          <cell r="AE315">
            <v>-45742</v>
          </cell>
          <cell r="AF315">
            <v>45685.029465876287</v>
          </cell>
          <cell r="AG315">
            <v>45693.976233937123</v>
          </cell>
          <cell r="AH315">
            <v>45715.729085648149</v>
          </cell>
          <cell r="AI315">
            <v>2.565121544058429</v>
          </cell>
          <cell r="AJ315">
            <v>-762.36666666666667</v>
          </cell>
          <cell r="AK315">
            <v>23</v>
          </cell>
          <cell r="AL315">
            <v>34</v>
          </cell>
          <cell r="AM315">
            <v>22.300380228136884</v>
          </cell>
          <cell r="AN315">
            <v>28.247148288973385</v>
          </cell>
          <cell r="AO315">
            <v>19.300380228136884</v>
          </cell>
          <cell r="AP315">
            <v>60</v>
          </cell>
          <cell r="AQ315">
            <v>57</v>
          </cell>
          <cell r="AR315">
            <v>52</v>
          </cell>
          <cell r="AS315">
            <v>45802</v>
          </cell>
          <cell r="AT315">
            <v>142</v>
          </cell>
          <cell r="AU315"/>
          <cell r="AV315"/>
          <cell r="AW315"/>
          <cell r="AX315"/>
          <cell r="AY315"/>
          <cell r="AZ315"/>
          <cell r="BA315"/>
          <cell r="BB315"/>
          <cell r="BC315" t="str">
            <v>NO COC</v>
          </cell>
          <cell r="BD315"/>
          <cell r="BE315">
            <v>45757</v>
          </cell>
          <cell r="BF315" t="e">
            <v>#VALUE!</v>
          </cell>
          <cell r="BG315"/>
          <cell r="BH315"/>
          <cell r="BI315"/>
        </row>
        <row r="316">
          <cell r="E316" t="str">
            <v>X24041122874</v>
          </cell>
          <cell r="F316" t="str">
            <v>ST.MICHAEL'S INST. OF BACOOR</v>
          </cell>
          <cell r="G316" t="str">
            <v>GEN. EVANGELISTA, TABING DAGAT, BACOOR</v>
          </cell>
          <cell r="H316" t="str">
            <v>BACOOR CITY</v>
          </cell>
          <cell r="I316" t="str">
            <v>DASMA</v>
          </cell>
          <cell r="J316"/>
          <cell r="K316"/>
          <cell r="L316" t="str">
            <v>POWERHOUSE</v>
          </cell>
          <cell r="M316" t="str">
            <v>FCOMP</v>
          </cell>
          <cell r="N316" t="str">
            <v>Jenneth Madrid</v>
          </cell>
          <cell r="O316">
            <v>142.35950000000005</v>
          </cell>
          <cell r="P316">
            <v>239.64</v>
          </cell>
          <cell r="Q316">
            <v>384</v>
          </cell>
          <cell r="R316" t="str">
            <v>MODIFICATION</v>
          </cell>
          <cell r="S316">
            <v>1446562.4</v>
          </cell>
          <cell r="T316">
            <v>193011.69999999998</v>
          </cell>
          <cell r="U316"/>
          <cell r="V316">
            <v>0</v>
          </cell>
          <cell r="W316">
            <v>45666.556273148148</v>
          </cell>
          <cell r="X316">
            <v>45671.624305555553</v>
          </cell>
          <cell r="Y316">
            <v>45667</v>
          </cell>
          <cell r="Z316"/>
          <cell r="AA316">
            <v>45769</v>
          </cell>
          <cell r="AB316"/>
          <cell r="AC316">
            <v>102.44372685185226</v>
          </cell>
          <cell r="AD316">
            <v>97.375694444446708</v>
          </cell>
          <cell r="AE316">
            <v>-45769</v>
          </cell>
          <cell r="AF316">
            <v>45684.556273148148</v>
          </cell>
          <cell r="AG316">
            <v>45693.156273148146</v>
          </cell>
          <cell r="AH316">
            <v>45716.556273148148</v>
          </cell>
          <cell r="AI316">
            <v>3.6587045304232948</v>
          </cell>
          <cell r="AJ316">
            <v>-762.81666666666672</v>
          </cell>
          <cell r="AK316">
            <v>28</v>
          </cell>
          <cell r="AL316">
            <v>28</v>
          </cell>
          <cell r="AM316">
            <v>21</v>
          </cell>
          <cell r="AN316">
            <v>26.6</v>
          </cell>
          <cell r="AO316">
            <v>18</v>
          </cell>
          <cell r="AP316">
            <v>60</v>
          </cell>
          <cell r="AQ316">
            <v>57</v>
          </cell>
          <cell r="AR316">
            <v>52</v>
          </cell>
          <cell r="AS316">
            <v>45829</v>
          </cell>
          <cell r="AT316">
            <v>115</v>
          </cell>
          <cell r="AU316"/>
          <cell r="AV316"/>
          <cell r="AW316"/>
          <cell r="AX316"/>
          <cell r="AY316"/>
          <cell r="AZ316"/>
          <cell r="BA316"/>
          <cell r="BB316"/>
          <cell r="BC316" t="str">
            <v>NO COC</v>
          </cell>
          <cell r="BD316"/>
          <cell r="BE316">
            <v>45784</v>
          </cell>
          <cell r="BF316" t="e">
            <v>#VALUE!</v>
          </cell>
          <cell r="BG316"/>
          <cell r="BH316"/>
          <cell r="BI316"/>
        </row>
        <row r="317">
          <cell r="E317" t="str">
            <v>X24103963394</v>
          </cell>
          <cell r="F317" t="str">
            <v>HERSTAL SECURITY AGENCY, INC.</v>
          </cell>
          <cell r="G317" t="str">
            <v>DOÑA SOLEDAD, BETTER LIVING SUBD, PARANAQUE</v>
          </cell>
          <cell r="H317" t="str">
            <v>PARAÑAQUE CITY</v>
          </cell>
          <cell r="I317" t="str">
            <v>PARAÑAQUE</v>
          </cell>
          <cell r="J317"/>
          <cell r="K317"/>
          <cell r="L317" t="str">
            <v>POWERHOUSE</v>
          </cell>
          <cell r="M317" t="str">
            <v>FCOMP</v>
          </cell>
          <cell r="N317" t="str">
            <v>Jenneth Madrid</v>
          </cell>
          <cell r="O317">
            <v>50.197499999999998</v>
          </cell>
          <cell r="P317">
            <v>50.2</v>
          </cell>
          <cell r="Q317">
            <v>55</v>
          </cell>
          <cell r="R317" t="str">
            <v>NEW</v>
          </cell>
          <cell r="S317">
            <v>391521.04</v>
          </cell>
          <cell r="T317">
            <v>43156.97</v>
          </cell>
          <cell r="U317"/>
          <cell r="V317">
            <v>0</v>
          </cell>
          <cell r="W317">
            <v>45666.754166666666</v>
          </cell>
          <cell r="X317">
            <v>45672.642361111109</v>
          </cell>
          <cell r="Y317">
            <v>45671</v>
          </cell>
          <cell r="Z317"/>
          <cell r="AA317">
            <v>45792</v>
          </cell>
          <cell r="AB317"/>
          <cell r="AC317">
            <v>125.2458333333343</v>
          </cell>
          <cell r="AD317">
            <v>119.35763888889051</v>
          </cell>
          <cell r="AE317">
            <v>-45792</v>
          </cell>
          <cell r="AF317">
            <v>45684.828546831952</v>
          </cell>
          <cell r="AG317">
            <v>45693.448381542701</v>
          </cell>
          <cell r="AH317">
            <v>45716.754166666666</v>
          </cell>
          <cell r="AI317">
            <v>4.4572781862745439</v>
          </cell>
          <cell r="AJ317">
            <v>-763.2</v>
          </cell>
          <cell r="AK317">
            <v>20</v>
          </cell>
          <cell r="AL317">
            <v>34</v>
          </cell>
          <cell r="AM317">
            <v>21.074380165289259</v>
          </cell>
          <cell r="AN317">
            <v>26.694214876033058</v>
          </cell>
          <cell r="AO317">
            <v>18.074380165289259</v>
          </cell>
          <cell r="AP317">
            <v>60</v>
          </cell>
          <cell r="AQ317">
            <v>57</v>
          </cell>
          <cell r="AR317">
            <v>52</v>
          </cell>
          <cell r="AS317">
            <v>45852</v>
          </cell>
          <cell r="AT317">
            <v>92</v>
          </cell>
          <cell r="AU317"/>
          <cell r="AV317"/>
          <cell r="AW317"/>
          <cell r="AX317"/>
          <cell r="AY317"/>
          <cell r="AZ317"/>
          <cell r="BA317"/>
          <cell r="BB317"/>
          <cell r="BC317" t="str">
            <v>NO COC</v>
          </cell>
          <cell r="BD317"/>
          <cell r="BE317">
            <v>45807</v>
          </cell>
          <cell r="BF317" t="e">
            <v>#VALUE!</v>
          </cell>
          <cell r="BG317"/>
          <cell r="BH317"/>
          <cell r="BI317"/>
        </row>
        <row r="318">
          <cell r="E318" t="str">
            <v>X24104022803</v>
          </cell>
          <cell r="F318" t="str">
            <v>PRECILLE DOHINOG ARQUILLANO</v>
          </cell>
          <cell r="G318" t="str">
            <v>SAMPALOC SITE 2, SAMPALOC SITE 2, PARANAQUE</v>
          </cell>
          <cell r="H318" t="str">
            <v>PARAÑAQUE CITY</v>
          </cell>
          <cell r="I318" t="str">
            <v>PARAÑAQUE</v>
          </cell>
          <cell r="J318"/>
          <cell r="K318"/>
          <cell r="L318" t="str">
            <v>ECOM</v>
          </cell>
          <cell r="M318" t="str">
            <v>FCOMP</v>
          </cell>
          <cell r="N318" t="str">
            <v>Ronilo Gange Jr.</v>
          </cell>
          <cell r="O318">
            <v>37.639500000000005</v>
          </cell>
          <cell r="P318">
            <v>63.1</v>
          </cell>
          <cell r="Q318">
            <v>20</v>
          </cell>
          <cell r="R318" t="str">
            <v>NEW</v>
          </cell>
          <cell r="S318">
            <v>407227.17</v>
          </cell>
          <cell r="T318">
            <v>39598.5</v>
          </cell>
          <cell r="U318">
            <v>19745.32</v>
          </cell>
          <cell r="V318">
            <v>0.4986380797252421</v>
          </cell>
          <cell r="W318">
            <v>45666.755555555559</v>
          </cell>
          <cell r="X318">
            <v>45672.640972222223</v>
          </cell>
          <cell r="Y318">
            <v>45671</v>
          </cell>
          <cell r="Z318"/>
          <cell r="AA318">
            <v>45699</v>
          </cell>
          <cell r="AB318"/>
          <cell r="AC318">
            <v>32.244444444440887</v>
          </cell>
          <cell r="AD318">
            <v>26.359027777776646</v>
          </cell>
          <cell r="AE318">
            <v>-45699</v>
          </cell>
          <cell r="AF318">
            <v>45686.841057414298</v>
          </cell>
          <cell r="AG318">
            <v>45695.997191243288</v>
          </cell>
          <cell r="AH318">
            <v>45716.755555555559</v>
          </cell>
          <cell r="AI318">
            <v>1.0475550187867873</v>
          </cell>
          <cell r="AJ318">
            <v>-761.65</v>
          </cell>
          <cell r="AK318">
            <v>23</v>
          </cell>
          <cell r="AL318">
            <v>36</v>
          </cell>
          <cell r="AM318">
            <v>23.085501858736059</v>
          </cell>
          <cell r="AN318">
            <v>29.241635687732341</v>
          </cell>
          <cell r="AO318">
            <v>20.085501858736059</v>
          </cell>
          <cell r="AP318">
            <v>60</v>
          </cell>
          <cell r="AQ318">
            <v>57</v>
          </cell>
          <cell r="AR318">
            <v>52</v>
          </cell>
          <cell r="AS318">
            <v>45759</v>
          </cell>
          <cell r="AT318">
            <v>185</v>
          </cell>
          <cell r="AU318"/>
          <cell r="AV318"/>
          <cell r="AW318"/>
          <cell r="AX318"/>
          <cell r="AY318"/>
          <cell r="AZ318"/>
          <cell r="BA318"/>
          <cell r="BB318"/>
          <cell r="BC318" t="str">
            <v>FOR AUDIT</v>
          </cell>
          <cell r="BD318" t="str">
            <v>PARTIALLY BILLED</v>
          </cell>
          <cell r="BE318">
            <v>45714</v>
          </cell>
          <cell r="BF318">
            <v>9</v>
          </cell>
          <cell r="BG318">
            <v>45700</v>
          </cell>
          <cell r="BH318">
            <v>45723</v>
          </cell>
          <cell r="BI318"/>
        </row>
        <row r="319">
          <cell r="E319" t="str">
            <v>R23155273</v>
          </cell>
          <cell r="F319" t="str">
            <v>ALVAREZ, SAIMON LOUISE</v>
          </cell>
          <cell r="G319" t="str">
            <v>VISTA VERDE SOUTH, VISTA VERDE SOUTH EXEC VILL 1, BACOOR</v>
          </cell>
          <cell r="H319" t="str">
            <v>BACOOR CITY</v>
          </cell>
          <cell r="I319" t="str">
            <v>DASMA</v>
          </cell>
          <cell r="J319" t="str">
            <v>Hindi pa ito nahukayan sir.</v>
          </cell>
          <cell r="K319"/>
          <cell r="L319" t="str">
            <v>AVECO</v>
          </cell>
          <cell r="M319" t="str">
            <v>SCHED</v>
          </cell>
          <cell r="N319" t="str">
            <v>Ronilo Gange Jr.</v>
          </cell>
          <cell r="O319">
            <v>60.620699999999992</v>
          </cell>
          <cell r="P319">
            <v>220.52</v>
          </cell>
          <cell r="Q319" t="str">
            <v xml:space="preserve"> -   </v>
          </cell>
          <cell r="R319" t="str">
            <v>RELOC</v>
          </cell>
          <cell r="S319">
            <v>321730.09999999998</v>
          </cell>
          <cell r="T319">
            <v>54956.670000000006</v>
          </cell>
          <cell r="U319"/>
          <cell r="V319">
            <v>0</v>
          </cell>
          <cell r="W319">
            <v>45667.5625</v>
          </cell>
          <cell r="X319">
            <v>45677.601388888892</v>
          </cell>
          <cell r="Y319">
            <v>45671</v>
          </cell>
          <cell r="Z319"/>
          <cell r="AA319"/>
          <cell r="AB319"/>
          <cell r="AC319">
            <v>-45667.5625</v>
          </cell>
          <cell r="AD319">
            <v>-45677.601388888892</v>
          </cell>
          <cell r="AE319">
            <v>0</v>
          </cell>
          <cell r="AF319">
            <v>45680.96875</v>
          </cell>
          <cell r="AG319">
            <v>45688.34375</v>
          </cell>
          <cell r="AH319">
            <v>45717.5625</v>
          </cell>
          <cell r="AI319">
            <v>-2087.66</v>
          </cell>
          <cell r="AJ319">
            <v>0</v>
          </cell>
          <cell r="AK319">
            <v>28</v>
          </cell>
          <cell r="AL319">
            <v>20</v>
          </cell>
          <cell r="AM319">
            <v>16.406250000000004</v>
          </cell>
          <cell r="AN319">
            <v>20.781250000000004</v>
          </cell>
          <cell r="AO319">
            <v>13.406250000000004</v>
          </cell>
          <cell r="AP319">
            <v>60</v>
          </cell>
          <cell r="AQ319">
            <v>57</v>
          </cell>
          <cell r="AR319">
            <v>52</v>
          </cell>
          <cell r="AS319">
            <v>60</v>
          </cell>
          <cell r="AT319">
            <v>45884</v>
          </cell>
          <cell r="AU319"/>
          <cell r="AV319"/>
          <cell r="AW319"/>
          <cell r="AX319"/>
          <cell r="AY319"/>
          <cell r="AZ319"/>
          <cell r="BA319"/>
          <cell r="BB319"/>
          <cell r="BC319"/>
          <cell r="BD319"/>
          <cell r="BE319">
            <v>15</v>
          </cell>
          <cell r="BF319">
            <v>0</v>
          </cell>
          <cell r="BG319"/>
          <cell r="BH319"/>
          <cell r="BI319"/>
        </row>
        <row r="320">
          <cell r="E320" t="str">
            <v>X24124846054</v>
          </cell>
          <cell r="F320" t="str">
            <v>PASONG TAMO Z2 GAS STATION INC.</v>
          </cell>
          <cell r="G320" t="str">
            <v>WEST SERVICE, MARCELO GREEN VILL, PARANAQUE</v>
          </cell>
          <cell r="H320" t="str">
            <v>PARAÑAQUE CITY</v>
          </cell>
          <cell r="I320" t="str">
            <v>PARAÑAQUE</v>
          </cell>
          <cell r="J320"/>
          <cell r="K320"/>
          <cell r="L320" t="str">
            <v>POWERHOUSE</v>
          </cell>
          <cell r="M320" t="str">
            <v>FCOMP</v>
          </cell>
          <cell r="N320" t="str">
            <v>Jenneth Madrid</v>
          </cell>
          <cell r="O320">
            <v>1.73</v>
          </cell>
          <cell r="P320">
            <v>3.4</v>
          </cell>
          <cell r="Q320">
            <v>16</v>
          </cell>
          <cell r="R320" t="str">
            <v>NEW</v>
          </cell>
          <cell r="S320">
            <v>18039.03</v>
          </cell>
          <cell r="T320">
            <v>2737.9300000000003</v>
          </cell>
          <cell r="U320"/>
          <cell r="V320">
            <v>0</v>
          </cell>
          <cell r="W320">
            <v>45667.664583333331</v>
          </cell>
          <cell r="X320">
            <v>45672.645138888889</v>
          </cell>
          <cell r="Y320">
            <v>45671</v>
          </cell>
          <cell r="Z320"/>
          <cell r="AA320">
            <v>45687</v>
          </cell>
          <cell r="AB320"/>
          <cell r="AC320">
            <v>19.335416666668607</v>
          </cell>
          <cell r="AD320">
            <v>14.354861111110949</v>
          </cell>
          <cell r="AE320">
            <v>-45687</v>
          </cell>
          <cell r="AF320">
            <v>45686.438776881718</v>
          </cell>
          <cell r="AG320">
            <v>45695.245228494619</v>
          </cell>
          <cell r="AH320">
            <v>45717.664583333331</v>
          </cell>
          <cell r="AI320">
            <v>0.66599768518525204</v>
          </cell>
          <cell r="AJ320">
            <v>-761.45</v>
          </cell>
          <cell r="AK320">
            <v>20</v>
          </cell>
          <cell r="AL320">
            <v>36</v>
          </cell>
          <cell r="AM320">
            <v>21.774193548387096</v>
          </cell>
          <cell r="AN320">
            <v>27.58064516129032</v>
          </cell>
          <cell r="AO320">
            <v>18.774193548387096</v>
          </cell>
          <cell r="AP320">
            <v>60</v>
          </cell>
          <cell r="AQ320">
            <v>57</v>
          </cell>
          <cell r="AR320">
            <v>52</v>
          </cell>
          <cell r="AS320">
            <v>45747</v>
          </cell>
          <cell r="AT320">
            <v>197</v>
          </cell>
          <cell r="AU320"/>
          <cell r="AV320"/>
          <cell r="AW320"/>
          <cell r="AX320"/>
          <cell r="AY320"/>
          <cell r="AZ320"/>
          <cell r="BA320"/>
          <cell r="BB320"/>
          <cell r="BC320" t="str">
            <v>NO COC</v>
          </cell>
          <cell r="BD320"/>
          <cell r="BE320">
            <v>45702</v>
          </cell>
          <cell r="BF320" t="e">
            <v>#VALUE!</v>
          </cell>
          <cell r="BG320"/>
          <cell r="BH320"/>
          <cell r="BI320"/>
        </row>
        <row r="321">
          <cell r="E321" t="str">
            <v>X24083245022</v>
          </cell>
          <cell r="F321" t="str">
            <v>EDGEPOINT TOWERS INC.</v>
          </cell>
          <cell r="G321" t="str">
            <v>C6 ROAD, HAGONOY, TAGUIG CITY</v>
          </cell>
          <cell r="H321" t="str">
            <v>TAGUIG CITY</v>
          </cell>
          <cell r="I321" t="str">
            <v>PARAÑAQUE</v>
          </cell>
          <cell r="J321"/>
          <cell r="K321"/>
          <cell r="L321" t="str">
            <v>VJC</v>
          </cell>
          <cell r="M321" t="str">
            <v>FCOMP</v>
          </cell>
          <cell r="N321" t="str">
            <v>Jenneth Madrid</v>
          </cell>
          <cell r="O321">
            <v>207.18429999999995</v>
          </cell>
          <cell r="P321">
            <v>1072.7</v>
          </cell>
          <cell r="Q321">
            <v>35</v>
          </cell>
          <cell r="R321" t="str">
            <v>NEW</v>
          </cell>
          <cell r="S321">
            <v>1348054.07</v>
          </cell>
          <cell r="T321">
            <v>197215.94999999995</v>
          </cell>
          <cell r="U321"/>
          <cell r="V321">
            <v>0</v>
          </cell>
          <cell r="W321">
            <v>45670.675000000003</v>
          </cell>
          <cell r="X321">
            <v>45674.386111111111</v>
          </cell>
          <cell r="Y321">
            <v>45671</v>
          </cell>
          <cell r="Z321"/>
          <cell r="AA321">
            <v>45710</v>
          </cell>
          <cell r="AB321"/>
          <cell r="AC321">
            <v>39.32499999999709</v>
          </cell>
          <cell r="AD321">
            <v>35.613888888889051</v>
          </cell>
          <cell r="AE321">
            <v>-45710</v>
          </cell>
          <cell r="AF321">
            <v>45697.150982532752</v>
          </cell>
          <cell r="AG321">
            <v>45708.011244541485</v>
          </cell>
          <cell r="AH321">
            <v>45720.675000000003</v>
          </cell>
          <cell r="AI321">
            <v>1.0006027777777036</v>
          </cell>
          <cell r="AJ321">
            <v>-761.83333333333337</v>
          </cell>
          <cell r="AK321">
            <v>50</v>
          </cell>
          <cell r="AL321">
            <v>36</v>
          </cell>
          <cell r="AM321">
            <v>29.475982532751093</v>
          </cell>
          <cell r="AN321">
            <v>37.336244541484717</v>
          </cell>
          <cell r="AO321">
            <v>26.475982532751093</v>
          </cell>
          <cell r="AP321">
            <v>60</v>
          </cell>
          <cell r="AQ321">
            <v>57</v>
          </cell>
          <cell r="AR321">
            <v>52</v>
          </cell>
          <cell r="AS321">
            <v>45770</v>
          </cell>
          <cell r="AT321">
            <v>174</v>
          </cell>
          <cell r="AU321" t="str">
            <v>With ROW problem / Applicant facility not ready</v>
          </cell>
          <cell r="AV321" t="str">
            <v>Y</v>
          </cell>
          <cell r="AW321" t="str">
            <v>Y</v>
          </cell>
          <cell r="AX321"/>
          <cell r="AY321"/>
          <cell r="AZ321">
            <v>45686</v>
          </cell>
          <cell r="BA321">
            <v>22</v>
          </cell>
          <cell r="BB321">
            <v>45708</v>
          </cell>
          <cell r="BC321" t="str">
            <v>NO COC</v>
          </cell>
          <cell r="BD321"/>
          <cell r="BE321">
            <v>45725</v>
          </cell>
          <cell r="BF321" t="e">
            <v>#VALUE!</v>
          </cell>
          <cell r="BG321"/>
          <cell r="BH321"/>
          <cell r="BI321"/>
        </row>
        <row r="322">
          <cell r="E322" t="str">
            <v>X24093598451</v>
          </cell>
          <cell r="F322" t="str">
            <v>DITO TELECOMMUNITY CORPORATION</v>
          </cell>
          <cell r="G322" t="str">
            <v>DR. A. SANTOS, SAN ISIDRO, PARANAQUE</v>
          </cell>
          <cell r="H322" t="str">
            <v>PARAÑAQUE CITY</v>
          </cell>
          <cell r="I322" t="str">
            <v>PARAÑAQUE</v>
          </cell>
          <cell r="J322"/>
          <cell r="K322"/>
          <cell r="L322" t="str">
            <v>ECOM</v>
          </cell>
          <cell r="M322" t="str">
            <v>FCOMP</v>
          </cell>
          <cell r="N322" t="str">
            <v>Ronilo Gange Jr.</v>
          </cell>
          <cell r="O322">
            <v>12.312799999999999</v>
          </cell>
          <cell r="P322">
            <v>52.4</v>
          </cell>
          <cell r="Q322">
            <v>31</v>
          </cell>
          <cell r="R322" t="str">
            <v>NEW</v>
          </cell>
          <cell r="S322">
            <v>267072.84999999998</v>
          </cell>
          <cell r="T322">
            <v>42193.72</v>
          </cell>
          <cell r="U322">
            <v>32033.67</v>
          </cell>
          <cell r="V322">
            <v>0.75920468733261726</v>
          </cell>
          <cell r="W322">
            <v>45671.545138888891</v>
          </cell>
          <cell r="X322">
            <v>45677.604861111111</v>
          </cell>
          <cell r="Y322">
            <v>45671</v>
          </cell>
          <cell r="Z322"/>
          <cell r="AA322">
            <v>45682</v>
          </cell>
          <cell r="AB322"/>
          <cell r="AC322">
            <v>10.454861111109494</v>
          </cell>
          <cell r="AD322">
            <v>4.3951388888890506</v>
          </cell>
          <cell r="AE322">
            <v>-45682</v>
          </cell>
          <cell r="AF322">
            <v>45691.63064074763</v>
          </cell>
          <cell r="AG322">
            <v>45700.78677457662</v>
          </cell>
          <cell r="AH322">
            <v>45721.545138888891</v>
          </cell>
          <cell r="AI322">
            <v>0.33965671967251859</v>
          </cell>
          <cell r="AJ322">
            <v>-761.36666666666667</v>
          </cell>
          <cell r="AK322">
            <v>23</v>
          </cell>
          <cell r="AL322">
            <v>36</v>
          </cell>
          <cell r="AM322">
            <v>23.085501858736059</v>
          </cell>
          <cell r="AN322">
            <v>29.241635687732341</v>
          </cell>
          <cell r="AO322">
            <v>20.085501858736059</v>
          </cell>
          <cell r="AP322">
            <v>60</v>
          </cell>
          <cell r="AQ322">
            <v>57</v>
          </cell>
          <cell r="AR322">
            <v>52</v>
          </cell>
          <cell r="AS322">
            <v>45742</v>
          </cell>
          <cell r="AT322">
            <v>202</v>
          </cell>
          <cell r="AU322"/>
          <cell r="AV322"/>
          <cell r="AW322"/>
          <cell r="AX322"/>
          <cell r="AY322"/>
          <cell r="AZ322"/>
          <cell r="BA322"/>
          <cell r="BB322"/>
          <cell r="BC322" t="str">
            <v>FOR AUDIT</v>
          </cell>
          <cell r="BD322" t="str">
            <v>PARTIALLY BILLED</v>
          </cell>
          <cell r="BE322">
            <v>45697</v>
          </cell>
          <cell r="BF322">
            <v>5</v>
          </cell>
          <cell r="BG322">
            <v>45682</v>
          </cell>
          <cell r="BH322">
            <v>45702</v>
          </cell>
          <cell r="BI322"/>
        </row>
        <row r="323">
          <cell r="E323" t="str">
            <v>X24041165850</v>
          </cell>
          <cell r="F323" t="str">
            <v>DITO TELECOMMUNITY CORPORATION</v>
          </cell>
          <cell r="G323" t="str">
            <v>TUNASAN, MUNTINLUPA</v>
          </cell>
          <cell r="H323" t="str">
            <v>MUNTINLUPA CITY</v>
          </cell>
          <cell r="I323" t="str">
            <v>PARAÑAQUE</v>
          </cell>
          <cell r="J323"/>
          <cell r="K323"/>
          <cell r="L323" t="str">
            <v>CHALLENGER</v>
          </cell>
          <cell r="M323" t="str">
            <v>FCOMP</v>
          </cell>
          <cell r="N323" t="str">
            <v>Isan Carlo Lazaro</v>
          </cell>
          <cell r="O323">
            <v>41.209299999999999</v>
          </cell>
          <cell r="P323">
            <v>77.39</v>
          </cell>
          <cell r="Q323">
            <v>20</v>
          </cell>
          <cell r="R323" t="str">
            <v>NEW</v>
          </cell>
          <cell r="S323">
            <v>1017553.36</v>
          </cell>
          <cell r="T323">
            <v>33184.800000000003</v>
          </cell>
          <cell r="U323">
            <v>40104.550000000003</v>
          </cell>
          <cell r="V323">
            <v>1.2085216725729853</v>
          </cell>
          <cell r="W323">
            <v>45671.573611111111</v>
          </cell>
          <cell r="X323">
            <v>45677.603472222225</v>
          </cell>
          <cell r="Y323">
            <v>45671</v>
          </cell>
          <cell r="Z323"/>
          <cell r="AA323">
            <v>45695</v>
          </cell>
          <cell r="AB323"/>
          <cell r="AC323">
            <v>23.426388888889051</v>
          </cell>
          <cell r="AD323">
            <v>17.396527777775191</v>
          </cell>
          <cell r="AE323">
            <v>-45695</v>
          </cell>
          <cell r="AF323">
            <v>45691.65911296985</v>
          </cell>
          <cell r="AG323">
            <v>45700.81524679884</v>
          </cell>
          <cell r="AH323">
            <v>45721.573611111111</v>
          </cell>
          <cell r="AI323">
            <v>0.76107471148685435</v>
          </cell>
          <cell r="AJ323">
            <v>-761.58333333333337</v>
          </cell>
          <cell r="AK323">
            <v>23</v>
          </cell>
          <cell r="AL323">
            <v>36</v>
          </cell>
          <cell r="AM323">
            <v>23.085501858736059</v>
          </cell>
          <cell r="AN323">
            <v>29.241635687732341</v>
          </cell>
          <cell r="AO323">
            <v>20.085501858736059</v>
          </cell>
          <cell r="AP323">
            <v>60</v>
          </cell>
          <cell r="AQ323">
            <v>57</v>
          </cell>
          <cell r="AR323">
            <v>52</v>
          </cell>
          <cell r="AS323">
            <v>45755</v>
          </cell>
          <cell r="AT323">
            <v>189</v>
          </cell>
          <cell r="AU323"/>
          <cell r="AV323"/>
          <cell r="AW323"/>
          <cell r="AX323"/>
          <cell r="AY323"/>
          <cell r="AZ323"/>
          <cell r="BA323"/>
          <cell r="BB323"/>
          <cell r="BC323" t="str">
            <v>FOR AUDIT</v>
          </cell>
          <cell r="BD323" t="str">
            <v>PARTIALLY BILLED</v>
          </cell>
          <cell r="BE323">
            <v>45710</v>
          </cell>
          <cell r="BF323">
            <v>5</v>
          </cell>
          <cell r="BG323">
            <v>45695</v>
          </cell>
          <cell r="BH323">
            <v>45715</v>
          </cell>
          <cell r="BI323"/>
        </row>
        <row r="324">
          <cell r="E324" t="str">
            <v>X24093725597</v>
          </cell>
          <cell r="F324" t="str">
            <v>RAV MC LESTER SALCEDO ASI</v>
          </cell>
          <cell r="G324" t="str">
            <v>ST. GEORGE, METROCOR SOUTH GATE HOMES, LAS PINAS CITY</v>
          </cell>
          <cell r="H324" t="str">
            <v>LAS PIÑAS CITY</v>
          </cell>
          <cell r="I324" t="str">
            <v>PARAÑAQUE</v>
          </cell>
          <cell r="J324"/>
          <cell r="K324"/>
          <cell r="L324" t="str">
            <v>CHALLENGER</v>
          </cell>
          <cell r="M324" t="str">
            <v>FCOMP</v>
          </cell>
          <cell r="N324" t="str">
            <v>Isan Carlo Lazaro</v>
          </cell>
          <cell r="O324">
            <v>123.3395</v>
          </cell>
          <cell r="P324">
            <v>149.84</v>
          </cell>
          <cell r="Q324">
            <v>3.8</v>
          </cell>
          <cell r="R324" t="str">
            <v>NEW</v>
          </cell>
          <cell r="S324">
            <v>740394.49</v>
          </cell>
          <cell r="T324">
            <v>119149.37000000007</v>
          </cell>
          <cell r="U324"/>
          <cell r="V324">
            <v>0</v>
          </cell>
          <cell r="W324">
            <v>45672.709722222222</v>
          </cell>
          <cell r="X324">
            <v>45677.606944444444</v>
          </cell>
          <cell r="Y324">
            <v>45677</v>
          </cell>
          <cell r="Z324"/>
          <cell r="AA324">
            <v>45687</v>
          </cell>
          <cell r="AB324"/>
          <cell r="AC324">
            <v>14.290277777778101</v>
          </cell>
          <cell r="AD324">
            <v>9.3930555555562023</v>
          </cell>
          <cell r="AE324">
            <v>-45687</v>
          </cell>
          <cell r="AF324">
            <v>45693.916618773947</v>
          </cell>
          <cell r="AG324">
            <v>45703.371791187739</v>
          </cell>
          <cell r="AH324">
            <v>45722.709722222222</v>
          </cell>
          <cell r="AI324">
            <v>0.44275433285850951</v>
          </cell>
          <cell r="AJ324">
            <v>-761.45</v>
          </cell>
          <cell r="AK324">
            <v>26</v>
          </cell>
          <cell r="AL324">
            <v>36</v>
          </cell>
          <cell r="AM324">
            <v>24.206896551724139</v>
          </cell>
          <cell r="AN324">
            <v>30.662068965517239</v>
          </cell>
          <cell r="AO324">
            <v>21.206896551724139</v>
          </cell>
          <cell r="AP324">
            <v>60</v>
          </cell>
          <cell r="AQ324">
            <v>57</v>
          </cell>
          <cell r="AR324">
            <v>52</v>
          </cell>
          <cell r="AS324">
            <v>45747</v>
          </cell>
          <cell r="AT324">
            <v>197</v>
          </cell>
          <cell r="AU324"/>
          <cell r="AV324"/>
          <cell r="AW324"/>
          <cell r="AX324"/>
          <cell r="AY324"/>
          <cell r="AZ324"/>
          <cell r="BA324"/>
          <cell r="BB324"/>
          <cell r="BC324" t="str">
            <v>MATERIAL BALANCING</v>
          </cell>
          <cell r="BD324"/>
          <cell r="BE324">
            <v>45702</v>
          </cell>
          <cell r="BF324">
            <v>13</v>
          </cell>
          <cell r="BG324">
            <v>45687</v>
          </cell>
          <cell r="BH324">
            <v>45715</v>
          </cell>
          <cell r="BI324">
            <v>45804</v>
          </cell>
        </row>
        <row r="325">
          <cell r="E325" t="str">
            <v>X24103906652</v>
          </cell>
          <cell r="F325" t="str">
            <v>BERNADETTE A. NAVALTA</v>
          </cell>
          <cell r="G325" t="str">
            <v>B. CAPISTRANO, HAGONOY, TAGUIG CITY</v>
          </cell>
          <cell r="H325" t="str">
            <v>TAGUIG CITY</v>
          </cell>
          <cell r="I325" t="str">
            <v>PARAÑAQUE</v>
          </cell>
          <cell r="J325"/>
          <cell r="K325"/>
          <cell r="L325" t="str">
            <v>VJC</v>
          </cell>
          <cell r="M325" t="str">
            <v>FCOMP</v>
          </cell>
          <cell r="N325" t="str">
            <v>Jenneth Madrid</v>
          </cell>
          <cell r="O325">
            <v>85.545100000000033</v>
          </cell>
          <cell r="P325">
            <v>135.91</v>
          </cell>
          <cell r="Q325">
            <v>111</v>
          </cell>
          <cell r="R325" t="str">
            <v>NEW</v>
          </cell>
          <cell r="S325">
            <v>693459.93</v>
          </cell>
          <cell r="T325">
            <v>113948.90000000004</v>
          </cell>
          <cell r="U325"/>
          <cell r="V325">
            <v>0</v>
          </cell>
          <cell r="W325">
            <v>45672.786805555559</v>
          </cell>
          <cell r="X325">
            <v>45678.577777777777</v>
          </cell>
          <cell r="Y325">
            <v>45673</v>
          </cell>
          <cell r="Z325"/>
          <cell r="AA325">
            <v>45735</v>
          </cell>
          <cell r="AB325"/>
          <cell r="AC325">
            <v>62.213194444440887</v>
          </cell>
          <cell r="AD325">
            <v>56.422222222223354</v>
          </cell>
          <cell r="AE325">
            <v>-45735</v>
          </cell>
          <cell r="AF325">
            <v>45692.232848721025</v>
          </cell>
          <cell r="AG325">
            <v>45701.218460231816</v>
          </cell>
          <cell r="AH325">
            <v>45722.786805555559</v>
          </cell>
          <cell r="AI325">
            <v>2.0787581797541548</v>
          </cell>
          <cell r="AJ325">
            <v>-762.25</v>
          </cell>
          <cell r="AK325">
            <v>26</v>
          </cell>
          <cell r="AL325">
            <v>32</v>
          </cell>
          <cell r="AM325">
            <v>22.446043165467625</v>
          </cell>
          <cell r="AN325">
            <v>28.431654676258994</v>
          </cell>
          <cell r="AO325">
            <v>19.446043165467625</v>
          </cell>
          <cell r="AP325">
            <v>60</v>
          </cell>
          <cell r="AQ325">
            <v>57</v>
          </cell>
          <cell r="AR325">
            <v>52</v>
          </cell>
          <cell r="AS325">
            <v>45795</v>
          </cell>
          <cell r="AT325">
            <v>149</v>
          </cell>
          <cell r="AU325" t="str">
            <v>With scheduled PAI</v>
          </cell>
          <cell r="AV325" t="str">
            <v>Y</v>
          </cell>
          <cell r="AW325" t="str">
            <v>Y</v>
          </cell>
          <cell r="AX325"/>
          <cell r="AY325"/>
          <cell r="AZ325">
            <v>45721</v>
          </cell>
          <cell r="BA325">
            <v>6</v>
          </cell>
          <cell r="BB325">
            <v>45727</v>
          </cell>
          <cell r="BC325" t="str">
            <v>FOR AUDIT</v>
          </cell>
          <cell r="BD325"/>
          <cell r="BE325">
            <v>45750</v>
          </cell>
          <cell r="BF325">
            <v>57</v>
          </cell>
          <cell r="BG325">
            <v>45735</v>
          </cell>
          <cell r="BH325">
            <v>45807</v>
          </cell>
          <cell r="BI325"/>
        </row>
        <row r="326">
          <cell r="E326" t="str">
            <v>X24104068733</v>
          </cell>
          <cell r="F326" t="str">
            <v>DITO TELECOMMUNITY CORPORATION</v>
          </cell>
          <cell r="G326" t="str">
            <v>M.L. QUEZON, PUROK 6, TAGUIG CITY</v>
          </cell>
          <cell r="H326" t="str">
            <v>TAGUIG CITY</v>
          </cell>
          <cell r="I326" t="str">
            <v>PARAÑAQUE</v>
          </cell>
          <cell r="J326"/>
          <cell r="K326"/>
          <cell r="L326" t="str">
            <v>VJC</v>
          </cell>
          <cell r="M326" t="str">
            <v>FCOMP</v>
          </cell>
          <cell r="N326" t="str">
            <v>Jenneth Madrid</v>
          </cell>
          <cell r="O326">
            <v>53.5563</v>
          </cell>
          <cell r="P326">
            <v>1016.94</v>
          </cell>
          <cell r="Q326">
            <v>22</v>
          </cell>
          <cell r="R326" t="str">
            <v>NEW</v>
          </cell>
          <cell r="S326">
            <v>1033388.17</v>
          </cell>
          <cell r="T326">
            <v>43127.53</v>
          </cell>
          <cell r="U326">
            <v>24641.33</v>
          </cell>
          <cell r="V326">
            <v>0.57135963965476355</v>
          </cell>
          <cell r="W326">
            <v>45672.786805555559</v>
          </cell>
          <cell r="X326">
            <v>45678.576388888891</v>
          </cell>
          <cell r="Y326">
            <v>45673</v>
          </cell>
          <cell r="Z326">
            <v>45838</v>
          </cell>
          <cell r="AA326">
            <v>45838</v>
          </cell>
          <cell r="AB326"/>
          <cell r="AC326">
            <v>165.21319444444089</v>
          </cell>
          <cell r="AD326">
            <v>159.42361111110949</v>
          </cell>
          <cell r="AE326">
            <v>-45838</v>
          </cell>
          <cell r="AF326">
            <v>45699.262788088308</v>
          </cell>
          <cell r="AG326">
            <v>45710.123050097041</v>
          </cell>
          <cell r="AH326">
            <v>45722.786805555559</v>
          </cell>
          <cell r="AI326">
            <v>4.2037579475307734</v>
          </cell>
          <cell r="AJ326">
            <v>-763.9666666666667</v>
          </cell>
          <cell r="AK326">
            <v>50</v>
          </cell>
          <cell r="AL326">
            <v>36</v>
          </cell>
          <cell r="AM326">
            <v>29.475982532751093</v>
          </cell>
          <cell r="AN326">
            <v>37.336244541484717</v>
          </cell>
          <cell r="AO326">
            <v>26.475982532751093</v>
          </cell>
          <cell r="AP326">
            <v>60</v>
          </cell>
          <cell r="AQ326">
            <v>57</v>
          </cell>
          <cell r="AR326">
            <v>52</v>
          </cell>
          <cell r="AS326">
            <v>45898</v>
          </cell>
          <cell r="AT326">
            <v>46</v>
          </cell>
          <cell r="AU326" t="str">
            <v>Third party concern (Other than the applicant)</v>
          </cell>
          <cell r="AV326" t="str">
            <v>Y</v>
          </cell>
          <cell r="AW326" t="str">
            <v>Y</v>
          </cell>
          <cell r="AX326"/>
          <cell r="AY326"/>
          <cell r="AZ326">
            <v>45742</v>
          </cell>
          <cell r="BA326">
            <v>79</v>
          </cell>
          <cell r="BB326">
            <v>45821</v>
          </cell>
          <cell r="BC326" t="str">
            <v>FOR AUDIT</v>
          </cell>
          <cell r="BD326"/>
          <cell r="BE326">
            <v>45853</v>
          </cell>
          <cell r="BF326">
            <v>13</v>
          </cell>
          <cell r="BG326">
            <v>45838</v>
          </cell>
          <cell r="BH326">
            <v>45866</v>
          </cell>
          <cell r="BI326"/>
        </row>
        <row r="327">
          <cell r="E327" t="str">
            <v>X24114453763</v>
          </cell>
          <cell r="F327" t="str">
            <v>ANGELO CALVO PICARDAL</v>
          </cell>
          <cell r="G327" t="str">
            <v>M. BRIONES, KATARUNGAN VILLAGE, MUNTINLUPA</v>
          </cell>
          <cell r="H327" t="str">
            <v>MUNTINLUPA CITY</v>
          </cell>
          <cell r="I327" t="str">
            <v>PARAÑAQUE</v>
          </cell>
          <cell r="J327"/>
          <cell r="K327"/>
          <cell r="L327" t="str">
            <v>ECOM</v>
          </cell>
          <cell r="M327" t="str">
            <v>SCHED</v>
          </cell>
          <cell r="N327" t="str">
            <v>Ronilo Gange Jr.</v>
          </cell>
          <cell r="O327">
            <v>20.119999999999994</v>
          </cell>
          <cell r="P327">
            <v>103.37</v>
          </cell>
          <cell r="Q327">
            <v>5</v>
          </cell>
          <cell r="R327" t="str">
            <v>MODIFICATION</v>
          </cell>
          <cell r="S327">
            <v>137086.39999999999</v>
          </cell>
          <cell r="T327">
            <v>21332.079999999998</v>
          </cell>
          <cell r="U327"/>
          <cell r="V327">
            <v>0</v>
          </cell>
          <cell r="W327">
            <v>45672.786805555559</v>
          </cell>
          <cell r="X327">
            <v>45677.613194444442</v>
          </cell>
          <cell r="Y327">
            <v>45673</v>
          </cell>
          <cell r="Z327"/>
          <cell r="AA327"/>
          <cell r="AB327"/>
          <cell r="AC327">
            <v>-45672.786805555559</v>
          </cell>
          <cell r="AD327">
            <v>-45677.613194444442</v>
          </cell>
          <cell r="AE327">
            <v>0</v>
          </cell>
          <cell r="AF327">
            <v>45693.993702107284</v>
          </cell>
          <cell r="AG327">
            <v>45703.448874521077</v>
          </cell>
          <cell r="AH327">
            <v>45722.786805555559</v>
          </cell>
          <cell r="AI327">
            <v>-1415.0756595738367</v>
          </cell>
          <cell r="AJ327">
            <v>0</v>
          </cell>
          <cell r="AK327">
            <v>26</v>
          </cell>
          <cell r="AL327">
            <v>36</v>
          </cell>
          <cell r="AM327">
            <v>24.206896551724139</v>
          </cell>
          <cell r="AN327">
            <v>30.662068965517239</v>
          </cell>
          <cell r="AO327">
            <v>21.206896551724139</v>
          </cell>
          <cell r="AP327">
            <v>60</v>
          </cell>
          <cell r="AQ327">
            <v>57</v>
          </cell>
          <cell r="AR327">
            <v>52</v>
          </cell>
          <cell r="AS327">
            <v>60</v>
          </cell>
          <cell r="AT327">
            <v>45884</v>
          </cell>
          <cell r="AU327"/>
          <cell r="AV327"/>
          <cell r="AW327"/>
          <cell r="AX327"/>
          <cell r="AY327"/>
          <cell r="AZ327"/>
          <cell r="BA327"/>
          <cell r="BB327"/>
          <cell r="BC327"/>
          <cell r="BD327"/>
          <cell r="BE327">
            <v>15</v>
          </cell>
          <cell r="BF327">
            <v>0</v>
          </cell>
          <cell r="BG327"/>
          <cell r="BH327"/>
          <cell r="BI327"/>
        </row>
        <row r="328">
          <cell r="E328" t="str">
            <v>X24114634882</v>
          </cell>
          <cell r="F328" t="str">
            <v>CHRISTOPHER JOSEPH REYES TSUI</v>
          </cell>
          <cell r="G328" t="str">
            <v>DAYAP LOOP TAMARIND COVE, AYALA-ALABANG VILL, MUNTINLUPA</v>
          </cell>
          <cell r="H328" t="str">
            <v>MUNTINLUPA CITY</v>
          </cell>
          <cell r="I328" t="str">
            <v>PARAÑAQUE</v>
          </cell>
          <cell r="J328"/>
          <cell r="K328"/>
          <cell r="L328" t="str">
            <v>CHALLENGER</v>
          </cell>
          <cell r="M328" t="str">
            <v>FCOMP</v>
          </cell>
          <cell r="N328" t="str">
            <v>Isan Carlo Lazaro</v>
          </cell>
          <cell r="O328">
            <v>15.65</v>
          </cell>
          <cell r="P328">
            <v>15.65</v>
          </cell>
          <cell r="Q328">
            <v>27.1</v>
          </cell>
          <cell r="R328" t="str">
            <v>NEW</v>
          </cell>
          <cell r="S328">
            <v>196704.22</v>
          </cell>
          <cell r="T328">
            <v>12602.54</v>
          </cell>
          <cell r="U328"/>
          <cell r="V328">
            <v>0</v>
          </cell>
          <cell r="W328">
            <v>45672.786805555559</v>
          </cell>
          <cell r="X328">
            <v>45677.60833333333</v>
          </cell>
          <cell r="Y328">
            <v>45674</v>
          </cell>
          <cell r="Z328"/>
          <cell r="AA328">
            <v>45703</v>
          </cell>
          <cell r="AB328"/>
          <cell r="AC328">
            <v>30.213194444440887</v>
          </cell>
          <cell r="AD328">
            <v>25.391666666670062</v>
          </cell>
          <cell r="AE328">
            <v>-45703</v>
          </cell>
          <cell r="AF328">
            <v>45691.560999103946</v>
          </cell>
          <cell r="AG328">
            <v>45700.367450716847</v>
          </cell>
          <cell r="AH328">
            <v>45722.786805555559</v>
          </cell>
          <cell r="AI328">
            <v>1.0406766975307415</v>
          </cell>
          <cell r="AJ328">
            <v>-761.7166666666667</v>
          </cell>
          <cell r="AK328">
            <v>20</v>
          </cell>
          <cell r="AL328">
            <v>36</v>
          </cell>
          <cell r="AM328">
            <v>21.774193548387096</v>
          </cell>
          <cell r="AN328">
            <v>27.58064516129032</v>
          </cell>
          <cell r="AO328">
            <v>18.774193548387096</v>
          </cell>
          <cell r="AP328">
            <v>60</v>
          </cell>
          <cell r="AQ328">
            <v>57</v>
          </cell>
          <cell r="AR328">
            <v>52</v>
          </cell>
          <cell r="AS328">
            <v>45763</v>
          </cell>
          <cell r="AT328">
            <v>181</v>
          </cell>
          <cell r="AU328"/>
          <cell r="AV328"/>
          <cell r="AW328"/>
          <cell r="AX328"/>
          <cell r="AY328"/>
          <cell r="AZ328"/>
          <cell r="BA328"/>
          <cell r="BB328"/>
          <cell r="BC328" t="str">
            <v>ON GOING MAT RETURN</v>
          </cell>
          <cell r="BD328" t="str">
            <v>CONJ.  X24114634928</v>
          </cell>
          <cell r="BE328">
            <v>45718</v>
          </cell>
          <cell r="BF328">
            <v>1</v>
          </cell>
          <cell r="BG328">
            <v>45703</v>
          </cell>
          <cell r="BH328">
            <v>45719</v>
          </cell>
          <cell r="BI328">
            <v>45748</v>
          </cell>
        </row>
        <row r="329">
          <cell r="E329" t="str">
            <v>X24114634928</v>
          </cell>
          <cell r="F329" t="str">
            <v>CHRISTOPHER JOSEPH REYES TSUI</v>
          </cell>
          <cell r="G329" t="str">
            <v>DAYAP LOOP TAMARIND COVE, AYALA-ALABANG VILL, MUNTINLUPA</v>
          </cell>
          <cell r="H329" t="str">
            <v>MUNTINLUPA CITY</v>
          </cell>
          <cell r="I329" t="str">
            <v>PARAÑAQUE</v>
          </cell>
          <cell r="J329"/>
          <cell r="K329"/>
          <cell r="L329" t="str">
            <v>CHALLENGER</v>
          </cell>
          <cell r="M329" t="str">
            <v>TECO</v>
          </cell>
          <cell r="N329" t="str">
            <v>Isan Carlo Lazaro</v>
          </cell>
          <cell r="O329">
            <v>36.825499999999998</v>
          </cell>
          <cell r="P329">
            <v>36.83</v>
          </cell>
          <cell r="Q329" t="str">
            <v xml:space="preserve"> -   </v>
          </cell>
          <cell r="R329" t="str">
            <v>NEW</v>
          </cell>
          <cell r="S329">
            <v>177491.79</v>
          </cell>
          <cell r="T329">
            <v>29654.69</v>
          </cell>
          <cell r="U329"/>
          <cell r="V329">
            <v>0</v>
          </cell>
          <cell r="W329">
            <v>45672.786805555559</v>
          </cell>
          <cell r="X329">
            <v>45677.609722222223</v>
          </cell>
          <cell r="Y329">
            <v>45674</v>
          </cell>
          <cell r="Z329"/>
          <cell r="AA329">
            <v>45703</v>
          </cell>
          <cell r="AB329">
            <v>45848</v>
          </cell>
          <cell r="AC329">
            <v>30.213194444440887</v>
          </cell>
          <cell r="AD329">
            <v>25.390277777776646</v>
          </cell>
          <cell r="AE329">
            <v>145</v>
          </cell>
          <cell r="AF329">
            <v>45684.786805555559</v>
          </cell>
          <cell r="AG329">
            <v>45691.786805555559</v>
          </cell>
          <cell r="AH329">
            <v>45722.786805555559</v>
          </cell>
          <cell r="AI329">
            <v>1.5106597222220444</v>
          </cell>
          <cell r="AJ329">
            <v>2.4166666666666665</v>
          </cell>
          <cell r="AK329">
            <v>20</v>
          </cell>
          <cell r="AL329">
            <v>20</v>
          </cell>
          <cell r="AM329">
            <v>15.000000000000002</v>
          </cell>
          <cell r="AN329">
            <v>19</v>
          </cell>
          <cell r="AO329">
            <v>12.000000000000002</v>
          </cell>
          <cell r="AP329">
            <v>60</v>
          </cell>
          <cell r="AQ329">
            <v>57</v>
          </cell>
          <cell r="AR329">
            <v>52</v>
          </cell>
          <cell r="AS329">
            <v>45763</v>
          </cell>
          <cell r="AT329">
            <v>181</v>
          </cell>
          <cell r="AU329"/>
          <cell r="AV329"/>
          <cell r="AW329"/>
          <cell r="AX329"/>
          <cell r="AY329"/>
          <cell r="AZ329"/>
          <cell r="BA329"/>
          <cell r="BB329"/>
          <cell r="BC329" t="str">
            <v>PAID</v>
          </cell>
          <cell r="BD329"/>
          <cell r="BE329">
            <v>45718</v>
          </cell>
          <cell r="BF329">
            <v>1</v>
          </cell>
          <cell r="BG329">
            <v>45703</v>
          </cell>
          <cell r="BH329">
            <v>45719</v>
          </cell>
          <cell r="BI329">
            <v>45748</v>
          </cell>
        </row>
        <row r="330">
          <cell r="E330" t="str">
            <v>X24124943162</v>
          </cell>
          <cell r="F330" t="str">
            <v>RICARDO DELOS SANTOS ABELARDO JR.</v>
          </cell>
          <cell r="G330" t="str">
            <v>WEST SERVICE, CUPANG, MUNTINLUPA</v>
          </cell>
          <cell r="H330" t="str">
            <v>MUNTINLUPA CITY</v>
          </cell>
          <cell r="I330" t="str">
            <v>PARAÑAQUE</v>
          </cell>
          <cell r="J330"/>
          <cell r="K330"/>
          <cell r="L330" t="str">
            <v>AVECO</v>
          </cell>
          <cell r="M330" t="str">
            <v>FCOMP</v>
          </cell>
          <cell r="N330" t="str">
            <v>Ronilo Gange Jr.</v>
          </cell>
          <cell r="O330">
            <v>3.58</v>
          </cell>
          <cell r="P330">
            <v>14.98</v>
          </cell>
          <cell r="Q330">
            <v>39</v>
          </cell>
          <cell r="R330" t="str">
            <v>MODIFICATION</v>
          </cell>
          <cell r="S330">
            <v>46265.45</v>
          </cell>
          <cell r="T330">
            <v>12871.339999999998</v>
          </cell>
          <cell r="U330"/>
          <cell r="V330">
            <v>0</v>
          </cell>
          <cell r="W330">
            <v>45672.786805555559</v>
          </cell>
          <cell r="X330">
            <v>45678.571527777778</v>
          </cell>
          <cell r="Y330">
            <v>45673</v>
          </cell>
          <cell r="Z330"/>
          <cell r="AA330">
            <v>45695</v>
          </cell>
          <cell r="AB330"/>
          <cell r="AC330">
            <v>22.213194444440887</v>
          </cell>
          <cell r="AD330">
            <v>16.428472222221899</v>
          </cell>
          <cell r="AE330">
            <v>-45695</v>
          </cell>
          <cell r="AF330">
            <v>45691.560999103946</v>
          </cell>
          <cell r="AG330">
            <v>45700.367450716847</v>
          </cell>
          <cell r="AH330">
            <v>45722.786805555559</v>
          </cell>
          <cell r="AI330">
            <v>0.7651211419751861</v>
          </cell>
          <cell r="AJ330">
            <v>-761.58333333333337</v>
          </cell>
          <cell r="AK330">
            <v>20</v>
          </cell>
          <cell r="AL330">
            <v>36</v>
          </cell>
          <cell r="AM330">
            <v>21.774193548387096</v>
          </cell>
          <cell r="AN330">
            <v>27.58064516129032</v>
          </cell>
          <cell r="AO330">
            <v>18.774193548387096</v>
          </cell>
          <cell r="AP330">
            <v>60</v>
          </cell>
          <cell r="AQ330">
            <v>57</v>
          </cell>
          <cell r="AR330">
            <v>52</v>
          </cell>
          <cell r="AS330">
            <v>45755</v>
          </cell>
          <cell r="AT330">
            <v>189</v>
          </cell>
          <cell r="AU330"/>
          <cell r="AV330"/>
          <cell r="AW330"/>
          <cell r="AX330"/>
          <cell r="AY330"/>
          <cell r="AZ330"/>
          <cell r="BA330"/>
          <cell r="BB330"/>
          <cell r="BC330" t="str">
            <v>NO COC</v>
          </cell>
          <cell r="BD330"/>
          <cell r="BE330">
            <v>45710</v>
          </cell>
          <cell r="BF330" t="e">
            <v>#VALUE!</v>
          </cell>
          <cell r="BG330"/>
          <cell r="BH330"/>
          <cell r="BI330"/>
        </row>
        <row r="331">
          <cell r="E331" t="str">
            <v>R23885137</v>
          </cell>
          <cell r="F331" t="str">
            <v>OMNI INVESTMENT BUILDING CORPORATION</v>
          </cell>
          <cell r="G331" t="str">
            <v>MAGDIWANG, MOLINO III, BACOOR</v>
          </cell>
          <cell r="H331" t="str">
            <v>BACOOR CITY</v>
          </cell>
          <cell r="I331" t="str">
            <v>DASMA</v>
          </cell>
          <cell r="J331" t="str">
            <v>done fcomp</v>
          </cell>
          <cell r="K331"/>
          <cell r="L331" t="str">
            <v>AVECO</v>
          </cell>
          <cell r="M331" t="str">
            <v>SCHED</v>
          </cell>
          <cell r="N331" t="str">
            <v>Ronilo Gange Jr.</v>
          </cell>
          <cell r="O331">
            <v>113.85398000000002</v>
          </cell>
          <cell r="P331">
            <v>250.35</v>
          </cell>
          <cell r="Q331">
            <v>0</v>
          </cell>
          <cell r="R331" t="str">
            <v>RELOC</v>
          </cell>
          <cell r="S331">
            <v>340822.52</v>
          </cell>
          <cell r="T331">
            <v>117184.96000000002</v>
          </cell>
          <cell r="U331"/>
          <cell r="V331">
            <v>0</v>
          </cell>
          <cell r="W331">
            <v>45672.786805555559</v>
          </cell>
          <cell r="X331">
            <v>45677.614583333336</v>
          </cell>
          <cell r="Y331">
            <v>45673</v>
          </cell>
          <cell r="Z331"/>
          <cell r="AA331"/>
          <cell r="AB331"/>
          <cell r="AC331">
            <v>-45672.786805555559</v>
          </cell>
          <cell r="AD331">
            <v>-45677.614583333336</v>
          </cell>
          <cell r="AE331">
            <v>0</v>
          </cell>
          <cell r="AF331">
            <v>45694.655226608193</v>
          </cell>
          <cell r="AG331">
            <v>45704.286805555559</v>
          </cell>
          <cell r="AH331">
            <v>45722.786805555559</v>
          </cell>
          <cell r="AI331">
            <v>-1377.4332528659611</v>
          </cell>
          <cell r="AJ331">
            <v>0</v>
          </cell>
          <cell r="AK331">
            <v>28</v>
          </cell>
          <cell r="AL331">
            <v>36</v>
          </cell>
          <cell r="AM331">
            <v>24.868421052631579</v>
          </cell>
          <cell r="AN331">
            <v>31.499999999999996</v>
          </cell>
          <cell r="AO331">
            <v>21.868421052631579</v>
          </cell>
          <cell r="AP331">
            <v>60</v>
          </cell>
          <cell r="AQ331">
            <v>57</v>
          </cell>
          <cell r="AR331">
            <v>52</v>
          </cell>
          <cell r="AS331">
            <v>60</v>
          </cell>
          <cell r="AT331">
            <v>45884</v>
          </cell>
          <cell r="AU331"/>
          <cell r="AV331"/>
          <cell r="AW331"/>
          <cell r="AX331"/>
          <cell r="AY331"/>
          <cell r="AZ331"/>
          <cell r="BA331"/>
          <cell r="BB331"/>
          <cell r="BC331"/>
          <cell r="BD331"/>
          <cell r="BE331">
            <v>15</v>
          </cell>
          <cell r="BF331">
            <v>0</v>
          </cell>
          <cell r="BG331"/>
          <cell r="BH331"/>
          <cell r="BI331"/>
        </row>
        <row r="332">
          <cell r="E332" t="str">
            <v>X24093485481</v>
          </cell>
          <cell r="F332" t="str">
            <v>ANIELYN OCAMPO BALICUDIONG</v>
          </cell>
          <cell r="G332" t="str">
            <v>HABAY I, HABAY I, BACOOR</v>
          </cell>
          <cell r="H332" t="str">
            <v>BACOOR CITY</v>
          </cell>
          <cell r="I332" t="str">
            <v>DASMA</v>
          </cell>
          <cell r="J332"/>
          <cell r="K332"/>
          <cell r="L332" t="str">
            <v>AVECO</v>
          </cell>
          <cell r="M332" t="str">
            <v>FCOMP</v>
          </cell>
          <cell r="N332" t="str">
            <v>Ronilo Gange Jr.</v>
          </cell>
          <cell r="O332">
            <v>152.45469999999995</v>
          </cell>
          <cell r="P332">
            <v>508.34</v>
          </cell>
          <cell r="Q332">
            <v>9</v>
          </cell>
          <cell r="R332" t="str">
            <v>NEW</v>
          </cell>
          <cell r="S332">
            <v>879151.54</v>
          </cell>
          <cell r="T332">
            <v>167732.49000000005</v>
          </cell>
          <cell r="U332"/>
          <cell r="V332">
            <v>0</v>
          </cell>
          <cell r="W332">
            <v>45673.569444444445</v>
          </cell>
          <cell r="X332">
            <v>45684.59375</v>
          </cell>
          <cell r="Y332">
            <v>45678</v>
          </cell>
          <cell r="Z332"/>
          <cell r="AA332">
            <v>45861</v>
          </cell>
          <cell r="AB332"/>
          <cell r="AC332">
            <v>187.43055555555475</v>
          </cell>
          <cell r="AD332">
            <v>176.40625</v>
          </cell>
          <cell r="AE332">
            <v>-45861</v>
          </cell>
          <cell r="AF332">
            <v>45698.404495990835</v>
          </cell>
          <cell r="AG332">
            <v>45708.827176403211</v>
          </cell>
          <cell r="AH332">
            <v>45723.569444444445</v>
          </cell>
          <cell r="AI332">
            <v>5.0502121913580025</v>
          </cell>
          <cell r="AJ332">
            <v>-764.35</v>
          </cell>
          <cell r="AK332">
            <v>40</v>
          </cell>
          <cell r="AL332">
            <v>36</v>
          </cell>
          <cell r="AM332">
            <v>27.835051546391753</v>
          </cell>
          <cell r="AN332">
            <v>35.257731958762882</v>
          </cell>
          <cell r="AO332">
            <v>24.835051546391753</v>
          </cell>
          <cell r="AP332">
            <v>60</v>
          </cell>
          <cell r="AQ332">
            <v>57</v>
          </cell>
          <cell r="AR332">
            <v>52</v>
          </cell>
          <cell r="AS332">
            <v>45921</v>
          </cell>
          <cell r="AT332">
            <v>23</v>
          </cell>
          <cell r="AU332"/>
          <cell r="AV332"/>
          <cell r="AW332"/>
          <cell r="AX332"/>
          <cell r="AY332"/>
          <cell r="AZ332"/>
          <cell r="BA332"/>
          <cell r="BB332"/>
          <cell r="BC332" t="str">
            <v>NO COC</v>
          </cell>
          <cell r="BD332"/>
          <cell r="BE332">
            <v>45876</v>
          </cell>
          <cell r="BF332" t="e">
            <v>#VALUE!</v>
          </cell>
          <cell r="BG332"/>
          <cell r="BH332"/>
          <cell r="BI332"/>
        </row>
        <row r="333">
          <cell r="E333" t="str">
            <v>X24083472331</v>
          </cell>
          <cell r="F333" t="str">
            <v>ROBERTO N. LIM</v>
          </cell>
          <cell r="G333" t="str">
            <v>MOLAVE, MOLAVE PARK VILL, PARANAQUE</v>
          </cell>
          <cell r="H333" t="str">
            <v>PARAÑAQUE CITY</v>
          </cell>
          <cell r="I333" t="str">
            <v>PARAÑAQUE</v>
          </cell>
          <cell r="J333"/>
          <cell r="K333"/>
          <cell r="L333" t="str">
            <v>VJC</v>
          </cell>
          <cell r="M333" t="str">
            <v>FCOMP</v>
          </cell>
          <cell r="N333" t="str">
            <v>Jenneth Madrid</v>
          </cell>
          <cell r="O333">
            <v>187.62200000000001</v>
          </cell>
          <cell r="P333">
            <v>497.95</v>
          </cell>
          <cell r="Q333">
            <v>100</v>
          </cell>
          <cell r="R333" t="str">
            <v>NEW</v>
          </cell>
          <cell r="S333">
            <v>910341.91</v>
          </cell>
          <cell r="T333">
            <v>150333.31</v>
          </cell>
          <cell r="U333"/>
          <cell r="V333">
            <v>0</v>
          </cell>
          <cell r="W333">
            <v>45673.572222222225</v>
          </cell>
          <cell r="X333">
            <v>45680.540277777778</v>
          </cell>
          <cell r="Y333">
            <v>45678</v>
          </cell>
          <cell r="Z333"/>
          <cell r="AA333">
            <v>45872.338888888888</v>
          </cell>
          <cell r="AB333"/>
          <cell r="AC333">
            <v>198.76666666666279</v>
          </cell>
          <cell r="AD333">
            <v>191.79861111110949</v>
          </cell>
          <cell r="AE333">
            <v>-45872.338888888888</v>
          </cell>
          <cell r="AF333">
            <v>45695.602897068849</v>
          </cell>
          <cell r="AG333">
            <v>45705.27774369462</v>
          </cell>
          <cell r="AH333">
            <v>45723.572222222225</v>
          </cell>
          <cell r="AI333">
            <v>5.9556924019606674</v>
          </cell>
          <cell r="AJ333">
            <v>-764.53898148148141</v>
          </cell>
          <cell r="AK333">
            <v>32</v>
          </cell>
          <cell r="AL333">
            <v>34</v>
          </cell>
          <cell r="AM333">
            <v>25.030674846625768</v>
          </cell>
          <cell r="AN333">
            <v>31.70552147239264</v>
          </cell>
          <cell r="AO333">
            <v>22.030674846625768</v>
          </cell>
          <cell r="AP333">
            <v>60</v>
          </cell>
          <cell r="AQ333">
            <v>57</v>
          </cell>
          <cell r="AR333">
            <v>52</v>
          </cell>
          <cell r="AS333">
            <v>45932.338888888888</v>
          </cell>
          <cell r="AT333">
            <v>11.661111111112405</v>
          </cell>
          <cell r="AU333" t="str">
            <v>With pole / drainage / digging / manhole / pole attachment issue</v>
          </cell>
          <cell r="AV333" t="str">
            <v>Y</v>
          </cell>
          <cell r="AW333" t="str">
            <v>Y</v>
          </cell>
          <cell r="AX333"/>
          <cell r="AY333"/>
          <cell r="AZ333">
            <v>45737</v>
          </cell>
          <cell r="BA333">
            <v>102</v>
          </cell>
          <cell r="BB333">
            <v>45839</v>
          </cell>
          <cell r="BC333" t="str">
            <v>NO COC</v>
          </cell>
          <cell r="BD333"/>
          <cell r="BE333">
            <v>45887.338888888888</v>
          </cell>
          <cell r="BF333" t="e">
            <v>#VALUE!</v>
          </cell>
          <cell r="BG333"/>
          <cell r="BH333"/>
          <cell r="BI333"/>
        </row>
        <row r="334">
          <cell r="E334" t="str">
            <v>X24124805811</v>
          </cell>
          <cell r="F334" t="str">
            <v>NOEMI FRESNEDI CACHUELA</v>
          </cell>
          <cell r="G334" t="str">
            <v>ESPELETA, POBLACION, MUNTINLUPA</v>
          </cell>
          <cell r="H334" t="str">
            <v>MUNTINLUPA CITY</v>
          </cell>
          <cell r="I334" t="str">
            <v>PARAÑAQUE</v>
          </cell>
          <cell r="J334"/>
          <cell r="K334"/>
          <cell r="L334" t="str">
            <v>ECOM</v>
          </cell>
          <cell r="M334" t="str">
            <v>FCOMP</v>
          </cell>
          <cell r="N334" t="str">
            <v>Ronilo Gange Jr.</v>
          </cell>
          <cell r="O334">
            <v>12.043299999999999</v>
          </cell>
          <cell r="P334">
            <v>18.350000000000001</v>
          </cell>
          <cell r="Q334">
            <v>54</v>
          </cell>
          <cell r="R334" t="str">
            <v>NEW</v>
          </cell>
          <cell r="S334">
            <v>235553.06</v>
          </cell>
          <cell r="T334">
            <v>14779.449999999999</v>
          </cell>
          <cell r="U334">
            <v>10702.08</v>
          </cell>
          <cell r="V334">
            <v>0.72411896247830609</v>
          </cell>
          <cell r="W334">
            <v>45673.59652777778</v>
          </cell>
          <cell r="X334">
            <v>45684.581250000003</v>
          </cell>
          <cell r="Y334">
            <v>45678</v>
          </cell>
          <cell r="Z334"/>
          <cell r="AA334">
            <v>45693</v>
          </cell>
          <cell r="AB334"/>
          <cell r="AC334">
            <v>19.403472222220444</v>
          </cell>
          <cell r="AD334">
            <v>8.4187499999970896</v>
          </cell>
          <cell r="AE334">
            <v>-45693</v>
          </cell>
          <cell r="AF334">
            <v>45691.670907943066</v>
          </cell>
          <cell r="AG334">
            <v>45700.290742653815</v>
          </cell>
          <cell r="AH334">
            <v>45723.59652777778</v>
          </cell>
          <cell r="AI334">
            <v>0.69053533496725694</v>
          </cell>
          <cell r="AJ334">
            <v>-761.55</v>
          </cell>
          <cell r="AK334">
            <v>20</v>
          </cell>
          <cell r="AL334">
            <v>34</v>
          </cell>
          <cell r="AM334">
            <v>21.074380165289259</v>
          </cell>
          <cell r="AN334">
            <v>26.694214876033058</v>
          </cell>
          <cell r="AO334">
            <v>18.074380165289259</v>
          </cell>
          <cell r="AP334">
            <v>60</v>
          </cell>
          <cell r="AQ334">
            <v>57</v>
          </cell>
          <cell r="AR334">
            <v>52</v>
          </cell>
          <cell r="AS334">
            <v>45753</v>
          </cell>
          <cell r="AT334">
            <v>191</v>
          </cell>
          <cell r="AU334"/>
          <cell r="AV334"/>
          <cell r="AW334"/>
          <cell r="AX334"/>
          <cell r="AY334"/>
          <cell r="AZ334"/>
          <cell r="BA334"/>
          <cell r="BB334"/>
          <cell r="BC334" t="str">
            <v>FOR AUDIT</v>
          </cell>
          <cell r="BD334" t="str">
            <v>PARTIALLY BILLED</v>
          </cell>
          <cell r="BE334">
            <v>45708</v>
          </cell>
          <cell r="BF334">
            <v>15</v>
          </cell>
          <cell r="BG334">
            <v>45693</v>
          </cell>
          <cell r="BH334">
            <v>45723</v>
          </cell>
          <cell r="BI334"/>
        </row>
        <row r="335">
          <cell r="E335" t="str">
            <v>X24104341977</v>
          </cell>
          <cell r="F335" t="str">
            <v>MARGARITA OROSA FELIX</v>
          </cell>
          <cell r="G335" t="str">
            <v>TANAUAN, AYALA-ALABANG VILL, MUNTINLUPA</v>
          </cell>
          <cell r="H335" t="str">
            <v>MUNTINLUPA CITY</v>
          </cell>
          <cell r="I335" t="str">
            <v>PARAÑAQUE</v>
          </cell>
          <cell r="J335"/>
          <cell r="K335"/>
          <cell r="L335" t="str">
            <v>CHALLENGER</v>
          </cell>
          <cell r="M335" t="str">
            <v>FCOMP</v>
          </cell>
          <cell r="N335" t="str">
            <v>Isan Carlo Lazaro</v>
          </cell>
          <cell r="O335">
            <v>57.179499999999997</v>
          </cell>
          <cell r="P335">
            <v>91.42</v>
          </cell>
          <cell r="Q335">
            <v>80</v>
          </cell>
          <cell r="R335" t="str">
            <v>NEW</v>
          </cell>
          <cell r="S335">
            <v>402458.69</v>
          </cell>
          <cell r="T335">
            <v>52921.159999999996</v>
          </cell>
          <cell r="U335">
            <v>33495.040000000001</v>
          </cell>
          <cell r="V335">
            <v>0.6329233901902378</v>
          </cell>
          <cell r="W335">
            <v>45673.689583333333</v>
          </cell>
          <cell r="X335">
            <v>45680.538888888892</v>
          </cell>
          <cell r="Y335">
            <v>45678</v>
          </cell>
          <cell r="Z335"/>
          <cell r="AA335">
            <v>45703</v>
          </cell>
          <cell r="AB335"/>
          <cell r="AC335">
            <v>29.310416666667152</v>
          </cell>
          <cell r="AD335">
            <v>22.461111111108039</v>
          </cell>
          <cell r="AE335">
            <v>-45703</v>
          </cell>
          <cell r="AF335">
            <v>45692.989963561471</v>
          </cell>
          <cell r="AG335">
            <v>45701.936731622307</v>
          </cell>
          <cell r="AH335">
            <v>45723.689583333333</v>
          </cell>
          <cell r="AI335">
            <v>0.98575953751067269</v>
          </cell>
          <cell r="AJ335">
            <v>-761.7166666666667</v>
          </cell>
          <cell r="AK335">
            <v>23</v>
          </cell>
          <cell r="AL335">
            <v>34</v>
          </cell>
          <cell r="AM335">
            <v>22.300380228136884</v>
          </cell>
          <cell r="AN335">
            <v>28.247148288973385</v>
          </cell>
          <cell r="AO335">
            <v>19.300380228136884</v>
          </cell>
          <cell r="AP335">
            <v>60</v>
          </cell>
          <cell r="AQ335">
            <v>57</v>
          </cell>
          <cell r="AR335">
            <v>52</v>
          </cell>
          <cell r="AS335">
            <v>45763</v>
          </cell>
          <cell r="AT335">
            <v>181</v>
          </cell>
          <cell r="AU335"/>
          <cell r="AV335"/>
          <cell r="AW335"/>
          <cell r="AX335"/>
          <cell r="AY335"/>
          <cell r="AZ335"/>
          <cell r="BA335"/>
          <cell r="BB335"/>
          <cell r="BC335" t="str">
            <v>MATERIAL BALANCING</v>
          </cell>
          <cell r="BD335" t="str">
            <v>PARTIALLY BILLED; WITH BACKJOB</v>
          </cell>
          <cell r="BE335">
            <v>45718</v>
          </cell>
          <cell r="BF335">
            <v>-3</v>
          </cell>
          <cell r="BG335">
            <v>45703</v>
          </cell>
          <cell r="BH335">
            <v>45715</v>
          </cell>
          <cell r="BI335">
            <v>45777</v>
          </cell>
        </row>
        <row r="336">
          <cell r="E336" t="str">
            <v>X24103967581</v>
          </cell>
          <cell r="F336" t="str">
            <v>VIRGILIO BRILLIANTES SY</v>
          </cell>
          <cell r="G336" t="str">
            <v>LAPU-LAPU, BACLARAN, PARANAQUE</v>
          </cell>
          <cell r="H336" t="str">
            <v>PARAÑAQUE CITY</v>
          </cell>
          <cell r="I336" t="str">
            <v>PARAÑAQUE</v>
          </cell>
          <cell r="J336"/>
          <cell r="K336"/>
          <cell r="L336" t="str">
            <v>POWERHOUSE</v>
          </cell>
          <cell r="M336" t="str">
            <v>FCOMP</v>
          </cell>
          <cell r="N336" t="str">
            <v>Jenneth Madrid</v>
          </cell>
          <cell r="O336">
            <v>33.738500000000002</v>
          </cell>
          <cell r="P336">
            <v>38.17</v>
          </cell>
          <cell r="Q336">
            <v>24</v>
          </cell>
          <cell r="R336" t="str">
            <v>NEW</v>
          </cell>
          <cell r="S336">
            <v>279847.61</v>
          </cell>
          <cell r="T336">
            <v>32794.14</v>
          </cell>
          <cell r="U336"/>
          <cell r="V336">
            <v>0</v>
          </cell>
          <cell r="W336">
            <v>45673.697222222225</v>
          </cell>
          <cell r="X336">
            <v>45684.588194444441</v>
          </cell>
          <cell r="Y336">
            <v>45678</v>
          </cell>
          <cell r="Z336"/>
          <cell r="AA336">
            <v>45789</v>
          </cell>
          <cell r="AB336"/>
          <cell r="AC336">
            <v>115.30277777777519</v>
          </cell>
          <cell r="AD336">
            <v>104.41180555555911</v>
          </cell>
          <cell r="AE336">
            <v>-45789</v>
          </cell>
          <cell r="AF336">
            <v>45692.471415770611</v>
          </cell>
          <cell r="AG336">
            <v>45701.277867383513</v>
          </cell>
          <cell r="AH336">
            <v>45723.697222222225</v>
          </cell>
          <cell r="AI336">
            <v>3.9715401234567009</v>
          </cell>
          <cell r="AJ336">
            <v>-763.15</v>
          </cell>
          <cell r="AK336">
            <v>20</v>
          </cell>
          <cell r="AL336">
            <v>36</v>
          </cell>
          <cell r="AM336">
            <v>21.774193548387096</v>
          </cell>
          <cell r="AN336">
            <v>27.58064516129032</v>
          </cell>
          <cell r="AO336">
            <v>18.774193548387096</v>
          </cell>
          <cell r="AP336">
            <v>60</v>
          </cell>
          <cell r="AQ336">
            <v>57</v>
          </cell>
          <cell r="AR336">
            <v>52</v>
          </cell>
          <cell r="AS336">
            <v>45849</v>
          </cell>
          <cell r="AT336">
            <v>95</v>
          </cell>
          <cell r="AU336"/>
          <cell r="AV336"/>
          <cell r="AW336"/>
          <cell r="AX336"/>
          <cell r="AY336"/>
          <cell r="AZ336"/>
          <cell r="BA336"/>
          <cell r="BB336"/>
          <cell r="BC336" t="str">
            <v>NO COC</v>
          </cell>
          <cell r="BD336"/>
          <cell r="BE336">
            <v>45804</v>
          </cell>
          <cell r="BF336" t="e">
            <v>#VALUE!</v>
          </cell>
          <cell r="BG336"/>
          <cell r="BH336"/>
          <cell r="BI336"/>
        </row>
        <row r="337">
          <cell r="E337" t="str">
            <v>X24103896053</v>
          </cell>
          <cell r="F337" t="str">
            <v>DITO TELECOMMUNITY CORPORATION</v>
          </cell>
          <cell r="G337" t="str">
            <v>BLOCK 80, PUROK 6, TAGUIG CITY</v>
          </cell>
          <cell r="H337" t="str">
            <v>TAGUIG CITY</v>
          </cell>
          <cell r="I337" t="str">
            <v>PARAÑAQUE</v>
          </cell>
          <cell r="J337" t="str">
            <v>resolved pole location issue on tasks 2 and 3, for sched of digging</v>
          </cell>
          <cell r="K337"/>
          <cell r="L337" t="str">
            <v>VJC</v>
          </cell>
          <cell r="M337" t="str">
            <v>FCOMP</v>
          </cell>
          <cell r="N337" t="str">
            <v>Jenneth Madrid</v>
          </cell>
          <cell r="O337">
            <v>153.23589999999999</v>
          </cell>
          <cell r="P337">
            <v>214.08</v>
          </cell>
          <cell r="Q337">
            <v>22</v>
          </cell>
          <cell r="R337" t="str">
            <v>NEW</v>
          </cell>
          <cell r="S337">
            <v>554173.09</v>
          </cell>
          <cell r="T337">
            <v>123019.83</v>
          </cell>
          <cell r="U337"/>
          <cell r="V337">
            <v>0</v>
          </cell>
          <cell r="W337">
            <v>45674.388888888891</v>
          </cell>
          <cell r="X337">
            <v>45680.541666666664</v>
          </cell>
          <cell r="Y337">
            <v>45678</v>
          </cell>
          <cell r="Z337"/>
          <cell r="AA337">
            <v>45744</v>
          </cell>
          <cell r="AB337"/>
          <cell r="AC337">
            <v>69.611111111109494</v>
          </cell>
          <cell r="AD337">
            <v>63.458333333335759</v>
          </cell>
          <cell r="AE337">
            <v>-45744</v>
          </cell>
          <cell r="AF337">
            <v>45696.257309941524</v>
          </cell>
          <cell r="AG337">
            <v>45705.888888888891</v>
          </cell>
          <cell r="AH337">
            <v>45724.388888888891</v>
          </cell>
          <cell r="AI337">
            <v>2.0993827160493339</v>
          </cell>
          <cell r="AJ337">
            <v>-762.4</v>
          </cell>
          <cell r="AK337">
            <v>28</v>
          </cell>
          <cell r="AL337">
            <v>36</v>
          </cell>
          <cell r="AM337">
            <v>24.868421052631579</v>
          </cell>
          <cell r="AN337">
            <v>31.499999999999996</v>
          </cell>
          <cell r="AO337">
            <v>21.868421052631579</v>
          </cell>
          <cell r="AP337">
            <v>60</v>
          </cell>
          <cell r="AQ337">
            <v>57</v>
          </cell>
          <cell r="AR337">
            <v>52</v>
          </cell>
          <cell r="AS337">
            <v>45804</v>
          </cell>
          <cell r="AT337">
            <v>140</v>
          </cell>
          <cell r="AU337"/>
          <cell r="AV337"/>
          <cell r="AW337"/>
          <cell r="AX337"/>
          <cell r="AY337"/>
          <cell r="AZ337"/>
          <cell r="BA337"/>
          <cell r="BB337"/>
          <cell r="BC337" t="str">
            <v>NO COC</v>
          </cell>
          <cell r="BD337"/>
          <cell r="BE337">
            <v>45759</v>
          </cell>
          <cell r="BF337" t="e">
            <v>#VALUE!</v>
          </cell>
          <cell r="BG337"/>
          <cell r="BH337"/>
          <cell r="BI337"/>
        </row>
        <row r="338">
          <cell r="E338" t="str">
            <v>X24124906791</v>
          </cell>
          <cell r="F338" t="str">
            <v>VILLA LIGHT NEIGHBORHOOD ASSOCIATION INC.</v>
          </cell>
          <cell r="G338" t="str">
            <v>BLOCK 10, VILLA LIGHT SUBD, TAGUIG CITY</v>
          </cell>
          <cell r="H338" t="str">
            <v>TAGUIG CITY</v>
          </cell>
          <cell r="I338" t="str">
            <v>PARAÑAQUE</v>
          </cell>
          <cell r="J338"/>
          <cell r="K338"/>
          <cell r="L338" t="str">
            <v>VJC</v>
          </cell>
          <cell r="M338" t="str">
            <v>FCOMP</v>
          </cell>
          <cell r="N338" t="str">
            <v>Jenneth Madrid</v>
          </cell>
          <cell r="O338">
            <v>459.09679999999952</v>
          </cell>
          <cell r="P338">
            <v>3541.54</v>
          </cell>
          <cell r="Q338">
            <v>225</v>
          </cell>
          <cell r="R338" t="str">
            <v>NEW</v>
          </cell>
          <cell r="S338">
            <v>4039465.57</v>
          </cell>
          <cell r="T338">
            <v>439590.52999999997</v>
          </cell>
          <cell r="U338"/>
          <cell r="V338">
            <v>0</v>
          </cell>
          <cell r="W338">
            <v>45674.605555555558</v>
          </cell>
          <cell r="X338">
            <v>45684.584722222222</v>
          </cell>
          <cell r="Y338">
            <v>45678</v>
          </cell>
          <cell r="Z338"/>
          <cell r="AA338">
            <v>45836</v>
          </cell>
          <cell r="AB338"/>
          <cell r="AC338">
            <v>161.39444444444234</v>
          </cell>
          <cell r="AD338">
            <v>151.4152777777781</v>
          </cell>
          <cell r="AE338">
            <v>-45836</v>
          </cell>
          <cell r="AF338">
            <v>45697.173737373741</v>
          </cell>
          <cell r="AG338">
            <v>45706.991919191918</v>
          </cell>
          <cell r="AH338">
            <v>45724.605555555558</v>
          </cell>
          <cell r="AI338">
            <v>4.7342370370369755</v>
          </cell>
          <cell r="AJ338">
            <v>-763.93333333333328</v>
          </cell>
          <cell r="AK338">
            <v>50</v>
          </cell>
          <cell r="AL338">
            <v>30</v>
          </cell>
          <cell r="AM338">
            <v>25.56818181818182</v>
          </cell>
          <cell r="AN338">
            <v>32.38636363636364</v>
          </cell>
          <cell r="AO338">
            <v>22.56818181818182</v>
          </cell>
          <cell r="AP338">
            <v>60</v>
          </cell>
          <cell r="AQ338">
            <v>57</v>
          </cell>
          <cell r="AR338">
            <v>52</v>
          </cell>
          <cell r="AS338">
            <v>45896</v>
          </cell>
          <cell r="AT338">
            <v>48</v>
          </cell>
          <cell r="AU338"/>
          <cell r="AV338"/>
          <cell r="AW338"/>
          <cell r="AX338"/>
          <cell r="AY338"/>
          <cell r="AZ338"/>
          <cell r="BA338"/>
          <cell r="BB338"/>
          <cell r="BC338" t="str">
            <v>NO COC</v>
          </cell>
          <cell r="BD338" t="str">
            <v>Cancel/ Supersedes: X24114498829</v>
          </cell>
          <cell r="BE338">
            <v>45851</v>
          </cell>
          <cell r="BF338" t="e">
            <v>#VALUE!</v>
          </cell>
          <cell r="BG338"/>
          <cell r="BH338"/>
          <cell r="BI338"/>
        </row>
        <row r="339">
          <cell r="E339" t="str">
            <v>X25010079615</v>
          </cell>
          <cell r="F339" t="str">
            <v>CMSTAR MANAGEMENT INC.</v>
          </cell>
          <cell r="G339" t="str">
            <v>DAANG-HARI RD., MOLINO IV, BACOOR</v>
          </cell>
          <cell r="H339" t="str">
            <v>BACOOR CITY</v>
          </cell>
          <cell r="I339" t="str">
            <v>DASMA</v>
          </cell>
          <cell r="J339"/>
          <cell r="K339"/>
          <cell r="L339" t="str">
            <v>POWERHOUSE</v>
          </cell>
          <cell r="M339" t="str">
            <v>FCOMP</v>
          </cell>
          <cell r="N339" t="str">
            <v>Jenneth Madrid</v>
          </cell>
          <cell r="O339">
            <v>1155.0617999999999</v>
          </cell>
          <cell r="P339">
            <v>1160.74</v>
          </cell>
          <cell r="Q339">
            <v>45</v>
          </cell>
          <cell r="R339" t="str">
            <v>NEW</v>
          </cell>
          <cell r="S339">
            <v>3660384.15</v>
          </cell>
          <cell r="T339">
            <v>992062.56</v>
          </cell>
          <cell r="U339"/>
          <cell r="V339">
            <v>0</v>
          </cell>
          <cell r="W339">
            <v>45674.63958333333</v>
          </cell>
          <cell r="X339">
            <v>45680.522222222222</v>
          </cell>
          <cell r="Y339">
            <v>45678</v>
          </cell>
          <cell r="Z339"/>
          <cell r="AA339">
            <v>45726</v>
          </cell>
          <cell r="AB339"/>
          <cell r="AC339">
            <v>51.360416666670062</v>
          </cell>
          <cell r="AD339">
            <v>45.477777777778101</v>
          </cell>
          <cell r="AE339">
            <v>-45726</v>
          </cell>
          <cell r="AF339">
            <v>45701.115565866079</v>
          </cell>
          <cell r="AG339">
            <v>45711.975827874812</v>
          </cell>
          <cell r="AH339">
            <v>45724.63958333333</v>
          </cell>
          <cell r="AI339">
            <v>1.3068372685186049</v>
          </cell>
          <cell r="AJ339">
            <v>-762.1</v>
          </cell>
          <cell r="AK339">
            <v>50</v>
          </cell>
          <cell r="AL339">
            <v>36</v>
          </cell>
          <cell r="AM339">
            <v>29.475982532751093</v>
          </cell>
          <cell r="AN339">
            <v>37.336244541484717</v>
          </cell>
          <cell r="AO339">
            <v>26.475982532751093</v>
          </cell>
          <cell r="AP339">
            <v>60</v>
          </cell>
          <cell r="AQ339">
            <v>57</v>
          </cell>
          <cell r="AR339">
            <v>52</v>
          </cell>
          <cell r="AS339">
            <v>45786</v>
          </cell>
          <cell r="AT339">
            <v>158</v>
          </cell>
          <cell r="AU339"/>
          <cell r="AV339"/>
          <cell r="AW339"/>
          <cell r="AX339"/>
          <cell r="AY339"/>
          <cell r="AZ339"/>
          <cell r="BA339"/>
          <cell r="BB339"/>
          <cell r="BC339" t="str">
            <v>NO COC</v>
          </cell>
          <cell r="BD339"/>
          <cell r="BE339">
            <v>45741</v>
          </cell>
          <cell r="BF339" t="e">
            <v>#VALUE!</v>
          </cell>
          <cell r="BG339"/>
          <cell r="BH339"/>
          <cell r="BI339"/>
        </row>
        <row r="340">
          <cell r="E340" t="str">
            <v>X24083428614</v>
          </cell>
          <cell r="F340" t="str">
            <v>DENNIS CALDERON SAN PEDRO</v>
          </cell>
          <cell r="G340" t="str">
            <v>CONCORDE, CONCORDE SUBD, PARANAQUE</v>
          </cell>
          <cell r="H340" t="str">
            <v>PARAÑAQUE CITY</v>
          </cell>
          <cell r="I340" t="str">
            <v>PARAÑAQUE</v>
          </cell>
          <cell r="J340"/>
          <cell r="K340"/>
          <cell r="L340" t="str">
            <v>VJC</v>
          </cell>
          <cell r="M340" t="str">
            <v>FCOMP</v>
          </cell>
          <cell r="N340" t="str">
            <v>Jenneth Madrid</v>
          </cell>
          <cell r="O340">
            <v>41.788999999999994</v>
          </cell>
          <cell r="P340">
            <v>129.06</v>
          </cell>
          <cell r="Q340">
            <v>85</v>
          </cell>
          <cell r="R340" t="str">
            <v>NEW</v>
          </cell>
          <cell r="S340">
            <v>379680</v>
          </cell>
          <cell r="T340">
            <v>48102.099999999991</v>
          </cell>
          <cell r="U340"/>
          <cell r="V340">
            <v>0</v>
          </cell>
          <cell r="W340">
            <v>45674.654861111114</v>
          </cell>
          <cell r="X340">
            <v>45684.582638888889</v>
          </cell>
          <cell r="Y340">
            <v>45678</v>
          </cell>
          <cell r="Z340"/>
          <cell r="AA340">
            <v>45697</v>
          </cell>
          <cell r="AB340"/>
          <cell r="AC340">
            <v>22.34513888888614</v>
          </cell>
          <cell r="AD340">
            <v>12.417361111110949</v>
          </cell>
          <cell r="AE340">
            <v>-45697</v>
          </cell>
          <cell r="AF340">
            <v>45694.999931533646</v>
          </cell>
          <cell r="AG340">
            <v>45704.225283646323</v>
          </cell>
          <cell r="AH340">
            <v>45724.654861111114</v>
          </cell>
          <cell r="AI340">
            <v>0.71787550276512024</v>
          </cell>
          <cell r="AJ340">
            <v>-761.61666666666667</v>
          </cell>
          <cell r="AK340">
            <v>26</v>
          </cell>
          <cell r="AL340">
            <v>34</v>
          </cell>
          <cell r="AM340">
            <v>23.345070422535212</v>
          </cell>
          <cell r="AN340">
            <v>29.570422535211268</v>
          </cell>
          <cell r="AO340">
            <v>20.345070422535212</v>
          </cell>
          <cell r="AP340">
            <v>60</v>
          </cell>
          <cell r="AQ340">
            <v>57</v>
          </cell>
          <cell r="AR340">
            <v>52</v>
          </cell>
          <cell r="AS340">
            <v>45757</v>
          </cell>
          <cell r="AT340">
            <v>187</v>
          </cell>
          <cell r="AU340"/>
          <cell r="AV340"/>
          <cell r="AW340"/>
          <cell r="AX340"/>
          <cell r="AY340"/>
          <cell r="AZ340"/>
          <cell r="BA340"/>
          <cell r="BB340"/>
          <cell r="BC340" t="str">
            <v>NO COC</v>
          </cell>
          <cell r="BD340"/>
          <cell r="BE340">
            <v>45712</v>
          </cell>
          <cell r="BF340" t="e">
            <v>#VALUE!</v>
          </cell>
          <cell r="BG340"/>
          <cell r="BH340"/>
          <cell r="BI340"/>
        </row>
        <row r="341">
          <cell r="E341" t="str">
            <v>R23797682</v>
          </cell>
          <cell r="F341" t="str">
            <v xml:space="preserve">CAVITEX INFRASTRUCTURE CORP., </v>
          </cell>
          <cell r="G341" t="str">
            <v>KAINGIN RD., KAINGIN, PARANAQUE</v>
          </cell>
          <cell r="H341" t="str">
            <v>PARAÑAQUE CITY</v>
          </cell>
          <cell r="I341" t="str">
            <v>PARAÑAQUE</v>
          </cell>
          <cell r="J341"/>
          <cell r="K341"/>
          <cell r="L341" t="str">
            <v>ECOM</v>
          </cell>
          <cell r="M341" t="str">
            <v>FCOMP</v>
          </cell>
          <cell r="N341" t="str">
            <v>Ronilo Gange Jr.</v>
          </cell>
          <cell r="O341">
            <v>29.5181</v>
          </cell>
          <cell r="P341">
            <v>67.87</v>
          </cell>
          <cell r="Q341">
            <v>0</v>
          </cell>
          <cell r="R341" t="str">
            <v>RELOC</v>
          </cell>
          <cell r="S341">
            <v>86997.81</v>
          </cell>
          <cell r="T341">
            <v>54655.919999999991</v>
          </cell>
          <cell r="U341">
            <v>40684.31</v>
          </cell>
          <cell r="V341">
            <v>0.74437151547352975</v>
          </cell>
          <cell r="W341">
            <v>45677.379861111112</v>
          </cell>
          <cell r="X341">
            <v>45678.515277777777</v>
          </cell>
          <cell r="Y341">
            <v>45678</v>
          </cell>
          <cell r="Z341"/>
          <cell r="AA341">
            <v>45693</v>
          </cell>
          <cell r="AB341"/>
          <cell r="AC341">
            <v>15.620138888887595</v>
          </cell>
          <cell r="AD341">
            <v>14.484722222223354</v>
          </cell>
          <cell r="AE341">
            <v>-45693</v>
          </cell>
          <cell r="AF341">
            <v>45697.465362969851</v>
          </cell>
          <cell r="AG341">
            <v>45706.621496798842</v>
          </cell>
          <cell r="AH341">
            <v>45727.379861111112</v>
          </cell>
          <cell r="AI341">
            <v>0.50746586486844958</v>
          </cell>
          <cell r="AJ341">
            <v>-761.55</v>
          </cell>
          <cell r="AK341">
            <v>23</v>
          </cell>
          <cell r="AL341">
            <v>36</v>
          </cell>
          <cell r="AM341">
            <v>23.085501858736059</v>
          </cell>
          <cell r="AN341">
            <v>29.241635687732341</v>
          </cell>
          <cell r="AO341">
            <v>20.085501858736059</v>
          </cell>
          <cell r="AP341">
            <v>60</v>
          </cell>
          <cell r="AQ341">
            <v>57</v>
          </cell>
          <cell r="AR341">
            <v>52</v>
          </cell>
          <cell r="AS341">
            <v>45753</v>
          </cell>
          <cell r="AT341">
            <v>191</v>
          </cell>
          <cell r="AU341"/>
          <cell r="AV341"/>
          <cell r="AW341"/>
          <cell r="AX341"/>
          <cell r="AY341"/>
          <cell r="AZ341"/>
          <cell r="BA341"/>
          <cell r="BB341"/>
          <cell r="BC341" t="str">
            <v>FOR AUDIT</v>
          </cell>
          <cell r="BD341" t="str">
            <v>PARTIALLY BILLED</v>
          </cell>
          <cell r="BE341">
            <v>45708</v>
          </cell>
          <cell r="BF341">
            <v>1</v>
          </cell>
          <cell r="BG341">
            <v>45679</v>
          </cell>
          <cell r="BH341">
            <v>45709</v>
          </cell>
          <cell r="BI341"/>
        </row>
        <row r="342">
          <cell r="E342" t="str">
            <v>R23797676</v>
          </cell>
          <cell r="F342" t="str">
            <v>CAVITEX INFRASTRUCTURE CORP.,</v>
          </cell>
          <cell r="G342" t="str">
            <v>KAINGIN RD., KAINGIN, PARANAQUE</v>
          </cell>
          <cell r="H342" t="str">
            <v>PARAÑAQUE CITY</v>
          </cell>
          <cell r="I342" t="str">
            <v>PARAÑAQUE</v>
          </cell>
          <cell r="J342"/>
          <cell r="K342"/>
          <cell r="L342" t="str">
            <v>ECOM</v>
          </cell>
          <cell r="M342" t="str">
            <v>FCOMP</v>
          </cell>
          <cell r="N342" t="str">
            <v>Ronilo Gange Jr.</v>
          </cell>
          <cell r="O342">
            <v>123.76480000000001</v>
          </cell>
          <cell r="P342">
            <v>196.43</v>
          </cell>
          <cell r="Q342">
            <v>0</v>
          </cell>
          <cell r="R342" t="str">
            <v>RELOC</v>
          </cell>
          <cell r="S342">
            <v>584843.86</v>
          </cell>
          <cell r="T342">
            <v>158179.16999999998</v>
          </cell>
          <cell r="U342">
            <v>62538.81</v>
          </cell>
          <cell r="V342">
            <v>0.39536691209089037</v>
          </cell>
          <cell r="W342">
            <v>45677.379861111112</v>
          </cell>
          <cell r="X342">
            <v>45678.512499999997</v>
          </cell>
          <cell r="Y342">
            <v>45678</v>
          </cell>
          <cell r="Z342">
            <v>45729</v>
          </cell>
          <cell r="AA342">
            <v>45733.363194444442</v>
          </cell>
          <cell r="AB342"/>
          <cell r="AC342">
            <v>55.983333333329938</v>
          </cell>
          <cell r="AD342">
            <v>54.850694444445253</v>
          </cell>
          <cell r="AE342">
            <v>-45733.363194444442</v>
          </cell>
          <cell r="AF342">
            <v>45698.586757662837</v>
          </cell>
          <cell r="AG342">
            <v>45708.04193007663</v>
          </cell>
          <cell r="AH342">
            <v>45727.379861111112</v>
          </cell>
          <cell r="AI342">
            <v>1.734526353276248</v>
          </cell>
          <cell r="AJ342">
            <v>-762.2227199074074</v>
          </cell>
          <cell r="AK342">
            <v>26</v>
          </cell>
          <cell r="AL342">
            <v>36</v>
          </cell>
          <cell r="AM342">
            <v>24.206896551724139</v>
          </cell>
          <cell r="AN342">
            <v>30.662068965517239</v>
          </cell>
          <cell r="AO342">
            <v>21.206896551724139</v>
          </cell>
          <cell r="AP342">
            <v>60</v>
          </cell>
          <cell r="AQ342">
            <v>57</v>
          </cell>
          <cell r="AR342">
            <v>52</v>
          </cell>
          <cell r="AS342">
            <v>45793.363194444442</v>
          </cell>
          <cell r="AT342">
            <v>150.63680555555766</v>
          </cell>
          <cell r="AU342"/>
          <cell r="AV342"/>
          <cell r="AW342"/>
          <cell r="AX342"/>
          <cell r="AY342"/>
          <cell r="AZ342"/>
          <cell r="BA342"/>
          <cell r="BB342"/>
          <cell r="BC342" t="str">
            <v>NO COC</v>
          </cell>
          <cell r="BD342" t="str">
            <v>PARTIALLY BILLED</v>
          </cell>
          <cell r="BE342">
            <v>45748.363194444442</v>
          </cell>
          <cell r="BF342" t="e">
            <v>#VALUE!</v>
          </cell>
          <cell r="BG342"/>
          <cell r="BH342"/>
          <cell r="BI342"/>
        </row>
        <row r="343">
          <cell r="E343" t="str">
            <v>X23010262595</v>
          </cell>
          <cell r="F343" t="str">
            <v>FRANCISCO ARANETA CLIMENT</v>
          </cell>
          <cell r="G343" t="str">
            <v>BANAWE, AYALA-ALABANG VILL, MUNTINLUPA</v>
          </cell>
          <cell r="H343" t="str">
            <v>MUNTINLUPA CITY</v>
          </cell>
          <cell r="I343" t="str">
            <v>PARAÑAQUE</v>
          </cell>
          <cell r="J343"/>
          <cell r="K343"/>
          <cell r="L343" t="str">
            <v>CHALLENGER</v>
          </cell>
          <cell r="M343" t="str">
            <v>TECO</v>
          </cell>
          <cell r="N343" t="str">
            <v>Isan Carlo Lazaro</v>
          </cell>
          <cell r="O343">
            <v>5.58</v>
          </cell>
          <cell r="P343">
            <v>11.61</v>
          </cell>
          <cell r="Q343">
            <v>98</v>
          </cell>
          <cell r="R343" t="str">
            <v>NEW</v>
          </cell>
          <cell r="S343">
            <v>44190.67</v>
          </cell>
          <cell r="T343">
            <v>9373.380000000001</v>
          </cell>
          <cell r="U343"/>
          <cell r="V343">
            <v>0</v>
          </cell>
          <cell r="W343">
            <v>45677.521527777775</v>
          </cell>
          <cell r="X343">
            <v>45680.539583333331</v>
          </cell>
          <cell r="Y343">
            <v>45678</v>
          </cell>
          <cell r="Z343"/>
          <cell r="AA343">
            <v>45703</v>
          </cell>
          <cell r="AB343">
            <v>45848</v>
          </cell>
          <cell r="AC343">
            <v>25.478472222224809</v>
          </cell>
          <cell r="AD343">
            <v>22.460416666668607</v>
          </cell>
          <cell r="AE343">
            <v>145</v>
          </cell>
          <cell r="AF343">
            <v>45695.595907943061</v>
          </cell>
          <cell r="AG343">
            <v>45704.215742653811</v>
          </cell>
          <cell r="AH343">
            <v>45727.521527777775</v>
          </cell>
          <cell r="AI343">
            <v>0.90673386437917691</v>
          </cell>
          <cell r="AJ343">
            <v>2.4166666666666665</v>
          </cell>
          <cell r="AK343">
            <v>20</v>
          </cell>
          <cell r="AL343">
            <v>34</v>
          </cell>
          <cell r="AM343">
            <v>21.074380165289259</v>
          </cell>
          <cell r="AN343">
            <v>26.694214876033058</v>
          </cell>
          <cell r="AO343">
            <v>18.074380165289259</v>
          </cell>
          <cell r="AP343">
            <v>60</v>
          </cell>
          <cell r="AQ343">
            <v>57</v>
          </cell>
          <cell r="AR343">
            <v>52</v>
          </cell>
          <cell r="AS343">
            <v>45763</v>
          </cell>
          <cell r="AT343">
            <v>181</v>
          </cell>
          <cell r="AU343"/>
          <cell r="AV343"/>
          <cell r="AW343"/>
          <cell r="AX343"/>
          <cell r="AY343"/>
          <cell r="AZ343"/>
          <cell r="BA343"/>
          <cell r="BB343"/>
          <cell r="BC343" t="str">
            <v>PAID</v>
          </cell>
          <cell r="BD343"/>
          <cell r="BE343">
            <v>45718</v>
          </cell>
          <cell r="BF343">
            <v>-3</v>
          </cell>
          <cell r="BG343">
            <v>45703</v>
          </cell>
          <cell r="BH343">
            <v>45715</v>
          </cell>
          <cell r="BI343">
            <v>45777</v>
          </cell>
        </row>
        <row r="344">
          <cell r="E344" t="str">
            <v>R23895778</v>
          </cell>
          <cell r="F344" t="str">
            <v>BREIGHTON LAND INC.</v>
          </cell>
          <cell r="G344" t="str">
            <v>BLOCK 6, BELLEFORT ESTATES PH 2, BACOOR</v>
          </cell>
          <cell r="H344" t="str">
            <v>BACOOR CITY</v>
          </cell>
          <cell r="I344" t="str">
            <v>DASMA</v>
          </cell>
          <cell r="J344"/>
          <cell r="K344"/>
          <cell r="L344" t="str">
            <v>ECOM</v>
          </cell>
          <cell r="M344" t="str">
            <v>FCOMP</v>
          </cell>
          <cell r="N344" t="str">
            <v>Ronilo Gange Jr.</v>
          </cell>
          <cell r="O344">
            <v>1.0495000000000001</v>
          </cell>
          <cell r="P344">
            <v>1.29</v>
          </cell>
          <cell r="Q344">
            <v>0</v>
          </cell>
          <cell r="R344" t="str">
            <v>RELOC</v>
          </cell>
          <cell r="S344">
            <v>10873.51</v>
          </cell>
          <cell r="T344">
            <v>1038.46</v>
          </cell>
          <cell r="U344">
            <v>1038.46</v>
          </cell>
          <cell r="V344">
            <v>1</v>
          </cell>
          <cell r="W344">
            <v>45678</v>
          </cell>
          <cell r="X344">
            <v>45685.370138888888</v>
          </cell>
          <cell r="Y344">
            <v>45685</v>
          </cell>
          <cell r="Z344"/>
          <cell r="AA344">
            <v>45685</v>
          </cell>
          <cell r="AB344"/>
          <cell r="AC344">
            <v>7</v>
          </cell>
          <cell r="AD344">
            <v>-0.37013888888759539</v>
          </cell>
          <cell r="AE344">
            <v>-45685</v>
          </cell>
          <cell r="AF344">
            <v>45696.774193548386</v>
          </cell>
          <cell r="AG344">
            <v>45705.580645161288</v>
          </cell>
          <cell r="AH344">
            <v>45728</v>
          </cell>
          <cell r="AI344">
            <v>0.24111111111111111</v>
          </cell>
          <cell r="AJ344">
            <v>-761.41666666666663</v>
          </cell>
          <cell r="AK344">
            <v>20</v>
          </cell>
          <cell r="AL344">
            <v>36</v>
          </cell>
          <cell r="AM344">
            <v>21.774193548387096</v>
          </cell>
          <cell r="AN344">
            <v>27.58064516129032</v>
          </cell>
          <cell r="AO344">
            <v>18.774193548387096</v>
          </cell>
          <cell r="AP344">
            <v>60</v>
          </cell>
          <cell r="AQ344">
            <v>57</v>
          </cell>
          <cell r="AR344">
            <v>52</v>
          </cell>
          <cell r="AS344">
            <v>45745</v>
          </cell>
          <cell r="AT344">
            <v>199</v>
          </cell>
          <cell r="AU344"/>
          <cell r="AV344"/>
          <cell r="AW344"/>
          <cell r="AX344"/>
          <cell r="AY344"/>
          <cell r="AZ344"/>
          <cell r="BA344"/>
          <cell r="BB344"/>
          <cell r="BC344" t="str">
            <v>NO COC</v>
          </cell>
          <cell r="BD344" t="str">
            <v>FULLY BILLED</v>
          </cell>
          <cell r="BE344">
            <v>45700</v>
          </cell>
          <cell r="BF344" t="e">
            <v>#VALUE!</v>
          </cell>
          <cell r="BG344"/>
          <cell r="BH344"/>
          <cell r="BI344"/>
        </row>
        <row r="345">
          <cell r="E345" t="str">
            <v>X24103942328</v>
          </cell>
          <cell r="F345" t="str">
            <v>MAXBLOCK CONSTRUCTION CORP.</v>
          </cell>
          <cell r="G345" t="str">
            <v>PANORAMA CPD, VETERANS CENTER, TAGUIG CITY</v>
          </cell>
          <cell r="H345" t="str">
            <v>TAGUIG CITY</v>
          </cell>
          <cell r="I345" t="str">
            <v>PARAÑAQUE</v>
          </cell>
          <cell r="J345"/>
          <cell r="K345"/>
          <cell r="L345" t="str">
            <v>VJC</v>
          </cell>
          <cell r="M345" t="str">
            <v>FCOMP</v>
          </cell>
          <cell r="N345" t="str">
            <v>Jenneth Madrid</v>
          </cell>
          <cell r="O345">
            <v>3.92</v>
          </cell>
          <cell r="P345">
            <v>18.12</v>
          </cell>
          <cell r="Q345">
            <v>30</v>
          </cell>
          <cell r="R345" t="str">
            <v>NEW</v>
          </cell>
          <cell r="S345">
            <v>48533.7</v>
          </cell>
          <cell r="T345">
            <v>14591.570000000002</v>
          </cell>
          <cell r="U345"/>
          <cell r="V345">
            <v>0</v>
          </cell>
          <cell r="W345">
            <v>45678.591666666667</v>
          </cell>
          <cell r="X345">
            <v>45685.32916666667</v>
          </cell>
          <cell r="Y345">
            <v>45681</v>
          </cell>
          <cell r="Z345"/>
          <cell r="AA345">
            <v>45697</v>
          </cell>
          <cell r="AB345"/>
          <cell r="AC345">
            <v>18.408333333332848</v>
          </cell>
          <cell r="AD345">
            <v>11.670833333329938</v>
          </cell>
          <cell r="AE345">
            <v>-45697</v>
          </cell>
          <cell r="AF345">
            <v>45697.365860215054</v>
          </cell>
          <cell r="AG345">
            <v>45706.172311827955</v>
          </cell>
          <cell r="AH345">
            <v>45728.591666666667</v>
          </cell>
          <cell r="AI345">
            <v>0.63406481481479804</v>
          </cell>
          <cell r="AJ345">
            <v>-761.61666666666667</v>
          </cell>
          <cell r="AK345">
            <v>20</v>
          </cell>
          <cell r="AL345">
            <v>36</v>
          </cell>
          <cell r="AM345">
            <v>21.774193548387096</v>
          </cell>
          <cell r="AN345">
            <v>27.58064516129032</v>
          </cell>
          <cell r="AO345">
            <v>18.774193548387096</v>
          </cell>
          <cell r="AP345">
            <v>60</v>
          </cell>
          <cell r="AQ345">
            <v>57</v>
          </cell>
          <cell r="AR345">
            <v>52</v>
          </cell>
          <cell r="AS345">
            <v>45757</v>
          </cell>
          <cell r="AT345">
            <v>187</v>
          </cell>
          <cell r="AU345"/>
          <cell r="AV345"/>
          <cell r="AW345"/>
          <cell r="AX345"/>
          <cell r="AY345"/>
          <cell r="AZ345"/>
          <cell r="BA345"/>
          <cell r="BB345"/>
          <cell r="BC345" t="str">
            <v>FOR AUDIT</v>
          </cell>
          <cell r="BD345"/>
          <cell r="BE345">
            <v>45712</v>
          </cell>
          <cell r="BF345" t="e">
            <v>#VALUE!</v>
          </cell>
          <cell r="BG345"/>
          <cell r="BH345"/>
          <cell r="BI345"/>
        </row>
        <row r="346">
          <cell r="E346" t="str">
            <v>X24062425520</v>
          </cell>
          <cell r="F346" t="str">
            <v>LICELLE GUMABAO YANG</v>
          </cell>
          <cell r="G346" t="str">
            <v>BLOCK 2, BRAZILIA HEIGHTS, MUNTINLUPA</v>
          </cell>
          <cell r="H346" t="str">
            <v>MUNTINLUPA CITY</v>
          </cell>
          <cell r="I346" t="str">
            <v>PARAÑAQUE</v>
          </cell>
          <cell r="J346"/>
          <cell r="K346"/>
          <cell r="L346" t="str">
            <v>POWERHOUSE</v>
          </cell>
          <cell r="M346" t="str">
            <v>FCOMP</v>
          </cell>
          <cell r="N346" t="str">
            <v>Jenneth Madrid</v>
          </cell>
          <cell r="O346">
            <v>72.122599999999991</v>
          </cell>
          <cell r="P346">
            <v>91.33</v>
          </cell>
          <cell r="Q346">
            <v>49</v>
          </cell>
          <cell r="R346" t="str">
            <v>NEW</v>
          </cell>
          <cell r="S346">
            <v>431235.62</v>
          </cell>
          <cell r="T346">
            <v>78471.11</v>
          </cell>
          <cell r="U346"/>
          <cell r="V346">
            <v>0</v>
          </cell>
          <cell r="W346">
            <v>45679.527777777781</v>
          </cell>
          <cell r="X346">
            <v>45685.324999999997</v>
          </cell>
          <cell r="Y346">
            <v>45681</v>
          </cell>
          <cell r="Z346"/>
          <cell r="AA346">
            <v>45699</v>
          </cell>
          <cell r="AB346"/>
          <cell r="AC346">
            <v>19.472222222218988</v>
          </cell>
          <cell r="AD346">
            <v>13.67500000000291</v>
          </cell>
          <cell r="AE346">
            <v>-45699</v>
          </cell>
          <cell r="AF346">
            <v>45699.61327963652</v>
          </cell>
          <cell r="AG346">
            <v>45708.76941346551</v>
          </cell>
          <cell r="AH346">
            <v>45729.527777777781</v>
          </cell>
          <cell r="AI346">
            <v>0.63261205045614832</v>
          </cell>
          <cell r="AJ346">
            <v>-761.65</v>
          </cell>
          <cell r="AK346">
            <v>23</v>
          </cell>
          <cell r="AL346">
            <v>36</v>
          </cell>
          <cell r="AM346">
            <v>23.085501858736059</v>
          </cell>
          <cell r="AN346">
            <v>29.241635687732341</v>
          </cell>
          <cell r="AO346">
            <v>20.085501858736059</v>
          </cell>
          <cell r="AP346">
            <v>60</v>
          </cell>
          <cell r="AQ346">
            <v>57</v>
          </cell>
          <cell r="AR346">
            <v>52</v>
          </cell>
          <cell r="AS346">
            <v>45759</v>
          </cell>
          <cell r="AT346">
            <v>185</v>
          </cell>
          <cell r="AU346"/>
          <cell r="AV346"/>
          <cell r="AW346"/>
          <cell r="AX346"/>
          <cell r="AY346"/>
          <cell r="AZ346"/>
          <cell r="BA346"/>
          <cell r="BB346"/>
          <cell r="BC346" t="str">
            <v>NO COC</v>
          </cell>
          <cell r="BD346"/>
          <cell r="BE346">
            <v>45714</v>
          </cell>
          <cell r="BF346" t="e">
            <v>#VALUE!</v>
          </cell>
          <cell r="BG346"/>
          <cell r="BH346"/>
          <cell r="BI346"/>
        </row>
        <row r="347">
          <cell r="E347" t="str">
            <v>X24104105713</v>
          </cell>
          <cell r="F347" t="str">
            <v>ECLECTUS FOOD VENTURES CORPORATION</v>
          </cell>
          <cell r="G347" t="str">
            <v>M.L. QUEZON, PUROK 1, TAGUIG CITY</v>
          </cell>
          <cell r="H347" t="str">
            <v>TAGUIG CITY</v>
          </cell>
          <cell r="I347" t="str">
            <v>PARAÑAQUE</v>
          </cell>
          <cell r="J347"/>
          <cell r="K347"/>
          <cell r="L347" t="str">
            <v>VJC</v>
          </cell>
          <cell r="M347" t="str">
            <v>TECO</v>
          </cell>
          <cell r="N347" t="str">
            <v>Jenneth Madrid</v>
          </cell>
          <cell r="O347">
            <v>68.745900000000006</v>
          </cell>
          <cell r="P347">
            <v>138.22999999999999</v>
          </cell>
          <cell r="Q347">
            <v>215</v>
          </cell>
          <cell r="R347" t="str">
            <v>NEW</v>
          </cell>
          <cell r="S347">
            <v>833032.22</v>
          </cell>
          <cell r="T347">
            <v>97339.400000000023</v>
          </cell>
          <cell r="U347"/>
          <cell r="V347">
            <v>0</v>
          </cell>
          <cell r="W347">
            <v>45679.53125</v>
          </cell>
          <cell r="X347">
            <v>45685.329861111109</v>
          </cell>
          <cell r="Y347">
            <v>45681</v>
          </cell>
          <cell r="Z347"/>
          <cell r="AA347">
            <v>45689</v>
          </cell>
          <cell r="AB347">
            <v>45838</v>
          </cell>
          <cell r="AC347">
            <v>9.46875</v>
          </cell>
          <cell r="AD347">
            <v>3.6701388888905058</v>
          </cell>
          <cell r="AE347">
            <v>149</v>
          </cell>
          <cell r="AF347">
            <v>45698.038602941175</v>
          </cell>
          <cell r="AG347">
            <v>45706.773897058825</v>
          </cell>
          <cell r="AH347">
            <v>45729.53125</v>
          </cell>
          <cell r="AI347">
            <v>0.33019230769230767</v>
          </cell>
          <cell r="AJ347">
            <v>2.4833333333333334</v>
          </cell>
          <cell r="AK347">
            <v>26</v>
          </cell>
          <cell r="AL347">
            <v>30</v>
          </cell>
          <cell r="AM347">
            <v>21.507352941176471</v>
          </cell>
          <cell r="AN347">
            <v>27.242647058823529</v>
          </cell>
          <cell r="AO347">
            <v>18.507352941176471</v>
          </cell>
          <cell r="AP347">
            <v>60</v>
          </cell>
          <cell r="AQ347">
            <v>57</v>
          </cell>
          <cell r="AR347">
            <v>52</v>
          </cell>
          <cell r="AS347">
            <v>45749</v>
          </cell>
          <cell r="AT347">
            <v>195</v>
          </cell>
          <cell r="AU347"/>
          <cell r="AV347"/>
          <cell r="AW347"/>
          <cell r="AX347"/>
          <cell r="AY347"/>
          <cell r="AZ347"/>
          <cell r="BA347"/>
          <cell r="BB347"/>
          <cell r="BC347" t="str">
            <v>PAID</v>
          </cell>
          <cell r="BD347"/>
          <cell r="BE347">
            <v>45704</v>
          </cell>
          <cell r="BF347">
            <v>103</v>
          </cell>
          <cell r="BG347">
            <v>45689</v>
          </cell>
          <cell r="BH347">
            <v>45807</v>
          </cell>
          <cell r="BI347">
            <v>45833</v>
          </cell>
        </row>
        <row r="348">
          <cell r="E348" t="str">
            <v>X25010119071</v>
          </cell>
          <cell r="F348" t="str">
            <v>SPX PHILIPPINES, INC.</v>
          </cell>
          <cell r="G348" t="str">
            <v>MIMC CPD, CERVANTES CPD, PARANAQUE</v>
          </cell>
          <cell r="H348" t="str">
            <v>PARAÑAQUE CITY</v>
          </cell>
          <cell r="I348" t="str">
            <v>PARAÑAQUE</v>
          </cell>
          <cell r="J348"/>
          <cell r="K348"/>
          <cell r="L348" t="str">
            <v>CHALLENGER</v>
          </cell>
          <cell r="M348" t="str">
            <v>TECO</v>
          </cell>
          <cell r="N348" t="str">
            <v>Isan Carlo Lazaro</v>
          </cell>
          <cell r="O348">
            <v>301.80369999999999</v>
          </cell>
          <cell r="P348">
            <v>123.22</v>
          </cell>
          <cell r="Q348">
            <v>97</v>
          </cell>
          <cell r="R348" t="str">
            <v>NEW</v>
          </cell>
          <cell r="S348">
            <v>753143.29</v>
          </cell>
          <cell r="T348">
            <v>211552.3</v>
          </cell>
          <cell r="U348">
            <v>35306.57</v>
          </cell>
          <cell r="V348">
            <v>0.16689286762658692</v>
          </cell>
          <cell r="W348">
            <v>45679.706944444442</v>
          </cell>
          <cell r="X348">
            <v>45685.347916666666</v>
          </cell>
          <cell r="Y348">
            <v>45681</v>
          </cell>
          <cell r="Z348"/>
          <cell r="AA348">
            <v>45693</v>
          </cell>
          <cell r="AB348">
            <v>45818</v>
          </cell>
          <cell r="AC348">
            <v>13.293055555557657</v>
          </cell>
          <cell r="AD348">
            <v>7.6520833333343035</v>
          </cell>
          <cell r="AE348">
            <v>125</v>
          </cell>
          <cell r="AF348">
            <v>45700.052014866975</v>
          </cell>
          <cell r="AG348">
            <v>45709.277366979652</v>
          </cell>
          <cell r="AH348">
            <v>45729.706944444442</v>
          </cell>
          <cell r="AI348">
            <v>0.42706196581203337</v>
          </cell>
          <cell r="AJ348">
            <v>2.0833333333333335</v>
          </cell>
          <cell r="AK348">
            <v>26</v>
          </cell>
          <cell r="AL348">
            <v>34</v>
          </cell>
          <cell r="AM348">
            <v>23.345070422535212</v>
          </cell>
          <cell r="AN348">
            <v>29.570422535211268</v>
          </cell>
          <cell r="AO348">
            <v>20.345070422535212</v>
          </cell>
          <cell r="AP348">
            <v>60</v>
          </cell>
          <cell r="AQ348">
            <v>57</v>
          </cell>
          <cell r="AR348">
            <v>52</v>
          </cell>
          <cell r="AS348">
            <v>45753</v>
          </cell>
          <cell r="AT348">
            <v>191</v>
          </cell>
          <cell r="AU348"/>
          <cell r="AV348"/>
          <cell r="AW348"/>
          <cell r="AX348"/>
          <cell r="AY348"/>
          <cell r="AZ348"/>
          <cell r="BA348"/>
          <cell r="BB348"/>
          <cell r="BC348" t="str">
            <v>PAID</v>
          </cell>
          <cell r="BD348"/>
          <cell r="BE348">
            <v>45708</v>
          </cell>
          <cell r="BF348">
            <v>1</v>
          </cell>
          <cell r="BG348">
            <v>45693</v>
          </cell>
          <cell r="BH348">
            <v>45709</v>
          </cell>
          <cell r="BI348">
            <v>45789</v>
          </cell>
        </row>
        <row r="349">
          <cell r="E349" t="str">
            <v>X25010119305</v>
          </cell>
          <cell r="F349" t="str">
            <v>VICENTE P PEREZ</v>
          </cell>
          <cell r="G349" t="str">
            <v>EL GRANDE, BF HOMES, PARANAQUE</v>
          </cell>
          <cell r="H349" t="str">
            <v>PARAÑAQUE CITY</v>
          </cell>
          <cell r="I349" t="str">
            <v>PARAÑAQUE</v>
          </cell>
          <cell r="J349"/>
          <cell r="K349"/>
          <cell r="L349" t="str">
            <v>CHALLENGER</v>
          </cell>
          <cell r="M349" t="str">
            <v>FCOMP</v>
          </cell>
          <cell r="N349" t="str">
            <v>Isan Carlo Lazaro</v>
          </cell>
          <cell r="O349">
            <v>33.4983</v>
          </cell>
          <cell r="P349">
            <v>33.5</v>
          </cell>
          <cell r="Q349">
            <v>35</v>
          </cell>
          <cell r="R349" t="str">
            <v>NEW</v>
          </cell>
          <cell r="S349">
            <v>241637.84</v>
          </cell>
          <cell r="T349">
            <v>26975.31</v>
          </cell>
          <cell r="U349">
            <v>6007.35</v>
          </cell>
          <cell r="V349">
            <v>0.2226980894751534</v>
          </cell>
          <cell r="W349">
            <v>45679.708333333336</v>
          </cell>
          <cell r="X349">
            <v>45685.351388888892</v>
          </cell>
          <cell r="Y349">
            <v>45681</v>
          </cell>
          <cell r="Z349">
            <v>45720.181250000001</v>
          </cell>
          <cell r="AA349">
            <v>45720</v>
          </cell>
          <cell r="AB349"/>
          <cell r="AC349">
            <v>40.291666666664241</v>
          </cell>
          <cell r="AD349">
            <v>34.648611111108039</v>
          </cell>
          <cell r="AE349">
            <v>-45720</v>
          </cell>
          <cell r="AF349">
            <v>45698.482526881722</v>
          </cell>
          <cell r="AG349">
            <v>45707.288978494624</v>
          </cell>
          <cell r="AH349">
            <v>45729.708333333336</v>
          </cell>
          <cell r="AI349">
            <v>1.3878240740739904</v>
          </cell>
          <cell r="AJ349">
            <v>-762</v>
          </cell>
          <cell r="AK349">
            <v>20</v>
          </cell>
          <cell r="AL349">
            <v>36</v>
          </cell>
          <cell r="AM349">
            <v>21.774193548387096</v>
          </cell>
          <cell r="AN349">
            <v>27.58064516129032</v>
          </cell>
          <cell r="AO349">
            <v>18.774193548387096</v>
          </cell>
          <cell r="AP349">
            <v>60</v>
          </cell>
          <cell r="AQ349">
            <v>57</v>
          </cell>
          <cell r="AR349">
            <v>52</v>
          </cell>
          <cell r="AS349">
            <v>45780</v>
          </cell>
          <cell r="AT349">
            <v>164</v>
          </cell>
          <cell r="AU349"/>
          <cell r="AV349"/>
          <cell r="AW349"/>
          <cell r="AX349"/>
          <cell r="AY349"/>
          <cell r="AZ349"/>
          <cell r="BA349"/>
          <cell r="BB349"/>
          <cell r="BC349" t="str">
            <v>ON GOING MAT RETURN</v>
          </cell>
          <cell r="BD349" t="str">
            <v>PARTIALLY BILLED</v>
          </cell>
          <cell r="BE349">
            <v>45735</v>
          </cell>
          <cell r="BF349">
            <v>-8</v>
          </cell>
          <cell r="BG349">
            <v>45723</v>
          </cell>
          <cell r="BH349">
            <v>45727</v>
          </cell>
          <cell r="BI349">
            <v>45740</v>
          </cell>
        </row>
        <row r="350">
          <cell r="E350" t="str">
            <v>X25010138377</v>
          </cell>
          <cell r="F350" t="str">
            <v>GOLDEN DONUTS, INC.</v>
          </cell>
          <cell r="G350" t="str">
            <v>NINOY AQUINO, SAN DIONISIO, PARANAQUE</v>
          </cell>
          <cell r="H350" t="str">
            <v>PARAÑAQUE CITY</v>
          </cell>
          <cell r="I350" t="str">
            <v>PARAÑAQUE</v>
          </cell>
          <cell r="J350"/>
          <cell r="K350"/>
          <cell r="L350" t="str">
            <v>ECOM</v>
          </cell>
          <cell r="M350" t="str">
            <v>FCOMP</v>
          </cell>
          <cell r="N350" t="str">
            <v>Ronilo Gange Jr.</v>
          </cell>
          <cell r="O350">
            <v>2.73</v>
          </cell>
          <cell r="P350">
            <v>29.81</v>
          </cell>
          <cell r="Q350">
            <v>29</v>
          </cell>
          <cell r="R350" t="str">
            <v>NEW</v>
          </cell>
          <cell r="S350">
            <v>79996.160000000003</v>
          </cell>
          <cell r="T350">
            <v>24005.18</v>
          </cell>
          <cell r="U350"/>
          <cell r="V350">
            <v>0</v>
          </cell>
          <cell r="W350">
            <v>45679.709027777775</v>
          </cell>
          <cell r="X350">
            <v>45685.363194444442</v>
          </cell>
          <cell r="Y350">
            <v>45681</v>
          </cell>
          <cell r="Z350"/>
          <cell r="AA350">
            <v>45688</v>
          </cell>
          <cell r="AB350"/>
          <cell r="AC350">
            <v>8.2909722222248092</v>
          </cell>
          <cell r="AD350">
            <v>2.6368055555576575</v>
          </cell>
          <cell r="AE350">
            <v>-45688</v>
          </cell>
          <cell r="AF350">
            <v>45698.483221326162</v>
          </cell>
          <cell r="AG350">
            <v>45707.289672939063</v>
          </cell>
          <cell r="AH350">
            <v>45729.709027777775</v>
          </cell>
          <cell r="AI350">
            <v>0.28557793209885451</v>
          </cell>
          <cell r="AJ350">
            <v>-761.4666666666667</v>
          </cell>
          <cell r="AK350">
            <v>20</v>
          </cell>
          <cell r="AL350">
            <v>36</v>
          </cell>
          <cell r="AM350">
            <v>21.774193548387096</v>
          </cell>
          <cell r="AN350">
            <v>27.58064516129032</v>
          </cell>
          <cell r="AO350">
            <v>18.774193548387096</v>
          </cell>
          <cell r="AP350">
            <v>60</v>
          </cell>
          <cell r="AQ350">
            <v>57</v>
          </cell>
          <cell r="AR350">
            <v>52</v>
          </cell>
          <cell r="AS350">
            <v>45748</v>
          </cell>
          <cell r="AT350">
            <v>196</v>
          </cell>
          <cell r="AU350"/>
          <cell r="AV350"/>
          <cell r="AW350"/>
          <cell r="AX350"/>
          <cell r="AY350"/>
          <cell r="AZ350"/>
          <cell r="BA350"/>
          <cell r="BB350"/>
          <cell r="BC350" t="str">
            <v>NO COC</v>
          </cell>
          <cell r="BD350"/>
          <cell r="BE350">
            <v>45703</v>
          </cell>
          <cell r="BF350" t="e">
            <v>#VALUE!</v>
          </cell>
          <cell r="BG350"/>
          <cell r="BH350"/>
          <cell r="BI350"/>
        </row>
        <row r="351">
          <cell r="E351" t="str">
            <v>X24072542131</v>
          </cell>
          <cell r="F351" t="str">
            <v xml:space="preserve">RAMONCHITO DIZON JAVIER </v>
          </cell>
          <cell r="G351" t="str">
            <v>BEIRUT, BF HOMES, PARANAQUE</v>
          </cell>
          <cell r="H351" t="str">
            <v>PARAÑAQUE CITY</v>
          </cell>
          <cell r="I351" t="str">
            <v>PARAÑAQUE</v>
          </cell>
          <cell r="J351"/>
          <cell r="K351"/>
          <cell r="L351" t="str">
            <v>CHALLENGER</v>
          </cell>
          <cell r="M351" t="str">
            <v>FCOMP</v>
          </cell>
          <cell r="N351" t="str">
            <v>Isan Carlo Lazaro</v>
          </cell>
          <cell r="O351">
            <v>260.13029999999998</v>
          </cell>
          <cell r="P351">
            <v>260.13</v>
          </cell>
          <cell r="Q351">
            <v>49</v>
          </cell>
          <cell r="R351" t="str">
            <v>MODIFICATION</v>
          </cell>
          <cell r="S351">
            <v>1097209.19</v>
          </cell>
          <cell r="T351">
            <v>209100.43</v>
          </cell>
          <cell r="U351"/>
          <cell r="V351">
            <v>0</v>
          </cell>
          <cell r="W351">
            <v>45679.711111111108</v>
          </cell>
          <cell r="X351">
            <v>45685.34652777778</v>
          </cell>
          <cell r="Y351">
            <v>45681</v>
          </cell>
          <cell r="Z351"/>
          <cell r="AA351">
            <v>45726.823611111111</v>
          </cell>
          <cell r="AB351"/>
          <cell r="AC351">
            <v>47.11250000000291</v>
          </cell>
          <cell r="AD351">
            <v>41.477083333331393</v>
          </cell>
          <cell r="AE351">
            <v>-45726.823611111111</v>
          </cell>
          <cell r="AF351">
            <v>45701.579532163742</v>
          </cell>
          <cell r="AG351">
            <v>45711.211111111108</v>
          </cell>
          <cell r="AH351">
            <v>45729.711111111108</v>
          </cell>
          <cell r="AI351">
            <v>1.4208531746032622</v>
          </cell>
          <cell r="AJ351">
            <v>-762.11372685185188</v>
          </cell>
          <cell r="AK351">
            <v>28</v>
          </cell>
          <cell r="AL351">
            <v>36</v>
          </cell>
          <cell r="AM351">
            <v>24.868421052631579</v>
          </cell>
          <cell r="AN351">
            <v>31.499999999999996</v>
          </cell>
          <cell r="AO351">
            <v>21.868421052631579</v>
          </cell>
          <cell r="AP351">
            <v>60</v>
          </cell>
          <cell r="AQ351">
            <v>57</v>
          </cell>
          <cell r="AR351">
            <v>52</v>
          </cell>
          <cell r="AS351">
            <v>45786.823611111111</v>
          </cell>
          <cell r="AT351">
            <v>157.17638888888905</v>
          </cell>
          <cell r="AU351" t="str">
            <v>With scheduled PAI</v>
          </cell>
          <cell r="AV351" t="str">
            <v>Y</v>
          </cell>
          <cell r="AW351"/>
          <cell r="AX351"/>
          <cell r="AY351" t="str">
            <v>Y</v>
          </cell>
          <cell r="AZ351">
            <v>45727</v>
          </cell>
          <cell r="BA351">
            <v>7</v>
          </cell>
          <cell r="BB351">
            <v>45741</v>
          </cell>
          <cell r="BC351" t="str">
            <v>FOR AUDIT</v>
          </cell>
          <cell r="BD351"/>
          <cell r="BE351">
            <v>45741.823611111111</v>
          </cell>
          <cell r="BF351">
            <v>30.176388888889051</v>
          </cell>
          <cell r="BG351">
            <v>45726</v>
          </cell>
          <cell r="BH351">
            <v>45772</v>
          </cell>
          <cell r="BI351"/>
        </row>
        <row r="352">
          <cell r="E352" t="str">
            <v>X24124701904</v>
          </cell>
          <cell r="F352" t="str">
            <v>LISA ARCILIA LAW</v>
          </cell>
          <cell r="G352" t="str">
            <v>17 DE MARZO, BACLARAN, PARANAQUE</v>
          </cell>
          <cell r="H352" t="str">
            <v>PARAÑAQUE CITY</v>
          </cell>
          <cell r="I352" t="str">
            <v>PARAÑAQUE</v>
          </cell>
          <cell r="J352"/>
          <cell r="K352"/>
          <cell r="L352" t="str">
            <v>ECOM</v>
          </cell>
          <cell r="M352" t="str">
            <v>TECO</v>
          </cell>
          <cell r="N352" t="str">
            <v>Ronilo Gange Jr.</v>
          </cell>
          <cell r="O352">
            <v>16.0428</v>
          </cell>
          <cell r="P352">
            <v>57.36</v>
          </cell>
          <cell r="Q352">
            <v>155</v>
          </cell>
          <cell r="R352" t="str">
            <v>NEW</v>
          </cell>
          <cell r="S352">
            <v>465687.7</v>
          </cell>
          <cell r="T352">
            <v>31619.429999999997</v>
          </cell>
          <cell r="U352">
            <v>36417.199999999997</v>
          </cell>
          <cell r="V352">
            <v>1.1517348668208125</v>
          </cell>
          <cell r="W352">
            <v>45679.713194444441</v>
          </cell>
          <cell r="X352">
            <v>45684.57916666667</v>
          </cell>
          <cell r="Y352">
            <v>45681</v>
          </cell>
          <cell r="Z352"/>
          <cell r="AA352">
            <v>45684</v>
          </cell>
          <cell r="AB352">
            <v>45828.447916666664</v>
          </cell>
          <cell r="AC352">
            <v>4.2868055555591127</v>
          </cell>
          <cell r="AD352">
            <v>-0.57916666667006211</v>
          </cell>
          <cell r="AE352">
            <v>144.44791666666424</v>
          </cell>
          <cell r="AF352">
            <v>45698.191793666228</v>
          </cell>
          <cell r="AG352">
            <v>45706.919420125378</v>
          </cell>
          <cell r="AH352">
            <v>45729.713194444441</v>
          </cell>
          <cell r="AI352">
            <v>0.14968872660036575</v>
          </cell>
          <cell r="AJ352">
            <v>2.4074652777777374</v>
          </cell>
          <cell r="AK352">
            <v>23</v>
          </cell>
          <cell r="AL352">
            <v>32</v>
          </cell>
          <cell r="AM352">
            <v>21.478599221789885</v>
          </cell>
          <cell r="AN352">
            <v>27.206225680933851</v>
          </cell>
          <cell r="AO352">
            <v>18.478599221789885</v>
          </cell>
          <cell r="AP352">
            <v>60</v>
          </cell>
          <cell r="AQ352">
            <v>57</v>
          </cell>
          <cell r="AR352">
            <v>52</v>
          </cell>
          <cell r="AS352">
            <v>45744</v>
          </cell>
          <cell r="AT352">
            <v>200</v>
          </cell>
          <cell r="AU352"/>
          <cell r="AV352"/>
          <cell r="AW352"/>
          <cell r="AX352"/>
          <cell r="AY352"/>
          <cell r="AZ352"/>
          <cell r="BA352"/>
          <cell r="BB352"/>
          <cell r="BC352" t="str">
            <v>PAID</v>
          </cell>
          <cell r="BD352"/>
          <cell r="BE352">
            <v>45699</v>
          </cell>
          <cell r="BF352">
            <v>3</v>
          </cell>
          <cell r="BG352">
            <v>45682</v>
          </cell>
          <cell r="BH352">
            <v>45702</v>
          </cell>
          <cell r="BI352">
            <v>45771</v>
          </cell>
        </row>
        <row r="353">
          <cell r="E353" t="str">
            <v>X24093630108</v>
          </cell>
          <cell r="F353" t="str">
            <v>KOBE Z. CHAN</v>
          </cell>
          <cell r="G353" t="str">
            <v>BLOCK 24, ENLISTED PERSONNEL VIL 2, TAGUIG CITY</v>
          </cell>
          <cell r="H353" t="str">
            <v>TAGUIG CITY</v>
          </cell>
          <cell r="I353" t="str">
            <v>PARAÑAQUE</v>
          </cell>
          <cell r="J353"/>
          <cell r="K353"/>
          <cell r="L353" t="str">
            <v>VJC</v>
          </cell>
          <cell r="M353" t="str">
            <v>FCOMP</v>
          </cell>
          <cell r="N353" t="str">
            <v>Jenneth Madrid</v>
          </cell>
          <cell r="O353">
            <v>17.072799999999997</v>
          </cell>
          <cell r="P353">
            <v>20.45</v>
          </cell>
          <cell r="Q353">
            <v>20</v>
          </cell>
          <cell r="R353" t="str">
            <v>NEW</v>
          </cell>
          <cell r="S353">
            <v>227982.95</v>
          </cell>
          <cell r="T353">
            <v>16467.329999999998</v>
          </cell>
          <cell r="U353"/>
          <cell r="V353">
            <v>0</v>
          </cell>
          <cell r="W353">
            <v>45680.54791666667</v>
          </cell>
          <cell r="X353">
            <v>45685.370833333334</v>
          </cell>
          <cell r="Y353">
            <v>45681</v>
          </cell>
          <cell r="Z353"/>
          <cell r="AA353">
            <v>45743.343055555553</v>
          </cell>
          <cell r="AB353"/>
          <cell r="AC353">
            <v>62.79513888888323</v>
          </cell>
          <cell r="AD353">
            <v>57.972222222218988</v>
          </cell>
          <cell r="AE353">
            <v>-45743.343055555553</v>
          </cell>
          <cell r="AF353">
            <v>45699.322110215056</v>
          </cell>
          <cell r="AG353">
            <v>45708.128561827958</v>
          </cell>
          <cell r="AH353">
            <v>45730.54791666667</v>
          </cell>
          <cell r="AI353">
            <v>2.1629436728393112</v>
          </cell>
          <cell r="AJ353">
            <v>-762.38905092592586</v>
          </cell>
          <cell r="AK353">
            <v>20</v>
          </cell>
          <cell r="AL353">
            <v>36</v>
          </cell>
          <cell r="AM353">
            <v>21.774193548387096</v>
          </cell>
          <cell r="AN353">
            <v>27.58064516129032</v>
          </cell>
          <cell r="AO353">
            <v>18.774193548387096</v>
          </cell>
          <cell r="AP353">
            <v>60</v>
          </cell>
          <cell r="AQ353">
            <v>57</v>
          </cell>
          <cell r="AR353">
            <v>52</v>
          </cell>
          <cell r="AS353">
            <v>45803.343055555553</v>
          </cell>
          <cell r="AT353">
            <v>140.65694444444671</v>
          </cell>
          <cell r="AU353" t="str">
            <v>With scheduled PAI</v>
          </cell>
          <cell r="AV353" t="str">
            <v>Y</v>
          </cell>
          <cell r="AW353" t="str">
            <v>Y</v>
          </cell>
          <cell r="AX353"/>
          <cell r="AY353"/>
          <cell r="AZ353">
            <v>45737</v>
          </cell>
          <cell r="BA353">
            <v>5</v>
          </cell>
          <cell r="BB353">
            <v>45742</v>
          </cell>
          <cell r="BC353" t="str">
            <v>FOR AUDIT</v>
          </cell>
          <cell r="BD353"/>
          <cell r="BE353">
            <v>45758.343055555553</v>
          </cell>
          <cell r="BF353">
            <v>79.656944444446708</v>
          </cell>
          <cell r="BG353">
            <v>45743</v>
          </cell>
          <cell r="BH353">
            <v>45838</v>
          </cell>
          <cell r="BI353"/>
        </row>
        <row r="354">
          <cell r="E354" t="str">
            <v>X25010064088</v>
          </cell>
          <cell r="F354" t="str">
            <v>TIANLALA PHILIPPINES CORPORATION</v>
          </cell>
          <cell r="G354" t="str">
            <v>REDEMPTORIST, BACLARAN, PARANAQUE</v>
          </cell>
          <cell r="H354" t="str">
            <v>PARAÑAQUE CITY</v>
          </cell>
          <cell r="I354" t="str">
            <v>PARAÑAQUE</v>
          </cell>
          <cell r="J354"/>
          <cell r="K354"/>
          <cell r="L354" t="str">
            <v>VJC</v>
          </cell>
          <cell r="M354" t="str">
            <v>FCOMP</v>
          </cell>
          <cell r="N354" t="str">
            <v>Jenneth Madrid</v>
          </cell>
          <cell r="O354">
            <v>9.75</v>
          </cell>
          <cell r="P354">
            <v>9.9</v>
          </cell>
          <cell r="Q354">
            <v>10</v>
          </cell>
          <cell r="R354" t="str">
            <v>NEW</v>
          </cell>
          <cell r="S354">
            <v>30397.4</v>
          </cell>
          <cell r="T354">
            <v>10452.539999999997</v>
          </cell>
          <cell r="U354"/>
          <cell r="V354">
            <v>0</v>
          </cell>
          <cell r="W354">
            <v>45680.725694444445</v>
          </cell>
          <cell r="X354">
            <v>45685.375</v>
          </cell>
          <cell r="Y354">
            <v>45681</v>
          </cell>
          <cell r="Z354"/>
          <cell r="AA354">
            <v>45702</v>
          </cell>
          <cell r="AB354"/>
          <cell r="AC354">
            <v>21.274305555554747</v>
          </cell>
          <cell r="AD354">
            <v>16.625</v>
          </cell>
          <cell r="AE354">
            <v>-45702</v>
          </cell>
          <cell r="AF354">
            <v>45699.499887992832</v>
          </cell>
          <cell r="AG354">
            <v>45708.306339605733</v>
          </cell>
          <cell r="AH354">
            <v>45730.725694444445</v>
          </cell>
          <cell r="AI354">
            <v>0.73278163580244127</v>
          </cell>
          <cell r="AJ354">
            <v>-761.7</v>
          </cell>
          <cell r="AK354">
            <v>20</v>
          </cell>
          <cell r="AL354">
            <v>36</v>
          </cell>
          <cell r="AM354">
            <v>21.774193548387096</v>
          </cell>
          <cell r="AN354">
            <v>27.58064516129032</v>
          </cell>
          <cell r="AO354">
            <v>18.774193548387096</v>
          </cell>
          <cell r="AP354">
            <v>60</v>
          </cell>
          <cell r="AQ354">
            <v>57</v>
          </cell>
          <cell r="AR354">
            <v>52</v>
          </cell>
          <cell r="AS354">
            <v>45762</v>
          </cell>
          <cell r="AT354">
            <v>182</v>
          </cell>
          <cell r="AU354"/>
          <cell r="AV354"/>
          <cell r="AW354"/>
          <cell r="AX354"/>
          <cell r="AY354"/>
          <cell r="AZ354"/>
          <cell r="BA354"/>
          <cell r="BB354"/>
          <cell r="BC354" t="str">
            <v>NO COC</v>
          </cell>
          <cell r="BD354"/>
          <cell r="BE354">
            <v>45717</v>
          </cell>
          <cell r="BF354" t="e">
            <v>#VALUE!</v>
          </cell>
          <cell r="BG354"/>
          <cell r="BH354"/>
          <cell r="BI354"/>
        </row>
        <row r="355">
          <cell r="E355" t="str">
            <v>X24083258065</v>
          </cell>
          <cell r="F355" t="str">
            <v>KENNETH NGO CHUA</v>
          </cell>
          <cell r="G355" t="str">
            <v>DOÑA INES, ALABANG HILLS SUBD PH 1, MUNTINLUPA</v>
          </cell>
          <cell r="H355" t="str">
            <v>MUNTINLUPA CITY</v>
          </cell>
          <cell r="I355" t="str">
            <v>PARAÑAQUE</v>
          </cell>
          <cell r="J355"/>
          <cell r="K355"/>
          <cell r="L355" t="str">
            <v>ECOM</v>
          </cell>
          <cell r="M355" t="str">
            <v>SCHED</v>
          </cell>
          <cell r="N355" t="str">
            <v>Ronilo Gange Jr.</v>
          </cell>
          <cell r="O355">
            <v>37.549500000000002</v>
          </cell>
          <cell r="P355">
            <v>66.489999999999995</v>
          </cell>
          <cell r="Q355">
            <v>57</v>
          </cell>
          <cell r="R355" t="str">
            <v>MODIFICATION</v>
          </cell>
          <cell r="S355">
            <v>286792.48</v>
          </cell>
          <cell r="T355">
            <v>37209.299999999996</v>
          </cell>
          <cell r="U355"/>
          <cell r="V355">
            <v>0</v>
          </cell>
          <cell r="W355">
            <v>45681.584027777775</v>
          </cell>
          <cell r="X355">
            <v>45688.629166666666</v>
          </cell>
          <cell r="Y355">
            <v>45687</v>
          </cell>
          <cell r="Z355"/>
          <cell r="AA355"/>
          <cell r="AB355"/>
          <cell r="AC355">
            <v>-45681.584027777775</v>
          </cell>
          <cell r="AD355">
            <v>-45688.629166666666</v>
          </cell>
          <cell r="AE355">
            <v>0</v>
          </cell>
          <cell r="AF355">
            <v>45700.884408005913</v>
          </cell>
          <cell r="AG355">
            <v>45709.831176066749</v>
          </cell>
          <cell r="AH355">
            <v>45731.584027777775</v>
          </cell>
          <cell r="AI355">
            <v>-1536.3499487603012</v>
          </cell>
          <cell r="AJ355">
            <v>0</v>
          </cell>
          <cell r="AK355">
            <v>23</v>
          </cell>
          <cell r="AL355">
            <v>34</v>
          </cell>
          <cell r="AM355">
            <v>22.300380228136884</v>
          </cell>
          <cell r="AN355">
            <v>28.247148288973385</v>
          </cell>
          <cell r="AO355">
            <v>19.300380228136884</v>
          </cell>
          <cell r="AP355">
            <v>60</v>
          </cell>
          <cell r="AQ355">
            <v>57</v>
          </cell>
          <cell r="AR355">
            <v>52</v>
          </cell>
          <cell r="AS355">
            <v>60</v>
          </cell>
          <cell r="AT355">
            <v>45884</v>
          </cell>
          <cell r="AU355"/>
          <cell r="AV355"/>
          <cell r="AW355"/>
          <cell r="AX355"/>
          <cell r="AY355"/>
          <cell r="AZ355"/>
          <cell r="BA355"/>
          <cell r="BB355"/>
          <cell r="BC355" t="str">
            <v>Conj. X22114887149</v>
          </cell>
          <cell r="BD355"/>
          <cell r="BE355">
            <v>15</v>
          </cell>
          <cell r="BF355">
            <v>0</v>
          </cell>
          <cell r="BG355"/>
          <cell r="BH355"/>
          <cell r="BI355"/>
        </row>
        <row r="356">
          <cell r="E356" t="str">
            <v>X24093766158</v>
          </cell>
          <cell r="F356" t="str">
            <v>ALFAMART TRADING PHILIPPINES, INC.</v>
          </cell>
          <cell r="G356" t="str">
            <v>QUEEN'S MAIN, QUEEN'S ROW AREA A SUBD, BACOOR</v>
          </cell>
          <cell r="H356" t="str">
            <v>BACOOR CITY</v>
          </cell>
          <cell r="I356" t="str">
            <v>DASMA</v>
          </cell>
          <cell r="J356"/>
          <cell r="K356"/>
          <cell r="L356" t="str">
            <v>POWERHOUSE</v>
          </cell>
          <cell r="M356" t="str">
            <v>FCOMP</v>
          </cell>
          <cell r="N356" t="str">
            <v>Jenneth Madrid</v>
          </cell>
          <cell r="O356">
            <v>36.519499999999994</v>
          </cell>
          <cell r="P356">
            <v>39.53</v>
          </cell>
          <cell r="Q356">
            <v>28</v>
          </cell>
          <cell r="R356" t="str">
            <v>NEW</v>
          </cell>
          <cell r="S356">
            <v>281351.55</v>
          </cell>
          <cell r="T356">
            <v>33962.659999999996</v>
          </cell>
          <cell r="U356"/>
          <cell r="V356">
            <v>0</v>
          </cell>
          <cell r="W356">
            <v>45681.588888888888</v>
          </cell>
          <cell r="X356">
            <v>45688.630555555559</v>
          </cell>
          <cell r="Y356">
            <v>45687</v>
          </cell>
          <cell r="Z356"/>
          <cell r="AA356">
            <v>45747</v>
          </cell>
          <cell r="AB356"/>
          <cell r="AC356">
            <v>65.411111111112405</v>
          </cell>
          <cell r="AD356">
            <v>58.369444444440887</v>
          </cell>
          <cell r="AE356">
            <v>-45747</v>
          </cell>
          <cell r="AF356">
            <v>45700.363082437274</v>
          </cell>
          <cell r="AG356">
            <v>45709.169534050176</v>
          </cell>
          <cell r="AH356">
            <v>45731.588888888888</v>
          </cell>
          <cell r="AI356">
            <v>2.2530493827160938</v>
          </cell>
          <cell r="AJ356">
            <v>-762.45</v>
          </cell>
          <cell r="AK356">
            <v>20</v>
          </cell>
          <cell r="AL356">
            <v>36</v>
          </cell>
          <cell r="AM356">
            <v>21.774193548387096</v>
          </cell>
          <cell r="AN356">
            <v>27.58064516129032</v>
          </cell>
          <cell r="AO356">
            <v>18.774193548387096</v>
          </cell>
          <cell r="AP356">
            <v>60</v>
          </cell>
          <cell r="AQ356">
            <v>57</v>
          </cell>
          <cell r="AR356">
            <v>52</v>
          </cell>
          <cell r="AS356">
            <v>45807</v>
          </cell>
          <cell r="AT356">
            <v>137</v>
          </cell>
          <cell r="AU356"/>
          <cell r="AV356"/>
          <cell r="AW356"/>
          <cell r="AX356"/>
          <cell r="AY356"/>
          <cell r="AZ356"/>
          <cell r="BA356"/>
          <cell r="BB356"/>
          <cell r="BC356" t="str">
            <v>NO COC</v>
          </cell>
          <cell r="BD356"/>
          <cell r="BE356">
            <v>45762</v>
          </cell>
          <cell r="BF356" t="e">
            <v>#VALUE!</v>
          </cell>
          <cell r="BG356"/>
          <cell r="BH356"/>
          <cell r="BI356"/>
        </row>
        <row r="357">
          <cell r="E357" t="str">
            <v>X24104141244</v>
          </cell>
          <cell r="F357" t="str">
            <v>SERVEQUEST INC.</v>
          </cell>
          <cell r="G357" t="str">
            <v>SUMMIT CIRCLE SUBD, SUMMIT CIRCLE SUBD, MUNTINLUPA</v>
          </cell>
          <cell r="H357" t="str">
            <v>MUNTINLUPA CITY</v>
          </cell>
          <cell r="I357" t="str">
            <v>PARAÑAQUE</v>
          </cell>
          <cell r="J357"/>
          <cell r="K357"/>
          <cell r="L357" t="str">
            <v>CHALLENGER</v>
          </cell>
          <cell r="M357" t="str">
            <v>TECO</v>
          </cell>
          <cell r="N357" t="str">
            <v>Isan Carlo Lazaro</v>
          </cell>
          <cell r="O357">
            <v>100.24850000000001</v>
          </cell>
          <cell r="P357">
            <v>104.47</v>
          </cell>
          <cell r="Q357">
            <v>294</v>
          </cell>
          <cell r="R357" t="str">
            <v>NEW</v>
          </cell>
          <cell r="S357">
            <v>846988.2</v>
          </cell>
          <cell r="T357">
            <v>80751.899999999994</v>
          </cell>
          <cell r="U357">
            <v>84452.5</v>
          </cell>
          <cell r="V357">
            <v>1.045826785499784</v>
          </cell>
          <cell r="W357">
            <v>45681.59652777778</v>
          </cell>
          <cell r="X357">
            <v>45688.631249999999</v>
          </cell>
          <cell r="Y357">
            <v>45687</v>
          </cell>
          <cell r="Z357">
            <v>45699</v>
          </cell>
          <cell r="AA357">
            <v>45699</v>
          </cell>
          <cell r="AB357">
            <v>45797.313888888886</v>
          </cell>
          <cell r="AC357">
            <v>17.403472222220444</v>
          </cell>
          <cell r="AD357">
            <v>10.368750000001455</v>
          </cell>
          <cell r="AE357">
            <v>98.31388888888614</v>
          </cell>
          <cell r="AF357">
            <v>45700.103880718954</v>
          </cell>
          <cell r="AG357">
            <v>45708.839174836605</v>
          </cell>
          <cell r="AH357">
            <v>45731.59652777778</v>
          </cell>
          <cell r="AI357">
            <v>0.60689031339025146</v>
          </cell>
          <cell r="AJ357">
            <v>1.6385648148147689</v>
          </cell>
          <cell r="AK357">
            <v>26</v>
          </cell>
          <cell r="AL357">
            <v>30</v>
          </cell>
          <cell r="AM357">
            <v>21.507352941176471</v>
          </cell>
          <cell r="AN357">
            <v>27.242647058823529</v>
          </cell>
          <cell r="AO357">
            <v>18.507352941176471</v>
          </cell>
          <cell r="AP357">
            <v>60</v>
          </cell>
          <cell r="AQ357">
            <v>57</v>
          </cell>
          <cell r="AR357">
            <v>52</v>
          </cell>
          <cell r="AS357">
            <v>45759</v>
          </cell>
          <cell r="AT357">
            <v>185</v>
          </cell>
          <cell r="AU357"/>
          <cell r="AV357"/>
          <cell r="AW357"/>
          <cell r="AX357"/>
          <cell r="AY357"/>
          <cell r="AZ357"/>
          <cell r="BA357"/>
          <cell r="BB357"/>
          <cell r="BC357" t="str">
            <v>PAID</v>
          </cell>
          <cell r="BD357"/>
          <cell r="BE357">
            <v>45714</v>
          </cell>
          <cell r="BF357">
            <v>-5</v>
          </cell>
          <cell r="BG357">
            <v>45699</v>
          </cell>
          <cell r="BH357">
            <v>45709</v>
          </cell>
          <cell r="BI357">
            <v>45748</v>
          </cell>
        </row>
        <row r="358">
          <cell r="E358" t="str">
            <v>X25010119836</v>
          </cell>
          <cell r="F358" t="str">
            <v>YOLANDA E REYES</v>
          </cell>
          <cell r="G358" t="str">
            <v>DOÑA SOLEDAD, BETTER LIVING SUBD, PARANAQUE</v>
          </cell>
          <cell r="H358" t="str">
            <v>PARAÑAQUE CITY</v>
          </cell>
          <cell r="I358" t="str">
            <v>PARAÑAQUE</v>
          </cell>
          <cell r="J358"/>
          <cell r="K358"/>
          <cell r="L358" t="str">
            <v>POWERHOUSE</v>
          </cell>
          <cell r="M358" t="str">
            <v>FCOMP</v>
          </cell>
          <cell r="N358" t="str">
            <v>Jenneth Madrid</v>
          </cell>
          <cell r="O358">
            <v>1.72</v>
          </cell>
          <cell r="P358">
            <v>3.58</v>
          </cell>
          <cell r="Q358">
            <v>15</v>
          </cell>
          <cell r="R358" t="str">
            <v>NEW</v>
          </cell>
          <cell r="S358">
            <v>16056.92</v>
          </cell>
          <cell r="T358">
            <v>3075.97</v>
          </cell>
          <cell r="U358"/>
          <cell r="V358">
            <v>0</v>
          </cell>
          <cell r="W358">
            <v>45684</v>
          </cell>
          <cell r="X358">
            <v>45691.563194444447</v>
          </cell>
          <cell r="Y358">
            <v>45692</v>
          </cell>
          <cell r="Z358"/>
          <cell r="AA358">
            <v>45735</v>
          </cell>
          <cell r="AB358"/>
          <cell r="AC358">
            <v>51</v>
          </cell>
          <cell r="AD358">
            <v>43.436805555553292</v>
          </cell>
          <cell r="AE358">
            <v>-45735</v>
          </cell>
          <cell r="AF358">
            <v>45702.774193548386</v>
          </cell>
          <cell r="AG358">
            <v>45711.580645161288</v>
          </cell>
          <cell r="AH358">
            <v>45734</v>
          </cell>
          <cell r="AI358">
            <v>1.7566666666666666</v>
          </cell>
          <cell r="AJ358">
            <v>-762.25</v>
          </cell>
          <cell r="AK358">
            <v>20</v>
          </cell>
          <cell r="AL358">
            <v>36</v>
          </cell>
          <cell r="AM358">
            <v>21.774193548387096</v>
          </cell>
          <cell r="AN358">
            <v>27.58064516129032</v>
          </cell>
          <cell r="AO358">
            <v>18.774193548387096</v>
          </cell>
          <cell r="AP358">
            <v>60</v>
          </cell>
          <cell r="AQ358">
            <v>57</v>
          </cell>
          <cell r="AR358">
            <v>52</v>
          </cell>
          <cell r="AS358">
            <v>45795</v>
          </cell>
          <cell r="AT358">
            <v>149</v>
          </cell>
          <cell r="AU358"/>
          <cell r="AV358"/>
          <cell r="AW358"/>
          <cell r="AX358"/>
          <cell r="AY358"/>
          <cell r="AZ358"/>
          <cell r="BA358"/>
          <cell r="BB358"/>
          <cell r="BC358" t="str">
            <v>NO COC</v>
          </cell>
          <cell r="BD358"/>
          <cell r="BE358">
            <v>45750</v>
          </cell>
          <cell r="BF358" t="e">
            <v>#VALUE!</v>
          </cell>
          <cell r="BG358"/>
          <cell r="BH358"/>
          <cell r="BI358"/>
        </row>
        <row r="359">
          <cell r="E359" t="str">
            <v>X24072540238</v>
          </cell>
          <cell r="F359" t="str">
            <v>HARD DISCOUNT PHILIPPINES, INC.</v>
          </cell>
          <cell r="G359" t="str">
            <v>GOV. P.F. ESPIRITU, PANAPAAN II, BACOOR</v>
          </cell>
          <cell r="H359" t="str">
            <v>BACOOR CITY</v>
          </cell>
          <cell r="I359" t="str">
            <v>DASMA</v>
          </cell>
          <cell r="J359"/>
          <cell r="K359"/>
          <cell r="L359" t="str">
            <v>AVECO</v>
          </cell>
          <cell r="M359" t="str">
            <v>FCOMP</v>
          </cell>
          <cell r="N359" t="str">
            <v>Ronilo Gange Jr.</v>
          </cell>
          <cell r="O359">
            <v>9.9328000000000003</v>
          </cell>
          <cell r="P359">
            <v>13.29</v>
          </cell>
          <cell r="Q359">
            <v>20</v>
          </cell>
          <cell r="R359" t="str">
            <v>NEW</v>
          </cell>
          <cell r="S359">
            <v>145240.66</v>
          </cell>
          <cell r="T359">
            <v>11416.91</v>
          </cell>
          <cell r="U359"/>
          <cell r="V359">
            <v>0</v>
          </cell>
          <cell r="W359">
            <v>45684.511111111111</v>
          </cell>
          <cell r="X359">
            <v>45691</v>
          </cell>
          <cell r="Y359">
            <v>45687</v>
          </cell>
          <cell r="Z359">
            <v>45776</v>
          </cell>
          <cell r="AA359">
            <v>45777</v>
          </cell>
          <cell r="AB359"/>
          <cell r="AC359">
            <v>92.488888888889051</v>
          </cell>
          <cell r="AD359">
            <v>86</v>
          </cell>
          <cell r="AE359">
            <v>-45777</v>
          </cell>
          <cell r="AF359">
            <v>45703.285304659497</v>
          </cell>
          <cell r="AG359">
            <v>45712.091756272399</v>
          </cell>
          <cell r="AH359">
            <v>45734.511111111111</v>
          </cell>
          <cell r="AI359">
            <v>3.1857283950617337</v>
          </cell>
          <cell r="AJ359">
            <v>-762.95</v>
          </cell>
          <cell r="AK359">
            <v>20</v>
          </cell>
          <cell r="AL359">
            <v>36</v>
          </cell>
          <cell r="AM359">
            <v>21.774193548387096</v>
          </cell>
          <cell r="AN359">
            <v>27.58064516129032</v>
          </cell>
          <cell r="AO359">
            <v>18.774193548387096</v>
          </cell>
          <cell r="AP359">
            <v>60</v>
          </cell>
          <cell r="AQ359">
            <v>57</v>
          </cell>
          <cell r="AR359">
            <v>52</v>
          </cell>
          <cell r="AS359">
            <v>45837</v>
          </cell>
          <cell r="AT359">
            <v>107</v>
          </cell>
          <cell r="AU359"/>
          <cell r="AV359"/>
          <cell r="AW359"/>
          <cell r="AX359"/>
          <cell r="AY359"/>
          <cell r="AZ359"/>
          <cell r="BA359"/>
          <cell r="BB359"/>
          <cell r="BC359" t="str">
            <v>NO COC</v>
          </cell>
          <cell r="BD359"/>
          <cell r="BE359">
            <v>45792</v>
          </cell>
          <cell r="BF359" t="e">
            <v>#VALUE!</v>
          </cell>
          <cell r="BG359"/>
          <cell r="BH359"/>
          <cell r="BI359"/>
        </row>
        <row r="360">
          <cell r="E360" t="str">
            <v>R23512370</v>
          </cell>
          <cell r="F360" t="str">
            <v>CARPIO, EMILIO III S</v>
          </cell>
          <cell r="G360" t="str">
            <v>BELMONT, ALABANG 400 VILLAGE, MUNTINLUPA</v>
          </cell>
          <cell r="H360" t="str">
            <v>MUNTINLUPA CITY</v>
          </cell>
          <cell r="I360" t="str">
            <v>PARAÑAQUE</v>
          </cell>
          <cell r="J360"/>
          <cell r="K360"/>
          <cell r="L360" t="str">
            <v>ECOM</v>
          </cell>
          <cell r="M360" t="str">
            <v>FCOMP</v>
          </cell>
          <cell r="N360" t="str">
            <v>Ronilo Gange Jr.</v>
          </cell>
          <cell r="O360">
            <v>9.2899999999999991</v>
          </cell>
          <cell r="P360">
            <v>10.7</v>
          </cell>
          <cell r="Q360">
            <v>0</v>
          </cell>
          <cell r="R360" t="str">
            <v>RELOC</v>
          </cell>
          <cell r="S360">
            <v>35440.5</v>
          </cell>
          <cell r="T360">
            <v>8616.68</v>
          </cell>
          <cell r="U360"/>
          <cell r="V360">
            <v>0</v>
          </cell>
          <cell r="W360">
            <v>45684.584722222222</v>
          </cell>
          <cell r="X360">
            <v>45691.5625</v>
          </cell>
          <cell r="Y360">
            <v>45687</v>
          </cell>
          <cell r="Z360"/>
          <cell r="AA360">
            <v>45793</v>
          </cell>
          <cell r="AB360"/>
          <cell r="AC360">
            <v>108.4152777777781</v>
          </cell>
          <cell r="AD360">
            <v>101.4375</v>
          </cell>
          <cell r="AE360">
            <v>-45793</v>
          </cell>
          <cell r="AF360">
            <v>45703.358915770608</v>
          </cell>
          <cell r="AG360">
            <v>45712.16536738351</v>
          </cell>
          <cell r="AH360">
            <v>45734.584722222222</v>
          </cell>
          <cell r="AI360">
            <v>3.7343040123456896</v>
          </cell>
          <cell r="AJ360">
            <v>-763.2166666666667</v>
          </cell>
          <cell r="AK360">
            <v>20</v>
          </cell>
          <cell r="AL360">
            <v>36</v>
          </cell>
          <cell r="AM360">
            <v>21.774193548387096</v>
          </cell>
          <cell r="AN360">
            <v>27.58064516129032</v>
          </cell>
          <cell r="AO360">
            <v>18.774193548387096</v>
          </cell>
          <cell r="AP360">
            <v>60</v>
          </cell>
          <cell r="AQ360">
            <v>57</v>
          </cell>
          <cell r="AR360">
            <v>52</v>
          </cell>
          <cell r="AS360">
            <v>45853</v>
          </cell>
          <cell r="AT360">
            <v>91</v>
          </cell>
          <cell r="AU360"/>
          <cell r="AV360"/>
          <cell r="AW360"/>
          <cell r="AX360"/>
          <cell r="AY360"/>
          <cell r="AZ360"/>
          <cell r="BA360"/>
          <cell r="BB360"/>
          <cell r="BC360" t="str">
            <v>FOR AUDIT</v>
          </cell>
          <cell r="BD360"/>
          <cell r="BE360">
            <v>45808</v>
          </cell>
          <cell r="BF360">
            <v>-4</v>
          </cell>
          <cell r="BG360">
            <v>45794</v>
          </cell>
          <cell r="BH360">
            <v>45804</v>
          </cell>
          <cell r="BI360"/>
        </row>
        <row r="361">
          <cell r="E361" t="str">
            <v>X25010133145</v>
          </cell>
          <cell r="F361" t="str">
            <v>SPEED CONSTRUCTION &amp; DEVELOPMENT CORP.,</v>
          </cell>
          <cell r="G361" t="str">
            <v>BLOCK 51, GEORGETOWN HEIGHTS SUBD PH II, BACOOR</v>
          </cell>
          <cell r="H361" t="str">
            <v>BACOOR CITY</v>
          </cell>
          <cell r="I361" t="str">
            <v>DASMA</v>
          </cell>
          <cell r="J361"/>
          <cell r="K361"/>
          <cell r="L361" t="str">
            <v>CHALLENGER</v>
          </cell>
          <cell r="M361" t="str">
            <v>FCOMP</v>
          </cell>
          <cell r="N361" t="str">
            <v>Isan Carlo Lazaro</v>
          </cell>
          <cell r="O361">
            <v>327.98789999999957</v>
          </cell>
          <cell r="P361">
            <v>413.38</v>
          </cell>
          <cell r="Q361">
            <v>60</v>
          </cell>
          <cell r="R361" t="str">
            <v>NEW</v>
          </cell>
          <cell r="S361">
            <v>2137566.1</v>
          </cell>
          <cell r="T361">
            <v>332127.99999999994</v>
          </cell>
          <cell r="U361">
            <v>82065.53</v>
          </cell>
          <cell r="V361">
            <v>0.24709006768474809</v>
          </cell>
          <cell r="W361">
            <v>45684.665277777778</v>
          </cell>
          <cell r="X361">
            <v>45691.533333333333</v>
          </cell>
          <cell r="Y361">
            <v>45687</v>
          </cell>
          <cell r="Z361"/>
          <cell r="AA361">
            <v>45729</v>
          </cell>
          <cell r="AB361"/>
          <cell r="AC361">
            <v>44.334722222221899</v>
          </cell>
          <cell r="AD361">
            <v>37.466666666667152</v>
          </cell>
          <cell r="AE361">
            <v>-45729</v>
          </cell>
          <cell r="AF361">
            <v>45706.695952624403</v>
          </cell>
          <cell r="AG361">
            <v>45716.370799250173</v>
          </cell>
          <cell r="AH361">
            <v>45734.665277777778</v>
          </cell>
          <cell r="AI361">
            <v>1.3284117136437812</v>
          </cell>
          <cell r="AJ361">
            <v>-762.15</v>
          </cell>
          <cell r="AK361">
            <v>32</v>
          </cell>
          <cell r="AL361">
            <v>34</v>
          </cell>
          <cell r="AM361">
            <v>25.030674846625768</v>
          </cell>
          <cell r="AN361">
            <v>31.70552147239264</v>
          </cell>
          <cell r="AO361">
            <v>22.030674846625768</v>
          </cell>
          <cell r="AP361">
            <v>60</v>
          </cell>
          <cell r="AQ361">
            <v>57</v>
          </cell>
          <cell r="AR361">
            <v>52</v>
          </cell>
          <cell r="AS361">
            <v>45789</v>
          </cell>
          <cell r="AT361">
            <v>155</v>
          </cell>
          <cell r="AU361"/>
          <cell r="AV361"/>
          <cell r="AW361"/>
          <cell r="AX361"/>
          <cell r="AY361"/>
          <cell r="AZ361"/>
          <cell r="BA361"/>
          <cell r="BB361"/>
          <cell r="BC361" t="str">
            <v>ON GOING MAT RETURN</v>
          </cell>
          <cell r="BD361" t="str">
            <v>PARTIALLY BILLED</v>
          </cell>
          <cell r="BE361">
            <v>45744</v>
          </cell>
          <cell r="BF361">
            <v>13</v>
          </cell>
          <cell r="BG361">
            <v>45729</v>
          </cell>
          <cell r="BH361">
            <v>45757</v>
          </cell>
          <cell r="BI361">
            <v>45838</v>
          </cell>
        </row>
        <row r="362">
          <cell r="E362" t="str">
            <v>X25010133146</v>
          </cell>
          <cell r="F362" t="str">
            <v>F &amp; E DE CASTRO CORPORATION</v>
          </cell>
          <cell r="G362" t="str">
            <v>BLOCK 1, ELISA HOMES PH 4 EXTENSION, BACOOR</v>
          </cell>
          <cell r="H362" t="str">
            <v>BACOOR CITY</v>
          </cell>
          <cell r="I362" t="str">
            <v>DASMA</v>
          </cell>
          <cell r="J362"/>
          <cell r="K362"/>
          <cell r="L362" t="str">
            <v>AVECO</v>
          </cell>
          <cell r="M362" t="str">
            <v>SCHED</v>
          </cell>
          <cell r="N362" t="str">
            <v>Ronilo Gange Jr.</v>
          </cell>
          <cell r="O362">
            <v>434.52479999999974</v>
          </cell>
          <cell r="P362">
            <v>1557.75</v>
          </cell>
          <cell r="Q362">
            <v>130</v>
          </cell>
          <cell r="R362" t="str">
            <v>NEW</v>
          </cell>
          <cell r="S362">
            <v>2659180.85</v>
          </cell>
          <cell r="T362">
            <v>481239.28999999934</v>
          </cell>
          <cell r="U362"/>
          <cell r="V362">
            <v>0</v>
          </cell>
          <cell r="W362">
            <v>45684.665972222225</v>
          </cell>
          <cell r="X362">
            <v>45691</v>
          </cell>
          <cell r="Y362">
            <v>45687</v>
          </cell>
          <cell r="Z362"/>
          <cell r="AA362"/>
          <cell r="AB362"/>
          <cell r="AC362">
            <v>-45684.665972222225</v>
          </cell>
          <cell r="AD362">
            <v>-45691</v>
          </cell>
          <cell r="AE362">
            <v>0</v>
          </cell>
          <cell r="AF362">
            <v>45708.571801818638</v>
          </cell>
          <cell r="AG362">
            <v>45718.746689711013</v>
          </cell>
          <cell r="AH362">
            <v>45734.665972222225</v>
          </cell>
          <cell r="AI362">
            <v>-1273.4600639756945</v>
          </cell>
          <cell r="AJ362">
            <v>0</v>
          </cell>
          <cell r="AK362">
            <v>50</v>
          </cell>
          <cell r="AL362">
            <v>32</v>
          </cell>
          <cell r="AM362">
            <v>26.905829596412559</v>
          </cell>
          <cell r="AN362">
            <v>34.08071748878924</v>
          </cell>
          <cell r="AO362">
            <v>23.905829596412559</v>
          </cell>
          <cell r="AP362">
            <v>60</v>
          </cell>
          <cell r="AQ362">
            <v>57</v>
          </cell>
          <cell r="AR362">
            <v>52</v>
          </cell>
          <cell r="AS362">
            <v>60</v>
          </cell>
          <cell r="AT362">
            <v>45884</v>
          </cell>
          <cell r="AU362"/>
          <cell r="AV362"/>
          <cell r="AW362"/>
          <cell r="AX362"/>
          <cell r="AY362"/>
          <cell r="AZ362"/>
          <cell r="BA362"/>
          <cell r="BB362"/>
          <cell r="BC362"/>
          <cell r="BD362"/>
          <cell r="BE362">
            <v>15</v>
          </cell>
          <cell r="BF362">
            <v>0</v>
          </cell>
          <cell r="BG362"/>
          <cell r="BH362"/>
          <cell r="BI362"/>
        </row>
        <row r="363">
          <cell r="E363" t="str">
            <v>X24104152226</v>
          </cell>
          <cell r="F363" t="str">
            <v>MARY ROSE CUTARAN BAYLON</v>
          </cell>
          <cell r="G363" t="str">
            <v>BLOCK 25, VISTA VERDE PH III, BACOOR</v>
          </cell>
          <cell r="H363" t="str">
            <v>BACOOR CITY</v>
          </cell>
          <cell r="I363" t="str">
            <v>DASMA</v>
          </cell>
          <cell r="J363" t="str">
            <v>for digging on going 8-14-25</v>
          </cell>
          <cell r="K363"/>
          <cell r="L363" t="str">
            <v>AVECO</v>
          </cell>
          <cell r="M363" t="str">
            <v>SCHED</v>
          </cell>
          <cell r="N363" t="str">
            <v>Ronilo Gange Jr.</v>
          </cell>
          <cell r="O363">
            <v>238.29549999999989</v>
          </cell>
          <cell r="P363">
            <v>717.03</v>
          </cell>
          <cell r="Q363">
            <v>25</v>
          </cell>
          <cell r="R363" t="str">
            <v>NEW</v>
          </cell>
          <cell r="S363">
            <v>1198475.06</v>
          </cell>
          <cell r="T363">
            <v>279373.33999999991</v>
          </cell>
          <cell r="U363"/>
          <cell r="V363">
            <v>0</v>
          </cell>
          <cell r="W363">
            <v>45685.631249999999</v>
          </cell>
          <cell r="X363">
            <v>45691</v>
          </cell>
          <cell r="Y363">
            <v>45688</v>
          </cell>
          <cell r="Z363"/>
          <cell r="AA363"/>
          <cell r="AB363"/>
          <cell r="AC363">
            <v>-45685.631249999999</v>
          </cell>
          <cell r="AD363">
            <v>-45691</v>
          </cell>
          <cell r="AE363">
            <v>0</v>
          </cell>
          <cell r="AF363">
            <v>45710.466301546388</v>
          </cell>
          <cell r="AG363">
            <v>45720.888981958764</v>
          </cell>
          <cell r="AH363">
            <v>45735.631249999999</v>
          </cell>
          <cell r="AI363">
            <v>-1230.973953125</v>
          </cell>
          <cell r="AJ363">
            <v>0</v>
          </cell>
          <cell r="AK363">
            <v>40</v>
          </cell>
          <cell r="AL363">
            <v>36</v>
          </cell>
          <cell r="AM363">
            <v>27.835051546391753</v>
          </cell>
          <cell r="AN363">
            <v>35.257731958762882</v>
          </cell>
          <cell r="AO363">
            <v>24.835051546391753</v>
          </cell>
          <cell r="AP363">
            <v>60</v>
          </cell>
          <cell r="AQ363">
            <v>57</v>
          </cell>
          <cell r="AR363">
            <v>52</v>
          </cell>
          <cell r="AS363">
            <v>60</v>
          </cell>
          <cell r="AT363">
            <v>45884</v>
          </cell>
          <cell r="AU363"/>
          <cell r="AV363"/>
          <cell r="AW363"/>
          <cell r="AX363"/>
          <cell r="AY363"/>
          <cell r="AZ363"/>
          <cell r="BA363"/>
          <cell r="BB363"/>
          <cell r="BC363"/>
          <cell r="BD363"/>
          <cell r="BE363">
            <v>15</v>
          </cell>
          <cell r="BF363">
            <v>0</v>
          </cell>
          <cell r="BG363"/>
          <cell r="BH363"/>
          <cell r="BI363"/>
        </row>
        <row r="364">
          <cell r="E364" t="str">
            <v>X25010059565</v>
          </cell>
          <cell r="F364" t="str">
            <v>ALFAMETRO MARKETING, INC.</v>
          </cell>
          <cell r="G364" t="str">
            <v>SAN PEDRO, SAN ANTONIO VALLEY 2, PARANAQUE</v>
          </cell>
          <cell r="H364" t="str">
            <v>PARAÑAQUE CITY</v>
          </cell>
          <cell r="I364" t="str">
            <v>PARAÑAQUE</v>
          </cell>
          <cell r="J364"/>
          <cell r="K364"/>
          <cell r="L364" t="str">
            <v>C2</v>
          </cell>
          <cell r="M364" t="str">
            <v>CLOSE</v>
          </cell>
          <cell r="N364" t="str">
            <v>Ian Patrick Perez</v>
          </cell>
          <cell r="O364">
            <v>17.11</v>
          </cell>
          <cell r="P364">
            <v>17.11</v>
          </cell>
          <cell r="Q364">
            <v>31</v>
          </cell>
          <cell r="R364" t="str">
            <v>NEW</v>
          </cell>
          <cell r="S364">
            <v>201536.4</v>
          </cell>
          <cell r="T364">
            <v>26159.77</v>
          </cell>
          <cell r="U364"/>
          <cell r="V364">
            <v>0</v>
          </cell>
          <cell r="W364">
            <v>45685.633333333331</v>
          </cell>
          <cell r="X364">
            <v>45691</v>
          </cell>
          <cell r="Y364">
            <v>45688</v>
          </cell>
          <cell r="Z364"/>
          <cell r="AA364">
            <v>45698</v>
          </cell>
          <cell r="AB364">
            <v>45778.397222222222</v>
          </cell>
          <cell r="AC364">
            <v>12.366666666668607</v>
          </cell>
          <cell r="AD364">
            <v>7</v>
          </cell>
          <cell r="AE364">
            <v>80.397222222221899</v>
          </cell>
          <cell r="AF364">
            <v>45704.407526881718</v>
          </cell>
          <cell r="AG364">
            <v>45713.213978494619</v>
          </cell>
          <cell r="AH364">
            <v>45735.633333333331</v>
          </cell>
          <cell r="AI364">
            <v>0.42596296296302971</v>
          </cell>
          <cell r="AJ364">
            <v>1.3399537037036984</v>
          </cell>
          <cell r="AK364">
            <v>20</v>
          </cell>
          <cell r="AL364">
            <v>36</v>
          </cell>
          <cell r="AM364">
            <v>21.774193548387096</v>
          </cell>
          <cell r="AN364">
            <v>27.58064516129032</v>
          </cell>
          <cell r="AO364">
            <v>18.774193548387096</v>
          </cell>
          <cell r="AP364">
            <v>60</v>
          </cell>
          <cell r="AQ364">
            <v>57</v>
          </cell>
          <cell r="AR364">
            <v>52</v>
          </cell>
          <cell r="AS364">
            <v>45758</v>
          </cell>
          <cell r="AT364">
            <v>186</v>
          </cell>
          <cell r="AU364"/>
          <cell r="AV364"/>
          <cell r="AW364"/>
          <cell r="AX364"/>
          <cell r="AY364"/>
          <cell r="AZ364"/>
          <cell r="BA364"/>
          <cell r="BB364"/>
          <cell r="BC364" t="str">
            <v>PAID</v>
          </cell>
          <cell r="BD364"/>
          <cell r="BE364">
            <v>45713</v>
          </cell>
          <cell r="BF364" t="e">
            <v>#VALUE!</v>
          </cell>
          <cell r="BG364"/>
          <cell r="BH364"/>
          <cell r="BI364"/>
        </row>
        <row r="365">
          <cell r="E365" t="str">
            <v>X25010059526</v>
          </cell>
          <cell r="F365" t="str">
            <v>ALFAMETRO MARKETING, INC.</v>
          </cell>
          <cell r="G365" t="str">
            <v>PAPA PIO - SAV 13, SAN ISIDRO, PARANAQUE</v>
          </cell>
          <cell r="H365" t="str">
            <v>PARAÑAQUE CITY</v>
          </cell>
          <cell r="I365" t="str">
            <v>PARAÑAQUE</v>
          </cell>
          <cell r="J365"/>
          <cell r="K365"/>
          <cell r="L365" t="str">
            <v>C2</v>
          </cell>
          <cell r="M365" t="str">
            <v>CLOSE</v>
          </cell>
          <cell r="N365" t="str">
            <v>Ian Patrick Perez</v>
          </cell>
          <cell r="O365">
            <v>9.31</v>
          </cell>
          <cell r="P365">
            <v>9.11</v>
          </cell>
          <cell r="Q365">
            <v>31</v>
          </cell>
          <cell r="R365" t="str">
            <v>NEW</v>
          </cell>
          <cell r="S365">
            <v>35550.33</v>
          </cell>
          <cell r="T365">
            <v>19424.84</v>
          </cell>
          <cell r="U365"/>
          <cell r="V365">
            <v>0</v>
          </cell>
          <cell r="W365">
            <v>45685.633333333331</v>
          </cell>
          <cell r="X365">
            <v>45691</v>
          </cell>
          <cell r="Y365">
            <v>45688</v>
          </cell>
          <cell r="Z365"/>
          <cell r="AA365">
            <v>45698</v>
          </cell>
          <cell r="AB365">
            <v>45761.314583333333</v>
          </cell>
          <cell r="AC365">
            <v>12.366666666668607</v>
          </cell>
          <cell r="AD365">
            <v>7</v>
          </cell>
          <cell r="AE365">
            <v>63.314583333332848</v>
          </cell>
          <cell r="AF365">
            <v>45704.407526881718</v>
          </cell>
          <cell r="AG365">
            <v>45713.213978494619</v>
          </cell>
          <cell r="AH365">
            <v>45735.633333333331</v>
          </cell>
          <cell r="AI365">
            <v>0.42596296296302971</v>
          </cell>
          <cell r="AJ365">
            <v>1.0552430555555474</v>
          </cell>
          <cell r="AK365">
            <v>20</v>
          </cell>
          <cell r="AL365">
            <v>36</v>
          </cell>
          <cell r="AM365">
            <v>21.774193548387096</v>
          </cell>
          <cell r="AN365">
            <v>27.58064516129032</v>
          </cell>
          <cell r="AO365">
            <v>18.774193548387096</v>
          </cell>
          <cell r="AP365">
            <v>60</v>
          </cell>
          <cell r="AQ365">
            <v>57</v>
          </cell>
          <cell r="AR365">
            <v>52</v>
          </cell>
          <cell r="AS365">
            <v>45758</v>
          </cell>
          <cell r="AT365">
            <v>186</v>
          </cell>
          <cell r="AU365"/>
          <cell r="AV365"/>
          <cell r="AW365"/>
          <cell r="AX365"/>
          <cell r="AY365"/>
          <cell r="AZ365"/>
          <cell r="BA365"/>
          <cell r="BB365"/>
          <cell r="BC365" t="str">
            <v>PAID</v>
          </cell>
          <cell r="BD365"/>
          <cell r="BE365">
            <v>45713</v>
          </cell>
          <cell r="BF365" t="e">
            <v>#VALUE!</v>
          </cell>
          <cell r="BG365"/>
          <cell r="BH365"/>
          <cell r="BI365"/>
        </row>
        <row r="366">
          <cell r="E366" t="str">
            <v>X24083093382</v>
          </cell>
          <cell r="F366" t="str">
            <v>DITO TELECOMMUNITY CORPORATION</v>
          </cell>
          <cell r="G366" t="str">
            <v>BUENDIA, TUNASAN, MUNTINLUPA</v>
          </cell>
          <cell r="H366" t="str">
            <v>MUNTINLUPA CITY</v>
          </cell>
          <cell r="I366" t="str">
            <v>PARAÑAQUE</v>
          </cell>
          <cell r="J366" t="str">
            <v>on-going digging</v>
          </cell>
          <cell r="K366"/>
          <cell r="L366" t="str">
            <v>CHALLENGER</v>
          </cell>
          <cell r="M366" t="str">
            <v>FCOMP</v>
          </cell>
          <cell r="N366" t="str">
            <v>Isan Carlo Lazaro</v>
          </cell>
          <cell r="O366">
            <v>273.93739999999991</v>
          </cell>
          <cell r="P366">
            <v>321.07</v>
          </cell>
          <cell r="Q366">
            <v>31</v>
          </cell>
          <cell r="R366" t="str">
            <v>NEW</v>
          </cell>
          <cell r="S366">
            <v>4553436.26</v>
          </cell>
          <cell r="T366">
            <v>253515.87999999998</v>
          </cell>
          <cell r="U366">
            <v>56118.73</v>
          </cell>
          <cell r="V366">
            <v>0.22136179398308306</v>
          </cell>
          <cell r="W366">
            <v>45685.636111111111</v>
          </cell>
          <cell r="X366">
            <v>45691.536111111112</v>
          </cell>
          <cell r="Y366">
            <v>45688</v>
          </cell>
          <cell r="Z366">
            <v>45712</v>
          </cell>
          <cell r="AA366">
            <v>45712</v>
          </cell>
          <cell r="AB366"/>
          <cell r="AC366">
            <v>26.363888888889051</v>
          </cell>
          <cell r="AD366">
            <v>20.463888888887595</v>
          </cell>
          <cell r="AE366">
            <v>-45712</v>
          </cell>
          <cell r="AF366">
            <v>45708.107809224319</v>
          </cell>
          <cell r="AG366">
            <v>45717.900262054507</v>
          </cell>
          <cell r="AH366">
            <v>45735.636111111111</v>
          </cell>
          <cell r="AI366">
            <v>0.77627006172839985</v>
          </cell>
          <cell r="AJ366">
            <v>-761.86666666666667</v>
          </cell>
          <cell r="AK366">
            <v>30</v>
          </cell>
          <cell r="AL366">
            <v>36</v>
          </cell>
          <cell r="AM366">
            <v>25.471698113207545</v>
          </cell>
          <cell r="AN366">
            <v>32.264150943396224</v>
          </cell>
          <cell r="AO366">
            <v>22.471698113207545</v>
          </cell>
          <cell r="AP366">
            <v>60</v>
          </cell>
          <cell r="AQ366">
            <v>57</v>
          </cell>
          <cell r="AR366">
            <v>52</v>
          </cell>
          <cell r="AS366">
            <v>45772</v>
          </cell>
          <cell r="AT366">
            <v>172</v>
          </cell>
          <cell r="AU366"/>
          <cell r="AV366"/>
          <cell r="AW366"/>
          <cell r="AX366"/>
          <cell r="AY366"/>
          <cell r="AZ366"/>
          <cell r="BA366"/>
          <cell r="BB366"/>
          <cell r="BC366" t="str">
            <v>FOR AUDIT</v>
          </cell>
          <cell r="BD366" t="str">
            <v>PARTIALLY BILLED</v>
          </cell>
          <cell r="BE366">
            <v>45727</v>
          </cell>
          <cell r="BF366">
            <v>0</v>
          </cell>
          <cell r="BG366">
            <v>45712</v>
          </cell>
          <cell r="BH366">
            <v>45727</v>
          </cell>
          <cell r="BI366"/>
        </row>
        <row r="367">
          <cell r="E367" t="str">
            <v>X25010059547</v>
          </cell>
          <cell r="F367" t="str">
            <v>ALFAMETRO MARKETING INC. (CORCUERRA - BANNER 4TH ESTATE)</v>
          </cell>
          <cell r="G367" t="str">
            <v>BANNER, 4TH ESTATE SUBD, PARANAQUE</v>
          </cell>
          <cell r="H367" t="str">
            <v>PARAÑAQUE CITY</v>
          </cell>
          <cell r="I367" t="str">
            <v>PARAÑAQUE</v>
          </cell>
          <cell r="J367"/>
          <cell r="K367"/>
          <cell r="L367" t="str">
            <v>CHALLENGER</v>
          </cell>
          <cell r="M367" t="str">
            <v>TECO</v>
          </cell>
          <cell r="N367" t="str">
            <v>Isan Carlo Lazaro</v>
          </cell>
          <cell r="O367">
            <v>10.8028</v>
          </cell>
          <cell r="P367">
            <v>19.97</v>
          </cell>
          <cell r="Q367">
            <v>31</v>
          </cell>
          <cell r="R367" t="str">
            <v>NEW</v>
          </cell>
          <cell r="S367">
            <v>202246.77</v>
          </cell>
          <cell r="T367">
            <v>17159.97</v>
          </cell>
          <cell r="U367"/>
          <cell r="V367">
            <v>0</v>
          </cell>
          <cell r="W367">
            <v>45685.643055555556</v>
          </cell>
          <cell r="X367">
            <v>45691.568055555559</v>
          </cell>
          <cell r="Y367">
            <v>45688</v>
          </cell>
          <cell r="Z367">
            <v>45720.181250000001</v>
          </cell>
          <cell r="AA367">
            <v>45720</v>
          </cell>
          <cell r="AB367">
            <v>45848</v>
          </cell>
          <cell r="AC367">
            <v>34.356944444443798</v>
          </cell>
          <cell r="AD367">
            <v>28.431944444440887</v>
          </cell>
          <cell r="AE367">
            <v>128</v>
          </cell>
          <cell r="AF367">
            <v>45704.417249103943</v>
          </cell>
          <cell r="AG367">
            <v>45713.223700716844</v>
          </cell>
          <cell r="AH367">
            <v>45735.643055555556</v>
          </cell>
          <cell r="AI367">
            <v>1.1834058641975085</v>
          </cell>
          <cell r="AJ367">
            <v>2.1333333333333333</v>
          </cell>
          <cell r="AK367">
            <v>20</v>
          </cell>
          <cell r="AL367">
            <v>36</v>
          </cell>
          <cell r="AM367">
            <v>21.774193548387096</v>
          </cell>
          <cell r="AN367">
            <v>27.58064516129032</v>
          </cell>
          <cell r="AO367">
            <v>18.774193548387096</v>
          </cell>
          <cell r="AP367">
            <v>60</v>
          </cell>
          <cell r="AQ367">
            <v>57</v>
          </cell>
          <cell r="AR367">
            <v>52</v>
          </cell>
          <cell r="AS367">
            <v>45780</v>
          </cell>
          <cell r="AT367">
            <v>164</v>
          </cell>
          <cell r="AU367"/>
          <cell r="AV367"/>
          <cell r="AW367"/>
          <cell r="AX367"/>
          <cell r="AY367"/>
          <cell r="AZ367"/>
          <cell r="BA367"/>
          <cell r="BB367"/>
          <cell r="BC367" t="str">
            <v>PAID</v>
          </cell>
          <cell r="BD367" t="str">
            <v xml:space="preserve">Conj. X25010134670 -termination </v>
          </cell>
          <cell r="BE367">
            <v>45735</v>
          </cell>
          <cell r="BF367">
            <v>-6</v>
          </cell>
          <cell r="BG367">
            <v>45712</v>
          </cell>
          <cell r="BH367">
            <v>45729</v>
          </cell>
          <cell r="BI367">
            <v>45741</v>
          </cell>
        </row>
        <row r="368">
          <cell r="E368" t="str">
            <v>X25010173661</v>
          </cell>
          <cell r="F368" t="str">
            <v>MJ RIAN P ROM</v>
          </cell>
          <cell r="G368" t="str">
            <v>SAN PEDRO, CARMENCITA VILL, LAS PINAS CITY</v>
          </cell>
          <cell r="H368" t="str">
            <v>LAS PIÑAS CITY</v>
          </cell>
          <cell r="I368" t="str">
            <v>PARAÑAQUE</v>
          </cell>
          <cell r="J368"/>
          <cell r="K368"/>
          <cell r="L368" t="str">
            <v>ECOM</v>
          </cell>
          <cell r="M368" t="str">
            <v>FCOMP</v>
          </cell>
          <cell r="N368" t="str">
            <v>Ronilo Gange Jr.</v>
          </cell>
          <cell r="O368">
            <v>4.32</v>
          </cell>
          <cell r="P368">
            <v>4.32</v>
          </cell>
          <cell r="Q368">
            <v>1.5</v>
          </cell>
          <cell r="R368" t="str">
            <v>NEW</v>
          </cell>
          <cell r="S368">
            <v>25562.85</v>
          </cell>
          <cell r="T368">
            <v>3478.78</v>
          </cell>
          <cell r="U368"/>
          <cell r="V368">
            <v>0</v>
          </cell>
          <cell r="W368">
            <v>45685.712500000001</v>
          </cell>
          <cell r="X368">
            <v>45691</v>
          </cell>
          <cell r="Y368">
            <v>45688</v>
          </cell>
          <cell r="Z368"/>
          <cell r="AA368">
            <v>45712</v>
          </cell>
          <cell r="AB368"/>
          <cell r="AC368">
            <v>26.287499999998545</v>
          </cell>
          <cell r="AD368">
            <v>21</v>
          </cell>
          <cell r="AE368">
            <v>-45712</v>
          </cell>
          <cell r="AF368">
            <v>45704.486693548388</v>
          </cell>
          <cell r="AG368">
            <v>45713.293145161289</v>
          </cell>
          <cell r="AH368">
            <v>45735.712500000001</v>
          </cell>
          <cell r="AI368">
            <v>0.90545833333328307</v>
          </cell>
          <cell r="AJ368">
            <v>-761.86666666666667</v>
          </cell>
          <cell r="AK368">
            <v>20</v>
          </cell>
          <cell r="AL368">
            <v>36</v>
          </cell>
          <cell r="AM368">
            <v>21.774193548387096</v>
          </cell>
          <cell r="AN368">
            <v>27.58064516129032</v>
          </cell>
          <cell r="AO368">
            <v>18.774193548387096</v>
          </cell>
          <cell r="AP368">
            <v>60</v>
          </cell>
          <cell r="AQ368">
            <v>57</v>
          </cell>
          <cell r="AR368">
            <v>52</v>
          </cell>
          <cell r="AS368">
            <v>45772</v>
          </cell>
          <cell r="AT368">
            <v>172</v>
          </cell>
          <cell r="AU368"/>
          <cell r="AV368"/>
          <cell r="AW368"/>
          <cell r="AX368"/>
          <cell r="AY368"/>
          <cell r="AZ368"/>
          <cell r="BA368"/>
          <cell r="BB368"/>
          <cell r="BC368" t="str">
            <v>FOR AUDIT</v>
          </cell>
          <cell r="BD368"/>
          <cell r="BE368">
            <v>45727</v>
          </cell>
          <cell r="BF368">
            <v>-20</v>
          </cell>
          <cell r="BG368">
            <v>45772</v>
          </cell>
          <cell r="BH368">
            <v>45707</v>
          </cell>
          <cell r="BI368"/>
        </row>
        <row r="369">
          <cell r="E369" t="str">
            <v>X24072855187</v>
          </cell>
          <cell r="F369" t="str">
            <v>MANUEL SARIANA BOLON</v>
          </cell>
          <cell r="G369" t="str">
            <v>A. ROLDAN, PUROK 2A, TAGUIG CITY</v>
          </cell>
          <cell r="H369" t="str">
            <v>TAGUIG CITY</v>
          </cell>
          <cell r="I369" t="str">
            <v>PARAÑAQUE</v>
          </cell>
          <cell r="J369"/>
          <cell r="K369"/>
          <cell r="L369" t="str">
            <v>VJC</v>
          </cell>
          <cell r="M369" t="str">
            <v>FCOMP</v>
          </cell>
          <cell r="N369" t="str">
            <v>Jenneth Madrid</v>
          </cell>
          <cell r="O369">
            <v>54.011680000000013</v>
          </cell>
          <cell r="P369">
            <v>31.58</v>
          </cell>
          <cell r="Q369">
            <v>7.5</v>
          </cell>
          <cell r="R369" t="str">
            <v>NEW</v>
          </cell>
          <cell r="S369">
            <v>32522.29</v>
          </cell>
          <cell r="T369">
            <v>202490.13</v>
          </cell>
          <cell r="U369"/>
          <cell r="V369">
            <v>0</v>
          </cell>
          <cell r="W369">
            <v>45687.899305555555</v>
          </cell>
          <cell r="X369">
            <v>45694.336111111108</v>
          </cell>
          <cell r="Y369">
            <v>45692</v>
          </cell>
          <cell r="Z369">
            <v>45819</v>
          </cell>
          <cell r="AA369">
            <v>45819</v>
          </cell>
          <cell r="AB369"/>
          <cell r="AC369">
            <v>131.10069444444525</v>
          </cell>
          <cell r="AD369">
            <v>124.66388888889196</v>
          </cell>
          <cell r="AE369">
            <v>-45819</v>
          </cell>
          <cell r="AF369">
            <v>45706.673499103941</v>
          </cell>
          <cell r="AG369">
            <v>45715.479950716843</v>
          </cell>
          <cell r="AH369">
            <v>45737.899305555555</v>
          </cell>
          <cell r="AI369">
            <v>4.5156905864197805</v>
          </cell>
          <cell r="AJ369">
            <v>-763.65</v>
          </cell>
          <cell r="AK369">
            <v>20</v>
          </cell>
          <cell r="AL369">
            <v>36</v>
          </cell>
          <cell r="AM369">
            <v>21.774193548387096</v>
          </cell>
          <cell r="AN369">
            <v>27.58064516129032</v>
          </cell>
          <cell r="AO369">
            <v>18.774193548387096</v>
          </cell>
          <cell r="AP369">
            <v>60</v>
          </cell>
          <cell r="AQ369">
            <v>57</v>
          </cell>
          <cell r="AR369">
            <v>52</v>
          </cell>
          <cell r="AS369">
            <v>45879</v>
          </cell>
          <cell r="AT369">
            <v>65</v>
          </cell>
          <cell r="AU369" t="str">
            <v>With major design modifications</v>
          </cell>
          <cell r="AV369" t="str">
            <v>Y</v>
          </cell>
          <cell r="AW369" t="str">
            <v>Y</v>
          </cell>
          <cell r="AX369"/>
          <cell r="AY369"/>
          <cell r="AZ369">
            <v>45806</v>
          </cell>
          <cell r="BA369">
            <v>13</v>
          </cell>
          <cell r="BB369">
            <v>45819</v>
          </cell>
          <cell r="BC369" t="str">
            <v>FOR AUDIT</v>
          </cell>
          <cell r="BD369"/>
          <cell r="BE369">
            <v>45834</v>
          </cell>
          <cell r="BF369">
            <v>22</v>
          </cell>
          <cell r="BG369">
            <v>45819</v>
          </cell>
          <cell r="BH369">
            <v>45856</v>
          </cell>
          <cell r="BI369"/>
        </row>
        <row r="370">
          <cell r="E370" t="str">
            <v>X24093683073</v>
          </cell>
          <cell r="F370" t="str">
            <v>ELECTRO-SYSTEMS INDUSTRIES CORPORATION</v>
          </cell>
          <cell r="G370" t="str">
            <v>BAES, PERPETUAL VILLAGE, TAGUIG CITY</v>
          </cell>
          <cell r="H370" t="str">
            <v>TAGUIG CITY</v>
          </cell>
          <cell r="I370" t="str">
            <v>PARAÑAQUE</v>
          </cell>
          <cell r="J370"/>
          <cell r="K370"/>
          <cell r="L370" t="str">
            <v>VJC</v>
          </cell>
          <cell r="M370" t="str">
            <v>FCOMP</v>
          </cell>
          <cell r="N370" t="str">
            <v>Jenneth Madrid</v>
          </cell>
          <cell r="O370">
            <v>214.8948</v>
          </cell>
          <cell r="P370">
            <v>257.27999999999997</v>
          </cell>
          <cell r="Q370">
            <v>42</v>
          </cell>
          <cell r="R370" t="str">
            <v>MODIFICATION</v>
          </cell>
          <cell r="S370">
            <v>589728.55000000005</v>
          </cell>
          <cell r="T370">
            <v>173057.12</v>
          </cell>
          <cell r="U370">
            <v>96239.21</v>
          </cell>
          <cell r="V370">
            <v>0.55611239803366663</v>
          </cell>
          <cell r="W370">
            <v>45688</v>
          </cell>
          <cell r="X370">
            <v>45693.342361111114</v>
          </cell>
          <cell r="Y370">
            <v>45692</v>
          </cell>
          <cell r="Z370"/>
          <cell r="AA370">
            <v>45715</v>
          </cell>
          <cell r="AB370"/>
          <cell r="AC370">
            <v>27</v>
          </cell>
          <cell r="AD370">
            <v>21.65763888888614</v>
          </cell>
          <cell r="AE370">
            <v>-45715</v>
          </cell>
          <cell r="AF370">
            <v>45709.868421052633</v>
          </cell>
          <cell r="AG370">
            <v>45719.5</v>
          </cell>
          <cell r="AH370">
            <v>45738</v>
          </cell>
          <cell r="AI370">
            <v>0.81428571428571417</v>
          </cell>
          <cell r="AJ370">
            <v>-761.91666666666663</v>
          </cell>
          <cell r="AK370">
            <v>28</v>
          </cell>
          <cell r="AL370">
            <v>36</v>
          </cell>
          <cell r="AM370">
            <v>24.868421052631579</v>
          </cell>
          <cell r="AN370">
            <v>31.499999999999996</v>
          </cell>
          <cell r="AO370">
            <v>21.868421052631579</v>
          </cell>
          <cell r="AP370">
            <v>60</v>
          </cell>
          <cell r="AQ370">
            <v>57</v>
          </cell>
          <cell r="AR370">
            <v>52</v>
          </cell>
          <cell r="AS370">
            <v>45775</v>
          </cell>
          <cell r="AT370">
            <v>169</v>
          </cell>
          <cell r="AU370"/>
          <cell r="AV370"/>
          <cell r="AW370"/>
          <cell r="AX370"/>
          <cell r="AY370"/>
          <cell r="AZ370"/>
          <cell r="BA370"/>
          <cell r="BB370"/>
          <cell r="BC370" t="str">
            <v>ON GOING MAT RETURN</v>
          </cell>
          <cell r="BD370" t="str">
            <v>PARTIALLY BILLED</v>
          </cell>
          <cell r="BE370">
            <v>45730</v>
          </cell>
          <cell r="BF370">
            <v>38</v>
          </cell>
          <cell r="BG370">
            <v>45715</v>
          </cell>
          <cell r="BH370">
            <v>45768</v>
          </cell>
          <cell r="BI370">
            <v>45839</v>
          </cell>
        </row>
        <row r="371">
          <cell r="E371" t="str">
            <v>X24103965259</v>
          </cell>
          <cell r="F371" t="str">
            <v>TEVERE AVANDY HOLDINGS INC.</v>
          </cell>
          <cell r="G371" t="str">
            <v>AGUIRRE, BF HOMES, PARANAQUE</v>
          </cell>
          <cell r="H371" t="str">
            <v>TAGUIG CITY</v>
          </cell>
          <cell r="I371" t="str">
            <v>PARAÑAQUE</v>
          </cell>
          <cell r="J371"/>
          <cell r="K371"/>
          <cell r="L371" t="str">
            <v>C2</v>
          </cell>
          <cell r="M371" t="str">
            <v>TECO</v>
          </cell>
          <cell r="N371" t="str">
            <v>Ian Patrick Perez</v>
          </cell>
          <cell r="O371">
            <v>27.26</v>
          </cell>
          <cell r="P371">
            <v>27.26</v>
          </cell>
          <cell r="Q371">
            <v>57</v>
          </cell>
          <cell r="R371" t="str">
            <v>NEW</v>
          </cell>
          <cell r="S371">
            <v>242559.2</v>
          </cell>
          <cell r="T371">
            <v>33951.279999999999</v>
          </cell>
          <cell r="U371"/>
          <cell r="V371">
            <v>0</v>
          </cell>
          <cell r="W371">
            <v>45688</v>
          </cell>
          <cell r="X371">
            <v>45693.511805555558</v>
          </cell>
          <cell r="Y371" t="str">
            <v>N/A</v>
          </cell>
          <cell r="Z371"/>
          <cell r="AA371">
            <v>45699</v>
          </cell>
          <cell r="AB371">
            <v>45839.517361111109</v>
          </cell>
          <cell r="AC371">
            <v>11</v>
          </cell>
          <cell r="AD371">
            <v>5.4881944444423425</v>
          </cell>
          <cell r="AE371">
            <v>140.51736111110949</v>
          </cell>
          <cell r="AF371">
            <v>45706.074380165286</v>
          </cell>
          <cell r="AG371">
            <v>45714.694214876035</v>
          </cell>
          <cell r="AH371">
            <v>45738</v>
          </cell>
          <cell r="AI371">
            <v>0.39147058823529413</v>
          </cell>
          <cell r="AJ371">
            <v>2.3419560185184918</v>
          </cell>
          <cell r="AK371">
            <v>20</v>
          </cell>
          <cell r="AL371">
            <v>34</v>
          </cell>
          <cell r="AM371">
            <v>21.074380165289259</v>
          </cell>
          <cell r="AN371">
            <v>26.694214876033058</v>
          </cell>
          <cell r="AO371">
            <v>18.074380165289259</v>
          </cell>
          <cell r="AP371">
            <v>60</v>
          </cell>
          <cell r="AQ371">
            <v>57</v>
          </cell>
          <cell r="AR371">
            <v>52</v>
          </cell>
          <cell r="AS371">
            <v>45759</v>
          </cell>
          <cell r="AT371">
            <v>185</v>
          </cell>
          <cell r="AU371"/>
          <cell r="AV371"/>
          <cell r="AW371"/>
          <cell r="AX371"/>
          <cell r="AY371"/>
          <cell r="AZ371"/>
          <cell r="BA371"/>
          <cell r="BB371"/>
          <cell r="BC371" t="str">
            <v>PAID</v>
          </cell>
          <cell r="BD371"/>
          <cell r="BE371">
            <v>45714</v>
          </cell>
          <cell r="BF371" t="e">
            <v>#VALUE!</v>
          </cell>
          <cell r="BG371"/>
          <cell r="BH371"/>
          <cell r="BI371"/>
        </row>
        <row r="372">
          <cell r="E372" t="str">
            <v>X24114657334</v>
          </cell>
          <cell r="F372" t="str">
            <v>BUENA MONTES BASCUGUIN</v>
          </cell>
          <cell r="G372" t="str">
            <v>BLOCK 18 , KALAYAAN VILL/BALAGBAG, PASAY CITY</v>
          </cell>
          <cell r="H372" t="str">
            <v>PASAY CITY</v>
          </cell>
          <cell r="I372" t="str">
            <v>PARAÑAQUE</v>
          </cell>
          <cell r="J372"/>
          <cell r="K372"/>
          <cell r="L372" t="str">
            <v>C2</v>
          </cell>
          <cell r="M372" t="str">
            <v>CLOSE</v>
          </cell>
          <cell r="N372" t="str">
            <v>Ian Patrick Perez</v>
          </cell>
          <cell r="O372">
            <v>5.78</v>
          </cell>
          <cell r="P372">
            <v>6.41</v>
          </cell>
          <cell r="Q372">
            <v>15</v>
          </cell>
          <cell r="R372" t="str">
            <v>NEW</v>
          </cell>
          <cell r="S372">
            <v>23600.21</v>
          </cell>
          <cell r="T372">
            <v>15220.48</v>
          </cell>
          <cell r="U372"/>
          <cell r="V372">
            <v>0</v>
          </cell>
          <cell r="W372">
            <v>45688</v>
          </cell>
          <cell r="X372">
            <v>45694.324305555558</v>
          </cell>
          <cell r="Y372" t="str">
            <v>N/A</v>
          </cell>
          <cell r="Z372"/>
          <cell r="AA372">
            <v>45698</v>
          </cell>
          <cell r="AB372">
            <v>45761</v>
          </cell>
          <cell r="AC372">
            <v>10</v>
          </cell>
          <cell r="AD372">
            <v>3.6756944444423425</v>
          </cell>
          <cell r="AE372">
            <v>63</v>
          </cell>
          <cell r="AF372">
            <v>45706.774193548386</v>
          </cell>
          <cell r="AG372">
            <v>45715.580645161288</v>
          </cell>
          <cell r="AH372">
            <v>45738</v>
          </cell>
          <cell r="AI372">
            <v>0.34444444444444444</v>
          </cell>
          <cell r="AJ372">
            <v>1.05</v>
          </cell>
          <cell r="AK372">
            <v>20</v>
          </cell>
          <cell r="AL372">
            <v>36</v>
          </cell>
          <cell r="AM372">
            <v>21.774193548387096</v>
          </cell>
          <cell r="AN372">
            <v>27.58064516129032</v>
          </cell>
          <cell r="AO372">
            <v>18.774193548387096</v>
          </cell>
          <cell r="AP372">
            <v>60</v>
          </cell>
          <cell r="AQ372">
            <v>57</v>
          </cell>
          <cell r="AR372">
            <v>52</v>
          </cell>
          <cell r="AS372">
            <v>45758</v>
          </cell>
          <cell r="AT372">
            <v>186</v>
          </cell>
          <cell r="AU372"/>
          <cell r="AV372"/>
          <cell r="AW372"/>
          <cell r="AX372"/>
          <cell r="AY372"/>
          <cell r="AZ372"/>
          <cell r="BA372"/>
          <cell r="BB372"/>
          <cell r="BC372" t="str">
            <v>FOR AUDIT</v>
          </cell>
          <cell r="BD372"/>
          <cell r="BE372">
            <v>45713</v>
          </cell>
          <cell r="BF372" t="e">
            <v>#VALUE!</v>
          </cell>
          <cell r="BG372"/>
          <cell r="BH372"/>
          <cell r="BI372"/>
        </row>
        <row r="373">
          <cell r="E373" t="str">
            <v>X24103906706</v>
          </cell>
          <cell r="F373" t="str">
            <v>DAWN ISOBEL YU AQUINO</v>
          </cell>
          <cell r="G373" t="str">
            <v>BATANGAS EAST, AYALA-ALABANG VILL, MUNTINLUPA</v>
          </cell>
          <cell r="H373" t="str">
            <v>MUNTINLUPA CITY</v>
          </cell>
          <cell r="I373" t="str">
            <v>PARAÑAQUE</v>
          </cell>
          <cell r="J373"/>
          <cell r="K373"/>
          <cell r="L373" t="str">
            <v>AVECO</v>
          </cell>
          <cell r="M373" t="str">
            <v>SCHED</v>
          </cell>
          <cell r="N373" t="str">
            <v>Ronilo Gange Jr.</v>
          </cell>
          <cell r="O373">
            <v>71.243799999999993</v>
          </cell>
          <cell r="P373">
            <v>173.94</v>
          </cell>
          <cell r="Q373">
            <v>89</v>
          </cell>
          <cell r="R373" t="str">
            <v>NEW</v>
          </cell>
          <cell r="S373">
            <v>477133.36</v>
          </cell>
          <cell r="T373">
            <v>81814.33</v>
          </cell>
          <cell r="U373"/>
          <cell r="V373">
            <v>0</v>
          </cell>
          <cell r="W373">
            <v>45691</v>
          </cell>
          <cell r="X373">
            <v>45695.634027777778</v>
          </cell>
          <cell r="Y373">
            <v>45692</v>
          </cell>
          <cell r="Z373"/>
          <cell r="AA373"/>
          <cell r="AB373"/>
          <cell r="AC373">
            <v>-45691</v>
          </cell>
          <cell r="AD373">
            <v>-45695.634027777778</v>
          </cell>
          <cell r="AE373">
            <v>0</v>
          </cell>
          <cell r="AF373">
            <v>45711.345070422532</v>
          </cell>
          <cell r="AG373">
            <v>45720.570422535209</v>
          </cell>
          <cell r="AH373">
            <v>45741</v>
          </cell>
          <cell r="AI373">
            <v>-1467.9009049773754</v>
          </cell>
          <cell r="AJ373">
            <v>0</v>
          </cell>
          <cell r="AK373">
            <v>26</v>
          </cell>
          <cell r="AL373">
            <v>34</v>
          </cell>
          <cell r="AM373">
            <v>23.345070422535212</v>
          </cell>
          <cell r="AN373">
            <v>29.570422535211268</v>
          </cell>
          <cell r="AO373">
            <v>20.345070422535212</v>
          </cell>
          <cell r="AP373">
            <v>60</v>
          </cell>
          <cell r="AQ373">
            <v>57</v>
          </cell>
          <cell r="AR373">
            <v>52</v>
          </cell>
          <cell r="AS373">
            <v>60</v>
          </cell>
          <cell r="AT373">
            <v>45884</v>
          </cell>
          <cell r="AU373"/>
          <cell r="AV373"/>
          <cell r="AW373"/>
          <cell r="AX373"/>
          <cell r="AY373"/>
          <cell r="AZ373"/>
          <cell r="BA373"/>
          <cell r="BB373"/>
          <cell r="BC373"/>
          <cell r="BD373"/>
          <cell r="BE373">
            <v>15</v>
          </cell>
          <cell r="BF373">
            <v>0</v>
          </cell>
          <cell r="BG373"/>
          <cell r="BH373"/>
          <cell r="BI373"/>
        </row>
        <row r="374">
          <cell r="E374" t="str">
            <v>X25010134670</v>
          </cell>
          <cell r="F374" t="str">
            <v>C N C CONSTRUCTION &amp; DEV'T. CORPORATION</v>
          </cell>
          <cell r="G374" t="str">
            <v>BANNER, 4TH ESTATE SUBD, PARANAQUE</v>
          </cell>
          <cell r="H374" t="str">
            <v>PARAÑAQUE CITY</v>
          </cell>
          <cell r="I374" t="str">
            <v>PARAÑAQUE</v>
          </cell>
          <cell r="J374"/>
          <cell r="K374"/>
          <cell r="L374" t="str">
            <v>CHALLENGER</v>
          </cell>
          <cell r="M374" t="str">
            <v>FCOMP</v>
          </cell>
          <cell r="N374" t="str">
            <v>Isan Carlo Lazaro</v>
          </cell>
          <cell r="O374">
            <v>7.16</v>
          </cell>
          <cell r="P374">
            <v>7.4</v>
          </cell>
          <cell r="Q374" t="str">
            <v xml:space="preserve"> -   </v>
          </cell>
          <cell r="R374" t="str">
            <v>TERMINATION</v>
          </cell>
          <cell r="S374">
            <v>17205.11</v>
          </cell>
          <cell r="T374">
            <v>6358.25</v>
          </cell>
          <cell r="U374"/>
          <cell r="V374">
            <v>0</v>
          </cell>
          <cell r="W374">
            <v>45691</v>
          </cell>
          <cell r="X374">
            <v>45694.327777777777</v>
          </cell>
          <cell r="Y374"/>
          <cell r="Z374"/>
          <cell r="AA374">
            <v>45721</v>
          </cell>
          <cell r="AB374"/>
          <cell r="AC374">
            <v>30</v>
          </cell>
          <cell r="AD374">
            <v>26.672222222223354</v>
          </cell>
          <cell r="AE374">
            <v>-45721</v>
          </cell>
          <cell r="AF374">
            <v>45703</v>
          </cell>
          <cell r="AG374">
            <v>45710</v>
          </cell>
          <cell r="AH374">
            <v>45741</v>
          </cell>
          <cell r="AI374">
            <v>1.4999999999999998</v>
          </cell>
          <cell r="AJ374">
            <v>-762.01666666666665</v>
          </cell>
          <cell r="AK374">
            <v>20</v>
          </cell>
          <cell r="AL374">
            <v>20</v>
          </cell>
          <cell r="AM374">
            <v>15.000000000000002</v>
          </cell>
          <cell r="AN374">
            <v>19</v>
          </cell>
          <cell r="AO374">
            <v>12.000000000000002</v>
          </cell>
          <cell r="AP374">
            <v>60</v>
          </cell>
          <cell r="AQ374">
            <v>57</v>
          </cell>
          <cell r="AR374">
            <v>52</v>
          </cell>
          <cell r="AS374">
            <v>45781</v>
          </cell>
          <cell r="AT374">
            <v>163</v>
          </cell>
          <cell r="AU374"/>
          <cell r="AV374"/>
          <cell r="AW374"/>
          <cell r="AX374"/>
          <cell r="AY374"/>
          <cell r="AZ374"/>
          <cell r="BA374"/>
          <cell r="BB374"/>
          <cell r="BC374" t="str">
            <v>FOR AUDIT</v>
          </cell>
          <cell r="BD374" t="str">
            <v>Conj.  X25010059547</v>
          </cell>
          <cell r="BE374">
            <v>45736</v>
          </cell>
          <cell r="BF374">
            <v>22</v>
          </cell>
          <cell r="BG374">
            <v>45721</v>
          </cell>
          <cell r="BH374">
            <v>45758</v>
          </cell>
          <cell r="BI374"/>
        </row>
        <row r="375">
          <cell r="E375" t="str">
            <v>X24051849062</v>
          </cell>
          <cell r="F375" t="str">
            <v>DITO TELECOMMUNITY CORPORATION</v>
          </cell>
          <cell r="G375" t="str">
            <v>BETTER LIVING SUBD, PARANAQUE</v>
          </cell>
          <cell r="H375" t="str">
            <v>PARAÑAQUE CITY</v>
          </cell>
          <cell r="I375" t="str">
            <v>PARAÑAQUE</v>
          </cell>
          <cell r="J375" t="str">
            <v>for survey</v>
          </cell>
          <cell r="K375"/>
          <cell r="L375" t="str">
            <v>POWERHOUSE</v>
          </cell>
          <cell r="M375" t="str">
            <v>FCOMP</v>
          </cell>
          <cell r="N375" t="str">
            <v>Jenneth Madrid</v>
          </cell>
          <cell r="O375">
            <v>37.616099999999996</v>
          </cell>
          <cell r="P375">
            <v>46.96</v>
          </cell>
          <cell r="Q375">
            <v>22</v>
          </cell>
          <cell r="R375" t="str">
            <v>NEW</v>
          </cell>
          <cell r="S375">
            <v>808167.06</v>
          </cell>
          <cell r="T375">
            <v>40352.42</v>
          </cell>
          <cell r="U375"/>
          <cell r="V375">
            <v>0</v>
          </cell>
          <cell r="W375">
            <v>45692</v>
          </cell>
          <cell r="X375">
            <v>45700.410416666666</v>
          </cell>
          <cell r="Y375">
            <v>45698</v>
          </cell>
          <cell r="Z375"/>
          <cell r="AA375">
            <v>45805.611805555556</v>
          </cell>
          <cell r="AB375"/>
          <cell r="AC375">
            <v>113.6118055555562</v>
          </cell>
          <cell r="AD375">
            <v>105.20138888889051</v>
          </cell>
          <cell r="AE375">
            <v>-45805.611805555556</v>
          </cell>
          <cell r="AF375">
            <v>45710.774193548386</v>
          </cell>
          <cell r="AG375">
            <v>45719.580645161288</v>
          </cell>
          <cell r="AH375">
            <v>45742</v>
          </cell>
          <cell r="AI375">
            <v>3.9132955246913799</v>
          </cell>
          <cell r="AJ375">
            <v>-763.42686342592594</v>
          </cell>
          <cell r="AK375">
            <v>20</v>
          </cell>
          <cell r="AL375">
            <v>36</v>
          </cell>
          <cell r="AM375">
            <v>21.774193548387096</v>
          </cell>
          <cell r="AN375">
            <v>27.58064516129032</v>
          </cell>
          <cell r="AO375">
            <v>18.774193548387096</v>
          </cell>
          <cell r="AP375">
            <v>60</v>
          </cell>
          <cell r="AQ375">
            <v>57</v>
          </cell>
          <cell r="AR375">
            <v>52</v>
          </cell>
          <cell r="AS375">
            <v>45865.611805555556</v>
          </cell>
          <cell r="AT375">
            <v>78.388194444443798</v>
          </cell>
          <cell r="AU375"/>
          <cell r="AV375"/>
          <cell r="AW375"/>
          <cell r="AX375"/>
          <cell r="AY375"/>
          <cell r="AZ375"/>
          <cell r="BA375"/>
          <cell r="BB375"/>
          <cell r="BC375" t="str">
            <v>NO COC</v>
          </cell>
          <cell r="BD375"/>
          <cell r="BE375">
            <v>45820.611805555556</v>
          </cell>
          <cell r="BF375" t="e">
            <v>#VALUE!</v>
          </cell>
          <cell r="BG375"/>
          <cell r="BH375"/>
          <cell r="BI375"/>
        </row>
        <row r="376">
          <cell r="E376" t="str">
            <v>X24072866458</v>
          </cell>
          <cell r="F376" t="str">
            <v>DITO TELECOMMUNITY CORPORATION</v>
          </cell>
          <cell r="G376" t="str">
            <v>CHAMPACA, STO. NINO, TAGUIG CITY</v>
          </cell>
          <cell r="H376" t="str">
            <v>TAGUIG CITY</v>
          </cell>
          <cell r="I376" t="str">
            <v>PARAÑAQUE</v>
          </cell>
          <cell r="J376" t="str">
            <v>for survey</v>
          </cell>
          <cell r="K376"/>
          <cell r="L376" t="str">
            <v>VJC</v>
          </cell>
          <cell r="M376" t="str">
            <v>SCHED</v>
          </cell>
          <cell r="N376" t="str">
            <v>Jenneth Madrid</v>
          </cell>
          <cell r="O376">
            <v>57.99</v>
          </cell>
          <cell r="P376">
            <v>963.39</v>
          </cell>
          <cell r="Q376">
            <v>31</v>
          </cell>
          <cell r="R376" t="str">
            <v>NEW</v>
          </cell>
          <cell r="S376">
            <v>1025199.32</v>
          </cell>
          <cell r="T376">
            <v>37538.230000000003</v>
          </cell>
          <cell r="U376"/>
          <cell r="V376">
            <v>0</v>
          </cell>
          <cell r="W376">
            <v>45845.42291666667</v>
          </cell>
          <cell r="X376">
            <v>45849.304861111108</v>
          </cell>
          <cell r="Y376">
            <v>45698</v>
          </cell>
          <cell r="Z376"/>
          <cell r="AA376"/>
          <cell r="AB376"/>
          <cell r="AC376">
            <v>-45845.42291666667</v>
          </cell>
          <cell r="AD376">
            <v>-45849.304861111108</v>
          </cell>
          <cell r="AE376">
            <v>0</v>
          </cell>
          <cell r="AF376">
            <v>45870.25796821306</v>
          </cell>
          <cell r="AG376">
            <v>45880.680648625435</v>
          </cell>
          <cell r="AH376">
            <v>45895.42291666667</v>
          </cell>
          <cell r="AI376">
            <v>-1235.2794508101852</v>
          </cell>
          <cell r="AJ376">
            <v>0</v>
          </cell>
          <cell r="AK376">
            <v>40</v>
          </cell>
          <cell r="AL376">
            <v>36</v>
          </cell>
          <cell r="AM376">
            <v>27.835051546391753</v>
          </cell>
          <cell r="AN376">
            <v>35.257731958762882</v>
          </cell>
          <cell r="AO376">
            <v>24.835051546391753</v>
          </cell>
          <cell r="AP376">
            <v>60</v>
          </cell>
          <cell r="AQ376">
            <v>57</v>
          </cell>
          <cell r="AR376">
            <v>52</v>
          </cell>
          <cell r="AS376">
            <v>60</v>
          </cell>
          <cell r="AT376">
            <v>45884</v>
          </cell>
          <cell r="AU376" t="str">
            <v>With pole / drainage / digging / manhole / pole attachment issue</v>
          </cell>
          <cell r="AV376" t="str">
            <v>Y</v>
          </cell>
          <cell r="AW376" t="str">
            <v>Y</v>
          </cell>
          <cell r="AX376"/>
          <cell r="AY376"/>
          <cell r="AZ376">
            <v>45707</v>
          </cell>
          <cell r="BA376">
            <v>138</v>
          </cell>
          <cell r="BB376">
            <v>45845</v>
          </cell>
          <cell r="BC376"/>
          <cell r="BD376"/>
          <cell r="BE376">
            <v>15</v>
          </cell>
          <cell r="BF376">
            <v>0</v>
          </cell>
          <cell r="BG376"/>
          <cell r="BH376"/>
          <cell r="BI376"/>
        </row>
        <row r="377">
          <cell r="E377" t="str">
            <v>X24072535895</v>
          </cell>
          <cell r="F377" t="str">
            <v>DITO TELECOMMUNITY CORPORATION</v>
          </cell>
          <cell r="G377" t="str">
            <v>SINIGUELAS, ZONE 1, TAGUIG CITY</v>
          </cell>
          <cell r="H377" t="str">
            <v>TAGUIG CITY</v>
          </cell>
          <cell r="I377" t="str">
            <v>PARAÑAQUE</v>
          </cell>
          <cell r="J377" t="str">
            <v>With new design released</v>
          </cell>
          <cell r="K377" t="str">
            <v>W/ ISSUE</v>
          </cell>
          <cell r="L377" t="str">
            <v>CHALLENGER</v>
          </cell>
          <cell r="M377" t="str">
            <v>SCHED</v>
          </cell>
          <cell r="N377" t="str">
            <v>Isan Carlo Lazaro</v>
          </cell>
          <cell r="O377">
            <v>49.433199999999999</v>
          </cell>
          <cell r="P377">
            <v>81.7</v>
          </cell>
          <cell r="Q377">
            <v>22</v>
          </cell>
          <cell r="R377" t="str">
            <v>NEW</v>
          </cell>
          <cell r="S377">
            <v>306884.92</v>
          </cell>
          <cell r="T377">
            <v>49458.75</v>
          </cell>
          <cell r="U377"/>
          <cell r="V377">
            <v>0</v>
          </cell>
          <cell r="W377">
            <v>45692.585416666669</v>
          </cell>
          <cell r="X377">
            <v>45700.412499999999</v>
          </cell>
          <cell r="Y377">
            <v>45698</v>
          </cell>
          <cell r="Z377"/>
          <cell r="AA377"/>
          <cell r="AB377"/>
          <cell r="AC377">
            <v>-45692.585416666669</v>
          </cell>
          <cell r="AD377">
            <v>-45700.412499999999</v>
          </cell>
          <cell r="AE377">
            <v>0</v>
          </cell>
          <cell r="AF377">
            <v>45712.670918525408</v>
          </cell>
          <cell r="AG377">
            <v>45721.827052354398</v>
          </cell>
          <cell r="AH377">
            <v>45742.585416666669</v>
          </cell>
          <cell r="AI377">
            <v>-1484.4571832226247</v>
          </cell>
          <cell r="AJ377">
            <v>0</v>
          </cell>
          <cell r="AK377">
            <v>23</v>
          </cell>
          <cell r="AL377">
            <v>36</v>
          </cell>
          <cell r="AM377">
            <v>23.085501858736059</v>
          </cell>
          <cell r="AN377">
            <v>29.241635687732341</v>
          </cell>
          <cell r="AO377">
            <v>20.085501858736059</v>
          </cell>
          <cell r="AP377">
            <v>60</v>
          </cell>
          <cell r="AQ377">
            <v>57</v>
          </cell>
          <cell r="AR377">
            <v>52</v>
          </cell>
          <cell r="AS377">
            <v>60</v>
          </cell>
          <cell r="AT377">
            <v>45884</v>
          </cell>
          <cell r="AU377" t="str">
            <v>With pole / drainage / digging / manhole / pole attachment issue</v>
          </cell>
          <cell r="AV377" t="str">
            <v>Y</v>
          </cell>
          <cell r="AW377"/>
          <cell r="AX377"/>
          <cell r="AY377"/>
          <cell r="AZ377">
            <v>45793</v>
          </cell>
          <cell r="BA377"/>
          <cell r="BB377"/>
          <cell r="BC377"/>
          <cell r="BD377"/>
          <cell r="BE377">
            <v>15</v>
          </cell>
          <cell r="BF377">
            <v>0</v>
          </cell>
          <cell r="BG377"/>
          <cell r="BH377"/>
          <cell r="BI377"/>
        </row>
        <row r="378">
          <cell r="E378" t="str">
            <v>X24041261990</v>
          </cell>
          <cell r="F378" t="str">
            <v>DITO TELECOMMUNITY CORPORATION</v>
          </cell>
          <cell r="G378" t="str">
            <v>NATIONAL, TUNASAN, MUNTINLUPA</v>
          </cell>
          <cell r="H378" t="str">
            <v>MUNTINLUPA CITY</v>
          </cell>
          <cell r="I378" t="str">
            <v>PARAÑAQUE</v>
          </cell>
          <cell r="J378"/>
          <cell r="K378" t="str">
            <v>W/O ISSUE</v>
          </cell>
          <cell r="L378" t="str">
            <v>CHALLENGER</v>
          </cell>
          <cell r="M378" t="str">
            <v>FCOMP</v>
          </cell>
          <cell r="N378" t="str">
            <v>Isan Carlo Lazaro</v>
          </cell>
          <cell r="O378">
            <v>49.433200000000006</v>
          </cell>
          <cell r="P378">
            <v>78.87</v>
          </cell>
          <cell r="Q378">
            <v>20</v>
          </cell>
          <cell r="R378" t="str">
            <v>NEW</v>
          </cell>
          <cell r="S378">
            <v>346656.97</v>
          </cell>
          <cell r="T378">
            <v>52965.509999999995</v>
          </cell>
          <cell r="U378">
            <v>46902</v>
          </cell>
          <cell r="V378">
            <v>0.88551965231714003</v>
          </cell>
          <cell r="W378">
            <v>45692.642361111109</v>
          </cell>
          <cell r="X378">
            <v>45700.411805555559</v>
          </cell>
          <cell r="Y378">
            <v>45698</v>
          </cell>
          <cell r="Z378"/>
          <cell r="AA378">
            <v>45734</v>
          </cell>
          <cell r="AB378"/>
          <cell r="AC378">
            <v>41.357638888890506</v>
          </cell>
          <cell r="AD378">
            <v>33.588194444440887</v>
          </cell>
          <cell r="AE378">
            <v>-45734</v>
          </cell>
          <cell r="AF378">
            <v>45712.727862969849</v>
          </cell>
          <cell r="AG378">
            <v>45721.883996798839</v>
          </cell>
          <cell r="AH378">
            <v>45742.642361111109</v>
          </cell>
          <cell r="AI378">
            <v>1.3436237754965634</v>
          </cell>
          <cell r="AJ378">
            <v>-762.23333333333335</v>
          </cell>
          <cell r="AK378">
            <v>23</v>
          </cell>
          <cell r="AL378">
            <v>36</v>
          </cell>
          <cell r="AM378">
            <v>23.085501858736059</v>
          </cell>
          <cell r="AN378">
            <v>29.241635687732341</v>
          </cell>
          <cell r="AO378">
            <v>20.085501858736059</v>
          </cell>
          <cell r="AP378">
            <v>60</v>
          </cell>
          <cell r="AQ378">
            <v>57</v>
          </cell>
          <cell r="AR378">
            <v>52</v>
          </cell>
          <cell r="AS378">
            <v>45794</v>
          </cell>
          <cell r="AT378">
            <v>150</v>
          </cell>
          <cell r="AU378"/>
          <cell r="AV378" t="str">
            <v>Y</v>
          </cell>
          <cell r="AW378"/>
          <cell r="AX378"/>
          <cell r="AY378" t="str">
            <v>Y</v>
          </cell>
          <cell r="AZ378">
            <v>45728</v>
          </cell>
          <cell r="BA378">
            <v>6</v>
          </cell>
          <cell r="BB378">
            <v>45734</v>
          </cell>
          <cell r="BC378" t="str">
            <v>FOR AUDIT</v>
          </cell>
          <cell r="BD378" t="str">
            <v>PARTIALLY BILLED</v>
          </cell>
          <cell r="BE378">
            <v>45749</v>
          </cell>
          <cell r="BF378">
            <v>8</v>
          </cell>
          <cell r="BG378">
            <v>45734</v>
          </cell>
          <cell r="BH378">
            <v>45757</v>
          </cell>
          <cell r="BI378"/>
        </row>
        <row r="379">
          <cell r="E379" t="str">
            <v>X24083132605</v>
          </cell>
          <cell r="F379" t="str">
            <v>DITO TELECOMMUNITY CORPORATION</v>
          </cell>
          <cell r="G379" t="str">
            <v>BUENCAMINO, BUENCAMINO, MUNTINLUPA</v>
          </cell>
          <cell r="H379" t="str">
            <v>MUNTINLUPA CITY</v>
          </cell>
          <cell r="I379" t="str">
            <v>PARAÑAQUE</v>
          </cell>
          <cell r="J379" t="str">
            <v>For survey</v>
          </cell>
          <cell r="K379"/>
          <cell r="L379" t="str">
            <v>MAINTENANCE</v>
          </cell>
          <cell r="M379" t="str">
            <v>FCOMP</v>
          </cell>
          <cell r="N379" t="str">
            <v>Isan Carlo Lazaro</v>
          </cell>
          <cell r="O379">
            <v>20.78</v>
          </cell>
          <cell r="P379">
            <v>20.78</v>
          </cell>
          <cell r="Q379">
            <v>31</v>
          </cell>
          <cell r="R379" t="str">
            <v>NEW</v>
          </cell>
          <cell r="S379">
            <v>61546.71</v>
          </cell>
          <cell r="T379">
            <v>37641.08</v>
          </cell>
          <cell r="U379" t="str">
            <v xml:space="preserve"> </v>
          </cell>
          <cell r="V379" t="e">
            <v>#VALUE!</v>
          </cell>
          <cell r="W379">
            <v>45692.65902777778</v>
          </cell>
          <cell r="X379">
            <v>45700.413194444445</v>
          </cell>
          <cell r="Y379">
            <v>45698</v>
          </cell>
          <cell r="Z379"/>
          <cell r="AA379">
            <v>45769</v>
          </cell>
          <cell r="AB379"/>
          <cell r="AC379">
            <v>76.340972222220444</v>
          </cell>
          <cell r="AD379">
            <v>68.586805555554747</v>
          </cell>
          <cell r="AE379">
            <v>-45769</v>
          </cell>
          <cell r="AF379">
            <v>45711.433221326166</v>
          </cell>
          <cell r="AG379">
            <v>45720.239672939068</v>
          </cell>
          <cell r="AH379">
            <v>45742.65902777778</v>
          </cell>
          <cell r="AI379">
            <v>2.6295223765431484</v>
          </cell>
          <cell r="AJ379">
            <v>-762.81666666666672</v>
          </cell>
          <cell r="AK379">
            <v>20</v>
          </cell>
          <cell r="AL379">
            <v>36</v>
          </cell>
          <cell r="AM379">
            <v>21.774193548387096</v>
          </cell>
          <cell r="AN379">
            <v>27.58064516129032</v>
          </cell>
          <cell r="AO379">
            <v>18.774193548387096</v>
          </cell>
          <cell r="AP379">
            <v>60</v>
          </cell>
          <cell r="AQ379">
            <v>57</v>
          </cell>
          <cell r="AR379">
            <v>52</v>
          </cell>
          <cell r="AS379">
            <v>45829</v>
          </cell>
          <cell r="AT379">
            <v>115</v>
          </cell>
          <cell r="AU379"/>
          <cell r="AV379"/>
          <cell r="AW379"/>
          <cell r="AX379"/>
          <cell r="AY379"/>
          <cell r="AZ379"/>
          <cell r="BA379"/>
          <cell r="BB379"/>
          <cell r="BC379" t="str">
            <v>NO COC</v>
          </cell>
          <cell r="BD379"/>
          <cell r="BE379">
            <v>45784</v>
          </cell>
          <cell r="BF379" t="e">
            <v>#VALUE!</v>
          </cell>
          <cell r="BG379"/>
          <cell r="BH379"/>
          <cell r="BI379"/>
        </row>
        <row r="380">
          <cell r="E380" t="str">
            <v>X24093618242</v>
          </cell>
          <cell r="F380" t="str">
            <v>PRIME ACERS HOLDINGS CORPORATION</v>
          </cell>
          <cell r="G380" t="str">
            <v>DIEGO SILANG, AFP OVAI PH 1, TAGUIG CITY</v>
          </cell>
          <cell r="H380" t="str">
            <v>TAGUIG CITY</v>
          </cell>
          <cell r="I380" t="str">
            <v>PARAÑAQUE</v>
          </cell>
          <cell r="J380"/>
          <cell r="K380"/>
          <cell r="L380" t="str">
            <v>VJC</v>
          </cell>
          <cell r="M380" t="str">
            <v>FCOMP</v>
          </cell>
          <cell r="N380" t="str">
            <v>Jenneth Madrid</v>
          </cell>
          <cell r="O380">
            <v>122.57080000000001</v>
          </cell>
          <cell r="P380">
            <v>333.45</v>
          </cell>
          <cell r="Q380">
            <v>263</v>
          </cell>
          <cell r="R380" t="str">
            <v>NEW</v>
          </cell>
          <cell r="S380">
            <v>1097984.1299999999</v>
          </cell>
          <cell r="T380">
            <v>142064.76999999999</v>
          </cell>
          <cell r="U380">
            <v>61066.720000000001</v>
          </cell>
          <cell r="V380">
            <v>0.42985125728215379</v>
          </cell>
          <cell r="W380">
            <v>45693</v>
          </cell>
          <cell r="X380">
            <v>45700.434027777781</v>
          </cell>
          <cell r="Y380">
            <v>45698</v>
          </cell>
          <cell r="Z380">
            <v>45829</v>
          </cell>
          <cell r="AA380">
            <v>45829</v>
          </cell>
          <cell r="AB380"/>
          <cell r="AC380">
            <v>136</v>
          </cell>
          <cell r="AD380">
            <v>128.56597222221899</v>
          </cell>
          <cell r="AE380">
            <v>-45829</v>
          </cell>
          <cell r="AF380">
            <v>45712.5</v>
          </cell>
          <cell r="AG380">
            <v>45721.5</v>
          </cell>
          <cell r="AH380">
            <v>45743</v>
          </cell>
          <cell r="AI380">
            <v>4.5333333333333332</v>
          </cell>
          <cell r="AJ380">
            <v>-763.81666666666672</v>
          </cell>
          <cell r="AK380">
            <v>30</v>
          </cell>
          <cell r="AL380">
            <v>30</v>
          </cell>
          <cell r="AM380">
            <v>22.5</v>
          </cell>
          <cell r="AN380">
            <v>28.5</v>
          </cell>
          <cell r="AO380">
            <v>19.5</v>
          </cell>
          <cell r="AP380">
            <v>60</v>
          </cell>
          <cell r="AQ380">
            <v>57</v>
          </cell>
          <cell r="AR380">
            <v>52</v>
          </cell>
          <cell r="AS380">
            <v>45889</v>
          </cell>
          <cell r="AT380">
            <v>55</v>
          </cell>
          <cell r="AU380" t="str">
            <v>Third party concern (Other than the applicant)</v>
          </cell>
          <cell r="AV380" t="str">
            <v>Y</v>
          </cell>
          <cell r="AW380" t="str">
            <v>Y</v>
          </cell>
          <cell r="AX380"/>
          <cell r="AY380"/>
          <cell r="AZ380">
            <v>45729</v>
          </cell>
          <cell r="BA380">
            <v>99</v>
          </cell>
          <cell r="BB380">
            <v>45828</v>
          </cell>
          <cell r="BC380" t="str">
            <v>FOR AUDIT</v>
          </cell>
          <cell r="BD380"/>
          <cell r="BE380">
            <v>45844</v>
          </cell>
          <cell r="BF380">
            <v>22</v>
          </cell>
          <cell r="BG380">
            <v>45829</v>
          </cell>
          <cell r="BH380">
            <v>45866</v>
          </cell>
          <cell r="BI380"/>
        </row>
        <row r="381">
          <cell r="E381" t="str">
            <v>X25010095532</v>
          </cell>
          <cell r="F381" t="str">
            <v>MINA B. TAPISPISAN</v>
          </cell>
          <cell r="G381" t="str">
            <v>BALLECER, ZONE 4, TAGUIG CITY</v>
          </cell>
          <cell r="H381" t="str">
            <v>TAGUIG CITY</v>
          </cell>
          <cell r="I381" t="str">
            <v>PARAÑAQUE</v>
          </cell>
          <cell r="J381"/>
          <cell r="K381"/>
          <cell r="L381" t="str">
            <v>VJC</v>
          </cell>
          <cell r="M381" t="str">
            <v>FCOMP</v>
          </cell>
          <cell r="N381" t="str">
            <v>Jenneth Madrid</v>
          </cell>
          <cell r="O381">
            <v>2.58</v>
          </cell>
          <cell r="P381">
            <v>4.59</v>
          </cell>
          <cell r="Q381">
            <v>10</v>
          </cell>
          <cell r="R381" t="str">
            <v>NEW</v>
          </cell>
          <cell r="S381">
            <v>21877.86</v>
          </cell>
          <cell r="T381">
            <v>3696.19</v>
          </cell>
          <cell r="U381"/>
          <cell r="V381">
            <v>0</v>
          </cell>
          <cell r="W381">
            <v>45693</v>
          </cell>
          <cell r="X381">
            <v>45700.43472222222</v>
          </cell>
          <cell r="Y381">
            <v>45698</v>
          </cell>
          <cell r="Z381"/>
          <cell r="AA381">
            <v>45713</v>
          </cell>
          <cell r="AB381"/>
          <cell r="AC381">
            <v>20</v>
          </cell>
          <cell r="AD381">
            <v>12.565277777779556</v>
          </cell>
          <cell r="AE381">
            <v>-45713</v>
          </cell>
          <cell r="AF381">
            <v>45711.774193548386</v>
          </cell>
          <cell r="AG381">
            <v>45720.580645161288</v>
          </cell>
          <cell r="AH381">
            <v>45743</v>
          </cell>
          <cell r="AI381">
            <v>0.68888888888888888</v>
          </cell>
          <cell r="AJ381">
            <v>-761.88333333333333</v>
          </cell>
          <cell r="AK381">
            <v>20</v>
          </cell>
          <cell r="AL381">
            <v>36</v>
          </cell>
          <cell r="AM381">
            <v>21.774193548387096</v>
          </cell>
          <cell r="AN381">
            <v>27.58064516129032</v>
          </cell>
          <cell r="AO381">
            <v>18.774193548387096</v>
          </cell>
          <cell r="AP381">
            <v>60</v>
          </cell>
          <cell r="AQ381">
            <v>57</v>
          </cell>
          <cell r="AR381">
            <v>52</v>
          </cell>
          <cell r="AS381">
            <v>45773</v>
          </cell>
          <cell r="AT381">
            <v>171</v>
          </cell>
          <cell r="AU381"/>
          <cell r="AV381"/>
          <cell r="AW381"/>
          <cell r="AX381"/>
          <cell r="AY381"/>
          <cell r="AZ381"/>
          <cell r="BA381"/>
          <cell r="BB381"/>
          <cell r="BC381" t="str">
            <v>FOR AUDIT</v>
          </cell>
          <cell r="BD381"/>
          <cell r="BE381">
            <v>45728</v>
          </cell>
          <cell r="BF381">
            <v>79</v>
          </cell>
          <cell r="BG381">
            <v>45713</v>
          </cell>
          <cell r="BH381">
            <v>45807</v>
          </cell>
          <cell r="BI381"/>
        </row>
        <row r="382">
          <cell r="E382" t="str">
            <v>X24103896457</v>
          </cell>
          <cell r="F382" t="str">
            <v>CITY GOVT OF LAS PIÑAS</v>
          </cell>
          <cell r="G382" t="str">
            <v>DOÑA PILAR AGUIRRE, PILAR VILL, LAS PINAS CITY</v>
          </cell>
          <cell r="H382" t="str">
            <v>LAS PIÑAS CITY</v>
          </cell>
          <cell r="I382" t="str">
            <v>PARAÑAQUE</v>
          </cell>
          <cell r="J382"/>
          <cell r="K382"/>
          <cell r="L382" t="str">
            <v>ECOM</v>
          </cell>
          <cell r="M382" t="str">
            <v>FCOMP</v>
          </cell>
          <cell r="N382" t="str">
            <v>Ronilo Gange Jr.</v>
          </cell>
          <cell r="O382">
            <v>123.4425</v>
          </cell>
          <cell r="P382">
            <v>399.38</v>
          </cell>
          <cell r="Q382">
            <v>339</v>
          </cell>
          <cell r="R382" t="str">
            <v>MODIFICATION</v>
          </cell>
          <cell r="S382">
            <v>1353967.43</v>
          </cell>
          <cell r="T382">
            <v>182994.22</v>
          </cell>
          <cell r="U382">
            <v>84000.89</v>
          </cell>
          <cell r="V382">
            <v>0.45903575533697183</v>
          </cell>
          <cell r="W382">
            <v>45693.551388888889</v>
          </cell>
          <cell r="X382">
            <v>45700.432638888888</v>
          </cell>
          <cell r="Y382">
            <v>45698</v>
          </cell>
          <cell r="Z382"/>
          <cell r="AA382">
            <v>45733.363194444442</v>
          </cell>
          <cell r="AB382"/>
          <cell r="AC382">
            <v>39.811805555553292</v>
          </cell>
          <cell r="AD382">
            <v>32.930555555554747</v>
          </cell>
          <cell r="AE382">
            <v>-45733.363194444442</v>
          </cell>
          <cell r="AF382">
            <v>45711.979960317462</v>
          </cell>
          <cell r="AG382">
            <v>45720.694246031744</v>
          </cell>
          <cell r="AH382">
            <v>45743.551388888889</v>
          </cell>
          <cell r="AI382">
            <v>1.3934131944443651</v>
          </cell>
          <cell r="AJ382">
            <v>-762.2227199074074</v>
          </cell>
          <cell r="AK382">
            <v>30</v>
          </cell>
          <cell r="AL382">
            <v>28</v>
          </cell>
          <cell r="AM382">
            <v>21.428571428571431</v>
          </cell>
          <cell r="AN382">
            <v>27.142857142857146</v>
          </cell>
          <cell r="AO382">
            <v>18.428571428571431</v>
          </cell>
          <cell r="AP382">
            <v>60</v>
          </cell>
          <cell r="AQ382">
            <v>57</v>
          </cell>
          <cell r="AR382">
            <v>52</v>
          </cell>
          <cell r="AS382">
            <v>45793.363194444442</v>
          </cell>
          <cell r="AT382">
            <v>150.63680555555766</v>
          </cell>
          <cell r="AU382"/>
          <cell r="AV382"/>
          <cell r="AW382"/>
          <cell r="AX382"/>
          <cell r="AY382"/>
          <cell r="AZ382"/>
          <cell r="BA382"/>
          <cell r="BB382"/>
          <cell r="BC382" t="str">
            <v>NO COC</v>
          </cell>
          <cell r="BD382" t="str">
            <v>PARTIALLY BILLED</v>
          </cell>
          <cell r="BE382">
            <v>45748.363194444442</v>
          </cell>
          <cell r="BF382" t="e">
            <v>#VALUE!</v>
          </cell>
          <cell r="BG382"/>
          <cell r="BH382"/>
          <cell r="BI382"/>
        </row>
        <row r="383">
          <cell r="E383" t="str">
            <v>X24124766675</v>
          </cell>
          <cell r="F383" t="str">
            <v>PATRICK SANVICTORES GARCIA</v>
          </cell>
          <cell r="G383" t="str">
            <v>BEGONIA, AYALA-ALABANG VILL, MUNTINLUPA</v>
          </cell>
          <cell r="H383" t="str">
            <v>MUNTINLUPA CITY</v>
          </cell>
          <cell r="I383" t="str">
            <v>PARAÑAQUE</v>
          </cell>
          <cell r="J383" t="str">
            <v>For survey</v>
          </cell>
          <cell r="K383"/>
          <cell r="L383" t="str">
            <v>MAINTENANCE</v>
          </cell>
          <cell r="M383" t="str">
            <v>FCOMP</v>
          </cell>
          <cell r="N383" t="str">
            <v>Isan Carlo Lazaro</v>
          </cell>
          <cell r="O383">
            <v>19.13</v>
          </cell>
          <cell r="P383">
            <v>19.13</v>
          </cell>
          <cell r="Q383">
            <v>100</v>
          </cell>
          <cell r="R383" t="str">
            <v>MODIFICATION</v>
          </cell>
          <cell r="S383">
            <v>58152.36</v>
          </cell>
          <cell r="T383">
            <v>26972.79</v>
          </cell>
          <cell r="U383"/>
          <cell r="V383">
            <v>0</v>
          </cell>
          <cell r="W383">
            <v>45693.677777777775</v>
          </cell>
          <cell r="X383">
            <v>45700.43472222222</v>
          </cell>
          <cell r="Y383">
            <v>45698</v>
          </cell>
          <cell r="Z383"/>
          <cell r="AA383">
            <v>45744</v>
          </cell>
          <cell r="AB383"/>
          <cell r="AC383">
            <v>50.322222222224809</v>
          </cell>
          <cell r="AD383">
            <v>43.565277777779556</v>
          </cell>
          <cell r="AE383">
            <v>-45744</v>
          </cell>
          <cell r="AF383">
            <v>45711.752157943061</v>
          </cell>
          <cell r="AG383">
            <v>45720.371992653811</v>
          </cell>
          <cell r="AH383">
            <v>45743.677777777775</v>
          </cell>
          <cell r="AI383">
            <v>1.7908790849674121</v>
          </cell>
          <cell r="AJ383">
            <v>-762.4</v>
          </cell>
          <cell r="AK383">
            <v>20</v>
          </cell>
          <cell r="AL383">
            <v>34</v>
          </cell>
          <cell r="AM383">
            <v>21.074380165289259</v>
          </cell>
          <cell r="AN383">
            <v>26.694214876033058</v>
          </cell>
          <cell r="AO383">
            <v>18.074380165289259</v>
          </cell>
          <cell r="AP383">
            <v>60</v>
          </cell>
          <cell r="AQ383">
            <v>57</v>
          </cell>
          <cell r="AR383">
            <v>52</v>
          </cell>
          <cell r="AS383">
            <v>45804</v>
          </cell>
          <cell r="AT383">
            <v>140</v>
          </cell>
          <cell r="AU383"/>
          <cell r="AV383"/>
          <cell r="AW383"/>
          <cell r="AX383"/>
          <cell r="AY383"/>
          <cell r="AZ383"/>
          <cell r="BA383"/>
          <cell r="BB383"/>
          <cell r="BC383" t="str">
            <v>FOR AUDIT</v>
          </cell>
          <cell r="BD383"/>
          <cell r="BE383">
            <v>45759</v>
          </cell>
          <cell r="BF383" t="e">
            <v>#VALUE!</v>
          </cell>
          <cell r="BG383"/>
          <cell r="BH383"/>
          <cell r="BI383"/>
        </row>
        <row r="384">
          <cell r="E384" t="str">
            <v>X24103884052</v>
          </cell>
          <cell r="F384" t="str">
            <v>CARMELINDELLE PALMA MATERNAL</v>
          </cell>
          <cell r="G384" t="str">
            <v>MOLAVE, MANILA DOCTOR VILL, LAS PINAS CITY</v>
          </cell>
          <cell r="H384" t="str">
            <v>LAS PIÑAS CITY</v>
          </cell>
          <cell r="I384" t="str">
            <v>PARAÑAQUE</v>
          </cell>
          <cell r="J384"/>
          <cell r="K384"/>
          <cell r="L384" t="str">
            <v>AVECO</v>
          </cell>
          <cell r="M384" t="str">
            <v>SCHED</v>
          </cell>
          <cell r="N384" t="str">
            <v>Ronilo Gange Jr.</v>
          </cell>
          <cell r="O384">
            <v>281.947</v>
          </cell>
          <cell r="P384">
            <v>740.63</v>
          </cell>
          <cell r="Q384">
            <v>63.1</v>
          </cell>
          <cell r="R384" t="str">
            <v>MODIFICATION</v>
          </cell>
          <cell r="S384">
            <v>1339954.29</v>
          </cell>
          <cell r="T384">
            <v>300056.58</v>
          </cell>
          <cell r="U384"/>
          <cell r="V384">
            <v>0</v>
          </cell>
          <cell r="W384">
            <v>45694</v>
          </cell>
          <cell r="X384">
            <v>45700.4375</v>
          </cell>
          <cell r="Y384">
            <v>45698</v>
          </cell>
          <cell r="Z384"/>
          <cell r="AA384"/>
          <cell r="AB384"/>
          <cell r="AC384">
            <v>-45694</v>
          </cell>
          <cell r="AD384">
            <v>-45700.4375</v>
          </cell>
          <cell r="AE384">
            <v>0</v>
          </cell>
          <cell r="AF384">
            <v>45717.701570680627</v>
          </cell>
          <cell r="AG384">
            <v>45727.821989528798</v>
          </cell>
          <cell r="AH384">
            <v>45744</v>
          </cell>
          <cell r="AI384">
            <v>-1283.4638235294117</v>
          </cell>
          <cell r="AJ384">
            <v>0</v>
          </cell>
          <cell r="AK384">
            <v>40</v>
          </cell>
          <cell r="AL384">
            <v>34</v>
          </cell>
          <cell r="AM384">
            <v>26.701570680628272</v>
          </cell>
          <cell r="AN384">
            <v>33.821989528795811</v>
          </cell>
          <cell r="AO384">
            <v>23.701570680628272</v>
          </cell>
          <cell r="AP384">
            <v>60</v>
          </cell>
          <cell r="AQ384">
            <v>57</v>
          </cell>
          <cell r="AR384">
            <v>52</v>
          </cell>
          <cell r="AS384">
            <v>60</v>
          </cell>
          <cell r="AT384">
            <v>45884</v>
          </cell>
          <cell r="AU384"/>
          <cell r="AV384"/>
          <cell r="AW384"/>
          <cell r="AX384"/>
          <cell r="AY384"/>
          <cell r="AZ384"/>
          <cell r="BA384"/>
          <cell r="BB384"/>
          <cell r="BC384"/>
          <cell r="BD384"/>
          <cell r="BE384">
            <v>15</v>
          </cell>
          <cell r="BF384">
            <v>0</v>
          </cell>
          <cell r="BG384"/>
          <cell r="BH384"/>
          <cell r="BI384"/>
        </row>
        <row r="385">
          <cell r="E385" t="str">
            <v>X25010222043</v>
          </cell>
          <cell r="F385" t="str">
            <v>NOEMI A SUMINISTRADO</v>
          </cell>
          <cell r="G385" t="str">
            <v>MILLARES, PUROK 4B, TAGUIG CITY</v>
          </cell>
          <cell r="H385" t="str">
            <v>TAGUIG CITY</v>
          </cell>
          <cell r="I385" t="str">
            <v>PARAÑAQUE</v>
          </cell>
          <cell r="J385"/>
          <cell r="K385"/>
          <cell r="L385" t="str">
            <v>VJC</v>
          </cell>
          <cell r="M385" t="str">
            <v>FCOMP</v>
          </cell>
          <cell r="N385" t="str">
            <v>Jenneth Madrid</v>
          </cell>
          <cell r="O385">
            <v>59.174999999999997</v>
          </cell>
          <cell r="P385">
            <v>151.12</v>
          </cell>
          <cell r="Q385">
            <v>15</v>
          </cell>
          <cell r="R385" t="str">
            <v>NEW</v>
          </cell>
          <cell r="S385">
            <v>344593.38</v>
          </cell>
          <cell r="T385">
            <v>58274.76</v>
          </cell>
          <cell r="U385"/>
          <cell r="V385">
            <v>0</v>
          </cell>
          <cell r="W385">
            <v>45694</v>
          </cell>
          <cell r="X385">
            <v>45700.439583333333</v>
          </cell>
          <cell r="Y385">
            <v>45698</v>
          </cell>
          <cell r="Z385"/>
          <cell r="AA385">
            <v>45715</v>
          </cell>
          <cell r="AB385"/>
          <cell r="AC385">
            <v>21</v>
          </cell>
          <cell r="AD385">
            <v>14.560416666667152</v>
          </cell>
          <cell r="AE385">
            <v>-45715</v>
          </cell>
          <cell r="AF385">
            <v>45715.206896551725</v>
          </cell>
          <cell r="AG385">
            <v>45724.662068965517</v>
          </cell>
          <cell r="AH385">
            <v>45744</v>
          </cell>
          <cell r="AI385">
            <v>0.65064102564102566</v>
          </cell>
          <cell r="AJ385">
            <v>-761.91666666666663</v>
          </cell>
          <cell r="AK385">
            <v>26</v>
          </cell>
          <cell r="AL385">
            <v>36</v>
          </cell>
          <cell r="AM385">
            <v>24.206896551724139</v>
          </cell>
          <cell r="AN385">
            <v>30.662068965517239</v>
          </cell>
          <cell r="AO385">
            <v>21.206896551724139</v>
          </cell>
          <cell r="AP385">
            <v>60</v>
          </cell>
          <cell r="AQ385">
            <v>57</v>
          </cell>
          <cell r="AR385">
            <v>52</v>
          </cell>
          <cell r="AS385">
            <v>45775</v>
          </cell>
          <cell r="AT385">
            <v>169</v>
          </cell>
          <cell r="AU385"/>
          <cell r="AV385"/>
          <cell r="AW385"/>
          <cell r="AX385"/>
          <cell r="AY385"/>
          <cell r="AZ385"/>
          <cell r="BA385"/>
          <cell r="BB385"/>
          <cell r="BC385" t="str">
            <v>NO COC</v>
          </cell>
          <cell r="BD385" t="str">
            <v>supersedes X24104029330</v>
          </cell>
          <cell r="BE385">
            <v>45730</v>
          </cell>
          <cell r="BF385" t="e">
            <v>#VALUE!</v>
          </cell>
          <cell r="BG385"/>
          <cell r="BH385"/>
          <cell r="BI385"/>
        </row>
        <row r="386">
          <cell r="E386" t="str">
            <v>X23093504208</v>
          </cell>
          <cell r="F386" t="str">
            <v>YIHUA PHILIPPINES GROUP INC.</v>
          </cell>
          <cell r="G386" t="str">
            <v>QUIRINO, TAMBO, PARANAQUE</v>
          </cell>
          <cell r="H386" t="str">
            <v>PARAÑAQUE CITY</v>
          </cell>
          <cell r="I386" t="str">
            <v>PARAÑAQUE</v>
          </cell>
          <cell r="J386"/>
          <cell r="K386"/>
          <cell r="L386" t="str">
            <v>AVECO</v>
          </cell>
          <cell r="M386" t="str">
            <v>FCOMP</v>
          </cell>
          <cell r="N386" t="str">
            <v>Ronilo Gange Jr.</v>
          </cell>
          <cell r="O386">
            <v>198.17739999999998</v>
          </cell>
          <cell r="P386">
            <v>396.26</v>
          </cell>
          <cell r="Q386">
            <v>838</v>
          </cell>
          <cell r="R386" t="str">
            <v>NEW</v>
          </cell>
          <cell r="S386">
            <v>2855707.96</v>
          </cell>
          <cell r="T386">
            <v>318164.19</v>
          </cell>
          <cell r="U386"/>
          <cell r="V386">
            <v>0</v>
          </cell>
          <cell r="W386">
            <v>45694.31527777778</v>
          </cell>
          <cell r="X386">
            <v>45699.724305555559</v>
          </cell>
          <cell r="Y386">
            <v>45698</v>
          </cell>
          <cell r="Z386"/>
          <cell r="AA386">
            <v>45736</v>
          </cell>
          <cell r="AB386"/>
          <cell r="AC386">
            <v>41.684722222220444</v>
          </cell>
          <cell r="AD386">
            <v>36.275694444440887</v>
          </cell>
          <cell r="AE386">
            <v>-45736</v>
          </cell>
          <cell r="AF386">
            <v>45709.863664874552</v>
          </cell>
          <cell r="AG386">
            <v>45717.809901433691</v>
          </cell>
          <cell r="AH386">
            <v>45744.31527777778</v>
          </cell>
          <cell r="AI386">
            <v>1.6855126811593482</v>
          </cell>
          <cell r="AJ386">
            <v>-762.26666666666665</v>
          </cell>
          <cell r="AK386">
            <v>30</v>
          </cell>
          <cell r="AL386">
            <v>23</v>
          </cell>
          <cell r="AM386">
            <v>18.548387096774192</v>
          </cell>
          <cell r="AN386">
            <v>23.494623655913976</v>
          </cell>
          <cell r="AO386">
            <v>15.548387096774192</v>
          </cell>
          <cell r="AP386">
            <v>60</v>
          </cell>
          <cell r="AQ386">
            <v>57</v>
          </cell>
          <cell r="AR386">
            <v>52</v>
          </cell>
          <cell r="AS386">
            <v>45796</v>
          </cell>
          <cell r="AT386">
            <v>148</v>
          </cell>
          <cell r="AU386"/>
          <cell r="AV386"/>
          <cell r="AW386"/>
          <cell r="AX386"/>
          <cell r="AY386"/>
          <cell r="AZ386"/>
          <cell r="BA386"/>
          <cell r="BB386"/>
          <cell r="BC386" t="str">
            <v>NO COC</v>
          </cell>
          <cell r="BD386"/>
          <cell r="BE386">
            <v>45751</v>
          </cell>
          <cell r="BF386" t="e">
            <v>#VALUE!</v>
          </cell>
          <cell r="BG386"/>
          <cell r="BH386"/>
          <cell r="BI386"/>
        </row>
        <row r="387">
          <cell r="E387" t="str">
            <v>X25020425086</v>
          </cell>
          <cell r="F387" t="str">
            <v>C N C CONSTRUCTION &amp; DEV'T. CORPORATION</v>
          </cell>
          <cell r="G387" t="str">
            <v>SAN PEDRO, SAN ANTONIO VALLEY 2, PARANAQUE</v>
          </cell>
          <cell r="H387" t="str">
            <v>PARAÑAQUE CITY</v>
          </cell>
          <cell r="I387" t="str">
            <v>PARAÑAQUE</v>
          </cell>
          <cell r="J387"/>
          <cell r="K387"/>
          <cell r="L387" t="str">
            <v>C2</v>
          </cell>
          <cell r="M387" t="str">
            <v>TECO</v>
          </cell>
          <cell r="N387" t="str">
            <v>Ian Patrick Perez</v>
          </cell>
          <cell r="O387">
            <v>7.46</v>
          </cell>
          <cell r="P387">
            <v>7.46</v>
          </cell>
          <cell r="Q387" t="str">
            <v xml:space="preserve"> -   </v>
          </cell>
          <cell r="R387" t="str">
            <v>TERMINATION</v>
          </cell>
          <cell r="S387">
            <v>17390.27</v>
          </cell>
          <cell r="T387">
            <v>16969.79</v>
          </cell>
          <cell r="U387"/>
          <cell r="V387">
            <v>0</v>
          </cell>
          <cell r="W387">
            <v>45694.374305555553</v>
          </cell>
          <cell r="X387">
            <v>45694.374305555553</v>
          </cell>
          <cell r="Y387">
            <v>45698</v>
          </cell>
          <cell r="Z387"/>
          <cell r="AA387">
            <v>45699</v>
          </cell>
          <cell r="AB387">
            <v>45811.361111111109</v>
          </cell>
          <cell r="AC387">
            <v>4.6256944444467081</v>
          </cell>
          <cell r="AD387">
            <v>4.6256944444467081</v>
          </cell>
          <cell r="AE387">
            <v>112.36111111110949</v>
          </cell>
          <cell r="AF387">
            <v>45706.374305555553</v>
          </cell>
          <cell r="AG387">
            <v>45713.374305555553</v>
          </cell>
          <cell r="AH387">
            <v>45744.374305555553</v>
          </cell>
          <cell r="AI387">
            <v>0.2312847222223354</v>
          </cell>
          <cell r="AJ387">
            <v>1.8726851851851583</v>
          </cell>
          <cell r="AK387">
            <v>20</v>
          </cell>
          <cell r="AL387">
            <v>20</v>
          </cell>
          <cell r="AM387">
            <v>15.000000000000002</v>
          </cell>
          <cell r="AN387">
            <v>19</v>
          </cell>
          <cell r="AO387">
            <v>12.000000000000002</v>
          </cell>
          <cell r="AP387">
            <v>60</v>
          </cell>
          <cell r="AQ387">
            <v>57</v>
          </cell>
          <cell r="AR387">
            <v>52</v>
          </cell>
          <cell r="AS387">
            <v>45759</v>
          </cell>
          <cell r="AT387">
            <v>185</v>
          </cell>
          <cell r="AU387"/>
          <cell r="AV387"/>
          <cell r="AW387"/>
          <cell r="AX387"/>
          <cell r="AY387"/>
          <cell r="AZ387"/>
          <cell r="BA387"/>
          <cell r="BB387"/>
          <cell r="BC387" t="str">
            <v>FOR AUDIT</v>
          </cell>
          <cell r="BD387" t="str">
            <v>conj. X25010059565</v>
          </cell>
          <cell r="BE387">
            <v>45714</v>
          </cell>
          <cell r="BF387" t="e">
            <v>#VALUE!</v>
          </cell>
          <cell r="BG387"/>
          <cell r="BH387"/>
          <cell r="BI387"/>
        </row>
        <row r="388">
          <cell r="E388" t="str">
            <v>X25010120302</v>
          </cell>
          <cell r="F388" t="str">
            <v>CDC REALTY INC.</v>
          </cell>
          <cell r="G388" t="str">
            <v>DOVE LOFTS, LION'S PARK RESIDENCES, PARANAQUE</v>
          </cell>
          <cell r="H388" t="str">
            <v>PARAÑAQUE CITY</v>
          </cell>
          <cell r="I388" t="str">
            <v>PARAÑAQUE</v>
          </cell>
          <cell r="J388"/>
          <cell r="K388" t="str">
            <v>with follow up from Ma'am Cecille, Head Enterprise &amp; National Government</v>
          </cell>
          <cell r="L388" t="str">
            <v>VJC</v>
          </cell>
          <cell r="M388" t="str">
            <v>FCOMP</v>
          </cell>
          <cell r="N388" t="str">
            <v>Jenneth Madrid</v>
          </cell>
          <cell r="O388">
            <v>70.673099999999991</v>
          </cell>
          <cell r="P388">
            <v>120.1</v>
          </cell>
          <cell r="Q388">
            <v>193</v>
          </cell>
          <cell r="R388" t="str">
            <v>NEW</v>
          </cell>
          <cell r="S388">
            <v>813015.11</v>
          </cell>
          <cell r="T388">
            <v>97030.12999999999</v>
          </cell>
          <cell r="U388">
            <v>47759.31</v>
          </cell>
          <cell r="V388">
            <v>0.49221113070754419</v>
          </cell>
          <cell r="W388">
            <v>45694.551388888889</v>
          </cell>
          <cell r="X388">
            <v>45700.438888888886</v>
          </cell>
          <cell r="Y388">
            <v>45698</v>
          </cell>
          <cell r="Z388">
            <v>45719</v>
          </cell>
          <cell r="AA388">
            <v>45719</v>
          </cell>
          <cell r="AB388"/>
          <cell r="AC388">
            <v>24.448611111110949</v>
          </cell>
          <cell r="AD388">
            <v>18.56111111111386</v>
          </cell>
          <cell r="AE388">
            <v>-45719</v>
          </cell>
          <cell r="AF388">
            <v>45713.997432054355</v>
          </cell>
          <cell r="AG388">
            <v>45722.983043565146</v>
          </cell>
          <cell r="AH388">
            <v>45744.551388888889</v>
          </cell>
          <cell r="AI388">
            <v>0.81691272702990914</v>
          </cell>
          <cell r="AJ388">
            <v>-761.98333333333335</v>
          </cell>
          <cell r="AK388">
            <v>26</v>
          </cell>
          <cell r="AL388">
            <v>32</v>
          </cell>
          <cell r="AM388">
            <v>22.446043165467625</v>
          </cell>
          <cell r="AN388">
            <v>28.431654676258994</v>
          </cell>
          <cell r="AO388">
            <v>19.446043165467625</v>
          </cell>
          <cell r="AP388">
            <v>60</v>
          </cell>
          <cell r="AQ388">
            <v>57</v>
          </cell>
          <cell r="AR388">
            <v>52</v>
          </cell>
          <cell r="AS388">
            <v>45779</v>
          </cell>
          <cell r="AT388">
            <v>165</v>
          </cell>
          <cell r="AU388"/>
          <cell r="AV388"/>
          <cell r="AW388"/>
          <cell r="AX388"/>
          <cell r="AY388"/>
          <cell r="AZ388"/>
          <cell r="BA388"/>
          <cell r="BB388"/>
          <cell r="BC388" t="str">
            <v>FOR AUDIT</v>
          </cell>
          <cell r="BD388" t="str">
            <v>PARTIALLY BILLED</v>
          </cell>
          <cell r="BE388">
            <v>45734</v>
          </cell>
          <cell r="BF388">
            <v>43</v>
          </cell>
          <cell r="BG388">
            <v>45719</v>
          </cell>
          <cell r="BH388">
            <v>45777</v>
          </cell>
          <cell r="BI388"/>
        </row>
        <row r="389">
          <cell r="E389" t="str">
            <v>R23792026</v>
          </cell>
          <cell r="F389" t="str">
            <v>NEW PACIFIC RESOURCES MANAGEMENT (SPV- AMC), INC., HMB</v>
          </cell>
          <cell r="G389" t="str">
            <v>BLOCK 27, SOLVIENTO VILLAS PH 2, BACOOR</v>
          </cell>
          <cell r="H389" t="str">
            <v>BACOOR CITY</v>
          </cell>
          <cell r="I389" t="str">
            <v>DASMA</v>
          </cell>
          <cell r="J389"/>
          <cell r="K389"/>
          <cell r="L389" t="str">
            <v>AVECO</v>
          </cell>
          <cell r="M389" t="str">
            <v>FCOMP</v>
          </cell>
          <cell r="N389" t="str">
            <v>Ronilo Gange Jr.</v>
          </cell>
          <cell r="O389">
            <v>13.413600000000001</v>
          </cell>
          <cell r="P389">
            <v>18.46</v>
          </cell>
          <cell r="Q389" t="str">
            <v xml:space="preserve"> -   </v>
          </cell>
          <cell r="R389" t="str">
            <v>RELOC</v>
          </cell>
          <cell r="S389">
            <v>40378.97</v>
          </cell>
          <cell r="T389">
            <v>15581.73</v>
          </cell>
          <cell r="U389"/>
          <cell r="V389">
            <v>0</v>
          </cell>
          <cell r="W389">
            <v>45694.636111111111</v>
          </cell>
          <cell r="X389">
            <v>45700.438194444447</v>
          </cell>
          <cell r="Y389">
            <v>45698</v>
          </cell>
          <cell r="Z389"/>
          <cell r="AA389">
            <v>45803.412499999999</v>
          </cell>
          <cell r="AB389"/>
          <cell r="AC389">
            <v>108.7763888888876</v>
          </cell>
          <cell r="AD389">
            <v>102.97430555555184</v>
          </cell>
          <cell r="AE389">
            <v>-45803.412499999999</v>
          </cell>
          <cell r="AF389">
            <v>45706.636111111111</v>
          </cell>
          <cell r="AG389">
            <v>45713.636111111111</v>
          </cell>
          <cell r="AH389">
            <v>45744.636111111111</v>
          </cell>
          <cell r="AI389">
            <v>5.4388194444443796</v>
          </cell>
          <cell r="AJ389">
            <v>-763.39020833333336</v>
          </cell>
          <cell r="AK389">
            <v>20</v>
          </cell>
          <cell r="AL389">
            <v>20</v>
          </cell>
          <cell r="AM389">
            <v>15.000000000000002</v>
          </cell>
          <cell r="AN389">
            <v>19</v>
          </cell>
          <cell r="AO389">
            <v>12.000000000000002</v>
          </cell>
          <cell r="AP389">
            <v>60</v>
          </cell>
          <cell r="AQ389">
            <v>57</v>
          </cell>
          <cell r="AR389">
            <v>52</v>
          </cell>
          <cell r="AS389">
            <v>45863.412499999999</v>
          </cell>
          <cell r="AT389">
            <v>80.587500000001455</v>
          </cell>
          <cell r="AU389"/>
          <cell r="AV389"/>
          <cell r="AW389"/>
          <cell r="AX389"/>
          <cell r="AY389"/>
          <cell r="AZ389"/>
          <cell r="BA389"/>
          <cell r="BB389"/>
          <cell r="BC389" t="str">
            <v>NO COC</v>
          </cell>
          <cell r="BD389"/>
          <cell r="BE389">
            <v>45818.412499999999</v>
          </cell>
          <cell r="BF389" t="e">
            <v>#VALUE!</v>
          </cell>
          <cell r="BG389"/>
          <cell r="BH389"/>
          <cell r="BI389"/>
        </row>
        <row r="390">
          <cell r="E390" t="str">
            <v>X25010314175</v>
          </cell>
          <cell r="F390" t="str">
            <v>BGST PRIME DEVELOPMENT CORP.</v>
          </cell>
          <cell r="G390" t="str">
            <v>COASTAL RD, SAN DIONISIO, PARANAQUE</v>
          </cell>
          <cell r="H390" t="str">
            <v>PARAÑAQUE CITY</v>
          </cell>
          <cell r="I390" t="str">
            <v>PARAÑAQUE</v>
          </cell>
          <cell r="J390"/>
          <cell r="K390"/>
          <cell r="L390" t="str">
            <v>AVECO</v>
          </cell>
          <cell r="M390" t="str">
            <v>FCOMP</v>
          </cell>
          <cell r="N390" t="str">
            <v>Ronilo Gange Jr.</v>
          </cell>
          <cell r="O390">
            <v>9.42</v>
          </cell>
          <cell r="P390">
            <v>19.34</v>
          </cell>
          <cell r="Q390" t="str">
            <v xml:space="preserve"> -   </v>
          </cell>
          <cell r="R390" t="str">
            <v>TERMINATION</v>
          </cell>
          <cell r="S390">
            <v>25833.16</v>
          </cell>
          <cell r="T390">
            <v>16625.89</v>
          </cell>
          <cell r="U390"/>
          <cell r="V390">
            <v>0</v>
          </cell>
          <cell r="W390">
            <v>45695.643750000003</v>
          </cell>
          <cell r="X390">
            <v>45701.537499999999</v>
          </cell>
          <cell r="Y390">
            <v>45705</v>
          </cell>
          <cell r="Z390"/>
          <cell r="AA390">
            <v>45754</v>
          </cell>
          <cell r="AB390"/>
          <cell r="AC390">
            <v>58.35624999999709</v>
          </cell>
          <cell r="AD390">
            <v>52.462500000001455</v>
          </cell>
          <cell r="AE390">
            <v>-45754</v>
          </cell>
          <cell r="AF390">
            <v>45707.643750000003</v>
          </cell>
          <cell r="AG390">
            <v>45714.643750000003</v>
          </cell>
          <cell r="AH390">
            <v>45745.643750000003</v>
          </cell>
          <cell r="AI390">
            <v>2.9178124999998545</v>
          </cell>
          <cell r="AJ390">
            <v>-762.56666666666672</v>
          </cell>
          <cell r="AK390">
            <v>20</v>
          </cell>
          <cell r="AL390">
            <v>20</v>
          </cell>
          <cell r="AM390">
            <v>15.000000000000002</v>
          </cell>
          <cell r="AN390">
            <v>19</v>
          </cell>
          <cell r="AO390">
            <v>12.000000000000002</v>
          </cell>
          <cell r="AP390">
            <v>60</v>
          </cell>
          <cell r="AQ390">
            <v>57</v>
          </cell>
          <cell r="AR390">
            <v>52</v>
          </cell>
          <cell r="AS390">
            <v>45814</v>
          </cell>
          <cell r="AT390">
            <v>130</v>
          </cell>
          <cell r="AU390"/>
          <cell r="AV390"/>
          <cell r="AW390"/>
          <cell r="AX390"/>
          <cell r="AY390"/>
          <cell r="AZ390"/>
          <cell r="BA390"/>
          <cell r="BB390"/>
          <cell r="BC390" t="str">
            <v>NO COC</v>
          </cell>
          <cell r="BD390"/>
          <cell r="BE390">
            <v>45769</v>
          </cell>
          <cell r="BF390" t="e">
            <v>#VALUE!</v>
          </cell>
          <cell r="BG390"/>
          <cell r="BH390"/>
          <cell r="BI390"/>
        </row>
        <row r="391">
          <cell r="E391" t="str">
            <v>X24030689569</v>
          </cell>
          <cell r="F391" t="str">
            <v>PILIPINAS SHELL PETROLEUM CORPORATION</v>
          </cell>
          <cell r="G391" t="str">
            <v>SAMPAGUITA, CAMP SAMPAGUITA, MUNTINLUPA</v>
          </cell>
          <cell r="H391" t="str">
            <v>MUNTINLUPA CITY</v>
          </cell>
          <cell r="I391" t="str">
            <v>PARAÑAQUE</v>
          </cell>
          <cell r="J391"/>
          <cell r="K391"/>
          <cell r="L391" t="str">
            <v>AVECO</v>
          </cell>
          <cell r="M391" t="str">
            <v>TECO</v>
          </cell>
          <cell r="N391" t="str">
            <v>Ronilo Gange Jr.</v>
          </cell>
          <cell r="O391">
            <v>666.33040000000028</v>
          </cell>
          <cell r="P391">
            <v>2874.93</v>
          </cell>
          <cell r="Q391">
            <v>78</v>
          </cell>
          <cell r="R391" t="str">
            <v>NEW</v>
          </cell>
          <cell r="S391">
            <v>3575972.05</v>
          </cell>
          <cell r="T391">
            <v>828522.97999999835</v>
          </cell>
          <cell r="U391">
            <v>1303521.46</v>
          </cell>
          <cell r="V391">
            <v>1.5733075502625196</v>
          </cell>
          <cell r="W391">
            <v>45696.840277777781</v>
          </cell>
          <cell r="X391">
            <v>45699.538194444445</v>
          </cell>
          <cell r="Y391">
            <v>45709</v>
          </cell>
          <cell r="Z391">
            <v>45714</v>
          </cell>
          <cell r="AA391">
            <v>45714</v>
          </cell>
          <cell r="AB391">
            <v>45868</v>
          </cell>
          <cell r="AC391">
            <v>17.159722222218988</v>
          </cell>
          <cell r="AD391">
            <v>14.461805555554747</v>
          </cell>
          <cell r="AE391">
            <v>154</v>
          </cell>
          <cell r="AF391">
            <v>45722.048242379547</v>
          </cell>
          <cell r="AG391">
            <v>45732.570366273358</v>
          </cell>
          <cell r="AH391">
            <v>45746.840277777781</v>
          </cell>
          <cell r="AI391">
            <v>0.4562467320260577</v>
          </cell>
          <cell r="AJ391">
            <v>2.5666666666666669</v>
          </cell>
          <cell r="AK391">
            <v>50</v>
          </cell>
          <cell r="AL391">
            <v>34</v>
          </cell>
          <cell r="AM391">
            <v>28.207964601769909</v>
          </cell>
          <cell r="AN391">
            <v>35.730088495575217</v>
          </cell>
          <cell r="AO391">
            <v>25.207964601769909</v>
          </cell>
          <cell r="AP391">
            <v>60</v>
          </cell>
          <cell r="AQ391">
            <v>57</v>
          </cell>
          <cell r="AR391">
            <v>52</v>
          </cell>
          <cell r="AS391">
            <v>45774</v>
          </cell>
          <cell r="AT391">
            <v>170</v>
          </cell>
          <cell r="AU391"/>
          <cell r="AV391"/>
          <cell r="AW391"/>
          <cell r="AX391"/>
          <cell r="AY391"/>
          <cell r="AZ391"/>
          <cell r="BA391"/>
          <cell r="BB391"/>
          <cell r="BC391" t="str">
            <v>PAID</v>
          </cell>
          <cell r="BD391"/>
          <cell r="BE391">
            <v>45729</v>
          </cell>
          <cell r="BF391">
            <v>29</v>
          </cell>
          <cell r="BG391">
            <v>45714</v>
          </cell>
          <cell r="BH391">
            <v>45758</v>
          </cell>
          <cell r="BI391">
            <v>45834</v>
          </cell>
        </row>
        <row r="392">
          <cell r="E392" t="str">
            <v>X24083222197</v>
          </cell>
          <cell r="F392" t="str">
            <v>AUREA PEÑERO BANAO</v>
          </cell>
          <cell r="G392" t="str">
            <v>BLOCK 101, SITIO IMELDA, TAGUIG CITY</v>
          </cell>
          <cell r="H392" t="str">
            <v>TAGUIG CITY</v>
          </cell>
          <cell r="I392" t="str">
            <v>PARAÑAQUE</v>
          </cell>
          <cell r="J392"/>
          <cell r="K392"/>
          <cell r="L392" t="str">
            <v>VJC</v>
          </cell>
          <cell r="M392" t="str">
            <v>SCHED</v>
          </cell>
          <cell r="N392" t="str">
            <v>Jenneth Madrid</v>
          </cell>
          <cell r="O392">
            <v>22.31</v>
          </cell>
          <cell r="P392">
            <v>102.16</v>
          </cell>
          <cell r="Q392">
            <v>5</v>
          </cell>
          <cell r="R392" t="str">
            <v>NEW</v>
          </cell>
          <cell r="S392">
            <v>141015.84</v>
          </cell>
          <cell r="T392">
            <v>20357.319999999996</v>
          </cell>
          <cell r="U392"/>
          <cell r="V392">
            <v>0</v>
          </cell>
          <cell r="W392">
            <v>45698.508333333331</v>
          </cell>
          <cell r="X392">
            <v>45706.606249999997</v>
          </cell>
          <cell r="Y392">
            <v>45705</v>
          </cell>
          <cell r="Z392"/>
          <cell r="AA392"/>
          <cell r="AB392"/>
          <cell r="AC392">
            <v>-45698.508333333331</v>
          </cell>
          <cell r="AD392">
            <v>-45706.606249999997</v>
          </cell>
          <cell r="AE392">
            <v>0</v>
          </cell>
          <cell r="AF392">
            <v>45719.715229885056</v>
          </cell>
          <cell r="AG392">
            <v>45729.170402298849</v>
          </cell>
          <cell r="AH392">
            <v>45748.508333333331</v>
          </cell>
          <cell r="AI392">
            <v>-1415.8725872507121</v>
          </cell>
          <cell r="AJ392">
            <v>0</v>
          </cell>
          <cell r="AK392">
            <v>26</v>
          </cell>
          <cell r="AL392">
            <v>36</v>
          </cell>
          <cell r="AM392">
            <v>24.206896551724139</v>
          </cell>
          <cell r="AN392">
            <v>30.662068965517239</v>
          </cell>
          <cell r="AO392">
            <v>21.206896551724139</v>
          </cell>
          <cell r="AP392">
            <v>60</v>
          </cell>
          <cell r="AQ392">
            <v>57</v>
          </cell>
          <cell r="AR392">
            <v>52</v>
          </cell>
          <cell r="AS392">
            <v>60</v>
          </cell>
          <cell r="AT392">
            <v>45884</v>
          </cell>
          <cell r="AU392"/>
          <cell r="AV392"/>
          <cell r="AW392"/>
          <cell r="AX392"/>
          <cell r="AY392"/>
          <cell r="AZ392"/>
          <cell r="BA392"/>
          <cell r="BB392"/>
          <cell r="BC392"/>
          <cell r="BD392"/>
          <cell r="BE392">
            <v>15</v>
          </cell>
          <cell r="BF392">
            <v>0</v>
          </cell>
          <cell r="BG392"/>
          <cell r="BH392"/>
          <cell r="BI392"/>
        </row>
        <row r="393">
          <cell r="E393" t="str">
            <v>X22125058629</v>
          </cell>
          <cell r="F393" t="str">
            <v>CITY GOVERNMENT OF MUNTINLUPA</v>
          </cell>
          <cell r="G393" t="str">
            <v>FILINVEST SOCIALIZED HOUSING, FILINVEST SOCIALIZED HOUSING, MUNTINLUPA</v>
          </cell>
          <cell r="H393" t="str">
            <v>MUNTINLUPA CITY</v>
          </cell>
          <cell r="I393" t="str">
            <v>PARAÑAQUE</v>
          </cell>
          <cell r="J393"/>
          <cell r="K393"/>
          <cell r="L393" t="str">
            <v>MAINTENANCE</v>
          </cell>
          <cell r="M393" t="str">
            <v>PCAN</v>
          </cell>
          <cell r="N393" t="str">
            <v>Isan Carlo Lazaro</v>
          </cell>
          <cell r="O393">
            <v>30.6</v>
          </cell>
          <cell r="P393">
            <v>30.6</v>
          </cell>
          <cell r="Q393">
            <v>60</v>
          </cell>
          <cell r="R393" t="str">
            <v>MODIFICATION</v>
          </cell>
          <cell r="S393">
            <v>209537.97</v>
          </cell>
          <cell r="T393"/>
          <cell r="U393"/>
          <cell r="V393" t="e">
            <v>#DIV/0!</v>
          </cell>
          <cell r="W393">
            <v>45698.609027777777</v>
          </cell>
          <cell r="X393"/>
          <cell r="Y393">
            <v>45705</v>
          </cell>
          <cell r="Z393"/>
          <cell r="AA393"/>
          <cell r="AB393"/>
          <cell r="AC393">
            <v>-45698.609027777777</v>
          </cell>
          <cell r="AD393">
            <v>0</v>
          </cell>
          <cell r="AE393">
            <v>0</v>
          </cell>
          <cell r="AF393">
            <v>45716.683407943063</v>
          </cell>
          <cell r="AG393">
            <v>45725.303242653812</v>
          </cell>
          <cell r="AH393">
            <v>45748.609027777777</v>
          </cell>
          <cell r="AI393">
            <v>-1626.3328506944445</v>
          </cell>
          <cell r="AJ393">
            <v>0</v>
          </cell>
          <cell r="AK393">
            <v>20</v>
          </cell>
          <cell r="AL393">
            <v>34</v>
          </cell>
          <cell r="AM393">
            <v>21.074380165289259</v>
          </cell>
          <cell r="AN393">
            <v>26.694214876033058</v>
          </cell>
          <cell r="AO393">
            <v>18.074380165289259</v>
          </cell>
          <cell r="AP393">
            <v>60</v>
          </cell>
          <cell r="AQ393">
            <v>57</v>
          </cell>
          <cell r="AR393">
            <v>52</v>
          </cell>
          <cell r="AS393">
            <v>60</v>
          </cell>
          <cell r="AT393">
            <v>45884</v>
          </cell>
          <cell r="AU393"/>
          <cell r="AV393"/>
          <cell r="AW393"/>
          <cell r="AX393"/>
          <cell r="AY393"/>
          <cell r="AZ393"/>
          <cell r="BA393"/>
          <cell r="BB393"/>
          <cell r="BC393"/>
          <cell r="BD393"/>
          <cell r="BE393">
            <v>15</v>
          </cell>
          <cell r="BF393">
            <v>0</v>
          </cell>
          <cell r="BG393"/>
          <cell r="BH393"/>
          <cell r="BI393"/>
        </row>
        <row r="394">
          <cell r="E394" t="str">
            <v>X25010133520</v>
          </cell>
          <cell r="F394" t="str">
            <v>MICHAEL GERARD TANTOCO MORADA</v>
          </cell>
          <cell r="G394" t="str">
            <v>BUNGA, AYALA-ALABANG VILL, MUNTINLUPA</v>
          </cell>
          <cell r="H394" t="str">
            <v>MUNTINLUPA CITY</v>
          </cell>
          <cell r="I394" t="str">
            <v>PARAÑAQUE</v>
          </cell>
          <cell r="J394"/>
          <cell r="K394"/>
          <cell r="L394" t="str">
            <v>MAINTENANCE</v>
          </cell>
          <cell r="M394" t="str">
            <v>FCOMP</v>
          </cell>
          <cell r="N394" t="str">
            <v>Isan Carlo Lazaro</v>
          </cell>
          <cell r="O394">
            <v>20.14</v>
          </cell>
          <cell r="P394">
            <v>20.14</v>
          </cell>
          <cell r="Q394">
            <v>110</v>
          </cell>
          <cell r="R394" t="str">
            <v>NEW</v>
          </cell>
          <cell r="S394">
            <v>242142.06</v>
          </cell>
          <cell r="T394">
            <v>31416.7</v>
          </cell>
          <cell r="U394"/>
          <cell r="V394">
            <v>0</v>
          </cell>
          <cell r="W394">
            <v>45698.611805555556</v>
          </cell>
          <cell r="X394">
            <v>45706.461111111108</v>
          </cell>
          <cell r="Y394">
            <v>45705</v>
          </cell>
          <cell r="Z394"/>
          <cell r="AA394">
            <v>45716</v>
          </cell>
          <cell r="AB394"/>
          <cell r="AC394">
            <v>17.388194444443798</v>
          </cell>
          <cell r="AD394">
            <v>9.538888888891961</v>
          </cell>
          <cell r="AE394">
            <v>-45716</v>
          </cell>
          <cell r="AF394">
            <v>45715.950788606402</v>
          </cell>
          <cell r="AG394">
            <v>45724.374517419965</v>
          </cell>
          <cell r="AH394">
            <v>45748.611805555556</v>
          </cell>
          <cell r="AI394">
            <v>0.64118967013886508</v>
          </cell>
          <cell r="AJ394">
            <v>-761.93333333333328</v>
          </cell>
          <cell r="AK394">
            <v>20</v>
          </cell>
          <cell r="AL394">
            <v>32</v>
          </cell>
          <cell r="AM394">
            <v>20.33898305084746</v>
          </cell>
          <cell r="AN394">
            <v>25.762711864406779</v>
          </cell>
          <cell r="AO394">
            <v>17.33898305084746</v>
          </cell>
          <cell r="AP394">
            <v>60</v>
          </cell>
          <cell r="AQ394">
            <v>57</v>
          </cell>
          <cell r="AR394">
            <v>52</v>
          </cell>
          <cell r="AS394">
            <v>45776</v>
          </cell>
          <cell r="AT394">
            <v>168</v>
          </cell>
          <cell r="AU394"/>
          <cell r="AV394"/>
          <cell r="AW394"/>
          <cell r="AX394"/>
          <cell r="AY394"/>
          <cell r="AZ394"/>
          <cell r="BA394"/>
          <cell r="BB394"/>
          <cell r="BC394" t="str">
            <v>FOR AUDIT</v>
          </cell>
          <cell r="BD394"/>
          <cell r="BE394">
            <v>45731</v>
          </cell>
          <cell r="BF394" t="e">
            <v>#VALUE!</v>
          </cell>
          <cell r="BG394"/>
          <cell r="BH394"/>
          <cell r="BI394"/>
        </row>
        <row r="395">
          <cell r="E395" t="str">
            <v>X24103959118</v>
          </cell>
          <cell r="F395" t="str">
            <v>MILES AND LEVELS PHILIPPINES, INC.</v>
          </cell>
          <cell r="G395" t="str">
            <v>WEST SERVICE, PHILCREST CPD, MUNTINLUPA</v>
          </cell>
          <cell r="H395" t="str">
            <v>MUNTINLUPA CITY</v>
          </cell>
          <cell r="I395" t="str">
            <v>PARAÑAQUE</v>
          </cell>
          <cell r="J395"/>
          <cell r="K395"/>
          <cell r="L395" t="str">
            <v>CHALLENGER</v>
          </cell>
          <cell r="M395" t="str">
            <v>FCOMP</v>
          </cell>
          <cell r="N395" t="str">
            <v>Isan Carlo Lazaro</v>
          </cell>
          <cell r="O395">
            <v>55.5593</v>
          </cell>
          <cell r="P395">
            <v>65.08</v>
          </cell>
          <cell r="Q395">
            <v>16</v>
          </cell>
          <cell r="R395" t="str">
            <v>NEW</v>
          </cell>
          <cell r="S395">
            <v>335303.64</v>
          </cell>
          <cell r="T395">
            <v>52409.000000000007</v>
          </cell>
          <cell r="U395">
            <v>40226.699999999997</v>
          </cell>
          <cell r="V395">
            <v>0.76755328283310098</v>
          </cell>
          <cell r="W395">
            <v>45698.708333333336</v>
          </cell>
          <cell r="X395">
            <v>45706.607638888891</v>
          </cell>
          <cell r="Y395">
            <v>45705</v>
          </cell>
          <cell r="Z395"/>
          <cell r="AA395">
            <v>45735.675694444442</v>
          </cell>
          <cell r="AB395"/>
          <cell r="AC395">
            <v>36.967361111106584</v>
          </cell>
          <cell r="AD395">
            <v>29.068055555551837</v>
          </cell>
          <cell r="AE395">
            <v>-45735.675694444442</v>
          </cell>
          <cell r="AF395">
            <v>45718.793835192075</v>
          </cell>
          <cell r="AG395">
            <v>45727.949969021065</v>
          </cell>
          <cell r="AH395">
            <v>45748.708333333336</v>
          </cell>
          <cell r="AI395">
            <v>1.2009927703970615</v>
          </cell>
          <cell r="AJ395">
            <v>-762.26126157407407</v>
          </cell>
          <cell r="AK395">
            <v>23</v>
          </cell>
          <cell r="AL395">
            <v>36</v>
          </cell>
          <cell r="AM395">
            <v>23.085501858736059</v>
          </cell>
          <cell r="AN395">
            <v>29.241635687732341</v>
          </cell>
          <cell r="AO395">
            <v>20.085501858736059</v>
          </cell>
          <cell r="AP395">
            <v>60</v>
          </cell>
          <cell r="AQ395">
            <v>57</v>
          </cell>
          <cell r="AR395">
            <v>52</v>
          </cell>
          <cell r="AS395">
            <v>45795.675694444442</v>
          </cell>
          <cell r="AT395">
            <v>148.32430555555766</v>
          </cell>
          <cell r="AU395"/>
          <cell r="AV395"/>
          <cell r="AW395"/>
          <cell r="AX395"/>
          <cell r="AY395"/>
          <cell r="AZ395"/>
          <cell r="BA395"/>
          <cell r="BB395"/>
          <cell r="BC395" t="str">
            <v>FOR AUDIT</v>
          </cell>
          <cell r="BD395" t="str">
            <v>PARTIALLY BILLED</v>
          </cell>
          <cell r="BE395">
            <v>45750.675694444442</v>
          </cell>
          <cell r="BF395">
            <v>7.3243055555576575</v>
          </cell>
          <cell r="BG395">
            <v>45729</v>
          </cell>
          <cell r="BH395">
            <v>45758</v>
          </cell>
          <cell r="BI395"/>
        </row>
        <row r="396">
          <cell r="E396" t="str">
            <v>X24124769477</v>
          </cell>
          <cell r="F396" t="str">
            <v>CMSTAR MANAGEMENT INC.</v>
          </cell>
          <cell r="G396" t="str">
            <v>DAANG-HARI RD., MOLINO IV, BACOOR</v>
          </cell>
          <cell r="H396" t="str">
            <v>BACOOR CITY</v>
          </cell>
          <cell r="I396" t="str">
            <v>DASMA</v>
          </cell>
          <cell r="J396"/>
          <cell r="K396"/>
          <cell r="L396" t="str">
            <v>POWERHOUSE</v>
          </cell>
          <cell r="M396" t="str">
            <v>FCOMP</v>
          </cell>
          <cell r="N396" t="str">
            <v>Jenneth Madrid</v>
          </cell>
          <cell r="O396">
            <v>18.542799999999996</v>
          </cell>
          <cell r="P396">
            <v>24.46</v>
          </cell>
          <cell r="Q396">
            <v>45</v>
          </cell>
          <cell r="R396" t="str">
            <v>NEW</v>
          </cell>
          <cell r="S396">
            <v>364258.38</v>
          </cell>
          <cell r="T396">
            <v>21017.78</v>
          </cell>
          <cell r="U396"/>
          <cell r="V396">
            <v>0</v>
          </cell>
          <cell r="W396">
            <v>45699.568749999999</v>
          </cell>
          <cell r="X396">
            <v>45706.614583333336</v>
          </cell>
          <cell r="Y396">
            <v>45705</v>
          </cell>
          <cell r="Z396"/>
          <cell r="AA396">
            <v>45727.306250000001</v>
          </cell>
          <cell r="AB396"/>
          <cell r="AC396">
            <v>27.73750000000291</v>
          </cell>
          <cell r="AD396">
            <v>20.691666666665697</v>
          </cell>
          <cell r="AE396">
            <v>-45727.306250000001</v>
          </cell>
          <cell r="AF396">
            <v>45718.342943548385</v>
          </cell>
          <cell r="AG396">
            <v>45727.149395161287</v>
          </cell>
          <cell r="AH396">
            <v>45749.568749999999</v>
          </cell>
          <cell r="AI396">
            <v>0.95540277777787797</v>
          </cell>
          <cell r="AJ396">
            <v>-762.12177083333336</v>
          </cell>
          <cell r="AK396">
            <v>20</v>
          </cell>
          <cell r="AL396">
            <v>36</v>
          </cell>
          <cell r="AM396">
            <v>21.774193548387096</v>
          </cell>
          <cell r="AN396">
            <v>27.58064516129032</v>
          </cell>
          <cell r="AO396">
            <v>18.774193548387096</v>
          </cell>
          <cell r="AP396">
            <v>60</v>
          </cell>
          <cell r="AQ396">
            <v>57</v>
          </cell>
          <cell r="AR396">
            <v>52</v>
          </cell>
          <cell r="AS396">
            <v>45787.306250000001</v>
          </cell>
          <cell r="AT396">
            <v>156.69374999999854</v>
          </cell>
          <cell r="AU396"/>
          <cell r="AV396"/>
          <cell r="AW396"/>
          <cell r="AX396"/>
          <cell r="AY396"/>
          <cell r="AZ396"/>
          <cell r="BA396"/>
          <cell r="BB396"/>
          <cell r="BC396" t="str">
            <v>NO COC</v>
          </cell>
          <cell r="BD396" t="str">
            <v>conj.X25010079615</v>
          </cell>
          <cell r="BE396">
            <v>45742.306250000001</v>
          </cell>
          <cell r="BF396" t="e">
            <v>#VALUE!</v>
          </cell>
          <cell r="BG396"/>
          <cell r="BH396"/>
          <cell r="BI396"/>
        </row>
        <row r="397">
          <cell r="E397" t="str">
            <v>X24124786551</v>
          </cell>
          <cell r="F397" t="str">
            <v>OMNICO CONSORTIUM INC.</v>
          </cell>
          <cell r="G397" t="str">
            <v>CARLO, TAGUIG BAGUMBAYAN INDL ASS INC, TAGUIG CITY</v>
          </cell>
          <cell r="H397" t="str">
            <v>TAGUIG CITY</v>
          </cell>
          <cell r="I397" t="str">
            <v>PARAÑAQUE</v>
          </cell>
          <cell r="J397" t="str">
            <v>sadang:Ayaw pahukayan ng may bahay n Yan</v>
          </cell>
          <cell r="K397"/>
          <cell r="L397" t="str">
            <v>ECOM</v>
          </cell>
          <cell r="M397" t="str">
            <v>FCOMP</v>
          </cell>
          <cell r="N397" t="str">
            <v>Ronilo Gange Jr.</v>
          </cell>
          <cell r="O397">
            <v>101.17830000000002</v>
          </cell>
          <cell r="P397">
            <v>257.92</v>
          </cell>
          <cell r="Q397">
            <v>220</v>
          </cell>
          <cell r="R397" t="str">
            <v>NEW</v>
          </cell>
          <cell r="S397">
            <v>1023594.08</v>
          </cell>
          <cell r="T397">
            <v>144686.01</v>
          </cell>
          <cell r="U397">
            <v>27500.98</v>
          </cell>
          <cell r="V397">
            <v>0.19007352542239569</v>
          </cell>
          <cell r="W397">
            <v>45699.688194444447</v>
          </cell>
          <cell r="X397">
            <v>45706.611805555556</v>
          </cell>
          <cell r="Y397">
            <v>45705</v>
          </cell>
          <cell r="Z397"/>
          <cell r="AA397">
            <v>45741.580555555556</v>
          </cell>
          <cell r="AB397"/>
          <cell r="AC397">
            <v>41.892361111109494</v>
          </cell>
          <cell r="AD397">
            <v>34.96875</v>
          </cell>
          <cell r="AE397">
            <v>-45741.580555555556</v>
          </cell>
          <cell r="AF397">
            <v>45718.716166472419</v>
          </cell>
          <cell r="AG397">
            <v>45727.590292346547</v>
          </cell>
          <cell r="AH397">
            <v>45749.688194444447</v>
          </cell>
          <cell r="AI397">
            <v>1.426335152116347</v>
          </cell>
          <cell r="AJ397">
            <v>-762.3596759259259</v>
          </cell>
          <cell r="AK397">
            <v>28</v>
          </cell>
          <cell r="AL397">
            <v>30</v>
          </cell>
          <cell r="AM397">
            <v>22.027972027972027</v>
          </cell>
          <cell r="AN397">
            <v>27.9020979020979</v>
          </cell>
          <cell r="AO397">
            <v>19.027972027972027</v>
          </cell>
          <cell r="AP397">
            <v>60</v>
          </cell>
          <cell r="AQ397">
            <v>57</v>
          </cell>
          <cell r="AR397">
            <v>52</v>
          </cell>
          <cell r="AS397">
            <v>45801.580555555556</v>
          </cell>
          <cell r="AT397">
            <v>142.4194444444438</v>
          </cell>
          <cell r="AU397"/>
          <cell r="AV397"/>
          <cell r="AW397"/>
          <cell r="AX397"/>
          <cell r="AY397"/>
          <cell r="AZ397"/>
          <cell r="BA397"/>
          <cell r="BB397"/>
          <cell r="BC397" t="str">
            <v>ON GOING MAT RETURN</v>
          </cell>
          <cell r="BD397" t="str">
            <v>PARTIALLY BILLED</v>
          </cell>
          <cell r="BE397">
            <v>45756.580555555556</v>
          </cell>
          <cell r="BF397">
            <v>-24.580555555556202</v>
          </cell>
          <cell r="BG397">
            <v>45758</v>
          </cell>
          <cell r="BH397">
            <v>45732</v>
          </cell>
          <cell r="BI397"/>
        </row>
        <row r="398">
          <cell r="E398" t="str">
            <v>X24104024806</v>
          </cell>
          <cell r="F398" t="str">
            <v>JUNEL PENALBA</v>
          </cell>
          <cell r="G398" t="str">
            <v>JUDGE BIENVENIDO TAN SR., BF RESORT VILL, LAS PINAS CITY</v>
          </cell>
          <cell r="H398" t="str">
            <v>LAS PIÑAS CITY</v>
          </cell>
          <cell r="I398" t="str">
            <v>PARAÑAQUE</v>
          </cell>
          <cell r="J398"/>
          <cell r="K398"/>
          <cell r="L398" t="str">
            <v>CHALLENGER</v>
          </cell>
          <cell r="M398" t="str">
            <v>FCOMP</v>
          </cell>
          <cell r="N398" t="str">
            <v>Isan Carlo Lazaro</v>
          </cell>
          <cell r="O398">
            <v>43.706099999999999</v>
          </cell>
          <cell r="P398">
            <v>43.71</v>
          </cell>
          <cell r="Q398">
            <v>72.75</v>
          </cell>
          <cell r="R398" t="str">
            <v>NEW</v>
          </cell>
          <cell r="S398">
            <v>431455.57</v>
          </cell>
          <cell r="T398">
            <v>51274.68</v>
          </cell>
          <cell r="U398"/>
          <cell r="V398">
            <v>0</v>
          </cell>
          <cell r="W398">
            <v>45700.603472222225</v>
          </cell>
          <cell r="X398">
            <v>45706.620833333334</v>
          </cell>
          <cell r="Y398">
            <v>45705</v>
          </cell>
          <cell r="Z398"/>
          <cell r="AA398">
            <v>45798</v>
          </cell>
          <cell r="AB398"/>
          <cell r="AC398">
            <v>97.396527777775191</v>
          </cell>
          <cell r="AD398">
            <v>91.379166666665697</v>
          </cell>
          <cell r="AE398">
            <v>-45798</v>
          </cell>
          <cell r="AF398">
            <v>45718.677852387511</v>
          </cell>
          <cell r="AG398">
            <v>45727.29768709826</v>
          </cell>
          <cell r="AH398">
            <v>45750.603472222225</v>
          </cell>
          <cell r="AI398">
            <v>3.4661705473855289</v>
          </cell>
          <cell r="AJ398">
            <v>-763.3</v>
          </cell>
          <cell r="AK398">
            <v>20</v>
          </cell>
          <cell r="AL398">
            <v>34</v>
          </cell>
          <cell r="AM398">
            <v>21.074380165289259</v>
          </cell>
          <cell r="AN398">
            <v>26.694214876033058</v>
          </cell>
          <cell r="AO398">
            <v>18.074380165289259</v>
          </cell>
          <cell r="AP398">
            <v>60</v>
          </cell>
          <cell r="AQ398">
            <v>57</v>
          </cell>
          <cell r="AR398">
            <v>52</v>
          </cell>
          <cell r="AS398">
            <v>45858</v>
          </cell>
          <cell r="AT398">
            <v>86</v>
          </cell>
          <cell r="AU398"/>
          <cell r="AV398"/>
          <cell r="AW398"/>
          <cell r="AX398"/>
          <cell r="AY398"/>
          <cell r="AZ398"/>
          <cell r="BA398"/>
          <cell r="BB398"/>
          <cell r="BC398" t="str">
            <v>ON GOING MAT RETURN</v>
          </cell>
          <cell r="BD398"/>
          <cell r="BE398">
            <v>45813</v>
          </cell>
          <cell r="BF398">
            <v>-13</v>
          </cell>
          <cell r="BG398">
            <v>45761</v>
          </cell>
          <cell r="BH398">
            <v>45800</v>
          </cell>
          <cell r="BI398"/>
        </row>
        <row r="399">
          <cell r="E399" t="str">
            <v>R23915658</v>
          </cell>
          <cell r="F399" t="str">
            <v>CERNAL ARNOLD BONUS</v>
          </cell>
          <cell r="G399" t="str">
            <v>SINIGUELAS, CAMELLA SPV WEST PH 1, BACOOR</v>
          </cell>
          <cell r="H399" t="str">
            <v>BACOOR CITY</v>
          </cell>
          <cell r="I399" t="str">
            <v>DASMA</v>
          </cell>
          <cell r="J399"/>
          <cell r="K399"/>
          <cell r="L399" t="str">
            <v>AVECO</v>
          </cell>
          <cell r="M399" t="str">
            <v>SCHED</v>
          </cell>
          <cell r="N399" t="str">
            <v>Ronilo Gange Jr.</v>
          </cell>
          <cell r="O399">
            <v>13.483599999999999</v>
          </cell>
          <cell r="P399">
            <v>16.61</v>
          </cell>
          <cell r="Q399">
            <v>0</v>
          </cell>
          <cell r="R399" t="str">
            <v>RELOC</v>
          </cell>
          <cell r="S399">
            <v>41482.86</v>
          </cell>
          <cell r="T399">
            <v>14273.349999999999</v>
          </cell>
          <cell r="U399"/>
          <cell r="V399">
            <v>0</v>
          </cell>
          <cell r="W399">
            <v>45700.664583333331</v>
          </cell>
          <cell r="X399">
            <v>45706.619444444441</v>
          </cell>
          <cell r="Y399">
            <v>45705</v>
          </cell>
          <cell r="Z399"/>
          <cell r="AA399"/>
          <cell r="AB399"/>
          <cell r="AC399">
            <v>-45700.664583333331</v>
          </cell>
          <cell r="AD399">
            <v>-45706.619444444441</v>
          </cell>
          <cell r="AE399">
            <v>0</v>
          </cell>
          <cell r="AF399">
            <v>45719.438776881718</v>
          </cell>
          <cell r="AG399">
            <v>45728.245228494619</v>
          </cell>
          <cell r="AH399">
            <v>45750.664583333331</v>
          </cell>
          <cell r="AI399">
            <v>-1574.1340023148146</v>
          </cell>
          <cell r="AJ399">
            <v>0</v>
          </cell>
          <cell r="AK399">
            <v>20</v>
          </cell>
          <cell r="AL399">
            <v>36</v>
          </cell>
          <cell r="AM399">
            <v>21.774193548387096</v>
          </cell>
          <cell r="AN399">
            <v>27.58064516129032</v>
          </cell>
          <cell r="AO399">
            <v>18.774193548387096</v>
          </cell>
          <cell r="AP399">
            <v>60</v>
          </cell>
          <cell r="AQ399">
            <v>57</v>
          </cell>
          <cell r="AR399">
            <v>52</v>
          </cell>
          <cell r="AS399">
            <v>60</v>
          </cell>
          <cell r="AT399">
            <v>45884</v>
          </cell>
          <cell r="AU399"/>
          <cell r="AV399"/>
          <cell r="AW399"/>
          <cell r="AX399"/>
          <cell r="AY399"/>
          <cell r="AZ399"/>
          <cell r="BA399"/>
          <cell r="BB399"/>
          <cell r="BC399"/>
          <cell r="BD399"/>
          <cell r="BE399">
            <v>15</v>
          </cell>
          <cell r="BF399">
            <v>0</v>
          </cell>
          <cell r="BG399"/>
          <cell r="BH399"/>
          <cell r="BI399"/>
        </row>
        <row r="400">
          <cell r="E400" t="str">
            <v>R23697156</v>
          </cell>
          <cell r="F400" t="str">
            <v>MORALES, LESLIE DIANNE VITAL</v>
          </cell>
          <cell r="G400" t="str">
            <v>DAFFODIL, GSIS TOWNHOMES, BACOOR</v>
          </cell>
          <cell r="H400" t="str">
            <v>BACOOR CITY</v>
          </cell>
          <cell r="I400" t="str">
            <v>DASMA</v>
          </cell>
          <cell r="J400"/>
          <cell r="K400"/>
          <cell r="L400" t="str">
            <v>AVECO</v>
          </cell>
          <cell r="M400" t="str">
            <v>FCOMP</v>
          </cell>
          <cell r="N400" t="str">
            <v>Donard Elija Bencito</v>
          </cell>
          <cell r="O400">
            <v>48.206599999999995</v>
          </cell>
          <cell r="P400">
            <v>57.77</v>
          </cell>
          <cell r="Q400">
            <v>0</v>
          </cell>
          <cell r="R400" t="str">
            <v>RELOC</v>
          </cell>
          <cell r="S400">
            <v>202633.21</v>
          </cell>
          <cell r="T400">
            <v>48879.259999999987</v>
          </cell>
          <cell r="U400"/>
          <cell r="V400">
            <v>0</v>
          </cell>
          <cell r="W400">
            <v>45700.689583333333</v>
          </cell>
          <cell r="X400">
            <v>45706.616666666669</v>
          </cell>
          <cell r="Y400">
            <v>45705</v>
          </cell>
          <cell r="Z400"/>
          <cell r="AA400">
            <v>45734</v>
          </cell>
          <cell r="AB400"/>
          <cell r="AC400">
            <v>33.310416666667152</v>
          </cell>
          <cell r="AD400">
            <v>27.383333333331393</v>
          </cell>
          <cell r="AE400">
            <v>-45734</v>
          </cell>
          <cell r="AF400">
            <v>45720.775085192072</v>
          </cell>
          <cell r="AG400">
            <v>45729.931219021062</v>
          </cell>
          <cell r="AH400">
            <v>45750.689583333333</v>
          </cell>
          <cell r="AI400">
            <v>1.082186241948486</v>
          </cell>
          <cell r="AJ400">
            <v>-762.23333333333335</v>
          </cell>
          <cell r="AK400">
            <v>23</v>
          </cell>
          <cell r="AL400">
            <v>36</v>
          </cell>
          <cell r="AM400">
            <v>23.085501858736059</v>
          </cell>
          <cell r="AN400">
            <v>29.241635687732341</v>
          </cell>
          <cell r="AO400">
            <v>20.085501858736059</v>
          </cell>
          <cell r="AP400">
            <v>60</v>
          </cell>
          <cell r="AQ400">
            <v>57</v>
          </cell>
          <cell r="AR400">
            <v>52</v>
          </cell>
          <cell r="AS400">
            <v>45794</v>
          </cell>
          <cell r="AT400">
            <v>150</v>
          </cell>
          <cell r="AU400"/>
          <cell r="AV400"/>
          <cell r="AW400"/>
          <cell r="AX400"/>
          <cell r="AY400"/>
          <cell r="AZ400"/>
          <cell r="BA400"/>
          <cell r="BB400"/>
          <cell r="BC400" t="str">
            <v>NO COC</v>
          </cell>
          <cell r="BD400"/>
          <cell r="BE400">
            <v>45749</v>
          </cell>
          <cell r="BF400" t="e">
            <v>#VALUE!</v>
          </cell>
          <cell r="BG400"/>
          <cell r="BH400"/>
          <cell r="BI400"/>
        </row>
        <row r="401">
          <cell r="E401" t="str">
            <v>X24124774979</v>
          </cell>
          <cell r="F401" t="str">
            <v>CITY GOV'T OF LAS PIÑAS</v>
          </cell>
          <cell r="G401" t="str">
            <v>NAGA, PULANGLUPA I, LAS PINAS CITY</v>
          </cell>
          <cell r="H401" t="str">
            <v>LAS PIÑAS CITY</v>
          </cell>
          <cell r="I401" t="str">
            <v>PARAÑAQUE</v>
          </cell>
          <cell r="J401" t="str">
            <v>done:digging and pole erect</v>
          </cell>
          <cell r="K401"/>
          <cell r="L401" t="str">
            <v>ECOM</v>
          </cell>
          <cell r="M401" t="str">
            <v>SCHED</v>
          </cell>
          <cell r="N401" t="str">
            <v>Ronilo Gange Jr.</v>
          </cell>
          <cell r="O401">
            <v>34.679500000000004</v>
          </cell>
          <cell r="P401">
            <v>119.51</v>
          </cell>
          <cell r="Q401">
            <v>16.399999999999999</v>
          </cell>
          <cell r="R401" t="str">
            <v>NEW</v>
          </cell>
          <cell r="S401">
            <v>295706.76</v>
          </cell>
          <cell r="T401">
            <v>33199.840000000004</v>
          </cell>
          <cell r="U401"/>
          <cell r="V401">
            <v>0</v>
          </cell>
          <cell r="W401">
            <v>45700.709027777775</v>
          </cell>
          <cell r="X401">
            <v>45706.62222222222</v>
          </cell>
          <cell r="Y401">
            <v>45705</v>
          </cell>
          <cell r="Z401"/>
          <cell r="AA401"/>
          <cell r="AB401"/>
          <cell r="AC401">
            <v>-45700.709027777775</v>
          </cell>
          <cell r="AD401">
            <v>-45706.62222222222</v>
          </cell>
          <cell r="AE401">
            <v>0</v>
          </cell>
          <cell r="AF401">
            <v>45721.9159243295</v>
          </cell>
          <cell r="AG401">
            <v>45731.371096743293</v>
          </cell>
          <cell r="AH401">
            <v>45750.709027777775</v>
          </cell>
          <cell r="AI401">
            <v>-1415.9407711597814</v>
          </cell>
          <cell r="AJ401">
            <v>0</v>
          </cell>
          <cell r="AK401">
            <v>26</v>
          </cell>
          <cell r="AL401">
            <v>36</v>
          </cell>
          <cell r="AM401">
            <v>24.206896551724139</v>
          </cell>
          <cell r="AN401">
            <v>30.662068965517239</v>
          </cell>
          <cell r="AO401">
            <v>21.206896551724139</v>
          </cell>
          <cell r="AP401">
            <v>60</v>
          </cell>
          <cell r="AQ401">
            <v>57</v>
          </cell>
          <cell r="AR401">
            <v>52</v>
          </cell>
          <cell r="AS401">
            <v>60</v>
          </cell>
          <cell r="AT401">
            <v>45884</v>
          </cell>
          <cell r="AU401"/>
          <cell r="AV401"/>
          <cell r="AW401"/>
          <cell r="AX401"/>
          <cell r="AY401"/>
          <cell r="AZ401"/>
          <cell r="BA401"/>
          <cell r="BB401"/>
          <cell r="BC401"/>
          <cell r="BD401"/>
          <cell r="BE401">
            <v>15</v>
          </cell>
          <cell r="BF401">
            <v>0</v>
          </cell>
          <cell r="BG401"/>
          <cell r="BH401"/>
          <cell r="BI401"/>
        </row>
        <row r="402">
          <cell r="E402" t="str">
            <v>X23083154356</v>
          </cell>
          <cell r="F402" t="str">
            <v>CITY GOVERNMENT OF PARAÑAQUE</v>
          </cell>
          <cell r="G402" t="str">
            <v>MANGGA, MASVILLE, PARANAQUE</v>
          </cell>
          <cell r="H402" t="str">
            <v>PARAÑAQUE CITY</v>
          </cell>
          <cell r="I402" t="str">
            <v>PARAÑAQUE</v>
          </cell>
          <cell r="J402"/>
          <cell r="K402"/>
          <cell r="L402" t="str">
            <v>POWERHOUSE</v>
          </cell>
          <cell r="M402" t="str">
            <v>FCOMP</v>
          </cell>
          <cell r="N402" t="str">
            <v>Jenneth Madrid</v>
          </cell>
          <cell r="O402">
            <v>308.19279999999992</v>
          </cell>
          <cell r="P402">
            <v>674.76</v>
          </cell>
          <cell r="Q402">
            <v>167</v>
          </cell>
          <cell r="R402" t="str">
            <v>NEW</v>
          </cell>
          <cell r="S402">
            <v>2792430.39</v>
          </cell>
          <cell r="T402">
            <v>484145.48999999976</v>
          </cell>
          <cell r="U402">
            <v>39469.99</v>
          </cell>
          <cell r="V402">
            <v>8.1525059750117715E-2</v>
          </cell>
          <cell r="W402">
            <v>45701.579861111109</v>
          </cell>
          <cell r="X402">
            <v>45709.629861111112</v>
          </cell>
          <cell r="Y402">
            <v>45705</v>
          </cell>
          <cell r="Z402"/>
          <cell r="AA402">
            <v>45789.375</v>
          </cell>
          <cell r="AB402"/>
          <cell r="AC402">
            <v>87.795138888890506</v>
          </cell>
          <cell r="AD402">
            <v>79.745138888887595</v>
          </cell>
          <cell r="AE402">
            <v>-45789.375</v>
          </cell>
          <cell r="AF402">
            <v>45724.111776004727</v>
          </cell>
          <cell r="AG402">
            <v>45733.920286643028</v>
          </cell>
          <cell r="AH402">
            <v>45751.579861111109</v>
          </cell>
          <cell r="AI402">
            <v>2.5789822048611586</v>
          </cell>
          <cell r="AJ402">
            <v>-763.15625</v>
          </cell>
          <cell r="AK402">
            <v>40</v>
          </cell>
          <cell r="AL402">
            <v>32</v>
          </cell>
          <cell r="AM402">
            <v>25.531914893617024</v>
          </cell>
          <cell r="AN402">
            <v>32.340425531914896</v>
          </cell>
          <cell r="AO402">
            <v>22.531914893617024</v>
          </cell>
          <cell r="AP402">
            <v>60</v>
          </cell>
          <cell r="AQ402">
            <v>57</v>
          </cell>
          <cell r="AR402">
            <v>52</v>
          </cell>
          <cell r="AS402">
            <v>45849.375</v>
          </cell>
          <cell r="AT402">
            <v>94.625</v>
          </cell>
          <cell r="AU402" t="str">
            <v>With scheduled PAI</v>
          </cell>
          <cell r="AV402" t="str">
            <v>Y</v>
          </cell>
          <cell r="AW402" t="str">
            <v>Y</v>
          </cell>
          <cell r="AX402"/>
          <cell r="AY402"/>
          <cell r="AZ402">
            <v>45778</v>
          </cell>
          <cell r="BA402">
            <v>8</v>
          </cell>
          <cell r="BB402">
            <v>45786</v>
          </cell>
          <cell r="BC402" t="str">
            <v>NO COC</v>
          </cell>
          <cell r="BD402" t="str">
            <v xml:space="preserve">PARTIALLY BILLED </v>
          </cell>
          <cell r="BE402">
            <v>45804.375</v>
          </cell>
          <cell r="BF402" t="e">
            <v>#VALUE!</v>
          </cell>
          <cell r="BG402"/>
          <cell r="BH402"/>
          <cell r="BI402"/>
        </row>
        <row r="403">
          <cell r="E403" t="str">
            <v>R23771915</v>
          </cell>
          <cell r="F403" t="str">
            <v>SALITA, HERMIE</v>
          </cell>
          <cell r="G403" t="str">
            <v>ST. MARK, PARKDALE II SUBD, BACOOR</v>
          </cell>
          <cell r="H403" t="str">
            <v>BACOOR CITY</v>
          </cell>
          <cell r="I403" t="str">
            <v>DASMA</v>
          </cell>
          <cell r="J403"/>
          <cell r="K403"/>
          <cell r="L403" t="str">
            <v>POWERHOUSE</v>
          </cell>
          <cell r="M403" t="str">
            <v>SCHED</v>
          </cell>
          <cell r="N403" t="str">
            <v>Isan Carlo Lazaro</v>
          </cell>
          <cell r="O403">
            <v>52.976099999999995</v>
          </cell>
          <cell r="P403">
            <v>145.91</v>
          </cell>
          <cell r="Q403">
            <v>0</v>
          </cell>
          <cell r="R403" t="str">
            <v>RELOC</v>
          </cell>
          <cell r="S403">
            <v>226387.26</v>
          </cell>
          <cell r="T403">
            <v>58107.389999999992</v>
          </cell>
          <cell r="U403"/>
          <cell r="V403">
            <v>0</v>
          </cell>
          <cell r="W403">
            <v>45701.585416666669</v>
          </cell>
          <cell r="X403">
            <v>45709.630555555559</v>
          </cell>
          <cell r="Y403">
            <v>45705</v>
          </cell>
          <cell r="Z403"/>
          <cell r="AA403"/>
          <cell r="AB403"/>
          <cell r="AC403">
            <v>-45701.585416666669</v>
          </cell>
          <cell r="AD403">
            <v>-45709.630555555559</v>
          </cell>
          <cell r="AE403">
            <v>0</v>
          </cell>
          <cell r="AF403">
            <v>45722.792313218393</v>
          </cell>
          <cell r="AG403">
            <v>45732.247485632186</v>
          </cell>
          <cell r="AH403">
            <v>45751.585416666669</v>
          </cell>
          <cell r="AI403">
            <v>-1415.9679242343304</v>
          </cell>
          <cell r="AJ403">
            <v>0</v>
          </cell>
          <cell r="AK403">
            <v>26</v>
          </cell>
          <cell r="AL403">
            <v>36</v>
          </cell>
          <cell r="AM403">
            <v>24.206896551724139</v>
          </cell>
          <cell r="AN403">
            <v>30.662068965517239</v>
          </cell>
          <cell r="AO403">
            <v>21.206896551724139</v>
          </cell>
          <cell r="AP403">
            <v>60</v>
          </cell>
          <cell r="AQ403">
            <v>57</v>
          </cell>
          <cell r="AR403">
            <v>52</v>
          </cell>
          <cell r="AS403">
            <v>60</v>
          </cell>
          <cell r="AT403">
            <v>45884</v>
          </cell>
          <cell r="AU403"/>
          <cell r="AV403"/>
          <cell r="AW403"/>
          <cell r="AX403"/>
          <cell r="AY403"/>
          <cell r="AZ403"/>
          <cell r="BA403"/>
          <cell r="BB403"/>
          <cell r="BC403"/>
          <cell r="BD403"/>
          <cell r="BE403">
            <v>15</v>
          </cell>
          <cell r="BF403">
            <v>0</v>
          </cell>
          <cell r="BG403"/>
          <cell r="BH403"/>
          <cell r="BI403"/>
        </row>
        <row r="404">
          <cell r="E404" t="str">
            <v>X24020448821</v>
          </cell>
          <cell r="F404" t="str">
            <v>ROSE NONO LIN</v>
          </cell>
          <cell r="G404" t="str">
            <v>COUNTRY CLUB, AYALA-ALABANG VILL, MUNTINLUPA</v>
          </cell>
          <cell r="H404" t="str">
            <v>MUNTINLUPA CITY</v>
          </cell>
          <cell r="I404" t="str">
            <v>PARAÑAQUE</v>
          </cell>
          <cell r="J404"/>
          <cell r="K404"/>
          <cell r="L404" t="str">
            <v>CHALLENGER</v>
          </cell>
          <cell r="M404" t="str">
            <v>FCOMP</v>
          </cell>
          <cell r="N404" t="str">
            <v>Isan Carlo Lazaro</v>
          </cell>
          <cell r="O404">
            <v>103.32950000000001</v>
          </cell>
          <cell r="P404">
            <v>75.05</v>
          </cell>
          <cell r="Q404">
            <v>240</v>
          </cell>
          <cell r="R404" t="str">
            <v>NEW</v>
          </cell>
          <cell r="S404">
            <v>606460.99</v>
          </cell>
          <cell r="T404">
            <v>68634.489999999991</v>
          </cell>
          <cell r="U404">
            <v>29061.85</v>
          </cell>
          <cell r="V404">
            <v>0.42342924089623163</v>
          </cell>
          <cell r="W404">
            <v>45702.424305555556</v>
          </cell>
          <cell r="X404">
            <v>45708.568055555559</v>
          </cell>
          <cell r="Y404">
            <v>45705</v>
          </cell>
          <cell r="Z404"/>
          <cell r="AA404">
            <v>45729</v>
          </cell>
          <cell r="AB404"/>
          <cell r="AC404">
            <v>26.575694444443798</v>
          </cell>
          <cell r="AD404">
            <v>20.431944444440887</v>
          </cell>
          <cell r="AE404">
            <v>-45729</v>
          </cell>
          <cell r="AF404">
            <v>45720.041835436037</v>
          </cell>
          <cell r="AG404">
            <v>45728.539843404164</v>
          </cell>
          <cell r="AH404">
            <v>45752.424305555556</v>
          </cell>
          <cell r="AI404">
            <v>0.96673902979063664</v>
          </cell>
          <cell r="AJ404">
            <v>-762.15</v>
          </cell>
          <cell r="AK404">
            <v>23</v>
          </cell>
          <cell r="AL404">
            <v>30</v>
          </cell>
          <cell r="AM404">
            <v>20.617529880478088</v>
          </cell>
          <cell r="AN404">
            <v>26.115537848605577</v>
          </cell>
          <cell r="AO404">
            <v>17.617529880478088</v>
          </cell>
          <cell r="AP404">
            <v>60</v>
          </cell>
          <cell r="AQ404">
            <v>57</v>
          </cell>
          <cell r="AR404">
            <v>52</v>
          </cell>
          <cell r="AS404">
            <v>45789</v>
          </cell>
          <cell r="AT404">
            <v>155</v>
          </cell>
          <cell r="AU404"/>
          <cell r="AV404"/>
          <cell r="AW404"/>
          <cell r="AX404"/>
          <cell r="AY404"/>
          <cell r="AZ404"/>
          <cell r="BA404"/>
          <cell r="BB404"/>
          <cell r="BC404" t="str">
            <v>FOR AUDIT</v>
          </cell>
          <cell r="BD404" t="str">
            <v>PARTIALLY BILLED</v>
          </cell>
          <cell r="BE404">
            <v>45744</v>
          </cell>
          <cell r="BF404">
            <v>14</v>
          </cell>
          <cell r="BG404">
            <v>45729</v>
          </cell>
          <cell r="BH404">
            <v>45758</v>
          </cell>
          <cell r="BI404"/>
        </row>
        <row r="405">
          <cell r="E405" t="str">
            <v>R23915467</v>
          </cell>
          <cell r="F405" t="str">
            <v>CUEVAS JONATHAN SANTOS</v>
          </cell>
          <cell r="G405" t="str">
            <v>M.L. QUEZON, PUROK 1, TAGUIG CITY</v>
          </cell>
          <cell r="H405" t="str">
            <v>TAGUIG CITY</v>
          </cell>
          <cell r="I405" t="str">
            <v>PARAÑAQUE</v>
          </cell>
          <cell r="J405"/>
          <cell r="K405"/>
          <cell r="L405" t="str">
            <v>VJC</v>
          </cell>
          <cell r="M405" t="str">
            <v>FCOMP</v>
          </cell>
          <cell r="N405" t="str">
            <v>Jenneth Madrid</v>
          </cell>
          <cell r="O405">
            <v>9.2899999999999991</v>
          </cell>
          <cell r="P405">
            <v>9.2899999999999991</v>
          </cell>
          <cell r="Q405">
            <v>0</v>
          </cell>
          <cell r="R405" t="str">
            <v>RELOC</v>
          </cell>
          <cell r="S405">
            <v>27294.78</v>
          </cell>
          <cell r="T405">
            <v>7481</v>
          </cell>
          <cell r="U405"/>
          <cell r="V405">
            <v>0</v>
          </cell>
          <cell r="W405">
            <v>45702.425694444442</v>
          </cell>
          <cell r="X405">
            <v>45709.634722222225</v>
          </cell>
          <cell r="Y405">
            <v>45705</v>
          </cell>
          <cell r="Z405"/>
          <cell r="AA405">
            <v>45878.386111111111</v>
          </cell>
          <cell r="AB405"/>
          <cell r="AC405">
            <v>175.96041666666861</v>
          </cell>
          <cell r="AD405">
            <v>168.75138888888614</v>
          </cell>
          <cell r="AE405">
            <v>-45878.386111111111</v>
          </cell>
          <cell r="AF405">
            <v>45721.199887992829</v>
          </cell>
          <cell r="AG405">
            <v>45730.00633960573</v>
          </cell>
          <cell r="AH405">
            <v>45752.425694444442</v>
          </cell>
          <cell r="AI405">
            <v>6.0608587962963627</v>
          </cell>
          <cell r="AJ405">
            <v>-764.63976851851851</v>
          </cell>
          <cell r="AK405">
            <v>20</v>
          </cell>
          <cell r="AL405">
            <v>36</v>
          </cell>
          <cell r="AM405">
            <v>21.774193548387096</v>
          </cell>
          <cell r="AN405">
            <v>27.58064516129032</v>
          </cell>
          <cell r="AO405">
            <v>18.774193548387096</v>
          </cell>
          <cell r="AP405">
            <v>60</v>
          </cell>
          <cell r="AQ405">
            <v>57</v>
          </cell>
          <cell r="AR405">
            <v>52</v>
          </cell>
          <cell r="AS405">
            <v>45938.386111111111</v>
          </cell>
          <cell r="AT405">
            <v>5.6138888888890506</v>
          </cell>
          <cell r="AU405"/>
          <cell r="AV405"/>
          <cell r="AW405"/>
          <cell r="AX405"/>
          <cell r="AY405"/>
          <cell r="AZ405"/>
          <cell r="BA405"/>
          <cell r="BB405"/>
          <cell r="BC405" t="str">
            <v>NO COC</v>
          </cell>
          <cell r="BD405"/>
          <cell r="BE405">
            <v>45893.386111111111</v>
          </cell>
          <cell r="BF405" t="e">
            <v>#VALUE!</v>
          </cell>
          <cell r="BG405"/>
          <cell r="BH405"/>
          <cell r="BI405"/>
        </row>
        <row r="406">
          <cell r="E406" t="str">
            <v>X25010310283</v>
          </cell>
          <cell r="F406" t="str">
            <v>MERFE A GAMAS</v>
          </cell>
          <cell r="G406" t="str">
            <v>CHALLENGER, MOONWALK VILL, LAS PINAS CITY</v>
          </cell>
          <cell r="H406" t="str">
            <v>LAS PIÑAS CITY</v>
          </cell>
          <cell r="I406" t="str">
            <v>PARAÑAQUE</v>
          </cell>
          <cell r="J406"/>
          <cell r="K406"/>
          <cell r="L406" t="str">
            <v>ECOM</v>
          </cell>
          <cell r="M406" t="str">
            <v>FCOMP</v>
          </cell>
          <cell r="N406" t="str">
            <v>Ronilo Gange Jr.</v>
          </cell>
          <cell r="O406">
            <v>3.5300000000000002</v>
          </cell>
          <cell r="P406">
            <v>11.15</v>
          </cell>
          <cell r="Q406">
            <v>7.5</v>
          </cell>
          <cell r="R406" t="str">
            <v>NEW</v>
          </cell>
          <cell r="S406">
            <v>30919.77</v>
          </cell>
          <cell r="T406">
            <v>6562.97</v>
          </cell>
          <cell r="U406"/>
          <cell r="V406">
            <v>0</v>
          </cell>
          <cell r="W406">
            <v>45702.427777777775</v>
          </cell>
          <cell r="X406">
            <v>45709.634027777778</v>
          </cell>
          <cell r="Y406">
            <v>45705</v>
          </cell>
          <cell r="Z406"/>
          <cell r="AA406">
            <v>45777</v>
          </cell>
          <cell r="AB406"/>
          <cell r="AC406">
            <v>74.572222222224809</v>
          </cell>
          <cell r="AD406">
            <v>67.365972222221899</v>
          </cell>
          <cell r="AE406">
            <v>-45777</v>
          </cell>
          <cell r="AF406">
            <v>45721.201971326162</v>
          </cell>
          <cell r="AG406">
            <v>45730.008422939063</v>
          </cell>
          <cell r="AH406">
            <v>45752.427777777775</v>
          </cell>
          <cell r="AI406">
            <v>2.5685987654321876</v>
          </cell>
          <cell r="AJ406">
            <v>-762.95</v>
          </cell>
          <cell r="AK406">
            <v>20</v>
          </cell>
          <cell r="AL406">
            <v>36</v>
          </cell>
          <cell r="AM406">
            <v>21.774193548387096</v>
          </cell>
          <cell r="AN406">
            <v>27.58064516129032</v>
          </cell>
          <cell r="AO406">
            <v>18.774193548387096</v>
          </cell>
          <cell r="AP406">
            <v>60</v>
          </cell>
          <cell r="AQ406">
            <v>57</v>
          </cell>
          <cell r="AR406">
            <v>52</v>
          </cell>
          <cell r="AS406">
            <v>45837</v>
          </cell>
          <cell r="AT406">
            <v>107</v>
          </cell>
          <cell r="AU406"/>
          <cell r="AV406"/>
          <cell r="AW406"/>
          <cell r="AX406"/>
          <cell r="AY406"/>
          <cell r="AZ406"/>
          <cell r="BA406"/>
          <cell r="BB406"/>
          <cell r="BC406" t="str">
            <v>FOR AUDIT</v>
          </cell>
          <cell r="BD406"/>
          <cell r="BE406">
            <v>45792</v>
          </cell>
          <cell r="BF406">
            <v>34</v>
          </cell>
          <cell r="BG406">
            <v>45776</v>
          </cell>
          <cell r="BH406">
            <v>45826</v>
          </cell>
          <cell r="BI406"/>
        </row>
        <row r="407">
          <cell r="E407" t="str">
            <v>X25010278743</v>
          </cell>
          <cell r="F407" t="str">
            <v>RIZALYN G TAYAG</v>
          </cell>
          <cell r="G407" t="str">
            <v>NIOG III, NIOG III, BACOOR</v>
          </cell>
          <cell r="H407" t="str">
            <v>BACOOR CITY</v>
          </cell>
          <cell r="I407" t="str">
            <v>DASMA</v>
          </cell>
          <cell r="J407"/>
          <cell r="K407"/>
          <cell r="L407" t="str">
            <v>AVECO</v>
          </cell>
          <cell r="M407" t="str">
            <v>FCOMP</v>
          </cell>
          <cell r="N407" t="str">
            <v>Ronilo Gange Jr.</v>
          </cell>
          <cell r="O407">
            <v>154.50030000000001</v>
          </cell>
          <cell r="P407">
            <v>376.38</v>
          </cell>
          <cell r="Q407">
            <v>150</v>
          </cell>
          <cell r="R407" t="str">
            <v>NEW</v>
          </cell>
          <cell r="S407">
            <v>1179326.2</v>
          </cell>
          <cell r="T407">
            <v>188897.18</v>
          </cell>
          <cell r="U407"/>
          <cell r="V407">
            <v>0</v>
          </cell>
          <cell r="W407">
            <v>45702.611805555556</v>
          </cell>
          <cell r="X407">
            <v>45712.29791666667</v>
          </cell>
          <cell r="Y407">
            <v>45709</v>
          </cell>
          <cell r="Z407"/>
          <cell r="AA407">
            <v>45819</v>
          </cell>
          <cell r="AB407"/>
          <cell r="AC407">
            <v>116.3881944444438</v>
          </cell>
          <cell r="AD407">
            <v>106.70208333332994</v>
          </cell>
          <cell r="AE407">
            <v>-45819</v>
          </cell>
          <cell r="AF407">
            <v>45723.141217320263</v>
          </cell>
          <cell r="AG407">
            <v>45732.415727124186</v>
          </cell>
          <cell r="AH407">
            <v>45752.611805555556</v>
          </cell>
          <cell r="AI407">
            <v>3.7098736979166462</v>
          </cell>
          <cell r="AJ407">
            <v>-763.65</v>
          </cell>
          <cell r="AK407">
            <v>30</v>
          </cell>
          <cell r="AL407">
            <v>32</v>
          </cell>
          <cell r="AM407">
            <v>23.52941176470588</v>
          </cell>
          <cell r="AN407">
            <v>29.803921568627448</v>
          </cell>
          <cell r="AO407">
            <v>20.52941176470588</v>
          </cell>
          <cell r="AP407">
            <v>60</v>
          </cell>
          <cell r="AQ407">
            <v>57</v>
          </cell>
          <cell r="AR407">
            <v>52</v>
          </cell>
          <cell r="AS407">
            <v>45879</v>
          </cell>
          <cell r="AT407">
            <v>65</v>
          </cell>
          <cell r="AU407"/>
          <cell r="AV407"/>
          <cell r="AW407"/>
          <cell r="AX407"/>
          <cell r="AY407"/>
          <cell r="AZ407"/>
          <cell r="BA407"/>
          <cell r="BB407"/>
          <cell r="BC407" t="str">
            <v>NO COC</v>
          </cell>
          <cell r="BD407"/>
          <cell r="BE407">
            <v>45834</v>
          </cell>
          <cell r="BF407" t="e">
            <v>#VALUE!</v>
          </cell>
          <cell r="BG407"/>
          <cell r="BH407"/>
          <cell r="BI407"/>
        </row>
        <row r="408">
          <cell r="E408" t="str">
            <v>R21631426</v>
          </cell>
          <cell r="F408" t="str">
            <v>CAVITEX INFRASTRUCTURE CORP</v>
          </cell>
          <cell r="G408" t="str">
            <v>NINOY AQUINO, LA HUERTA, PARANAQUE</v>
          </cell>
          <cell r="H408" t="str">
            <v>PARAÑAQUE CITY</v>
          </cell>
          <cell r="I408" t="str">
            <v>PARAÑAQUE</v>
          </cell>
          <cell r="J408"/>
          <cell r="K408"/>
          <cell r="L408" t="str">
            <v>POWERHOUSE</v>
          </cell>
          <cell r="M408" t="str">
            <v>SCHED</v>
          </cell>
          <cell r="N408" t="str">
            <v>Isan Carlo Lazaro</v>
          </cell>
          <cell r="O408">
            <v>341.82079999999996</v>
          </cell>
          <cell r="P408">
            <v>492.4</v>
          </cell>
          <cell r="Q408">
            <v>0</v>
          </cell>
          <cell r="R408" t="str">
            <v>RELOC</v>
          </cell>
          <cell r="S408">
            <v>1183621.73</v>
          </cell>
          <cell r="T408">
            <v>389602.35999999987</v>
          </cell>
          <cell r="U408"/>
          <cell r="V408">
            <v>0</v>
          </cell>
          <cell r="W408">
            <v>45705.356249999997</v>
          </cell>
          <cell r="X408">
            <v>45705.407638888886</v>
          </cell>
          <cell r="Y408">
            <v>45705</v>
          </cell>
          <cell r="Z408"/>
          <cell r="AA408"/>
          <cell r="AB408"/>
          <cell r="AC408">
            <v>-45705.356249999997</v>
          </cell>
          <cell r="AD408">
            <v>-45705.407638888886</v>
          </cell>
          <cell r="AE408">
            <v>0</v>
          </cell>
          <cell r="AF408">
            <v>45728.380346385537</v>
          </cell>
          <cell r="AG408">
            <v>45738.320105421684</v>
          </cell>
          <cell r="AH408">
            <v>45755.356249999997</v>
          </cell>
          <cell r="AI408">
            <v>-1317.2029752604165</v>
          </cell>
          <cell r="AJ408">
            <v>0</v>
          </cell>
          <cell r="AK408">
            <v>32</v>
          </cell>
          <cell r="AL408">
            <v>36</v>
          </cell>
          <cell r="AM408">
            <v>26.024096385542165</v>
          </cell>
          <cell r="AN408">
            <v>32.963855421686745</v>
          </cell>
          <cell r="AO408">
            <v>23.024096385542165</v>
          </cell>
          <cell r="AP408">
            <v>60</v>
          </cell>
          <cell r="AQ408">
            <v>57</v>
          </cell>
          <cell r="AR408">
            <v>52</v>
          </cell>
          <cell r="AS408">
            <v>60</v>
          </cell>
          <cell r="AT408">
            <v>45884</v>
          </cell>
          <cell r="AU408"/>
          <cell r="AV408"/>
          <cell r="AW408"/>
          <cell r="AX408"/>
          <cell r="AY408"/>
          <cell r="AZ408"/>
          <cell r="BA408"/>
          <cell r="BB408"/>
          <cell r="BC408"/>
          <cell r="BD408"/>
          <cell r="BE408">
            <v>15</v>
          </cell>
          <cell r="BF408">
            <v>0</v>
          </cell>
          <cell r="BG408"/>
          <cell r="BH408"/>
          <cell r="BI408"/>
        </row>
        <row r="409">
          <cell r="E409" t="str">
            <v>X24041266844</v>
          </cell>
          <cell r="F409" t="str">
            <v>AYALA LAND, INC.,</v>
          </cell>
          <cell r="G409" t="str">
            <v>LANGKA, FTI CPD, TAGUIG CITY</v>
          </cell>
          <cell r="H409" t="str">
            <v>TAGUIG CITY</v>
          </cell>
          <cell r="I409" t="str">
            <v>PARAÑAQUE</v>
          </cell>
          <cell r="J409"/>
          <cell r="K409"/>
          <cell r="L409" t="str">
            <v>VJC</v>
          </cell>
          <cell r="M409" t="str">
            <v>FCOMP</v>
          </cell>
          <cell r="N409" t="str">
            <v>Jenneth Madrid</v>
          </cell>
          <cell r="O409">
            <v>58.636800000000001</v>
          </cell>
          <cell r="P409">
            <v>74.97</v>
          </cell>
          <cell r="Q409">
            <v>17</v>
          </cell>
          <cell r="R409" t="str">
            <v>NEW</v>
          </cell>
          <cell r="S409">
            <v>347379.65</v>
          </cell>
          <cell r="T409">
            <v>58230.82</v>
          </cell>
          <cell r="U409"/>
          <cell r="V409">
            <v>0</v>
          </cell>
          <cell r="W409">
            <v>45706.651388888888</v>
          </cell>
          <cell r="X409">
            <v>45712.29583333333</v>
          </cell>
          <cell r="Y409">
            <v>45709</v>
          </cell>
          <cell r="Z409"/>
          <cell r="AA409">
            <v>45742</v>
          </cell>
          <cell r="AB409"/>
          <cell r="AC409">
            <v>35.348611111112405</v>
          </cell>
          <cell r="AD409">
            <v>29.704166666670062</v>
          </cell>
          <cell r="AE409">
            <v>-45742</v>
          </cell>
          <cell r="AF409">
            <v>45726.736890747627</v>
          </cell>
          <cell r="AG409">
            <v>45735.893024576617</v>
          </cell>
          <cell r="AH409">
            <v>45756.651388888888</v>
          </cell>
          <cell r="AI409">
            <v>1.1484029455180238</v>
          </cell>
          <cell r="AJ409">
            <v>-762.36666666666667</v>
          </cell>
          <cell r="AK409">
            <v>23</v>
          </cell>
          <cell r="AL409">
            <v>36</v>
          </cell>
          <cell r="AM409">
            <v>23.085501858736059</v>
          </cell>
          <cell r="AN409">
            <v>29.241635687732341</v>
          </cell>
          <cell r="AO409">
            <v>20.085501858736059</v>
          </cell>
          <cell r="AP409">
            <v>60</v>
          </cell>
          <cell r="AQ409">
            <v>57</v>
          </cell>
          <cell r="AR409">
            <v>52</v>
          </cell>
          <cell r="AS409">
            <v>45802</v>
          </cell>
          <cell r="AT409">
            <v>142</v>
          </cell>
          <cell r="AU409"/>
          <cell r="AV409"/>
          <cell r="AW409"/>
          <cell r="AX409"/>
          <cell r="AY409"/>
          <cell r="AZ409"/>
          <cell r="BA409"/>
          <cell r="BB409"/>
          <cell r="BC409" t="str">
            <v>FOR AUDIT</v>
          </cell>
          <cell r="BD409"/>
          <cell r="BE409">
            <v>45757</v>
          </cell>
          <cell r="BF409">
            <v>50</v>
          </cell>
          <cell r="BG409">
            <v>45742</v>
          </cell>
          <cell r="BH409">
            <v>45807</v>
          </cell>
          <cell r="BI409"/>
        </row>
        <row r="410">
          <cell r="E410" t="str">
            <v>X25010209691</v>
          </cell>
          <cell r="F410" t="str">
            <v>ALMALOUNA COMALING QU</v>
          </cell>
          <cell r="G410" t="str">
            <v>EL GRANDE, BF HOMES, PARANAQUE</v>
          </cell>
          <cell r="H410" t="str">
            <v>PARAÑAQUE CITY</v>
          </cell>
          <cell r="I410" t="str">
            <v>PARAÑAQUE</v>
          </cell>
          <cell r="J410"/>
          <cell r="K410"/>
          <cell r="L410" t="str">
            <v>MAINTENANCE</v>
          </cell>
          <cell r="M410" t="str">
            <v>FCOMP</v>
          </cell>
          <cell r="N410" t="str">
            <v>Isan Carlo Lazaro</v>
          </cell>
          <cell r="O410">
            <v>47.14</v>
          </cell>
          <cell r="P410">
            <v>47.14</v>
          </cell>
          <cell r="Q410">
            <v>55</v>
          </cell>
          <cell r="R410" t="str">
            <v>NEW</v>
          </cell>
          <cell r="S410">
            <v>293761.53000000003</v>
          </cell>
          <cell r="T410">
            <v>45194.86</v>
          </cell>
          <cell r="U410"/>
          <cell r="V410">
            <v>0</v>
          </cell>
          <cell r="W410">
            <v>45706.651388888888</v>
          </cell>
          <cell r="X410">
            <v>45712.440972222219</v>
          </cell>
          <cell r="Y410">
            <v>45709</v>
          </cell>
          <cell r="Z410"/>
          <cell r="AA410">
            <v>45810</v>
          </cell>
          <cell r="AB410"/>
          <cell r="AC410">
            <v>103.3486111111124</v>
          </cell>
          <cell r="AD410">
            <v>97.559027777781012</v>
          </cell>
          <cell r="AE410">
            <v>-45810</v>
          </cell>
          <cell r="AF410">
            <v>45724.725769054174</v>
          </cell>
          <cell r="AG410">
            <v>45733.345603764923</v>
          </cell>
          <cell r="AH410">
            <v>45756.651388888888</v>
          </cell>
          <cell r="AI410">
            <v>3.6779946895425293</v>
          </cell>
          <cell r="AJ410">
            <v>-763.5</v>
          </cell>
          <cell r="AK410">
            <v>20</v>
          </cell>
          <cell r="AL410">
            <v>34</v>
          </cell>
          <cell r="AM410">
            <v>21.074380165289259</v>
          </cell>
          <cell r="AN410">
            <v>26.694214876033058</v>
          </cell>
          <cell r="AO410">
            <v>18.074380165289259</v>
          </cell>
          <cell r="AP410">
            <v>60</v>
          </cell>
          <cell r="AQ410">
            <v>57</v>
          </cell>
          <cell r="AR410">
            <v>52</v>
          </cell>
          <cell r="AS410">
            <v>45870</v>
          </cell>
          <cell r="AT410">
            <v>74</v>
          </cell>
          <cell r="AU410"/>
          <cell r="AV410"/>
          <cell r="AW410"/>
          <cell r="AX410"/>
          <cell r="AY410"/>
          <cell r="AZ410"/>
          <cell r="BA410"/>
          <cell r="BB410"/>
          <cell r="BC410" t="str">
            <v>NO COC</v>
          </cell>
          <cell r="BD410"/>
          <cell r="BE410">
            <v>45825</v>
          </cell>
          <cell r="BF410" t="e">
            <v>#VALUE!</v>
          </cell>
          <cell r="BG410"/>
          <cell r="BH410"/>
          <cell r="BI410"/>
        </row>
        <row r="411">
          <cell r="E411" t="str">
            <v>X25020386591</v>
          </cell>
          <cell r="F411" t="str">
            <v>SHEENA LORRAINE CHUA LAO</v>
          </cell>
          <cell r="G411" t="str">
            <v>IPIL-IPIL, AYALA-ALABANG VILL, MUNTINLUPA</v>
          </cell>
          <cell r="H411" t="str">
            <v>MUNTINLUPA CITY</v>
          </cell>
          <cell r="I411" t="str">
            <v>PARAÑAQUE</v>
          </cell>
          <cell r="J411" t="str">
            <v>For survey</v>
          </cell>
          <cell r="K411"/>
          <cell r="L411" t="str">
            <v>MAINTENANCE</v>
          </cell>
          <cell r="M411" t="str">
            <v>FCOMP</v>
          </cell>
          <cell r="N411" t="str">
            <v>Isan Carlo Lazaro</v>
          </cell>
          <cell r="O411">
            <v>29.91</v>
          </cell>
          <cell r="P411">
            <v>29.91</v>
          </cell>
          <cell r="Q411">
            <v>104</v>
          </cell>
          <cell r="R411" t="str">
            <v>NEW</v>
          </cell>
          <cell r="S411">
            <v>77784.02</v>
          </cell>
          <cell r="T411">
            <v>34288.879999999997</v>
          </cell>
          <cell r="U411"/>
          <cell r="V411">
            <v>0</v>
          </cell>
          <cell r="W411">
            <v>45706.664583333331</v>
          </cell>
          <cell r="X411">
            <v>45712.390277777777</v>
          </cell>
          <cell r="Y411">
            <v>45709</v>
          </cell>
          <cell r="Z411"/>
          <cell r="AA411">
            <v>45744</v>
          </cell>
          <cell r="AB411"/>
          <cell r="AC411">
            <v>37.335416666668607</v>
          </cell>
          <cell r="AD411">
            <v>31.609722222223354</v>
          </cell>
          <cell r="AE411">
            <v>-45744</v>
          </cell>
          <cell r="AF411">
            <v>45724.003566384177</v>
          </cell>
          <cell r="AG411">
            <v>45732.42729519774</v>
          </cell>
          <cell r="AH411">
            <v>45756.664583333331</v>
          </cell>
          <cell r="AI411">
            <v>1.3767434895834048</v>
          </cell>
          <cell r="AJ411">
            <v>-762.4</v>
          </cell>
          <cell r="AK411">
            <v>20</v>
          </cell>
          <cell r="AL411">
            <v>32</v>
          </cell>
          <cell r="AM411">
            <v>20.33898305084746</v>
          </cell>
          <cell r="AN411">
            <v>25.762711864406779</v>
          </cell>
          <cell r="AO411">
            <v>17.33898305084746</v>
          </cell>
          <cell r="AP411">
            <v>60</v>
          </cell>
          <cell r="AQ411">
            <v>57</v>
          </cell>
          <cell r="AR411">
            <v>52</v>
          </cell>
          <cell r="AS411">
            <v>45804</v>
          </cell>
          <cell r="AT411">
            <v>140</v>
          </cell>
          <cell r="AU411"/>
          <cell r="AV411"/>
          <cell r="AW411"/>
          <cell r="AX411"/>
          <cell r="AY411"/>
          <cell r="AZ411"/>
          <cell r="BA411"/>
          <cell r="BB411"/>
          <cell r="BC411" t="str">
            <v>FOR AUDIT</v>
          </cell>
          <cell r="BD411"/>
          <cell r="BE411">
            <v>45759</v>
          </cell>
          <cell r="BF411" t="e">
            <v>#VALUE!</v>
          </cell>
          <cell r="BG411"/>
          <cell r="BH411"/>
          <cell r="BI411"/>
        </row>
        <row r="412">
          <cell r="E412" t="str">
            <v>X25010271342</v>
          </cell>
          <cell r="F412" t="str">
            <v>ALVEO LAND CORP.,</v>
          </cell>
          <cell r="G412" t="str">
            <v>ALABANG-ZAPOTE, ALMANZA I, LAS PINAS CITY</v>
          </cell>
          <cell r="H412" t="str">
            <v>LAS PIÑAS CITY</v>
          </cell>
          <cell r="I412" t="str">
            <v>PARAÑAQUE</v>
          </cell>
          <cell r="J412"/>
          <cell r="K412"/>
          <cell r="L412" t="str">
            <v>ECOM</v>
          </cell>
          <cell r="M412" t="str">
            <v>SCHED</v>
          </cell>
          <cell r="N412" t="str">
            <v>Ronilo Gange Jr.</v>
          </cell>
          <cell r="O412">
            <v>31.368500000000001</v>
          </cell>
          <cell r="P412">
            <v>152.97</v>
          </cell>
          <cell r="Q412" t="str">
            <v xml:space="preserve"> -   </v>
          </cell>
          <cell r="R412" t="str">
            <v>NEW</v>
          </cell>
          <cell r="S412">
            <v>269622.12</v>
          </cell>
          <cell r="T412">
            <v>36004.720000000008</v>
          </cell>
          <cell r="U412"/>
          <cell r="V412">
            <v>0</v>
          </cell>
          <cell r="W412">
            <v>45706.665972222225</v>
          </cell>
          <cell r="X412">
            <v>45712.444444444445</v>
          </cell>
          <cell r="Y412">
            <v>45709</v>
          </cell>
          <cell r="Z412"/>
          <cell r="AA412"/>
          <cell r="AB412"/>
          <cell r="AC412">
            <v>-45706.665972222225</v>
          </cell>
          <cell r="AD412">
            <v>-45712.444444444445</v>
          </cell>
          <cell r="AE412">
            <v>0</v>
          </cell>
          <cell r="AF412">
            <v>45719.78167470156</v>
          </cell>
          <cell r="AG412">
            <v>45727.079195362719</v>
          </cell>
          <cell r="AH412">
            <v>45756.665972222225</v>
          </cell>
          <cell r="AI412">
            <v>-2127.1179163995726</v>
          </cell>
          <cell r="AJ412">
            <v>0</v>
          </cell>
          <cell r="AK412">
            <v>26</v>
          </cell>
          <cell r="AL412">
            <v>20</v>
          </cell>
          <cell r="AM412">
            <v>16.115702479338843</v>
          </cell>
          <cell r="AN412">
            <v>20.41322314049587</v>
          </cell>
          <cell r="AO412">
            <v>13.115702479338843</v>
          </cell>
          <cell r="AP412">
            <v>60</v>
          </cell>
          <cell r="AQ412">
            <v>57</v>
          </cell>
          <cell r="AR412">
            <v>52</v>
          </cell>
          <cell r="AS412">
            <v>60</v>
          </cell>
          <cell r="AT412">
            <v>45884</v>
          </cell>
          <cell r="AU412"/>
          <cell r="AV412"/>
          <cell r="AW412"/>
          <cell r="AX412"/>
          <cell r="AY412"/>
          <cell r="AZ412"/>
          <cell r="BA412"/>
          <cell r="BB412"/>
          <cell r="BC412"/>
          <cell r="BD412"/>
          <cell r="BE412">
            <v>15</v>
          </cell>
          <cell r="BF412">
            <v>0</v>
          </cell>
          <cell r="BG412"/>
          <cell r="BH412"/>
          <cell r="BI412"/>
        </row>
        <row r="413">
          <cell r="E413" t="str">
            <v>X24093781077</v>
          </cell>
          <cell r="F413" t="str">
            <v>ARNULFO CAL TABLIZO</v>
          </cell>
          <cell r="G413" t="str">
            <v>1ST, BAGUMBAYAN, TAGUIG CITY</v>
          </cell>
          <cell r="H413" t="str">
            <v>TAGUIG CITY</v>
          </cell>
          <cell r="I413" t="str">
            <v>PARAÑAQUE</v>
          </cell>
          <cell r="J413"/>
          <cell r="K413"/>
          <cell r="L413" t="str">
            <v>VJC</v>
          </cell>
          <cell r="M413" t="str">
            <v>FCOMP</v>
          </cell>
          <cell r="N413" t="str">
            <v>Jenneth Madrid</v>
          </cell>
          <cell r="O413">
            <v>50.678500000000007</v>
          </cell>
          <cell r="P413">
            <v>213.43</v>
          </cell>
          <cell r="Q413">
            <v>9</v>
          </cell>
          <cell r="R413" t="str">
            <v>NEW</v>
          </cell>
          <cell r="S413">
            <v>407209.07</v>
          </cell>
          <cell r="T413">
            <v>50064.5</v>
          </cell>
          <cell r="U413"/>
          <cell r="V413">
            <v>0</v>
          </cell>
          <cell r="W413">
            <v>45706.671527777777</v>
          </cell>
          <cell r="X413">
            <v>45712.443055555559</v>
          </cell>
          <cell r="Y413">
            <v>45709</v>
          </cell>
          <cell r="Z413">
            <v>45744</v>
          </cell>
          <cell r="AA413">
            <v>45744</v>
          </cell>
          <cell r="AB413"/>
          <cell r="AC413">
            <v>37.328472222223354</v>
          </cell>
          <cell r="AD413">
            <v>31.556944444440887</v>
          </cell>
          <cell r="AE413">
            <v>-45744</v>
          </cell>
          <cell r="AF413">
            <v>45728.53994883041</v>
          </cell>
          <cell r="AG413">
            <v>45738.171527777777</v>
          </cell>
          <cell r="AH413">
            <v>45756.671527777777</v>
          </cell>
          <cell r="AI413">
            <v>1.1257793209876883</v>
          </cell>
          <cell r="AJ413">
            <v>-762.4</v>
          </cell>
          <cell r="AK413">
            <v>28</v>
          </cell>
          <cell r="AL413">
            <v>36</v>
          </cell>
          <cell r="AM413">
            <v>24.868421052631579</v>
          </cell>
          <cell r="AN413">
            <v>31.499999999999996</v>
          </cell>
          <cell r="AO413">
            <v>21.868421052631579</v>
          </cell>
          <cell r="AP413">
            <v>60</v>
          </cell>
          <cell r="AQ413">
            <v>57</v>
          </cell>
          <cell r="AR413">
            <v>52</v>
          </cell>
          <cell r="AS413">
            <v>45804</v>
          </cell>
          <cell r="AT413">
            <v>140</v>
          </cell>
          <cell r="AU413"/>
          <cell r="AV413"/>
          <cell r="AW413"/>
          <cell r="AX413"/>
          <cell r="AY413"/>
          <cell r="AZ413"/>
          <cell r="BA413"/>
          <cell r="BB413"/>
          <cell r="BC413" t="str">
            <v>FOR AUDIT</v>
          </cell>
          <cell r="BD413"/>
          <cell r="BE413">
            <v>45759</v>
          </cell>
          <cell r="BF413">
            <v>117</v>
          </cell>
          <cell r="BG413">
            <v>45744</v>
          </cell>
          <cell r="BH413">
            <v>45876</v>
          </cell>
          <cell r="BI413"/>
        </row>
        <row r="414">
          <cell r="E414" t="str">
            <v>X24093492216</v>
          </cell>
          <cell r="F414" t="str">
            <v>ALFAMART TRADING PHILIPPINES, INC.</v>
          </cell>
          <cell r="G414" t="str">
            <v>SUMMIT CIRCLE SUBD, SUMMIT CIRCLE SUBD, MUNTINLUPA</v>
          </cell>
          <cell r="H414" t="str">
            <v>MUNTINLUPA CITY</v>
          </cell>
          <cell r="I414" t="str">
            <v>PARAÑAQUE</v>
          </cell>
          <cell r="J414"/>
          <cell r="K414"/>
          <cell r="L414" t="str">
            <v>CHALLENGER</v>
          </cell>
          <cell r="M414" t="str">
            <v>FCOMP</v>
          </cell>
          <cell r="N414" t="str">
            <v>Isan Carlo Lazaro</v>
          </cell>
          <cell r="O414">
            <v>9.9328000000000003</v>
          </cell>
          <cell r="P414">
            <v>13.04</v>
          </cell>
          <cell r="Q414">
            <v>28</v>
          </cell>
          <cell r="R414" t="str">
            <v>NEW</v>
          </cell>
          <cell r="S414">
            <v>186146.6</v>
          </cell>
          <cell r="T414">
            <v>11202.050000000001</v>
          </cell>
          <cell r="U414"/>
          <cell r="V414">
            <v>0</v>
          </cell>
          <cell r="W414">
            <v>45706.67291666667</v>
          </cell>
          <cell r="X414">
            <v>45712.390972222223</v>
          </cell>
          <cell r="Y414">
            <v>45709</v>
          </cell>
          <cell r="Z414">
            <v>45720.181250000001</v>
          </cell>
          <cell r="AA414">
            <v>45720</v>
          </cell>
          <cell r="AB414"/>
          <cell r="AC414">
            <v>13.327083333329938</v>
          </cell>
          <cell r="AD414">
            <v>7.609027777776646</v>
          </cell>
          <cell r="AE414">
            <v>-45720</v>
          </cell>
          <cell r="AF414">
            <v>45725.447110215056</v>
          </cell>
          <cell r="AG414">
            <v>45734.253561827958</v>
          </cell>
          <cell r="AH414">
            <v>45756.67291666667</v>
          </cell>
          <cell r="AI414">
            <v>0.45904398148136449</v>
          </cell>
          <cell r="AJ414">
            <v>-762</v>
          </cell>
          <cell r="AK414">
            <v>20</v>
          </cell>
          <cell r="AL414">
            <v>36</v>
          </cell>
          <cell r="AM414">
            <v>21.774193548387096</v>
          </cell>
          <cell r="AN414">
            <v>27.58064516129032</v>
          </cell>
          <cell r="AO414">
            <v>18.774193548387096</v>
          </cell>
          <cell r="AP414">
            <v>60</v>
          </cell>
          <cell r="AQ414">
            <v>57</v>
          </cell>
          <cell r="AR414">
            <v>52</v>
          </cell>
          <cell r="AS414">
            <v>45780</v>
          </cell>
          <cell r="AT414">
            <v>164</v>
          </cell>
          <cell r="AU414"/>
          <cell r="AV414"/>
          <cell r="AW414"/>
          <cell r="AX414"/>
          <cell r="AY414"/>
          <cell r="AZ414"/>
          <cell r="BA414"/>
          <cell r="BB414"/>
          <cell r="BC414" t="str">
            <v>FOR AUDIT</v>
          </cell>
          <cell r="BD414"/>
          <cell r="BE414">
            <v>45735</v>
          </cell>
          <cell r="BF414">
            <v>-2</v>
          </cell>
          <cell r="BG414">
            <v>45720</v>
          </cell>
          <cell r="BH414">
            <v>45733</v>
          </cell>
          <cell r="BI414"/>
        </row>
        <row r="415">
          <cell r="E415" t="str">
            <v>X24010064473</v>
          </cell>
          <cell r="F415" t="str">
            <v>ALEXANDER SANTOS ISIP</v>
          </cell>
          <cell r="G415" t="str">
            <v>LANCASTER, HILLSBOROUGH SUBD, MUNTINLUPA</v>
          </cell>
          <cell r="H415" t="str">
            <v>MUNTINLUPA CITY</v>
          </cell>
          <cell r="I415" t="str">
            <v>PARAÑAQUE</v>
          </cell>
          <cell r="J415"/>
          <cell r="K415"/>
          <cell r="L415" t="str">
            <v>CHALLENGER</v>
          </cell>
          <cell r="M415" t="str">
            <v>FCOMP</v>
          </cell>
          <cell r="N415" t="str">
            <v>Isan Carlo Lazaro</v>
          </cell>
          <cell r="O415">
            <v>38.058499999999995</v>
          </cell>
          <cell r="P415">
            <v>48.2</v>
          </cell>
          <cell r="Q415">
            <v>110</v>
          </cell>
          <cell r="R415" t="str">
            <v>MODIFICATION</v>
          </cell>
          <cell r="S415">
            <v>391390.73</v>
          </cell>
          <cell r="T415">
            <v>41443.200000000004</v>
          </cell>
          <cell r="U415"/>
          <cell r="V415">
            <v>0</v>
          </cell>
          <cell r="W415">
            <v>45706.685416666667</v>
          </cell>
          <cell r="X415">
            <v>45712.295138888891</v>
          </cell>
          <cell r="Y415">
            <v>45709</v>
          </cell>
          <cell r="Z415"/>
          <cell r="AA415">
            <v>45741.340277777781</v>
          </cell>
          <cell r="AB415"/>
          <cell r="AC415">
            <v>34.65486111111386</v>
          </cell>
          <cell r="AD415">
            <v>29.045138888890506</v>
          </cell>
          <cell r="AE415">
            <v>-45741.340277777781</v>
          </cell>
          <cell r="AF415">
            <v>45724.024399717513</v>
          </cell>
          <cell r="AG415">
            <v>45732.448128531076</v>
          </cell>
          <cell r="AH415">
            <v>45756.685416666667</v>
          </cell>
          <cell r="AI415">
            <v>1.2778980034723235</v>
          </cell>
          <cell r="AJ415">
            <v>-762.35567129629635</v>
          </cell>
          <cell r="AK415">
            <v>20</v>
          </cell>
          <cell r="AL415">
            <v>32</v>
          </cell>
          <cell r="AM415">
            <v>20.33898305084746</v>
          </cell>
          <cell r="AN415">
            <v>25.762711864406779</v>
          </cell>
          <cell r="AO415">
            <v>17.33898305084746</v>
          </cell>
          <cell r="AP415">
            <v>60</v>
          </cell>
          <cell r="AQ415">
            <v>57</v>
          </cell>
          <cell r="AR415">
            <v>52</v>
          </cell>
          <cell r="AS415">
            <v>45801.340277777781</v>
          </cell>
          <cell r="AT415">
            <v>142.65972222221899</v>
          </cell>
          <cell r="AU415"/>
          <cell r="AV415"/>
          <cell r="AW415"/>
          <cell r="AX415"/>
          <cell r="AY415"/>
          <cell r="AZ415"/>
          <cell r="BA415"/>
          <cell r="BB415"/>
          <cell r="BC415" t="str">
            <v>FOR AUDIT</v>
          </cell>
          <cell r="BD415"/>
          <cell r="BE415">
            <v>45756.340277777781</v>
          </cell>
          <cell r="BF415">
            <v>4.6597222222189885</v>
          </cell>
          <cell r="BG415">
            <v>45741</v>
          </cell>
          <cell r="BH415">
            <v>45761</v>
          </cell>
          <cell r="BI415"/>
        </row>
        <row r="416">
          <cell r="E416" t="str">
            <v>X25010176215</v>
          </cell>
          <cell r="F416" t="str">
            <v>MARY GRACE MESINA MANDAP</v>
          </cell>
          <cell r="G416" t="str">
            <v>BASILIO ESTANISLAO, BF RESORT VILL, LAS PINAS CITY</v>
          </cell>
          <cell r="H416" t="str">
            <v>LAS PIÑAS CITY</v>
          </cell>
          <cell r="I416" t="str">
            <v>PARAÑAQUE</v>
          </cell>
          <cell r="J416"/>
          <cell r="K416"/>
          <cell r="L416" t="str">
            <v>AVECO</v>
          </cell>
          <cell r="M416" t="str">
            <v>FCOMP</v>
          </cell>
          <cell r="N416" t="str">
            <v>Ronilo Gange Jr.</v>
          </cell>
          <cell r="O416">
            <v>119.76289999999999</v>
          </cell>
          <cell r="P416">
            <v>308.41000000000003</v>
          </cell>
          <cell r="Q416">
            <v>33</v>
          </cell>
          <cell r="R416" t="str">
            <v>NEW</v>
          </cell>
          <cell r="S416">
            <v>601808.84</v>
          </cell>
          <cell r="T416">
            <v>130472.59</v>
          </cell>
          <cell r="U416"/>
          <cell r="V416">
            <v>0</v>
          </cell>
          <cell r="W416">
            <v>45706.738194444442</v>
          </cell>
          <cell r="X416">
            <v>45712.443749999999</v>
          </cell>
          <cell r="Y416">
            <v>45709</v>
          </cell>
          <cell r="Z416"/>
          <cell r="AA416">
            <v>45864</v>
          </cell>
          <cell r="AB416"/>
          <cell r="AC416">
            <v>157.26180555555766</v>
          </cell>
          <cell r="AD416">
            <v>151.55625000000146</v>
          </cell>
          <cell r="AE416">
            <v>-45864</v>
          </cell>
          <cell r="AF416">
            <v>45729.20989255765</v>
          </cell>
          <cell r="AG416">
            <v>45739.002345387838</v>
          </cell>
          <cell r="AH416">
            <v>45756.738194444442</v>
          </cell>
          <cell r="AI416">
            <v>4.6304864969136421</v>
          </cell>
          <cell r="AJ416">
            <v>-764.4</v>
          </cell>
          <cell r="AK416">
            <v>30</v>
          </cell>
          <cell r="AL416">
            <v>36</v>
          </cell>
          <cell r="AM416">
            <v>25.471698113207545</v>
          </cell>
          <cell r="AN416">
            <v>32.264150943396224</v>
          </cell>
          <cell r="AO416">
            <v>22.471698113207545</v>
          </cell>
          <cell r="AP416">
            <v>60</v>
          </cell>
          <cell r="AQ416">
            <v>57</v>
          </cell>
          <cell r="AR416">
            <v>52</v>
          </cell>
          <cell r="AS416">
            <v>45924</v>
          </cell>
          <cell r="AT416">
            <v>20</v>
          </cell>
          <cell r="AU416"/>
          <cell r="AV416"/>
          <cell r="AW416"/>
          <cell r="AX416"/>
          <cell r="AY416"/>
          <cell r="AZ416"/>
          <cell r="BA416"/>
          <cell r="BB416"/>
          <cell r="BC416" t="str">
            <v>NO COC</v>
          </cell>
          <cell r="BD416"/>
          <cell r="BE416">
            <v>45879</v>
          </cell>
          <cell r="BF416" t="e">
            <v>#VALUE!</v>
          </cell>
          <cell r="BG416"/>
          <cell r="BH416"/>
          <cell r="BI416"/>
        </row>
        <row r="417">
          <cell r="E417" t="str">
            <v>R23926303</v>
          </cell>
          <cell r="F417" t="str">
            <v>CAVITEX INFRASTRUCTURE CORP., CBG</v>
          </cell>
          <cell r="G417" t="str">
            <v>KAINGIN RD., KAINGIN, PARANAQUE</v>
          </cell>
          <cell r="H417" t="str">
            <v>PARAÑAQUE CITY</v>
          </cell>
          <cell r="I417" t="str">
            <v>PARAÑAQUE</v>
          </cell>
          <cell r="J417"/>
          <cell r="K417"/>
          <cell r="L417" t="str">
            <v>AVECO</v>
          </cell>
          <cell r="M417" t="str">
            <v>FCOMP</v>
          </cell>
          <cell r="N417" t="str">
            <v>Ronilo Gange Jr.</v>
          </cell>
          <cell r="O417">
            <v>365.07799999999963</v>
          </cell>
          <cell r="P417">
            <v>633.77</v>
          </cell>
          <cell r="Q417">
            <v>0</v>
          </cell>
          <cell r="R417" t="str">
            <v>RELOC</v>
          </cell>
          <cell r="S417">
            <v>1683427.63</v>
          </cell>
          <cell r="T417">
            <v>498912.29000000004</v>
          </cell>
          <cell r="U417"/>
          <cell r="V417">
            <v>0</v>
          </cell>
          <cell r="W417">
            <v>45707.34652777778</v>
          </cell>
          <cell r="X417">
            <v>45713.529861111114</v>
          </cell>
          <cell r="Y417">
            <v>45709</v>
          </cell>
          <cell r="Z417"/>
          <cell r="AA417">
            <v>45736</v>
          </cell>
          <cell r="AB417"/>
          <cell r="AC417">
            <v>28.653472222220444</v>
          </cell>
          <cell r="AD417">
            <v>22.47013888888614</v>
          </cell>
          <cell r="AE417">
            <v>-45736</v>
          </cell>
          <cell r="AF417">
            <v>45732.181579324169</v>
          </cell>
          <cell r="AG417">
            <v>45742.604259736545</v>
          </cell>
          <cell r="AH417">
            <v>45757.34652777778</v>
          </cell>
          <cell r="AI417">
            <v>0.7720518904320508</v>
          </cell>
          <cell r="AJ417">
            <v>-762.26666666666665</v>
          </cell>
          <cell r="AK417">
            <v>40</v>
          </cell>
          <cell r="AL417">
            <v>36</v>
          </cell>
          <cell r="AM417">
            <v>27.835051546391753</v>
          </cell>
          <cell r="AN417">
            <v>35.257731958762882</v>
          </cell>
          <cell r="AO417">
            <v>24.835051546391753</v>
          </cell>
          <cell r="AP417">
            <v>60</v>
          </cell>
          <cell r="AQ417">
            <v>57</v>
          </cell>
          <cell r="AR417">
            <v>52</v>
          </cell>
          <cell r="AS417">
            <v>45796</v>
          </cell>
          <cell r="AT417">
            <v>148</v>
          </cell>
          <cell r="AU417"/>
          <cell r="AV417"/>
          <cell r="AW417"/>
          <cell r="AX417"/>
          <cell r="AY417"/>
          <cell r="AZ417"/>
          <cell r="BA417"/>
          <cell r="BB417"/>
          <cell r="BC417" t="str">
            <v>NO COC</v>
          </cell>
          <cell r="BD417"/>
          <cell r="BE417">
            <v>45751</v>
          </cell>
          <cell r="BF417" t="e">
            <v>#VALUE!</v>
          </cell>
          <cell r="BG417"/>
          <cell r="BH417"/>
          <cell r="BI417"/>
        </row>
        <row r="418">
          <cell r="E418" t="str">
            <v>R23926307</v>
          </cell>
          <cell r="F418" t="str">
            <v>CAVITEX INFRASTRUCTURE CORP., CBG</v>
          </cell>
          <cell r="G418" t="str">
            <v>KAINGIN RD., KAINGIN, PARANAQUE</v>
          </cell>
          <cell r="H418" t="str">
            <v>PARAÑAQUE CITY</v>
          </cell>
          <cell r="I418" t="str">
            <v>PARAÑAQUE</v>
          </cell>
          <cell r="J418"/>
          <cell r="K418"/>
          <cell r="L418" t="str">
            <v>AVECO</v>
          </cell>
          <cell r="M418" t="str">
            <v>FCOMP</v>
          </cell>
          <cell r="N418" t="str">
            <v>Ronilo Gange Jr.</v>
          </cell>
          <cell r="O418">
            <v>79.535699999999963</v>
          </cell>
          <cell r="P418">
            <v>202.88</v>
          </cell>
          <cell r="Q418">
            <v>0</v>
          </cell>
          <cell r="R418" t="str">
            <v>RELOC</v>
          </cell>
          <cell r="S418">
            <v>216676.78</v>
          </cell>
          <cell r="T418">
            <v>173073.30999999997</v>
          </cell>
          <cell r="U418"/>
          <cell r="V418">
            <v>0</v>
          </cell>
          <cell r="W418">
            <v>45707.350694444445</v>
          </cell>
          <cell r="X418">
            <v>45713.530555555553</v>
          </cell>
          <cell r="Y418">
            <v>45709</v>
          </cell>
          <cell r="Z418"/>
          <cell r="AA418">
            <v>45751</v>
          </cell>
          <cell r="AB418"/>
          <cell r="AC418">
            <v>43.649305555554747</v>
          </cell>
          <cell r="AD418">
            <v>37.469444444446708</v>
          </cell>
          <cell r="AE418">
            <v>-45751</v>
          </cell>
          <cell r="AF418">
            <v>45729.219115497079</v>
          </cell>
          <cell r="AG418">
            <v>45738.850694444445</v>
          </cell>
          <cell r="AH418">
            <v>45757.350694444445</v>
          </cell>
          <cell r="AI418">
            <v>1.3164076278659367</v>
          </cell>
          <cell r="AJ418">
            <v>-762.51666666666665</v>
          </cell>
          <cell r="AK418">
            <v>28</v>
          </cell>
          <cell r="AL418">
            <v>36</v>
          </cell>
          <cell r="AM418">
            <v>24.868421052631579</v>
          </cell>
          <cell r="AN418">
            <v>31.499999999999996</v>
          </cell>
          <cell r="AO418">
            <v>21.868421052631579</v>
          </cell>
          <cell r="AP418">
            <v>60</v>
          </cell>
          <cell r="AQ418">
            <v>57</v>
          </cell>
          <cell r="AR418">
            <v>52</v>
          </cell>
          <cell r="AS418">
            <v>45811</v>
          </cell>
          <cell r="AT418">
            <v>133</v>
          </cell>
          <cell r="AU418"/>
          <cell r="AV418"/>
          <cell r="AW418"/>
          <cell r="AX418"/>
          <cell r="AY418"/>
          <cell r="AZ418"/>
          <cell r="BA418"/>
          <cell r="BB418"/>
          <cell r="BC418" t="str">
            <v>NO COC</v>
          </cell>
          <cell r="BD418"/>
          <cell r="BE418">
            <v>45766</v>
          </cell>
          <cell r="BF418" t="e">
            <v>#VALUE!</v>
          </cell>
          <cell r="BG418"/>
          <cell r="BH418"/>
          <cell r="BI418"/>
        </row>
        <row r="419">
          <cell r="E419" t="str">
            <v>R23924589</v>
          </cell>
          <cell r="F419" t="str">
            <v>CAVITEX INFRASTRUCTURE CORP., CBG</v>
          </cell>
          <cell r="G419" t="str">
            <v>ALLEY 1, MULTINATIONAL VILL, PARANAQUE</v>
          </cell>
          <cell r="H419" t="str">
            <v>PARAÑAQUE CITY</v>
          </cell>
          <cell r="I419" t="str">
            <v>PARAÑAQUE</v>
          </cell>
          <cell r="J419"/>
          <cell r="K419"/>
          <cell r="L419" t="str">
            <v>CHALLENGER</v>
          </cell>
          <cell r="M419" t="str">
            <v>FCOMP</v>
          </cell>
          <cell r="N419" t="str">
            <v>Isan Carlo Lazaro</v>
          </cell>
          <cell r="O419">
            <v>307.8816999999998</v>
          </cell>
          <cell r="P419">
            <v>418.77</v>
          </cell>
          <cell r="Q419">
            <v>0</v>
          </cell>
          <cell r="R419" t="str">
            <v>RELOC</v>
          </cell>
          <cell r="S419">
            <v>1430545.13</v>
          </cell>
          <cell r="T419">
            <v>359825.96999999991</v>
          </cell>
          <cell r="U419"/>
          <cell r="V419">
            <v>0</v>
          </cell>
          <cell r="W419">
            <v>45707.356944444444</v>
          </cell>
          <cell r="X419">
            <v>45713.526388888888</v>
          </cell>
          <cell r="Y419">
            <v>45709</v>
          </cell>
          <cell r="Z419">
            <v>45761</v>
          </cell>
          <cell r="AA419">
            <v>45785</v>
          </cell>
          <cell r="AB419"/>
          <cell r="AC419">
            <v>77.643055555556202</v>
          </cell>
          <cell r="AD419">
            <v>71.473611111112405</v>
          </cell>
          <cell r="AE419">
            <v>-45785</v>
          </cell>
          <cell r="AF419">
            <v>45730.381040829983</v>
          </cell>
          <cell r="AG419">
            <v>45740.320799866131</v>
          </cell>
          <cell r="AH419">
            <v>45757.356944444444</v>
          </cell>
          <cell r="AI419">
            <v>2.2376297260802653</v>
          </cell>
          <cell r="AJ419">
            <v>-763.08333333333337</v>
          </cell>
          <cell r="AK419">
            <v>32</v>
          </cell>
          <cell r="AL419">
            <v>36</v>
          </cell>
          <cell r="AM419">
            <v>26.024096385542165</v>
          </cell>
          <cell r="AN419">
            <v>32.963855421686745</v>
          </cell>
          <cell r="AO419">
            <v>23.024096385542165</v>
          </cell>
          <cell r="AP419">
            <v>60</v>
          </cell>
          <cell r="AQ419">
            <v>57</v>
          </cell>
          <cell r="AR419">
            <v>52</v>
          </cell>
          <cell r="AS419">
            <v>45845</v>
          </cell>
          <cell r="AT419">
            <v>99</v>
          </cell>
          <cell r="AU419"/>
          <cell r="AV419"/>
          <cell r="AW419"/>
          <cell r="AX419"/>
          <cell r="AY419"/>
          <cell r="AZ419"/>
          <cell r="BA419"/>
          <cell r="BB419"/>
          <cell r="BC419" t="str">
            <v>FOR AUDIT</v>
          </cell>
          <cell r="BD419"/>
          <cell r="BE419">
            <v>45800</v>
          </cell>
          <cell r="BF419">
            <v>50</v>
          </cell>
          <cell r="BG419">
            <v>45761</v>
          </cell>
          <cell r="BH419">
            <v>45850</v>
          </cell>
          <cell r="BI419"/>
        </row>
        <row r="420">
          <cell r="E420" t="str">
            <v>X25010070942</v>
          </cell>
          <cell r="F420" t="str">
            <v>ERNELIA O. SANCHEZ</v>
          </cell>
          <cell r="G420" t="str">
            <v>BLOCK 26, PINAGSAMA PH 2 VILL, TAGUIG CITY</v>
          </cell>
          <cell r="H420" t="str">
            <v>TAGUIG CITY</v>
          </cell>
          <cell r="I420" t="str">
            <v>PARAÑAQUE</v>
          </cell>
          <cell r="J420"/>
          <cell r="K420"/>
          <cell r="L420" t="str">
            <v>VJC</v>
          </cell>
          <cell r="M420" t="str">
            <v>FCOMP</v>
          </cell>
          <cell r="N420" t="str">
            <v>Jenneth Madrid</v>
          </cell>
          <cell r="O420">
            <v>2.58</v>
          </cell>
          <cell r="P420">
            <v>5.73</v>
          </cell>
          <cell r="Q420">
            <v>16</v>
          </cell>
          <cell r="R420" t="str">
            <v>NEW</v>
          </cell>
          <cell r="S420">
            <v>25829.16</v>
          </cell>
          <cell r="T420">
            <v>5954.420000000001</v>
          </cell>
          <cell r="U420"/>
          <cell r="V420">
            <v>0</v>
          </cell>
          <cell r="W420">
            <v>45707.656944444447</v>
          </cell>
          <cell r="X420">
            <v>45713.527777777781</v>
          </cell>
          <cell r="Y420">
            <v>45709</v>
          </cell>
          <cell r="Z420"/>
          <cell r="AA420">
            <v>45724</v>
          </cell>
          <cell r="AB420"/>
          <cell r="AC420">
            <v>16.343055555553292</v>
          </cell>
          <cell r="AD420">
            <v>10.472222222218988</v>
          </cell>
          <cell r="AE420">
            <v>-45724</v>
          </cell>
          <cell r="AF420">
            <v>45726.431137992833</v>
          </cell>
          <cell r="AG420">
            <v>45735.237589605735</v>
          </cell>
          <cell r="AH420">
            <v>45757.656944444447</v>
          </cell>
          <cell r="AI420">
            <v>0.56292746913572445</v>
          </cell>
          <cell r="AJ420">
            <v>-762.06666666666672</v>
          </cell>
          <cell r="AK420">
            <v>20</v>
          </cell>
          <cell r="AL420">
            <v>36</v>
          </cell>
          <cell r="AM420">
            <v>21.774193548387096</v>
          </cell>
          <cell r="AN420">
            <v>27.58064516129032</v>
          </cell>
          <cell r="AO420">
            <v>18.774193548387096</v>
          </cell>
          <cell r="AP420">
            <v>60</v>
          </cell>
          <cell r="AQ420">
            <v>57</v>
          </cell>
          <cell r="AR420">
            <v>52</v>
          </cell>
          <cell r="AS420">
            <v>45784</v>
          </cell>
          <cell r="AT420">
            <v>160</v>
          </cell>
          <cell r="AU420"/>
          <cell r="AV420"/>
          <cell r="AW420"/>
          <cell r="AX420"/>
          <cell r="AY420"/>
          <cell r="AZ420"/>
          <cell r="BA420"/>
          <cell r="BB420"/>
          <cell r="BC420" t="str">
            <v>FOR AUDIT</v>
          </cell>
          <cell r="BD420"/>
          <cell r="BE420">
            <v>45739</v>
          </cell>
          <cell r="BF420">
            <v>-4</v>
          </cell>
          <cell r="BG420">
            <v>45724</v>
          </cell>
          <cell r="BH420">
            <v>45735</v>
          </cell>
          <cell r="BI420"/>
        </row>
        <row r="421">
          <cell r="E421" t="str">
            <v>X24114520845</v>
          </cell>
          <cell r="F421" t="str">
            <v>ERIC GERARD TURLA OLIVA</v>
          </cell>
          <cell r="G421" t="str">
            <v>WALING-WALING, TAHANAN VILL, PARANAQUE</v>
          </cell>
          <cell r="H421" t="str">
            <v>PARAÑAQUE CITY</v>
          </cell>
          <cell r="I421" t="str">
            <v>PARAÑAQUE</v>
          </cell>
          <cell r="J421"/>
          <cell r="K421"/>
          <cell r="L421" t="str">
            <v>POWERHOUSE</v>
          </cell>
          <cell r="M421" t="str">
            <v>SCHED</v>
          </cell>
          <cell r="N421" t="str">
            <v>Isan Carlo Lazaro</v>
          </cell>
          <cell r="O421">
            <v>37.049500000000002</v>
          </cell>
          <cell r="P421">
            <v>121.89</v>
          </cell>
          <cell r="Q421">
            <v>36</v>
          </cell>
          <cell r="R421" t="str">
            <v>NEW</v>
          </cell>
          <cell r="S421">
            <v>291805.32</v>
          </cell>
          <cell r="T421">
            <v>37465.149999999994</v>
          </cell>
          <cell r="U421"/>
          <cell r="V421">
            <v>0</v>
          </cell>
          <cell r="W421">
            <v>45707.661805555559</v>
          </cell>
          <cell r="X421">
            <v>45713.531944444447</v>
          </cell>
          <cell r="Y421">
            <v>45709</v>
          </cell>
          <cell r="Z421"/>
          <cell r="AA421"/>
          <cell r="AB421"/>
          <cell r="AC421">
            <v>-45707.661805555559</v>
          </cell>
          <cell r="AD421">
            <v>-45713.531944444447</v>
          </cell>
          <cell r="AE421">
            <v>0</v>
          </cell>
          <cell r="AF421">
            <v>45728.868702107284</v>
          </cell>
          <cell r="AG421">
            <v>45738.323874521077</v>
          </cell>
          <cell r="AH421">
            <v>45757.661805555559</v>
          </cell>
          <cell r="AI421">
            <v>-1416.1561884199905</v>
          </cell>
          <cell r="AJ421">
            <v>0</v>
          </cell>
          <cell r="AK421">
            <v>26</v>
          </cell>
          <cell r="AL421">
            <v>36</v>
          </cell>
          <cell r="AM421">
            <v>24.206896551724139</v>
          </cell>
          <cell r="AN421">
            <v>30.662068965517239</v>
          </cell>
          <cell r="AO421">
            <v>21.206896551724139</v>
          </cell>
          <cell r="AP421">
            <v>60</v>
          </cell>
          <cell r="AQ421">
            <v>57</v>
          </cell>
          <cell r="AR421">
            <v>52</v>
          </cell>
          <cell r="AS421">
            <v>60</v>
          </cell>
          <cell r="AT421">
            <v>45884</v>
          </cell>
          <cell r="AU421"/>
          <cell r="AV421"/>
          <cell r="AW421"/>
          <cell r="AX421"/>
          <cell r="AY421"/>
          <cell r="AZ421"/>
          <cell r="BA421"/>
          <cell r="BB421"/>
          <cell r="BC421"/>
          <cell r="BD421"/>
          <cell r="BE421">
            <v>15</v>
          </cell>
          <cell r="BF421">
            <v>0</v>
          </cell>
          <cell r="BG421"/>
          <cell r="BH421"/>
          <cell r="BI421"/>
        </row>
        <row r="422">
          <cell r="E422" t="str">
            <v>R23922888</v>
          </cell>
          <cell r="F422" t="str">
            <v>ANG CARMEN GAN, HMB</v>
          </cell>
          <cell r="G422" t="str">
            <v>MARCUS AURELIUS, ITALIA 500-BF HOMES, LAS PINAS CITY</v>
          </cell>
          <cell r="H422" t="str">
            <v>LAS PIÑAS CITY</v>
          </cell>
          <cell r="I422" t="str">
            <v>PARAÑAQUE</v>
          </cell>
          <cell r="J422"/>
          <cell r="K422"/>
          <cell r="L422" t="str">
            <v>ECOM</v>
          </cell>
          <cell r="M422" t="str">
            <v>FCOMP</v>
          </cell>
          <cell r="N422" t="str">
            <v>Isan Carlo Lazaro</v>
          </cell>
          <cell r="O422">
            <v>1.0195000000000001</v>
          </cell>
          <cell r="P422">
            <v>1.1399999999999999</v>
          </cell>
          <cell r="Q422">
            <v>0</v>
          </cell>
          <cell r="R422" t="str">
            <v>RELOC</v>
          </cell>
          <cell r="S422">
            <v>12476.61</v>
          </cell>
          <cell r="T422">
            <v>980.15</v>
          </cell>
          <cell r="U422"/>
          <cell r="V422">
            <v>0</v>
          </cell>
          <cell r="W422">
            <v>45707.712500000001</v>
          </cell>
          <cell r="X422">
            <v>45713.532638888886</v>
          </cell>
          <cell r="Y422">
            <v>45709</v>
          </cell>
          <cell r="Z422"/>
          <cell r="AA422">
            <v>45831</v>
          </cell>
          <cell r="AB422"/>
          <cell r="AC422">
            <v>123.28749999999854</v>
          </cell>
          <cell r="AD422">
            <v>117.46736111111386</v>
          </cell>
          <cell r="AE422">
            <v>-45831</v>
          </cell>
          <cell r="AF422">
            <v>45726.486693548388</v>
          </cell>
          <cell r="AG422">
            <v>45735.293145161289</v>
          </cell>
          <cell r="AH422">
            <v>45757.712500000001</v>
          </cell>
          <cell r="AI422">
            <v>4.2465694444443942</v>
          </cell>
          <cell r="AJ422">
            <v>-763.85</v>
          </cell>
          <cell r="AK422">
            <v>20</v>
          </cell>
          <cell r="AL422">
            <v>36</v>
          </cell>
          <cell r="AM422">
            <v>21.774193548387096</v>
          </cell>
          <cell r="AN422">
            <v>27.58064516129032</v>
          </cell>
          <cell r="AO422">
            <v>18.774193548387096</v>
          </cell>
          <cell r="AP422">
            <v>60</v>
          </cell>
          <cell r="AQ422">
            <v>57</v>
          </cell>
          <cell r="AR422">
            <v>52</v>
          </cell>
          <cell r="AS422">
            <v>45891</v>
          </cell>
          <cell r="AT422">
            <v>53</v>
          </cell>
          <cell r="AU422"/>
          <cell r="AV422"/>
          <cell r="AW422"/>
          <cell r="AX422"/>
          <cell r="AY422"/>
          <cell r="AZ422"/>
          <cell r="BA422"/>
          <cell r="BB422"/>
          <cell r="BC422" t="str">
            <v>NO COC</v>
          </cell>
          <cell r="BD422"/>
          <cell r="BE422">
            <v>45846</v>
          </cell>
          <cell r="BF422" t="e">
            <v>#VALUE!</v>
          </cell>
          <cell r="BG422"/>
          <cell r="BH422"/>
          <cell r="BI422"/>
        </row>
        <row r="423">
          <cell r="E423" t="str">
            <v>X25010099398</v>
          </cell>
          <cell r="F423" t="str">
            <v>REYNALDO BAUTISTA SALVADOR</v>
          </cell>
          <cell r="G423" t="str">
            <v>J.P. RIZAL, TUAZON SUBD, LAS PINAS CITY</v>
          </cell>
          <cell r="H423" t="str">
            <v>LAS PIÑAS CITY</v>
          </cell>
          <cell r="I423" t="str">
            <v>PARAÑAQUE</v>
          </cell>
          <cell r="J423"/>
          <cell r="K423"/>
          <cell r="L423" t="str">
            <v>C2</v>
          </cell>
          <cell r="M423" t="str">
            <v>TECO</v>
          </cell>
          <cell r="N423" t="str">
            <v>Ian Patrick Perez</v>
          </cell>
          <cell r="O423">
            <v>17.38</v>
          </cell>
          <cell r="P423">
            <v>17.38</v>
          </cell>
          <cell r="Q423">
            <v>30</v>
          </cell>
          <cell r="R423" t="str">
            <v>NEW</v>
          </cell>
          <cell r="S423">
            <v>252346.4</v>
          </cell>
          <cell r="T423">
            <v>27843.34</v>
          </cell>
          <cell r="U423"/>
          <cell r="V423">
            <v>0</v>
          </cell>
          <cell r="W423">
            <v>45708.511805555558</v>
          </cell>
          <cell r="X423">
            <v>45715.519444444442</v>
          </cell>
          <cell r="Y423">
            <v>45709</v>
          </cell>
          <cell r="Z423"/>
          <cell r="AA423">
            <v>45722</v>
          </cell>
          <cell r="AB423">
            <v>45795.603472222225</v>
          </cell>
          <cell r="AC423">
            <v>13.488194444442343</v>
          </cell>
          <cell r="AD423">
            <v>6.4805555555576575</v>
          </cell>
          <cell r="AE423">
            <v>73.603472222224809</v>
          </cell>
          <cell r="AF423">
            <v>45727.285999103944</v>
          </cell>
          <cell r="AG423">
            <v>45736.092450716846</v>
          </cell>
          <cell r="AH423">
            <v>45758.511805555558</v>
          </cell>
          <cell r="AI423">
            <v>0.46459336419745845</v>
          </cell>
          <cell r="AJ423">
            <v>1.2267245370370801</v>
          </cell>
          <cell r="AK423">
            <v>20</v>
          </cell>
          <cell r="AL423">
            <v>36</v>
          </cell>
          <cell r="AM423">
            <v>21.774193548387096</v>
          </cell>
          <cell r="AN423">
            <v>27.58064516129032</v>
          </cell>
          <cell r="AO423">
            <v>18.774193548387096</v>
          </cell>
          <cell r="AP423">
            <v>60</v>
          </cell>
          <cell r="AQ423">
            <v>57</v>
          </cell>
          <cell r="AR423">
            <v>52</v>
          </cell>
          <cell r="AS423">
            <v>45782</v>
          </cell>
          <cell r="AT423">
            <v>162</v>
          </cell>
          <cell r="AU423"/>
          <cell r="AV423"/>
          <cell r="AW423"/>
          <cell r="AX423"/>
          <cell r="AY423"/>
          <cell r="AZ423"/>
          <cell r="BA423"/>
          <cell r="BB423"/>
          <cell r="BC423" t="str">
            <v>FOR AUDIT</v>
          </cell>
          <cell r="BD423"/>
          <cell r="BE423">
            <v>45737</v>
          </cell>
          <cell r="BF423" t="e">
            <v>#VALUE!</v>
          </cell>
          <cell r="BG423"/>
          <cell r="BH423"/>
          <cell r="BI423"/>
        </row>
        <row r="424">
          <cell r="E424" t="str">
            <v>X24104277254</v>
          </cell>
          <cell r="F424" t="str">
            <v>JOHN PAULO H. ALBIS</v>
          </cell>
          <cell r="G424" t="str">
            <v>BLOCK 9, ENLISTED PERSONNEL VIL 1, TAGUIG CITY</v>
          </cell>
          <cell r="H424" t="str">
            <v>TAGUIG CITY</v>
          </cell>
          <cell r="I424" t="str">
            <v>PARAÑAQUE</v>
          </cell>
          <cell r="J424"/>
          <cell r="K424"/>
          <cell r="L424" t="str">
            <v>VJC</v>
          </cell>
          <cell r="M424" t="str">
            <v>FCOMP</v>
          </cell>
          <cell r="N424" t="str">
            <v>Jenneth Madrid</v>
          </cell>
          <cell r="O424">
            <v>52.192600000000006</v>
          </cell>
          <cell r="P424">
            <v>151.04</v>
          </cell>
          <cell r="Q424">
            <v>46</v>
          </cell>
          <cell r="R424" t="str">
            <v>NEW</v>
          </cell>
          <cell r="S424">
            <v>442979.07</v>
          </cell>
          <cell r="T424">
            <v>62518.65</v>
          </cell>
          <cell r="U424"/>
          <cell r="V424">
            <v>0</v>
          </cell>
          <cell r="W424">
            <v>45708.647916666669</v>
          </cell>
          <cell r="X424">
            <v>45715.506249999999</v>
          </cell>
          <cell r="Y424">
            <v>45709</v>
          </cell>
          <cell r="Z424"/>
          <cell r="AA424">
            <v>45747</v>
          </cell>
          <cell r="AB424"/>
          <cell r="AC424">
            <v>38.352083333331393</v>
          </cell>
          <cell r="AD424">
            <v>31.493750000001455</v>
          </cell>
          <cell r="AE424">
            <v>-45747</v>
          </cell>
          <cell r="AF424">
            <v>45729.854813218393</v>
          </cell>
          <cell r="AG424">
            <v>45739.309985632186</v>
          </cell>
          <cell r="AH424">
            <v>45758.647916666669</v>
          </cell>
          <cell r="AI424">
            <v>1.188258992165182</v>
          </cell>
          <cell r="AJ424">
            <v>-762.45</v>
          </cell>
          <cell r="AK424">
            <v>26</v>
          </cell>
          <cell r="AL424">
            <v>36</v>
          </cell>
          <cell r="AM424">
            <v>24.206896551724139</v>
          </cell>
          <cell r="AN424">
            <v>30.662068965517239</v>
          </cell>
          <cell r="AO424">
            <v>21.206896551724139</v>
          </cell>
          <cell r="AP424">
            <v>60</v>
          </cell>
          <cell r="AQ424">
            <v>57</v>
          </cell>
          <cell r="AR424">
            <v>52</v>
          </cell>
          <cell r="AS424">
            <v>45807</v>
          </cell>
          <cell r="AT424">
            <v>137</v>
          </cell>
          <cell r="AU424"/>
          <cell r="AV424"/>
          <cell r="AW424"/>
          <cell r="AX424"/>
          <cell r="AY424"/>
          <cell r="AZ424"/>
          <cell r="BA424"/>
          <cell r="BB424"/>
          <cell r="BC424" t="str">
            <v>FOR AUDIT</v>
          </cell>
          <cell r="BD424"/>
          <cell r="BE424">
            <v>45762</v>
          </cell>
          <cell r="BF424" t="e">
            <v>#VALUE!</v>
          </cell>
          <cell r="BG424"/>
          <cell r="BH424"/>
          <cell r="BI424"/>
        </row>
        <row r="425">
          <cell r="E425" t="str">
            <v>X24114622519</v>
          </cell>
          <cell r="F425" t="str">
            <v>OLIVAREZ REALTY CORPORATION</v>
          </cell>
          <cell r="G425" t="str">
            <v>DR. A SANTOS, SAN DIONISIO, PARANAQUE</v>
          </cell>
          <cell r="H425" t="str">
            <v>PARAÑAQUE CITY</v>
          </cell>
          <cell r="I425" t="str">
            <v>PARAÑAQUE</v>
          </cell>
          <cell r="J425"/>
          <cell r="K425"/>
          <cell r="L425" t="str">
            <v>VJC</v>
          </cell>
          <cell r="M425" t="str">
            <v>FCOMP</v>
          </cell>
          <cell r="N425" t="str">
            <v>Jenneth Madrid</v>
          </cell>
          <cell r="O425">
            <v>79.929000000000002</v>
          </cell>
          <cell r="P425">
            <v>330.03</v>
          </cell>
          <cell r="Q425">
            <v>97</v>
          </cell>
          <cell r="R425" t="str">
            <v>NEW</v>
          </cell>
          <cell r="S425">
            <v>1165982.58</v>
          </cell>
          <cell r="T425">
            <v>149046.37</v>
          </cell>
          <cell r="U425">
            <v>40857.800000000003</v>
          </cell>
          <cell r="V425">
            <v>0.27412811194261227</v>
          </cell>
          <cell r="W425">
            <v>45708.647916666669</v>
          </cell>
          <cell r="X425">
            <v>45715.511111111111</v>
          </cell>
          <cell r="Y425">
            <v>45709</v>
          </cell>
          <cell r="Z425">
            <v>45836</v>
          </cell>
          <cell r="AA425">
            <v>45836</v>
          </cell>
          <cell r="AB425"/>
          <cell r="AC425">
            <v>127.35208333333139</v>
          </cell>
          <cell r="AD425">
            <v>120.48888888888905</v>
          </cell>
          <cell r="AE425">
            <v>-45836</v>
          </cell>
          <cell r="AF425">
            <v>45730.167147435903</v>
          </cell>
          <cell r="AG425">
            <v>45739.705608974364</v>
          </cell>
          <cell r="AH425">
            <v>45758.647916666669</v>
          </cell>
          <cell r="AI425">
            <v>3.8954754901960191</v>
          </cell>
          <cell r="AJ425">
            <v>-763.93333333333328</v>
          </cell>
          <cell r="AK425">
            <v>30</v>
          </cell>
          <cell r="AL425">
            <v>34</v>
          </cell>
          <cell r="AM425">
            <v>24.51923076923077</v>
          </cell>
          <cell r="AN425">
            <v>31.057692307692307</v>
          </cell>
          <cell r="AO425">
            <v>21.51923076923077</v>
          </cell>
          <cell r="AP425">
            <v>60</v>
          </cell>
          <cell r="AQ425">
            <v>57</v>
          </cell>
          <cell r="AR425">
            <v>52</v>
          </cell>
          <cell r="AS425">
            <v>45896</v>
          </cell>
          <cell r="AT425">
            <v>48</v>
          </cell>
          <cell r="AU425"/>
          <cell r="AV425"/>
          <cell r="AW425"/>
          <cell r="AX425"/>
          <cell r="AY425"/>
          <cell r="AZ425"/>
          <cell r="BA425"/>
          <cell r="BB425"/>
          <cell r="BC425" t="str">
            <v>FOR AUDIT</v>
          </cell>
          <cell r="BD425"/>
          <cell r="BE425">
            <v>45851</v>
          </cell>
          <cell r="BF425">
            <v>15</v>
          </cell>
          <cell r="BG425">
            <v>45836</v>
          </cell>
          <cell r="BH425">
            <v>45866</v>
          </cell>
          <cell r="BI425"/>
        </row>
        <row r="426">
          <cell r="E426" t="str">
            <v>R23652915</v>
          </cell>
          <cell r="F426" t="str">
            <v>GATDULA, RICARDO, HMB</v>
          </cell>
          <cell r="G426" t="str">
            <v>ST. MARY, ADDAS VILLAGE PH II-A, BACOOR</v>
          </cell>
          <cell r="H426" t="str">
            <v>BACOOR CITY</v>
          </cell>
          <cell r="I426" t="str">
            <v>DASMA</v>
          </cell>
          <cell r="J426"/>
          <cell r="K426"/>
          <cell r="L426" t="str">
            <v>AVECO</v>
          </cell>
          <cell r="M426" t="str">
            <v>SCHED</v>
          </cell>
          <cell r="N426" t="str">
            <v>Ronilo Gange Jr.</v>
          </cell>
          <cell r="O426">
            <v>31.499999999999996</v>
          </cell>
          <cell r="P426">
            <v>185.26</v>
          </cell>
          <cell r="Q426">
            <v>0</v>
          </cell>
          <cell r="R426" t="str">
            <v>RELOC</v>
          </cell>
          <cell r="S426">
            <v>224608.3</v>
          </cell>
          <cell r="T426">
            <v>27065.629999999994</v>
          </cell>
          <cell r="U426"/>
          <cell r="V426">
            <v>0</v>
          </cell>
          <cell r="W426">
            <v>45708.648611111108</v>
          </cell>
          <cell r="X426">
            <v>45715.509722222225</v>
          </cell>
          <cell r="Y426">
            <v>45709</v>
          </cell>
          <cell r="Z426"/>
          <cell r="AA426"/>
          <cell r="AB426"/>
          <cell r="AC426">
            <v>-45708.648611111108</v>
          </cell>
          <cell r="AD426">
            <v>-45715.509722222225</v>
          </cell>
          <cell r="AE426">
            <v>0</v>
          </cell>
          <cell r="AF426">
            <v>45729.855507662833</v>
          </cell>
          <cell r="AG426">
            <v>45739.310680076625</v>
          </cell>
          <cell r="AH426">
            <v>45758.648611111108</v>
          </cell>
          <cell r="AI426">
            <v>-1416.1867625237414</v>
          </cell>
          <cell r="AJ426">
            <v>0</v>
          </cell>
          <cell r="AK426">
            <v>26</v>
          </cell>
          <cell r="AL426">
            <v>36</v>
          </cell>
          <cell r="AM426">
            <v>24.206896551724139</v>
          </cell>
          <cell r="AN426">
            <v>30.662068965517239</v>
          </cell>
          <cell r="AO426">
            <v>21.206896551724139</v>
          </cell>
          <cell r="AP426">
            <v>60</v>
          </cell>
          <cell r="AQ426">
            <v>57</v>
          </cell>
          <cell r="AR426">
            <v>52</v>
          </cell>
          <cell r="AS426">
            <v>60</v>
          </cell>
          <cell r="AT426">
            <v>45884</v>
          </cell>
          <cell r="AU426"/>
          <cell r="AV426"/>
          <cell r="AW426"/>
          <cell r="AX426"/>
          <cell r="AY426"/>
          <cell r="AZ426"/>
          <cell r="BA426"/>
          <cell r="BB426"/>
          <cell r="BC426"/>
          <cell r="BD426"/>
          <cell r="BE426">
            <v>15</v>
          </cell>
          <cell r="BF426">
            <v>0</v>
          </cell>
          <cell r="BG426"/>
          <cell r="BH426"/>
          <cell r="BI426"/>
        </row>
        <row r="427">
          <cell r="E427" t="str">
            <v>X25020524328</v>
          </cell>
          <cell r="F427" t="str">
            <v>CITY GOVT OF LAS PIÑAS,</v>
          </cell>
          <cell r="G427" t="str">
            <v>BF RESORT, TALON II, LAS PINAS CITY</v>
          </cell>
          <cell r="H427" t="str">
            <v>LAS PIÑAS CITY</v>
          </cell>
          <cell r="I427" t="str">
            <v>PARAÑAQUE</v>
          </cell>
          <cell r="J427"/>
          <cell r="K427"/>
          <cell r="L427" t="str">
            <v>CHALLENGER</v>
          </cell>
          <cell r="M427" t="str">
            <v>FCOMP</v>
          </cell>
          <cell r="N427" t="str">
            <v>Isan Carlo Lazaro</v>
          </cell>
          <cell r="O427">
            <v>11.732799999999999</v>
          </cell>
          <cell r="P427">
            <v>14.76</v>
          </cell>
          <cell r="Q427">
            <v>29</v>
          </cell>
          <cell r="R427" t="str">
            <v>MODIFICATION</v>
          </cell>
          <cell r="S427">
            <v>188123.61</v>
          </cell>
          <cell r="T427">
            <v>12279.670000000002</v>
          </cell>
          <cell r="U427"/>
          <cell r="V427">
            <v>0</v>
          </cell>
          <cell r="W427">
            <v>45708.65</v>
          </cell>
          <cell r="X427">
            <v>45715.509722222225</v>
          </cell>
          <cell r="Y427">
            <v>45709</v>
          </cell>
          <cell r="Z427"/>
          <cell r="AA427">
            <v>45733.40347222222</v>
          </cell>
          <cell r="AB427"/>
          <cell r="AC427">
            <v>24.753472222218988</v>
          </cell>
          <cell r="AD427">
            <v>17.893749999995634</v>
          </cell>
          <cell r="AE427">
            <v>-45733.40347222222</v>
          </cell>
          <cell r="AF427">
            <v>45727.424193548388</v>
          </cell>
          <cell r="AG427">
            <v>45736.230645161289</v>
          </cell>
          <cell r="AH427">
            <v>45758.65</v>
          </cell>
          <cell r="AI427">
            <v>0.85261959876532067</v>
          </cell>
          <cell r="AJ427">
            <v>-762.22339120370373</v>
          </cell>
          <cell r="AK427">
            <v>20</v>
          </cell>
          <cell r="AL427">
            <v>36</v>
          </cell>
          <cell r="AM427">
            <v>21.774193548387096</v>
          </cell>
          <cell r="AN427">
            <v>27.58064516129032</v>
          </cell>
          <cell r="AO427">
            <v>18.774193548387096</v>
          </cell>
          <cell r="AP427">
            <v>60</v>
          </cell>
          <cell r="AQ427">
            <v>57</v>
          </cell>
          <cell r="AR427">
            <v>52</v>
          </cell>
          <cell r="AS427">
            <v>45793.40347222222</v>
          </cell>
          <cell r="AT427">
            <v>150.59652777777956</v>
          </cell>
          <cell r="AU427"/>
          <cell r="AV427"/>
          <cell r="AW427"/>
          <cell r="AX427"/>
          <cell r="AY427"/>
          <cell r="AZ427"/>
          <cell r="BA427"/>
          <cell r="BB427"/>
          <cell r="BC427" t="str">
            <v>FOR AUDIT</v>
          </cell>
          <cell r="BD427"/>
          <cell r="BE427">
            <v>45748.40347222222</v>
          </cell>
          <cell r="BF427">
            <v>26.596527777779556</v>
          </cell>
          <cell r="BG427">
            <v>45733</v>
          </cell>
          <cell r="BH427">
            <v>45775</v>
          </cell>
          <cell r="BI427"/>
        </row>
        <row r="428">
          <cell r="E428" t="str">
            <v>X25010223485</v>
          </cell>
          <cell r="F428" t="str">
            <v>CITY GOVERNMENT OF TAGUIG</v>
          </cell>
          <cell r="G428" t="str">
            <v>MIRANDA, ZONE 2, TAGUIG CITY</v>
          </cell>
          <cell r="H428" t="str">
            <v>TAGUIG CITY</v>
          </cell>
          <cell r="I428" t="str">
            <v>PARAÑAQUE</v>
          </cell>
          <cell r="J428" t="str">
            <v>Transfer to VJC</v>
          </cell>
          <cell r="K428"/>
          <cell r="L428" t="str">
            <v>VJC</v>
          </cell>
          <cell r="M428" t="str">
            <v>FCOMP</v>
          </cell>
          <cell r="N428" t="str">
            <v>Jenneth Madrid</v>
          </cell>
          <cell r="O428">
            <v>72.669299999999993</v>
          </cell>
          <cell r="P428">
            <v>246.89</v>
          </cell>
          <cell r="Q428">
            <v>66</v>
          </cell>
          <cell r="R428" t="str">
            <v>NEW</v>
          </cell>
          <cell r="S428">
            <v>546721.35</v>
          </cell>
          <cell r="T428">
            <v>78010.61</v>
          </cell>
          <cell r="U428"/>
          <cell r="V428">
            <v>0</v>
          </cell>
          <cell r="W428">
            <v>45709.510416666664</v>
          </cell>
          <cell r="X428">
            <v>45715.504861111112</v>
          </cell>
          <cell r="Y428">
            <v>45709</v>
          </cell>
          <cell r="Z428">
            <v>45787</v>
          </cell>
          <cell r="AA428">
            <v>45826</v>
          </cell>
          <cell r="AB428"/>
          <cell r="AC428">
            <v>116.48958333333576</v>
          </cell>
          <cell r="AD428">
            <v>110.4951388888876</v>
          </cell>
          <cell r="AE428">
            <v>-45826</v>
          </cell>
          <cell r="AF428">
            <v>45730.47014821029</v>
          </cell>
          <cell r="AG428">
            <v>45739.859409955257</v>
          </cell>
          <cell r="AH428">
            <v>45759.510416666664</v>
          </cell>
          <cell r="AI428">
            <v>3.6464176295518964</v>
          </cell>
          <cell r="AJ428">
            <v>-763.76666666666665</v>
          </cell>
          <cell r="AK428">
            <v>28</v>
          </cell>
          <cell r="AL428">
            <v>34</v>
          </cell>
          <cell r="AM428">
            <v>23.959731543624162</v>
          </cell>
          <cell r="AN428">
            <v>30.348993288590602</v>
          </cell>
          <cell r="AO428">
            <v>20.959731543624162</v>
          </cell>
          <cell r="AP428">
            <v>60</v>
          </cell>
          <cell r="AQ428">
            <v>57</v>
          </cell>
          <cell r="AR428">
            <v>52</v>
          </cell>
          <cell r="AS428">
            <v>45886</v>
          </cell>
          <cell r="AT428">
            <v>58</v>
          </cell>
          <cell r="AU428"/>
          <cell r="AV428"/>
          <cell r="AW428"/>
          <cell r="AX428"/>
          <cell r="AY428"/>
          <cell r="AZ428"/>
          <cell r="BA428"/>
          <cell r="BB428"/>
          <cell r="BC428" t="str">
            <v>FOR AUDIT</v>
          </cell>
          <cell r="BD428"/>
          <cell r="BE428">
            <v>45841</v>
          </cell>
          <cell r="BF428">
            <v>15</v>
          </cell>
          <cell r="BG428">
            <v>45787</v>
          </cell>
          <cell r="BH428">
            <v>45856</v>
          </cell>
          <cell r="BI428"/>
        </row>
        <row r="429">
          <cell r="E429" t="str">
            <v>X24124701777</v>
          </cell>
          <cell r="F429" t="str">
            <v>NELLY YAP RAÑOLA</v>
          </cell>
          <cell r="G429" t="str">
            <v>JUAN ALEGRE, BF HOMES, PARANAQUE</v>
          </cell>
          <cell r="H429" t="str">
            <v>PARAÑAQUE CITY</v>
          </cell>
          <cell r="I429" t="str">
            <v>PARAÑAQUE</v>
          </cell>
          <cell r="J429"/>
          <cell r="K429"/>
          <cell r="L429" t="str">
            <v>POWERHOUSE</v>
          </cell>
          <cell r="M429" t="str">
            <v>SCHED</v>
          </cell>
          <cell r="N429" t="str">
            <v>Isan Carlo Lazaro</v>
          </cell>
          <cell r="O429">
            <v>79.959500000000006</v>
          </cell>
          <cell r="P429">
            <v>258.95999999999998</v>
          </cell>
          <cell r="Q429">
            <v>38</v>
          </cell>
          <cell r="R429" t="str">
            <v>NEW</v>
          </cell>
          <cell r="S429">
            <v>504136.5</v>
          </cell>
          <cell r="T429">
            <v>87176.680000000008</v>
          </cell>
          <cell r="U429"/>
          <cell r="V429">
            <v>0</v>
          </cell>
          <cell r="W429">
            <v>45709.660416666666</v>
          </cell>
          <cell r="X429">
            <v>45719.538888888892</v>
          </cell>
          <cell r="Y429">
            <v>45716</v>
          </cell>
          <cell r="Z429"/>
          <cell r="AA429"/>
          <cell r="AB429"/>
          <cell r="AC429">
            <v>-45709.660416666666</v>
          </cell>
          <cell r="AD429">
            <v>-45719.538888888892</v>
          </cell>
          <cell r="AE429">
            <v>0</v>
          </cell>
          <cell r="AF429">
            <v>45731.528837719299</v>
          </cell>
          <cell r="AG429">
            <v>45741.160416666666</v>
          </cell>
          <cell r="AH429">
            <v>45759.660416666666</v>
          </cell>
          <cell r="AI429">
            <v>-1378.545314153439</v>
          </cell>
          <cell r="AJ429">
            <v>0</v>
          </cell>
          <cell r="AK429">
            <v>28</v>
          </cell>
          <cell r="AL429">
            <v>36</v>
          </cell>
          <cell r="AM429">
            <v>24.868421052631579</v>
          </cell>
          <cell r="AN429">
            <v>31.499999999999996</v>
          </cell>
          <cell r="AO429">
            <v>21.868421052631579</v>
          </cell>
          <cell r="AP429">
            <v>60</v>
          </cell>
          <cell r="AQ429">
            <v>57</v>
          </cell>
          <cell r="AR429">
            <v>52</v>
          </cell>
          <cell r="AS429">
            <v>60</v>
          </cell>
          <cell r="AT429">
            <v>45884</v>
          </cell>
          <cell r="AU429"/>
          <cell r="AV429"/>
          <cell r="AW429"/>
          <cell r="AX429"/>
          <cell r="AY429"/>
          <cell r="AZ429"/>
          <cell r="BA429"/>
          <cell r="BB429"/>
          <cell r="BC429"/>
          <cell r="BD429"/>
          <cell r="BE429">
            <v>15</v>
          </cell>
          <cell r="BF429">
            <v>0</v>
          </cell>
          <cell r="BG429"/>
          <cell r="BH429"/>
          <cell r="BI429"/>
        </row>
        <row r="430">
          <cell r="E430" t="str">
            <v>X25010133238</v>
          </cell>
          <cell r="F430" t="str">
            <v>CITY GOVERNMENT OF TAGUIG</v>
          </cell>
          <cell r="G430" t="str">
            <v>M.L. QUEZON, PUROK 1, TAGUIG CITY</v>
          </cell>
          <cell r="H430" t="str">
            <v>TAGUIG CITY</v>
          </cell>
          <cell r="I430" t="str">
            <v>PARAÑAQUE</v>
          </cell>
          <cell r="J430"/>
          <cell r="K430"/>
          <cell r="L430" t="str">
            <v>VJC</v>
          </cell>
          <cell r="M430" t="str">
            <v>FCOMP</v>
          </cell>
          <cell r="N430" t="str">
            <v>Jenneth Madrid</v>
          </cell>
          <cell r="O430">
            <v>88.901300000000006</v>
          </cell>
          <cell r="P430">
            <v>209.76</v>
          </cell>
          <cell r="Q430">
            <v>239</v>
          </cell>
          <cell r="R430" t="str">
            <v>NEW</v>
          </cell>
          <cell r="S430">
            <v>1044923.65</v>
          </cell>
          <cell r="T430">
            <v>130705.40000000001</v>
          </cell>
          <cell r="U430"/>
          <cell r="V430">
            <v>0</v>
          </cell>
          <cell r="W430">
            <v>45712.504861111112</v>
          </cell>
          <cell r="X430">
            <v>45722.557638888888</v>
          </cell>
          <cell r="Y430">
            <v>45716</v>
          </cell>
          <cell r="Z430">
            <v>45744</v>
          </cell>
          <cell r="AA430">
            <v>45744</v>
          </cell>
          <cell r="AB430"/>
          <cell r="AC430">
            <v>31.495138888887595</v>
          </cell>
          <cell r="AD430">
            <v>21.442361111112405</v>
          </cell>
          <cell r="AE430">
            <v>-45744</v>
          </cell>
          <cell r="AF430">
            <v>45731.532833139085</v>
          </cell>
          <cell r="AG430">
            <v>45740.406959013213</v>
          </cell>
          <cell r="AH430">
            <v>45762.504861111112</v>
          </cell>
          <cell r="AI430">
            <v>1.0723344907406966</v>
          </cell>
          <cell r="AJ430">
            <v>-762.4</v>
          </cell>
          <cell r="AK430">
            <v>28</v>
          </cell>
          <cell r="AL430">
            <v>30</v>
          </cell>
          <cell r="AM430">
            <v>22.027972027972027</v>
          </cell>
          <cell r="AN430">
            <v>27.9020979020979</v>
          </cell>
          <cell r="AO430">
            <v>19.027972027972027</v>
          </cell>
          <cell r="AP430">
            <v>60</v>
          </cell>
          <cell r="AQ430">
            <v>57</v>
          </cell>
          <cell r="AR430">
            <v>52</v>
          </cell>
          <cell r="AS430">
            <v>45804</v>
          </cell>
          <cell r="AT430">
            <v>140</v>
          </cell>
          <cell r="AU430" t="str">
            <v>With scheduled PAI</v>
          </cell>
          <cell r="AV430" t="str">
            <v>Y</v>
          </cell>
          <cell r="AW430" t="str">
            <v>Y</v>
          </cell>
          <cell r="AX430"/>
          <cell r="AY430"/>
          <cell r="AZ430">
            <v>45737</v>
          </cell>
          <cell r="BA430">
            <v>6</v>
          </cell>
          <cell r="BB430">
            <v>45743</v>
          </cell>
          <cell r="BC430" t="str">
            <v>FOR AUDIT</v>
          </cell>
          <cell r="BD430"/>
          <cell r="BE430">
            <v>45759</v>
          </cell>
          <cell r="BF430">
            <v>117</v>
          </cell>
          <cell r="BG430">
            <v>45744</v>
          </cell>
          <cell r="BH430">
            <v>45876</v>
          </cell>
          <cell r="BI430"/>
        </row>
        <row r="431">
          <cell r="E431" t="str">
            <v>X25010359335</v>
          </cell>
          <cell r="F431" t="str">
            <v>JOLLIBEE FOODS CORPORATION</v>
          </cell>
          <cell r="G431" t="str">
            <v>AGUIRRE, BF HOMES, PARANAQUE</v>
          </cell>
          <cell r="H431" t="str">
            <v>PARAÑAQUE CITY</v>
          </cell>
          <cell r="I431" t="str">
            <v>PARAÑAQUE</v>
          </cell>
          <cell r="J431"/>
          <cell r="K431"/>
          <cell r="L431" t="str">
            <v>AVECO</v>
          </cell>
          <cell r="M431" t="str">
            <v>SCHED</v>
          </cell>
          <cell r="N431" t="str">
            <v>Ronilo Gange Jr.</v>
          </cell>
          <cell r="O431">
            <v>20.14</v>
          </cell>
          <cell r="P431">
            <v>79.3</v>
          </cell>
          <cell r="Q431" t="str">
            <v xml:space="preserve"> -   </v>
          </cell>
          <cell r="R431" t="str">
            <v>TERMINATION</v>
          </cell>
          <cell r="S431">
            <v>61797.09</v>
          </cell>
          <cell r="T431">
            <v>68145.2</v>
          </cell>
          <cell r="U431"/>
          <cell r="V431">
            <v>0</v>
          </cell>
          <cell r="W431">
            <v>45712.604861111111</v>
          </cell>
          <cell r="X431">
            <v>45722.561111111114</v>
          </cell>
          <cell r="Y431">
            <v>45727</v>
          </cell>
          <cell r="Z431"/>
          <cell r="AA431"/>
          <cell r="AB431"/>
          <cell r="AC431">
            <v>-45712.604861111111</v>
          </cell>
          <cell r="AD431">
            <v>-45722.561111111114</v>
          </cell>
          <cell r="AE431">
            <v>0</v>
          </cell>
          <cell r="AF431">
            <v>45725.215720839617</v>
          </cell>
          <cell r="AG431">
            <v>45732.378616767222</v>
          </cell>
          <cell r="AH431">
            <v>45762.604861111111</v>
          </cell>
          <cell r="AI431">
            <v>-2196.1925378925121</v>
          </cell>
          <cell r="AJ431">
            <v>0</v>
          </cell>
          <cell r="AK431">
            <v>23</v>
          </cell>
          <cell r="AL431">
            <v>20</v>
          </cell>
          <cell r="AM431">
            <v>15.610859728506789</v>
          </cell>
          <cell r="AN431">
            <v>19.773755656108598</v>
          </cell>
          <cell r="AO431">
            <v>12.610859728506789</v>
          </cell>
          <cell r="AP431">
            <v>60</v>
          </cell>
          <cell r="AQ431">
            <v>57</v>
          </cell>
          <cell r="AR431">
            <v>52</v>
          </cell>
          <cell r="AS431">
            <v>60</v>
          </cell>
          <cell r="AT431">
            <v>45884</v>
          </cell>
          <cell r="AU431"/>
          <cell r="AV431"/>
          <cell r="AW431"/>
          <cell r="AX431"/>
          <cell r="AY431"/>
          <cell r="AZ431"/>
          <cell r="BA431"/>
          <cell r="BB431"/>
          <cell r="BC431"/>
          <cell r="BD431"/>
          <cell r="BE431">
            <v>15</v>
          </cell>
          <cell r="BF431">
            <v>0</v>
          </cell>
          <cell r="BG431"/>
          <cell r="BH431"/>
          <cell r="BI431"/>
        </row>
        <row r="432">
          <cell r="E432" t="str">
            <v>X25020539755</v>
          </cell>
          <cell r="F432" t="str">
            <v>LIONS PARK RESIDENCES CONDOMINIUM CORPORATION ASSO</v>
          </cell>
          <cell r="G432" t="str">
            <v>ALPACA, LION'S PARK RESIDENCES, PARANAQUE</v>
          </cell>
          <cell r="H432" t="str">
            <v>PARAÑAQUE CITY</v>
          </cell>
          <cell r="I432" t="str">
            <v>PARAÑAQUE</v>
          </cell>
          <cell r="J432"/>
          <cell r="K432"/>
          <cell r="L432" t="str">
            <v>POWERHOUSE</v>
          </cell>
          <cell r="M432" t="str">
            <v>FCOMP</v>
          </cell>
          <cell r="N432" t="str">
            <v>Jenneth Madrid</v>
          </cell>
          <cell r="O432">
            <v>11.943299999999999</v>
          </cell>
          <cell r="P432">
            <v>14.57</v>
          </cell>
          <cell r="Q432">
            <v>22</v>
          </cell>
          <cell r="R432" t="str">
            <v>NEW</v>
          </cell>
          <cell r="S432">
            <v>243992.07</v>
          </cell>
          <cell r="T432">
            <v>12521.730000000001</v>
          </cell>
          <cell r="U432"/>
          <cell r="V432">
            <v>0</v>
          </cell>
          <cell r="W432">
            <v>45712.693749999999</v>
          </cell>
          <cell r="X432">
            <v>45722.560416666667</v>
          </cell>
          <cell r="Y432">
            <v>45716</v>
          </cell>
          <cell r="Z432"/>
          <cell r="AA432">
            <v>45747</v>
          </cell>
          <cell r="AB432"/>
          <cell r="AC432">
            <v>34.306250000001455</v>
          </cell>
          <cell r="AD432">
            <v>24.439583333332848</v>
          </cell>
          <cell r="AE432">
            <v>-45747</v>
          </cell>
          <cell r="AF432">
            <v>45731.467943548385</v>
          </cell>
          <cell r="AG432">
            <v>45740.274395161287</v>
          </cell>
          <cell r="AH432">
            <v>45762.693749999999</v>
          </cell>
          <cell r="AI432">
            <v>1.1816597222222724</v>
          </cell>
          <cell r="AJ432">
            <v>-762.45</v>
          </cell>
          <cell r="AK432">
            <v>20</v>
          </cell>
          <cell r="AL432">
            <v>36</v>
          </cell>
          <cell r="AM432">
            <v>21.774193548387096</v>
          </cell>
          <cell r="AN432">
            <v>27.58064516129032</v>
          </cell>
          <cell r="AO432">
            <v>18.774193548387096</v>
          </cell>
          <cell r="AP432">
            <v>60</v>
          </cell>
          <cell r="AQ432">
            <v>57</v>
          </cell>
          <cell r="AR432">
            <v>52</v>
          </cell>
          <cell r="AS432">
            <v>45807</v>
          </cell>
          <cell r="AT432">
            <v>137</v>
          </cell>
          <cell r="AU432" t="str">
            <v>Conjunct work order not released / completed</v>
          </cell>
          <cell r="AV432" t="str">
            <v>Y</v>
          </cell>
          <cell r="AW432" t="str">
            <v>Y</v>
          </cell>
          <cell r="AX432"/>
          <cell r="AY432"/>
          <cell r="AZ432">
            <v>45726</v>
          </cell>
          <cell r="BA432">
            <v>21</v>
          </cell>
          <cell r="BB432">
            <v>45747</v>
          </cell>
          <cell r="BC432" t="str">
            <v>NO COC</v>
          </cell>
          <cell r="BD432"/>
          <cell r="BE432">
            <v>45762</v>
          </cell>
          <cell r="BF432" t="e">
            <v>#VALUE!</v>
          </cell>
          <cell r="BG432"/>
          <cell r="BH432"/>
          <cell r="BI432"/>
        </row>
        <row r="433">
          <cell r="E433" t="str">
            <v>X25010136657</v>
          </cell>
          <cell r="F433" t="str">
            <v>COFFEE MASTERS, INC.</v>
          </cell>
          <cell r="G433" t="str">
            <v>MOLINO BLVD, MOLINO III, BACOOR</v>
          </cell>
          <cell r="H433" t="str">
            <v>BACOOR CITY</v>
          </cell>
          <cell r="I433" t="str">
            <v>DASMA</v>
          </cell>
          <cell r="J433"/>
          <cell r="K433"/>
          <cell r="L433" t="str">
            <v>CHALLENGER</v>
          </cell>
          <cell r="M433" t="str">
            <v>FCOMP</v>
          </cell>
          <cell r="N433" t="str">
            <v>Isan Carlo Lazaro</v>
          </cell>
          <cell r="O433">
            <v>15.642799999999998</v>
          </cell>
          <cell r="P433">
            <v>48.36</v>
          </cell>
          <cell r="Q433">
            <v>142</v>
          </cell>
          <cell r="R433" t="str">
            <v>NEW</v>
          </cell>
          <cell r="S433">
            <v>472661.66</v>
          </cell>
          <cell r="T433">
            <v>41560.119999999995</v>
          </cell>
          <cell r="U433"/>
          <cell r="V433">
            <v>0</v>
          </cell>
          <cell r="W433">
            <v>45712.701388888891</v>
          </cell>
          <cell r="X433">
            <v>45717.181250000001</v>
          </cell>
          <cell r="Y433">
            <v>45716</v>
          </cell>
          <cell r="Z433">
            <v>45720.181250000001</v>
          </cell>
          <cell r="AA433">
            <v>45720</v>
          </cell>
          <cell r="AB433"/>
          <cell r="AC433">
            <v>7.2986111111094942</v>
          </cell>
          <cell r="AD433">
            <v>2.8187499999985448</v>
          </cell>
          <cell r="AE433">
            <v>-45720</v>
          </cell>
          <cell r="AF433">
            <v>45730.040371939736</v>
          </cell>
          <cell r="AG433">
            <v>45738.464100753299</v>
          </cell>
          <cell r="AH433">
            <v>45762.701388888891</v>
          </cell>
          <cell r="AI433">
            <v>0.26913628472216261</v>
          </cell>
          <cell r="AJ433">
            <v>-762</v>
          </cell>
          <cell r="AK433">
            <v>20</v>
          </cell>
          <cell r="AL433">
            <v>32</v>
          </cell>
          <cell r="AM433">
            <v>20.33898305084746</v>
          </cell>
          <cell r="AN433">
            <v>25.762711864406779</v>
          </cell>
          <cell r="AO433">
            <v>17.33898305084746</v>
          </cell>
          <cell r="AP433">
            <v>60</v>
          </cell>
          <cell r="AQ433">
            <v>57</v>
          </cell>
          <cell r="AR433">
            <v>52</v>
          </cell>
          <cell r="AS433">
            <v>45780</v>
          </cell>
          <cell r="AT433">
            <v>164</v>
          </cell>
          <cell r="AU433"/>
          <cell r="AV433"/>
          <cell r="AW433"/>
          <cell r="AX433"/>
          <cell r="AY433"/>
          <cell r="AZ433"/>
          <cell r="BA433"/>
          <cell r="BB433"/>
          <cell r="BC433" t="str">
            <v>MATERIAL BALANCING</v>
          </cell>
          <cell r="BD433"/>
          <cell r="BE433">
            <v>45735</v>
          </cell>
          <cell r="BF433">
            <v>8</v>
          </cell>
          <cell r="BG433">
            <v>45720</v>
          </cell>
          <cell r="BH433">
            <v>45743</v>
          </cell>
          <cell r="BI433"/>
        </row>
        <row r="434">
          <cell r="E434" t="str">
            <v>X24030853956</v>
          </cell>
          <cell r="F434" t="str">
            <v>MARIFE GARCIA PARCON</v>
          </cell>
          <cell r="G434" t="str">
            <v>QUIRINO, ZAPOTE, LAS PINAS CITY</v>
          </cell>
          <cell r="H434" t="str">
            <v>LAS PIÑAS CITY</v>
          </cell>
          <cell r="I434" t="str">
            <v>PARAÑAQUE</v>
          </cell>
          <cell r="J434"/>
          <cell r="K434"/>
          <cell r="L434" t="str">
            <v>C2</v>
          </cell>
          <cell r="M434" t="str">
            <v>SCHED</v>
          </cell>
          <cell r="N434" t="str">
            <v>Ian Patrick Perez</v>
          </cell>
          <cell r="O434">
            <v>76.36</v>
          </cell>
          <cell r="P434">
            <v>76.36</v>
          </cell>
          <cell r="Q434">
            <v>237</v>
          </cell>
          <cell r="R434" t="str">
            <v>NEW</v>
          </cell>
          <cell r="S434">
            <v>674882.29</v>
          </cell>
          <cell r="T434">
            <v>66120.039999999994</v>
          </cell>
          <cell r="U434"/>
          <cell r="V434">
            <v>0</v>
          </cell>
          <cell r="W434">
            <v>45713.35833333333</v>
          </cell>
          <cell r="X434">
            <v>45722.643055555556</v>
          </cell>
          <cell r="Y434">
            <v>45716</v>
          </cell>
          <cell r="Z434"/>
          <cell r="AA434"/>
          <cell r="AB434"/>
          <cell r="AC434">
            <v>-45713.35833333333</v>
          </cell>
          <cell r="AD434">
            <v>-45722.643055555556</v>
          </cell>
          <cell r="AE434">
            <v>0</v>
          </cell>
          <cell r="AF434">
            <v>45730.975863213811</v>
          </cell>
          <cell r="AG434">
            <v>45739.473871181937</v>
          </cell>
          <cell r="AH434">
            <v>45763.35833333333</v>
          </cell>
          <cell r="AI434">
            <v>-1662.9062234299513</v>
          </cell>
          <cell r="AJ434">
            <v>0</v>
          </cell>
          <cell r="AK434">
            <v>23</v>
          </cell>
          <cell r="AL434">
            <v>30</v>
          </cell>
          <cell r="AM434">
            <v>20.617529880478088</v>
          </cell>
          <cell r="AN434">
            <v>26.115537848605577</v>
          </cell>
          <cell r="AO434">
            <v>17.617529880478088</v>
          </cell>
          <cell r="AP434">
            <v>60</v>
          </cell>
          <cell r="AQ434">
            <v>57</v>
          </cell>
          <cell r="AR434">
            <v>52</v>
          </cell>
          <cell r="AS434">
            <v>60</v>
          </cell>
          <cell r="AT434">
            <v>45884</v>
          </cell>
          <cell r="AU434" t="str">
            <v>With pole / drainage / digging / manhole / pole attachment issue</v>
          </cell>
          <cell r="AV434" t="str">
            <v>Y</v>
          </cell>
          <cell r="AW434"/>
          <cell r="AX434"/>
          <cell r="AY434"/>
          <cell r="AZ434">
            <v>45772</v>
          </cell>
          <cell r="BA434"/>
          <cell r="BB434"/>
          <cell r="BC434"/>
          <cell r="BD434"/>
          <cell r="BE434">
            <v>15</v>
          </cell>
          <cell r="BF434">
            <v>0</v>
          </cell>
          <cell r="BG434"/>
          <cell r="BH434"/>
          <cell r="BI434"/>
        </row>
        <row r="435">
          <cell r="E435" t="str">
            <v>R23094079</v>
          </cell>
          <cell r="F435" t="str">
            <v>DEPARTMENT OF TRANSPORTATION,, CBG</v>
          </cell>
          <cell r="G435" t="str">
            <v>EAST SERVICE, BICUTAN INTERCHANGE, PARANAQUE</v>
          </cell>
          <cell r="H435" t="str">
            <v>PARAÑAQUE CITY</v>
          </cell>
          <cell r="I435" t="str">
            <v>PARAÑAQUE</v>
          </cell>
          <cell r="J435"/>
          <cell r="K435"/>
          <cell r="L435" t="str">
            <v>VJC</v>
          </cell>
          <cell r="M435" t="str">
            <v>FCOMP</v>
          </cell>
          <cell r="N435" t="str">
            <v>Jenneth Madrid</v>
          </cell>
          <cell r="O435">
            <v>19.416699999999999</v>
          </cell>
          <cell r="P435">
            <v>19.420000000000002</v>
          </cell>
          <cell r="Q435">
            <v>0</v>
          </cell>
          <cell r="R435" t="str">
            <v>RELOC</v>
          </cell>
          <cell r="S435">
            <v>43757.1</v>
          </cell>
          <cell r="T435">
            <v>16683.329999999998</v>
          </cell>
          <cell r="U435"/>
          <cell r="V435">
            <v>0</v>
          </cell>
          <cell r="W435">
            <v>45713.409722222219</v>
          </cell>
          <cell r="X435">
            <v>45722.627083333333</v>
          </cell>
          <cell r="Y435">
            <v>45727</v>
          </cell>
          <cell r="Z435"/>
          <cell r="AA435">
            <v>45819</v>
          </cell>
          <cell r="AB435"/>
          <cell r="AC435">
            <v>105.59027777778101</v>
          </cell>
          <cell r="AD435">
            <v>96.372916666667152</v>
          </cell>
          <cell r="AE435">
            <v>-45819</v>
          </cell>
          <cell r="AF435">
            <v>45732.183915770605</v>
          </cell>
          <cell r="AG435">
            <v>45740.990367383507</v>
          </cell>
          <cell r="AH435">
            <v>45763.409722222219</v>
          </cell>
          <cell r="AI435">
            <v>3.6369984567902347</v>
          </cell>
          <cell r="AJ435">
            <v>-763.65</v>
          </cell>
          <cell r="AK435">
            <v>20</v>
          </cell>
          <cell r="AL435">
            <v>36</v>
          </cell>
          <cell r="AM435">
            <v>21.774193548387096</v>
          </cell>
          <cell r="AN435">
            <v>27.58064516129032</v>
          </cell>
          <cell r="AO435">
            <v>18.774193548387096</v>
          </cell>
          <cell r="AP435">
            <v>60</v>
          </cell>
          <cell r="AQ435">
            <v>57</v>
          </cell>
          <cell r="AR435">
            <v>52</v>
          </cell>
          <cell r="AS435">
            <v>45879</v>
          </cell>
          <cell r="AT435">
            <v>65</v>
          </cell>
          <cell r="AU435"/>
          <cell r="AV435"/>
          <cell r="AW435"/>
          <cell r="AX435"/>
          <cell r="AY435"/>
          <cell r="AZ435"/>
          <cell r="BA435"/>
          <cell r="BB435"/>
          <cell r="BC435" t="str">
            <v>NO COC</v>
          </cell>
          <cell r="BD435"/>
          <cell r="BE435">
            <v>45834</v>
          </cell>
          <cell r="BF435" t="e">
            <v>#VALUE!</v>
          </cell>
          <cell r="BG435"/>
          <cell r="BH435"/>
          <cell r="BI435"/>
        </row>
        <row r="436">
          <cell r="E436" t="str">
            <v>X24072566400</v>
          </cell>
          <cell r="F436" t="str">
            <v>JOHN TULAO CENICA</v>
          </cell>
          <cell r="G436" t="str">
            <v>CORDILLERA, AYALA-ALABANG VILL, MUNTINLUPA</v>
          </cell>
          <cell r="H436" t="str">
            <v>MUNTINLUPA CITY</v>
          </cell>
          <cell r="I436" t="str">
            <v>PARAÑAQUE</v>
          </cell>
          <cell r="J436"/>
          <cell r="K436"/>
          <cell r="L436" t="str">
            <v>CHALLENGER</v>
          </cell>
          <cell r="M436" t="str">
            <v>FCOMP</v>
          </cell>
          <cell r="N436" t="str">
            <v>Isan Carlo Lazaro</v>
          </cell>
          <cell r="O436">
            <v>15.282799999999998</v>
          </cell>
          <cell r="P436">
            <v>20.34</v>
          </cell>
          <cell r="Q436">
            <v>80</v>
          </cell>
          <cell r="R436" t="str">
            <v>NEW</v>
          </cell>
          <cell r="S436">
            <v>233355.21</v>
          </cell>
          <cell r="T436">
            <v>17502.760000000002</v>
          </cell>
          <cell r="U436"/>
          <cell r="V436">
            <v>0</v>
          </cell>
          <cell r="W436">
            <v>45713.620138888888</v>
          </cell>
          <cell r="X436">
            <v>45722.640277777777</v>
          </cell>
          <cell r="Y436">
            <v>45716</v>
          </cell>
          <cell r="Z436"/>
          <cell r="AA436">
            <v>45730</v>
          </cell>
          <cell r="AB436"/>
          <cell r="AC436">
            <v>16.379861111112405</v>
          </cell>
          <cell r="AD436">
            <v>7.359722222223354</v>
          </cell>
          <cell r="AE436">
            <v>-45730</v>
          </cell>
          <cell r="AF436">
            <v>45731.694519054174</v>
          </cell>
          <cell r="AG436">
            <v>45740.314353764923</v>
          </cell>
          <cell r="AH436">
            <v>45763.620138888888</v>
          </cell>
          <cell r="AI436">
            <v>0.58293035130723547</v>
          </cell>
          <cell r="AJ436">
            <v>-762.16666666666663</v>
          </cell>
          <cell r="AK436">
            <v>20</v>
          </cell>
          <cell r="AL436">
            <v>34</v>
          </cell>
          <cell r="AM436">
            <v>21.074380165289259</v>
          </cell>
          <cell r="AN436">
            <v>26.694214876033058</v>
          </cell>
          <cell r="AO436">
            <v>18.074380165289259</v>
          </cell>
          <cell r="AP436">
            <v>60</v>
          </cell>
          <cell r="AQ436">
            <v>57</v>
          </cell>
          <cell r="AR436">
            <v>52</v>
          </cell>
          <cell r="AS436">
            <v>45790</v>
          </cell>
          <cell r="AT436">
            <v>154</v>
          </cell>
          <cell r="AU436"/>
          <cell r="AV436"/>
          <cell r="AW436"/>
          <cell r="AX436"/>
          <cell r="AY436"/>
          <cell r="AZ436"/>
          <cell r="BA436"/>
          <cell r="BB436"/>
          <cell r="BC436" t="str">
            <v>FOR AUDIT</v>
          </cell>
          <cell r="BD436"/>
          <cell r="BE436">
            <v>45745</v>
          </cell>
          <cell r="BF436">
            <v>18</v>
          </cell>
          <cell r="BG436">
            <v>45729</v>
          </cell>
          <cell r="BH436">
            <v>45763</v>
          </cell>
          <cell r="BI436"/>
        </row>
        <row r="437">
          <cell r="E437" t="str">
            <v>X24083333203</v>
          </cell>
          <cell r="F437" t="str">
            <v>ACHIEVERS BUSINESS GROUP INC.</v>
          </cell>
          <cell r="G437" t="str">
            <v>C-5 , KALAYAAN VILL/BALAGBAG, PASAY CITY</v>
          </cell>
          <cell r="H437" t="str">
            <v>PASAY CITY</v>
          </cell>
          <cell r="I437" t="str">
            <v>PARAÑAQUE</v>
          </cell>
          <cell r="J437"/>
          <cell r="K437"/>
          <cell r="L437" t="str">
            <v>VJC</v>
          </cell>
          <cell r="M437" t="str">
            <v>FCOMP</v>
          </cell>
          <cell r="N437" t="str">
            <v>Jenneth Madrid</v>
          </cell>
          <cell r="O437">
            <v>5.92</v>
          </cell>
          <cell r="P437">
            <v>25.56</v>
          </cell>
          <cell r="Q437">
            <v>139</v>
          </cell>
          <cell r="R437" t="str">
            <v>NEW</v>
          </cell>
          <cell r="S437">
            <v>61294.92</v>
          </cell>
          <cell r="T437">
            <v>21987.52</v>
          </cell>
          <cell r="U437"/>
          <cell r="V437">
            <v>0</v>
          </cell>
          <cell r="W437">
            <v>45713.668055555558</v>
          </cell>
          <cell r="X437">
            <v>45722.62222222222</v>
          </cell>
          <cell r="Y437">
            <v>45716</v>
          </cell>
          <cell r="Z437"/>
          <cell r="AA437">
            <v>45724</v>
          </cell>
          <cell r="AB437"/>
          <cell r="AC437">
            <v>10.331944444442343</v>
          </cell>
          <cell r="AD437">
            <v>1.3777777777795563</v>
          </cell>
          <cell r="AE437">
            <v>-45724</v>
          </cell>
          <cell r="AF437">
            <v>45731.007038606404</v>
          </cell>
          <cell r="AG437">
            <v>45739.430767419966</v>
          </cell>
          <cell r="AH437">
            <v>45763.668055555558</v>
          </cell>
          <cell r="AI437">
            <v>0.38099045138881138</v>
          </cell>
          <cell r="AJ437">
            <v>-762.06666666666672</v>
          </cell>
          <cell r="AK437">
            <v>20</v>
          </cell>
          <cell r="AL437">
            <v>32</v>
          </cell>
          <cell r="AM437">
            <v>20.33898305084746</v>
          </cell>
          <cell r="AN437">
            <v>25.762711864406779</v>
          </cell>
          <cell r="AO437">
            <v>17.33898305084746</v>
          </cell>
          <cell r="AP437">
            <v>60</v>
          </cell>
          <cell r="AQ437">
            <v>57</v>
          </cell>
          <cell r="AR437">
            <v>52</v>
          </cell>
          <cell r="AS437">
            <v>45784</v>
          </cell>
          <cell r="AT437">
            <v>160</v>
          </cell>
          <cell r="AU437"/>
          <cell r="AV437"/>
          <cell r="AW437"/>
          <cell r="AX437"/>
          <cell r="AY437"/>
          <cell r="AZ437"/>
          <cell r="BA437"/>
          <cell r="BB437"/>
          <cell r="BC437" t="str">
            <v>NO COC</v>
          </cell>
          <cell r="BD437"/>
          <cell r="BE437">
            <v>45739</v>
          </cell>
          <cell r="BF437" t="e">
            <v>#VALUE!</v>
          </cell>
          <cell r="BG437"/>
          <cell r="BH437"/>
          <cell r="BI437"/>
        </row>
        <row r="438">
          <cell r="E438" t="str">
            <v>X24072802567</v>
          </cell>
          <cell r="F438" t="str">
            <v>GREGORIO JR. MANALO GONZALVO</v>
          </cell>
          <cell r="G438" t="str">
            <v>CADENA DE AMOR, TAHANAN VILL, PARANAQUE</v>
          </cell>
          <cell r="H438" t="str">
            <v>PARAÑAQUE CITY</v>
          </cell>
          <cell r="I438" t="str">
            <v>PARAÑAQUE</v>
          </cell>
          <cell r="J438"/>
          <cell r="K438"/>
          <cell r="L438" t="str">
            <v>AVECO</v>
          </cell>
          <cell r="M438" t="str">
            <v>FCOMP</v>
          </cell>
          <cell r="N438" t="str">
            <v>Ronilo Gange Jr.</v>
          </cell>
          <cell r="O438">
            <v>88.136200000000017</v>
          </cell>
          <cell r="P438">
            <v>126.79</v>
          </cell>
          <cell r="Q438">
            <v>42</v>
          </cell>
          <cell r="R438" t="str">
            <v>MODIFICATION</v>
          </cell>
          <cell r="S438">
            <v>373208.99</v>
          </cell>
          <cell r="T438">
            <v>91119.300000000032</v>
          </cell>
          <cell r="U438"/>
          <cell r="V438">
            <v>0</v>
          </cell>
          <cell r="W438">
            <v>45713.698611111111</v>
          </cell>
          <cell r="X438">
            <v>45722.629861111112</v>
          </cell>
          <cell r="Y438">
            <v>45716</v>
          </cell>
          <cell r="Z438"/>
          <cell r="AA438">
            <v>45831</v>
          </cell>
          <cell r="AB438"/>
          <cell r="AC438">
            <v>117.30138888888905</v>
          </cell>
          <cell r="AD438">
            <v>108.3701388888876</v>
          </cell>
          <cell r="AE438">
            <v>-45831</v>
          </cell>
          <cell r="AF438">
            <v>45734.905507662836</v>
          </cell>
          <cell r="AG438">
            <v>45744.360680076628</v>
          </cell>
          <cell r="AH438">
            <v>45763.698611111111</v>
          </cell>
          <cell r="AI438">
            <v>3.634337903608742</v>
          </cell>
          <cell r="AJ438">
            <v>-763.85</v>
          </cell>
          <cell r="AK438">
            <v>26</v>
          </cell>
          <cell r="AL438">
            <v>36</v>
          </cell>
          <cell r="AM438">
            <v>24.206896551724139</v>
          </cell>
          <cell r="AN438">
            <v>30.662068965517239</v>
          </cell>
          <cell r="AO438">
            <v>21.206896551724139</v>
          </cell>
          <cell r="AP438">
            <v>60</v>
          </cell>
          <cell r="AQ438">
            <v>57</v>
          </cell>
          <cell r="AR438">
            <v>52</v>
          </cell>
          <cell r="AS438">
            <v>45891</v>
          </cell>
          <cell r="AT438">
            <v>53</v>
          </cell>
          <cell r="AU438"/>
          <cell r="AV438"/>
          <cell r="AW438"/>
          <cell r="AX438"/>
          <cell r="AY438"/>
          <cell r="AZ438"/>
          <cell r="BA438"/>
          <cell r="BB438"/>
          <cell r="BC438" t="str">
            <v>NO COC</v>
          </cell>
          <cell r="BD438"/>
          <cell r="BE438">
            <v>45846</v>
          </cell>
          <cell r="BF438" t="e">
            <v>#VALUE!</v>
          </cell>
          <cell r="BG438"/>
          <cell r="BH438"/>
          <cell r="BI438"/>
        </row>
        <row r="439">
          <cell r="E439" t="str">
            <v>X25010209684</v>
          </cell>
          <cell r="F439" t="str">
            <v>UNIOIL PETROLEUM PHILIPPINES, INC.</v>
          </cell>
          <cell r="G439" t="str">
            <v>EAST SERVICE, SN MARTIN DE PORRES, PARANAQUE</v>
          </cell>
          <cell r="H439" t="str">
            <v>PARAÑAQUE CITY</v>
          </cell>
          <cell r="I439" t="str">
            <v>PARAÑAQUE</v>
          </cell>
          <cell r="J439"/>
          <cell r="K439"/>
          <cell r="L439" t="str">
            <v>CHALLENGER</v>
          </cell>
          <cell r="M439" t="str">
            <v>TECO</v>
          </cell>
          <cell r="N439" t="str">
            <v>Isan Carlo Lazaro</v>
          </cell>
          <cell r="O439">
            <v>10.332799999999999</v>
          </cell>
          <cell r="P439">
            <v>13.92</v>
          </cell>
          <cell r="Q439">
            <v>16</v>
          </cell>
          <cell r="R439" t="str">
            <v>NEW</v>
          </cell>
          <cell r="S439">
            <v>143724.53</v>
          </cell>
          <cell r="T439">
            <v>10792.18</v>
          </cell>
          <cell r="U439">
            <v>8332.4599999999991</v>
          </cell>
          <cell r="V439">
            <v>0.77208311944389352</v>
          </cell>
          <cell r="W439">
            <v>45713.7</v>
          </cell>
          <cell r="X439">
            <v>45722.64166666667</v>
          </cell>
          <cell r="Y439">
            <v>45716</v>
          </cell>
          <cell r="Z439"/>
          <cell r="AA439">
            <v>45730</v>
          </cell>
          <cell r="AB439">
            <v>45848</v>
          </cell>
          <cell r="AC439">
            <v>16.30000000000291</v>
          </cell>
          <cell r="AD439">
            <v>7.3583333333299379</v>
          </cell>
          <cell r="AE439">
            <v>118</v>
          </cell>
          <cell r="AF439">
            <v>45732.474193548383</v>
          </cell>
          <cell r="AG439">
            <v>45741.280645161285</v>
          </cell>
          <cell r="AH439">
            <v>45763.7</v>
          </cell>
          <cell r="AI439">
            <v>0.56144444444454455</v>
          </cell>
          <cell r="AJ439">
            <v>1.9666666666666666</v>
          </cell>
          <cell r="AK439">
            <v>20</v>
          </cell>
          <cell r="AL439">
            <v>36</v>
          </cell>
          <cell r="AM439">
            <v>21.774193548387096</v>
          </cell>
          <cell r="AN439">
            <v>27.58064516129032</v>
          </cell>
          <cell r="AO439">
            <v>18.774193548387096</v>
          </cell>
          <cell r="AP439">
            <v>60</v>
          </cell>
          <cell r="AQ439">
            <v>57</v>
          </cell>
          <cell r="AR439">
            <v>52</v>
          </cell>
          <cell r="AS439">
            <v>45790</v>
          </cell>
          <cell r="AT439">
            <v>154</v>
          </cell>
          <cell r="AU439"/>
          <cell r="AV439"/>
          <cell r="AW439"/>
          <cell r="AX439"/>
          <cell r="AY439"/>
          <cell r="AZ439"/>
          <cell r="BA439"/>
          <cell r="BB439"/>
          <cell r="BC439" t="str">
            <v>PAID</v>
          </cell>
          <cell r="BD439"/>
          <cell r="BE439">
            <v>45745</v>
          </cell>
          <cell r="BF439">
            <v>12</v>
          </cell>
          <cell r="BG439">
            <v>45730</v>
          </cell>
          <cell r="BH439">
            <v>45757</v>
          </cell>
          <cell r="BI439">
            <v>45798</v>
          </cell>
        </row>
        <row r="440">
          <cell r="E440" t="str">
            <v>X25010341636</v>
          </cell>
          <cell r="F440" t="str">
            <v>TERESITA G MANAHAN</v>
          </cell>
          <cell r="G440" t="str">
            <v>BOEING, CONCORDE SUBD, PARANAQUE</v>
          </cell>
          <cell r="H440" t="str">
            <v>PARAÑAQUE CITY</v>
          </cell>
          <cell r="I440" t="str">
            <v>PARAÑAQUE</v>
          </cell>
          <cell r="J440" t="str">
            <v>sadang:Pag uusapan padaw sa clubhouse mam Jen, puro usap na Sila haha! Extension of facilities na to sa Dami ng hukay ,Good am Po, hndi pa Po nahuhukay yong gustong location ni customer, approval pa Po sa HOA…Hndi pa boss, hndi ko pa Po alam kung nag ka sundo na sa club house pra sa final relocation ng transformer pole.. pahuhukayan ko sana</v>
          </cell>
          <cell r="K440"/>
          <cell r="L440" t="str">
            <v>ECOM</v>
          </cell>
          <cell r="M440" t="str">
            <v>FCOMP</v>
          </cell>
          <cell r="N440" t="str">
            <v>Ronilo Gange Jr.</v>
          </cell>
          <cell r="O440">
            <v>51.019499999999994</v>
          </cell>
          <cell r="P440">
            <v>75.67</v>
          </cell>
          <cell r="Q440">
            <v>80</v>
          </cell>
          <cell r="R440" t="str">
            <v>NEW</v>
          </cell>
          <cell r="S440">
            <v>439221.4</v>
          </cell>
          <cell r="T440">
            <v>65045.180000000008</v>
          </cell>
          <cell r="U440"/>
          <cell r="V440">
            <v>0</v>
          </cell>
          <cell r="W440">
            <v>45713.711805555555</v>
          </cell>
          <cell r="X440">
            <v>45727.336805555555</v>
          </cell>
          <cell r="Y440">
            <v>45716</v>
          </cell>
          <cell r="Z440"/>
          <cell r="AA440">
            <v>45771</v>
          </cell>
          <cell r="AB440"/>
          <cell r="AC440">
            <v>57.288194444445253</v>
          </cell>
          <cell r="AD440">
            <v>43.663194444445253</v>
          </cell>
          <cell r="AE440">
            <v>-45771</v>
          </cell>
          <cell r="AF440">
            <v>45733.012185783693</v>
          </cell>
          <cell r="AG440">
            <v>45741.958953844529</v>
          </cell>
          <cell r="AH440">
            <v>45763.711805555555</v>
          </cell>
          <cell r="AI440">
            <v>1.9267001456379922</v>
          </cell>
          <cell r="AJ440">
            <v>-762.85</v>
          </cell>
          <cell r="AK440">
            <v>23</v>
          </cell>
          <cell r="AL440">
            <v>34</v>
          </cell>
          <cell r="AM440">
            <v>22.300380228136884</v>
          </cell>
          <cell r="AN440">
            <v>28.247148288973385</v>
          </cell>
          <cell r="AO440">
            <v>19.300380228136884</v>
          </cell>
          <cell r="AP440">
            <v>60</v>
          </cell>
          <cell r="AQ440">
            <v>57</v>
          </cell>
          <cell r="AR440">
            <v>52</v>
          </cell>
          <cell r="AS440">
            <v>45831</v>
          </cell>
          <cell r="AT440">
            <v>113</v>
          </cell>
          <cell r="AU440"/>
          <cell r="AV440"/>
          <cell r="AW440"/>
          <cell r="AX440"/>
          <cell r="AY440"/>
          <cell r="AZ440"/>
          <cell r="BA440"/>
          <cell r="BB440"/>
          <cell r="BC440" t="str">
            <v>MATERIAL BALANCING</v>
          </cell>
          <cell r="BD440"/>
          <cell r="BE440">
            <v>45786</v>
          </cell>
          <cell r="BF440">
            <v>11</v>
          </cell>
          <cell r="BG440">
            <v>45770</v>
          </cell>
          <cell r="BH440">
            <v>45797</v>
          </cell>
          <cell r="BI440"/>
        </row>
        <row r="441">
          <cell r="E441" t="str">
            <v>X24041166209</v>
          </cell>
          <cell r="F441" t="str">
            <v>RENAISSANCE VILLAGE HOMEOWNERS ASSOCIATION INC.</v>
          </cell>
          <cell r="G441" t="str">
            <v>BLOCK 3, RENAISSANCE VILLAGE, LAS PINAS CITY</v>
          </cell>
          <cell r="H441" t="str">
            <v>LAS PIÑAS CITY</v>
          </cell>
          <cell r="I441" t="str">
            <v>PARAÑAQUE</v>
          </cell>
          <cell r="J441"/>
          <cell r="K441"/>
          <cell r="L441" t="str">
            <v>CHALLENGER</v>
          </cell>
          <cell r="M441" t="str">
            <v>FCOMP</v>
          </cell>
          <cell r="N441" t="str">
            <v>Isan Carlo Lazaro</v>
          </cell>
          <cell r="O441">
            <v>352.5930799999997</v>
          </cell>
          <cell r="P441">
            <v>592.45000000000005</v>
          </cell>
          <cell r="Q441">
            <v>135</v>
          </cell>
          <cell r="R441" t="str">
            <v>NEW</v>
          </cell>
          <cell r="S441">
            <v>1859854.9</v>
          </cell>
          <cell r="T441">
            <v>416660.75000000012</v>
          </cell>
          <cell r="U441"/>
          <cell r="V441">
            <v>0</v>
          </cell>
          <cell r="W441">
            <v>45714.532638888886</v>
          </cell>
          <cell r="X441">
            <v>45722.6875</v>
          </cell>
          <cell r="Y441">
            <v>45716</v>
          </cell>
          <cell r="Z441">
            <v>45785</v>
          </cell>
          <cell r="AA441">
            <v>45785.598611111112</v>
          </cell>
          <cell r="AB441"/>
          <cell r="AC441">
            <v>71.065972222226264</v>
          </cell>
          <cell r="AD441">
            <v>62.911111111112405</v>
          </cell>
          <cell r="AE441">
            <v>-45785.598611111112</v>
          </cell>
          <cell r="AF441">
            <v>45737.064553782504</v>
          </cell>
          <cell r="AG441">
            <v>45746.873064420804</v>
          </cell>
          <cell r="AH441">
            <v>45764.532638888886</v>
          </cell>
          <cell r="AI441">
            <v>2.0875629340278965</v>
          </cell>
          <cell r="AJ441">
            <v>-763.09331018518526</v>
          </cell>
          <cell r="AK441">
            <v>40</v>
          </cell>
          <cell r="AL441">
            <v>32</v>
          </cell>
          <cell r="AM441">
            <v>25.531914893617024</v>
          </cell>
          <cell r="AN441">
            <v>32.340425531914896</v>
          </cell>
          <cell r="AO441">
            <v>22.531914893617024</v>
          </cell>
          <cell r="AP441">
            <v>60</v>
          </cell>
          <cell r="AQ441">
            <v>57</v>
          </cell>
          <cell r="AR441">
            <v>52</v>
          </cell>
          <cell r="AS441">
            <v>45845.598611111112</v>
          </cell>
          <cell r="AT441">
            <v>98.401388888887595</v>
          </cell>
          <cell r="AU441"/>
          <cell r="AV441"/>
          <cell r="AW441"/>
          <cell r="AX441"/>
          <cell r="AY441"/>
          <cell r="AZ441"/>
          <cell r="BA441"/>
          <cell r="BB441"/>
          <cell r="BC441" t="str">
            <v>FOR AUDIT</v>
          </cell>
          <cell r="BD441"/>
          <cell r="BE441">
            <v>45800.598611111112</v>
          </cell>
          <cell r="BF441">
            <v>44.401388888887595</v>
          </cell>
          <cell r="BG441">
            <v>45785</v>
          </cell>
          <cell r="BH441">
            <v>45845</v>
          </cell>
          <cell r="BI441"/>
        </row>
        <row r="442">
          <cell r="E442" t="str">
            <v>X24072764755</v>
          </cell>
          <cell r="F442" t="str">
            <v>OSAVE TRADING PHILIPPINES CORPORATION</v>
          </cell>
          <cell r="G442" t="str">
            <v>GEN. EVANGELISTA, POBLACION, BACOOR</v>
          </cell>
          <cell r="H442" t="str">
            <v>BACOOR CITY</v>
          </cell>
          <cell r="I442" t="str">
            <v>DASMA</v>
          </cell>
          <cell r="J442" t="str">
            <v>For survey</v>
          </cell>
          <cell r="K442"/>
          <cell r="L442" t="str">
            <v>MAINTENANCE</v>
          </cell>
          <cell r="M442" t="str">
            <v>CLOSE</v>
          </cell>
          <cell r="N442" t="str">
            <v>Reyzon Matienzo</v>
          </cell>
          <cell r="O442">
            <v>13.95</v>
          </cell>
          <cell r="P442">
            <v>15.58</v>
          </cell>
          <cell r="Q442">
            <v>18</v>
          </cell>
          <cell r="R442" t="str">
            <v>NEW</v>
          </cell>
          <cell r="S442">
            <v>143807.71</v>
          </cell>
          <cell r="T442">
            <v>26763.63</v>
          </cell>
          <cell r="U442"/>
          <cell r="V442">
            <v>0</v>
          </cell>
          <cell r="W442">
            <v>45714.535416666666</v>
          </cell>
          <cell r="X442">
            <v>45726.594444444447</v>
          </cell>
          <cell r="Y442">
            <v>45716</v>
          </cell>
          <cell r="Z442"/>
          <cell r="AA442">
            <v>45783</v>
          </cell>
          <cell r="AB442">
            <v>45784</v>
          </cell>
          <cell r="AC442">
            <v>68.464583333334303</v>
          </cell>
          <cell r="AD442">
            <v>56.405555555553292</v>
          </cell>
          <cell r="AE442">
            <v>1</v>
          </cell>
          <cell r="AF442">
            <v>45733.309610215052</v>
          </cell>
          <cell r="AG442">
            <v>45742.116061827954</v>
          </cell>
          <cell r="AH442">
            <v>45764.535416666666</v>
          </cell>
          <cell r="AI442">
            <v>2.3582245370370702</v>
          </cell>
          <cell r="AJ442">
            <v>1.6666666666666666E-2</v>
          </cell>
          <cell r="AK442">
            <v>20</v>
          </cell>
          <cell r="AL442">
            <v>36</v>
          </cell>
          <cell r="AM442">
            <v>21.774193548387096</v>
          </cell>
          <cell r="AN442">
            <v>27.58064516129032</v>
          </cell>
          <cell r="AO442">
            <v>18.774193548387096</v>
          </cell>
          <cell r="AP442">
            <v>60</v>
          </cell>
          <cell r="AQ442">
            <v>57</v>
          </cell>
          <cell r="AR442">
            <v>52</v>
          </cell>
          <cell r="AS442">
            <v>45843</v>
          </cell>
          <cell r="AT442">
            <v>101</v>
          </cell>
          <cell r="AU442"/>
          <cell r="AV442"/>
          <cell r="AW442"/>
          <cell r="AX442"/>
          <cell r="AY442"/>
          <cell r="AZ442"/>
          <cell r="BA442"/>
          <cell r="BB442"/>
          <cell r="BC442" t="str">
            <v>PAID</v>
          </cell>
          <cell r="BD442"/>
          <cell r="BE442">
            <v>45798</v>
          </cell>
          <cell r="BF442" t="e">
            <v>#VALUE!</v>
          </cell>
          <cell r="BG442"/>
          <cell r="BH442"/>
          <cell r="BI442">
            <v>45782</v>
          </cell>
        </row>
        <row r="443">
          <cell r="E443" t="str">
            <v>X22093878578</v>
          </cell>
          <cell r="F443" t="str">
            <v>FIRSTAR HVAC INC.</v>
          </cell>
          <cell r="G443" t="str">
            <v>NIGERIA, BETTER LIVING SUBD, PARANAQUE</v>
          </cell>
          <cell r="H443" t="str">
            <v>PARAÑAQUE CITY</v>
          </cell>
          <cell r="I443" t="str">
            <v>PARAÑAQUE</v>
          </cell>
          <cell r="J443"/>
          <cell r="K443"/>
          <cell r="L443" t="str">
            <v>AVECO</v>
          </cell>
          <cell r="M443" t="str">
            <v>SCHED</v>
          </cell>
          <cell r="N443" t="str">
            <v>Ronilo Gange Jr.</v>
          </cell>
          <cell r="O443">
            <v>53.726000000000006</v>
          </cell>
          <cell r="P443">
            <v>83.13</v>
          </cell>
          <cell r="Q443">
            <v>22</v>
          </cell>
          <cell r="R443" t="str">
            <v>NEW</v>
          </cell>
          <cell r="S443">
            <v>332579.90000000002</v>
          </cell>
          <cell r="T443">
            <v>53997.88</v>
          </cell>
          <cell r="U443"/>
          <cell r="V443">
            <v>0</v>
          </cell>
          <cell r="W443">
            <v>45714.558333333334</v>
          </cell>
          <cell r="X443">
            <v>45722.676388888889</v>
          </cell>
          <cell r="Y443">
            <v>45716</v>
          </cell>
          <cell r="Z443"/>
          <cell r="AA443"/>
          <cell r="AB443"/>
          <cell r="AC443">
            <v>-45714.558333333334</v>
          </cell>
          <cell r="AD443">
            <v>-45722.676388888889</v>
          </cell>
          <cell r="AE443">
            <v>0</v>
          </cell>
          <cell r="AF443">
            <v>45734.643835192073</v>
          </cell>
          <cell r="AG443">
            <v>45743.799969021064</v>
          </cell>
          <cell r="AH443">
            <v>45764.558333333334</v>
          </cell>
          <cell r="AI443">
            <v>-1485.1710376409017</v>
          </cell>
          <cell r="AJ443">
            <v>0</v>
          </cell>
          <cell r="AK443">
            <v>23</v>
          </cell>
          <cell r="AL443">
            <v>36</v>
          </cell>
          <cell r="AM443">
            <v>23.085501858736059</v>
          </cell>
          <cell r="AN443">
            <v>29.241635687732341</v>
          </cell>
          <cell r="AO443">
            <v>20.085501858736059</v>
          </cell>
          <cell r="AP443">
            <v>60</v>
          </cell>
          <cell r="AQ443">
            <v>57</v>
          </cell>
          <cell r="AR443">
            <v>52</v>
          </cell>
          <cell r="AS443">
            <v>60</v>
          </cell>
          <cell r="AT443">
            <v>45884</v>
          </cell>
          <cell r="AU443"/>
          <cell r="AV443"/>
          <cell r="AW443"/>
          <cell r="AX443"/>
          <cell r="AY443"/>
          <cell r="AZ443"/>
          <cell r="BA443"/>
          <cell r="BB443"/>
          <cell r="BC443"/>
          <cell r="BD443"/>
          <cell r="BE443">
            <v>15</v>
          </cell>
          <cell r="BF443">
            <v>0</v>
          </cell>
          <cell r="BG443"/>
          <cell r="BH443"/>
          <cell r="BI443"/>
        </row>
        <row r="444">
          <cell r="E444" t="str">
            <v>X24114668949</v>
          </cell>
          <cell r="F444" t="str">
            <v>GIDEON KURT FABABIER GODOY</v>
          </cell>
          <cell r="G444" t="str">
            <v>GUIJO, MULTINATIONAL VILL, PARANAQUE</v>
          </cell>
          <cell r="H444" t="str">
            <v>PARAÑAQUE CITY</v>
          </cell>
          <cell r="I444" t="str">
            <v>PARAÑAQUE</v>
          </cell>
          <cell r="J444"/>
          <cell r="K444"/>
          <cell r="L444" t="str">
            <v>POWERHOUSE</v>
          </cell>
          <cell r="M444" t="str">
            <v>FCOMP</v>
          </cell>
          <cell r="N444" t="str">
            <v>Jenneth Madrid</v>
          </cell>
          <cell r="O444">
            <v>69.209500000000006</v>
          </cell>
          <cell r="P444">
            <v>83.71</v>
          </cell>
          <cell r="Q444">
            <v>80</v>
          </cell>
          <cell r="R444" t="str">
            <v>NEW</v>
          </cell>
          <cell r="S444">
            <v>558159.81999999995</v>
          </cell>
          <cell r="T444">
            <v>71925.459999999977</v>
          </cell>
          <cell r="U444"/>
          <cell r="V444">
            <v>0</v>
          </cell>
          <cell r="W444">
            <v>45714.572222222225</v>
          </cell>
          <cell r="X444">
            <v>45722.677083333336</v>
          </cell>
          <cell r="Y444">
            <v>45716</v>
          </cell>
          <cell r="Z444"/>
          <cell r="AA444">
            <v>45742</v>
          </cell>
          <cell r="AB444"/>
          <cell r="AC444">
            <v>27.427777777775191</v>
          </cell>
          <cell r="AD444">
            <v>19.322916666664241</v>
          </cell>
          <cell r="AE444">
            <v>-45742</v>
          </cell>
          <cell r="AF444">
            <v>45733.872602450363</v>
          </cell>
          <cell r="AG444">
            <v>45742.819370511199</v>
          </cell>
          <cell r="AH444">
            <v>45764.572222222225</v>
          </cell>
          <cell r="AI444">
            <v>0.92244316567197882</v>
          </cell>
          <cell r="AJ444">
            <v>-762.36666666666667</v>
          </cell>
          <cell r="AK444">
            <v>23</v>
          </cell>
          <cell r="AL444">
            <v>34</v>
          </cell>
          <cell r="AM444">
            <v>22.300380228136884</v>
          </cell>
          <cell r="AN444">
            <v>28.247148288973385</v>
          </cell>
          <cell r="AO444">
            <v>19.300380228136884</v>
          </cell>
          <cell r="AP444">
            <v>60</v>
          </cell>
          <cell r="AQ444">
            <v>57</v>
          </cell>
          <cell r="AR444">
            <v>52</v>
          </cell>
          <cell r="AS444">
            <v>45802</v>
          </cell>
          <cell r="AT444">
            <v>142</v>
          </cell>
          <cell r="AU444"/>
          <cell r="AV444"/>
          <cell r="AW444"/>
          <cell r="AX444"/>
          <cell r="AY444"/>
          <cell r="AZ444"/>
          <cell r="BA444"/>
          <cell r="BB444"/>
          <cell r="BC444" t="str">
            <v>NO COC</v>
          </cell>
          <cell r="BD444"/>
          <cell r="BE444">
            <v>45757</v>
          </cell>
          <cell r="BF444" t="e">
            <v>#VALUE!</v>
          </cell>
          <cell r="BG444"/>
          <cell r="BH444"/>
          <cell r="BI444"/>
        </row>
        <row r="445">
          <cell r="E445" t="str">
            <v>X25010310664</v>
          </cell>
          <cell r="F445" t="str">
            <v>NEBUCHADNEZZAR C RABAYA</v>
          </cell>
          <cell r="G445" t="str">
            <v>MARINER, MOONWALK VILL, LAS PINAS CITY</v>
          </cell>
          <cell r="H445" t="str">
            <v>LAS PIÑAS CITY</v>
          </cell>
          <cell r="I445" t="str">
            <v>PARAÑAQUE</v>
          </cell>
          <cell r="J445" t="str">
            <v>For schedule of pole erection</v>
          </cell>
          <cell r="K445"/>
          <cell r="L445" t="str">
            <v>CHALLENGER</v>
          </cell>
          <cell r="M445" t="str">
            <v>FCOMP</v>
          </cell>
          <cell r="N445" t="str">
            <v>Isan Carlo Lazaro</v>
          </cell>
          <cell r="O445">
            <v>47.496200000000002</v>
          </cell>
          <cell r="P445">
            <v>51</v>
          </cell>
          <cell r="Q445">
            <v>22.5</v>
          </cell>
          <cell r="R445" t="str">
            <v>NEW</v>
          </cell>
          <cell r="S445">
            <v>290132.07</v>
          </cell>
          <cell r="T445">
            <v>43421.75</v>
          </cell>
          <cell r="U445"/>
          <cell r="V445">
            <v>0</v>
          </cell>
          <cell r="W445">
            <v>45714.803472222222</v>
          </cell>
          <cell r="X445">
            <v>45722.686111111114</v>
          </cell>
          <cell r="Y445">
            <v>45716</v>
          </cell>
          <cell r="Z445"/>
          <cell r="AA445">
            <v>45768</v>
          </cell>
          <cell r="AB445"/>
          <cell r="AC445">
            <v>53.196527777778101</v>
          </cell>
          <cell r="AD445">
            <v>45.31388888888614</v>
          </cell>
          <cell r="AE445">
            <v>-45768</v>
          </cell>
          <cell r="AF445">
            <v>45734.888974080961</v>
          </cell>
          <cell r="AG445">
            <v>45744.045107909951</v>
          </cell>
          <cell r="AH445">
            <v>45764.803472222222</v>
          </cell>
          <cell r="AI445">
            <v>1.7282446826355446</v>
          </cell>
          <cell r="AJ445">
            <v>-762.8</v>
          </cell>
          <cell r="AK445">
            <v>23</v>
          </cell>
          <cell r="AL445">
            <v>36</v>
          </cell>
          <cell r="AM445">
            <v>23.085501858736059</v>
          </cell>
          <cell r="AN445">
            <v>29.241635687732341</v>
          </cell>
          <cell r="AO445">
            <v>20.085501858736059</v>
          </cell>
          <cell r="AP445">
            <v>60</v>
          </cell>
          <cell r="AQ445">
            <v>57</v>
          </cell>
          <cell r="AR445">
            <v>52</v>
          </cell>
          <cell r="AS445">
            <v>45828</v>
          </cell>
          <cell r="AT445">
            <v>116</v>
          </cell>
          <cell r="AU445"/>
          <cell r="AV445"/>
          <cell r="AW445"/>
          <cell r="AX445"/>
          <cell r="AY445"/>
          <cell r="AZ445"/>
          <cell r="BA445"/>
          <cell r="BB445"/>
          <cell r="BC445" t="str">
            <v>FOR AUDIT</v>
          </cell>
          <cell r="BD445"/>
          <cell r="BE445">
            <v>45783</v>
          </cell>
          <cell r="BF445">
            <v>-6</v>
          </cell>
          <cell r="BG445">
            <v>45768</v>
          </cell>
          <cell r="BH445">
            <v>45777</v>
          </cell>
          <cell r="BI445"/>
        </row>
        <row r="446">
          <cell r="E446" t="str">
            <v>X24103967818</v>
          </cell>
          <cell r="F446" t="str">
            <v>ELPIDIO THOMAS SANTIAGO ACERO III</v>
          </cell>
          <cell r="G446" t="str">
            <v>WASHINGTON, MERVILLE SUBD, PARANAQUE</v>
          </cell>
          <cell r="H446" t="str">
            <v>PARAÑAQUE CITY</v>
          </cell>
          <cell r="I446" t="str">
            <v>PARAÑAQUE</v>
          </cell>
          <cell r="J446"/>
          <cell r="K446"/>
          <cell r="L446" t="str">
            <v>ECOM</v>
          </cell>
          <cell r="M446" t="str">
            <v>FCOMP</v>
          </cell>
          <cell r="N446" t="str">
            <v>Ronilo Gange Jr.</v>
          </cell>
          <cell r="O446">
            <v>50.980199999999996</v>
          </cell>
          <cell r="P446">
            <v>136.91999999999999</v>
          </cell>
          <cell r="Q446">
            <v>82</v>
          </cell>
          <cell r="R446" t="str">
            <v>NEW</v>
          </cell>
          <cell r="S446">
            <v>398405.14</v>
          </cell>
          <cell r="T446">
            <v>50006.080000000009</v>
          </cell>
          <cell r="U446"/>
          <cell r="V446">
            <v>0</v>
          </cell>
          <cell r="W446">
            <v>45715.313194444447</v>
          </cell>
          <cell r="X446">
            <v>45722.688888888886</v>
          </cell>
          <cell r="Y446">
            <v>45716</v>
          </cell>
          <cell r="Z446"/>
          <cell r="AA446">
            <v>45747</v>
          </cell>
          <cell r="AB446"/>
          <cell r="AC446">
            <v>31.686805555553292</v>
          </cell>
          <cell r="AD446">
            <v>24.31111111111386</v>
          </cell>
          <cell r="AE446">
            <v>-45747</v>
          </cell>
          <cell r="AF446">
            <v>45735.658264866979</v>
          </cell>
          <cell r="AG446">
            <v>45744.883616979656</v>
          </cell>
          <cell r="AH446">
            <v>45765.313194444447</v>
          </cell>
          <cell r="AI446">
            <v>1.0179923956761465</v>
          </cell>
          <cell r="AJ446">
            <v>-762.45</v>
          </cell>
          <cell r="AK446">
            <v>26</v>
          </cell>
          <cell r="AL446">
            <v>34</v>
          </cell>
          <cell r="AM446">
            <v>23.345070422535212</v>
          </cell>
          <cell r="AN446">
            <v>29.570422535211268</v>
          </cell>
          <cell r="AO446">
            <v>20.345070422535212</v>
          </cell>
          <cell r="AP446">
            <v>60</v>
          </cell>
          <cell r="AQ446">
            <v>57</v>
          </cell>
          <cell r="AR446">
            <v>52</v>
          </cell>
          <cell r="AS446">
            <v>45807</v>
          </cell>
          <cell r="AT446">
            <v>137</v>
          </cell>
          <cell r="AU446"/>
          <cell r="AV446"/>
          <cell r="AW446"/>
          <cell r="AX446"/>
          <cell r="AY446"/>
          <cell r="AZ446"/>
          <cell r="BA446"/>
          <cell r="BB446"/>
          <cell r="BC446" t="str">
            <v>FOR AUDIT</v>
          </cell>
          <cell r="BD446"/>
          <cell r="BE446">
            <v>45762</v>
          </cell>
          <cell r="BF446">
            <v>-15</v>
          </cell>
          <cell r="BG446">
            <v>45811</v>
          </cell>
          <cell r="BH446">
            <v>45747</v>
          </cell>
          <cell r="BI446"/>
        </row>
        <row r="447">
          <cell r="E447" t="str">
            <v>X24093657207</v>
          </cell>
          <cell r="F447" t="str">
            <v>SONNY HABOC BURIAS</v>
          </cell>
          <cell r="G447" t="str">
            <v>WASHINGTON, MERVILLE SUBD, PARANAQUE</v>
          </cell>
          <cell r="H447" t="str">
            <v>PARAÑAQUE CITY</v>
          </cell>
          <cell r="I447" t="str">
            <v>PARAÑAQUE</v>
          </cell>
          <cell r="J447"/>
          <cell r="K447"/>
          <cell r="L447" t="str">
            <v>ECOM</v>
          </cell>
          <cell r="M447" t="str">
            <v>FCOMP</v>
          </cell>
          <cell r="N447" t="str">
            <v>Ronilo Gange Jr.</v>
          </cell>
          <cell r="O447">
            <v>48.302600000000005</v>
          </cell>
          <cell r="P447">
            <v>62.72</v>
          </cell>
          <cell r="Q447">
            <v>80</v>
          </cell>
          <cell r="R447" t="str">
            <v>NEW</v>
          </cell>
          <cell r="S447">
            <v>415129.66</v>
          </cell>
          <cell r="T447">
            <v>53886.459999999992</v>
          </cell>
          <cell r="U447"/>
          <cell r="V447">
            <v>0</v>
          </cell>
          <cell r="W447">
            <v>45715.314583333333</v>
          </cell>
          <cell r="X447">
            <v>45722.69027777778</v>
          </cell>
          <cell r="Y447">
            <v>45716</v>
          </cell>
          <cell r="Z447"/>
          <cell r="AA447">
            <v>45749</v>
          </cell>
          <cell r="AB447"/>
          <cell r="AC447">
            <v>33.685416666667152</v>
          </cell>
          <cell r="AD447">
            <v>26.309722222220444</v>
          </cell>
          <cell r="AE447">
            <v>-45749</v>
          </cell>
          <cell r="AF447">
            <v>45734.614963561471</v>
          </cell>
          <cell r="AG447">
            <v>45743.561731622307</v>
          </cell>
          <cell r="AH447">
            <v>45765.314583333333</v>
          </cell>
          <cell r="AI447">
            <v>1.1328982843137418</v>
          </cell>
          <cell r="AJ447">
            <v>-762.48333333333335</v>
          </cell>
          <cell r="AK447">
            <v>23</v>
          </cell>
          <cell r="AL447">
            <v>34</v>
          </cell>
          <cell r="AM447">
            <v>22.300380228136884</v>
          </cell>
          <cell r="AN447">
            <v>28.247148288973385</v>
          </cell>
          <cell r="AO447">
            <v>19.300380228136884</v>
          </cell>
          <cell r="AP447">
            <v>60</v>
          </cell>
          <cell r="AQ447">
            <v>57</v>
          </cell>
          <cell r="AR447">
            <v>52</v>
          </cell>
          <cell r="AS447">
            <v>45809</v>
          </cell>
          <cell r="AT447">
            <v>135</v>
          </cell>
          <cell r="AU447"/>
          <cell r="AV447"/>
          <cell r="AW447"/>
          <cell r="AX447"/>
          <cell r="AY447"/>
          <cell r="AZ447"/>
          <cell r="BA447"/>
          <cell r="BB447"/>
          <cell r="BC447" t="str">
            <v>FOR AUDIT</v>
          </cell>
          <cell r="BD447"/>
          <cell r="BE447">
            <v>45764</v>
          </cell>
          <cell r="BF447">
            <v>-17</v>
          </cell>
          <cell r="BG447">
            <v>45811</v>
          </cell>
          <cell r="BH447">
            <v>45747</v>
          </cell>
          <cell r="BI447"/>
        </row>
        <row r="448">
          <cell r="E448" t="str">
            <v>X25020529420</v>
          </cell>
          <cell r="F448" t="str">
            <v>BARANGAY TALON UNO</v>
          </cell>
          <cell r="G448" t="str">
            <v>MARCOS ALVAREZ, GOLDEN ACRES SUBD, LAS PINAS CITY</v>
          </cell>
          <cell r="H448" t="str">
            <v>LAS PIÑAS CITY</v>
          </cell>
          <cell r="I448" t="str">
            <v>PARAÑAQUE</v>
          </cell>
          <cell r="J448"/>
          <cell r="K448"/>
          <cell r="L448" t="str">
            <v>AVECO</v>
          </cell>
          <cell r="M448" t="str">
            <v>FCOMP</v>
          </cell>
          <cell r="N448" t="str">
            <v>Ronilo Gange Jr.</v>
          </cell>
          <cell r="O448">
            <v>9.9133000000000013</v>
          </cell>
          <cell r="P448">
            <v>12.75</v>
          </cell>
          <cell r="Q448">
            <v>10.5</v>
          </cell>
          <cell r="R448" t="str">
            <v>NEW</v>
          </cell>
          <cell r="S448">
            <v>145803.29999999999</v>
          </cell>
          <cell r="T448">
            <v>10957.9</v>
          </cell>
          <cell r="U448"/>
          <cell r="V448">
            <v>0</v>
          </cell>
          <cell r="W448">
            <v>45716.509027777778</v>
          </cell>
          <cell r="X448">
            <v>45726.609722222223</v>
          </cell>
          <cell r="Y448">
            <v>45726</v>
          </cell>
          <cell r="Z448"/>
          <cell r="AA448">
            <v>45854</v>
          </cell>
          <cell r="AB448"/>
          <cell r="AC448">
            <v>137.4909722222219</v>
          </cell>
          <cell r="AD448">
            <v>127.39027777777665</v>
          </cell>
          <cell r="AE448">
            <v>-45854</v>
          </cell>
          <cell r="AF448">
            <v>45735.283221326164</v>
          </cell>
          <cell r="AG448">
            <v>45744.089672939066</v>
          </cell>
          <cell r="AH448">
            <v>45766.509027777778</v>
          </cell>
          <cell r="AI448">
            <v>4.7358001543209767</v>
          </cell>
          <cell r="AJ448">
            <v>-764.23333333333335</v>
          </cell>
          <cell r="AK448">
            <v>20</v>
          </cell>
          <cell r="AL448">
            <v>36</v>
          </cell>
          <cell r="AM448">
            <v>21.774193548387096</v>
          </cell>
          <cell r="AN448">
            <v>27.58064516129032</v>
          </cell>
          <cell r="AO448">
            <v>18.774193548387096</v>
          </cell>
          <cell r="AP448">
            <v>60</v>
          </cell>
          <cell r="AQ448">
            <v>57</v>
          </cell>
          <cell r="AR448">
            <v>52</v>
          </cell>
          <cell r="AS448">
            <v>45914</v>
          </cell>
          <cell r="AT448">
            <v>30</v>
          </cell>
          <cell r="AU448"/>
          <cell r="AV448"/>
          <cell r="AW448"/>
          <cell r="AX448"/>
          <cell r="AY448"/>
          <cell r="AZ448"/>
          <cell r="BA448"/>
          <cell r="BB448"/>
          <cell r="BC448" t="str">
            <v>NO COC</v>
          </cell>
          <cell r="BD448"/>
          <cell r="BE448">
            <v>45869</v>
          </cell>
          <cell r="BF448" t="e">
            <v>#VALUE!</v>
          </cell>
          <cell r="BG448"/>
          <cell r="BH448"/>
          <cell r="BI448"/>
        </row>
        <row r="449">
          <cell r="E449" t="str">
            <v>R23894387</v>
          </cell>
          <cell r="F449" t="str">
            <v>ADDAS DEVELOPMENT CORPORATION</v>
          </cell>
          <cell r="G449" t="str">
            <v>MASAITO, MOLINO III, BACOOR</v>
          </cell>
          <cell r="H449" t="str">
            <v>LAS PIÑAS CITY</v>
          </cell>
          <cell r="I449" t="str">
            <v>PARAÑAQUE</v>
          </cell>
          <cell r="J449"/>
          <cell r="K449"/>
          <cell r="L449" t="str">
            <v>AVECO</v>
          </cell>
          <cell r="M449" t="str">
            <v>SCHED</v>
          </cell>
          <cell r="N449" t="str">
            <v>Ronilo Gange Jr.</v>
          </cell>
          <cell r="O449">
            <v>32.028700000000001</v>
          </cell>
          <cell r="P449">
            <v>113.32</v>
          </cell>
          <cell r="Q449" t="str">
            <v xml:space="preserve"> -   </v>
          </cell>
          <cell r="R449" t="str">
            <v>RELOC</v>
          </cell>
          <cell r="S449">
            <v>146325.04</v>
          </cell>
          <cell r="T449">
            <v>31308.559999999994</v>
          </cell>
          <cell r="U449"/>
          <cell r="V449">
            <v>0</v>
          </cell>
          <cell r="W449">
            <v>45716.509027777778</v>
          </cell>
          <cell r="X449">
            <v>45726.628472222219</v>
          </cell>
          <cell r="Y449">
            <v>45726</v>
          </cell>
          <cell r="Z449"/>
          <cell r="AA449"/>
          <cell r="AB449"/>
          <cell r="AC449">
            <v>-45716.509027777778</v>
          </cell>
          <cell r="AD449">
            <v>-45726.628472222219</v>
          </cell>
          <cell r="AE449">
            <v>0</v>
          </cell>
          <cell r="AF449">
            <v>45729.624730257114</v>
          </cell>
          <cell r="AG449">
            <v>45736.922250918273</v>
          </cell>
          <cell r="AH449">
            <v>45766.509027777778</v>
          </cell>
          <cell r="AI449">
            <v>-2127.5759970619656</v>
          </cell>
          <cell r="AJ449">
            <v>0</v>
          </cell>
          <cell r="AK449">
            <v>26</v>
          </cell>
          <cell r="AL449">
            <v>20</v>
          </cell>
          <cell r="AM449">
            <v>16.115702479338843</v>
          </cell>
          <cell r="AN449">
            <v>20.41322314049587</v>
          </cell>
          <cell r="AO449">
            <v>13.115702479338843</v>
          </cell>
          <cell r="AP449">
            <v>60</v>
          </cell>
          <cell r="AQ449">
            <v>57</v>
          </cell>
          <cell r="AR449">
            <v>52</v>
          </cell>
          <cell r="AS449">
            <v>60</v>
          </cell>
          <cell r="AT449">
            <v>45884</v>
          </cell>
          <cell r="AU449"/>
          <cell r="AV449"/>
          <cell r="AW449"/>
          <cell r="AX449"/>
          <cell r="AY449"/>
          <cell r="AZ449"/>
          <cell r="BA449"/>
          <cell r="BB449"/>
          <cell r="BC449"/>
          <cell r="BD449"/>
          <cell r="BE449">
            <v>15</v>
          </cell>
          <cell r="BF449">
            <v>0</v>
          </cell>
          <cell r="BG449"/>
          <cell r="BH449"/>
          <cell r="BI449"/>
        </row>
        <row r="450">
          <cell r="E450" t="str">
            <v>X25010054654</v>
          </cell>
          <cell r="F450" t="str">
            <v>SUZENNE MARGARETH TEE TANG-DONOVAN</v>
          </cell>
          <cell r="G450" t="str">
            <v>WASHINGTON, MERVILLE SUBD, PARANAQUE</v>
          </cell>
          <cell r="H450" t="str">
            <v>PARAÑAQUE CITY</v>
          </cell>
          <cell r="I450" t="str">
            <v>PARAÑAQUE</v>
          </cell>
          <cell r="J450"/>
          <cell r="K450"/>
          <cell r="L450" t="str">
            <v>ECOM</v>
          </cell>
          <cell r="M450" t="str">
            <v>FCOMP</v>
          </cell>
          <cell r="N450" t="str">
            <v>Ronilo Gange Jr.</v>
          </cell>
          <cell r="O450">
            <v>52.850699999999989</v>
          </cell>
          <cell r="P450">
            <v>165.62</v>
          </cell>
          <cell r="Q450">
            <v>80</v>
          </cell>
          <cell r="R450" t="str">
            <v>NEW</v>
          </cell>
          <cell r="S450">
            <v>416189.14</v>
          </cell>
          <cell r="T450">
            <v>58969.420000000006</v>
          </cell>
          <cell r="U450">
            <v>43597.25</v>
          </cell>
          <cell r="V450">
            <v>0.7393196338034187</v>
          </cell>
          <cell r="W450">
            <v>45716.628472222219</v>
          </cell>
          <cell r="X450">
            <v>45726.628472222219</v>
          </cell>
          <cell r="Y450">
            <v>45726</v>
          </cell>
          <cell r="Z450">
            <v>45747</v>
          </cell>
          <cell r="AA450">
            <v>45747</v>
          </cell>
          <cell r="AB450"/>
          <cell r="AC450">
            <v>30.371527777781012</v>
          </cell>
          <cell r="AD450">
            <v>20.371527777781012</v>
          </cell>
          <cell r="AE450">
            <v>-45747</v>
          </cell>
          <cell r="AF450">
            <v>45736.973542644751</v>
          </cell>
          <cell r="AG450">
            <v>45746.198894757428</v>
          </cell>
          <cell r="AH450">
            <v>45766.628472222219</v>
          </cell>
          <cell r="AI450">
            <v>0.97573686525902792</v>
          </cell>
          <cell r="AJ450">
            <v>-762.45</v>
          </cell>
          <cell r="AK450">
            <v>26</v>
          </cell>
          <cell r="AL450">
            <v>34</v>
          </cell>
          <cell r="AM450">
            <v>23.345070422535212</v>
          </cell>
          <cell r="AN450">
            <v>29.570422535211268</v>
          </cell>
          <cell r="AO450">
            <v>20.345070422535212</v>
          </cell>
          <cell r="AP450">
            <v>60</v>
          </cell>
          <cell r="AQ450">
            <v>57</v>
          </cell>
          <cell r="AR450">
            <v>52</v>
          </cell>
          <cell r="AS450">
            <v>45807</v>
          </cell>
          <cell r="AT450">
            <v>137</v>
          </cell>
          <cell r="AU450"/>
          <cell r="AV450"/>
          <cell r="AW450"/>
          <cell r="AX450"/>
          <cell r="AY450"/>
          <cell r="AZ450"/>
          <cell r="BA450"/>
          <cell r="BB450"/>
          <cell r="BC450" t="str">
            <v>FOR AUDIT</v>
          </cell>
          <cell r="BD450" t="str">
            <v>PARTIALLY BILLED</v>
          </cell>
          <cell r="BE450">
            <v>45762</v>
          </cell>
          <cell r="BF450">
            <v>29</v>
          </cell>
          <cell r="BG450">
            <v>45747</v>
          </cell>
          <cell r="BH450">
            <v>45791</v>
          </cell>
          <cell r="BI450"/>
        </row>
        <row r="451">
          <cell r="E451" t="str">
            <v>X24083238472</v>
          </cell>
          <cell r="F451" t="str">
            <v>LAND TRANSPORTATION OFFICE</v>
          </cell>
          <cell r="G451" t="str">
            <v>NATIONAL, TUNASAN, MUNTINLUPA</v>
          </cell>
          <cell r="H451" t="str">
            <v>MUNTINLUPA CITY</v>
          </cell>
          <cell r="I451" t="str">
            <v>PARAÑAQUE</v>
          </cell>
          <cell r="J451"/>
          <cell r="K451"/>
          <cell r="L451" t="str">
            <v>CHALLENGER</v>
          </cell>
          <cell r="M451" t="str">
            <v>FCOMP</v>
          </cell>
          <cell r="N451" t="str">
            <v>Isan Carlo Lazaro</v>
          </cell>
          <cell r="O451">
            <v>40.589500000000001</v>
          </cell>
          <cell r="P451">
            <v>64.8</v>
          </cell>
          <cell r="Q451">
            <v>95</v>
          </cell>
          <cell r="R451" t="str">
            <v>MODIFICATION</v>
          </cell>
          <cell r="S451">
            <v>588364.43999999994</v>
          </cell>
          <cell r="T451">
            <v>55307.66</v>
          </cell>
          <cell r="U451">
            <v>24818.29</v>
          </cell>
          <cell r="V451">
            <v>0.44873151386263671</v>
          </cell>
          <cell r="W451">
            <v>45719.621527777781</v>
          </cell>
          <cell r="X451">
            <v>45726.631249999999</v>
          </cell>
          <cell r="Y451">
            <v>45727</v>
          </cell>
          <cell r="Z451"/>
          <cell r="AA451">
            <v>45733.381944444445</v>
          </cell>
          <cell r="AB451"/>
          <cell r="AC451">
            <v>13.760416666664241</v>
          </cell>
          <cell r="AD451">
            <v>6.7506944444467081</v>
          </cell>
          <cell r="AE451">
            <v>-45733.381944444445</v>
          </cell>
          <cell r="AF451">
            <v>45738.921908005919</v>
          </cell>
          <cell r="AG451">
            <v>45747.868676066755</v>
          </cell>
          <cell r="AH451">
            <v>45769.621527777781</v>
          </cell>
          <cell r="AI451">
            <v>0.46278639173052372</v>
          </cell>
          <cell r="AJ451">
            <v>-762.22303240740746</v>
          </cell>
          <cell r="AK451">
            <v>23</v>
          </cell>
          <cell r="AL451">
            <v>34</v>
          </cell>
          <cell r="AM451">
            <v>22.300380228136884</v>
          </cell>
          <cell r="AN451">
            <v>28.247148288973385</v>
          </cell>
          <cell r="AO451">
            <v>19.300380228136884</v>
          </cell>
          <cell r="AP451">
            <v>60</v>
          </cell>
          <cell r="AQ451">
            <v>57</v>
          </cell>
          <cell r="AR451">
            <v>52</v>
          </cell>
          <cell r="AS451">
            <v>45793.381944444445</v>
          </cell>
          <cell r="AT451">
            <v>150.61805555555475</v>
          </cell>
          <cell r="AU451"/>
          <cell r="AV451"/>
          <cell r="AW451"/>
          <cell r="AX451"/>
          <cell r="AY451"/>
          <cell r="AZ451"/>
          <cell r="BA451"/>
          <cell r="BB451"/>
          <cell r="BC451" t="str">
            <v>ON GOING MAT RETURN</v>
          </cell>
          <cell r="BD451" t="str">
            <v>PARTIALLY BILLED</v>
          </cell>
          <cell r="BE451">
            <v>45748.381944444445</v>
          </cell>
          <cell r="BF451">
            <v>9.6180555555547471</v>
          </cell>
          <cell r="BG451">
            <v>45733</v>
          </cell>
          <cell r="BH451">
            <v>45758</v>
          </cell>
          <cell r="BI451"/>
        </row>
        <row r="452">
          <cell r="E452" t="str">
            <v>X25010149592</v>
          </cell>
          <cell r="F452" t="str">
            <v>HARD DISCOUNT PHILIPPINES, INC.</v>
          </cell>
          <cell r="G452" t="str">
            <v>8TH, ZONE 1, TAGUIG CITY</v>
          </cell>
          <cell r="H452" t="str">
            <v>TAGUIG CITY</v>
          </cell>
          <cell r="I452" t="str">
            <v>PARAÑAQUE</v>
          </cell>
          <cell r="J452"/>
          <cell r="K452"/>
          <cell r="L452" t="str">
            <v>VJC</v>
          </cell>
          <cell r="M452" t="str">
            <v>FCOMP</v>
          </cell>
          <cell r="N452" t="str">
            <v>Jenneth Madrid</v>
          </cell>
          <cell r="O452">
            <v>29.906899999999997</v>
          </cell>
          <cell r="P452">
            <v>35.82</v>
          </cell>
          <cell r="Q452">
            <v>19</v>
          </cell>
          <cell r="R452" t="str">
            <v>NEW</v>
          </cell>
          <cell r="S452">
            <v>220841.32</v>
          </cell>
          <cell r="T452">
            <v>30781.120000000003</v>
          </cell>
          <cell r="U452"/>
          <cell r="V452">
            <v>0</v>
          </cell>
          <cell r="W452">
            <v>45719.625</v>
          </cell>
          <cell r="X452">
            <v>45726.632638888892</v>
          </cell>
          <cell r="Y452">
            <v>45727</v>
          </cell>
          <cell r="Z452">
            <v>45743</v>
          </cell>
          <cell r="AA452">
            <v>45743.341666666667</v>
          </cell>
          <cell r="AB452"/>
          <cell r="AC452">
            <v>23.716666666667152</v>
          </cell>
          <cell r="AD452">
            <v>16.709027777775191</v>
          </cell>
          <cell r="AE452">
            <v>-45743.341666666667</v>
          </cell>
          <cell r="AF452">
            <v>45738.399193548386</v>
          </cell>
          <cell r="AG452">
            <v>45747.205645161288</v>
          </cell>
          <cell r="AH452">
            <v>45769.625</v>
          </cell>
          <cell r="AI452">
            <v>0.81690740740742407</v>
          </cell>
          <cell r="AJ452">
            <v>-762.38902777777776</v>
          </cell>
          <cell r="AK452">
            <v>20</v>
          </cell>
          <cell r="AL452">
            <v>36</v>
          </cell>
          <cell r="AM452">
            <v>21.774193548387096</v>
          </cell>
          <cell r="AN452">
            <v>27.58064516129032</v>
          </cell>
          <cell r="AO452">
            <v>18.774193548387096</v>
          </cell>
          <cell r="AP452">
            <v>60</v>
          </cell>
          <cell r="AQ452">
            <v>57</v>
          </cell>
          <cell r="AR452">
            <v>52</v>
          </cell>
          <cell r="AS452">
            <v>45803.341666666667</v>
          </cell>
          <cell r="AT452">
            <v>140.65833333333285</v>
          </cell>
          <cell r="AU452" t="str">
            <v>With scheduled PAI</v>
          </cell>
          <cell r="AV452" t="str">
            <v>Y</v>
          </cell>
          <cell r="AW452" t="str">
            <v>Y</v>
          </cell>
          <cell r="AX452"/>
          <cell r="AY452"/>
          <cell r="AZ452">
            <v>45737</v>
          </cell>
          <cell r="BA452">
            <v>5</v>
          </cell>
          <cell r="BB452">
            <v>45742</v>
          </cell>
          <cell r="BC452" t="str">
            <v>FOR AUDIT</v>
          </cell>
          <cell r="BD452"/>
          <cell r="BE452">
            <v>45758.341666666667</v>
          </cell>
          <cell r="BF452">
            <v>32.658333333332848</v>
          </cell>
          <cell r="BG452">
            <v>45743</v>
          </cell>
          <cell r="BH452">
            <v>45791</v>
          </cell>
          <cell r="BI452"/>
        </row>
        <row r="453">
          <cell r="E453" t="str">
            <v>X25010268677</v>
          </cell>
          <cell r="F453" t="str">
            <v>GENELITO H. MORENO</v>
          </cell>
          <cell r="G453" t="str">
            <v>VRCC, VETERANS CENTER, TAGUIG CITY</v>
          </cell>
          <cell r="H453" t="str">
            <v>TAGUIG CITY</v>
          </cell>
          <cell r="I453" t="str">
            <v>PARAÑAQUE</v>
          </cell>
          <cell r="J453"/>
          <cell r="K453"/>
          <cell r="L453" t="str">
            <v>VJC</v>
          </cell>
          <cell r="M453" t="str">
            <v>FCOMP</v>
          </cell>
          <cell r="N453" t="str">
            <v>Jenneth Madrid</v>
          </cell>
          <cell r="O453">
            <v>10.132800000000001</v>
          </cell>
          <cell r="P453">
            <v>12.2</v>
          </cell>
          <cell r="Q453">
            <v>19</v>
          </cell>
          <cell r="R453" t="str">
            <v>NEW</v>
          </cell>
          <cell r="S453">
            <v>146700.63</v>
          </cell>
          <cell r="T453">
            <v>10482.84</v>
          </cell>
          <cell r="U453"/>
          <cell r="V453">
            <v>0</v>
          </cell>
          <cell r="W453">
            <v>45719.627083333333</v>
          </cell>
          <cell r="X453">
            <v>45726.631944444445</v>
          </cell>
          <cell r="Y453">
            <v>45727</v>
          </cell>
          <cell r="Z453"/>
          <cell r="AA453">
            <v>45742</v>
          </cell>
          <cell r="AB453"/>
          <cell r="AC453">
            <v>22.372916666667152</v>
          </cell>
          <cell r="AD453">
            <v>15.368055555554747</v>
          </cell>
          <cell r="AE453">
            <v>-45742</v>
          </cell>
          <cell r="AF453">
            <v>45738.401276881719</v>
          </cell>
          <cell r="AG453">
            <v>45747.207728494621</v>
          </cell>
          <cell r="AH453">
            <v>45769.627083333333</v>
          </cell>
          <cell r="AI453">
            <v>0.77062268518520183</v>
          </cell>
          <cell r="AJ453">
            <v>-762.36666666666667</v>
          </cell>
          <cell r="AK453">
            <v>20</v>
          </cell>
          <cell r="AL453">
            <v>36</v>
          </cell>
          <cell r="AM453">
            <v>21.774193548387096</v>
          </cell>
          <cell r="AN453">
            <v>27.58064516129032</v>
          </cell>
          <cell r="AO453">
            <v>18.774193548387096</v>
          </cell>
          <cell r="AP453">
            <v>60</v>
          </cell>
          <cell r="AQ453">
            <v>57</v>
          </cell>
          <cell r="AR453">
            <v>52</v>
          </cell>
          <cell r="AS453">
            <v>45802</v>
          </cell>
          <cell r="AT453">
            <v>142</v>
          </cell>
          <cell r="AU453"/>
          <cell r="AV453"/>
          <cell r="AW453"/>
          <cell r="AX453"/>
          <cell r="AY453"/>
          <cell r="AZ453"/>
          <cell r="BA453"/>
          <cell r="BB453"/>
          <cell r="BC453" t="str">
            <v>FOR AUDIT</v>
          </cell>
          <cell r="BD453"/>
          <cell r="BE453">
            <v>45757</v>
          </cell>
          <cell r="BF453">
            <v>81</v>
          </cell>
          <cell r="BG453">
            <v>45742</v>
          </cell>
          <cell r="BH453">
            <v>45838</v>
          </cell>
          <cell r="BI453"/>
        </row>
        <row r="454">
          <cell r="E454" t="str">
            <v>X24104087935</v>
          </cell>
          <cell r="F454" t="str">
            <v>FIRSTAR HVAC INC.</v>
          </cell>
          <cell r="G454" t="str">
            <v>COASTAL, LONGOS, BACOOR</v>
          </cell>
          <cell r="H454" t="str">
            <v>BACOOR CITY</v>
          </cell>
          <cell r="I454" t="str">
            <v>DASMA</v>
          </cell>
          <cell r="J454"/>
          <cell r="K454"/>
          <cell r="L454" t="str">
            <v>POWERHOUSE</v>
          </cell>
          <cell r="M454" t="str">
            <v>FCOMP</v>
          </cell>
          <cell r="N454" t="str">
            <v>Jenneth Madrid</v>
          </cell>
          <cell r="O454">
            <v>144.3689</v>
          </cell>
          <cell r="P454">
            <v>144.47</v>
          </cell>
          <cell r="Q454">
            <v>40</v>
          </cell>
          <cell r="R454" t="str">
            <v>NEW</v>
          </cell>
          <cell r="S454">
            <v>793304.39</v>
          </cell>
          <cell r="T454">
            <v>124045.43</v>
          </cell>
          <cell r="U454"/>
          <cell r="V454">
            <v>0</v>
          </cell>
          <cell r="W454">
            <v>45719.695138888892</v>
          </cell>
          <cell r="X454">
            <v>45728.595138888886</v>
          </cell>
          <cell r="Y454">
            <v>45727</v>
          </cell>
          <cell r="Z454"/>
          <cell r="AA454">
            <v>45797</v>
          </cell>
          <cell r="AB454"/>
          <cell r="AC454">
            <v>77.304861111108039</v>
          </cell>
          <cell r="AD454">
            <v>68.40486111111386</v>
          </cell>
          <cell r="AE454">
            <v>-45797</v>
          </cell>
          <cell r="AF454">
            <v>45740.902035440617</v>
          </cell>
          <cell r="AG454">
            <v>45750.357207854409</v>
          </cell>
          <cell r="AH454">
            <v>45769.695138888892</v>
          </cell>
          <cell r="AI454">
            <v>2.395129243827065</v>
          </cell>
          <cell r="AJ454">
            <v>-763.2833333333333</v>
          </cell>
          <cell r="AK454">
            <v>26</v>
          </cell>
          <cell r="AL454">
            <v>36</v>
          </cell>
          <cell r="AM454">
            <v>24.206896551724139</v>
          </cell>
          <cell r="AN454">
            <v>30.662068965517239</v>
          </cell>
          <cell r="AO454">
            <v>21.206896551724139</v>
          </cell>
          <cell r="AP454">
            <v>60</v>
          </cell>
          <cell r="AQ454">
            <v>57</v>
          </cell>
          <cell r="AR454">
            <v>52</v>
          </cell>
          <cell r="AS454">
            <v>45857</v>
          </cell>
          <cell r="AT454">
            <v>87</v>
          </cell>
          <cell r="AU454"/>
          <cell r="AV454"/>
          <cell r="AW454"/>
          <cell r="AX454"/>
          <cell r="AY454"/>
          <cell r="AZ454"/>
          <cell r="BA454"/>
          <cell r="BB454"/>
          <cell r="BC454" t="str">
            <v>NO COC</v>
          </cell>
          <cell r="BD454"/>
          <cell r="BE454">
            <v>45812</v>
          </cell>
          <cell r="BF454" t="e">
            <v>#VALUE!</v>
          </cell>
          <cell r="BG454"/>
          <cell r="BH454"/>
          <cell r="BI454"/>
        </row>
        <row r="455">
          <cell r="E455" t="str">
            <v>X25020632623</v>
          </cell>
          <cell r="F455" t="str">
            <v>PAUL ERWIN SALAZAR CANTOS</v>
          </cell>
          <cell r="G455" t="str">
            <v>BLOCK 14-B, LINDENWOOD RESIDENCES, MUNTINLUPA</v>
          </cell>
          <cell r="H455" t="str">
            <v>MUNTINLUPA CITY</v>
          </cell>
          <cell r="I455" t="str">
            <v>PARAÑAQUE</v>
          </cell>
          <cell r="J455"/>
          <cell r="K455"/>
          <cell r="L455" t="str">
            <v>CHALLENGER</v>
          </cell>
          <cell r="M455" t="str">
            <v>FCOMP</v>
          </cell>
          <cell r="N455" t="str">
            <v>Isan Carlo Lazaro</v>
          </cell>
          <cell r="O455">
            <v>14.693299999999999</v>
          </cell>
          <cell r="P455">
            <v>22.7</v>
          </cell>
          <cell r="Q455">
            <v>80</v>
          </cell>
          <cell r="R455" t="str">
            <v>MODIFICATION</v>
          </cell>
          <cell r="S455">
            <v>252394.2</v>
          </cell>
          <cell r="T455">
            <v>19533.16</v>
          </cell>
          <cell r="U455"/>
          <cell r="V455">
            <v>0</v>
          </cell>
          <cell r="W455">
            <v>45720.447222222225</v>
          </cell>
          <cell r="X455">
            <v>45726.634027777778</v>
          </cell>
          <cell r="Y455">
            <v>45727</v>
          </cell>
          <cell r="Z455"/>
          <cell r="AA455">
            <v>45730</v>
          </cell>
          <cell r="AB455"/>
          <cell r="AC455">
            <v>9.5527777777751908</v>
          </cell>
          <cell r="AD455">
            <v>3.3659722222218988</v>
          </cell>
          <cell r="AE455">
            <v>-45730</v>
          </cell>
          <cell r="AF455">
            <v>45738.521602387511</v>
          </cell>
          <cell r="AG455">
            <v>45747.14143709826</v>
          </cell>
          <cell r="AH455">
            <v>45770.447222222225</v>
          </cell>
          <cell r="AI455">
            <v>0.33996650326788175</v>
          </cell>
          <cell r="AJ455">
            <v>-762.16666666666663</v>
          </cell>
          <cell r="AK455">
            <v>20</v>
          </cell>
          <cell r="AL455">
            <v>34</v>
          </cell>
          <cell r="AM455">
            <v>21.074380165289259</v>
          </cell>
          <cell r="AN455">
            <v>26.694214876033058</v>
          </cell>
          <cell r="AO455">
            <v>18.074380165289259</v>
          </cell>
          <cell r="AP455">
            <v>60</v>
          </cell>
          <cell r="AQ455">
            <v>57</v>
          </cell>
          <cell r="AR455">
            <v>52</v>
          </cell>
          <cell r="AS455">
            <v>45790</v>
          </cell>
          <cell r="AT455">
            <v>154</v>
          </cell>
          <cell r="AU455"/>
          <cell r="AV455"/>
          <cell r="AW455"/>
          <cell r="AX455"/>
          <cell r="AY455"/>
          <cell r="AZ455"/>
          <cell r="BA455"/>
          <cell r="BB455"/>
          <cell r="BC455" t="str">
            <v>FOR AUDIT</v>
          </cell>
          <cell r="BD455"/>
          <cell r="BE455">
            <v>45745</v>
          </cell>
          <cell r="BF455">
            <v>27</v>
          </cell>
          <cell r="BG455">
            <v>45730</v>
          </cell>
          <cell r="BH455">
            <v>45772</v>
          </cell>
          <cell r="BI455"/>
        </row>
        <row r="456">
          <cell r="E456" t="str">
            <v>X25010270222</v>
          </cell>
          <cell r="F456" t="str">
            <v>NELISA CHAVEZ BANATE</v>
          </cell>
          <cell r="G456" t="str">
            <v>KALAYAAN VILL, KALAYAAN VILL/BALAGBAG, PASAY CITY</v>
          </cell>
          <cell r="H456" t="str">
            <v>PASAY CITY</v>
          </cell>
          <cell r="I456" t="str">
            <v>PARAÑAQUE</v>
          </cell>
          <cell r="J456"/>
          <cell r="K456"/>
          <cell r="L456" t="str">
            <v>VJC</v>
          </cell>
          <cell r="M456" t="str">
            <v>FCOMP</v>
          </cell>
          <cell r="N456" t="str">
            <v>Jenneth Madrid</v>
          </cell>
          <cell r="O456">
            <v>35.50894000000001</v>
          </cell>
          <cell r="P456">
            <v>153.19999999999999</v>
          </cell>
          <cell r="Q456">
            <v>21</v>
          </cell>
          <cell r="R456" t="str">
            <v>NEW</v>
          </cell>
          <cell r="S456">
            <v>208132.44</v>
          </cell>
          <cell r="T456">
            <v>131636.9</v>
          </cell>
          <cell r="U456"/>
          <cell r="V456">
            <v>0</v>
          </cell>
          <cell r="W456">
            <v>45720.677083333336</v>
          </cell>
          <cell r="X456">
            <v>45726.634027777778</v>
          </cell>
          <cell r="Y456">
            <v>45727</v>
          </cell>
          <cell r="Z456"/>
          <cell r="AA456">
            <v>45878.380555555559</v>
          </cell>
          <cell r="AB456"/>
          <cell r="AC456">
            <v>157.70347222222335</v>
          </cell>
          <cell r="AD456">
            <v>151.74652777778101</v>
          </cell>
          <cell r="AE456">
            <v>-45878.380555555559</v>
          </cell>
          <cell r="AF456">
            <v>45741.88397988506</v>
          </cell>
          <cell r="AG456">
            <v>45751.339152298853</v>
          </cell>
          <cell r="AH456">
            <v>45770.677083333336</v>
          </cell>
          <cell r="AI456">
            <v>4.8861118530389707</v>
          </cell>
          <cell r="AJ456">
            <v>-764.63967592592599</v>
          </cell>
          <cell r="AK456">
            <v>26</v>
          </cell>
          <cell r="AL456">
            <v>36</v>
          </cell>
          <cell r="AM456">
            <v>24.206896551724139</v>
          </cell>
          <cell r="AN456">
            <v>30.662068965517239</v>
          </cell>
          <cell r="AO456">
            <v>21.206896551724139</v>
          </cell>
          <cell r="AP456">
            <v>60</v>
          </cell>
          <cell r="AQ456">
            <v>57</v>
          </cell>
          <cell r="AR456">
            <v>52</v>
          </cell>
          <cell r="AS456">
            <v>45938.380555555559</v>
          </cell>
          <cell r="AT456">
            <v>5.6194444444408873</v>
          </cell>
          <cell r="AU456" t="str">
            <v>With scheduled PAI</v>
          </cell>
          <cell r="AV456" t="str">
            <v>Y</v>
          </cell>
          <cell r="AW456" t="str">
            <v>Y</v>
          </cell>
          <cell r="AX456"/>
          <cell r="AY456"/>
          <cell r="AZ456">
            <v>45812</v>
          </cell>
          <cell r="BA456">
            <v>6</v>
          </cell>
          <cell r="BB456">
            <v>45818</v>
          </cell>
          <cell r="BC456" t="str">
            <v>NO COC</v>
          </cell>
          <cell r="BD456"/>
          <cell r="BE456">
            <v>45893.380555555559</v>
          </cell>
          <cell r="BF456" t="e">
            <v>#VALUE!</v>
          </cell>
          <cell r="BG456"/>
          <cell r="BH456"/>
          <cell r="BI456"/>
        </row>
        <row r="457">
          <cell r="E457" t="str">
            <v>X25020633295</v>
          </cell>
          <cell r="F457" t="str">
            <v>ASEANA BUSINESS PARK ESTATE ASSOCIATION, INC.</v>
          </cell>
          <cell r="G457" t="str">
            <v>BRADCO, ASEANA BUSINESS PARK, PARANAQUE</v>
          </cell>
          <cell r="H457" t="str">
            <v>PARAÑAQUE CITY</v>
          </cell>
          <cell r="I457" t="str">
            <v>PARAÑAQUE</v>
          </cell>
          <cell r="J457"/>
          <cell r="K457"/>
          <cell r="L457" t="str">
            <v>VJC</v>
          </cell>
          <cell r="M457" t="str">
            <v>FCOMP</v>
          </cell>
          <cell r="N457" t="str">
            <v>Jenneth Madrid</v>
          </cell>
          <cell r="O457">
            <v>10.816699999999999</v>
          </cell>
          <cell r="P457">
            <v>12.42</v>
          </cell>
          <cell r="Q457">
            <v>27</v>
          </cell>
          <cell r="R457" t="str">
            <v>NEW</v>
          </cell>
          <cell r="S457">
            <v>189975.78</v>
          </cell>
          <cell r="T457">
            <v>10668.75</v>
          </cell>
          <cell r="U457"/>
          <cell r="V457">
            <v>0</v>
          </cell>
          <cell r="W457">
            <v>45720.680555555555</v>
          </cell>
          <cell r="X457">
            <v>45726.633333333331</v>
          </cell>
          <cell r="Y457">
            <v>45727</v>
          </cell>
          <cell r="Z457"/>
          <cell r="AA457">
            <v>45812</v>
          </cell>
          <cell r="AB457"/>
          <cell r="AC457">
            <v>91.319444444445253</v>
          </cell>
          <cell r="AD457">
            <v>85.366666666668607</v>
          </cell>
          <cell r="AE457">
            <v>-45812</v>
          </cell>
          <cell r="AF457">
            <v>45739.454749103941</v>
          </cell>
          <cell r="AG457">
            <v>45748.261200716843</v>
          </cell>
          <cell r="AH457">
            <v>45770.680555555555</v>
          </cell>
          <cell r="AI457">
            <v>3.1454475308642253</v>
          </cell>
          <cell r="AJ457">
            <v>-763.5333333333333</v>
          </cell>
          <cell r="AK457">
            <v>20</v>
          </cell>
          <cell r="AL457">
            <v>36</v>
          </cell>
          <cell r="AM457">
            <v>21.774193548387096</v>
          </cell>
          <cell r="AN457">
            <v>27.58064516129032</v>
          </cell>
          <cell r="AO457">
            <v>18.774193548387096</v>
          </cell>
          <cell r="AP457">
            <v>60</v>
          </cell>
          <cell r="AQ457">
            <v>57</v>
          </cell>
          <cell r="AR457">
            <v>52</v>
          </cell>
          <cell r="AS457">
            <v>45872</v>
          </cell>
          <cell r="AT457">
            <v>72</v>
          </cell>
          <cell r="AU457"/>
          <cell r="AV457"/>
          <cell r="AW457"/>
          <cell r="AX457"/>
          <cell r="AY457"/>
          <cell r="AZ457"/>
          <cell r="BA457"/>
          <cell r="BB457"/>
          <cell r="BC457" t="str">
            <v>NO COC</v>
          </cell>
          <cell r="BD457"/>
          <cell r="BE457">
            <v>45827</v>
          </cell>
          <cell r="BF457" t="e">
            <v>#VALUE!</v>
          </cell>
          <cell r="BG457"/>
          <cell r="BH457"/>
          <cell r="BI457"/>
        </row>
        <row r="458">
          <cell r="E458" t="str">
            <v>X24093717402</v>
          </cell>
          <cell r="F458" t="str">
            <v>ROGER ABANDO DUNGAN</v>
          </cell>
          <cell r="G458" t="str">
            <v>Q. PAREDES, KATARUNGAN VILLAGE, MUNTINLUPA</v>
          </cell>
          <cell r="H458" t="str">
            <v>MUNTINLUPA CITY</v>
          </cell>
          <cell r="I458" t="str">
            <v>PARAÑAQUE</v>
          </cell>
          <cell r="J458"/>
          <cell r="K458"/>
          <cell r="L458" t="str">
            <v>CHALLENGER</v>
          </cell>
          <cell r="M458" t="str">
            <v>FCOMP</v>
          </cell>
          <cell r="N458" t="str">
            <v>Isan Carlo Lazaro</v>
          </cell>
          <cell r="O458">
            <v>210.0295999999999</v>
          </cell>
          <cell r="P458">
            <v>256.95999999999998</v>
          </cell>
          <cell r="Q458">
            <v>32</v>
          </cell>
          <cell r="R458" t="str">
            <v>MODIFICATION</v>
          </cell>
          <cell r="S458">
            <v>1240286.08</v>
          </cell>
          <cell r="T458">
            <v>220788.86000000004</v>
          </cell>
          <cell r="U458"/>
          <cell r="V458">
            <v>0</v>
          </cell>
          <cell r="W458">
            <v>45721.410416666666</v>
          </cell>
          <cell r="X458">
            <v>45728.599305555559</v>
          </cell>
          <cell r="Y458">
            <v>45727</v>
          </cell>
          <cell r="Z458">
            <v>45771</v>
          </cell>
          <cell r="AA458">
            <v>45771</v>
          </cell>
          <cell r="AB458"/>
          <cell r="AC458">
            <v>49.589583333334303</v>
          </cell>
          <cell r="AD458">
            <v>42.400694444440887</v>
          </cell>
          <cell r="AE458">
            <v>-45771</v>
          </cell>
          <cell r="AF458">
            <v>45743.278837719299</v>
          </cell>
          <cell r="AG458">
            <v>45752.910416666666</v>
          </cell>
          <cell r="AH458">
            <v>45771.410416666666</v>
          </cell>
          <cell r="AI458">
            <v>1.4955588624338914</v>
          </cell>
          <cell r="AJ458">
            <v>-762.85</v>
          </cell>
          <cell r="AK458">
            <v>28</v>
          </cell>
          <cell r="AL458">
            <v>36</v>
          </cell>
          <cell r="AM458">
            <v>24.868421052631579</v>
          </cell>
          <cell r="AN458">
            <v>31.499999999999996</v>
          </cell>
          <cell r="AO458">
            <v>21.868421052631579</v>
          </cell>
          <cell r="AP458">
            <v>60</v>
          </cell>
          <cell r="AQ458">
            <v>57</v>
          </cell>
          <cell r="AR458">
            <v>52</v>
          </cell>
          <cell r="AS458">
            <v>45831</v>
          </cell>
          <cell r="AT458">
            <v>113</v>
          </cell>
          <cell r="AU458"/>
          <cell r="AV458"/>
          <cell r="AW458"/>
          <cell r="AX458"/>
          <cell r="AY458"/>
          <cell r="AZ458"/>
          <cell r="BA458"/>
          <cell r="BB458"/>
          <cell r="BC458" t="str">
            <v>FOR AUDIT</v>
          </cell>
          <cell r="BD458"/>
          <cell r="BE458">
            <v>45786</v>
          </cell>
          <cell r="BF458">
            <v>6</v>
          </cell>
          <cell r="BG458">
            <v>45771</v>
          </cell>
          <cell r="BH458">
            <v>45792</v>
          </cell>
          <cell r="BI458"/>
        </row>
        <row r="459">
          <cell r="E459" t="str">
            <v>X24103945947</v>
          </cell>
          <cell r="F459" t="str">
            <v>ROLANDO SURIA BUCU</v>
          </cell>
          <cell r="G459" t="str">
            <v>STERLINGLIFE, STERLINGLIFE HOMES, LAS PINAS CITY</v>
          </cell>
          <cell r="H459" t="str">
            <v>LAS PIÑAS CITY</v>
          </cell>
          <cell r="I459" t="str">
            <v>PARAÑAQUE</v>
          </cell>
          <cell r="J459"/>
          <cell r="K459"/>
          <cell r="L459" t="str">
            <v>AVECO</v>
          </cell>
          <cell r="M459" t="str">
            <v>SCHED</v>
          </cell>
          <cell r="N459" t="str">
            <v>Ronilo Gange Jr.</v>
          </cell>
          <cell r="O459">
            <v>32.919499999999985</v>
          </cell>
          <cell r="P459">
            <v>113.09</v>
          </cell>
          <cell r="Q459">
            <v>32.6</v>
          </cell>
          <cell r="R459" t="str">
            <v>NEW</v>
          </cell>
          <cell r="S459">
            <v>271232.90000000002</v>
          </cell>
          <cell r="T459">
            <v>29907.079999999998</v>
          </cell>
          <cell r="U459"/>
          <cell r="V459">
            <v>0</v>
          </cell>
          <cell r="W459">
            <v>45721.689583333333</v>
          </cell>
          <cell r="X459">
            <v>45728.597916666666</v>
          </cell>
          <cell r="Y459">
            <v>45726</v>
          </cell>
          <cell r="Z459"/>
          <cell r="AA459"/>
          <cell r="AB459"/>
          <cell r="AC459">
            <v>-45721.689583333333</v>
          </cell>
          <cell r="AD459">
            <v>-45728.597916666666</v>
          </cell>
          <cell r="AE459">
            <v>0</v>
          </cell>
          <cell r="AF459">
            <v>45742.896479885057</v>
          </cell>
          <cell r="AG459">
            <v>45752.35165229885</v>
          </cell>
          <cell r="AH459">
            <v>45771.689583333333</v>
          </cell>
          <cell r="AI459">
            <v>-1416.5908097400284</v>
          </cell>
          <cell r="AJ459">
            <v>0</v>
          </cell>
          <cell r="AK459">
            <v>26</v>
          </cell>
          <cell r="AL459">
            <v>36</v>
          </cell>
          <cell r="AM459">
            <v>24.206896551724139</v>
          </cell>
          <cell r="AN459">
            <v>30.662068965517239</v>
          </cell>
          <cell r="AO459">
            <v>21.206896551724139</v>
          </cell>
          <cell r="AP459">
            <v>60</v>
          </cell>
          <cell r="AQ459">
            <v>57</v>
          </cell>
          <cell r="AR459">
            <v>52</v>
          </cell>
          <cell r="AS459">
            <v>60</v>
          </cell>
          <cell r="AT459">
            <v>45884</v>
          </cell>
          <cell r="AU459"/>
          <cell r="AV459"/>
          <cell r="AW459"/>
          <cell r="AX459"/>
          <cell r="AY459"/>
          <cell r="AZ459"/>
          <cell r="BA459"/>
          <cell r="BB459"/>
          <cell r="BC459"/>
          <cell r="BD459"/>
          <cell r="BE459">
            <v>15</v>
          </cell>
          <cell r="BF459">
            <v>0</v>
          </cell>
          <cell r="BG459"/>
          <cell r="BH459"/>
          <cell r="BI459"/>
        </row>
        <row r="460">
          <cell r="E460" t="str">
            <v>X23051592518</v>
          </cell>
          <cell r="F460" t="str">
            <v>BARANGAY MANUYO DOS</v>
          </cell>
          <cell r="G460" t="str">
            <v>S. MARQUEZ, GATCHALIAN SUBD, LAS PINAS CITY</v>
          </cell>
          <cell r="H460" t="str">
            <v>LAS PIÑAS CITY</v>
          </cell>
          <cell r="I460" t="str">
            <v>PARAÑAQUE</v>
          </cell>
          <cell r="J460"/>
          <cell r="K460"/>
          <cell r="L460" t="str">
            <v>AVECO</v>
          </cell>
          <cell r="M460" t="str">
            <v>SCHED</v>
          </cell>
          <cell r="N460" t="str">
            <v>Ronilo Gange Jr.</v>
          </cell>
          <cell r="O460">
            <v>34.653300000000002</v>
          </cell>
          <cell r="P460">
            <v>118.72</v>
          </cell>
          <cell r="Q460">
            <v>11.9</v>
          </cell>
          <cell r="R460" t="str">
            <v>NEW</v>
          </cell>
          <cell r="S460">
            <v>327573.94</v>
          </cell>
          <cell r="T460">
            <v>35944.400000000001</v>
          </cell>
          <cell r="U460"/>
          <cell r="V460">
            <v>0</v>
          </cell>
          <cell r="W460">
            <v>45721.706250000003</v>
          </cell>
          <cell r="X460">
            <v>45728.598611111112</v>
          </cell>
          <cell r="Y460">
            <v>45726</v>
          </cell>
          <cell r="Z460"/>
          <cell r="AA460"/>
          <cell r="AB460"/>
          <cell r="AC460">
            <v>-45721.706250000003</v>
          </cell>
          <cell r="AD460">
            <v>-45728.598611111112</v>
          </cell>
          <cell r="AE460">
            <v>0</v>
          </cell>
          <cell r="AF460">
            <v>45742.913146551728</v>
          </cell>
          <cell r="AG460">
            <v>45752.36831896552</v>
          </cell>
          <cell r="AH460">
            <v>45771.706250000003</v>
          </cell>
          <cell r="AI460">
            <v>-1416.591326121795</v>
          </cell>
          <cell r="AJ460">
            <v>0</v>
          </cell>
          <cell r="AK460">
            <v>26</v>
          </cell>
          <cell r="AL460">
            <v>36</v>
          </cell>
          <cell r="AM460">
            <v>24.206896551724139</v>
          </cell>
          <cell r="AN460">
            <v>30.662068965517239</v>
          </cell>
          <cell r="AO460">
            <v>21.206896551724139</v>
          </cell>
          <cell r="AP460">
            <v>60</v>
          </cell>
          <cell r="AQ460">
            <v>57</v>
          </cell>
          <cell r="AR460">
            <v>52</v>
          </cell>
          <cell r="AS460">
            <v>60</v>
          </cell>
          <cell r="AT460">
            <v>45884</v>
          </cell>
          <cell r="AU460"/>
          <cell r="AV460"/>
          <cell r="AW460"/>
          <cell r="AX460"/>
          <cell r="AY460"/>
          <cell r="AZ460"/>
          <cell r="BA460"/>
          <cell r="BB460"/>
          <cell r="BC460"/>
          <cell r="BD460"/>
          <cell r="BE460">
            <v>15</v>
          </cell>
          <cell r="BF460">
            <v>0</v>
          </cell>
          <cell r="BG460"/>
          <cell r="BH460"/>
          <cell r="BI460"/>
        </row>
        <row r="461">
          <cell r="E461" t="str">
            <v>X24072786899</v>
          </cell>
          <cell r="F461" t="str">
            <v>DITO TELECOMMUNITY CORPORATION</v>
          </cell>
          <cell r="G461" t="str">
            <v>CAMELLA, CAMELLA HOMES ALABANG 1 SUBD, MUNTINLUPA</v>
          </cell>
          <cell r="H461" t="str">
            <v>MUNTINLUPA CITY</v>
          </cell>
          <cell r="I461" t="str">
            <v>PARAÑAQUE</v>
          </cell>
          <cell r="J461"/>
          <cell r="K461"/>
          <cell r="L461" t="str">
            <v>CHALLENGER</v>
          </cell>
          <cell r="M461" t="str">
            <v>FCOMP</v>
          </cell>
          <cell r="N461" t="str">
            <v>Isan Carlo Lazaro</v>
          </cell>
          <cell r="O461">
            <v>18.142799999999998</v>
          </cell>
          <cell r="P461">
            <v>39.479999999999997</v>
          </cell>
          <cell r="Q461">
            <v>31</v>
          </cell>
          <cell r="R461" t="str">
            <v>NEW</v>
          </cell>
          <cell r="S461">
            <v>267147.11</v>
          </cell>
          <cell r="T461">
            <v>33918.39</v>
          </cell>
          <cell r="U461"/>
          <cell r="V461">
            <v>0</v>
          </cell>
          <cell r="W461">
            <v>45722.583333333336</v>
          </cell>
          <cell r="X461">
            <v>45729.553472222222</v>
          </cell>
          <cell r="Y461">
            <v>45727</v>
          </cell>
          <cell r="Z461"/>
          <cell r="AA461">
            <v>45737</v>
          </cell>
          <cell r="AB461"/>
          <cell r="AC461">
            <v>14.416666666664241</v>
          </cell>
          <cell r="AD461">
            <v>7.4465277777781012</v>
          </cell>
          <cell r="AE461">
            <v>-45737</v>
          </cell>
          <cell r="AF461">
            <v>45741.357526881722</v>
          </cell>
          <cell r="AG461">
            <v>45750.163978494624</v>
          </cell>
          <cell r="AH461">
            <v>45772.583333333336</v>
          </cell>
          <cell r="AI461">
            <v>0.49657407407399046</v>
          </cell>
          <cell r="AJ461">
            <v>-762.2833333333333</v>
          </cell>
          <cell r="AK461">
            <v>20</v>
          </cell>
          <cell r="AL461">
            <v>36</v>
          </cell>
          <cell r="AM461">
            <v>21.774193548387096</v>
          </cell>
          <cell r="AN461">
            <v>27.58064516129032</v>
          </cell>
          <cell r="AO461">
            <v>18.774193548387096</v>
          </cell>
          <cell r="AP461">
            <v>60</v>
          </cell>
          <cell r="AQ461">
            <v>57</v>
          </cell>
          <cell r="AR461">
            <v>52</v>
          </cell>
          <cell r="AS461">
            <v>45797</v>
          </cell>
          <cell r="AT461">
            <v>147</v>
          </cell>
          <cell r="AU461" t="str">
            <v>With scheduled PAI</v>
          </cell>
          <cell r="AV461" t="str">
            <v>Y</v>
          </cell>
          <cell r="AW461"/>
          <cell r="AX461"/>
          <cell r="AY461" t="str">
            <v>Y</v>
          </cell>
          <cell r="AZ461">
            <v>45731</v>
          </cell>
          <cell r="BA461">
            <v>6</v>
          </cell>
          <cell r="BB461">
            <v>45737</v>
          </cell>
          <cell r="BC461" t="str">
            <v>FOR AUDIT</v>
          </cell>
          <cell r="BD461"/>
          <cell r="BE461">
            <v>45752</v>
          </cell>
          <cell r="BF461">
            <v>9</v>
          </cell>
          <cell r="BG461">
            <v>45737</v>
          </cell>
          <cell r="BH461">
            <v>45761</v>
          </cell>
          <cell r="BI461"/>
        </row>
        <row r="462">
          <cell r="E462" t="str">
            <v>P2502182413</v>
          </cell>
          <cell r="F462" t="str">
            <v>C1 55GG Reconductoring of primary line from bare to covered from B9-0258 to B9-0260</v>
          </cell>
          <cell r="G462" t="str">
            <v>M.L. QUEZON PUROK 1 LOWER BICUTAN TAGUIG CITY</v>
          </cell>
          <cell r="H462" t="str">
            <v>TAGUIG CITY</v>
          </cell>
          <cell r="I462" t="str">
            <v>PARAÑAQUE</v>
          </cell>
          <cell r="J462"/>
          <cell r="K462"/>
          <cell r="L462" t="str">
            <v>VJC</v>
          </cell>
          <cell r="M462" t="str">
            <v>FCOMP</v>
          </cell>
          <cell r="N462" t="str">
            <v>Jenneth Madrid</v>
          </cell>
          <cell r="O462">
            <v>109.69</v>
          </cell>
          <cell r="P462">
            <v>109.69</v>
          </cell>
          <cell r="Q462" t="str">
            <v xml:space="preserve"> -   </v>
          </cell>
          <cell r="R462" t="str">
            <v>SUPPLEMENTAL MN FOR PCA</v>
          </cell>
          <cell r="S462">
            <v>234068.93</v>
          </cell>
          <cell r="T462">
            <v>102134.84</v>
          </cell>
          <cell r="U462"/>
          <cell r="V462">
            <v>0</v>
          </cell>
          <cell r="W462">
            <v>45722.672222222223</v>
          </cell>
          <cell r="X462">
            <v>45728.614583333336</v>
          </cell>
          <cell r="Y462"/>
          <cell r="Z462"/>
          <cell r="AA462">
            <v>45735</v>
          </cell>
          <cell r="AB462"/>
          <cell r="AC462">
            <v>12.327777777776646</v>
          </cell>
          <cell r="AD462">
            <v>6.3854166666642413</v>
          </cell>
          <cell r="AE462">
            <v>-45735</v>
          </cell>
          <cell r="AF462">
            <v>45735.787924701559</v>
          </cell>
          <cell r="AG462">
            <v>45743.085445362718</v>
          </cell>
          <cell r="AH462">
            <v>45772.672222222223</v>
          </cell>
          <cell r="AI462">
            <v>0.57371581196575927</v>
          </cell>
          <cell r="AJ462">
            <v>-762.25</v>
          </cell>
          <cell r="AK462">
            <v>26</v>
          </cell>
          <cell r="AL462">
            <v>20</v>
          </cell>
          <cell r="AM462">
            <v>16.115702479338843</v>
          </cell>
          <cell r="AN462">
            <v>20.41322314049587</v>
          </cell>
          <cell r="AO462">
            <v>13.115702479338843</v>
          </cell>
          <cell r="AP462">
            <v>60</v>
          </cell>
          <cell r="AQ462">
            <v>57</v>
          </cell>
          <cell r="AR462">
            <v>52</v>
          </cell>
          <cell r="AS462">
            <v>45795</v>
          </cell>
          <cell r="AT462">
            <v>149</v>
          </cell>
          <cell r="AU462"/>
          <cell r="AV462"/>
          <cell r="AW462"/>
          <cell r="AX462"/>
          <cell r="AY462"/>
          <cell r="AZ462"/>
          <cell r="BA462"/>
          <cell r="BB462"/>
          <cell r="BC462" t="str">
            <v>NO COC</v>
          </cell>
          <cell r="BD462"/>
          <cell r="BE462">
            <v>45750</v>
          </cell>
          <cell r="BF462" t="e">
            <v>#VALUE!</v>
          </cell>
          <cell r="BG462"/>
          <cell r="BH462"/>
          <cell r="BI462"/>
        </row>
        <row r="463">
          <cell r="E463" t="str">
            <v>X24114468464</v>
          </cell>
          <cell r="F463" t="str">
            <v>CITY GOVT OF LAS PIÑAS</v>
          </cell>
          <cell r="G463" t="str">
            <v>PILI, GOLDEN ACRES SUBD, LAS PINAS CITY</v>
          </cell>
          <cell r="H463" t="str">
            <v>LAS PIÑAS CITY</v>
          </cell>
          <cell r="I463" t="str">
            <v>PARAÑAQUE</v>
          </cell>
          <cell r="J463" t="str">
            <v>SADANG:Sir city govt laspiñas, digging issue uli, hanapan pa ng customer kung sn ppwd ilipat, gawa ng may widening pa..</v>
          </cell>
          <cell r="K463"/>
          <cell r="L463" t="str">
            <v>ECOM</v>
          </cell>
          <cell r="M463" t="str">
            <v>SCHED</v>
          </cell>
          <cell r="N463" t="str">
            <v>Ronilo Gange Jr.</v>
          </cell>
          <cell r="O463">
            <v>89.382599999999996</v>
          </cell>
          <cell r="P463">
            <v>273.37</v>
          </cell>
          <cell r="Q463">
            <v>9</v>
          </cell>
          <cell r="R463" t="str">
            <v>MODIFICATION</v>
          </cell>
          <cell r="S463">
            <v>532048.99</v>
          </cell>
          <cell r="T463">
            <v>100358.97000000002</v>
          </cell>
          <cell r="U463"/>
          <cell r="V463">
            <v>0</v>
          </cell>
          <cell r="W463">
            <v>45722.691666666666</v>
          </cell>
          <cell r="X463">
            <v>45729.559027777781</v>
          </cell>
          <cell r="Y463">
            <v>45727</v>
          </cell>
          <cell r="Z463"/>
          <cell r="AA463"/>
          <cell r="AB463"/>
          <cell r="AC463">
            <v>-45722.691666666666</v>
          </cell>
          <cell r="AD463">
            <v>-45729.559027777781</v>
          </cell>
          <cell r="AE463">
            <v>0</v>
          </cell>
          <cell r="AF463">
            <v>45744.560087719299</v>
          </cell>
          <cell r="AG463">
            <v>45754.191666666666</v>
          </cell>
          <cell r="AH463">
            <v>45772.691666666666</v>
          </cell>
          <cell r="AI463">
            <v>-1378.9383201058201</v>
          </cell>
          <cell r="AJ463">
            <v>0</v>
          </cell>
          <cell r="AK463">
            <v>28</v>
          </cell>
          <cell r="AL463">
            <v>36</v>
          </cell>
          <cell r="AM463">
            <v>24.868421052631579</v>
          </cell>
          <cell r="AN463">
            <v>31.499999999999996</v>
          </cell>
          <cell r="AO463">
            <v>21.868421052631579</v>
          </cell>
          <cell r="AP463">
            <v>60</v>
          </cell>
          <cell r="AQ463">
            <v>57</v>
          </cell>
          <cell r="AR463">
            <v>52</v>
          </cell>
          <cell r="AS463">
            <v>60</v>
          </cell>
          <cell r="AT463">
            <v>45884</v>
          </cell>
          <cell r="AU463"/>
          <cell r="AV463"/>
          <cell r="AW463"/>
          <cell r="AX463"/>
          <cell r="AY463"/>
          <cell r="AZ463"/>
          <cell r="BA463"/>
          <cell r="BB463"/>
          <cell r="BC463"/>
          <cell r="BD463"/>
          <cell r="BE463">
            <v>15</v>
          </cell>
          <cell r="BF463">
            <v>0</v>
          </cell>
          <cell r="BG463"/>
          <cell r="BH463"/>
          <cell r="BI463"/>
        </row>
        <row r="464">
          <cell r="E464" t="str">
            <v>X24072851266</v>
          </cell>
          <cell r="F464" t="str">
            <v>CITY GOVERNMENT OF LAS PIÑAS</v>
          </cell>
          <cell r="G464" t="str">
            <v>DANDELION, DOÑA MANUELA SUBD, LAS PINAS CITY</v>
          </cell>
          <cell r="H464" t="str">
            <v>LAS PIÑAS CITY</v>
          </cell>
          <cell r="I464" t="str">
            <v>PARAÑAQUE</v>
          </cell>
          <cell r="J464"/>
          <cell r="K464"/>
          <cell r="L464" t="str">
            <v>POWERHOUSE</v>
          </cell>
          <cell r="M464" t="str">
            <v>SCHED</v>
          </cell>
          <cell r="N464" t="str">
            <v>Isan Carlo Lazaro</v>
          </cell>
          <cell r="O464">
            <v>53.522799999999989</v>
          </cell>
          <cell r="P464">
            <v>103.13</v>
          </cell>
          <cell r="Q464">
            <v>287.2</v>
          </cell>
          <cell r="R464" t="str">
            <v>MODIFICATION</v>
          </cell>
          <cell r="S464">
            <v>851846.96</v>
          </cell>
          <cell r="T464">
            <v>104930.69</v>
          </cell>
          <cell r="U464"/>
          <cell r="V464">
            <v>0</v>
          </cell>
          <cell r="W464">
            <v>45722.706944444442</v>
          </cell>
          <cell r="X464">
            <v>45729.551388888889</v>
          </cell>
          <cell r="Y464">
            <v>45727</v>
          </cell>
          <cell r="Z464"/>
          <cell r="AA464"/>
          <cell r="AB464"/>
          <cell r="AC464">
            <v>-45722.706944444442</v>
          </cell>
          <cell r="AD464">
            <v>-45729.551388888889</v>
          </cell>
          <cell r="AE464">
            <v>0</v>
          </cell>
          <cell r="AF464">
            <v>45741.214297385617</v>
          </cell>
          <cell r="AG464">
            <v>45749.949591503268</v>
          </cell>
          <cell r="AH464">
            <v>45772.706944444442</v>
          </cell>
          <cell r="AI464">
            <v>-1594.4328575498575</v>
          </cell>
          <cell r="AJ464">
            <v>0</v>
          </cell>
          <cell r="AK464">
            <v>26</v>
          </cell>
          <cell r="AL464">
            <v>30</v>
          </cell>
          <cell r="AM464">
            <v>21.507352941176471</v>
          </cell>
          <cell r="AN464">
            <v>27.242647058823529</v>
          </cell>
          <cell r="AO464">
            <v>18.507352941176471</v>
          </cell>
          <cell r="AP464">
            <v>60</v>
          </cell>
          <cell r="AQ464">
            <v>57</v>
          </cell>
          <cell r="AR464">
            <v>52</v>
          </cell>
          <cell r="AS464">
            <v>60</v>
          </cell>
          <cell r="AT464">
            <v>45884</v>
          </cell>
          <cell r="AU464"/>
          <cell r="AV464"/>
          <cell r="AW464"/>
          <cell r="AX464"/>
          <cell r="AY464"/>
          <cell r="AZ464"/>
          <cell r="BA464"/>
          <cell r="BB464"/>
          <cell r="BC464"/>
          <cell r="BD464"/>
          <cell r="BE464">
            <v>15</v>
          </cell>
          <cell r="BF464">
            <v>0</v>
          </cell>
          <cell r="BG464"/>
          <cell r="BH464"/>
          <cell r="BI464"/>
        </row>
        <row r="465">
          <cell r="E465" t="str">
            <v>X24104280468</v>
          </cell>
          <cell r="F465" t="str">
            <v>CITY GOVERNMENT OF LAS PIÑAS</v>
          </cell>
          <cell r="G465" t="str">
            <v>DANDELION, DOÑA MANUELA SUBD, LAS PINAS CITY</v>
          </cell>
          <cell r="H465" t="str">
            <v>LAS PIÑAS CITY</v>
          </cell>
          <cell r="I465" t="str">
            <v>PARAÑAQUE</v>
          </cell>
          <cell r="J465"/>
          <cell r="K465"/>
          <cell r="L465" t="str">
            <v>POWERHOUSE</v>
          </cell>
          <cell r="M465" t="str">
            <v>SCHED</v>
          </cell>
          <cell r="N465" t="str">
            <v>Isan Carlo Lazaro</v>
          </cell>
          <cell r="O465">
            <v>585.37979999999959</v>
          </cell>
          <cell r="P465">
            <v>1699.21</v>
          </cell>
          <cell r="Q465">
            <v>287.2</v>
          </cell>
          <cell r="R465" t="str">
            <v>MODIFICATION</v>
          </cell>
          <cell r="S465">
            <v>3468548.84</v>
          </cell>
          <cell r="T465">
            <v>853471.37999999977</v>
          </cell>
          <cell r="U465"/>
          <cell r="V465">
            <v>0</v>
          </cell>
          <cell r="W465">
            <v>45722.711805555555</v>
          </cell>
          <cell r="X465">
            <v>45729.542361111111</v>
          </cell>
          <cell r="Y465">
            <v>45727</v>
          </cell>
          <cell r="Z465"/>
          <cell r="AA465"/>
          <cell r="AB465"/>
          <cell r="AC465">
            <v>-45722.711805555555</v>
          </cell>
          <cell r="AD465">
            <v>-45729.542361111111</v>
          </cell>
          <cell r="AE465">
            <v>0</v>
          </cell>
          <cell r="AF465">
            <v>45745.279987373739</v>
          </cell>
          <cell r="AG465">
            <v>45755.098169191915</v>
          </cell>
          <cell r="AH465">
            <v>45772.711805555555</v>
          </cell>
          <cell r="AI465">
            <v>-1341.1995462962964</v>
          </cell>
          <cell r="AJ465">
            <v>0</v>
          </cell>
          <cell r="AK465">
            <v>50</v>
          </cell>
          <cell r="AL465">
            <v>30</v>
          </cell>
          <cell r="AM465">
            <v>25.56818181818182</v>
          </cell>
          <cell r="AN465">
            <v>32.38636363636364</v>
          </cell>
          <cell r="AO465">
            <v>22.56818181818182</v>
          </cell>
          <cell r="AP465">
            <v>60</v>
          </cell>
          <cell r="AQ465">
            <v>57</v>
          </cell>
          <cell r="AR465">
            <v>52</v>
          </cell>
          <cell r="AS465">
            <v>60</v>
          </cell>
          <cell r="AT465">
            <v>45884</v>
          </cell>
          <cell r="AU465"/>
          <cell r="AV465"/>
          <cell r="AW465"/>
          <cell r="AX465"/>
          <cell r="AY465"/>
          <cell r="AZ465"/>
          <cell r="BA465"/>
          <cell r="BB465"/>
          <cell r="BC465"/>
          <cell r="BD465" t="str">
            <v>conj. X24072851266</v>
          </cell>
          <cell r="BE465">
            <v>15</v>
          </cell>
          <cell r="BF465">
            <v>0</v>
          </cell>
          <cell r="BG465"/>
          <cell r="BH465"/>
          <cell r="BI465"/>
        </row>
        <row r="466">
          <cell r="E466" t="str">
            <v>X24114480257</v>
          </cell>
          <cell r="F466" t="str">
            <v>CITY GOV'T OF LAS PIÑAS</v>
          </cell>
          <cell r="G466" t="str">
            <v>ALABANG-ZAPOTE, PAMPLONA I, LAS PINAS CITY</v>
          </cell>
          <cell r="H466" t="str">
            <v>LAS PIÑAS CITY</v>
          </cell>
          <cell r="I466" t="str">
            <v>PARAÑAQUE</v>
          </cell>
          <cell r="J466"/>
          <cell r="K466"/>
          <cell r="L466" t="str">
            <v>POWERHOUSE</v>
          </cell>
          <cell r="M466" t="str">
            <v>FCOMP</v>
          </cell>
          <cell r="N466" t="str">
            <v>Jenneth Madrid</v>
          </cell>
          <cell r="O466">
            <v>10.9328</v>
          </cell>
          <cell r="P466">
            <v>17.059999999999999</v>
          </cell>
          <cell r="Q466">
            <v>32.6</v>
          </cell>
          <cell r="R466" t="str">
            <v>NEW</v>
          </cell>
          <cell r="S466">
            <v>192652.59</v>
          </cell>
          <cell r="T466">
            <v>14659.570000000002</v>
          </cell>
          <cell r="U466"/>
          <cell r="V466">
            <v>0</v>
          </cell>
          <cell r="W466">
            <v>45722.711805555555</v>
          </cell>
          <cell r="X466">
            <v>45729.554166666669</v>
          </cell>
          <cell r="Y466">
            <v>45727</v>
          </cell>
          <cell r="Z466"/>
          <cell r="AA466">
            <v>45825.255555555559</v>
          </cell>
          <cell r="AB466"/>
          <cell r="AC466">
            <v>102.54375000000437</v>
          </cell>
          <cell r="AD466">
            <v>95.701388888890506</v>
          </cell>
          <cell r="AE466">
            <v>-45825.255555555559</v>
          </cell>
          <cell r="AF466">
            <v>45741.485999103941</v>
          </cell>
          <cell r="AG466">
            <v>45750.292450716843</v>
          </cell>
          <cell r="AH466">
            <v>45772.711805555555</v>
          </cell>
          <cell r="AI466">
            <v>3.5320625000001504</v>
          </cell>
          <cell r="AJ466">
            <v>-763.75425925925936</v>
          </cell>
          <cell r="AK466">
            <v>20</v>
          </cell>
          <cell r="AL466">
            <v>36</v>
          </cell>
          <cell r="AM466">
            <v>21.774193548387096</v>
          </cell>
          <cell r="AN466">
            <v>27.58064516129032</v>
          </cell>
          <cell r="AO466">
            <v>18.774193548387096</v>
          </cell>
          <cell r="AP466">
            <v>60</v>
          </cell>
          <cell r="AQ466">
            <v>57</v>
          </cell>
          <cell r="AR466">
            <v>52</v>
          </cell>
          <cell r="AS466">
            <v>45885.255555555559</v>
          </cell>
          <cell r="AT466">
            <v>58.744444444440887</v>
          </cell>
          <cell r="AU466"/>
          <cell r="AV466"/>
          <cell r="AW466"/>
          <cell r="AX466"/>
          <cell r="AY466"/>
          <cell r="AZ466"/>
          <cell r="BA466"/>
          <cell r="BB466"/>
          <cell r="BC466" t="str">
            <v>NO COC</v>
          </cell>
          <cell r="BD466"/>
          <cell r="BE466">
            <v>45840.255555555559</v>
          </cell>
          <cell r="BF466" t="e">
            <v>#VALUE!</v>
          </cell>
          <cell r="BG466"/>
          <cell r="BH466"/>
          <cell r="BI466"/>
        </row>
        <row r="467">
          <cell r="E467" t="str">
            <v>X25020514312</v>
          </cell>
          <cell r="F467" t="str">
            <v>CITY GOV'T OF LAS PIÑAS</v>
          </cell>
          <cell r="G467" t="str">
            <v>PULO, SITIO PULO, LAS PINAS CITY</v>
          </cell>
          <cell r="H467" t="str">
            <v>LAS PIÑAS CITY</v>
          </cell>
          <cell r="I467" t="str">
            <v>PARAÑAQUE</v>
          </cell>
          <cell r="J467"/>
          <cell r="K467"/>
          <cell r="L467" t="str">
            <v>POWERHOUSE</v>
          </cell>
          <cell r="M467" t="str">
            <v>FCOMP</v>
          </cell>
          <cell r="N467" t="str">
            <v>Jenneth Madrid</v>
          </cell>
          <cell r="O467">
            <v>10.4428</v>
          </cell>
          <cell r="P467">
            <v>11.92</v>
          </cell>
          <cell r="Q467">
            <v>18.5</v>
          </cell>
          <cell r="R467" t="str">
            <v>MODIFICATION</v>
          </cell>
          <cell r="S467">
            <v>140707.85999999999</v>
          </cell>
          <cell r="T467">
            <v>10242.26</v>
          </cell>
          <cell r="U467"/>
          <cell r="V467">
            <v>0</v>
          </cell>
          <cell r="W467">
            <v>45722.711805555555</v>
          </cell>
          <cell r="X467">
            <v>45729.554861111108</v>
          </cell>
          <cell r="Y467">
            <v>45727</v>
          </cell>
          <cell r="Z467"/>
          <cell r="AA467">
            <v>45805.61041666667</v>
          </cell>
          <cell r="AB467"/>
          <cell r="AC467">
            <v>82.898611111115315</v>
          </cell>
          <cell r="AD467">
            <v>76.055555555562023</v>
          </cell>
          <cell r="AE467">
            <v>-45805.61041666667</v>
          </cell>
          <cell r="AF467">
            <v>45741.485999103941</v>
          </cell>
          <cell r="AG467">
            <v>45750.292450716843</v>
          </cell>
          <cell r="AH467">
            <v>45772.711805555555</v>
          </cell>
          <cell r="AI467">
            <v>2.8553966049384161</v>
          </cell>
          <cell r="AJ467">
            <v>-763.42684027777784</v>
          </cell>
          <cell r="AK467">
            <v>20</v>
          </cell>
          <cell r="AL467">
            <v>36</v>
          </cell>
          <cell r="AM467">
            <v>21.774193548387096</v>
          </cell>
          <cell r="AN467">
            <v>27.58064516129032</v>
          </cell>
          <cell r="AO467">
            <v>18.774193548387096</v>
          </cell>
          <cell r="AP467">
            <v>60</v>
          </cell>
          <cell r="AQ467">
            <v>57</v>
          </cell>
          <cell r="AR467">
            <v>52</v>
          </cell>
          <cell r="AS467">
            <v>45865.61041666667</v>
          </cell>
          <cell r="AT467">
            <v>78.389583333329938</v>
          </cell>
          <cell r="AU467"/>
          <cell r="AV467"/>
          <cell r="AW467"/>
          <cell r="AX467"/>
          <cell r="AY467"/>
          <cell r="AZ467"/>
          <cell r="BA467"/>
          <cell r="BB467"/>
          <cell r="BC467" t="str">
            <v>NO COC</v>
          </cell>
          <cell r="BD467"/>
          <cell r="BE467">
            <v>45820.61041666667</v>
          </cell>
          <cell r="BF467" t="e">
            <v>#VALUE!</v>
          </cell>
          <cell r="BG467"/>
          <cell r="BH467"/>
          <cell r="BI467"/>
        </row>
        <row r="468">
          <cell r="E468" t="str">
            <v>X25030763572</v>
          </cell>
          <cell r="F468" t="str">
            <v>IGLESIA NI CRISTO</v>
          </cell>
          <cell r="G468" t="str">
            <v>P. BURGOS, SAN DIONISIO, PARANAQUE</v>
          </cell>
          <cell r="H468" t="str">
            <v>PARAÑAQUE CITY</v>
          </cell>
          <cell r="I468" t="str">
            <v>PARAÑAQUE</v>
          </cell>
          <cell r="J468"/>
          <cell r="K468"/>
          <cell r="L468" t="str">
            <v>AVECO</v>
          </cell>
          <cell r="M468" t="str">
            <v>SCHED</v>
          </cell>
          <cell r="N468" t="str">
            <v>Ronilo Gange Jr.</v>
          </cell>
          <cell r="O468">
            <v>9.9339999999999993</v>
          </cell>
          <cell r="P468">
            <v>9.93</v>
          </cell>
          <cell r="Q468" t="str">
            <v xml:space="preserve"> -   </v>
          </cell>
          <cell r="R468" t="str">
            <v>MODIFICATION</v>
          </cell>
          <cell r="S468">
            <v>19780.38</v>
          </cell>
          <cell r="T468">
            <v>8535.56</v>
          </cell>
          <cell r="U468"/>
          <cell r="V468">
            <v>0</v>
          </cell>
          <cell r="W468">
            <v>45722.730555555558</v>
          </cell>
          <cell r="X468">
            <v>45729.558333333334</v>
          </cell>
          <cell r="Y468">
            <v>45726</v>
          </cell>
          <cell r="Z468"/>
          <cell r="AA468"/>
          <cell r="AB468"/>
          <cell r="AC468">
            <v>-45722.730555555558</v>
          </cell>
          <cell r="AD468">
            <v>-45729.558333333334</v>
          </cell>
          <cell r="AE468">
            <v>0</v>
          </cell>
          <cell r="AF468">
            <v>45734.730555555558</v>
          </cell>
          <cell r="AG468">
            <v>45741.730555555558</v>
          </cell>
          <cell r="AH468">
            <v>45772.730555555558</v>
          </cell>
          <cell r="AI468">
            <v>-2286.1365277777777</v>
          </cell>
          <cell r="AJ468">
            <v>0</v>
          </cell>
          <cell r="AK468">
            <v>20</v>
          </cell>
          <cell r="AL468">
            <v>20</v>
          </cell>
          <cell r="AM468">
            <v>15.000000000000002</v>
          </cell>
          <cell r="AN468">
            <v>19</v>
          </cell>
          <cell r="AO468">
            <v>12.000000000000002</v>
          </cell>
          <cell r="AP468">
            <v>60</v>
          </cell>
          <cell r="AQ468">
            <v>57</v>
          </cell>
          <cell r="AR468">
            <v>52</v>
          </cell>
          <cell r="AS468">
            <v>60</v>
          </cell>
          <cell r="AT468">
            <v>45884</v>
          </cell>
          <cell r="AU468"/>
          <cell r="AV468"/>
          <cell r="AW468"/>
          <cell r="AX468"/>
          <cell r="AY468"/>
          <cell r="AZ468"/>
          <cell r="BA468"/>
          <cell r="BB468"/>
          <cell r="BC468"/>
          <cell r="BD468"/>
          <cell r="BE468">
            <v>15</v>
          </cell>
          <cell r="BF468">
            <v>0</v>
          </cell>
          <cell r="BG468"/>
          <cell r="BH468"/>
          <cell r="BI468"/>
        </row>
        <row r="469">
          <cell r="E469" t="str">
            <v>X24041057959</v>
          </cell>
          <cell r="F469" t="str">
            <v>GLOBE TELECOM, INC.</v>
          </cell>
          <cell r="G469" t="str">
            <v>WEST SERVICE, MARCELO GREEN VILL, PARANAQUE</v>
          </cell>
          <cell r="H469" t="str">
            <v>PARAÑAQUE CITY</v>
          </cell>
          <cell r="I469" t="str">
            <v>PARAÑAQUE</v>
          </cell>
          <cell r="J469"/>
          <cell r="K469"/>
          <cell r="L469" t="str">
            <v>ECOM</v>
          </cell>
          <cell r="M469" t="str">
            <v>SCHED</v>
          </cell>
          <cell r="N469" t="str">
            <v>Ronilo Gange Jr.</v>
          </cell>
          <cell r="O469">
            <v>72.088399999999993</v>
          </cell>
          <cell r="P469">
            <v>1035.48</v>
          </cell>
          <cell r="Q469">
            <v>23</v>
          </cell>
          <cell r="R469" t="str">
            <v>NEW</v>
          </cell>
          <cell r="S469">
            <v>1052989.58</v>
          </cell>
          <cell r="T469">
            <v>61948.89</v>
          </cell>
          <cell r="U469"/>
          <cell r="V469">
            <v>0</v>
          </cell>
          <cell r="W469">
            <v>45723.519444444442</v>
          </cell>
          <cell r="X469">
            <v>45729.64166666667</v>
          </cell>
          <cell r="Y469">
            <v>45727</v>
          </cell>
          <cell r="Z469"/>
          <cell r="AA469"/>
          <cell r="AB469"/>
          <cell r="AC469">
            <v>-45723.519444444442</v>
          </cell>
          <cell r="AD469">
            <v>-45729.64166666667</v>
          </cell>
          <cell r="AE469">
            <v>0</v>
          </cell>
          <cell r="AF469">
            <v>45749.995426977192</v>
          </cell>
          <cell r="AG469">
            <v>45760.855688985925</v>
          </cell>
          <cell r="AH469">
            <v>45773.519444444442</v>
          </cell>
          <cell r="AI469">
            <v>-1163.4095503086419</v>
          </cell>
          <cell r="AJ469">
            <v>0</v>
          </cell>
          <cell r="AK469">
            <v>50</v>
          </cell>
          <cell r="AL469">
            <v>36</v>
          </cell>
          <cell r="AM469">
            <v>29.475982532751093</v>
          </cell>
          <cell r="AN469">
            <v>37.336244541484717</v>
          </cell>
          <cell r="AO469">
            <v>26.475982532751093</v>
          </cell>
          <cell r="AP469">
            <v>60</v>
          </cell>
          <cell r="AQ469">
            <v>57</v>
          </cell>
          <cell r="AR469">
            <v>52</v>
          </cell>
          <cell r="AS469">
            <v>60</v>
          </cell>
          <cell r="AT469">
            <v>45884</v>
          </cell>
          <cell r="AU469"/>
          <cell r="AV469"/>
          <cell r="AW469"/>
          <cell r="AX469"/>
          <cell r="AY469"/>
          <cell r="AZ469"/>
          <cell r="BA469"/>
          <cell r="BB469"/>
          <cell r="BC469"/>
          <cell r="BD469"/>
          <cell r="BE469">
            <v>15</v>
          </cell>
          <cell r="BF469">
            <v>0</v>
          </cell>
          <cell r="BG469"/>
          <cell r="BH469"/>
          <cell r="BI469"/>
        </row>
        <row r="470">
          <cell r="E470" t="str">
            <v>X24030854536</v>
          </cell>
          <cell r="F470" t="str">
            <v>DITO TELECOMMUNITY CORPORATION</v>
          </cell>
          <cell r="G470" t="str">
            <v>ESTEHONOR CPD, ESTEHONOR CPD, MUNTINLUPA</v>
          </cell>
          <cell r="H470" t="str">
            <v>MUNTINLUPA CITY</v>
          </cell>
          <cell r="I470" t="str">
            <v>PARAÑAQUE</v>
          </cell>
          <cell r="J470"/>
          <cell r="K470"/>
          <cell r="L470" t="str">
            <v>CHALLENGER</v>
          </cell>
          <cell r="M470" t="str">
            <v>FCOMP</v>
          </cell>
          <cell r="N470" t="str">
            <v>Isan Carlo Lazaro</v>
          </cell>
          <cell r="O470">
            <v>98.487099999999998</v>
          </cell>
          <cell r="P470">
            <v>113.7</v>
          </cell>
          <cell r="Q470">
            <v>20</v>
          </cell>
          <cell r="R470" t="str">
            <v>NEW</v>
          </cell>
          <cell r="S470">
            <v>1900472.29</v>
          </cell>
          <cell r="T470">
            <v>97287.75</v>
          </cell>
          <cell r="U470"/>
          <cell r="V470">
            <v>0</v>
          </cell>
          <cell r="W470">
            <v>45723.526388888888</v>
          </cell>
          <cell r="X470">
            <v>45729.642361111109</v>
          </cell>
          <cell r="Y470">
            <v>45727</v>
          </cell>
          <cell r="Z470"/>
          <cell r="AA470">
            <v>45835</v>
          </cell>
          <cell r="AB470"/>
          <cell r="AC470">
            <v>111.4736111111124</v>
          </cell>
          <cell r="AD470">
            <v>105.35763888889051</v>
          </cell>
          <cell r="AE470">
            <v>-45835</v>
          </cell>
          <cell r="AF470">
            <v>45744.733285440612</v>
          </cell>
          <cell r="AG470">
            <v>45754.188457854405</v>
          </cell>
          <cell r="AH470">
            <v>45773.526388888888</v>
          </cell>
          <cell r="AI470">
            <v>3.453776412630619</v>
          </cell>
          <cell r="AJ470">
            <v>-763.91666666666663</v>
          </cell>
          <cell r="AK470">
            <v>26</v>
          </cell>
          <cell r="AL470">
            <v>36</v>
          </cell>
          <cell r="AM470">
            <v>24.206896551724139</v>
          </cell>
          <cell r="AN470">
            <v>30.662068965517239</v>
          </cell>
          <cell r="AO470">
            <v>21.206896551724139</v>
          </cell>
          <cell r="AP470">
            <v>60</v>
          </cell>
          <cell r="AQ470">
            <v>57</v>
          </cell>
          <cell r="AR470">
            <v>52</v>
          </cell>
          <cell r="AS470">
            <v>45895</v>
          </cell>
          <cell r="AT470">
            <v>49</v>
          </cell>
          <cell r="AU470" t="str">
            <v>Special LGU permits/With Scheduled PAI</v>
          </cell>
          <cell r="AV470" t="str">
            <v>Y</v>
          </cell>
          <cell r="AW470" t="str">
            <v>Y</v>
          </cell>
          <cell r="AX470"/>
          <cell r="AY470"/>
          <cell r="AZ470">
            <v>45791</v>
          </cell>
          <cell r="BA470">
            <v>27</v>
          </cell>
          <cell r="BB470">
            <v>45827</v>
          </cell>
          <cell r="BC470" t="str">
            <v>NO COC</v>
          </cell>
          <cell r="BD470"/>
          <cell r="BE470">
            <v>45850</v>
          </cell>
          <cell r="BF470" t="e">
            <v>#VALUE!</v>
          </cell>
          <cell r="BG470"/>
          <cell r="BH470"/>
          <cell r="BI470"/>
        </row>
        <row r="471">
          <cell r="E471" t="str">
            <v>X25010318884</v>
          </cell>
          <cell r="F471" t="str">
            <v>D88 BOULEVARD RESTOBAR</v>
          </cell>
          <cell r="G471" t="str">
            <v>MOLINO, NIOG III, BACOOR</v>
          </cell>
          <cell r="H471" t="str">
            <v>BACOOR CITY</v>
          </cell>
          <cell r="I471" t="str">
            <v>DASMA</v>
          </cell>
          <cell r="J471"/>
          <cell r="K471"/>
          <cell r="L471" t="str">
            <v>AVECO</v>
          </cell>
          <cell r="M471" t="str">
            <v>FCOMP</v>
          </cell>
          <cell r="N471" t="str">
            <v>Ronilo Gange Jr.</v>
          </cell>
          <cell r="O471">
            <v>53.278700000000008</v>
          </cell>
          <cell r="P471">
            <v>144.51</v>
          </cell>
          <cell r="Q471">
            <v>5</v>
          </cell>
          <cell r="R471" t="str">
            <v>NEW</v>
          </cell>
          <cell r="S471">
            <v>337200.19</v>
          </cell>
          <cell r="T471">
            <v>56906.67</v>
          </cell>
          <cell r="U471"/>
          <cell r="V471">
            <v>0</v>
          </cell>
          <cell r="W471">
            <v>45723.697222222225</v>
          </cell>
          <cell r="X471">
            <v>45729.635416666664</v>
          </cell>
          <cell r="Y471">
            <v>45728</v>
          </cell>
          <cell r="Z471"/>
          <cell r="AA471">
            <v>45749</v>
          </cell>
          <cell r="AB471"/>
          <cell r="AC471">
            <v>25.302777777775191</v>
          </cell>
          <cell r="AD471">
            <v>19.364583333335759</v>
          </cell>
          <cell r="AE471">
            <v>-45749</v>
          </cell>
          <cell r="AF471">
            <v>45744.904118773949</v>
          </cell>
          <cell r="AG471">
            <v>45754.359291187742</v>
          </cell>
          <cell r="AH471">
            <v>45773.697222222225</v>
          </cell>
          <cell r="AI471">
            <v>0.78395358499517154</v>
          </cell>
          <cell r="AJ471">
            <v>-762.48333333333335</v>
          </cell>
          <cell r="AK471">
            <v>26</v>
          </cell>
          <cell r="AL471">
            <v>36</v>
          </cell>
          <cell r="AM471">
            <v>24.206896551724139</v>
          </cell>
          <cell r="AN471">
            <v>30.662068965517239</v>
          </cell>
          <cell r="AO471">
            <v>21.206896551724139</v>
          </cell>
          <cell r="AP471">
            <v>60</v>
          </cell>
          <cell r="AQ471">
            <v>57</v>
          </cell>
          <cell r="AR471">
            <v>52</v>
          </cell>
          <cell r="AS471">
            <v>45809</v>
          </cell>
          <cell r="AT471">
            <v>135</v>
          </cell>
          <cell r="AU471"/>
          <cell r="AV471"/>
          <cell r="AW471"/>
          <cell r="AX471"/>
          <cell r="AY471"/>
          <cell r="AZ471"/>
          <cell r="BA471"/>
          <cell r="BB471"/>
          <cell r="BC471" t="str">
            <v>NO COC</v>
          </cell>
          <cell r="BD471"/>
          <cell r="BE471">
            <v>45764</v>
          </cell>
          <cell r="BF471" t="e">
            <v>#VALUE!</v>
          </cell>
          <cell r="BG471"/>
          <cell r="BH471"/>
          <cell r="BI471"/>
        </row>
        <row r="472">
          <cell r="E472" t="str">
            <v>X25010318012</v>
          </cell>
          <cell r="F472" t="str">
            <v>REBACE REAL ESTATE AND DEVELOPMENT (REBACE) CORP.</v>
          </cell>
          <cell r="G472" t="str">
            <v>REBACE BACOOR RESIDENCES, BACOOR</v>
          </cell>
          <cell r="H472" t="str">
            <v>BACOOR CITY</v>
          </cell>
          <cell r="I472" t="str">
            <v>DASMA</v>
          </cell>
          <cell r="J472"/>
          <cell r="K472"/>
          <cell r="L472" t="str">
            <v>POWERHOUSE</v>
          </cell>
          <cell r="M472" t="str">
            <v>FCOMP</v>
          </cell>
          <cell r="N472" t="str">
            <v>Jenneth Madrid</v>
          </cell>
          <cell r="O472">
            <v>202.26939999999996</v>
          </cell>
          <cell r="P472">
            <v>236.56</v>
          </cell>
          <cell r="Q472">
            <v>24</v>
          </cell>
          <cell r="R472" t="str">
            <v>NEW</v>
          </cell>
          <cell r="S472">
            <v>1005969.01</v>
          </cell>
          <cell r="T472">
            <v>202858.23</v>
          </cell>
          <cell r="U472"/>
          <cell r="V472">
            <v>0</v>
          </cell>
          <cell r="W472">
            <v>45723.7</v>
          </cell>
          <cell r="X472">
            <v>45729.640972222223</v>
          </cell>
          <cell r="Y472">
            <v>45728</v>
          </cell>
          <cell r="Z472"/>
          <cell r="AA472">
            <v>45806.622916666667</v>
          </cell>
          <cell r="AB472"/>
          <cell r="AC472">
            <v>82.922916666670062</v>
          </cell>
          <cell r="AD472">
            <v>76.981944444443798</v>
          </cell>
          <cell r="AE472">
            <v>-45806.622916666667</v>
          </cell>
          <cell r="AF472">
            <v>45745.568421052631</v>
          </cell>
          <cell r="AG472">
            <v>45755.199999999997</v>
          </cell>
          <cell r="AH472">
            <v>45773.7</v>
          </cell>
          <cell r="AI472">
            <v>2.5008498677249702</v>
          </cell>
          <cell r="AJ472">
            <v>-763.44371527777776</v>
          </cell>
          <cell r="AK472">
            <v>28</v>
          </cell>
          <cell r="AL472">
            <v>36</v>
          </cell>
          <cell r="AM472">
            <v>24.868421052631579</v>
          </cell>
          <cell r="AN472">
            <v>31.499999999999996</v>
          </cell>
          <cell r="AO472">
            <v>21.868421052631579</v>
          </cell>
          <cell r="AP472">
            <v>60</v>
          </cell>
          <cell r="AQ472">
            <v>57</v>
          </cell>
          <cell r="AR472">
            <v>52</v>
          </cell>
          <cell r="AS472">
            <v>45866.622916666667</v>
          </cell>
          <cell r="AT472">
            <v>77.377083333332848</v>
          </cell>
          <cell r="AU472"/>
          <cell r="AV472"/>
          <cell r="AW472"/>
          <cell r="AX472"/>
          <cell r="AY472"/>
          <cell r="AZ472"/>
          <cell r="BA472"/>
          <cell r="BB472"/>
          <cell r="BC472" t="str">
            <v>NO COC</v>
          </cell>
          <cell r="BD472"/>
          <cell r="BE472">
            <v>45821.622916666667</v>
          </cell>
          <cell r="BF472" t="e">
            <v>#VALUE!</v>
          </cell>
          <cell r="BG472"/>
          <cell r="BH472"/>
          <cell r="BI472"/>
        </row>
        <row r="473">
          <cell r="E473" t="str">
            <v>X24083217792</v>
          </cell>
          <cell r="F473" t="str">
            <v>L.T. SOUTHVILLE SCHOOL, INC.</v>
          </cell>
          <cell r="G473" t="str">
            <v>LUXEMBOURG, BF HOMES, LAS PINAS CITY</v>
          </cell>
          <cell r="H473" t="str">
            <v>LAS PIÑAS CITY</v>
          </cell>
          <cell r="I473" t="str">
            <v>PARAÑAQUE</v>
          </cell>
          <cell r="J473"/>
          <cell r="K473"/>
          <cell r="L473" t="str">
            <v>ECOM</v>
          </cell>
          <cell r="M473" t="str">
            <v>SCHED</v>
          </cell>
          <cell r="N473" t="str">
            <v>Ronilo Gange Jr.</v>
          </cell>
          <cell r="O473">
            <v>151.47400000000005</v>
          </cell>
          <cell r="P473">
            <v>269.11</v>
          </cell>
          <cell r="Q473">
            <v>492</v>
          </cell>
          <cell r="R473" t="str">
            <v>MODIFICATION</v>
          </cell>
          <cell r="S473">
            <v>1535974.57</v>
          </cell>
          <cell r="T473">
            <v>197109.85</v>
          </cell>
          <cell r="U473"/>
          <cell r="V473">
            <v>0</v>
          </cell>
          <cell r="W473">
            <v>45726.5</v>
          </cell>
          <cell r="X473">
            <v>45733.413194444445</v>
          </cell>
          <cell r="Y473">
            <v>45728</v>
          </cell>
          <cell r="Z473"/>
          <cell r="AA473"/>
          <cell r="AB473"/>
          <cell r="AC473">
            <v>-45726.5</v>
          </cell>
          <cell r="AD473">
            <v>-45733.413194444445</v>
          </cell>
          <cell r="AE473">
            <v>0</v>
          </cell>
          <cell r="AF473">
            <v>45743.427007299273</v>
          </cell>
          <cell r="AG473">
            <v>45751.740875912408</v>
          </cell>
          <cell r="AH473">
            <v>45776.5</v>
          </cell>
          <cell r="AI473">
            <v>-1721.0248626373625</v>
          </cell>
          <cell r="AJ473">
            <v>0</v>
          </cell>
          <cell r="AK473">
            <v>28</v>
          </cell>
          <cell r="AL473">
            <v>26</v>
          </cell>
          <cell r="AM473">
            <v>19.927007299270073</v>
          </cell>
          <cell r="AN473">
            <v>25.240875912408761</v>
          </cell>
          <cell r="AO473">
            <v>16.927007299270073</v>
          </cell>
          <cell r="AP473">
            <v>60</v>
          </cell>
          <cell r="AQ473">
            <v>57</v>
          </cell>
          <cell r="AR473">
            <v>52</v>
          </cell>
          <cell r="AS473">
            <v>60</v>
          </cell>
          <cell r="AT473">
            <v>45884</v>
          </cell>
          <cell r="AU473"/>
          <cell r="AV473"/>
          <cell r="AW473"/>
          <cell r="AX473"/>
          <cell r="AY473"/>
          <cell r="AZ473"/>
          <cell r="BA473"/>
          <cell r="BB473"/>
          <cell r="BC473"/>
          <cell r="BD473"/>
          <cell r="BE473">
            <v>15</v>
          </cell>
          <cell r="BF473">
            <v>0</v>
          </cell>
          <cell r="BG473"/>
          <cell r="BH473"/>
          <cell r="BI473"/>
        </row>
        <row r="474">
          <cell r="E474" t="str">
            <v>X24093485695</v>
          </cell>
          <cell r="F474" t="str">
            <v>POSH PROPERTIES DEVELOPMENT CORPORATION</v>
          </cell>
          <cell r="G474" t="str">
            <v>BELLE, ASEANA BUSINESS PARK, PARANAQUE</v>
          </cell>
          <cell r="H474" t="str">
            <v>PARAÑAQUE CITY</v>
          </cell>
          <cell r="I474" t="str">
            <v>PARAÑAQUE</v>
          </cell>
          <cell r="J474"/>
          <cell r="K474"/>
          <cell r="L474" t="str">
            <v>VJC</v>
          </cell>
          <cell r="M474" t="str">
            <v>TECO</v>
          </cell>
          <cell r="N474" t="str">
            <v>Jenneth Madrid</v>
          </cell>
          <cell r="O474">
            <v>35.618499999999997</v>
          </cell>
          <cell r="P474">
            <v>72</v>
          </cell>
          <cell r="Q474">
            <v>1062</v>
          </cell>
          <cell r="R474" t="str">
            <v>NEW</v>
          </cell>
          <cell r="S474">
            <v>149903.73000000001</v>
          </cell>
          <cell r="T474">
            <v>41002.370000000003</v>
          </cell>
          <cell r="U474"/>
          <cell r="V474">
            <v>0</v>
          </cell>
          <cell r="W474">
            <v>45726.707638888889</v>
          </cell>
          <cell r="X474">
            <v>45733.35</v>
          </cell>
          <cell r="Y474">
            <v>45728</v>
          </cell>
          <cell r="Z474">
            <v>45759</v>
          </cell>
          <cell r="AA474">
            <v>45759</v>
          </cell>
          <cell r="AB474">
            <v>45868.584027777775</v>
          </cell>
          <cell r="AC474">
            <v>32.292361111110949</v>
          </cell>
          <cell r="AD474">
            <v>25.650000000001455</v>
          </cell>
          <cell r="AE474">
            <v>109.58402777777519</v>
          </cell>
          <cell r="AF474">
            <v>45739.318498617395</v>
          </cell>
          <cell r="AG474">
            <v>45746.481394545001</v>
          </cell>
          <cell r="AH474">
            <v>45776.707638888889</v>
          </cell>
          <cell r="AI474">
            <v>1.5514373490338085</v>
          </cell>
          <cell r="AJ474">
            <v>1.8264004629629198</v>
          </cell>
          <cell r="AK474">
            <v>23</v>
          </cell>
          <cell r="AL474">
            <v>20</v>
          </cell>
          <cell r="AM474">
            <v>15.610859728506789</v>
          </cell>
          <cell r="AN474">
            <v>19.773755656108598</v>
          </cell>
          <cell r="AO474">
            <v>12.610859728506789</v>
          </cell>
          <cell r="AP474">
            <v>60</v>
          </cell>
          <cell r="AQ474">
            <v>57</v>
          </cell>
          <cell r="AR474">
            <v>52</v>
          </cell>
          <cell r="AS474">
            <v>45819</v>
          </cell>
          <cell r="AT474">
            <v>125</v>
          </cell>
          <cell r="AU474"/>
          <cell r="AV474"/>
          <cell r="AW474"/>
          <cell r="AX474"/>
          <cell r="AY474"/>
          <cell r="AZ474"/>
          <cell r="BA474"/>
          <cell r="BB474"/>
          <cell r="BC474" t="str">
            <v>PAID</v>
          </cell>
          <cell r="BD474"/>
          <cell r="BE474">
            <v>45774</v>
          </cell>
          <cell r="BF474">
            <v>17</v>
          </cell>
          <cell r="BG474">
            <v>45759</v>
          </cell>
          <cell r="BH474">
            <v>45791</v>
          </cell>
          <cell r="BI474"/>
        </row>
        <row r="475">
          <cell r="E475" t="str">
            <v>X25010269534</v>
          </cell>
          <cell r="F475" t="str">
            <v>AMVEL LAND DEVELOPMENT CORP.,</v>
          </cell>
          <cell r="G475" t="str">
            <v>PHASE 2 ACCESS ROAD, AMVEL COMMERCIAL COMPLEX, PARANAQUE</v>
          </cell>
          <cell r="H475" t="str">
            <v>PARAÑAQUE CITY</v>
          </cell>
          <cell r="I475" t="str">
            <v>PARAÑAQUE</v>
          </cell>
          <cell r="J475"/>
          <cell r="K475"/>
          <cell r="L475" t="str">
            <v>CHALLENGER</v>
          </cell>
          <cell r="M475" t="str">
            <v>FCOMP</v>
          </cell>
          <cell r="N475" t="str">
            <v>Isan Carlo Lazaro</v>
          </cell>
          <cell r="O475">
            <v>7.97</v>
          </cell>
          <cell r="P475">
            <v>42.53</v>
          </cell>
          <cell r="Q475">
            <v>21</v>
          </cell>
          <cell r="R475" t="str">
            <v>MODIFICATION</v>
          </cell>
          <cell r="S475">
            <v>41565.68</v>
          </cell>
          <cell r="T475">
            <v>36542.85</v>
          </cell>
          <cell r="U475"/>
          <cell r="V475">
            <v>0</v>
          </cell>
          <cell r="W475">
            <v>45726.709722222222</v>
          </cell>
          <cell r="X475">
            <v>45729.605555555558</v>
          </cell>
          <cell r="Y475">
            <v>45728</v>
          </cell>
          <cell r="Z475"/>
          <cell r="AA475">
            <v>45747.394444444442</v>
          </cell>
          <cell r="AB475"/>
          <cell r="AC475">
            <v>20.684722222220444</v>
          </cell>
          <cell r="AD475">
            <v>17.788888888884685</v>
          </cell>
          <cell r="AE475">
            <v>-45747.394444444442</v>
          </cell>
          <cell r="AF475">
            <v>45745.483915770608</v>
          </cell>
          <cell r="AG475">
            <v>45754.29036738351</v>
          </cell>
          <cell r="AH475">
            <v>45776.709722222222</v>
          </cell>
          <cell r="AI475">
            <v>0.71247376543203744</v>
          </cell>
          <cell r="AJ475">
            <v>-762.45657407407407</v>
          </cell>
          <cell r="AK475">
            <v>20</v>
          </cell>
          <cell r="AL475">
            <v>36</v>
          </cell>
          <cell r="AM475">
            <v>21.774193548387096</v>
          </cell>
          <cell r="AN475">
            <v>27.58064516129032</v>
          </cell>
          <cell r="AO475">
            <v>18.774193548387096</v>
          </cell>
          <cell r="AP475">
            <v>60</v>
          </cell>
          <cell r="AQ475">
            <v>57</v>
          </cell>
          <cell r="AR475">
            <v>52</v>
          </cell>
          <cell r="AS475">
            <v>45807.394444444442</v>
          </cell>
          <cell r="AT475">
            <v>136.60555555555766</v>
          </cell>
          <cell r="AU475" t="str">
            <v>With scheduled PAI</v>
          </cell>
          <cell r="AV475" t="str">
            <v>Y</v>
          </cell>
          <cell r="AW475"/>
          <cell r="AX475"/>
          <cell r="AY475" t="str">
            <v>Y</v>
          </cell>
          <cell r="AZ475">
            <v>45737</v>
          </cell>
          <cell r="BA475">
            <v>35</v>
          </cell>
          <cell r="BB475">
            <v>45772</v>
          </cell>
          <cell r="BC475" t="str">
            <v>FOR AUDIT</v>
          </cell>
          <cell r="BD475"/>
          <cell r="BE475">
            <v>45762.394444444442</v>
          </cell>
          <cell r="BF475">
            <v>-1.3944444444423425</v>
          </cell>
          <cell r="BG475">
            <v>45747</v>
          </cell>
          <cell r="BH475">
            <v>45761</v>
          </cell>
          <cell r="BI475"/>
        </row>
        <row r="476">
          <cell r="E476" t="str">
            <v>X25020477740</v>
          </cell>
          <cell r="F476" t="str">
            <v>ECEAS CORPORATION</v>
          </cell>
          <cell r="G476" t="str">
            <v>FRANCE, BETTER LIVING SUBD, PARANAQUE</v>
          </cell>
          <cell r="H476" t="str">
            <v>PARAÑAQUE CITY</v>
          </cell>
          <cell r="I476" t="str">
            <v>PARAÑAQUE</v>
          </cell>
          <cell r="J476"/>
          <cell r="K476"/>
          <cell r="L476" t="str">
            <v>ECOM</v>
          </cell>
          <cell r="M476" t="str">
            <v>FCOMP</v>
          </cell>
          <cell r="N476" t="str">
            <v>Ronilo Gange Jr.</v>
          </cell>
          <cell r="O476">
            <v>36.509499999999996</v>
          </cell>
          <cell r="P476">
            <v>75.83</v>
          </cell>
          <cell r="Q476">
            <v>54</v>
          </cell>
          <cell r="R476" t="str">
            <v>NEW</v>
          </cell>
          <cell r="S476">
            <v>307792.24</v>
          </cell>
          <cell r="T476">
            <v>47727.65</v>
          </cell>
          <cell r="U476"/>
          <cell r="V476">
            <v>0</v>
          </cell>
          <cell r="W476">
            <v>45726.711111111108</v>
          </cell>
          <cell r="X476">
            <v>45733.413194444445</v>
          </cell>
          <cell r="Y476">
            <v>45728</v>
          </cell>
          <cell r="Z476"/>
          <cell r="AA476">
            <v>45829</v>
          </cell>
          <cell r="AB476"/>
          <cell r="AC476">
            <v>102.28888888889196</v>
          </cell>
          <cell r="AD476">
            <v>95.586805555554747</v>
          </cell>
          <cell r="AE476">
            <v>-45829</v>
          </cell>
          <cell r="AF476">
            <v>45746.011491339246</v>
          </cell>
          <cell r="AG476">
            <v>45754.958259400082</v>
          </cell>
          <cell r="AH476">
            <v>45776.711111111108</v>
          </cell>
          <cell r="AI476">
            <v>3.4401506109691287</v>
          </cell>
          <cell r="AJ476">
            <v>-763.81666666666672</v>
          </cell>
          <cell r="AK476">
            <v>23</v>
          </cell>
          <cell r="AL476">
            <v>34</v>
          </cell>
          <cell r="AM476">
            <v>22.300380228136884</v>
          </cell>
          <cell r="AN476">
            <v>28.247148288973385</v>
          </cell>
          <cell r="AO476">
            <v>19.300380228136884</v>
          </cell>
          <cell r="AP476">
            <v>60</v>
          </cell>
          <cell r="AQ476">
            <v>57</v>
          </cell>
          <cell r="AR476">
            <v>52</v>
          </cell>
          <cell r="AS476">
            <v>45889</v>
          </cell>
          <cell r="AT476">
            <v>55</v>
          </cell>
          <cell r="AU476"/>
          <cell r="AV476"/>
          <cell r="AW476"/>
          <cell r="AX476"/>
          <cell r="AY476"/>
          <cell r="AZ476"/>
          <cell r="BA476"/>
          <cell r="BB476"/>
          <cell r="BC476" t="str">
            <v>NO COC</v>
          </cell>
          <cell r="BD476"/>
          <cell r="BE476">
            <v>45844</v>
          </cell>
          <cell r="BF476" t="e">
            <v>#VALUE!</v>
          </cell>
          <cell r="BG476"/>
          <cell r="BH476"/>
          <cell r="BI476"/>
        </row>
        <row r="477">
          <cell r="E477" t="str">
            <v>X24041002125</v>
          </cell>
          <cell r="F477" t="str">
            <v>CDC REALTY INC.</v>
          </cell>
          <cell r="G477" t="str">
            <v>STA. ANA, SUN VALLEY SUBD, PARANAQUE</v>
          </cell>
          <cell r="H477" t="str">
            <v>PARAÑAQUE CITY</v>
          </cell>
          <cell r="I477" t="str">
            <v>PARAÑAQUE</v>
          </cell>
          <cell r="J477"/>
          <cell r="K477"/>
          <cell r="L477" t="str">
            <v>POWERHOUSE</v>
          </cell>
          <cell r="M477" t="str">
            <v>FCOMP</v>
          </cell>
          <cell r="N477" t="str">
            <v>Jenneth Madrid</v>
          </cell>
          <cell r="O477">
            <v>11.450000000000001</v>
          </cell>
          <cell r="P477">
            <v>19.38</v>
          </cell>
          <cell r="Q477" t="str">
            <v xml:space="preserve"> -   </v>
          </cell>
          <cell r="R477" t="str">
            <v>TERMINATION</v>
          </cell>
          <cell r="S477">
            <v>24195.919999999998</v>
          </cell>
          <cell r="T477">
            <v>16660.359999999997</v>
          </cell>
          <cell r="U477"/>
          <cell r="V477">
            <v>0</v>
          </cell>
          <cell r="W477">
            <v>45726.717361111114</v>
          </cell>
          <cell r="X477">
            <v>45733.411805555559</v>
          </cell>
          <cell r="Y477"/>
          <cell r="Z477"/>
          <cell r="AA477">
            <v>45747</v>
          </cell>
          <cell r="AB477"/>
          <cell r="AC477">
            <v>20.28263888888614</v>
          </cell>
          <cell r="AD477">
            <v>13.588194444440887</v>
          </cell>
          <cell r="AE477">
            <v>-45747</v>
          </cell>
          <cell r="AF477">
            <v>45738.717361111114</v>
          </cell>
          <cell r="AG477">
            <v>45745.717361111114</v>
          </cell>
          <cell r="AH477">
            <v>45776.717361111114</v>
          </cell>
          <cell r="AI477">
            <v>1.0141319444443071</v>
          </cell>
          <cell r="AJ477">
            <v>-762.45</v>
          </cell>
          <cell r="AK477">
            <v>20</v>
          </cell>
          <cell r="AL477">
            <v>20</v>
          </cell>
          <cell r="AM477">
            <v>15.000000000000002</v>
          </cell>
          <cell r="AN477">
            <v>19</v>
          </cell>
          <cell r="AO477">
            <v>12.000000000000002</v>
          </cell>
          <cell r="AP477">
            <v>60</v>
          </cell>
          <cell r="AQ477">
            <v>57</v>
          </cell>
          <cell r="AR477">
            <v>52</v>
          </cell>
          <cell r="AS477">
            <v>45807</v>
          </cell>
          <cell r="AT477">
            <v>137</v>
          </cell>
          <cell r="AU477"/>
          <cell r="AV477"/>
          <cell r="AW477"/>
          <cell r="AX477"/>
          <cell r="AY477"/>
          <cell r="AZ477"/>
          <cell r="BA477"/>
          <cell r="BB477"/>
          <cell r="BC477" t="str">
            <v>NO COC</v>
          </cell>
          <cell r="BD477" t="str">
            <v>conj. X25020539755</v>
          </cell>
          <cell r="BE477">
            <v>45762</v>
          </cell>
          <cell r="BF477" t="e">
            <v>#VALUE!</v>
          </cell>
          <cell r="BG477"/>
          <cell r="BH477"/>
          <cell r="BI477"/>
        </row>
        <row r="478">
          <cell r="E478" t="str">
            <v>X25020583083</v>
          </cell>
          <cell r="F478" t="str">
            <v>DAVID'S FUSION INT'L. FOOD INC. DOING BUSINESS UND</v>
          </cell>
          <cell r="G478" t="str">
            <v>QUIRINO, TAMBO, PARANAQUE</v>
          </cell>
          <cell r="H478" t="str">
            <v>PARAÑAQUE CITY</v>
          </cell>
          <cell r="I478" t="str">
            <v>PARAÑAQUE</v>
          </cell>
          <cell r="J478"/>
          <cell r="K478"/>
          <cell r="L478" t="str">
            <v>AVECO</v>
          </cell>
          <cell r="M478" t="str">
            <v>SCHED</v>
          </cell>
          <cell r="N478" t="str">
            <v>Ronilo Gange Jr.</v>
          </cell>
          <cell r="O478">
            <v>20.170000000000002</v>
          </cell>
          <cell r="P478">
            <v>27.61</v>
          </cell>
          <cell r="Q478" t="str">
            <v xml:space="preserve"> -   </v>
          </cell>
          <cell r="R478" t="str">
            <v>TERMINATION</v>
          </cell>
          <cell r="S478">
            <v>29537.03</v>
          </cell>
          <cell r="T478">
            <v>23757.59</v>
          </cell>
          <cell r="U478"/>
          <cell r="V478">
            <v>0</v>
          </cell>
          <cell r="W478">
            <v>45727.451388888891</v>
          </cell>
          <cell r="X478">
            <v>45733.431250000001</v>
          </cell>
          <cell r="Y478">
            <v>45728</v>
          </cell>
          <cell r="Z478"/>
          <cell r="AA478"/>
          <cell r="AB478"/>
          <cell r="AC478">
            <v>-45727.451388888891</v>
          </cell>
          <cell r="AD478">
            <v>-45733.431250000001</v>
          </cell>
          <cell r="AE478">
            <v>0</v>
          </cell>
          <cell r="AF478">
            <v>45739.451388888891</v>
          </cell>
          <cell r="AG478">
            <v>45746.451388888891</v>
          </cell>
          <cell r="AH478">
            <v>45777.451388888891</v>
          </cell>
          <cell r="AI478">
            <v>-2286.3725694444447</v>
          </cell>
          <cell r="AJ478">
            <v>0</v>
          </cell>
          <cell r="AK478">
            <v>20</v>
          </cell>
          <cell r="AL478">
            <v>20</v>
          </cell>
          <cell r="AM478">
            <v>15.000000000000002</v>
          </cell>
          <cell r="AN478">
            <v>19</v>
          </cell>
          <cell r="AO478">
            <v>12.000000000000002</v>
          </cell>
          <cell r="AP478">
            <v>60</v>
          </cell>
          <cell r="AQ478">
            <v>57</v>
          </cell>
          <cell r="AR478">
            <v>52</v>
          </cell>
          <cell r="AS478">
            <v>60</v>
          </cell>
          <cell r="AT478">
            <v>45884</v>
          </cell>
          <cell r="AU478"/>
          <cell r="AV478"/>
          <cell r="AW478"/>
          <cell r="AX478"/>
          <cell r="AY478"/>
          <cell r="AZ478"/>
          <cell r="BA478"/>
          <cell r="BB478"/>
          <cell r="BC478"/>
          <cell r="BD478"/>
          <cell r="BE478">
            <v>15</v>
          </cell>
          <cell r="BF478">
            <v>0</v>
          </cell>
          <cell r="BG478"/>
          <cell r="BH478"/>
          <cell r="BI478"/>
        </row>
        <row r="479">
          <cell r="E479" t="str">
            <v>X24104308728</v>
          </cell>
          <cell r="F479" t="str">
            <v xml:space="preserve"> JOHN GABRIEL FERRER VERGEL</v>
          </cell>
          <cell r="G479" t="str">
            <v>BAYABAS, GOLDEN ACRES SUBD, LAS PINAS CITY</v>
          </cell>
          <cell r="H479" t="str">
            <v>LAS PIÑAS CITY</v>
          </cell>
          <cell r="I479" t="str">
            <v>PARAÑAQUE</v>
          </cell>
          <cell r="J479"/>
          <cell r="K479"/>
          <cell r="L479" t="str">
            <v>POWERHOUSE</v>
          </cell>
          <cell r="M479" t="str">
            <v>FCOMP</v>
          </cell>
          <cell r="N479" t="str">
            <v>Jenneth Madrid</v>
          </cell>
          <cell r="O479">
            <v>15.5528</v>
          </cell>
          <cell r="P479">
            <v>35.5</v>
          </cell>
          <cell r="Q479">
            <v>56</v>
          </cell>
          <cell r="R479" t="str">
            <v>NEW</v>
          </cell>
          <cell r="S479">
            <v>366702.33</v>
          </cell>
          <cell r="T479">
            <v>30500.21</v>
          </cell>
          <cell r="U479"/>
          <cell r="V479">
            <v>0</v>
          </cell>
          <cell r="W479">
            <v>45727.572222222225</v>
          </cell>
          <cell r="X479">
            <v>45733.431250000001</v>
          </cell>
          <cell r="Y479">
            <v>45730</v>
          </cell>
          <cell r="Z479"/>
          <cell r="AA479">
            <v>45741</v>
          </cell>
          <cell r="AB479"/>
          <cell r="AC479">
            <v>13.427777777775191</v>
          </cell>
          <cell r="AD479">
            <v>7.5687499999985448</v>
          </cell>
          <cell r="AE479">
            <v>-45741</v>
          </cell>
          <cell r="AF479">
            <v>45745.646602387511</v>
          </cell>
          <cell r="AG479">
            <v>45754.26643709826</v>
          </cell>
          <cell r="AH479">
            <v>45777.572222222225</v>
          </cell>
          <cell r="AI479">
            <v>0.47787091503258772</v>
          </cell>
          <cell r="AJ479">
            <v>-762.35</v>
          </cell>
          <cell r="AK479">
            <v>20</v>
          </cell>
          <cell r="AL479">
            <v>34</v>
          </cell>
          <cell r="AM479">
            <v>21.074380165289259</v>
          </cell>
          <cell r="AN479">
            <v>26.694214876033058</v>
          </cell>
          <cell r="AO479">
            <v>18.074380165289259</v>
          </cell>
          <cell r="AP479">
            <v>60</v>
          </cell>
          <cell r="AQ479">
            <v>57</v>
          </cell>
          <cell r="AR479">
            <v>52</v>
          </cell>
          <cell r="AS479">
            <v>45801</v>
          </cell>
          <cell r="AT479">
            <v>143</v>
          </cell>
          <cell r="AU479"/>
          <cell r="AV479"/>
          <cell r="AW479"/>
          <cell r="AX479"/>
          <cell r="AY479"/>
          <cell r="AZ479"/>
          <cell r="BA479"/>
          <cell r="BB479"/>
          <cell r="BC479" t="str">
            <v>NO COC</v>
          </cell>
          <cell r="BD479"/>
          <cell r="BE479">
            <v>45756</v>
          </cell>
          <cell r="BF479" t="e">
            <v>#VALUE!</v>
          </cell>
          <cell r="BG479"/>
          <cell r="BH479"/>
          <cell r="BI479"/>
        </row>
        <row r="480">
          <cell r="E480" t="str">
            <v>X25020594777</v>
          </cell>
          <cell r="F480" t="str">
            <v>CITY GOVERNMENT OF MUNTINLUPA</v>
          </cell>
          <cell r="G480" t="str">
            <v>FILINVEST SOCIALIZED HOUSING, FILINVEST SOCIALIZED HOUSING, MUNTINLUPA</v>
          </cell>
          <cell r="H480" t="str">
            <v>MUNTINLUPA CITY</v>
          </cell>
          <cell r="I480" t="str">
            <v>PARAÑAQUE</v>
          </cell>
          <cell r="J480"/>
          <cell r="K480"/>
          <cell r="L480" t="str">
            <v>ECOM</v>
          </cell>
          <cell r="M480" t="str">
            <v>FCOMP</v>
          </cell>
          <cell r="N480" t="str">
            <v>Ronilo Gange Jr.</v>
          </cell>
          <cell r="O480">
            <v>57.366599999999991</v>
          </cell>
          <cell r="P480">
            <v>160.37</v>
          </cell>
          <cell r="Q480">
            <v>60</v>
          </cell>
          <cell r="R480" t="str">
            <v>MODIFICATION</v>
          </cell>
          <cell r="S480">
            <v>439898.81</v>
          </cell>
          <cell r="T480">
            <v>70527.929999999993</v>
          </cell>
          <cell r="U480"/>
          <cell r="V480">
            <v>0</v>
          </cell>
          <cell r="W480">
            <v>45727.57916666667</v>
          </cell>
          <cell r="X480">
            <v>45733.430555555555</v>
          </cell>
          <cell r="Y480">
            <v>45730</v>
          </cell>
          <cell r="Z480"/>
          <cell r="AA480">
            <v>45822.620138888888</v>
          </cell>
          <cell r="AB480"/>
          <cell r="AC480">
            <v>95.040972222217533</v>
          </cell>
          <cell r="AD480">
            <v>89.189583333332848</v>
          </cell>
          <cell r="AE480">
            <v>-45822.620138888888</v>
          </cell>
          <cell r="AF480">
            <v>45747.924237089203</v>
          </cell>
          <cell r="AG480">
            <v>45757.149589201879</v>
          </cell>
          <cell r="AH480">
            <v>45777.57916666667</v>
          </cell>
          <cell r="AI480">
            <v>3.0533525012567626</v>
          </cell>
          <cell r="AJ480">
            <v>-763.71033564814809</v>
          </cell>
          <cell r="AK480">
            <v>26</v>
          </cell>
          <cell r="AL480">
            <v>34</v>
          </cell>
          <cell r="AM480">
            <v>23.345070422535212</v>
          </cell>
          <cell r="AN480">
            <v>29.570422535211268</v>
          </cell>
          <cell r="AO480">
            <v>20.345070422535212</v>
          </cell>
          <cell r="AP480">
            <v>60</v>
          </cell>
          <cell r="AQ480">
            <v>57</v>
          </cell>
          <cell r="AR480">
            <v>52</v>
          </cell>
          <cell r="AS480">
            <v>45882.620138888888</v>
          </cell>
          <cell r="AT480">
            <v>61.379861111112405</v>
          </cell>
          <cell r="AU480"/>
          <cell r="AV480"/>
          <cell r="AW480"/>
          <cell r="AX480"/>
          <cell r="AY480"/>
          <cell r="AZ480"/>
          <cell r="BA480"/>
          <cell r="BB480"/>
          <cell r="BC480" t="str">
            <v>FOR AUDIT</v>
          </cell>
          <cell r="BD480"/>
          <cell r="BE480">
            <v>45837.620138888888</v>
          </cell>
          <cell r="BF480">
            <v>7.3798611111124046</v>
          </cell>
          <cell r="BG480">
            <v>45822</v>
          </cell>
          <cell r="BH480">
            <v>45845</v>
          </cell>
          <cell r="BI480"/>
        </row>
        <row r="481">
          <cell r="E481" t="str">
            <v>X25030761116</v>
          </cell>
          <cell r="F481" t="str">
            <v>RIGUERA REALTY &amp; DEV'T CORP.</v>
          </cell>
          <cell r="G481" t="str">
            <v>CYPRESS, PILAR VILL, LAS PINAS CITY</v>
          </cell>
          <cell r="H481" t="str">
            <v>LAS PIÑAS CITY</v>
          </cell>
          <cell r="I481" t="str">
            <v>PARAÑAQUE</v>
          </cell>
          <cell r="J481"/>
          <cell r="K481"/>
          <cell r="L481" t="str">
            <v>POWERHOUSE</v>
          </cell>
          <cell r="M481" t="str">
            <v>FCOMP</v>
          </cell>
          <cell r="N481" t="str">
            <v>Jenneth Madrid</v>
          </cell>
          <cell r="O481">
            <v>0.33</v>
          </cell>
          <cell r="P481">
            <v>0.99</v>
          </cell>
          <cell r="Q481">
            <v>10.5</v>
          </cell>
          <cell r="R481" t="str">
            <v>NEW</v>
          </cell>
          <cell r="S481">
            <v>13519</v>
          </cell>
          <cell r="T481">
            <v>850.62</v>
          </cell>
          <cell r="U481"/>
          <cell r="V481">
            <v>0</v>
          </cell>
          <cell r="W481">
            <v>45727.647222222222</v>
          </cell>
          <cell r="X481">
            <v>45733.430555555555</v>
          </cell>
          <cell r="Y481">
            <v>45730</v>
          </cell>
          <cell r="Z481"/>
          <cell r="AA481">
            <v>45758</v>
          </cell>
          <cell r="AB481"/>
          <cell r="AC481">
            <v>30.352777777778101</v>
          </cell>
          <cell r="AD481">
            <v>24.569444444445253</v>
          </cell>
          <cell r="AE481">
            <v>-45758</v>
          </cell>
          <cell r="AF481">
            <v>45746.421415770608</v>
          </cell>
          <cell r="AG481">
            <v>45755.22786738351</v>
          </cell>
          <cell r="AH481">
            <v>45777.647222222222</v>
          </cell>
          <cell r="AI481">
            <v>1.0454845679012457</v>
          </cell>
          <cell r="AJ481">
            <v>-762.63333333333333</v>
          </cell>
          <cell r="AK481">
            <v>20</v>
          </cell>
          <cell r="AL481">
            <v>36</v>
          </cell>
          <cell r="AM481">
            <v>21.774193548387096</v>
          </cell>
          <cell r="AN481">
            <v>27.58064516129032</v>
          </cell>
          <cell r="AO481">
            <v>18.774193548387096</v>
          </cell>
          <cell r="AP481">
            <v>60</v>
          </cell>
          <cell r="AQ481">
            <v>57</v>
          </cell>
          <cell r="AR481">
            <v>52</v>
          </cell>
          <cell r="AS481">
            <v>45818</v>
          </cell>
          <cell r="AT481">
            <v>126</v>
          </cell>
          <cell r="AU481"/>
          <cell r="AV481"/>
          <cell r="AW481"/>
          <cell r="AX481"/>
          <cell r="AY481"/>
          <cell r="AZ481"/>
          <cell r="BA481"/>
          <cell r="BB481"/>
          <cell r="BC481" t="str">
            <v>NO COC</v>
          </cell>
          <cell r="BD481"/>
          <cell r="BE481">
            <v>45773</v>
          </cell>
          <cell r="BF481" t="e">
            <v>#VALUE!</v>
          </cell>
          <cell r="BG481"/>
          <cell r="BH481"/>
          <cell r="BI481"/>
        </row>
        <row r="482">
          <cell r="E482" t="str">
            <v>X25020672144</v>
          </cell>
          <cell r="F482" t="str">
            <v>SYNERGYAUTO VENTURES CORPORATION</v>
          </cell>
          <cell r="G482" t="str">
            <v>DR. A. SANTOS, BF HOMES, PARANAQUE</v>
          </cell>
          <cell r="H482" t="str">
            <v>PARAÑAQUE CITY</v>
          </cell>
          <cell r="I482" t="str">
            <v>PARAÑAQUE</v>
          </cell>
          <cell r="J482"/>
          <cell r="K482"/>
          <cell r="L482" t="str">
            <v>C2</v>
          </cell>
          <cell r="M482" t="str">
            <v>TECO</v>
          </cell>
          <cell r="N482" t="str">
            <v>Ian Patrick Perez</v>
          </cell>
          <cell r="O482">
            <v>59.97</v>
          </cell>
          <cell r="P482">
            <v>69.2</v>
          </cell>
          <cell r="Q482">
            <v>97</v>
          </cell>
          <cell r="R482" t="str">
            <v>NEW</v>
          </cell>
          <cell r="S482">
            <v>456559.35999999999</v>
          </cell>
          <cell r="T482">
            <v>43236.61</v>
          </cell>
          <cell r="U482"/>
          <cell r="V482">
            <v>0</v>
          </cell>
          <cell r="W482">
            <v>45728.533333333333</v>
          </cell>
          <cell r="X482">
            <v>45733.432638888888</v>
          </cell>
          <cell r="Y482">
            <v>45730</v>
          </cell>
          <cell r="Z482"/>
          <cell r="AA482">
            <v>45747</v>
          </cell>
          <cell r="AB482">
            <v>45795.760416666664</v>
          </cell>
          <cell r="AC482">
            <v>18.466666666667152</v>
          </cell>
          <cell r="AD482">
            <v>13.567361111112405</v>
          </cell>
          <cell r="AE482">
            <v>48.760416666664241</v>
          </cell>
          <cell r="AF482">
            <v>45747.833713561471</v>
          </cell>
          <cell r="AG482">
            <v>45756.780481622307</v>
          </cell>
          <cell r="AH482">
            <v>45778.533333333333</v>
          </cell>
          <cell r="AI482">
            <v>0.62106564364878014</v>
          </cell>
          <cell r="AJ482">
            <v>0.81267361111107073</v>
          </cell>
          <cell r="AK482">
            <v>23</v>
          </cell>
          <cell r="AL482">
            <v>34</v>
          </cell>
          <cell r="AM482">
            <v>22.300380228136884</v>
          </cell>
          <cell r="AN482">
            <v>28.247148288973385</v>
          </cell>
          <cell r="AO482">
            <v>19.300380228136884</v>
          </cell>
          <cell r="AP482">
            <v>60</v>
          </cell>
          <cell r="AQ482">
            <v>57</v>
          </cell>
          <cell r="AR482">
            <v>52</v>
          </cell>
          <cell r="AS482">
            <v>45807</v>
          </cell>
          <cell r="AT482">
            <v>137</v>
          </cell>
          <cell r="AU482"/>
          <cell r="AV482"/>
          <cell r="AW482"/>
          <cell r="AX482"/>
          <cell r="AY482"/>
          <cell r="AZ482"/>
          <cell r="BA482"/>
          <cell r="BB482"/>
          <cell r="BC482" t="str">
            <v>FOR AUDIT</v>
          </cell>
          <cell r="BD482"/>
          <cell r="BE482">
            <v>45762</v>
          </cell>
          <cell r="BF482" t="e">
            <v>#VALUE!</v>
          </cell>
          <cell r="BG482"/>
          <cell r="BH482"/>
          <cell r="BI482"/>
        </row>
        <row r="483">
          <cell r="E483" t="str">
            <v>R23910052</v>
          </cell>
          <cell r="F483" t="str">
            <v>SOLIVA PETER PAUL ACHURRA</v>
          </cell>
          <cell r="G483" t="str">
            <v>SAPLUNGAN, MEADOWOOD EXEC. VILLAGE PHASE 3B, BACOOR</v>
          </cell>
          <cell r="H483" t="str">
            <v>BACOOR CITY</v>
          </cell>
          <cell r="I483" t="str">
            <v>DASMA</v>
          </cell>
          <cell r="J483"/>
          <cell r="K483"/>
          <cell r="L483" t="str">
            <v>AVECO</v>
          </cell>
          <cell r="M483" t="str">
            <v>SCHED</v>
          </cell>
          <cell r="N483" t="str">
            <v>Ronilo Gange Jr.</v>
          </cell>
          <cell r="O483">
            <v>15.272299999999998</v>
          </cell>
          <cell r="P483">
            <v>17.09</v>
          </cell>
          <cell r="Q483" t="str">
            <v xml:space="preserve"> -   </v>
          </cell>
          <cell r="R483" t="str">
            <v>RELOC</v>
          </cell>
          <cell r="S483">
            <v>30551.07</v>
          </cell>
          <cell r="T483">
            <v>14685.110000000002</v>
          </cell>
          <cell r="U483"/>
          <cell r="V483">
            <v>0</v>
          </cell>
          <cell r="W483">
            <v>45729.563194444447</v>
          </cell>
          <cell r="X483">
            <v>45736.375694444447</v>
          </cell>
          <cell r="Y483">
            <v>45730</v>
          </cell>
          <cell r="Z483"/>
          <cell r="AA483"/>
          <cell r="AB483"/>
          <cell r="AC483">
            <v>-45729.563194444447</v>
          </cell>
          <cell r="AD483">
            <v>-45736.375694444447</v>
          </cell>
          <cell r="AE483">
            <v>0</v>
          </cell>
          <cell r="AF483">
            <v>45741.563194444447</v>
          </cell>
          <cell r="AG483">
            <v>45748.563194444447</v>
          </cell>
          <cell r="AH483">
            <v>45779.563194444447</v>
          </cell>
          <cell r="AI483">
            <v>-2286.4781597222218</v>
          </cell>
          <cell r="AJ483">
            <v>0</v>
          </cell>
          <cell r="AK483">
            <v>20</v>
          </cell>
          <cell r="AL483">
            <v>20</v>
          </cell>
          <cell r="AM483">
            <v>15.000000000000002</v>
          </cell>
          <cell r="AN483">
            <v>19</v>
          </cell>
          <cell r="AO483">
            <v>12.000000000000002</v>
          </cell>
          <cell r="AP483">
            <v>60</v>
          </cell>
          <cell r="AQ483">
            <v>57</v>
          </cell>
          <cell r="AR483">
            <v>52</v>
          </cell>
          <cell r="AS483">
            <v>60</v>
          </cell>
          <cell r="AT483">
            <v>45884</v>
          </cell>
          <cell r="AU483"/>
          <cell r="AV483"/>
          <cell r="AW483"/>
          <cell r="AX483"/>
          <cell r="AY483"/>
          <cell r="AZ483"/>
          <cell r="BA483"/>
          <cell r="BB483"/>
          <cell r="BC483"/>
          <cell r="BD483"/>
          <cell r="BE483">
            <v>15</v>
          </cell>
          <cell r="BF483">
            <v>0</v>
          </cell>
          <cell r="BG483"/>
          <cell r="BH483"/>
          <cell r="BI483"/>
        </row>
        <row r="484">
          <cell r="E484" t="str">
            <v>R23462615</v>
          </cell>
          <cell r="F484" t="str">
            <v>UNIOIL PETROLEUM INC</v>
          </cell>
          <cell r="G484" t="str">
            <v>DONA SOLEDAD EXTN, BETTER LIVING SUBD, PARANAQUE</v>
          </cell>
          <cell r="H484" t="str">
            <v>PARAÑAQUE CITY</v>
          </cell>
          <cell r="I484" t="str">
            <v>PARAÑAQUE</v>
          </cell>
          <cell r="J484"/>
          <cell r="K484"/>
          <cell r="L484" t="str">
            <v>ECOM</v>
          </cell>
          <cell r="M484" t="str">
            <v>FCOMP</v>
          </cell>
          <cell r="N484" t="str">
            <v>Ronilo Gange Jr.</v>
          </cell>
          <cell r="O484">
            <v>49.665199999999999</v>
          </cell>
          <cell r="P484">
            <v>135.03</v>
          </cell>
          <cell r="Q484" t="str">
            <v xml:space="preserve"> -   </v>
          </cell>
          <cell r="R484" t="str">
            <v>RELOC</v>
          </cell>
          <cell r="S484">
            <v>212124.87</v>
          </cell>
          <cell r="T484">
            <v>48759.62</v>
          </cell>
          <cell r="U484"/>
          <cell r="V484">
            <v>0</v>
          </cell>
          <cell r="W484">
            <v>45729.564583333333</v>
          </cell>
          <cell r="X484">
            <v>45736.375694444447</v>
          </cell>
          <cell r="Y484">
            <v>45730</v>
          </cell>
          <cell r="Z484"/>
          <cell r="AA484">
            <v>45822.617361111108</v>
          </cell>
          <cell r="AB484"/>
          <cell r="AC484">
            <v>93.052777777775191</v>
          </cell>
          <cell r="AD484">
            <v>86.241666666661331</v>
          </cell>
          <cell r="AE484">
            <v>-45822.617361111108</v>
          </cell>
          <cell r="AF484">
            <v>45742.680285812668</v>
          </cell>
          <cell r="AG484">
            <v>45749.977806473828</v>
          </cell>
          <cell r="AH484">
            <v>45779.564583333333</v>
          </cell>
          <cell r="AI484">
            <v>4.330533119657999</v>
          </cell>
          <cell r="AJ484">
            <v>-763.71028935185177</v>
          </cell>
          <cell r="AK484">
            <v>26</v>
          </cell>
          <cell r="AL484">
            <v>20</v>
          </cell>
          <cell r="AM484">
            <v>16.115702479338843</v>
          </cell>
          <cell r="AN484">
            <v>20.41322314049587</v>
          </cell>
          <cell r="AO484">
            <v>13.115702479338843</v>
          </cell>
          <cell r="AP484">
            <v>60</v>
          </cell>
          <cell r="AQ484">
            <v>57</v>
          </cell>
          <cell r="AR484">
            <v>52</v>
          </cell>
          <cell r="AS484">
            <v>45882.617361111108</v>
          </cell>
          <cell r="AT484">
            <v>61.382638888891961</v>
          </cell>
          <cell r="AU484"/>
          <cell r="AV484"/>
          <cell r="AW484"/>
          <cell r="AX484"/>
          <cell r="AY484"/>
          <cell r="AZ484"/>
          <cell r="BA484"/>
          <cell r="BB484"/>
          <cell r="BC484" t="str">
            <v>FOR AUDIT</v>
          </cell>
          <cell r="BD484"/>
          <cell r="BE484">
            <v>45837.617361111108</v>
          </cell>
          <cell r="BF484">
            <v>-16.617361111108039</v>
          </cell>
          <cell r="BG484">
            <v>45832</v>
          </cell>
          <cell r="BH484">
            <v>45821</v>
          </cell>
          <cell r="BI484"/>
        </row>
        <row r="485">
          <cell r="E485" t="str">
            <v>X24093522671</v>
          </cell>
          <cell r="F485" t="str">
            <v>A &amp; T RESOURCES &amp; DEV'T</v>
          </cell>
          <cell r="G485" t="str">
            <v>CORREGIDOR, TIERRA NUEVA SUBD, MUNTINLUPA</v>
          </cell>
          <cell r="H485" t="str">
            <v>MUNTINLUPA CITY</v>
          </cell>
          <cell r="I485" t="str">
            <v>PARAÑAQUE</v>
          </cell>
          <cell r="J485"/>
          <cell r="K485"/>
          <cell r="L485" t="str">
            <v>CHALLENGER</v>
          </cell>
          <cell r="M485" t="str">
            <v>FCOMP</v>
          </cell>
          <cell r="N485" t="str">
            <v>Isan Carlo Lazaro</v>
          </cell>
          <cell r="O485">
            <v>36.669499999999985</v>
          </cell>
          <cell r="P485">
            <v>41.47</v>
          </cell>
          <cell r="Q485">
            <v>83</v>
          </cell>
          <cell r="R485" t="str">
            <v>NEW</v>
          </cell>
          <cell r="S485">
            <v>368913.31</v>
          </cell>
          <cell r="T485">
            <v>35655.359999999993</v>
          </cell>
          <cell r="U485"/>
          <cell r="V485">
            <v>0</v>
          </cell>
          <cell r="W485">
            <v>45729.6875</v>
          </cell>
          <cell r="X485">
            <v>45736.375694444447</v>
          </cell>
          <cell r="Y485">
            <v>45730</v>
          </cell>
          <cell r="Z485"/>
          <cell r="AA485">
            <v>45784.393750000003</v>
          </cell>
          <cell r="AB485"/>
          <cell r="AC485">
            <v>54.70625000000291</v>
          </cell>
          <cell r="AD485">
            <v>48.018055555556202</v>
          </cell>
          <cell r="AE485">
            <v>-45784.393750000003</v>
          </cell>
          <cell r="AF485">
            <v>45747.761880165286</v>
          </cell>
          <cell r="AG485">
            <v>45756.381714876035</v>
          </cell>
          <cell r="AH485">
            <v>45779.6875</v>
          </cell>
          <cell r="AI485">
            <v>1.9468988970589272</v>
          </cell>
          <cell r="AJ485">
            <v>-763.07322916666669</v>
          </cell>
          <cell r="AK485">
            <v>20</v>
          </cell>
          <cell r="AL485">
            <v>34</v>
          </cell>
          <cell r="AM485">
            <v>21.074380165289259</v>
          </cell>
          <cell r="AN485">
            <v>26.694214876033058</v>
          </cell>
          <cell r="AO485">
            <v>18.074380165289259</v>
          </cell>
          <cell r="AP485">
            <v>60</v>
          </cell>
          <cell r="AQ485">
            <v>57</v>
          </cell>
          <cell r="AR485">
            <v>52</v>
          </cell>
          <cell r="AS485">
            <v>45844.393750000003</v>
          </cell>
          <cell r="AT485">
            <v>99.60624999999709</v>
          </cell>
          <cell r="AU485"/>
          <cell r="AV485"/>
          <cell r="AW485"/>
          <cell r="AX485"/>
          <cell r="AY485"/>
          <cell r="AZ485"/>
          <cell r="BA485"/>
          <cell r="BB485"/>
          <cell r="BC485" t="str">
            <v>FOR AUDIT</v>
          </cell>
          <cell r="BD485"/>
          <cell r="BE485">
            <v>45799.393750000003</v>
          </cell>
          <cell r="BF485">
            <v>18.60624999999709</v>
          </cell>
          <cell r="BG485">
            <v>45784</v>
          </cell>
          <cell r="BH485">
            <v>45818</v>
          </cell>
          <cell r="BI485"/>
        </row>
        <row r="486">
          <cell r="E486" t="str">
            <v>X24051834109</v>
          </cell>
          <cell r="F486" t="str">
            <v>MOBILITY GROUP CORP.</v>
          </cell>
          <cell r="G486" t="str">
            <v>MOLINO-PALIPARAN, MOLINO IV, BACOOR</v>
          </cell>
          <cell r="H486" t="str">
            <v>BACOOR CITY</v>
          </cell>
          <cell r="I486" t="str">
            <v>DASMA</v>
          </cell>
          <cell r="J486"/>
          <cell r="K486"/>
          <cell r="L486" t="str">
            <v>AVECO</v>
          </cell>
          <cell r="M486" t="str">
            <v>FCOMP</v>
          </cell>
          <cell r="N486" t="str">
            <v>Ronilo Gange Jr.</v>
          </cell>
          <cell r="O486">
            <v>10.642799999999999</v>
          </cell>
          <cell r="P486">
            <v>13.24</v>
          </cell>
          <cell r="Q486">
            <v>24</v>
          </cell>
          <cell r="R486" t="str">
            <v>NEW</v>
          </cell>
          <cell r="S486">
            <v>139650.67000000001</v>
          </cell>
          <cell r="T486">
            <v>11374.740000000002</v>
          </cell>
          <cell r="U486"/>
          <cell r="V486">
            <v>0</v>
          </cell>
          <cell r="W486">
            <v>45730.670138888891</v>
          </cell>
          <cell r="X486">
            <v>45741.616666666669</v>
          </cell>
          <cell r="Y486">
            <v>45736</v>
          </cell>
          <cell r="Z486"/>
          <cell r="AA486">
            <v>45777</v>
          </cell>
          <cell r="AB486"/>
          <cell r="AC486">
            <v>46.329861111109494</v>
          </cell>
          <cell r="AD486">
            <v>35.383333333331393</v>
          </cell>
          <cell r="AE486">
            <v>-45777</v>
          </cell>
          <cell r="AF486">
            <v>45749.444332437277</v>
          </cell>
          <cell r="AG486">
            <v>45758.250784050178</v>
          </cell>
          <cell r="AH486">
            <v>45780.670138888891</v>
          </cell>
          <cell r="AI486">
            <v>1.5958063271604379</v>
          </cell>
          <cell r="AJ486">
            <v>-762.95</v>
          </cell>
          <cell r="AK486">
            <v>20</v>
          </cell>
          <cell r="AL486">
            <v>36</v>
          </cell>
          <cell r="AM486">
            <v>21.774193548387096</v>
          </cell>
          <cell r="AN486">
            <v>27.58064516129032</v>
          </cell>
          <cell r="AO486">
            <v>18.774193548387096</v>
          </cell>
          <cell r="AP486">
            <v>60</v>
          </cell>
          <cell r="AQ486">
            <v>57</v>
          </cell>
          <cell r="AR486">
            <v>52</v>
          </cell>
          <cell r="AS486">
            <v>45837</v>
          </cell>
          <cell r="AT486">
            <v>107</v>
          </cell>
          <cell r="AU486"/>
          <cell r="AV486"/>
          <cell r="AW486"/>
          <cell r="AX486"/>
          <cell r="AY486"/>
          <cell r="AZ486"/>
          <cell r="BA486"/>
          <cell r="BB486"/>
          <cell r="BC486" t="str">
            <v>NO COC</v>
          </cell>
          <cell r="BD486"/>
          <cell r="BE486">
            <v>45792</v>
          </cell>
          <cell r="BF486" t="e">
            <v>#VALUE!</v>
          </cell>
          <cell r="BG486"/>
          <cell r="BH486"/>
          <cell r="BI486"/>
        </row>
        <row r="487">
          <cell r="E487" t="str">
            <v>X25020478582</v>
          </cell>
          <cell r="F487" t="str">
            <v>NESTOR R LLORCA</v>
          </cell>
          <cell r="G487" t="str">
            <v>PINAGKAISA, PUROK 1A, TAGUIG CITY</v>
          </cell>
          <cell r="H487" t="str">
            <v>TAGUIG CITY</v>
          </cell>
          <cell r="I487" t="str">
            <v>PARAÑAQUE</v>
          </cell>
          <cell r="J487"/>
          <cell r="K487"/>
          <cell r="L487" t="str">
            <v>ECOM</v>
          </cell>
          <cell r="M487" t="str">
            <v>SCHED</v>
          </cell>
          <cell r="N487" t="str">
            <v>Ronilo Gange Jr.</v>
          </cell>
          <cell r="O487">
            <v>950.74769999999967</v>
          </cell>
          <cell r="P487">
            <v>1102.1099999999999</v>
          </cell>
          <cell r="Q487">
            <v>45</v>
          </cell>
          <cell r="R487" t="str">
            <v>NEW</v>
          </cell>
          <cell r="S487">
            <v>1710317.87</v>
          </cell>
          <cell r="T487">
            <v>627471.26999999932</v>
          </cell>
          <cell r="U487"/>
          <cell r="V487">
            <v>0</v>
          </cell>
          <cell r="W487">
            <v>45730.674305555556</v>
          </cell>
          <cell r="X487">
            <v>45741.618750000001</v>
          </cell>
          <cell r="Y487">
            <v>45736</v>
          </cell>
          <cell r="Z487"/>
          <cell r="AA487"/>
          <cell r="AB487"/>
          <cell r="AC487">
            <v>-45730.674305555556</v>
          </cell>
          <cell r="AD487">
            <v>-45741.618750000001</v>
          </cell>
          <cell r="AE487">
            <v>0</v>
          </cell>
          <cell r="AF487">
            <v>45757.150288088305</v>
          </cell>
          <cell r="AG487">
            <v>45768.010550097039</v>
          </cell>
          <cell r="AH487">
            <v>45780.674305555556</v>
          </cell>
          <cell r="AI487">
            <v>-1163.5916017746913</v>
          </cell>
          <cell r="AJ487">
            <v>0</v>
          </cell>
          <cell r="AK487">
            <v>50</v>
          </cell>
          <cell r="AL487">
            <v>36</v>
          </cell>
          <cell r="AM487">
            <v>29.475982532751093</v>
          </cell>
          <cell r="AN487">
            <v>37.336244541484717</v>
          </cell>
          <cell r="AO487">
            <v>26.475982532751093</v>
          </cell>
          <cell r="AP487">
            <v>60</v>
          </cell>
          <cell r="AQ487">
            <v>57</v>
          </cell>
          <cell r="AR487">
            <v>52</v>
          </cell>
          <cell r="AS487">
            <v>60</v>
          </cell>
          <cell r="AT487">
            <v>45884</v>
          </cell>
          <cell r="AU487"/>
          <cell r="AV487"/>
          <cell r="AW487"/>
          <cell r="AX487"/>
          <cell r="AY487"/>
          <cell r="AZ487"/>
          <cell r="BA487"/>
          <cell r="BB487"/>
          <cell r="BC487"/>
          <cell r="BD487"/>
          <cell r="BE487">
            <v>15</v>
          </cell>
          <cell r="BF487">
            <v>0</v>
          </cell>
          <cell r="BG487"/>
          <cell r="BH487"/>
          <cell r="BI487"/>
        </row>
        <row r="488">
          <cell r="E488" t="str">
            <v>X24072839965</v>
          </cell>
          <cell r="F488" t="str">
            <v>LOLA NENA'S PICHI PICHI, INC.</v>
          </cell>
          <cell r="G488" t="str">
            <v>MOLINO ROAD, MOLINO III, BACOOR</v>
          </cell>
          <cell r="H488" t="str">
            <v>BACOOR CITY</v>
          </cell>
          <cell r="I488" t="str">
            <v>DASMA</v>
          </cell>
          <cell r="J488"/>
          <cell r="K488"/>
          <cell r="L488" t="str">
            <v>AVECO</v>
          </cell>
          <cell r="M488" t="str">
            <v>FCOMP</v>
          </cell>
          <cell r="N488" t="str">
            <v>Ronilo Gange Jr.</v>
          </cell>
          <cell r="O488">
            <v>14.322800000000001</v>
          </cell>
          <cell r="P488">
            <v>40.53</v>
          </cell>
          <cell r="Q488">
            <v>54</v>
          </cell>
          <cell r="R488" t="str">
            <v>NEW</v>
          </cell>
          <cell r="S488">
            <v>373305.64</v>
          </cell>
          <cell r="T488">
            <v>34825.53</v>
          </cell>
          <cell r="U488"/>
          <cell r="V488">
            <v>0</v>
          </cell>
          <cell r="W488">
            <v>45733.518055555556</v>
          </cell>
          <cell r="X488">
            <v>45741.631944444445</v>
          </cell>
          <cell r="Y488">
            <v>45736</v>
          </cell>
          <cell r="Z488"/>
          <cell r="AA488">
            <v>45777</v>
          </cell>
          <cell r="AB488"/>
          <cell r="AC488">
            <v>43.481944444443798</v>
          </cell>
          <cell r="AD488">
            <v>35.368055555554747</v>
          </cell>
          <cell r="AE488">
            <v>-45777</v>
          </cell>
          <cell r="AF488">
            <v>45751.592435720842</v>
          </cell>
          <cell r="AG488">
            <v>45760.212270431592</v>
          </cell>
          <cell r="AH488">
            <v>45783.518055555556</v>
          </cell>
          <cell r="AI488">
            <v>1.5474456699346173</v>
          </cell>
          <cell r="AJ488">
            <v>-762.95</v>
          </cell>
          <cell r="AK488">
            <v>20</v>
          </cell>
          <cell r="AL488">
            <v>34</v>
          </cell>
          <cell r="AM488">
            <v>21.074380165289259</v>
          </cell>
          <cell r="AN488">
            <v>26.694214876033058</v>
          </cell>
          <cell r="AO488">
            <v>18.074380165289259</v>
          </cell>
          <cell r="AP488">
            <v>60</v>
          </cell>
          <cell r="AQ488">
            <v>57</v>
          </cell>
          <cell r="AR488">
            <v>52</v>
          </cell>
          <cell r="AS488">
            <v>45837</v>
          </cell>
          <cell r="AT488">
            <v>107</v>
          </cell>
          <cell r="AU488"/>
          <cell r="AV488"/>
          <cell r="AW488"/>
          <cell r="AX488"/>
          <cell r="AY488"/>
          <cell r="AZ488"/>
          <cell r="BA488"/>
          <cell r="BB488"/>
          <cell r="BC488" t="str">
            <v>NO COC</v>
          </cell>
          <cell r="BD488"/>
          <cell r="BE488">
            <v>45792</v>
          </cell>
          <cell r="BF488" t="e">
            <v>#VALUE!</v>
          </cell>
          <cell r="BG488"/>
          <cell r="BH488"/>
          <cell r="BI488"/>
        </row>
        <row r="489">
          <cell r="E489" t="str">
            <v>X24114473729</v>
          </cell>
          <cell r="F489" t="str">
            <v>GREENLAND NEW LOWER BICUTAN NEIGHBORHOOD ASSOCIATI</v>
          </cell>
          <cell r="G489" t="str">
            <v>STO NIÑO, PUROK 1A, TAGUIG CITY</v>
          </cell>
          <cell r="H489" t="str">
            <v>TAGUIG CITY</v>
          </cell>
          <cell r="I489" t="str">
            <v>PARAÑAQUE</v>
          </cell>
          <cell r="J489"/>
          <cell r="K489"/>
          <cell r="L489" t="str">
            <v>VJC</v>
          </cell>
          <cell r="M489" t="str">
            <v>SCHED</v>
          </cell>
          <cell r="N489" t="str">
            <v>Jenneth Madrid</v>
          </cell>
          <cell r="O489">
            <v>218.27819999999986</v>
          </cell>
          <cell r="P489">
            <v>1760.71</v>
          </cell>
          <cell r="Q489">
            <v>60</v>
          </cell>
          <cell r="R489" t="str">
            <v>NEW</v>
          </cell>
          <cell r="S489">
            <v>2078054.38</v>
          </cell>
          <cell r="T489">
            <v>253118.34</v>
          </cell>
          <cell r="U489"/>
          <cell r="V489">
            <v>0</v>
          </cell>
          <cell r="W489">
            <v>45735.449305555558</v>
          </cell>
          <cell r="X489">
            <v>45741.634027777778</v>
          </cell>
          <cell r="Y489">
            <v>45736</v>
          </cell>
          <cell r="Z489"/>
          <cell r="AA489"/>
          <cell r="AB489"/>
          <cell r="AC489">
            <v>-45735.449305555558</v>
          </cell>
          <cell r="AD489">
            <v>-45741.634027777778</v>
          </cell>
          <cell r="AE489">
            <v>0</v>
          </cell>
          <cell r="AF489">
            <v>45760.657270157324</v>
          </cell>
          <cell r="AG489">
            <v>45771.179394051134</v>
          </cell>
          <cell r="AH489">
            <v>45785.449305555558</v>
          </cell>
          <cell r="AI489">
            <v>-1216.0248874183005</v>
          </cell>
          <cell r="AJ489">
            <v>0</v>
          </cell>
          <cell r="AK489">
            <v>50</v>
          </cell>
          <cell r="AL489">
            <v>34</v>
          </cell>
          <cell r="AM489">
            <v>28.207964601769909</v>
          </cell>
          <cell r="AN489">
            <v>35.730088495575217</v>
          </cell>
          <cell r="AO489">
            <v>25.207964601769909</v>
          </cell>
          <cell r="AP489">
            <v>60</v>
          </cell>
          <cell r="AQ489">
            <v>57</v>
          </cell>
          <cell r="AR489">
            <v>52</v>
          </cell>
          <cell r="AS489">
            <v>60</v>
          </cell>
          <cell r="AT489">
            <v>45884</v>
          </cell>
          <cell r="AU489"/>
          <cell r="AV489"/>
          <cell r="AW489"/>
          <cell r="AX489"/>
          <cell r="AY489"/>
          <cell r="AZ489"/>
          <cell r="BA489"/>
          <cell r="BB489"/>
          <cell r="BC489"/>
          <cell r="BD489"/>
          <cell r="BE489">
            <v>15</v>
          </cell>
          <cell r="BF489">
            <v>0</v>
          </cell>
          <cell r="BG489"/>
          <cell r="BH489"/>
          <cell r="BI489"/>
        </row>
        <row r="490">
          <cell r="E490" t="str">
            <v>X24114473614</v>
          </cell>
          <cell r="F490" t="str">
            <v>GREENLAND NEW LOWER BICUTAN NEIGHBORHOOD ASSOCIATI</v>
          </cell>
          <cell r="G490" t="str">
            <v>RANGER, PUROK 1A, TAGUIG CITY</v>
          </cell>
          <cell r="H490" t="str">
            <v>TAGUIG CITY</v>
          </cell>
          <cell r="I490" t="str">
            <v>PARAÑAQUE</v>
          </cell>
          <cell r="J490"/>
          <cell r="K490"/>
          <cell r="L490" t="str">
            <v>VJC</v>
          </cell>
          <cell r="M490" t="str">
            <v>SCHED</v>
          </cell>
          <cell r="N490" t="str">
            <v>Jenneth Madrid</v>
          </cell>
          <cell r="O490">
            <v>109.08740000000003</v>
          </cell>
          <cell r="P490">
            <v>257.64</v>
          </cell>
          <cell r="Q490">
            <v>60</v>
          </cell>
          <cell r="R490" t="str">
            <v>NEW</v>
          </cell>
          <cell r="S490">
            <v>963714.39</v>
          </cell>
          <cell r="T490">
            <v>111642.05000000002</v>
          </cell>
          <cell r="U490"/>
          <cell r="V490">
            <v>0</v>
          </cell>
          <cell r="W490">
            <v>45735.45208333333</v>
          </cell>
          <cell r="X490">
            <v>45741.632638888892</v>
          </cell>
          <cell r="Y490">
            <v>45736</v>
          </cell>
          <cell r="Z490"/>
          <cell r="AA490"/>
          <cell r="AB490"/>
          <cell r="AC490">
            <v>-45735.45208333333</v>
          </cell>
          <cell r="AD490">
            <v>-45741.632638888892</v>
          </cell>
          <cell r="AE490">
            <v>0</v>
          </cell>
          <cell r="AF490">
            <v>45756.411814876956</v>
          </cell>
          <cell r="AG490">
            <v>45765.801076621923</v>
          </cell>
          <cell r="AH490">
            <v>45785.45208333333</v>
          </cell>
          <cell r="AI490">
            <v>-1431.6349496673668</v>
          </cell>
          <cell r="AJ490">
            <v>0</v>
          </cell>
          <cell r="AK490">
            <v>28</v>
          </cell>
          <cell r="AL490">
            <v>34</v>
          </cell>
          <cell r="AM490">
            <v>23.959731543624162</v>
          </cell>
          <cell r="AN490">
            <v>30.348993288590602</v>
          </cell>
          <cell r="AO490">
            <v>20.959731543624162</v>
          </cell>
          <cell r="AP490">
            <v>60</v>
          </cell>
          <cell r="AQ490">
            <v>57</v>
          </cell>
          <cell r="AR490">
            <v>52</v>
          </cell>
          <cell r="AS490">
            <v>60</v>
          </cell>
          <cell r="AT490">
            <v>45884</v>
          </cell>
          <cell r="AU490"/>
          <cell r="AV490"/>
          <cell r="AW490"/>
          <cell r="AX490"/>
          <cell r="AY490"/>
          <cell r="AZ490"/>
          <cell r="BA490"/>
          <cell r="BB490"/>
          <cell r="BC490"/>
          <cell r="BD490"/>
          <cell r="BE490">
            <v>15</v>
          </cell>
          <cell r="BF490">
            <v>0</v>
          </cell>
          <cell r="BG490"/>
          <cell r="BH490"/>
          <cell r="BI490"/>
        </row>
        <row r="491">
          <cell r="E491" t="str">
            <v>X25030837914</v>
          </cell>
          <cell r="F491" t="str">
            <v>BARANGAY ALABANG</v>
          </cell>
          <cell r="G491" t="str">
            <v>MONTILLANO, ALABANG, MUNTINLUPA</v>
          </cell>
          <cell r="H491" t="str">
            <v>MUNTINLUPA CITY</v>
          </cell>
          <cell r="I491" t="str">
            <v>PARAÑAQUE</v>
          </cell>
          <cell r="J491" t="str">
            <v>Executed 3/23/25</v>
          </cell>
          <cell r="K491"/>
          <cell r="L491" t="str">
            <v>CHALLENGER</v>
          </cell>
          <cell r="M491" t="str">
            <v>FCOMP</v>
          </cell>
          <cell r="N491" t="str">
            <v>Isan Carlo Lazaro</v>
          </cell>
          <cell r="O491">
            <v>5.92</v>
          </cell>
          <cell r="P491">
            <v>75.959999999999994</v>
          </cell>
          <cell r="Q491">
            <v>76</v>
          </cell>
          <cell r="R491" t="str">
            <v>NEW</v>
          </cell>
          <cell r="S491">
            <v>153594.65</v>
          </cell>
          <cell r="T491">
            <v>65266.75</v>
          </cell>
          <cell r="U491"/>
          <cell r="V491">
            <v>0</v>
          </cell>
          <cell r="W491">
            <v>45735.459722222222</v>
          </cell>
          <cell r="X491">
            <v>45736.509027777778</v>
          </cell>
          <cell r="Y491">
            <v>45736</v>
          </cell>
          <cell r="Z491"/>
          <cell r="AA491">
            <v>45743.354166666664</v>
          </cell>
          <cell r="AB491"/>
          <cell r="AC491">
            <v>7.8944444444423425</v>
          </cell>
          <cell r="AD491">
            <v>6.8451388888861402</v>
          </cell>
          <cell r="AE491">
            <v>-45743.354166666664</v>
          </cell>
          <cell r="AF491">
            <v>45754.76010245036</v>
          </cell>
          <cell r="AG491">
            <v>45763.706870511196</v>
          </cell>
          <cell r="AH491">
            <v>45785.459722222222</v>
          </cell>
          <cell r="AI491">
            <v>0.26550369423124498</v>
          </cell>
          <cell r="AJ491">
            <v>-762.38923611111102</v>
          </cell>
          <cell r="AK491">
            <v>23</v>
          </cell>
          <cell r="AL491">
            <v>34</v>
          </cell>
          <cell r="AM491">
            <v>22.300380228136884</v>
          </cell>
          <cell r="AN491">
            <v>28.247148288973385</v>
          </cell>
          <cell r="AO491">
            <v>19.300380228136884</v>
          </cell>
          <cell r="AP491">
            <v>60</v>
          </cell>
          <cell r="AQ491">
            <v>57</v>
          </cell>
          <cell r="AR491">
            <v>52</v>
          </cell>
          <cell r="AS491">
            <v>45803.354166666664</v>
          </cell>
          <cell r="AT491">
            <v>140.64583333333576</v>
          </cell>
          <cell r="AU491"/>
          <cell r="AV491"/>
          <cell r="AW491"/>
          <cell r="AX491"/>
          <cell r="AY491"/>
          <cell r="AZ491"/>
          <cell r="BA491"/>
          <cell r="BB491"/>
          <cell r="BC491" t="str">
            <v>FOR AUDIT</v>
          </cell>
          <cell r="BD491" t="str">
            <v>Supersede : X24062428692</v>
          </cell>
          <cell r="BE491">
            <v>45758.354166666664</v>
          </cell>
          <cell r="BF491">
            <v>4.6458333333357587</v>
          </cell>
          <cell r="BG491">
            <v>45743</v>
          </cell>
          <cell r="BH491">
            <v>45763</v>
          </cell>
          <cell r="BI491"/>
        </row>
        <row r="492">
          <cell r="E492" t="str">
            <v>X25020617611</v>
          </cell>
          <cell r="F492" t="str">
            <v>CONNIE LAO YU</v>
          </cell>
          <cell r="G492" t="str">
            <v>N. ARMSTRONG, MOONWALK, PARANAQUE</v>
          </cell>
          <cell r="H492" t="str">
            <v>PARAÑAQUE CITY</v>
          </cell>
          <cell r="I492" t="str">
            <v>PARAÑAQUE</v>
          </cell>
          <cell r="J492"/>
          <cell r="K492"/>
          <cell r="L492" t="str">
            <v>ECOM</v>
          </cell>
          <cell r="M492" t="str">
            <v>TECO</v>
          </cell>
          <cell r="N492" t="str">
            <v>Ronilo Gange Jr.</v>
          </cell>
          <cell r="O492">
            <v>1.86</v>
          </cell>
          <cell r="P492">
            <v>4.3499999999999996</v>
          </cell>
          <cell r="Q492">
            <v>12</v>
          </cell>
          <cell r="R492" t="str">
            <v>NEW</v>
          </cell>
          <cell r="S492">
            <v>20856.59</v>
          </cell>
          <cell r="T492">
            <v>3737.67</v>
          </cell>
          <cell r="U492"/>
          <cell r="V492">
            <v>0</v>
          </cell>
          <cell r="W492">
            <v>45735.716666666667</v>
          </cell>
          <cell r="X492">
            <v>45741.632638888892</v>
          </cell>
          <cell r="Y492">
            <v>45736</v>
          </cell>
          <cell r="Z492"/>
          <cell r="AA492">
            <v>45762</v>
          </cell>
          <cell r="AB492">
            <v>45860.82708333333</v>
          </cell>
          <cell r="AC492">
            <v>26.283333333332848</v>
          </cell>
          <cell r="AD492">
            <v>20.367361111108039</v>
          </cell>
          <cell r="AE492">
            <v>98.827083333329938</v>
          </cell>
          <cell r="AF492">
            <v>45754.490860215054</v>
          </cell>
          <cell r="AG492">
            <v>45763.297311827955</v>
          </cell>
          <cell r="AH492">
            <v>45785.716666666667</v>
          </cell>
          <cell r="AI492">
            <v>0.90531481481479803</v>
          </cell>
          <cell r="AJ492">
            <v>1.6471180555554989</v>
          </cell>
          <cell r="AK492">
            <v>20</v>
          </cell>
          <cell r="AL492">
            <v>36</v>
          </cell>
          <cell r="AM492">
            <v>21.774193548387096</v>
          </cell>
          <cell r="AN492">
            <v>27.58064516129032</v>
          </cell>
          <cell r="AO492">
            <v>18.774193548387096</v>
          </cell>
          <cell r="AP492">
            <v>60</v>
          </cell>
          <cell r="AQ492">
            <v>57</v>
          </cell>
          <cell r="AR492">
            <v>52</v>
          </cell>
          <cell r="AS492">
            <v>45822</v>
          </cell>
          <cell r="AT492">
            <v>122</v>
          </cell>
          <cell r="AU492"/>
          <cell r="AV492"/>
          <cell r="AW492"/>
          <cell r="AX492"/>
          <cell r="AY492"/>
          <cell r="AZ492"/>
          <cell r="BA492"/>
          <cell r="BB492"/>
          <cell r="BC492" t="str">
            <v>PAID</v>
          </cell>
          <cell r="BD492"/>
          <cell r="BE492">
            <v>45777</v>
          </cell>
          <cell r="BF492">
            <v>14</v>
          </cell>
          <cell r="BG492">
            <v>45753</v>
          </cell>
          <cell r="BH492">
            <v>45791</v>
          </cell>
          <cell r="BI492">
            <v>45820</v>
          </cell>
        </row>
        <row r="493">
          <cell r="E493" t="str">
            <v>X24114614743</v>
          </cell>
          <cell r="F493" t="str">
            <v>PTR PREMIER HOLDINGS INC.</v>
          </cell>
          <cell r="G493" t="str">
            <v>ST. JOSEPH, ST. JOSEPH SUBD, LAS PINAS CITY</v>
          </cell>
          <cell r="H493" t="str">
            <v>LAS PIÑAS CITY</v>
          </cell>
          <cell r="I493" t="str">
            <v>PARAÑAQUE</v>
          </cell>
          <cell r="J493"/>
          <cell r="K493"/>
          <cell r="L493" t="str">
            <v>CHALLENGER</v>
          </cell>
          <cell r="M493" t="str">
            <v>FCOMP</v>
          </cell>
          <cell r="N493" t="str">
            <v>Isan Carlo Lazaro</v>
          </cell>
          <cell r="O493">
            <v>42.445499999999996</v>
          </cell>
          <cell r="P493">
            <v>134.28</v>
          </cell>
          <cell r="Q493">
            <v>77</v>
          </cell>
          <cell r="R493" t="str">
            <v>NEW</v>
          </cell>
          <cell r="S493">
            <v>395516.39</v>
          </cell>
          <cell r="T493">
            <v>48111.19</v>
          </cell>
          <cell r="U493"/>
          <cell r="V493">
            <v>0</v>
          </cell>
          <cell r="W493">
            <v>45736.634722222225</v>
          </cell>
          <cell r="X493">
            <v>45744.44027777778</v>
          </cell>
          <cell r="Y493">
            <v>45742</v>
          </cell>
          <cell r="Z493">
            <v>45819</v>
          </cell>
          <cell r="AA493">
            <v>45819</v>
          </cell>
          <cell r="AB493"/>
          <cell r="AC493">
            <v>82.365277777775191</v>
          </cell>
          <cell r="AD493">
            <v>74.559722222220444</v>
          </cell>
          <cell r="AE493">
            <v>-45819</v>
          </cell>
          <cell r="AF493">
            <v>45756.979792644757</v>
          </cell>
          <cell r="AG493">
            <v>45766.205144757434</v>
          </cell>
          <cell r="AH493">
            <v>45786.634722222225</v>
          </cell>
          <cell r="AI493">
            <v>2.6461243086977548</v>
          </cell>
          <cell r="AJ493">
            <v>-763.65</v>
          </cell>
          <cell r="AK493">
            <v>26</v>
          </cell>
          <cell r="AL493">
            <v>34</v>
          </cell>
          <cell r="AM493">
            <v>23.345070422535212</v>
          </cell>
          <cell r="AN493">
            <v>29.570422535211268</v>
          </cell>
          <cell r="AO493">
            <v>20.345070422535212</v>
          </cell>
          <cell r="AP493">
            <v>60</v>
          </cell>
          <cell r="AQ493">
            <v>57</v>
          </cell>
          <cell r="AR493">
            <v>52</v>
          </cell>
          <cell r="AS493">
            <v>45879</v>
          </cell>
          <cell r="AT493">
            <v>65</v>
          </cell>
          <cell r="AU493"/>
          <cell r="AV493"/>
          <cell r="AW493"/>
          <cell r="AX493"/>
          <cell r="AY493"/>
          <cell r="AZ493"/>
          <cell r="BA493"/>
          <cell r="BB493"/>
          <cell r="BC493" t="str">
            <v>FOR AUDIT</v>
          </cell>
          <cell r="BD493"/>
          <cell r="BE493">
            <v>45834</v>
          </cell>
          <cell r="BF493">
            <v>13</v>
          </cell>
          <cell r="BG493">
            <v>45819</v>
          </cell>
          <cell r="BH493">
            <v>45847</v>
          </cell>
          <cell r="BI493"/>
        </row>
        <row r="494">
          <cell r="E494" t="str">
            <v>R23858401</v>
          </cell>
          <cell r="F494" t="str">
            <v>ACTIVE REALTY &amp; DEVELOPMENT CORPORATION,, HMB</v>
          </cell>
          <cell r="G494" t="str">
            <v>GUADARAMA, TOWN AND COUNTRY WEST SUBD, BACOOR</v>
          </cell>
          <cell r="H494" t="str">
            <v>BACOOR CITY</v>
          </cell>
          <cell r="I494" t="str">
            <v>DASMA</v>
          </cell>
          <cell r="J494"/>
          <cell r="K494"/>
          <cell r="L494" t="str">
            <v>AVECO</v>
          </cell>
          <cell r="M494" t="str">
            <v>FCOMP</v>
          </cell>
          <cell r="N494" t="str">
            <v>Ronilo Gange Jr.</v>
          </cell>
          <cell r="O494">
            <v>13.4041</v>
          </cell>
          <cell r="P494">
            <v>16.68</v>
          </cell>
          <cell r="Q494" t="str">
            <v xml:space="preserve"> -   </v>
          </cell>
          <cell r="R494" t="str">
            <v>RELOC</v>
          </cell>
          <cell r="S494">
            <v>38725.93</v>
          </cell>
          <cell r="T494">
            <v>14335.24</v>
          </cell>
          <cell r="U494"/>
          <cell r="V494">
            <v>0</v>
          </cell>
          <cell r="W494">
            <v>45736.65902777778</v>
          </cell>
          <cell r="X494">
            <v>45744.441666666666</v>
          </cell>
          <cell r="Y494">
            <v>45742</v>
          </cell>
          <cell r="Z494"/>
          <cell r="AA494">
            <v>45799</v>
          </cell>
          <cell r="AB494"/>
          <cell r="AC494">
            <v>62.340972222220444</v>
          </cell>
          <cell r="AD494">
            <v>54.558333333334303</v>
          </cell>
          <cell r="AE494">
            <v>-45799</v>
          </cell>
          <cell r="AF494">
            <v>45748.65902777778</v>
          </cell>
          <cell r="AG494">
            <v>45755.65902777778</v>
          </cell>
          <cell r="AH494">
            <v>45786.65902777778</v>
          </cell>
          <cell r="AI494">
            <v>3.1170486111110218</v>
          </cell>
          <cell r="AJ494">
            <v>-763.31666666666672</v>
          </cell>
          <cell r="AK494">
            <v>20</v>
          </cell>
          <cell r="AL494">
            <v>20</v>
          </cell>
          <cell r="AM494">
            <v>15.000000000000002</v>
          </cell>
          <cell r="AN494">
            <v>19</v>
          </cell>
          <cell r="AO494">
            <v>12.000000000000002</v>
          </cell>
          <cell r="AP494">
            <v>60</v>
          </cell>
          <cell r="AQ494">
            <v>57</v>
          </cell>
          <cell r="AR494">
            <v>52</v>
          </cell>
          <cell r="AS494">
            <v>45859</v>
          </cell>
          <cell r="AT494">
            <v>85</v>
          </cell>
          <cell r="AU494"/>
          <cell r="AV494"/>
          <cell r="AW494"/>
          <cell r="AX494"/>
          <cell r="AY494"/>
          <cell r="AZ494"/>
          <cell r="BA494"/>
          <cell r="BB494"/>
          <cell r="BC494" t="str">
            <v>NO COC</v>
          </cell>
          <cell r="BD494"/>
          <cell r="BE494">
            <v>45814</v>
          </cell>
          <cell r="BF494" t="e">
            <v>#VALUE!</v>
          </cell>
          <cell r="BG494"/>
          <cell r="BH494"/>
          <cell r="BI494"/>
        </row>
        <row r="495">
          <cell r="E495" t="str">
            <v>X25020498390</v>
          </cell>
          <cell r="F495" t="str">
            <v>MANUKA REALTY, INC.</v>
          </cell>
          <cell r="G495" t="str">
            <v>TALISAY, AYALA-ALABANG VILL, MUNTINLUPA</v>
          </cell>
          <cell r="H495" t="str">
            <v>MUNTINLUPA CITY</v>
          </cell>
          <cell r="I495" t="str">
            <v>PARAÑAQUE</v>
          </cell>
          <cell r="J495"/>
          <cell r="K495"/>
          <cell r="L495" t="str">
            <v>CHALLENGER</v>
          </cell>
          <cell r="M495" t="str">
            <v>FCOMP</v>
          </cell>
          <cell r="N495" t="str">
            <v>Isan Carlo Lazaro</v>
          </cell>
          <cell r="O495">
            <v>59.212099999999992</v>
          </cell>
          <cell r="P495">
            <v>71.459999999999994</v>
          </cell>
          <cell r="Q495">
            <v>80</v>
          </cell>
          <cell r="R495" t="str">
            <v>NEW</v>
          </cell>
          <cell r="S495">
            <v>427747.65</v>
          </cell>
          <cell r="T495">
            <v>61024.149999999987</v>
          </cell>
          <cell r="U495"/>
          <cell r="V495">
            <v>0</v>
          </cell>
          <cell r="W495">
            <v>45737.410416666666</v>
          </cell>
          <cell r="X495">
            <v>45744.444444444445</v>
          </cell>
          <cell r="Y495">
            <v>45742</v>
          </cell>
          <cell r="Z495"/>
          <cell r="AA495">
            <v>45792.690972222219</v>
          </cell>
          <cell r="AB495"/>
          <cell r="AC495">
            <v>55.280555555553292</v>
          </cell>
          <cell r="AD495">
            <v>48.246527777773736</v>
          </cell>
          <cell r="AE495">
            <v>-45792.690972222219</v>
          </cell>
          <cell r="AF495">
            <v>45756.710796894804</v>
          </cell>
          <cell r="AG495">
            <v>45765.65756495564</v>
          </cell>
          <cell r="AH495">
            <v>45787.410416666666</v>
          </cell>
          <cell r="AI495">
            <v>1.8591798096049252</v>
          </cell>
          <cell r="AJ495">
            <v>-763.2115162037037</v>
          </cell>
          <cell r="AK495">
            <v>23</v>
          </cell>
          <cell r="AL495">
            <v>34</v>
          </cell>
          <cell r="AM495">
            <v>22.300380228136884</v>
          </cell>
          <cell r="AN495">
            <v>28.247148288973385</v>
          </cell>
          <cell r="AO495">
            <v>19.300380228136884</v>
          </cell>
          <cell r="AP495">
            <v>60</v>
          </cell>
          <cell r="AQ495">
            <v>57</v>
          </cell>
          <cell r="AR495">
            <v>52</v>
          </cell>
          <cell r="AS495">
            <v>45852.690972222219</v>
          </cell>
          <cell r="AT495">
            <v>91.309027777781012</v>
          </cell>
          <cell r="AU495"/>
          <cell r="AV495"/>
          <cell r="AW495"/>
          <cell r="AX495"/>
          <cell r="AY495"/>
          <cell r="AZ495"/>
          <cell r="BA495"/>
          <cell r="BB495"/>
          <cell r="BC495" t="str">
            <v>FOR AUDIT</v>
          </cell>
          <cell r="BD495"/>
          <cell r="BE495">
            <v>45807.690972222219</v>
          </cell>
          <cell r="BF495">
            <v>10.309027777781012</v>
          </cell>
          <cell r="BG495">
            <v>45792</v>
          </cell>
          <cell r="BH495">
            <v>45818</v>
          </cell>
          <cell r="BI495"/>
        </row>
        <row r="496">
          <cell r="E496" t="str">
            <v>X25030873001</v>
          </cell>
          <cell r="F496" t="str">
            <v>JEIKA PROPERTIES CORPORATION</v>
          </cell>
          <cell r="G496" t="str">
            <v>BLOCK 6, KATHLEEN PLACE 5 SUBD, BACOOR</v>
          </cell>
          <cell r="H496" t="str">
            <v>BACOOR CITY</v>
          </cell>
          <cell r="I496" t="str">
            <v>DASMA</v>
          </cell>
          <cell r="J496"/>
          <cell r="K496"/>
          <cell r="L496" t="str">
            <v>AVECO</v>
          </cell>
          <cell r="M496" t="str">
            <v>FCOMP</v>
          </cell>
          <cell r="N496" t="str">
            <v>Ronilo Gange Jr.</v>
          </cell>
          <cell r="O496">
            <v>8.370000000000001</v>
          </cell>
          <cell r="P496">
            <v>13.64</v>
          </cell>
          <cell r="Q496">
            <v>1.5</v>
          </cell>
          <cell r="R496" t="str">
            <v>NEW</v>
          </cell>
          <cell r="S496">
            <v>27968.07</v>
          </cell>
          <cell r="T496">
            <v>11720.04</v>
          </cell>
          <cell r="U496"/>
          <cell r="V496">
            <v>0</v>
          </cell>
          <cell r="W496">
            <v>45737.518750000003</v>
          </cell>
          <cell r="X496">
            <v>45744.447222222225</v>
          </cell>
          <cell r="Y496">
            <v>45742</v>
          </cell>
          <cell r="Z496"/>
          <cell r="AA496">
            <v>45801</v>
          </cell>
          <cell r="AB496"/>
          <cell r="AC496">
            <v>63.48124999999709</v>
          </cell>
          <cell r="AD496">
            <v>56.552777777775191</v>
          </cell>
          <cell r="AE496">
            <v>-45801</v>
          </cell>
          <cell r="AF496">
            <v>45756.292943548389</v>
          </cell>
          <cell r="AG496">
            <v>45765.099395161291</v>
          </cell>
          <cell r="AH496">
            <v>45787.518750000003</v>
          </cell>
          <cell r="AI496">
            <v>2.1865763888887884</v>
          </cell>
          <cell r="AJ496">
            <v>-763.35</v>
          </cell>
          <cell r="AK496">
            <v>20</v>
          </cell>
          <cell r="AL496">
            <v>36</v>
          </cell>
          <cell r="AM496">
            <v>21.774193548387096</v>
          </cell>
          <cell r="AN496">
            <v>27.58064516129032</v>
          </cell>
          <cell r="AO496">
            <v>18.774193548387096</v>
          </cell>
          <cell r="AP496">
            <v>60</v>
          </cell>
          <cell r="AQ496">
            <v>57</v>
          </cell>
          <cell r="AR496">
            <v>52</v>
          </cell>
          <cell r="AS496">
            <v>45861</v>
          </cell>
          <cell r="AT496">
            <v>83</v>
          </cell>
          <cell r="AU496"/>
          <cell r="AV496"/>
          <cell r="AW496"/>
          <cell r="AX496"/>
          <cell r="AY496"/>
          <cell r="AZ496"/>
          <cell r="BA496"/>
          <cell r="BB496"/>
          <cell r="BC496" t="str">
            <v>NO COC</v>
          </cell>
          <cell r="BD496"/>
          <cell r="BE496">
            <v>45816</v>
          </cell>
          <cell r="BF496" t="e">
            <v>#VALUE!</v>
          </cell>
          <cell r="BG496"/>
          <cell r="BH496"/>
          <cell r="BI496"/>
        </row>
        <row r="497">
          <cell r="E497" t="str">
            <v>X25030858073</v>
          </cell>
          <cell r="F497" t="str">
            <v>CENTURY LIMITLESS CORPORATION,</v>
          </cell>
          <cell r="G497" t="str">
            <v>WEST SERVICE, MARCELO GREEN VILL, PARANAQUE</v>
          </cell>
          <cell r="H497" t="str">
            <v>PARAÑAQUE CITY</v>
          </cell>
          <cell r="I497" t="str">
            <v>PARAÑAQUE</v>
          </cell>
          <cell r="J497"/>
          <cell r="K497"/>
          <cell r="L497" t="str">
            <v>ECOM</v>
          </cell>
          <cell r="M497" t="str">
            <v>FCOMP</v>
          </cell>
          <cell r="N497" t="str">
            <v>Ronilo Gange Jr.</v>
          </cell>
          <cell r="O497">
            <v>88.070700000000016</v>
          </cell>
          <cell r="P497">
            <v>96.03</v>
          </cell>
          <cell r="Q497" t="str">
            <v xml:space="preserve"> -   </v>
          </cell>
          <cell r="R497" t="str">
            <v>TERMINATION</v>
          </cell>
          <cell r="S497">
            <v>81510.350000000006</v>
          </cell>
          <cell r="T497">
            <v>82512.060000000012</v>
          </cell>
          <cell r="U497"/>
          <cell r="V497">
            <v>0</v>
          </cell>
          <cell r="W497">
            <v>45740.587500000001</v>
          </cell>
          <cell r="X497">
            <v>45744.447916666664</v>
          </cell>
          <cell r="Y497">
            <v>45742</v>
          </cell>
          <cell r="Z497"/>
          <cell r="AA497">
            <v>45769</v>
          </cell>
          <cell r="AB497"/>
          <cell r="AC497">
            <v>28.412499999998545</v>
          </cell>
          <cell r="AD497">
            <v>24.552083333335759</v>
          </cell>
          <cell r="AE497">
            <v>-45769</v>
          </cell>
          <cell r="AF497">
            <v>45753.198359728507</v>
          </cell>
          <cell r="AG497">
            <v>45760.361255656113</v>
          </cell>
          <cell r="AH497">
            <v>45790.587500000001</v>
          </cell>
          <cell r="AI497">
            <v>1.3650353260868866</v>
          </cell>
          <cell r="AJ497">
            <v>-762.81666666666672</v>
          </cell>
          <cell r="AK497">
            <v>23</v>
          </cell>
          <cell r="AL497">
            <v>20</v>
          </cell>
          <cell r="AM497">
            <v>15.610859728506789</v>
          </cell>
          <cell r="AN497">
            <v>19.773755656108598</v>
          </cell>
          <cell r="AO497">
            <v>12.610859728506789</v>
          </cell>
          <cell r="AP497">
            <v>60</v>
          </cell>
          <cell r="AQ497">
            <v>57</v>
          </cell>
          <cell r="AR497">
            <v>52</v>
          </cell>
          <cell r="AS497">
            <v>45829</v>
          </cell>
          <cell r="AT497">
            <v>115</v>
          </cell>
          <cell r="AU497"/>
          <cell r="AV497"/>
          <cell r="AW497"/>
          <cell r="AX497"/>
          <cell r="AY497"/>
          <cell r="AZ497"/>
          <cell r="BA497"/>
          <cell r="BB497"/>
          <cell r="BC497" t="str">
            <v>NO COC</v>
          </cell>
          <cell r="BD497"/>
          <cell r="BE497">
            <v>45784</v>
          </cell>
          <cell r="BF497" t="e">
            <v>#VALUE!</v>
          </cell>
          <cell r="BG497"/>
          <cell r="BH497"/>
          <cell r="BI497"/>
        </row>
        <row r="498">
          <cell r="E498" t="str">
            <v>X25020466847</v>
          </cell>
          <cell r="F498" t="str">
            <v>NADINE G ABELA</v>
          </cell>
          <cell r="G498" t="str">
            <v xml:space="preserve"> LUZON, AYALA-ALABANG VILL, MUNTINLUPA</v>
          </cell>
          <cell r="H498" t="str">
            <v>MUNTINLUPA CITY</v>
          </cell>
          <cell r="I498" t="str">
            <v>PARAÑAQUE</v>
          </cell>
          <cell r="J498" t="str">
            <v>For execution 3/26/25</v>
          </cell>
          <cell r="K498"/>
          <cell r="L498" t="str">
            <v>CHALLENGER</v>
          </cell>
          <cell r="M498" t="str">
            <v>FCOMP</v>
          </cell>
          <cell r="N498" t="str">
            <v>Isan Carlo Lazaro</v>
          </cell>
          <cell r="O498">
            <v>13.1828</v>
          </cell>
          <cell r="P498">
            <v>29.57</v>
          </cell>
          <cell r="Q498">
            <v>46</v>
          </cell>
          <cell r="R498" t="str">
            <v>MODIFICATION</v>
          </cell>
          <cell r="S498">
            <v>222665.25</v>
          </cell>
          <cell r="T498">
            <v>25003.23</v>
          </cell>
          <cell r="U498"/>
          <cell r="V498">
            <v>0</v>
          </cell>
          <cell r="W498">
            <v>45741.462500000001</v>
          </cell>
          <cell r="X498">
            <v>45741.522222222222</v>
          </cell>
          <cell r="Y498">
            <v>45742</v>
          </cell>
          <cell r="Z498"/>
          <cell r="AA498">
            <v>45751</v>
          </cell>
          <cell r="AB498"/>
          <cell r="AC498">
            <v>9.5374999999985448</v>
          </cell>
          <cell r="AD498">
            <v>9.4777777777781012</v>
          </cell>
          <cell r="AE498">
            <v>-45751</v>
          </cell>
          <cell r="AF498">
            <v>45760.236693548388</v>
          </cell>
          <cell r="AG498">
            <v>45769.043145161289</v>
          </cell>
          <cell r="AH498">
            <v>45791.462500000001</v>
          </cell>
          <cell r="AI498">
            <v>0.32851388888883876</v>
          </cell>
          <cell r="AJ498">
            <v>-762.51666666666665</v>
          </cell>
          <cell r="AK498">
            <v>20</v>
          </cell>
          <cell r="AL498">
            <v>36</v>
          </cell>
          <cell r="AM498">
            <v>21.774193548387096</v>
          </cell>
          <cell r="AN498">
            <v>27.58064516129032</v>
          </cell>
          <cell r="AO498">
            <v>18.774193548387096</v>
          </cell>
          <cell r="AP498">
            <v>60</v>
          </cell>
          <cell r="AQ498">
            <v>57</v>
          </cell>
          <cell r="AR498">
            <v>52</v>
          </cell>
          <cell r="AS498">
            <v>45811</v>
          </cell>
          <cell r="AT498">
            <v>133</v>
          </cell>
          <cell r="AU498"/>
          <cell r="AV498"/>
          <cell r="AW498"/>
          <cell r="AX498"/>
          <cell r="AY498"/>
          <cell r="AZ498"/>
          <cell r="BA498"/>
          <cell r="BB498"/>
          <cell r="BC498" t="str">
            <v>FOR AUDIT</v>
          </cell>
          <cell r="BD498"/>
          <cell r="BE498">
            <v>45766</v>
          </cell>
          <cell r="BF498">
            <v>-5</v>
          </cell>
          <cell r="BG498">
            <v>45751</v>
          </cell>
          <cell r="BH498">
            <v>45761</v>
          </cell>
          <cell r="BI498"/>
        </row>
        <row r="499">
          <cell r="E499" t="str">
            <v>X25010330816</v>
          </cell>
          <cell r="F499" t="str">
            <v>GOLDILOCKS BAKESHOP, INC.</v>
          </cell>
          <cell r="G499" t="str">
            <v>ST. FRANCIS, SAN AGUSTIN VILL, PARANAQUE</v>
          </cell>
          <cell r="H499" t="str">
            <v>PARAÑAQUE CITY</v>
          </cell>
          <cell r="I499" t="str">
            <v>PARAÑAQUE</v>
          </cell>
          <cell r="J499"/>
          <cell r="K499"/>
          <cell r="L499" t="str">
            <v>POWERHOUSE</v>
          </cell>
          <cell r="M499" t="str">
            <v>FCOMP</v>
          </cell>
          <cell r="N499" t="str">
            <v>Jenneth Madrid</v>
          </cell>
          <cell r="O499">
            <v>1.73</v>
          </cell>
          <cell r="P499">
            <v>5.08</v>
          </cell>
          <cell r="Q499">
            <v>19</v>
          </cell>
          <cell r="R499" t="str">
            <v>NEW</v>
          </cell>
          <cell r="S499">
            <v>23015.62</v>
          </cell>
          <cell r="T499">
            <v>4364.9699999999993</v>
          </cell>
          <cell r="U499"/>
          <cell r="V499">
            <v>0</v>
          </cell>
          <cell r="W499">
            <v>45741.654861111114</v>
          </cell>
          <cell r="X499">
            <v>45747.519444444442</v>
          </cell>
          <cell r="Y499">
            <v>45744</v>
          </cell>
          <cell r="Z499"/>
          <cell r="AA499">
            <v>45812</v>
          </cell>
          <cell r="AB499"/>
          <cell r="AC499">
            <v>70.34513888888614</v>
          </cell>
          <cell r="AD499">
            <v>64.480555555557657</v>
          </cell>
          <cell r="AE499">
            <v>-45812</v>
          </cell>
          <cell r="AF499">
            <v>45760.4290546595</v>
          </cell>
          <cell r="AG499">
            <v>45769.235506272402</v>
          </cell>
          <cell r="AH499">
            <v>45791.654861111114</v>
          </cell>
          <cell r="AI499">
            <v>2.4229992283949668</v>
          </cell>
          <cell r="AJ499">
            <v>-763.5333333333333</v>
          </cell>
          <cell r="AK499">
            <v>20</v>
          </cell>
          <cell r="AL499">
            <v>36</v>
          </cell>
          <cell r="AM499">
            <v>21.774193548387096</v>
          </cell>
          <cell r="AN499">
            <v>27.58064516129032</v>
          </cell>
          <cell r="AO499">
            <v>18.774193548387096</v>
          </cell>
          <cell r="AP499">
            <v>60</v>
          </cell>
          <cell r="AQ499">
            <v>57</v>
          </cell>
          <cell r="AR499">
            <v>52</v>
          </cell>
          <cell r="AS499">
            <v>45872</v>
          </cell>
          <cell r="AT499">
            <v>72</v>
          </cell>
          <cell r="AU499"/>
          <cell r="AV499"/>
          <cell r="AW499"/>
          <cell r="AX499"/>
          <cell r="AY499"/>
          <cell r="AZ499"/>
          <cell r="BA499"/>
          <cell r="BB499"/>
          <cell r="BC499" t="str">
            <v>NO COC</v>
          </cell>
          <cell r="BD499"/>
          <cell r="BE499">
            <v>45827</v>
          </cell>
          <cell r="BF499" t="e">
            <v>#VALUE!</v>
          </cell>
          <cell r="BG499"/>
          <cell r="BH499"/>
          <cell r="BI499"/>
        </row>
        <row r="500">
          <cell r="E500" t="str">
            <v>X25010076395</v>
          </cell>
          <cell r="F500" t="str">
            <v>ANANTA REALTY CORP.</v>
          </cell>
          <cell r="G500" t="str">
            <v>PASAMANCA, SOUTH GREEN PARK SUBD, PARANAQUE</v>
          </cell>
          <cell r="H500" t="str">
            <v>PARAÑAQUE CITY</v>
          </cell>
          <cell r="I500" t="str">
            <v>PARAÑAQUE</v>
          </cell>
          <cell r="J500"/>
          <cell r="K500"/>
          <cell r="L500" t="str">
            <v>VJC</v>
          </cell>
          <cell r="M500" t="str">
            <v>FCOMP</v>
          </cell>
          <cell r="N500" t="str">
            <v>Jenneth Madrid</v>
          </cell>
          <cell r="O500">
            <v>190.69139999999999</v>
          </cell>
          <cell r="P500">
            <v>554.97</v>
          </cell>
          <cell r="Q500">
            <v>120</v>
          </cell>
          <cell r="R500" t="str">
            <v>NEW</v>
          </cell>
          <cell r="S500">
            <v>1004604.96</v>
          </cell>
          <cell r="T500">
            <v>207420.67000000007</v>
          </cell>
          <cell r="U500"/>
          <cell r="V500">
            <v>0</v>
          </cell>
          <cell r="W500">
            <v>45741.959722222222</v>
          </cell>
          <cell r="X500">
            <v>45747.520833333336</v>
          </cell>
          <cell r="Y500">
            <v>45744</v>
          </cell>
          <cell r="Z500"/>
          <cell r="AA500">
            <v>45775.451388888891</v>
          </cell>
          <cell r="AB500"/>
          <cell r="AC500">
            <v>33.491666666668607</v>
          </cell>
          <cell r="AD500">
            <v>27.930555555554747</v>
          </cell>
          <cell r="AE500">
            <v>-45775.451388888891</v>
          </cell>
          <cell r="AF500">
            <v>45764.49163711584</v>
          </cell>
          <cell r="AG500">
            <v>45774.30014775414</v>
          </cell>
          <cell r="AH500">
            <v>45791.959722222222</v>
          </cell>
          <cell r="AI500">
            <v>0.98381770833339033</v>
          </cell>
          <cell r="AJ500">
            <v>-762.92418981481489</v>
          </cell>
          <cell r="AK500">
            <v>40</v>
          </cell>
          <cell r="AL500">
            <v>32</v>
          </cell>
          <cell r="AM500">
            <v>25.531914893617024</v>
          </cell>
          <cell r="AN500">
            <v>32.340425531914896</v>
          </cell>
          <cell r="AO500">
            <v>22.531914893617024</v>
          </cell>
          <cell r="AP500">
            <v>60</v>
          </cell>
          <cell r="AQ500">
            <v>57</v>
          </cell>
          <cell r="AR500">
            <v>52</v>
          </cell>
          <cell r="AS500">
            <v>45835.451388888891</v>
          </cell>
          <cell r="AT500">
            <v>108.54861111110949</v>
          </cell>
          <cell r="AU500"/>
          <cell r="AV500"/>
          <cell r="AW500"/>
          <cell r="AX500"/>
          <cell r="AY500"/>
          <cell r="AZ500"/>
          <cell r="BA500"/>
          <cell r="BB500"/>
          <cell r="BC500" t="str">
            <v>NO COC</v>
          </cell>
          <cell r="BD500"/>
          <cell r="BE500">
            <v>45790.451388888891</v>
          </cell>
          <cell r="BF500" t="e">
            <v>#VALUE!</v>
          </cell>
          <cell r="BG500"/>
          <cell r="BH500"/>
          <cell r="BI500"/>
        </row>
        <row r="501">
          <cell r="E501" t="str">
            <v>X25010329960</v>
          </cell>
          <cell r="F501" t="str">
            <v>RODRIGO SANGALANG LA TORRE</v>
          </cell>
          <cell r="G501" t="str">
            <v>TOPAZ, SEVERINA DIAMOND SUBD, PARANAQUE</v>
          </cell>
          <cell r="H501" t="str">
            <v>PARAÑAQUE CITY</v>
          </cell>
          <cell r="I501" t="str">
            <v>PARAÑAQUE</v>
          </cell>
          <cell r="J501"/>
          <cell r="K501"/>
          <cell r="L501" t="str">
            <v>ECOM</v>
          </cell>
          <cell r="M501" t="str">
            <v>FCOMP</v>
          </cell>
          <cell r="N501" t="str">
            <v>Ronilo Gange Jr.</v>
          </cell>
          <cell r="O501">
            <v>36.029999999999987</v>
          </cell>
          <cell r="P501">
            <v>63.43</v>
          </cell>
          <cell r="Q501">
            <v>66</v>
          </cell>
          <cell r="R501" t="str">
            <v>NEW</v>
          </cell>
          <cell r="S501">
            <v>359972.84</v>
          </cell>
          <cell r="T501">
            <v>54526.820000000007</v>
          </cell>
          <cell r="U501"/>
          <cell r="V501">
            <v>0</v>
          </cell>
          <cell r="W501">
            <v>45741.959722222222</v>
          </cell>
          <cell r="X501">
            <v>45744.45208333333</v>
          </cell>
          <cell r="Y501">
            <v>45744</v>
          </cell>
          <cell r="Z501"/>
          <cell r="AA501">
            <v>45769</v>
          </cell>
          <cell r="AB501"/>
          <cell r="AC501">
            <v>27.040277777778101</v>
          </cell>
          <cell r="AD501">
            <v>24.547916666670062</v>
          </cell>
          <cell r="AE501">
            <v>-45769</v>
          </cell>
          <cell r="AF501">
            <v>45761.26010245036</v>
          </cell>
          <cell r="AG501">
            <v>45770.206870511196</v>
          </cell>
          <cell r="AH501">
            <v>45791.959722222222</v>
          </cell>
          <cell r="AI501">
            <v>0.90941087666951914</v>
          </cell>
          <cell r="AJ501">
            <v>-762.81666666666672</v>
          </cell>
          <cell r="AK501">
            <v>23</v>
          </cell>
          <cell r="AL501">
            <v>34</v>
          </cell>
          <cell r="AM501">
            <v>22.300380228136884</v>
          </cell>
          <cell r="AN501">
            <v>28.247148288973385</v>
          </cell>
          <cell r="AO501">
            <v>19.300380228136884</v>
          </cell>
          <cell r="AP501">
            <v>60</v>
          </cell>
          <cell r="AQ501">
            <v>57</v>
          </cell>
          <cell r="AR501">
            <v>52</v>
          </cell>
          <cell r="AS501">
            <v>45829</v>
          </cell>
          <cell r="AT501">
            <v>115</v>
          </cell>
          <cell r="AU501"/>
          <cell r="AV501"/>
          <cell r="AW501"/>
          <cell r="AX501"/>
          <cell r="AY501"/>
          <cell r="AZ501"/>
          <cell r="BA501"/>
          <cell r="BB501"/>
          <cell r="BC501" t="str">
            <v>ON GOING MAT RETURN</v>
          </cell>
          <cell r="BD501"/>
          <cell r="BE501">
            <v>45784</v>
          </cell>
          <cell r="BF501">
            <v>-16</v>
          </cell>
          <cell r="BG501">
            <v>45811</v>
          </cell>
          <cell r="BH501">
            <v>45768</v>
          </cell>
          <cell r="BI501">
            <v>45820</v>
          </cell>
        </row>
        <row r="502">
          <cell r="E502" t="str">
            <v>X25010249951</v>
          </cell>
          <cell r="F502" t="str">
            <v>ALEX JUSTINIANO CLAVERIA</v>
          </cell>
          <cell r="G502" t="str">
            <v>SANTIAGO LOOP, AYALA-ALABANG VILL, MUNTINLUPA</v>
          </cell>
          <cell r="H502" t="str">
            <v>MUNTINLUPA CITY</v>
          </cell>
          <cell r="I502" t="str">
            <v>PARAÑAQUE</v>
          </cell>
          <cell r="J502"/>
          <cell r="K502"/>
          <cell r="L502" t="str">
            <v>CHALLENGER</v>
          </cell>
          <cell r="M502" t="str">
            <v>FCOMP</v>
          </cell>
          <cell r="N502" t="str">
            <v>Isan Carlo Lazaro</v>
          </cell>
          <cell r="O502">
            <v>56.1126</v>
          </cell>
          <cell r="P502">
            <v>69.62</v>
          </cell>
          <cell r="Q502">
            <v>110</v>
          </cell>
          <cell r="R502" t="str">
            <v>NEW</v>
          </cell>
          <cell r="S502">
            <v>417348.14</v>
          </cell>
          <cell r="T502">
            <v>59036.1</v>
          </cell>
          <cell r="U502"/>
          <cell r="V502">
            <v>0</v>
          </cell>
          <cell r="W502">
            <v>45742.416666666664</v>
          </cell>
          <cell r="X502">
            <v>45744.448611111111</v>
          </cell>
          <cell r="Y502">
            <v>45743</v>
          </cell>
          <cell r="Z502"/>
          <cell r="AA502">
            <v>45762.591666666667</v>
          </cell>
          <cell r="AB502"/>
          <cell r="AC502">
            <v>20.17500000000291</v>
          </cell>
          <cell r="AD502">
            <v>18.143055555556202</v>
          </cell>
          <cell r="AE502">
            <v>-45762.591666666667</v>
          </cell>
          <cell r="AF502">
            <v>45760.895265888452</v>
          </cell>
          <cell r="AG502">
            <v>45769.622892347601</v>
          </cell>
          <cell r="AH502">
            <v>45792.416666666664</v>
          </cell>
          <cell r="AI502">
            <v>0.70448029891314512</v>
          </cell>
          <cell r="AJ502">
            <v>-762.70986111111108</v>
          </cell>
          <cell r="AK502">
            <v>23</v>
          </cell>
          <cell r="AL502">
            <v>32</v>
          </cell>
          <cell r="AM502">
            <v>21.478599221789885</v>
          </cell>
          <cell r="AN502">
            <v>27.206225680933851</v>
          </cell>
          <cell r="AO502">
            <v>18.478599221789885</v>
          </cell>
          <cell r="AP502">
            <v>60</v>
          </cell>
          <cell r="AQ502">
            <v>57</v>
          </cell>
          <cell r="AR502">
            <v>52</v>
          </cell>
          <cell r="AS502">
            <v>45822.591666666667</v>
          </cell>
          <cell r="AT502">
            <v>121.40833333333285</v>
          </cell>
          <cell r="AU502"/>
          <cell r="AV502"/>
          <cell r="AW502"/>
          <cell r="AX502"/>
          <cell r="AY502"/>
          <cell r="AZ502"/>
          <cell r="BA502"/>
          <cell r="BB502"/>
          <cell r="BC502" t="str">
            <v>MATERIAL BALANCING</v>
          </cell>
          <cell r="BD502"/>
          <cell r="BE502">
            <v>45777.591666666667</v>
          </cell>
          <cell r="BF502">
            <v>-2.5916666666671517</v>
          </cell>
          <cell r="BG502">
            <v>45762</v>
          </cell>
          <cell r="BH502">
            <v>45775</v>
          </cell>
          <cell r="BI502"/>
        </row>
        <row r="503">
          <cell r="E503" t="str">
            <v>X24083316199</v>
          </cell>
          <cell r="F503" t="str">
            <v>ADEL MUNDAN BALOGO</v>
          </cell>
          <cell r="G503" t="str">
            <v>SAUDI ARABIA, BETTER LIVING SUBD, PARANAQUE</v>
          </cell>
          <cell r="H503" t="str">
            <v>PARAÑAQUE CITY</v>
          </cell>
          <cell r="I503" t="str">
            <v>PARAÑAQUE</v>
          </cell>
          <cell r="J503"/>
          <cell r="K503"/>
          <cell r="L503" t="str">
            <v>VJC</v>
          </cell>
          <cell r="M503" t="str">
            <v>FCOMP</v>
          </cell>
          <cell r="N503" t="str">
            <v>Jenneth Madrid</v>
          </cell>
          <cell r="O503">
            <v>37.968499999999999</v>
          </cell>
          <cell r="P503">
            <v>138.31</v>
          </cell>
          <cell r="Q503">
            <v>60</v>
          </cell>
          <cell r="R503" t="str">
            <v>NEW</v>
          </cell>
          <cell r="S503">
            <v>391146.94</v>
          </cell>
          <cell r="T503">
            <v>43717.180000000008</v>
          </cell>
          <cell r="U503"/>
          <cell r="V503">
            <v>0</v>
          </cell>
          <cell r="W503">
            <v>45742.682638888888</v>
          </cell>
          <cell r="X503">
            <v>45747.522222222222</v>
          </cell>
          <cell r="Y503">
            <v>45744</v>
          </cell>
          <cell r="Z503"/>
          <cell r="AA503">
            <v>45776</v>
          </cell>
          <cell r="AB503"/>
          <cell r="AC503">
            <v>33.317361111112405</v>
          </cell>
          <cell r="AD503">
            <v>28.477777777778101</v>
          </cell>
          <cell r="AE503">
            <v>-45776</v>
          </cell>
          <cell r="AF503">
            <v>45763.02770931142</v>
          </cell>
          <cell r="AG503">
            <v>45772.253061424097</v>
          </cell>
          <cell r="AH503">
            <v>45792.682638888888</v>
          </cell>
          <cell r="AI503">
            <v>1.0703767596782718</v>
          </cell>
          <cell r="AJ503">
            <v>-762.93333333333328</v>
          </cell>
          <cell r="AK503">
            <v>26</v>
          </cell>
          <cell r="AL503">
            <v>34</v>
          </cell>
          <cell r="AM503">
            <v>23.345070422535212</v>
          </cell>
          <cell r="AN503">
            <v>29.570422535211268</v>
          </cell>
          <cell r="AO503">
            <v>20.345070422535212</v>
          </cell>
          <cell r="AP503">
            <v>60</v>
          </cell>
          <cell r="AQ503">
            <v>57</v>
          </cell>
          <cell r="AR503">
            <v>52</v>
          </cell>
          <cell r="AS503">
            <v>45836</v>
          </cell>
          <cell r="AT503">
            <v>108</v>
          </cell>
          <cell r="AU503"/>
          <cell r="AV503"/>
          <cell r="AW503"/>
          <cell r="AX503"/>
          <cell r="AY503"/>
          <cell r="AZ503"/>
          <cell r="BA503"/>
          <cell r="BB503"/>
          <cell r="BC503" t="str">
            <v>MATERIAL BALANCING</v>
          </cell>
          <cell r="BD503"/>
          <cell r="BE503">
            <v>45791</v>
          </cell>
          <cell r="BF503">
            <v>16</v>
          </cell>
          <cell r="BG503">
            <v>45776</v>
          </cell>
          <cell r="BH503">
            <v>45807</v>
          </cell>
          <cell r="BI503"/>
        </row>
        <row r="504">
          <cell r="E504" t="str">
            <v>X24124723768</v>
          </cell>
          <cell r="F504" t="str">
            <v>BRGY. MARCELO GREEN</v>
          </cell>
          <cell r="G504" t="str">
            <v>MARCELO, MARCELO GREEN VILL, PARANAQUE</v>
          </cell>
          <cell r="H504" t="str">
            <v>PARAÑAQUE CITY</v>
          </cell>
          <cell r="I504" t="str">
            <v>PARAÑAQUE</v>
          </cell>
          <cell r="J504"/>
          <cell r="K504"/>
          <cell r="L504" t="str">
            <v>AVECO</v>
          </cell>
          <cell r="M504" t="str">
            <v>SCHED</v>
          </cell>
          <cell r="N504" t="str">
            <v>Ronilo Gange Jr.</v>
          </cell>
          <cell r="O504">
            <v>66.286000000000001</v>
          </cell>
          <cell r="P504">
            <v>155.54</v>
          </cell>
          <cell r="Q504">
            <v>35</v>
          </cell>
          <cell r="R504" t="str">
            <v>MODIFICATION</v>
          </cell>
          <cell r="S504">
            <v>381652.72</v>
          </cell>
          <cell r="T504">
            <v>66357.209999999992</v>
          </cell>
          <cell r="U504"/>
          <cell r="V504">
            <v>0</v>
          </cell>
          <cell r="W504">
            <v>45742.682638888888</v>
          </cell>
          <cell r="X504">
            <v>45747.522916666669</v>
          </cell>
          <cell r="Y504">
            <v>45744</v>
          </cell>
          <cell r="Z504"/>
          <cell r="AA504"/>
          <cell r="AB504"/>
          <cell r="AC504">
            <v>-45742.682638888888</v>
          </cell>
          <cell r="AD504">
            <v>-45747.522916666669</v>
          </cell>
          <cell r="AE504">
            <v>0</v>
          </cell>
          <cell r="AF504">
            <v>45763.889535440612</v>
          </cell>
          <cell r="AG504">
            <v>45773.344707854405</v>
          </cell>
          <cell r="AH504">
            <v>45792.682638888888</v>
          </cell>
          <cell r="AI504">
            <v>-1417.2412356066002</v>
          </cell>
          <cell r="AJ504">
            <v>0</v>
          </cell>
          <cell r="AK504">
            <v>26</v>
          </cell>
          <cell r="AL504">
            <v>36</v>
          </cell>
          <cell r="AM504">
            <v>24.206896551724139</v>
          </cell>
          <cell r="AN504">
            <v>30.662068965517239</v>
          </cell>
          <cell r="AO504">
            <v>21.206896551724139</v>
          </cell>
          <cell r="AP504">
            <v>60</v>
          </cell>
          <cell r="AQ504">
            <v>57</v>
          </cell>
          <cell r="AR504">
            <v>52</v>
          </cell>
          <cell r="AS504">
            <v>60</v>
          </cell>
          <cell r="AT504">
            <v>45884</v>
          </cell>
          <cell r="AU504"/>
          <cell r="AV504"/>
          <cell r="AW504"/>
          <cell r="AX504"/>
          <cell r="AY504"/>
          <cell r="AZ504"/>
          <cell r="BA504"/>
          <cell r="BB504"/>
          <cell r="BC504"/>
          <cell r="BD504"/>
          <cell r="BE504">
            <v>15</v>
          </cell>
          <cell r="BF504">
            <v>0</v>
          </cell>
          <cell r="BG504"/>
          <cell r="BH504"/>
          <cell r="BI504"/>
        </row>
        <row r="505">
          <cell r="E505" t="str">
            <v>X25010066825</v>
          </cell>
          <cell r="F505" t="str">
            <v>JOE VINCENT J. ABIERA</v>
          </cell>
          <cell r="G505" t="str">
            <v>BULUSAN, AYALA-ALABANG VILL, MUNTINLUPA</v>
          </cell>
          <cell r="H505" t="str">
            <v>MUNTINLUPA CITY</v>
          </cell>
          <cell r="I505" t="str">
            <v>PARAÑAQUE</v>
          </cell>
          <cell r="J505"/>
          <cell r="K505"/>
          <cell r="L505" t="str">
            <v>CHALLENGER</v>
          </cell>
          <cell r="M505" t="str">
            <v>FCOMP</v>
          </cell>
          <cell r="N505" t="str">
            <v>Isan Carlo Lazaro</v>
          </cell>
          <cell r="O505">
            <v>63.102600000000002</v>
          </cell>
          <cell r="P505">
            <v>92.81</v>
          </cell>
          <cell r="Q505">
            <v>90</v>
          </cell>
          <cell r="R505" t="str">
            <v>NEW</v>
          </cell>
          <cell r="S505">
            <v>474663.13</v>
          </cell>
          <cell r="T505">
            <v>78962.679999999978</v>
          </cell>
          <cell r="U505"/>
          <cell r="V505">
            <v>0</v>
          </cell>
          <cell r="W505">
            <v>45742.682638888888</v>
          </cell>
          <cell r="X505">
            <v>45744.453472222223</v>
          </cell>
          <cell r="Y505">
            <v>45744</v>
          </cell>
          <cell r="Z505"/>
          <cell r="AA505">
            <v>45783.353472222225</v>
          </cell>
          <cell r="AB505"/>
          <cell r="AC505">
            <v>40.670833333337214</v>
          </cell>
          <cell r="AD505">
            <v>38.900000000001455</v>
          </cell>
          <cell r="AE505">
            <v>-45783.353472222225</v>
          </cell>
          <cell r="AF505">
            <v>45761.983019117026</v>
          </cell>
          <cell r="AG505">
            <v>45770.929787177862</v>
          </cell>
          <cell r="AH505">
            <v>45792.682638888888</v>
          </cell>
          <cell r="AI505">
            <v>1.3678298167094229</v>
          </cell>
          <cell r="AJ505">
            <v>-763.05589120370371</v>
          </cell>
          <cell r="AK505">
            <v>23</v>
          </cell>
          <cell r="AL505">
            <v>34</v>
          </cell>
          <cell r="AM505">
            <v>22.300380228136884</v>
          </cell>
          <cell r="AN505">
            <v>28.247148288973385</v>
          </cell>
          <cell r="AO505">
            <v>19.300380228136884</v>
          </cell>
          <cell r="AP505">
            <v>60</v>
          </cell>
          <cell r="AQ505">
            <v>57</v>
          </cell>
          <cell r="AR505">
            <v>52</v>
          </cell>
          <cell r="AS505">
            <v>45843.353472222225</v>
          </cell>
          <cell r="AT505">
            <v>100.64652777777519</v>
          </cell>
          <cell r="AU505"/>
          <cell r="AV505"/>
          <cell r="AW505"/>
          <cell r="AX505"/>
          <cell r="AY505"/>
          <cell r="AZ505"/>
          <cell r="BA505"/>
          <cell r="BB505"/>
          <cell r="BC505" t="str">
            <v>FOR AUDIT</v>
          </cell>
          <cell r="BD505"/>
          <cell r="BE505">
            <v>45798.353472222225</v>
          </cell>
          <cell r="BF505">
            <v>19.646527777775191</v>
          </cell>
          <cell r="BG505">
            <v>45783</v>
          </cell>
          <cell r="BH505">
            <v>45818</v>
          </cell>
          <cell r="BI505"/>
        </row>
        <row r="506">
          <cell r="E506" t="str">
            <v>X25030802747</v>
          </cell>
          <cell r="F506" t="str">
            <v>KATHRYN ANG ZARATE</v>
          </cell>
          <cell r="G506" t="str">
            <v>ROSEMALLOW, SUN VALLEY SUBD, PARANAQUE</v>
          </cell>
          <cell r="H506" t="str">
            <v>PARAÑAQUE CITY</v>
          </cell>
          <cell r="I506" t="str">
            <v>PARAÑAQUE</v>
          </cell>
          <cell r="J506"/>
          <cell r="K506"/>
          <cell r="L506" t="str">
            <v>VJC</v>
          </cell>
          <cell r="M506" t="str">
            <v>FCOMP</v>
          </cell>
          <cell r="N506" t="str">
            <v>Jenneth Madrid</v>
          </cell>
          <cell r="O506">
            <v>91.472899999999981</v>
          </cell>
          <cell r="P506">
            <v>269.13</v>
          </cell>
          <cell r="Q506">
            <v>66.62</v>
          </cell>
          <cell r="R506" t="str">
            <v>MODIFICATION</v>
          </cell>
          <cell r="S506">
            <v>561135.26</v>
          </cell>
          <cell r="T506">
            <v>95917.15</v>
          </cell>
          <cell r="U506"/>
          <cell r="V506">
            <v>0</v>
          </cell>
          <cell r="W506">
            <v>45742.686111111114</v>
          </cell>
          <cell r="X506">
            <v>45747.521527777775</v>
          </cell>
          <cell r="Y506">
            <v>45744</v>
          </cell>
          <cell r="Z506"/>
          <cell r="AA506">
            <v>45878.375</v>
          </cell>
          <cell r="AB506"/>
          <cell r="AC506">
            <v>135.68888888888614</v>
          </cell>
          <cell r="AD506">
            <v>130.85347222222481</v>
          </cell>
          <cell r="AE506">
            <v>-45878.375</v>
          </cell>
          <cell r="AF506">
            <v>45763.64584265474</v>
          </cell>
          <cell r="AG506">
            <v>45773.035104399707</v>
          </cell>
          <cell r="AH506">
            <v>45792.686111111114</v>
          </cell>
          <cell r="AI506">
            <v>4.2474042950512674</v>
          </cell>
          <cell r="AJ506">
            <v>-764.63958333333335</v>
          </cell>
          <cell r="AK506">
            <v>28</v>
          </cell>
          <cell r="AL506">
            <v>34</v>
          </cell>
          <cell r="AM506">
            <v>23.959731543624162</v>
          </cell>
          <cell r="AN506">
            <v>30.348993288590602</v>
          </cell>
          <cell r="AO506">
            <v>20.959731543624162</v>
          </cell>
          <cell r="AP506">
            <v>60</v>
          </cell>
          <cell r="AQ506">
            <v>57</v>
          </cell>
          <cell r="AR506">
            <v>52</v>
          </cell>
          <cell r="AS506">
            <v>45938.375</v>
          </cell>
          <cell r="AT506">
            <v>5.625</v>
          </cell>
          <cell r="AU506" t="str">
            <v>Third party concern (Applicant-related compliance)</v>
          </cell>
          <cell r="AV506" t="str">
            <v>Y</v>
          </cell>
          <cell r="AW506" t="str">
            <v>Y</v>
          </cell>
          <cell r="AX506"/>
          <cell r="AY506"/>
          <cell r="AZ506">
            <v>45754</v>
          </cell>
          <cell r="BA506">
            <v>67</v>
          </cell>
          <cell r="BB506">
            <v>45821</v>
          </cell>
          <cell r="BC506" t="str">
            <v>NO COC</v>
          </cell>
          <cell r="BD506"/>
          <cell r="BE506">
            <v>45893.375</v>
          </cell>
          <cell r="BF506" t="e">
            <v>#VALUE!</v>
          </cell>
          <cell r="BG506"/>
          <cell r="BH506"/>
          <cell r="BI506"/>
        </row>
        <row r="507">
          <cell r="E507" t="str">
            <v>X24041299813</v>
          </cell>
          <cell r="F507" t="str">
            <v>MAXWELL PATRICK JOVEN ALVAREZ</v>
          </cell>
          <cell r="G507" t="str">
            <v>ST. PETER, SAN JOSE SUBD, MUNTINLUPA</v>
          </cell>
          <cell r="H507" t="str">
            <v>MUNTINLUPA CITY</v>
          </cell>
          <cell r="I507" t="str">
            <v>PARAÑAQUE</v>
          </cell>
          <cell r="J507"/>
          <cell r="K507"/>
          <cell r="L507" t="str">
            <v>POWERHOUSE</v>
          </cell>
          <cell r="M507" t="str">
            <v>FCOMP</v>
          </cell>
          <cell r="N507" t="str">
            <v>Isan Carlo Lazaro</v>
          </cell>
          <cell r="O507">
            <v>41.139499999999998</v>
          </cell>
          <cell r="P507">
            <v>127.4</v>
          </cell>
          <cell r="Q507">
            <v>80</v>
          </cell>
          <cell r="R507" t="str">
            <v>MODIFICATION</v>
          </cell>
          <cell r="S507">
            <v>383978.78</v>
          </cell>
          <cell r="T507">
            <v>41823.950000000004</v>
          </cell>
          <cell r="U507"/>
          <cell r="V507">
            <v>0</v>
          </cell>
          <cell r="W507">
            <v>45742.717361111114</v>
          </cell>
          <cell r="X507">
            <v>45744.451388888891</v>
          </cell>
          <cell r="Y507">
            <v>45744</v>
          </cell>
          <cell r="Z507">
            <v>45826</v>
          </cell>
          <cell r="AA507">
            <v>45860</v>
          </cell>
          <cell r="AB507"/>
          <cell r="AC507">
            <v>117.28263888888614</v>
          </cell>
          <cell r="AD507">
            <v>115.54861111110949</v>
          </cell>
          <cell r="AE507">
            <v>-45860</v>
          </cell>
          <cell r="AF507">
            <v>45763.062431533646</v>
          </cell>
          <cell r="AG507">
            <v>45772.287783646323</v>
          </cell>
          <cell r="AH507">
            <v>45792.717361111114</v>
          </cell>
          <cell r="AI507">
            <v>3.7679037833081068</v>
          </cell>
          <cell r="AJ507">
            <v>-764.33333333333337</v>
          </cell>
          <cell r="AK507">
            <v>26</v>
          </cell>
          <cell r="AL507">
            <v>34</v>
          </cell>
          <cell r="AM507">
            <v>23.345070422535212</v>
          </cell>
          <cell r="AN507">
            <v>29.570422535211268</v>
          </cell>
          <cell r="AO507">
            <v>20.345070422535212</v>
          </cell>
          <cell r="AP507">
            <v>60</v>
          </cell>
          <cell r="AQ507">
            <v>57</v>
          </cell>
          <cell r="AR507">
            <v>52</v>
          </cell>
          <cell r="AS507">
            <v>45920</v>
          </cell>
          <cell r="AT507">
            <v>24</v>
          </cell>
          <cell r="AU507" t="str">
            <v>Materials unavailability</v>
          </cell>
          <cell r="AV507" t="str">
            <v>Y</v>
          </cell>
          <cell r="AW507" t="str">
            <v>Y</v>
          </cell>
          <cell r="AX507"/>
          <cell r="AY507"/>
          <cell r="AZ507">
            <v>45832</v>
          </cell>
          <cell r="BA507">
            <v>34</v>
          </cell>
          <cell r="BB507">
            <v>45866</v>
          </cell>
          <cell r="BC507" t="str">
            <v>FOR AUDIT</v>
          </cell>
          <cell r="BD507"/>
          <cell r="BE507">
            <v>45875</v>
          </cell>
          <cell r="BF507">
            <v>2</v>
          </cell>
          <cell r="BG507">
            <v>45826</v>
          </cell>
          <cell r="BH507">
            <v>45877</v>
          </cell>
          <cell r="BI507"/>
        </row>
        <row r="508">
          <cell r="E508" t="str">
            <v>X24010242621</v>
          </cell>
          <cell r="F508" t="str">
            <v>MICHELLE MARTELINO YU</v>
          </cell>
          <cell r="G508" t="str">
            <v>OXFORD, HILLSBOROUGH SUBD, MUNTINLUPA</v>
          </cell>
          <cell r="H508" t="str">
            <v>MUNTINLUPA CITY</v>
          </cell>
          <cell r="I508" t="str">
            <v>PARAÑAQUE</v>
          </cell>
          <cell r="J508"/>
          <cell r="K508"/>
          <cell r="L508" t="str">
            <v>POWERHOUSE</v>
          </cell>
          <cell r="M508" t="str">
            <v>SCHED</v>
          </cell>
          <cell r="N508" t="str">
            <v>Isan Carlo Lazaro</v>
          </cell>
          <cell r="O508">
            <v>127.88</v>
          </cell>
          <cell r="P508">
            <v>317.23</v>
          </cell>
          <cell r="Q508">
            <v>80</v>
          </cell>
          <cell r="R508" t="str">
            <v>NEW</v>
          </cell>
          <cell r="S508">
            <v>663984</v>
          </cell>
          <cell r="T508">
            <v>136862.39999999999</v>
          </cell>
          <cell r="U508"/>
          <cell r="V508">
            <v>0</v>
          </cell>
          <cell r="W508">
            <v>45743</v>
          </cell>
          <cell r="X508">
            <v>45750.624305555553</v>
          </cell>
          <cell r="Y508">
            <v>45748</v>
          </cell>
          <cell r="Z508"/>
          <cell r="AA508"/>
          <cell r="AB508"/>
          <cell r="AC508">
            <v>-45743</v>
          </cell>
          <cell r="AD508">
            <v>-45750.624305555553</v>
          </cell>
          <cell r="AE508">
            <v>0</v>
          </cell>
          <cell r="AF508">
            <v>45764.519230769234</v>
          </cell>
          <cell r="AG508">
            <v>45774.057692307695</v>
          </cell>
          <cell r="AH508">
            <v>45793</v>
          </cell>
          <cell r="AI508">
            <v>-1399.1976470588236</v>
          </cell>
          <cell r="AJ508">
            <v>0</v>
          </cell>
          <cell r="AK508">
            <v>30</v>
          </cell>
          <cell r="AL508">
            <v>34</v>
          </cell>
          <cell r="AM508">
            <v>24.51923076923077</v>
          </cell>
          <cell r="AN508">
            <v>31.057692307692307</v>
          </cell>
          <cell r="AO508">
            <v>21.51923076923077</v>
          </cell>
          <cell r="AP508">
            <v>60</v>
          </cell>
          <cell r="AQ508">
            <v>57</v>
          </cell>
          <cell r="AR508">
            <v>52</v>
          </cell>
          <cell r="AS508">
            <v>60</v>
          </cell>
          <cell r="AT508">
            <v>45884</v>
          </cell>
          <cell r="AU508"/>
          <cell r="AV508"/>
          <cell r="AW508"/>
          <cell r="AX508"/>
          <cell r="AY508"/>
          <cell r="AZ508"/>
          <cell r="BA508"/>
          <cell r="BB508"/>
          <cell r="BC508"/>
          <cell r="BD508"/>
          <cell r="BE508">
            <v>15</v>
          </cell>
          <cell r="BF508">
            <v>0</v>
          </cell>
          <cell r="BG508"/>
          <cell r="BH508"/>
          <cell r="BI508"/>
        </row>
        <row r="509">
          <cell r="E509" t="str">
            <v>X25020421060</v>
          </cell>
          <cell r="F509" t="str">
            <v>MARK CHRISTIANE D. MIJARES</v>
          </cell>
          <cell r="G509" t="str">
            <v>DIEGO SILANG, AFP OVAI PHASE IV, TAGUIG CITY</v>
          </cell>
          <cell r="H509" t="str">
            <v>TAGUIG CITY</v>
          </cell>
          <cell r="I509" t="str">
            <v>PARAÑAQUE</v>
          </cell>
          <cell r="J509"/>
          <cell r="K509"/>
          <cell r="L509" t="str">
            <v>VJC</v>
          </cell>
          <cell r="M509" t="str">
            <v>FCOMP</v>
          </cell>
          <cell r="N509" t="str">
            <v>Jenneth Madrid</v>
          </cell>
          <cell r="O509">
            <v>10.58</v>
          </cell>
          <cell r="P509">
            <v>14.23</v>
          </cell>
          <cell r="Q509">
            <v>16</v>
          </cell>
          <cell r="R509" t="str">
            <v>NEW</v>
          </cell>
          <cell r="S509">
            <v>146020.44</v>
          </cell>
          <cell r="T509">
            <v>12224.56</v>
          </cell>
          <cell r="U509"/>
          <cell r="V509">
            <v>0</v>
          </cell>
          <cell r="W509">
            <v>45743</v>
          </cell>
          <cell r="X509">
            <v>45750.62222222222</v>
          </cell>
          <cell r="Y509">
            <v>45748</v>
          </cell>
          <cell r="Z509"/>
          <cell r="AA509">
            <v>45757.394444444442</v>
          </cell>
          <cell r="AB509"/>
          <cell r="AC509">
            <v>14.394444444442343</v>
          </cell>
          <cell r="AD509">
            <v>6.7722222222218988</v>
          </cell>
          <cell r="AE509">
            <v>-45757.394444444442</v>
          </cell>
          <cell r="AF509">
            <v>45761.774193548386</v>
          </cell>
          <cell r="AG509">
            <v>45770.580645161288</v>
          </cell>
          <cell r="AH509">
            <v>45793</v>
          </cell>
          <cell r="AI509">
            <v>0.49580864197523622</v>
          </cell>
          <cell r="AJ509">
            <v>-762.6232407407407</v>
          </cell>
          <cell r="AK509">
            <v>20</v>
          </cell>
          <cell r="AL509">
            <v>36</v>
          </cell>
          <cell r="AM509">
            <v>21.774193548387096</v>
          </cell>
          <cell r="AN509">
            <v>27.58064516129032</v>
          </cell>
          <cell r="AO509">
            <v>18.774193548387096</v>
          </cell>
          <cell r="AP509">
            <v>60</v>
          </cell>
          <cell r="AQ509">
            <v>57</v>
          </cell>
          <cell r="AR509">
            <v>52</v>
          </cell>
          <cell r="AS509">
            <v>45817.394444444442</v>
          </cell>
          <cell r="AT509">
            <v>126.60555555555766</v>
          </cell>
          <cell r="AU509"/>
          <cell r="AV509"/>
          <cell r="AW509"/>
          <cell r="AX509"/>
          <cell r="AY509"/>
          <cell r="AZ509"/>
          <cell r="BA509"/>
          <cell r="BB509"/>
          <cell r="BC509" t="str">
            <v>FOR AUDIT</v>
          </cell>
          <cell r="BD509"/>
          <cell r="BE509">
            <v>45772.394444444442</v>
          </cell>
          <cell r="BF509">
            <v>65.605555555557657</v>
          </cell>
          <cell r="BG509">
            <v>45757</v>
          </cell>
          <cell r="BH509">
            <v>45838</v>
          </cell>
          <cell r="BI509"/>
        </row>
        <row r="510">
          <cell r="E510" t="str">
            <v>X24124844490</v>
          </cell>
          <cell r="F510" t="str">
            <v>JEROME CASIO DIANO</v>
          </cell>
          <cell r="G510" t="str">
            <v>MOLINO, NIOG III, BACOOR</v>
          </cell>
          <cell r="H510" t="str">
            <v>BACOOR CITY</v>
          </cell>
          <cell r="I510" t="str">
            <v>DASMA</v>
          </cell>
          <cell r="J510"/>
          <cell r="K510"/>
          <cell r="L510" t="str">
            <v>AVECO</v>
          </cell>
          <cell r="M510" t="str">
            <v>FCOMP</v>
          </cell>
          <cell r="N510" t="str">
            <v>Ronilo Gange Jr.</v>
          </cell>
          <cell r="O510">
            <v>10.93</v>
          </cell>
          <cell r="P510">
            <v>20.11</v>
          </cell>
          <cell r="Q510">
            <v>26</v>
          </cell>
          <cell r="R510" t="str">
            <v>NEW</v>
          </cell>
          <cell r="S510">
            <v>163905.51999999999</v>
          </cell>
          <cell r="T510">
            <v>17280.28</v>
          </cell>
          <cell r="U510"/>
          <cell r="V510">
            <v>0</v>
          </cell>
          <cell r="W510">
            <v>45743</v>
          </cell>
          <cell r="X510">
            <v>45750.623611111114</v>
          </cell>
          <cell r="Y510">
            <v>45748</v>
          </cell>
          <cell r="Z510"/>
          <cell r="AA510">
            <v>45777</v>
          </cell>
          <cell r="AB510"/>
          <cell r="AC510">
            <v>34</v>
          </cell>
          <cell r="AD510">
            <v>26.37638888888614</v>
          </cell>
          <cell r="AE510">
            <v>-45777</v>
          </cell>
          <cell r="AF510">
            <v>45761.774193548386</v>
          </cell>
          <cell r="AG510">
            <v>45770.580645161288</v>
          </cell>
          <cell r="AH510">
            <v>45793</v>
          </cell>
          <cell r="AI510">
            <v>1.1711111111111112</v>
          </cell>
          <cell r="AJ510">
            <v>-762.95</v>
          </cell>
          <cell r="AK510">
            <v>20</v>
          </cell>
          <cell r="AL510">
            <v>36</v>
          </cell>
          <cell r="AM510">
            <v>21.774193548387096</v>
          </cell>
          <cell r="AN510">
            <v>27.58064516129032</v>
          </cell>
          <cell r="AO510">
            <v>18.774193548387096</v>
          </cell>
          <cell r="AP510">
            <v>60</v>
          </cell>
          <cell r="AQ510">
            <v>57</v>
          </cell>
          <cell r="AR510">
            <v>52</v>
          </cell>
          <cell r="AS510">
            <v>45837</v>
          </cell>
          <cell r="AT510">
            <v>107</v>
          </cell>
          <cell r="AU510"/>
          <cell r="AV510"/>
          <cell r="AW510"/>
          <cell r="AX510"/>
          <cell r="AY510"/>
          <cell r="AZ510"/>
          <cell r="BA510"/>
          <cell r="BB510"/>
          <cell r="BC510" t="str">
            <v>NO COC</v>
          </cell>
          <cell r="BD510"/>
          <cell r="BE510">
            <v>45792</v>
          </cell>
          <cell r="BF510" t="e">
            <v>#VALUE!</v>
          </cell>
          <cell r="BG510"/>
          <cell r="BH510"/>
          <cell r="BI510"/>
        </row>
        <row r="511">
          <cell r="E511" t="str">
            <v>X24062169287</v>
          </cell>
          <cell r="F511" t="str">
            <v>ALFAMART TRADING PHILIPPINES, INC.</v>
          </cell>
          <cell r="G511" t="str">
            <v>MADRID, TOWN AND COUNTRY WEST SUBD, BACOOR</v>
          </cell>
          <cell r="H511" t="str">
            <v>BACOOR CITY</v>
          </cell>
          <cell r="I511" t="str">
            <v>DASMA</v>
          </cell>
          <cell r="J511"/>
          <cell r="K511"/>
          <cell r="L511" t="str">
            <v>AVECO</v>
          </cell>
          <cell r="M511" t="str">
            <v>FCOMP</v>
          </cell>
          <cell r="N511" t="str">
            <v>Ronilo Gange Jr.</v>
          </cell>
          <cell r="O511">
            <v>10.9328</v>
          </cell>
          <cell r="P511">
            <v>34.700000000000003</v>
          </cell>
          <cell r="Q511">
            <v>28</v>
          </cell>
          <cell r="R511" t="str">
            <v>NEW</v>
          </cell>
          <cell r="S511">
            <v>229386.46</v>
          </cell>
          <cell r="T511">
            <v>29815.7</v>
          </cell>
          <cell r="U511"/>
          <cell r="V511">
            <v>0</v>
          </cell>
          <cell r="W511">
            <v>45743.529166666667</v>
          </cell>
          <cell r="X511">
            <v>45750.619444444441</v>
          </cell>
          <cell r="Y511">
            <v>45744</v>
          </cell>
          <cell r="Z511">
            <v>45776</v>
          </cell>
          <cell r="AA511">
            <v>45777</v>
          </cell>
          <cell r="AB511"/>
          <cell r="AC511">
            <v>33.470833333332848</v>
          </cell>
          <cell r="AD511">
            <v>26.380555555559113</v>
          </cell>
          <cell r="AE511">
            <v>-45777</v>
          </cell>
          <cell r="AF511">
            <v>45762.303360215054</v>
          </cell>
          <cell r="AG511">
            <v>45771.109811827955</v>
          </cell>
          <cell r="AH511">
            <v>45793.529166666667</v>
          </cell>
          <cell r="AI511">
            <v>1.1528842592592425</v>
          </cell>
          <cell r="AJ511">
            <v>-762.95</v>
          </cell>
          <cell r="AK511">
            <v>20</v>
          </cell>
          <cell r="AL511">
            <v>36</v>
          </cell>
          <cell r="AM511">
            <v>21.774193548387096</v>
          </cell>
          <cell r="AN511">
            <v>27.58064516129032</v>
          </cell>
          <cell r="AO511">
            <v>18.774193548387096</v>
          </cell>
          <cell r="AP511">
            <v>60</v>
          </cell>
          <cell r="AQ511">
            <v>57</v>
          </cell>
          <cell r="AR511">
            <v>52</v>
          </cell>
          <cell r="AS511">
            <v>45837</v>
          </cell>
          <cell r="AT511">
            <v>107</v>
          </cell>
          <cell r="AU511"/>
          <cell r="AV511"/>
          <cell r="AW511"/>
          <cell r="AX511"/>
          <cell r="AY511"/>
          <cell r="AZ511"/>
          <cell r="BA511"/>
          <cell r="BB511"/>
          <cell r="BC511" t="str">
            <v>NO COC</v>
          </cell>
          <cell r="BD511"/>
          <cell r="BE511">
            <v>45792</v>
          </cell>
          <cell r="BF511" t="e">
            <v>#VALUE!</v>
          </cell>
          <cell r="BG511"/>
          <cell r="BH511"/>
          <cell r="BI511"/>
        </row>
        <row r="512">
          <cell r="E512" t="str">
            <v>X25030941835</v>
          </cell>
          <cell r="F512" t="str">
            <v>YIQUN YANG</v>
          </cell>
          <cell r="G512" t="str">
            <v>MANILA DOCTOR VILL, ALMANZA I, LAS PINAS CITY</v>
          </cell>
          <cell r="H512" t="str">
            <v>LAS PIÑAS CITY</v>
          </cell>
          <cell r="I512" t="str">
            <v>PARAÑAQUE</v>
          </cell>
          <cell r="J512"/>
          <cell r="K512"/>
          <cell r="L512" t="str">
            <v>POWERHOUSE</v>
          </cell>
          <cell r="M512" t="str">
            <v>SCHED</v>
          </cell>
          <cell r="N512" t="str">
            <v>Isan Carlo Lazaro</v>
          </cell>
          <cell r="O512">
            <v>89.25</v>
          </cell>
          <cell r="P512">
            <v>123.28</v>
          </cell>
          <cell r="Q512" t="str">
            <v xml:space="preserve"> -   </v>
          </cell>
          <cell r="R512" t="str">
            <v>TERMINATION</v>
          </cell>
          <cell r="S512">
            <v>101812.28</v>
          </cell>
          <cell r="T512">
            <v>105926</v>
          </cell>
          <cell r="U512"/>
          <cell r="V512">
            <v>0</v>
          </cell>
          <cell r="W512">
            <v>45744</v>
          </cell>
          <cell r="X512">
            <v>45750.629166666666</v>
          </cell>
          <cell r="Y512">
            <v>45748</v>
          </cell>
          <cell r="Z512"/>
          <cell r="AA512"/>
          <cell r="AB512"/>
          <cell r="AC512">
            <v>-45744</v>
          </cell>
          <cell r="AD512">
            <v>-45750.629166666666</v>
          </cell>
          <cell r="AE512">
            <v>0</v>
          </cell>
          <cell r="AF512">
            <v>45757.115702479336</v>
          </cell>
          <cell r="AG512">
            <v>45764.413223140495</v>
          </cell>
          <cell r="AH512">
            <v>45794</v>
          </cell>
          <cell r="AI512">
            <v>-2128.8553846153845</v>
          </cell>
          <cell r="AJ512">
            <v>0</v>
          </cell>
          <cell r="AK512">
            <v>26</v>
          </cell>
          <cell r="AL512">
            <v>20</v>
          </cell>
          <cell r="AM512">
            <v>16.115702479338843</v>
          </cell>
          <cell r="AN512">
            <v>20.41322314049587</v>
          </cell>
          <cell r="AO512">
            <v>13.115702479338843</v>
          </cell>
          <cell r="AP512">
            <v>60</v>
          </cell>
          <cell r="AQ512">
            <v>57</v>
          </cell>
          <cell r="AR512">
            <v>52</v>
          </cell>
          <cell r="AS512">
            <v>60</v>
          </cell>
          <cell r="AT512">
            <v>45884</v>
          </cell>
          <cell r="AU512"/>
          <cell r="AV512"/>
          <cell r="AW512"/>
          <cell r="AX512"/>
          <cell r="AY512"/>
          <cell r="AZ512"/>
          <cell r="BA512"/>
          <cell r="BB512"/>
          <cell r="BC512"/>
          <cell r="BD512"/>
          <cell r="BE512">
            <v>15</v>
          </cell>
          <cell r="BF512">
            <v>0</v>
          </cell>
          <cell r="BG512"/>
          <cell r="BH512"/>
          <cell r="BI512"/>
        </row>
        <row r="513">
          <cell r="E513" t="str">
            <v>X25030955124</v>
          </cell>
          <cell r="F513" t="str">
            <v>TIN PHO LIM</v>
          </cell>
          <cell r="G513" t="str">
            <v>CADENA DE AMOR, AYALA-ALABANG VILL, MUNTINLUPA</v>
          </cell>
          <cell r="H513" t="str">
            <v>MUNTINLUPA CITY</v>
          </cell>
          <cell r="I513" t="str">
            <v>PARAÑAQUE</v>
          </cell>
          <cell r="J513"/>
          <cell r="K513"/>
          <cell r="L513" t="str">
            <v>CHALLENGER</v>
          </cell>
          <cell r="M513" t="str">
            <v>FCOMP</v>
          </cell>
          <cell r="N513" t="str">
            <v>Isan Carlo Lazaro</v>
          </cell>
          <cell r="O513">
            <v>104.55</v>
          </cell>
          <cell r="P513">
            <v>131.86000000000001</v>
          </cell>
          <cell r="Q513">
            <v>150</v>
          </cell>
          <cell r="R513" t="str">
            <v>MODIFICATION</v>
          </cell>
          <cell r="S513">
            <v>686686.21</v>
          </cell>
          <cell r="T513">
            <v>113331.9</v>
          </cell>
          <cell r="U513"/>
          <cell r="V513">
            <v>0</v>
          </cell>
          <cell r="W513">
            <v>45744</v>
          </cell>
          <cell r="X513">
            <v>45750.629861111112</v>
          </cell>
          <cell r="Y513">
            <v>45748</v>
          </cell>
          <cell r="Z513">
            <v>45808</v>
          </cell>
          <cell r="AA513">
            <v>45808</v>
          </cell>
          <cell r="AB513"/>
          <cell r="AC513">
            <v>64</v>
          </cell>
          <cell r="AD513">
            <v>57.370138888887595</v>
          </cell>
          <cell r="AE513">
            <v>-45808</v>
          </cell>
          <cell r="AF513">
            <v>45763.446043165466</v>
          </cell>
          <cell r="AG513">
            <v>45772.431654676257</v>
          </cell>
          <cell r="AH513">
            <v>45794</v>
          </cell>
          <cell r="AI513">
            <v>2.1384615384615384</v>
          </cell>
          <cell r="AJ513">
            <v>-763.4666666666667</v>
          </cell>
          <cell r="AK513">
            <v>26</v>
          </cell>
          <cell r="AL513">
            <v>32</v>
          </cell>
          <cell r="AM513">
            <v>22.446043165467625</v>
          </cell>
          <cell r="AN513">
            <v>28.431654676258994</v>
          </cell>
          <cell r="AO513">
            <v>19.446043165467625</v>
          </cell>
          <cell r="AP513">
            <v>60</v>
          </cell>
          <cell r="AQ513">
            <v>57</v>
          </cell>
          <cell r="AR513">
            <v>52</v>
          </cell>
          <cell r="AS513">
            <v>45868</v>
          </cell>
          <cell r="AT513">
            <v>76</v>
          </cell>
          <cell r="AU513"/>
          <cell r="AV513"/>
          <cell r="AW513"/>
          <cell r="AX513"/>
          <cell r="AY513"/>
          <cell r="AZ513"/>
          <cell r="BA513"/>
          <cell r="BB513"/>
          <cell r="BC513" t="str">
            <v>FOR AUDIT</v>
          </cell>
          <cell r="BD513"/>
          <cell r="BE513">
            <v>45823</v>
          </cell>
          <cell r="BF513">
            <v>24</v>
          </cell>
          <cell r="BG513">
            <v>45808</v>
          </cell>
          <cell r="BH513">
            <v>45847</v>
          </cell>
          <cell r="BI513"/>
        </row>
        <row r="514">
          <cell r="E514" t="str">
            <v>X25010271934</v>
          </cell>
          <cell r="F514" t="str">
            <v>DANILO FLORES TARRIELA</v>
          </cell>
          <cell r="G514" t="str">
            <v>BATANGAS SOUTH, AYALA-ALABANG VILL, MUNTINLUPA</v>
          </cell>
          <cell r="H514" t="str">
            <v>MUNTINLUPA CITY</v>
          </cell>
          <cell r="I514" t="str">
            <v>PARAÑAQUE</v>
          </cell>
          <cell r="J514"/>
          <cell r="K514"/>
          <cell r="L514" t="str">
            <v>CHALLENGER</v>
          </cell>
          <cell r="M514" t="str">
            <v>FCOMP</v>
          </cell>
          <cell r="N514" t="str">
            <v>Isan Carlo Lazaro</v>
          </cell>
          <cell r="O514">
            <v>74.989999999999995</v>
          </cell>
          <cell r="P514">
            <v>122.97</v>
          </cell>
          <cell r="Q514">
            <v>80</v>
          </cell>
          <cell r="R514" t="str">
            <v>MODIFICATION</v>
          </cell>
          <cell r="S514">
            <v>535624.28</v>
          </cell>
          <cell r="T514">
            <v>105279.94</v>
          </cell>
          <cell r="U514"/>
          <cell r="V514">
            <v>0</v>
          </cell>
          <cell r="W514">
            <v>45744</v>
          </cell>
          <cell r="X514">
            <v>45750.629861111112</v>
          </cell>
          <cell r="Y514">
            <v>45748</v>
          </cell>
          <cell r="Z514">
            <v>45819</v>
          </cell>
          <cell r="AA514">
            <v>45819</v>
          </cell>
          <cell r="AB514"/>
          <cell r="AC514">
            <v>75</v>
          </cell>
          <cell r="AD514">
            <v>68.370138888887595</v>
          </cell>
          <cell r="AE514">
            <v>-45819</v>
          </cell>
          <cell r="AF514">
            <v>45764.345070422532</v>
          </cell>
          <cell r="AG514">
            <v>45773.570422535209</v>
          </cell>
          <cell r="AH514">
            <v>45794</v>
          </cell>
          <cell r="AI514">
            <v>2.4095022624434388</v>
          </cell>
          <cell r="AJ514">
            <v>-763.65</v>
          </cell>
          <cell r="AK514">
            <v>26</v>
          </cell>
          <cell r="AL514">
            <v>34</v>
          </cell>
          <cell r="AM514">
            <v>23.345070422535212</v>
          </cell>
          <cell r="AN514">
            <v>29.570422535211268</v>
          </cell>
          <cell r="AO514">
            <v>20.345070422535212</v>
          </cell>
          <cell r="AP514">
            <v>60</v>
          </cell>
          <cell r="AQ514">
            <v>57</v>
          </cell>
          <cell r="AR514">
            <v>52</v>
          </cell>
          <cell r="AS514">
            <v>45879</v>
          </cell>
          <cell r="AT514">
            <v>65</v>
          </cell>
          <cell r="AU514"/>
          <cell r="AV514"/>
          <cell r="AW514"/>
          <cell r="AX514"/>
          <cell r="AY514"/>
          <cell r="AZ514"/>
          <cell r="BA514"/>
          <cell r="BB514"/>
          <cell r="BC514" t="str">
            <v>FOR AUDIT</v>
          </cell>
          <cell r="BD514"/>
          <cell r="BE514">
            <v>45834</v>
          </cell>
          <cell r="BF514">
            <v>11</v>
          </cell>
          <cell r="BG514">
            <v>45819</v>
          </cell>
          <cell r="BH514">
            <v>45845</v>
          </cell>
          <cell r="BI514"/>
        </row>
        <row r="515">
          <cell r="E515" t="str">
            <v>X25010350650</v>
          </cell>
          <cell r="F515" t="str">
            <v>ICE &amp; WATER STOP, INC.</v>
          </cell>
          <cell r="G515" t="str">
            <v>SAN ANTONIO VALLEY 1, SAN ANTONIO VALLEY 1, PARANAQUE</v>
          </cell>
          <cell r="H515" t="str">
            <v>PARAÑAQUE CITY</v>
          </cell>
          <cell r="I515" t="str">
            <v>PARAÑAQUE</v>
          </cell>
          <cell r="J515"/>
          <cell r="K515"/>
          <cell r="L515" t="str">
            <v>CHALLENGER</v>
          </cell>
          <cell r="M515" t="str">
            <v>FCOMP</v>
          </cell>
          <cell r="N515" t="str">
            <v>Isan Carlo Lazaro</v>
          </cell>
          <cell r="O515">
            <v>120.88</v>
          </cell>
          <cell r="P515">
            <v>225.66</v>
          </cell>
          <cell r="Q515">
            <v>456</v>
          </cell>
          <cell r="R515" t="str">
            <v>MODIFICATION</v>
          </cell>
          <cell r="S515">
            <v>1392661.74</v>
          </cell>
          <cell r="T515">
            <v>194181.44</v>
          </cell>
          <cell r="U515"/>
          <cell r="V515">
            <v>0</v>
          </cell>
          <cell r="W515">
            <v>45744</v>
          </cell>
          <cell r="X515">
            <v>45749.431250000001</v>
          </cell>
          <cell r="Y515">
            <v>45748</v>
          </cell>
          <cell r="Z515"/>
          <cell r="AA515">
            <v>45763.40625</v>
          </cell>
          <cell r="AB515"/>
          <cell r="AC515">
            <v>19.40625</v>
          </cell>
          <cell r="AD515">
            <v>13.974999999998545</v>
          </cell>
          <cell r="AE515">
            <v>-45763.40625</v>
          </cell>
          <cell r="AF515">
            <v>45760.927007299273</v>
          </cell>
          <cell r="AG515">
            <v>45769.240875912408</v>
          </cell>
          <cell r="AH515">
            <v>45794</v>
          </cell>
          <cell r="AI515">
            <v>0.73040006868131857</v>
          </cell>
          <cell r="AJ515">
            <v>-762.72343750000005</v>
          </cell>
          <cell r="AK515">
            <v>28</v>
          </cell>
          <cell r="AL515">
            <v>26</v>
          </cell>
          <cell r="AM515">
            <v>19.927007299270073</v>
          </cell>
          <cell r="AN515">
            <v>25.240875912408761</v>
          </cell>
          <cell r="AO515">
            <v>16.927007299270073</v>
          </cell>
          <cell r="AP515">
            <v>60</v>
          </cell>
          <cell r="AQ515">
            <v>57</v>
          </cell>
          <cell r="AR515">
            <v>52</v>
          </cell>
          <cell r="AS515">
            <v>45823.40625</v>
          </cell>
          <cell r="AT515">
            <v>120.59375</v>
          </cell>
          <cell r="AU515"/>
          <cell r="AV515"/>
          <cell r="AW515"/>
          <cell r="AX515"/>
          <cell r="AY515"/>
          <cell r="AZ515"/>
          <cell r="BA515"/>
          <cell r="BB515"/>
          <cell r="BC515" t="str">
            <v>FOR AUDIT</v>
          </cell>
          <cell r="BD515"/>
          <cell r="BE515">
            <v>45778.40625</v>
          </cell>
          <cell r="BF515">
            <v>-3.40625</v>
          </cell>
          <cell r="BG515">
            <v>45763</v>
          </cell>
          <cell r="BH515">
            <v>45775</v>
          </cell>
          <cell r="BI515"/>
        </row>
        <row r="516">
          <cell r="E516" t="str">
            <v>X25030745343</v>
          </cell>
          <cell r="F516" t="str">
            <v>OLIVAREZ REALTY CORPORATION</v>
          </cell>
          <cell r="G516" t="str">
            <v>DR. A SANTOS, SAN DIONISIO, PARANAQUE</v>
          </cell>
          <cell r="H516" t="str">
            <v>PARAÑAQUE CITY</v>
          </cell>
          <cell r="I516" t="str">
            <v>PARAÑAQUE</v>
          </cell>
          <cell r="J516"/>
          <cell r="K516"/>
          <cell r="L516" t="str">
            <v>VJC</v>
          </cell>
          <cell r="M516" t="str">
            <v>FCOMP</v>
          </cell>
          <cell r="N516" t="str">
            <v>Jenneth Madrid</v>
          </cell>
          <cell r="O516">
            <v>36.78</v>
          </cell>
          <cell r="P516">
            <v>120.71</v>
          </cell>
          <cell r="Q516">
            <v>97</v>
          </cell>
          <cell r="R516" t="str">
            <v>NEW</v>
          </cell>
          <cell r="S516">
            <v>492628.15</v>
          </cell>
          <cell r="T516">
            <v>103760.22</v>
          </cell>
          <cell r="U516">
            <v>8686.77</v>
          </cell>
          <cell r="V516">
            <v>8.3719656723935248E-2</v>
          </cell>
          <cell r="W516">
            <v>45744</v>
          </cell>
          <cell r="X516">
            <v>45750.627083333333</v>
          </cell>
          <cell r="Y516">
            <v>45748</v>
          </cell>
          <cell r="Z516">
            <v>45836</v>
          </cell>
          <cell r="AA516">
            <v>45836</v>
          </cell>
          <cell r="AB516"/>
          <cell r="AC516">
            <v>92</v>
          </cell>
          <cell r="AD516">
            <v>85.372916666667152</v>
          </cell>
          <cell r="AE516">
            <v>-45836</v>
          </cell>
          <cell r="AF516">
            <v>45764.345070422532</v>
          </cell>
          <cell r="AG516">
            <v>45773.570422535209</v>
          </cell>
          <cell r="AH516">
            <v>45794</v>
          </cell>
          <cell r="AI516">
            <v>2.9556561085972852</v>
          </cell>
          <cell r="AJ516">
            <v>-763.93333333333328</v>
          </cell>
          <cell r="AK516">
            <v>26</v>
          </cell>
          <cell r="AL516">
            <v>34</v>
          </cell>
          <cell r="AM516">
            <v>23.345070422535212</v>
          </cell>
          <cell r="AN516">
            <v>29.570422535211268</v>
          </cell>
          <cell r="AO516">
            <v>20.345070422535212</v>
          </cell>
          <cell r="AP516">
            <v>60</v>
          </cell>
          <cell r="AQ516">
            <v>57</v>
          </cell>
          <cell r="AR516">
            <v>52</v>
          </cell>
          <cell r="AS516">
            <v>45896</v>
          </cell>
          <cell r="AT516">
            <v>48</v>
          </cell>
          <cell r="AU516"/>
          <cell r="AV516"/>
          <cell r="AW516"/>
          <cell r="AX516"/>
          <cell r="AY516"/>
          <cell r="AZ516"/>
          <cell r="BA516"/>
          <cell r="BB516"/>
          <cell r="BC516" t="str">
            <v>FOR AUDIT</v>
          </cell>
          <cell r="BD516"/>
          <cell r="BE516">
            <v>45851</v>
          </cell>
          <cell r="BF516">
            <v>15</v>
          </cell>
          <cell r="BG516">
            <v>45836</v>
          </cell>
          <cell r="BH516">
            <v>45866</v>
          </cell>
          <cell r="BI516"/>
        </row>
        <row r="517">
          <cell r="E517" t="str">
            <v>X25030933327</v>
          </cell>
          <cell r="F517" t="str">
            <v>JHOY MEDINA MATILLA</v>
          </cell>
          <cell r="G517" t="str">
            <v>ROSAL, T.S. CRUZ SUBD, LAS PINAS CITY</v>
          </cell>
          <cell r="H517" t="str">
            <v>LAS PIÑAS CITY</v>
          </cell>
          <cell r="I517" t="str">
            <v>PARAÑAQUE</v>
          </cell>
          <cell r="J517"/>
          <cell r="K517"/>
          <cell r="L517" t="str">
            <v>ECOM</v>
          </cell>
          <cell r="M517" t="str">
            <v>SCHED</v>
          </cell>
          <cell r="N517" t="str">
            <v>Ronilo Gange Jr.</v>
          </cell>
          <cell r="O517">
            <v>18.52</v>
          </cell>
          <cell r="P517">
            <v>62</v>
          </cell>
          <cell r="Q517" t="str">
            <v xml:space="preserve"> -   </v>
          </cell>
          <cell r="R517" t="str">
            <v>TERMINATION</v>
          </cell>
          <cell r="S517">
            <v>62981.53</v>
          </cell>
          <cell r="T517">
            <v>53438.1</v>
          </cell>
          <cell r="U517"/>
          <cell r="V517">
            <v>0</v>
          </cell>
          <cell r="W517">
            <v>45744</v>
          </cell>
          <cell r="X517">
            <v>45750.62777777778</v>
          </cell>
          <cell r="Y517">
            <v>45748</v>
          </cell>
          <cell r="Z517"/>
          <cell r="AA517"/>
          <cell r="AB517"/>
          <cell r="AC517">
            <v>-45744</v>
          </cell>
          <cell r="AD517">
            <v>-45750.62777777778</v>
          </cell>
          <cell r="AE517">
            <v>0</v>
          </cell>
          <cell r="AF517">
            <v>45756.610859728506</v>
          </cell>
          <cell r="AG517">
            <v>45763.773755656111</v>
          </cell>
          <cell r="AH517">
            <v>45794</v>
          </cell>
          <cell r="AI517">
            <v>-2197.7008695652171</v>
          </cell>
          <cell r="AJ517">
            <v>0</v>
          </cell>
          <cell r="AK517">
            <v>23</v>
          </cell>
          <cell r="AL517">
            <v>20</v>
          </cell>
          <cell r="AM517">
            <v>15.610859728506789</v>
          </cell>
          <cell r="AN517">
            <v>19.773755656108598</v>
          </cell>
          <cell r="AO517">
            <v>12.610859728506789</v>
          </cell>
          <cell r="AP517">
            <v>60</v>
          </cell>
          <cell r="AQ517">
            <v>57</v>
          </cell>
          <cell r="AR517">
            <v>52</v>
          </cell>
          <cell r="AS517">
            <v>60</v>
          </cell>
          <cell r="AT517">
            <v>45884</v>
          </cell>
          <cell r="AU517"/>
          <cell r="AV517"/>
          <cell r="AW517"/>
          <cell r="AX517"/>
          <cell r="AY517"/>
          <cell r="AZ517"/>
          <cell r="BA517"/>
          <cell r="BB517"/>
          <cell r="BC517"/>
          <cell r="BD517"/>
          <cell r="BE517">
            <v>15</v>
          </cell>
          <cell r="BF517">
            <v>0</v>
          </cell>
          <cell r="BG517"/>
          <cell r="BH517"/>
          <cell r="BI517"/>
        </row>
        <row r="518">
          <cell r="E518" t="str">
            <v>X24114372683</v>
          </cell>
          <cell r="F518" t="str">
            <v>ALEXANDER SY CO JR</v>
          </cell>
          <cell r="G518" t="str">
            <v>ALABANG-ZAPOTE, TALON I, LAS PINAS CITY</v>
          </cell>
          <cell r="H518" t="str">
            <v>LAS PIÑAS CITY</v>
          </cell>
          <cell r="I518" t="str">
            <v>PARAÑAQUE</v>
          </cell>
          <cell r="J518"/>
          <cell r="K518"/>
          <cell r="L518" t="str">
            <v>AVECO</v>
          </cell>
          <cell r="M518" t="str">
            <v>FCOMP</v>
          </cell>
          <cell r="N518" t="str">
            <v>Ronilo Gange Jr.</v>
          </cell>
          <cell r="O518">
            <v>75.790000000000006</v>
          </cell>
          <cell r="P518">
            <v>149.59</v>
          </cell>
          <cell r="Q518">
            <v>153</v>
          </cell>
          <cell r="R518" t="str">
            <v>NEW</v>
          </cell>
          <cell r="S518">
            <v>799778.14</v>
          </cell>
          <cell r="T518">
            <v>111130.79</v>
          </cell>
          <cell r="U518"/>
          <cell r="V518">
            <v>0</v>
          </cell>
          <cell r="W518">
            <v>45744</v>
          </cell>
          <cell r="X518">
            <v>45750.626388888886</v>
          </cell>
          <cell r="Y518">
            <v>45748</v>
          </cell>
          <cell r="Z518"/>
          <cell r="AA518">
            <v>45799</v>
          </cell>
          <cell r="AB518"/>
          <cell r="AC518">
            <v>55</v>
          </cell>
          <cell r="AD518">
            <v>48.37361111111386</v>
          </cell>
          <cell r="AE518">
            <v>-45799</v>
          </cell>
          <cell r="AF518">
            <v>45763.446043165466</v>
          </cell>
          <cell r="AG518">
            <v>45772.431654676257</v>
          </cell>
          <cell r="AH518">
            <v>45794</v>
          </cell>
          <cell r="AI518">
            <v>1.8377403846153846</v>
          </cell>
          <cell r="AJ518">
            <v>-763.31666666666672</v>
          </cell>
          <cell r="AK518">
            <v>26</v>
          </cell>
          <cell r="AL518">
            <v>32</v>
          </cell>
          <cell r="AM518">
            <v>22.446043165467625</v>
          </cell>
          <cell r="AN518">
            <v>28.431654676258994</v>
          </cell>
          <cell r="AO518">
            <v>19.446043165467625</v>
          </cell>
          <cell r="AP518">
            <v>60</v>
          </cell>
          <cell r="AQ518">
            <v>57</v>
          </cell>
          <cell r="AR518">
            <v>52</v>
          </cell>
          <cell r="AS518">
            <v>45859</v>
          </cell>
          <cell r="AT518">
            <v>85</v>
          </cell>
          <cell r="AU518"/>
          <cell r="AV518"/>
          <cell r="AW518"/>
          <cell r="AX518"/>
          <cell r="AY518"/>
          <cell r="AZ518"/>
          <cell r="BA518"/>
          <cell r="BB518"/>
          <cell r="BC518" t="str">
            <v>NO COC</v>
          </cell>
          <cell r="BD518"/>
          <cell r="BE518">
            <v>45814</v>
          </cell>
          <cell r="BF518" t="e">
            <v>#VALUE!</v>
          </cell>
          <cell r="BG518"/>
          <cell r="BH518"/>
          <cell r="BI518"/>
        </row>
        <row r="519">
          <cell r="E519" t="str">
            <v>X24124706560</v>
          </cell>
          <cell r="F519" t="str">
            <v>A2Z REAL ESTATE CORPORATION</v>
          </cell>
          <cell r="G519" t="str">
            <v>MADRIGAL, AYALA-ALABANG VILL, MUNTINLUPA</v>
          </cell>
          <cell r="H519" t="str">
            <v>MUNTINLUPA CITY</v>
          </cell>
          <cell r="I519" t="str">
            <v>PARAÑAQUE</v>
          </cell>
          <cell r="J519" t="str">
            <v>( POLE ERECTION &amp; POLE DRESSING ) ENERGIZATION 8-9-25</v>
          </cell>
          <cell r="K519"/>
          <cell r="L519" t="str">
            <v>AVECO</v>
          </cell>
          <cell r="M519" t="str">
            <v>SCHED</v>
          </cell>
          <cell r="N519" t="str">
            <v>Ronilo Gange Jr.</v>
          </cell>
          <cell r="O519">
            <v>80.705699999999993</v>
          </cell>
          <cell r="P519">
            <v>222.71</v>
          </cell>
          <cell r="Q519">
            <v>84.4</v>
          </cell>
          <cell r="R519" t="str">
            <v>MODIFICATION</v>
          </cell>
          <cell r="S519">
            <v>706651.19</v>
          </cell>
          <cell r="T519">
            <v>123699.74000000003</v>
          </cell>
          <cell r="U519"/>
          <cell r="V519">
            <v>0</v>
          </cell>
          <cell r="W519">
            <v>45747.61041666667</v>
          </cell>
          <cell r="X519">
            <v>45757.279861111114</v>
          </cell>
          <cell r="Y519">
            <v>45751</v>
          </cell>
          <cell r="Z519"/>
          <cell r="AA519"/>
          <cell r="AB519"/>
          <cell r="AC519">
            <v>-45747.61041666667</v>
          </cell>
          <cell r="AD519">
            <v>-45757.279861111114</v>
          </cell>
          <cell r="AE519">
            <v>0</v>
          </cell>
          <cell r="AF519">
            <v>45768.570148210296</v>
          </cell>
          <cell r="AG519">
            <v>45777.959409955263</v>
          </cell>
          <cell r="AH519">
            <v>45797.61041666667</v>
          </cell>
          <cell r="AI519">
            <v>-1432.015536151961</v>
          </cell>
          <cell r="AJ519">
            <v>0</v>
          </cell>
          <cell r="AK519">
            <v>28</v>
          </cell>
          <cell r="AL519">
            <v>34</v>
          </cell>
          <cell r="AM519">
            <v>23.959731543624162</v>
          </cell>
          <cell r="AN519">
            <v>30.348993288590602</v>
          </cell>
          <cell r="AO519">
            <v>20.959731543624162</v>
          </cell>
          <cell r="AP519">
            <v>60</v>
          </cell>
          <cell r="AQ519">
            <v>57</v>
          </cell>
          <cell r="AR519">
            <v>52</v>
          </cell>
          <cell r="AS519">
            <v>60</v>
          </cell>
          <cell r="AT519">
            <v>45884</v>
          </cell>
          <cell r="AU519"/>
          <cell r="AV519"/>
          <cell r="AW519"/>
          <cell r="AX519"/>
          <cell r="AY519"/>
          <cell r="AZ519"/>
          <cell r="BA519"/>
          <cell r="BB519"/>
          <cell r="BC519"/>
          <cell r="BD519"/>
          <cell r="BE519">
            <v>15</v>
          </cell>
          <cell r="BF519">
            <v>0</v>
          </cell>
          <cell r="BG519"/>
          <cell r="BH519"/>
          <cell r="BI519"/>
        </row>
        <row r="520">
          <cell r="E520" t="str">
            <v>X25010222514</v>
          </cell>
          <cell r="F520" t="str">
            <v>PHILIPPINE SEVEN CORPORATION</v>
          </cell>
          <cell r="G520" t="str">
            <v>MAHOGANY, VICTORIA HOMES-PEARL HTS SUBD, MUNTINLUPA</v>
          </cell>
          <cell r="H520" t="str">
            <v>MUNTINLUPA CITY</v>
          </cell>
          <cell r="I520" t="str">
            <v>PARAÑAQUE</v>
          </cell>
          <cell r="J520"/>
          <cell r="K520"/>
          <cell r="L520" t="str">
            <v>CHALLENGER</v>
          </cell>
          <cell r="M520" t="str">
            <v>FCOMP</v>
          </cell>
          <cell r="N520" t="str">
            <v>Isan Carlo Lazaro</v>
          </cell>
          <cell r="O520">
            <v>11.642799999999999</v>
          </cell>
          <cell r="P520">
            <v>24.54</v>
          </cell>
          <cell r="Q520">
            <v>38</v>
          </cell>
          <cell r="R520" t="str">
            <v>NEW</v>
          </cell>
          <cell r="S520">
            <v>216246.34</v>
          </cell>
          <cell r="T520">
            <v>21087.550000000003</v>
          </cell>
          <cell r="U520"/>
          <cell r="V520">
            <v>0</v>
          </cell>
          <cell r="W520">
            <v>45747.614583333336</v>
          </cell>
          <cell r="X520">
            <v>45757.27847222222</v>
          </cell>
          <cell r="Y520">
            <v>45751</v>
          </cell>
          <cell r="Z520"/>
          <cell r="AA520">
            <v>45761</v>
          </cell>
          <cell r="AB520"/>
          <cell r="AC520">
            <v>13.385416666664241</v>
          </cell>
          <cell r="AD520">
            <v>3.7215277777795563</v>
          </cell>
          <cell r="AE520">
            <v>-45761</v>
          </cell>
          <cell r="AF520">
            <v>45766.388776881722</v>
          </cell>
          <cell r="AG520">
            <v>45775.195228494624</v>
          </cell>
          <cell r="AH520">
            <v>45797.614583333336</v>
          </cell>
          <cell r="AI520">
            <v>0.46105324074065718</v>
          </cell>
          <cell r="AJ520">
            <v>-762.68333333333328</v>
          </cell>
          <cell r="AK520">
            <v>20</v>
          </cell>
          <cell r="AL520">
            <v>36</v>
          </cell>
          <cell r="AM520">
            <v>21.774193548387096</v>
          </cell>
          <cell r="AN520">
            <v>27.58064516129032</v>
          </cell>
          <cell r="AO520">
            <v>18.774193548387096</v>
          </cell>
          <cell r="AP520">
            <v>60</v>
          </cell>
          <cell r="AQ520">
            <v>57</v>
          </cell>
          <cell r="AR520">
            <v>52</v>
          </cell>
          <cell r="AS520">
            <v>45821</v>
          </cell>
          <cell r="AT520">
            <v>123</v>
          </cell>
          <cell r="AU520"/>
          <cell r="AV520"/>
          <cell r="AW520"/>
          <cell r="AX520"/>
          <cell r="AY520"/>
          <cell r="AZ520"/>
          <cell r="BA520"/>
          <cell r="BB520"/>
          <cell r="BC520" t="str">
            <v>MATERIAL BALANCING</v>
          </cell>
          <cell r="BD520"/>
          <cell r="BE520">
            <v>45776</v>
          </cell>
          <cell r="BF520">
            <v>10</v>
          </cell>
          <cell r="BG520">
            <v>45751</v>
          </cell>
          <cell r="BH520">
            <v>45786</v>
          </cell>
          <cell r="BI520"/>
        </row>
        <row r="521">
          <cell r="E521" t="str">
            <v>X25010234795</v>
          </cell>
          <cell r="F521" t="str">
            <v>HERLENE SANTOS TAN</v>
          </cell>
          <cell r="G521" t="str">
            <v>R.M.T. INDUSTRIAL COMPLEX, R.M.T. INDUSTRIAL COMPLEX, MUNTINLUPA</v>
          </cell>
          <cell r="H521" t="str">
            <v>MUNTINLUPA CITY</v>
          </cell>
          <cell r="I521" t="str">
            <v>PARAÑAQUE</v>
          </cell>
          <cell r="J521"/>
          <cell r="K521"/>
          <cell r="L521" t="str">
            <v>CHALLENGER</v>
          </cell>
          <cell r="M521" t="str">
            <v>FCOMP</v>
          </cell>
          <cell r="N521" t="str">
            <v>Isan Carlo Lazaro</v>
          </cell>
          <cell r="O521">
            <v>15.183300000000001</v>
          </cell>
          <cell r="P521">
            <v>20.75</v>
          </cell>
          <cell r="Q521">
            <v>8</v>
          </cell>
          <cell r="R521" t="str">
            <v>NEW</v>
          </cell>
          <cell r="S521">
            <v>165644.54999999999</v>
          </cell>
          <cell r="T521">
            <v>17825.95</v>
          </cell>
          <cell r="U521"/>
          <cell r="V521">
            <v>0</v>
          </cell>
          <cell r="W521">
            <v>45747.617361111108</v>
          </cell>
          <cell r="X521">
            <v>45757.280555555553</v>
          </cell>
          <cell r="Y521">
            <v>45751</v>
          </cell>
          <cell r="Z521"/>
          <cell r="AA521">
            <v>45783.35</v>
          </cell>
          <cell r="AB521"/>
          <cell r="AC521">
            <v>35.732638888890506</v>
          </cell>
          <cell r="AD521">
            <v>26.069444444445253</v>
          </cell>
          <cell r="AE521">
            <v>-45783.35</v>
          </cell>
          <cell r="AF521">
            <v>45766.391554659494</v>
          </cell>
          <cell r="AG521">
            <v>45775.198006272396</v>
          </cell>
          <cell r="AH521">
            <v>45797.617361111108</v>
          </cell>
          <cell r="AI521">
            <v>1.2307908950617841</v>
          </cell>
          <cell r="AJ521">
            <v>-763.05583333333334</v>
          </cell>
          <cell r="AK521">
            <v>20</v>
          </cell>
          <cell r="AL521">
            <v>36</v>
          </cell>
          <cell r="AM521">
            <v>21.774193548387096</v>
          </cell>
          <cell r="AN521">
            <v>27.58064516129032</v>
          </cell>
          <cell r="AO521">
            <v>18.774193548387096</v>
          </cell>
          <cell r="AP521">
            <v>60</v>
          </cell>
          <cell r="AQ521">
            <v>57</v>
          </cell>
          <cell r="AR521">
            <v>52</v>
          </cell>
          <cell r="AS521">
            <v>45843.35</v>
          </cell>
          <cell r="AT521">
            <v>100.65000000000146</v>
          </cell>
          <cell r="AU521"/>
          <cell r="AV521"/>
          <cell r="AW521"/>
          <cell r="AX521"/>
          <cell r="AY521"/>
          <cell r="AZ521"/>
          <cell r="BA521"/>
          <cell r="BB521"/>
          <cell r="BC521" t="str">
            <v>NO COC</v>
          </cell>
          <cell r="BD521"/>
          <cell r="BE521">
            <v>45798.35</v>
          </cell>
          <cell r="BF521" t="e">
            <v>#VALUE!</v>
          </cell>
          <cell r="BG521"/>
          <cell r="BH521"/>
          <cell r="BI521"/>
        </row>
        <row r="522">
          <cell r="E522" t="str">
            <v>X25010341987</v>
          </cell>
          <cell r="F522" t="str">
            <v>THE PLASTIC FLAMINGO PHILIPPINES INC.</v>
          </cell>
          <cell r="G522" t="str">
            <v>R.M.T. INDUSTRIAL COMPLEX, R.M.T. INDUSTRIAL COMPLEX, MUNTINLUPA</v>
          </cell>
          <cell r="H522" t="str">
            <v>MUNTINLUPA CITY</v>
          </cell>
          <cell r="I522" t="str">
            <v>PARAÑAQUE</v>
          </cell>
          <cell r="J522"/>
          <cell r="K522"/>
          <cell r="L522" t="str">
            <v>CHALLENGER</v>
          </cell>
          <cell r="M522" t="str">
            <v>FCOMP</v>
          </cell>
          <cell r="N522" t="str">
            <v>Isan Carlo Lazaro</v>
          </cell>
          <cell r="O522">
            <v>123.13660000000002</v>
          </cell>
          <cell r="P522">
            <v>255.47</v>
          </cell>
          <cell r="Q522">
            <v>695</v>
          </cell>
          <cell r="R522" t="str">
            <v>MODIFICATION</v>
          </cell>
          <cell r="S522">
            <v>2063465.67</v>
          </cell>
          <cell r="T522">
            <v>219675.44000000006</v>
          </cell>
          <cell r="U522"/>
          <cell r="V522">
            <v>0</v>
          </cell>
          <cell r="W522">
            <v>45747.619444444441</v>
          </cell>
          <cell r="X522">
            <v>45757.28125</v>
          </cell>
          <cell r="Y522">
            <v>45751</v>
          </cell>
          <cell r="Z522">
            <v>45784</v>
          </cell>
          <cell r="AA522">
            <v>45784.384027777778</v>
          </cell>
          <cell r="AB522"/>
          <cell r="AC522">
            <v>36.764583333337214</v>
          </cell>
          <cell r="AD522">
            <v>27.102777777778101</v>
          </cell>
          <cell r="AE522">
            <v>-45784.384027777778</v>
          </cell>
          <cell r="AF522">
            <v>45762.845859538778</v>
          </cell>
          <cell r="AG522">
            <v>45770.706236897269</v>
          </cell>
          <cell r="AH522">
            <v>45797.619444444441</v>
          </cell>
          <cell r="AI522">
            <v>1.5128283514494347</v>
          </cell>
          <cell r="AJ522">
            <v>-763.07306712962964</v>
          </cell>
          <cell r="AK522">
            <v>28</v>
          </cell>
          <cell r="AL522">
            <v>23</v>
          </cell>
          <cell r="AM522">
            <v>18.226415094339625</v>
          </cell>
          <cell r="AN522">
            <v>23.086792452830192</v>
          </cell>
          <cell r="AO522">
            <v>15.226415094339625</v>
          </cell>
          <cell r="AP522">
            <v>60</v>
          </cell>
          <cell r="AQ522">
            <v>57</v>
          </cell>
          <cell r="AR522">
            <v>52</v>
          </cell>
          <cell r="AS522">
            <v>45844.384027777778</v>
          </cell>
          <cell r="AT522">
            <v>99.615972222221899</v>
          </cell>
          <cell r="AU522" t="str">
            <v>With scheduled PAI</v>
          </cell>
          <cell r="AV522" t="str">
            <v>Y</v>
          </cell>
          <cell r="AW522"/>
          <cell r="AX522"/>
          <cell r="AY522"/>
          <cell r="AZ522">
            <v>45779</v>
          </cell>
          <cell r="BA522">
            <v>28</v>
          </cell>
          <cell r="BB522">
            <v>45807</v>
          </cell>
          <cell r="BC522" t="str">
            <v>FOR AUDIT</v>
          </cell>
          <cell r="BD522"/>
          <cell r="BE522">
            <v>45799.384027777778</v>
          </cell>
          <cell r="BF522">
            <v>45.615972222221899</v>
          </cell>
          <cell r="BG522">
            <v>45784</v>
          </cell>
          <cell r="BH522">
            <v>45845</v>
          </cell>
          <cell r="BI522"/>
        </row>
        <row r="523">
          <cell r="E523" t="str">
            <v>X24051959665</v>
          </cell>
          <cell r="F523" t="str">
            <v>PHINMA PROPERTY HOLDINGS CORPORATION</v>
          </cell>
          <cell r="G523" t="str">
            <v>VILLONGCO, VILLONGCO, MUNTINLUPA</v>
          </cell>
          <cell r="H523" t="str">
            <v>MUNTINLUPA CITY</v>
          </cell>
          <cell r="I523" t="str">
            <v>PARAÑAQUE</v>
          </cell>
          <cell r="J523"/>
          <cell r="K523"/>
          <cell r="L523" t="str">
            <v>CHALLENGER</v>
          </cell>
          <cell r="M523" t="str">
            <v>FCOMP</v>
          </cell>
          <cell r="N523" t="str">
            <v>Isan Carlo Lazaro</v>
          </cell>
          <cell r="O523">
            <v>85.413899999999998</v>
          </cell>
          <cell r="P523">
            <v>85.41</v>
          </cell>
          <cell r="Q523">
            <v>51</v>
          </cell>
          <cell r="R523" t="str">
            <v>NEW</v>
          </cell>
          <cell r="S523">
            <v>465236.61</v>
          </cell>
          <cell r="T523">
            <v>73415.59</v>
          </cell>
          <cell r="U523"/>
          <cell r="V523">
            <v>0</v>
          </cell>
          <cell r="W523">
            <v>45747.626388888886</v>
          </cell>
          <cell r="X523">
            <v>45757.281944444447</v>
          </cell>
          <cell r="Y523">
            <v>45751</v>
          </cell>
          <cell r="Z523">
            <v>45793</v>
          </cell>
          <cell r="AA523">
            <v>45797</v>
          </cell>
          <cell r="AB523"/>
          <cell r="AC523">
            <v>49.37361111111386</v>
          </cell>
          <cell r="AD523">
            <v>39.718055555553292</v>
          </cell>
          <cell r="AE523">
            <v>-45797</v>
          </cell>
          <cell r="AF523">
            <v>45766.926769117024</v>
          </cell>
          <cell r="AG523">
            <v>45775.87353717786</v>
          </cell>
          <cell r="AH523">
            <v>45797.626388888886</v>
          </cell>
          <cell r="AI523">
            <v>1.6605191460643152</v>
          </cell>
          <cell r="AJ523">
            <v>-763.2833333333333</v>
          </cell>
          <cell r="AK523">
            <v>23</v>
          </cell>
          <cell r="AL523">
            <v>34</v>
          </cell>
          <cell r="AM523">
            <v>22.300380228136884</v>
          </cell>
          <cell r="AN523">
            <v>28.247148288973385</v>
          </cell>
          <cell r="AO523">
            <v>19.300380228136884</v>
          </cell>
          <cell r="AP523">
            <v>60</v>
          </cell>
          <cell r="AQ523">
            <v>57</v>
          </cell>
          <cell r="AR523">
            <v>52</v>
          </cell>
          <cell r="AS523">
            <v>45857</v>
          </cell>
          <cell r="AT523">
            <v>87</v>
          </cell>
          <cell r="AU523"/>
          <cell r="AV523"/>
          <cell r="AW523"/>
          <cell r="AX523"/>
          <cell r="AY523"/>
          <cell r="AZ523"/>
          <cell r="BA523"/>
          <cell r="BB523"/>
          <cell r="BC523" t="str">
            <v>FOR AUDIT</v>
          </cell>
          <cell r="BD523"/>
          <cell r="BE523">
            <v>45812</v>
          </cell>
          <cell r="BF523">
            <v>33</v>
          </cell>
          <cell r="BG523">
            <v>45793</v>
          </cell>
          <cell r="BH523">
            <v>45845</v>
          </cell>
          <cell r="BI523"/>
        </row>
        <row r="524">
          <cell r="E524" t="str">
            <v>R23852881</v>
          </cell>
          <cell r="F524" t="str">
            <v>PALAGANAS, GRACE B, HMB</v>
          </cell>
          <cell r="G524" t="str">
            <v>APITONG, AYALA-ALABANG VILL, MUNTINLUPA</v>
          </cell>
          <cell r="H524" t="str">
            <v>MUNTINLUPA CITY</v>
          </cell>
          <cell r="I524" t="str">
            <v>PARAÑAQUE</v>
          </cell>
          <cell r="J524"/>
          <cell r="K524"/>
          <cell r="L524" t="str">
            <v>AVECO</v>
          </cell>
          <cell r="M524" t="str">
            <v>SCHED</v>
          </cell>
          <cell r="N524" t="str">
            <v>Ronilo Gange Jr.</v>
          </cell>
          <cell r="O524">
            <v>119.17990000000003</v>
          </cell>
          <cell r="P524">
            <v>287.3</v>
          </cell>
          <cell r="Q524" t="str">
            <v xml:space="preserve"> -   </v>
          </cell>
          <cell r="R524" t="str">
            <v>RELOC</v>
          </cell>
          <cell r="S524">
            <v>411270.88</v>
          </cell>
          <cell r="T524">
            <v>112337.44000000005</v>
          </cell>
          <cell r="U524"/>
          <cell r="V524">
            <v>0</v>
          </cell>
          <cell r="W524">
            <v>45747.681944444441</v>
          </cell>
          <cell r="X524">
            <v>45755.663194444445</v>
          </cell>
          <cell r="Y524">
            <v>45751</v>
          </cell>
          <cell r="Z524"/>
          <cell r="AA524"/>
          <cell r="AB524"/>
          <cell r="AC524">
            <v>-45747.681944444441</v>
          </cell>
          <cell r="AD524">
            <v>-45755.663194444445</v>
          </cell>
          <cell r="AE524">
            <v>0</v>
          </cell>
          <cell r="AF524">
            <v>45761.088194444441</v>
          </cell>
          <cell r="AG524">
            <v>45768.463194444441</v>
          </cell>
          <cell r="AH524">
            <v>45797.681944444441</v>
          </cell>
          <cell r="AI524">
            <v>-2091.322603174603</v>
          </cell>
          <cell r="AJ524">
            <v>0</v>
          </cell>
          <cell r="AK524">
            <v>28</v>
          </cell>
          <cell r="AL524">
            <v>20</v>
          </cell>
          <cell r="AM524">
            <v>16.406250000000004</v>
          </cell>
          <cell r="AN524">
            <v>20.781250000000004</v>
          </cell>
          <cell r="AO524">
            <v>13.406250000000004</v>
          </cell>
          <cell r="AP524">
            <v>60</v>
          </cell>
          <cell r="AQ524">
            <v>57</v>
          </cell>
          <cell r="AR524">
            <v>52</v>
          </cell>
          <cell r="AS524">
            <v>60</v>
          </cell>
          <cell r="AT524">
            <v>45884</v>
          </cell>
          <cell r="AU524"/>
          <cell r="AV524"/>
          <cell r="AW524"/>
          <cell r="AX524"/>
          <cell r="AY524"/>
          <cell r="AZ524"/>
          <cell r="BA524"/>
          <cell r="BB524"/>
          <cell r="BC524"/>
          <cell r="BD524"/>
          <cell r="BE524">
            <v>15</v>
          </cell>
          <cell r="BF524">
            <v>0</v>
          </cell>
          <cell r="BG524"/>
          <cell r="BH524"/>
          <cell r="BI524"/>
        </row>
        <row r="525">
          <cell r="E525" t="str">
            <v>X25020497025</v>
          </cell>
          <cell r="F525" t="str">
            <v>CITY GOVERNMENT OF PARANAQUE</v>
          </cell>
          <cell r="G525" t="str">
            <v>COL. E. DE LEON, STO. NINO, PARANAQUE</v>
          </cell>
          <cell r="H525" t="str">
            <v>PARAÑAQUE CITY</v>
          </cell>
          <cell r="I525" t="str">
            <v>PARAÑAQUE</v>
          </cell>
          <cell r="J525"/>
          <cell r="K525"/>
          <cell r="L525" t="str">
            <v>VJC</v>
          </cell>
          <cell r="M525" t="str">
            <v>FCOMP</v>
          </cell>
          <cell r="N525" t="str">
            <v>Jenneth Madrid</v>
          </cell>
          <cell r="O525">
            <v>55.882599999999996</v>
          </cell>
          <cell r="P525">
            <v>146.94</v>
          </cell>
          <cell r="Q525">
            <v>91</v>
          </cell>
          <cell r="R525" t="str">
            <v>NEW</v>
          </cell>
          <cell r="S525">
            <v>634279.82999999996</v>
          </cell>
          <cell r="T525">
            <v>72144.73</v>
          </cell>
          <cell r="U525"/>
          <cell r="V525">
            <v>0</v>
          </cell>
          <cell r="W525">
            <v>45748.053472222222</v>
          </cell>
          <cell r="X525">
            <v>45755.662499999999</v>
          </cell>
          <cell r="Y525">
            <v>45751</v>
          </cell>
          <cell r="Z525"/>
          <cell r="AA525">
            <v>45786</v>
          </cell>
          <cell r="AB525"/>
          <cell r="AC525">
            <v>37.946527777778101</v>
          </cell>
          <cell r="AD525">
            <v>30.337500000001455</v>
          </cell>
          <cell r="AE525">
            <v>-45786</v>
          </cell>
          <cell r="AF525">
            <v>45768.398542644754</v>
          </cell>
          <cell r="AG525">
            <v>45777.623894757431</v>
          </cell>
          <cell r="AH525">
            <v>45798.053472222222</v>
          </cell>
          <cell r="AI525">
            <v>1.2190965937657219</v>
          </cell>
          <cell r="AJ525">
            <v>-763.1</v>
          </cell>
          <cell r="AK525">
            <v>26</v>
          </cell>
          <cell r="AL525">
            <v>34</v>
          </cell>
          <cell r="AM525">
            <v>23.345070422535212</v>
          </cell>
          <cell r="AN525">
            <v>29.570422535211268</v>
          </cell>
          <cell r="AO525">
            <v>20.345070422535212</v>
          </cell>
          <cell r="AP525">
            <v>60</v>
          </cell>
          <cell r="AQ525">
            <v>57</v>
          </cell>
          <cell r="AR525">
            <v>52</v>
          </cell>
          <cell r="AS525">
            <v>45846</v>
          </cell>
          <cell r="AT525">
            <v>98</v>
          </cell>
          <cell r="AU525" t="str">
            <v>With scheduled PAI</v>
          </cell>
          <cell r="AV525" t="str">
            <v>Y</v>
          </cell>
          <cell r="AW525" t="str">
            <v>Y</v>
          </cell>
          <cell r="AX525"/>
          <cell r="AY525"/>
          <cell r="AZ525">
            <v>45773</v>
          </cell>
          <cell r="BA525">
            <v>10</v>
          </cell>
          <cell r="BB525">
            <v>45783</v>
          </cell>
          <cell r="BC525" t="str">
            <v>NO COC</v>
          </cell>
          <cell r="BD525"/>
          <cell r="BE525">
            <v>45801</v>
          </cell>
          <cell r="BF525" t="e">
            <v>#VALUE!</v>
          </cell>
          <cell r="BG525"/>
          <cell r="BH525"/>
          <cell r="BI525"/>
        </row>
        <row r="526">
          <cell r="E526" t="str">
            <v>X25030779813</v>
          </cell>
          <cell r="F526" t="str">
            <v>SUYOSA CORP,</v>
          </cell>
          <cell r="G526" t="str">
            <v>R.M.T. INDUSTRIAL COMPLEX, R.M.T. INDUSTRIAL COMPLEX, MUNTINLUPA</v>
          </cell>
          <cell r="H526" t="str">
            <v>MUNTINLUPA CITY</v>
          </cell>
          <cell r="I526" t="str">
            <v>PARAÑAQUE</v>
          </cell>
          <cell r="J526"/>
          <cell r="K526"/>
          <cell r="L526" t="str">
            <v>CHALLENGER</v>
          </cell>
          <cell r="M526" t="str">
            <v>FCOMP</v>
          </cell>
          <cell r="N526" t="str">
            <v>Isan Carlo Lazaro</v>
          </cell>
          <cell r="O526">
            <v>90.73</v>
          </cell>
          <cell r="P526">
            <v>92.27</v>
          </cell>
          <cell r="Q526" t="str">
            <v xml:space="preserve"> -   </v>
          </cell>
          <cell r="R526" t="str">
            <v>TERMINATION</v>
          </cell>
          <cell r="S526">
            <v>79917.759999999995</v>
          </cell>
          <cell r="T526">
            <v>79289.360000000015</v>
          </cell>
          <cell r="U526"/>
          <cell r="V526">
            <v>0</v>
          </cell>
          <cell r="W526">
            <v>45748.573611111111</v>
          </cell>
          <cell r="X526">
            <v>45757.339583333334</v>
          </cell>
          <cell r="Y526">
            <v>45751</v>
          </cell>
          <cell r="Z526"/>
          <cell r="AA526">
            <v>45783.349305555559</v>
          </cell>
          <cell r="AB526"/>
          <cell r="AC526">
            <v>34.775694444448163</v>
          </cell>
          <cell r="AD526">
            <v>26.009722222224809</v>
          </cell>
          <cell r="AE526">
            <v>-45783.349305555559</v>
          </cell>
          <cell r="AF526">
            <v>45761.184470839617</v>
          </cell>
          <cell r="AG526">
            <v>45768.347366767222</v>
          </cell>
          <cell r="AH526">
            <v>45798.573611111111</v>
          </cell>
          <cell r="AI526">
            <v>1.6707453200484879</v>
          </cell>
          <cell r="AJ526">
            <v>-763.05582175925929</v>
          </cell>
          <cell r="AK526">
            <v>23</v>
          </cell>
          <cell r="AL526">
            <v>20</v>
          </cell>
          <cell r="AM526">
            <v>15.610859728506789</v>
          </cell>
          <cell r="AN526">
            <v>19.773755656108598</v>
          </cell>
          <cell r="AO526">
            <v>12.610859728506789</v>
          </cell>
          <cell r="AP526">
            <v>60</v>
          </cell>
          <cell r="AQ526">
            <v>57</v>
          </cell>
          <cell r="AR526">
            <v>52</v>
          </cell>
          <cell r="AS526">
            <v>45843.349305555559</v>
          </cell>
          <cell r="AT526">
            <v>100.65069444444089</v>
          </cell>
          <cell r="AU526"/>
          <cell r="AV526"/>
          <cell r="AW526"/>
          <cell r="AX526"/>
          <cell r="AY526"/>
          <cell r="AZ526"/>
          <cell r="BA526"/>
          <cell r="BB526"/>
          <cell r="BC526" t="str">
            <v>NO COC</v>
          </cell>
          <cell r="BD526" t="str">
            <v>conj. X25010234795</v>
          </cell>
          <cell r="BE526">
            <v>45798.349305555559</v>
          </cell>
          <cell r="BF526" t="e">
            <v>#VALUE!</v>
          </cell>
          <cell r="BG526"/>
          <cell r="BH526"/>
          <cell r="BI526"/>
        </row>
        <row r="527">
          <cell r="E527" t="str">
            <v>X25020687800</v>
          </cell>
          <cell r="F527" t="str">
            <v>STEVE LAURENCE UY CHAN</v>
          </cell>
          <cell r="G527" t="str">
            <v>CAMBRIDGE, BF HOMES, PARANAQUE</v>
          </cell>
          <cell r="H527" t="str">
            <v>PARAÑAQUE CITY</v>
          </cell>
          <cell r="I527" t="str">
            <v>PARAÑAQUE</v>
          </cell>
          <cell r="J527"/>
          <cell r="K527"/>
          <cell r="L527" t="str">
            <v>VJC</v>
          </cell>
          <cell r="M527" t="str">
            <v>FCOMP</v>
          </cell>
          <cell r="N527" t="str">
            <v>Jenneth Madrid</v>
          </cell>
          <cell r="O527">
            <v>39.728499999999997</v>
          </cell>
          <cell r="P527">
            <v>114.07</v>
          </cell>
          <cell r="Q527">
            <v>80</v>
          </cell>
          <cell r="R527" t="str">
            <v>NEW</v>
          </cell>
          <cell r="S527">
            <v>391425.78</v>
          </cell>
          <cell r="T527">
            <v>44523.530000000006</v>
          </cell>
          <cell r="U527"/>
          <cell r="V527">
            <v>0</v>
          </cell>
          <cell r="W527">
            <v>45749.438888888886</v>
          </cell>
          <cell r="X527">
            <v>45757.345138888886</v>
          </cell>
          <cell r="Y527">
            <v>45751</v>
          </cell>
          <cell r="Z527"/>
          <cell r="AA527">
            <v>45794.419444444444</v>
          </cell>
          <cell r="AB527"/>
          <cell r="AC527">
            <v>44.980555555557657</v>
          </cell>
          <cell r="AD527">
            <v>37.074305555557657</v>
          </cell>
          <cell r="AE527">
            <v>-45794.419444444444</v>
          </cell>
          <cell r="AF527">
            <v>45769.783959311419</v>
          </cell>
          <cell r="AG527">
            <v>45779.009311424095</v>
          </cell>
          <cell r="AH527">
            <v>45799.438888888886</v>
          </cell>
          <cell r="AI527">
            <v>1.4450766716943861</v>
          </cell>
          <cell r="AJ527">
            <v>-763.24032407407401</v>
          </cell>
          <cell r="AK527">
            <v>26</v>
          </cell>
          <cell r="AL527">
            <v>34</v>
          </cell>
          <cell r="AM527">
            <v>23.345070422535212</v>
          </cell>
          <cell r="AN527">
            <v>29.570422535211268</v>
          </cell>
          <cell r="AO527">
            <v>20.345070422535212</v>
          </cell>
          <cell r="AP527">
            <v>60</v>
          </cell>
          <cell r="AQ527">
            <v>57</v>
          </cell>
          <cell r="AR527">
            <v>52</v>
          </cell>
          <cell r="AS527">
            <v>45854.419444444444</v>
          </cell>
          <cell r="AT527">
            <v>89.580555555556202</v>
          </cell>
          <cell r="AU527" t="str">
            <v>With scheduled PAI</v>
          </cell>
          <cell r="AV527" t="str">
            <v>Y</v>
          </cell>
          <cell r="AW527" t="str">
            <v>Y</v>
          </cell>
          <cell r="AX527"/>
          <cell r="AY527"/>
          <cell r="AZ527">
            <v>45785</v>
          </cell>
          <cell r="BA527">
            <v>7</v>
          </cell>
          <cell r="BB527">
            <v>45792</v>
          </cell>
          <cell r="BC527" t="str">
            <v>NO COC</v>
          </cell>
          <cell r="BD527"/>
          <cell r="BE527">
            <v>45809.419444444444</v>
          </cell>
          <cell r="BF527" t="e">
            <v>#VALUE!</v>
          </cell>
          <cell r="BG527"/>
          <cell r="BH527"/>
          <cell r="BI527"/>
        </row>
        <row r="528">
          <cell r="E528" t="str">
            <v>X25020551884</v>
          </cell>
          <cell r="F528" t="str">
            <v>VAS SOLUTIONS INC.</v>
          </cell>
          <cell r="G528" t="str">
            <v>PHASE 2 ACCESS ROAD, AMVEL COMMERCIAL COMPLEX, PARANAQUE</v>
          </cell>
          <cell r="H528" t="str">
            <v>PARAÑAQUE CITY</v>
          </cell>
          <cell r="I528" t="str">
            <v>PARAÑAQUE</v>
          </cell>
          <cell r="J528"/>
          <cell r="K528"/>
          <cell r="L528" t="str">
            <v>POWERHOUSE</v>
          </cell>
          <cell r="M528" t="str">
            <v>FCOMP</v>
          </cell>
          <cell r="N528" t="str">
            <v>Jenneth Madrid</v>
          </cell>
          <cell r="O528">
            <v>14.322799999999999</v>
          </cell>
          <cell r="P528">
            <v>32.799999999999997</v>
          </cell>
          <cell r="Q528">
            <v>42</v>
          </cell>
          <cell r="R528" t="str">
            <v>NEW</v>
          </cell>
          <cell r="S528">
            <v>364286.5</v>
          </cell>
          <cell r="T528">
            <v>28180.259999999995</v>
          </cell>
          <cell r="U528"/>
          <cell r="V528">
            <v>0</v>
          </cell>
          <cell r="W528">
            <v>45749.540972222225</v>
          </cell>
          <cell r="X528">
            <v>45755.659722222219</v>
          </cell>
          <cell r="Y528">
            <v>45751</v>
          </cell>
          <cell r="Z528"/>
          <cell r="AA528">
            <v>45789.377083333333</v>
          </cell>
          <cell r="AB528"/>
          <cell r="AC528">
            <v>39.836111111108039</v>
          </cell>
          <cell r="AD528">
            <v>33.71736111111386</v>
          </cell>
          <cell r="AE528">
            <v>-45789.377083333333</v>
          </cell>
          <cell r="AF528">
            <v>45768.315165770611</v>
          </cell>
          <cell r="AG528">
            <v>45777.121617383513</v>
          </cell>
          <cell r="AH528">
            <v>45799.540972222225</v>
          </cell>
          <cell r="AI528">
            <v>1.3721327160492769</v>
          </cell>
          <cell r="AJ528">
            <v>-763.15628472222227</v>
          </cell>
          <cell r="AK528">
            <v>20</v>
          </cell>
          <cell r="AL528">
            <v>36</v>
          </cell>
          <cell r="AM528">
            <v>21.774193548387096</v>
          </cell>
          <cell r="AN528">
            <v>27.58064516129032</v>
          </cell>
          <cell r="AO528">
            <v>18.774193548387096</v>
          </cell>
          <cell r="AP528">
            <v>60</v>
          </cell>
          <cell r="AQ528">
            <v>57</v>
          </cell>
          <cell r="AR528">
            <v>52</v>
          </cell>
          <cell r="AS528">
            <v>45849.377083333333</v>
          </cell>
          <cell r="AT528">
            <v>94.622916666667152</v>
          </cell>
          <cell r="AU528"/>
          <cell r="AV528"/>
          <cell r="AW528"/>
          <cell r="AX528"/>
          <cell r="AY528"/>
          <cell r="AZ528"/>
          <cell r="BA528"/>
          <cell r="BB528"/>
          <cell r="BC528" t="str">
            <v>NO COC</v>
          </cell>
          <cell r="BD528"/>
          <cell r="BE528">
            <v>45804.377083333333</v>
          </cell>
          <cell r="BF528" t="e">
            <v>#VALUE!</v>
          </cell>
          <cell r="BG528"/>
          <cell r="BH528"/>
          <cell r="BI528"/>
        </row>
        <row r="529">
          <cell r="E529" t="str">
            <v>X25030745130</v>
          </cell>
          <cell r="F529" t="str">
            <v>ENRIQUE FELIPE OLIVA GUSTILO</v>
          </cell>
          <cell r="G529" t="str">
            <v>GNG. ELSIE GACHES, BF HOMES, PARANAQUE</v>
          </cell>
          <cell r="H529" t="str">
            <v>PARAÑAQUE CITY</v>
          </cell>
          <cell r="I529" t="str">
            <v>PARAÑAQUE</v>
          </cell>
          <cell r="J529"/>
          <cell r="K529"/>
          <cell r="L529" t="str">
            <v>VJC</v>
          </cell>
          <cell r="M529" t="str">
            <v>FCOMP</v>
          </cell>
          <cell r="N529" t="str">
            <v>Jenneth Madrid</v>
          </cell>
          <cell r="O529">
            <v>82.04000000000002</v>
          </cell>
          <cell r="P529">
            <v>133.58000000000001</v>
          </cell>
          <cell r="Q529">
            <v>517</v>
          </cell>
          <cell r="R529" t="str">
            <v>NEW</v>
          </cell>
          <cell r="S529">
            <v>1246883.75</v>
          </cell>
          <cell r="T529">
            <v>114887.14</v>
          </cell>
          <cell r="U529"/>
          <cell r="V529">
            <v>0</v>
          </cell>
          <cell r="W529">
            <v>45749.542361111111</v>
          </cell>
          <cell r="X529">
            <v>45757.342361111114</v>
          </cell>
          <cell r="Y529">
            <v>45751</v>
          </cell>
          <cell r="Z529"/>
          <cell r="AA529">
            <v>45794.423611111109</v>
          </cell>
          <cell r="AB529"/>
          <cell r="AC529">
            <v>44.881249999998545</v>
          </cell>
          <cell r="AD529">
            <v>37.081249999995634</v>
          </cell>
          <cell r="AE529">
            <v>-45794.423611111109</v>
          </cell>
          <cell r="AF529">
            <v>45764.410887007529</v>
          </cell>
          <cell r="AG529">
            <v>45772.175827246567</v>
          </cell>
          <cell r="AH529">
            <v>45799.542361111111</v>
          </cell>
          <cell r="AI529">
            <v>1.8838116638795377</v>
          </cell>
          <cell r="AJ529">
            <v>-763.24039351851854</v>
          </cell>
          <cell r="AK529">
            <v>26</v>
          </cell>
          <cell r="AL529">
            <v>23</v>
          </cell>
          <cell r="AM529">
            <v>17.868525896414344</v>
          </cell>
          <cell r="AN529">
            <v>22.633466135458168</v>
          </cell>
          <cell r="AO529">
            <v>14.868525896414344</v>
          </cell>
          <cell r="AP529">
            <v>60</v>
          </cell>
          <cell r="AQ529">
            <v>57</v>
          </cell>
          <cell r="AR529">
            <v>52</v>
          </cell>
          <cell r="AS529">
            <v>45854.423611111109</v>
          </cell>
          <cell r="AT529">
            <v>89.576388888890506</v>
          </cell>
          <cell r="AU529" t="str">
            <v>With scheduled PAI</v>
          </cell>
          <cell r="AV529" t="str">
            <v>Y</v>
          </cell>
          <cell r="AW529" t="str">
            <v>Y</v>
          </cell>
          <cell r="AX529"/>
          <cell r="AY529"/>
          <cell r="AZ529">
            <v>45785</v>
          </cell>
          <cell r="BA529">
            <v>8</v>
          </cell>
          <cell r="BB529">
            <v>45793</v>
          </cell>
          <cell r="BC529" t="str">
            <v>FOR AUDIT</v>
          </cell>
          <cell r="BD529"/>
          <cell r="BE529">
            <v>45809.423611111109</v>
          </cell>
          <cell r="BF529">
            <v>28.576388888890506</v>
          </cell>
          <cell r="BG529">
            <v>45794</v>
          </cell>
          <cell r="BH529">
            <v>45838</v>
          </cell>
          <cell r="BI529"/>
        </row>
        <row r="530">
          <cell r="E530" t="str">
            <v>X25030745122</v>
          </cell>
          <cell r="F530" t="str">
            <v>ENRIQUE FELIPE OLIVA GUSTILO</v>
          </cell>
          <cell r="G530" t="str">
            <v>GNG. ELSIE GACHES, BF HOMES, PARANAQUE</v>
          </cell>
          <cell r="H530" t="str">
            <v>PARAÑAQUE CITY</v>
          </cell>
          <cell r="I530" t="str">
            <v>PARAÑAQUE</v>
          </cell>
          <cell r="J530"/>
          <cell r="K530"/>
          <cell r="L530" t="str">
            <v>VJC</v>
          </cell>
          <cell r="M530" t="str">
            <v>FCOMP</v>
          </cell>
          <cell r="N530" t="str">
            <v>Jenneth Madrid</v>
          </cell>
          <cell r="O530">
            <v>140.9845</v>
          </cell>
          <cell r="P530">
            <v>267.49</v>
          </cell>
          <cell r="Q530">
            <v>517</v>
          </cell>
          <cell r="R530" t="str">
            <v>NEW</v>
          </cell>
          <cell r="S530">
            <v>603710.93999999994</v>
          </cell>
          <cell r="T530">
            <v>195261.37000000005</v>
          </cell>
          <cell r="U530"/>
          <cell r="V530">
            <v>0</v>
          </cell>
          <cell r="W530">
            <v>45749.55</v>
          </cell>
          <cell r="X530">
            <v>45757.34097222222</v>
          </cell>
          <cell r="Y530">
            <v>45751</v>
          </cell>
          <cell r="Z530"/>
          <cell r="AA530">
            <v>45794.422222222223</v>
          </cell>
          <cell r="AB530"/>
          <cell r="AC530">
            <v>44.872222222220444</v>
          </cell>
          <cell r="AD530">
            <v>37.08125000000291</v>
          </cell>
          <cell r="AE530">
            <v>-45794.422222222223</v>
          </cell>
          <cell r="AF530">
            <v>45764.77641509434</v>
          </cell>
          <cell r="AG530">
            <v>45772.636792452831</v>
          </cell>
          <cell r="AH530">
            <v>45799.55</v>
          </cell>
          <cell r="AI530">
            <v>1.8464501380261518</v>
          </cell>
          <cell r="AJ530">
            <v>-763.24037037037044</v>
          </cell>
          <cell r="AK530">
            <v>28</v>
          </cell>
          <cell r="AL530">
            <v>23</v>
          </cell>
          <cell r="AM530">
            <v>18.226415094339625</v>
          </cell>
          <cell r="AN530">
            <v>23.086792452830192</v>
          </cell>
          <cell r="AO530">
            <v>15.226415094339625</v>
          </cell>
          <cell r="AP530">
            <v>60</v>
          </cell>
          <cell r="AQ530">
            <v>57</v>
          </cell>
          <cell r="AR530">
            <v>52</v>
          </cell>
          <cell r="AS530">
            <v>45854.422222222223</v>
          </cell>
          <cell r="AT530">
            <v>89.577777777776646</v>
          </cell>
          <cell r="AU530" t="str">
            <v>With scheduled PAI</v>
          </cell>
          <cell r="AV530" t="str">
            <v>Y</v>
          </cell>
          <cell r="AW530" t="str">
            <v>Y</v>
          </cell>
          <cell r="AX530"/>
          <cell r="AY530"/>
          <cell r="AZ530">
            <v>45785</v>
          </cell>
          <cell r="BA530">
            <v>8</v>
          </cell>
          <cell r="BB530">
            <v>45793</v>
          </cell>
          <cell r="BC530" t="str">
            <v>NO COC</v>
          </cell>
          <cell r="BD530" t="str">
            <v>conj. X25030745130</v>
          </cell>
          <cell r="BE530">
            <v>45809.422222222223</v>
          </cell>
          <cell r="BF530" t="e">
            <v>#VALUE!</v>
          </cell>
          <cell r="BG530"/>
          <cell r="BH530"/>
          <cell r="BI530"/>
        </row>
        <row r="531">
          <cell r="E531" t="str">
            <v>X24104306412</v>
          </cell>
          <cell r="F531" t="str">
            <v>DON ANTONIO ROXAS CHUA FOUNDATION. INC.</v>
          </cell>
          <cell r="G531" t="str">
            <v>A.R. CHUA, PACIFIC VILL, MUNTINLUPA</v>
          </cell>
          <cell r="H531" t="str">
            <v>MUNTINLUPA CITY</v>
          </cell>
          <cell r="I531" t="str">
            <v>PARAÑAQUE</v>
          </cell>
          <cell r="J531"/>
          <cell r="K531"/>
          <cell r="L531" t="str">
            <v>POWERHOUSE</v>
          </cell>
          <cell r="M531" t="str">
            <v>FCOMP</v>
          </cell>
          <cell r="N531" t="str">
            <v>Jenneth Madrid</v>
          </cell>
          <cell r="O531">
            <v>43.490200000000002</v>
          </cell>
          <cell r="P531">
            <v>71.34</v>
          </cell>
          <cell r="Q531">
            <v>32</v>
          </cell>
          <cell r="R531" t="str">
            <v>NEW</v>
          </cell>
          <cell r="S531">
            <v>320989.74</v>
          </cell>
          <cell r="T531">
            <v>61295.490000000005</v>
          </cell>
          <cell r="U531"/>
          <cell r="V531">
            <v>0</v>
          </cell>
          <cell r="W531">
            <v>45749.597916666666</v>
          </cell>
          <cell r="X531">
            <v>45757.34375</v>
          </cell>
          <cell r="Y531">
            <v>45751</v>
          </cell>
          <cell r="Z531"/>
          <cell r="AA531">
            <v>45822.443749999999</v>
          </cell>
          <cell r="AB531"/>
          <cell r="AC531">
            <v>72.845833333332848</v>
          </cell>
          <cell r="AD531">
            <v>65.099999999998545</v>
          </cell>
          <cell r="AE531">
            <v>-45822.443749999999</v>
          </cell>
          <cell r="AF531">
            <v>45769.683418525405</v>
          </cell>
          <cell r="AG531">
            <v>45778.839552354395</v>
          </cell>
          <cell r="AH531">
            <v>45799.597916666666</v>
          </cell>
          <cell r="AI531">
            <v>2.3666098027375044</v>
          </cell>
          <cell r="AJ531">
            <v>-763.70739583333329</v>
          </cell>
          <cell r="AK531">
            <v>23</v>
          </cell>
          <cell r="AL531">
            <v>36</v>
          </cell>
          <cell r="AM531">
            <v>23.085501858736059</v>
          </cell>
          <cell r="AN531">
            <v>29.241635687732341</v>
          </cell>
          <cell r="AO531">
            <v>20.085501858736059</v>
          </cell>
          <cell r="AP531">
            <v>60</v>
          </cell>
          <cell r="AQ531">
            <v>57</v>
          </cell>
          <cell r="AR531">
            <v>52</v>
          </cell>
          <cell r="AS531">
            <v>45882.443749999999</v>
          </cell>
          <cell r="AT531">
            <v>61.556250000001455</v>
          </cell>
          <cell r="AU531"/>
          <cell r="AV531"/>
          <cell r="AW531"/>
          <cell r="AX531"/>
          <cell r="AY531"/>
          <cell r="AZ531"/>
          <cell r="BA531"/>
          <cell r="BB531"/>
          <cell r="BC531" t="str">
            <v>NO COC</v>
          </cell>
          <cell r="BD531"/>
          <cell r="BE531">
            <v>45837.443749999999</v>
          </cell>
          <cell r="BF531" t="e">
            <v>#VALUE!</v>
          </cell>
          <cell r="BG531"/>
          <cell r="BH531"/>
          <cell r="BI531"/>
        </row>
        <row r="532">
          <cell r="E532" t="str">
            <v>X24072739034</v>
          </cell>
          <cell r="F532" t="str">
            <v>DITO TELECOMMUNITY CORPORATION</v>
          </cell>
          <cell r="G532" t="str">
            <v>NARRA, AYALA-ALABANG VILL, MUNTINLUPA</v>
          </cell>
          <cell r="H532" t="str">
            <v>MUNTINLUPA CITY</v>
          </cell>
          <cell r="I532" t="str">
            <v>PARAÑAQUE</v>
          </cell>
          <cell r="J532"/>
          <cell r="K532"/>
          <cell r="L532" t="str">
            <v>AVECO</v>
          </cell>
          <cell r="M532" t="str">
            <v>FCOMP</v>
          </cell>
          <cell r="N532" t="str">
            <v>Ronilo Gange Jr.</v>
          </cell>
          <cell r="O532">
            <v>13.0428</v>
          </cell>
          <cell r="P532">
            <v>24.19</v>
          </cell>
          <cell r="Q532">
            <v>31</v>
          </cell>
          <cell r="R532" t="str">
            <v>NEW</v>
          </cell>
          <cell r="S532">
            <v>211117.13</v>
          </cell>
          <cell r="T532">
            <v>20380.93</v>
          </cell>
          <cell r="U532"/>
          <cell r="V532">
            <v>0</v>
          </cell>
          <cell r="W532">
            <v>45749.683333333334</v>
          </cell>
          <cell r="X532">
            <v>45757.343055555553</v>
          </cell>
          <cell r="Y532">
            <v>45751</v>
          </cell>
          <cell r="Z532"/>
          <cell r="AA532">
            <v>45777</v>
          </cell>
          <cell r="AB532"/>
          <cell r="AC532">
            <v>27.316666666665697</v>
          </cell>
          <cell r="AD532">
            <v>19.656944444446708</v>
          </cell>
          <cell r="AE532">
            <v>-45777</v>
          </cell>
          <cell r="AF532">
            <v>45768.457526881721</v>
          </cell>
          <cell r="AG532">
            <v>45777.263978494622</v>
          </cell>
          <cell r="AH532">
            <v>45799.683333333334</v>
          </cell>
          <cell r="AI532">
            <v>0.940907407407374</v>
          </cell>
          <cell r="AJ532">
            <v>-762.95</v>
          </cell>
          <cell r="AK532">
            <v>20</v>
          </cell>
          <cell r="AL532">
            <v>36</v>
          </cell>
          <cell r="AM532">
            <v>21.774193548387096</v>
          </cell>
          <cell r="AN532">
            <v>27.58064516129032</v>
          </cell>
          <cell r="AO532">
            <v>18.774193548387096</v>
          </cell>
          <cell r="AP532">
            <v>60</v>
          </cell>
          <cell r="AQ532">
            <v>57</v>
          </cell>
          <cell r="AR532">
            <v>52</v>
          </cell>
          <cell r="AS532">
            <v>45837</v>
          </cell>
          <cell r="AT532">
            <v>107</v>
          </cell>
          <cell r="AU532"/>
          <cell r="AV532"/>
          <cell r="AW532"/>
          <cell r="AX532"/>
          <cell r="AY532"/>
          <cell r="AZ532"/>
          <cell r="BA532"/>
          <cell r="BB532"/>
          <cell r="BC532" t="str">
            <v>NO COC</v>
          </cell>
          <cell r="BD532"/>
          <cell r="BE532">
            <v>45792</v>
          </cell>
          <cell r="BF532" t="e">
            <v>#VALUE!</v>
          </cell>
          <cell r="BG532"/>
          <cell r="BH532"/>
          <cell r="BI532"/>
        </row>
        <row r="533">
          <cell r="E533" t="str">
            <v>X25031001944</v>
          </cell>
          <cell r="F533" t="str">
            <v>CROWN-PHILS,</v>
          </cell>
          <cell r="G533" t="str">
            <v>GEN. EMILIO AGUINALDO, PANAPAAN VII, BACOOR</v>
          </cell>
          <cell r="H533" t="str">
            <v>BACOOR CITY</v>
          </cell>
          <cell r="I533" t="str">
            <v>DASMA</v>
          </cell>
          <cell r="J533"/>
          <cell r="K533"/>
          <cell r="L533" t="str">
            <v>AVECO</v>
          </cell>
          <cell r="M533" t="str">
            <v>FCOMP</v>
          </cell>
          <cell r="N533" t="str">
            <v>Ronilo Gange Jr.</v>
          </cell>
          <cell r="O533">
            <v>15.92</v>
          </cell>
          <cell r="P533">
            <v>18.3</v>
          </cell>
          <cell r="Q533" t="str">
            <v xml:space="preserve"> -   </v>
          </cell>
          <cell r="R533" t="str">
            <v>TERMINATION</v>
          </cell>
          <cell r="S533">
            <v>22049.65</v>
          </cell>
          <cell r="T533">
            <v>15732.429999999997</v>
          </cell>
          <cell r="U533"/>
          <cell r="V533">
            <v>0</v>
          </cell>
          <cell r="W533">
            <v>45749.74722222222</v>
          </cell>
          <cell r="X533">
            <v>45757.344444444447</v>
          </cell>
          <cell r="Y533">
            <v>45751</v>
          </cell>
          <cell r="Z533"/>
          <cell r="AA533">
            <v>45779</v>
          </cell>
          <cell r="AB533"/>
          <cell r="AC533">
            <v>29.252777777779556</v>
          </cell>
          <cell r="AD533">
            <v>21.655555555553292</v>
          </cell>
          <cell r="AE533">
            <v>-45779</v>
          </cell>
          <cell r="AF533">
            <v>45761.74722222222</v>
          </cell>
          <cell r="AG533">
            <v>45768.74722222222</v>
          </cell>
          <cell r="AH533">
            <v>45799.74722222222</v>
          </cell>
          <cell r="AI533">
            <v>1.4626388888889779</v>
          </cell>
          <cell r="AJ533">
            <v>-762.98333333333335</v>
          </cell>
          <cell r="AK533">
            <v>20</v>
          </cell>
          <cell r="AL533">
            <v>20</v>
          </cell>
          <cell r="AM533">
            <v>15.000000000000002</v>
          </cell>
          <cell r="AN533">
            <v>19</v>
          </cell>
          <cell r="AO533">
            <v>12.000000000000002</v>
          </cell>
          <cell r="AP533">
            <v>60</v>
          </cell>
          <cell r="AQ533">
            <v>57</v>
          </cell>
          <cell r="AR533">
            <v>52</v>
          </cell>
          <cell r="AS533">
            <v>45839</v>
          </cell>
          <cell r="AT533">
            <v>105</v>
          </cell>
          <cell r="AU533"/>
          <cell r="AV533"/>
          <cell r="AW533"/>
          <cell r="AX533"/>
          <cell r="AY533"/>
          <cell r="AZ533"/>
          <cell r="BA533"/>
          <cell r="BB533"/>
          <cell r="BC533" t="str">
            <v>NO COC</v>
          </cell>
          <cell r="BD533"/>
          <cell r="BE533">
            <v>45794</v>
          </cell>
          <cell r="BF533" t="e">
            <v>#VALUE!</v>
          </cell>
          <cell r="BG533"/>
          <cell r="BH533"/>
          <cell r="BI533"/>
        </row>
        <row r="534">
          <cell r="E534" t="str">
            <v>X25030817116</v>
          </cell>
          <cell r="F534" t="str">
            <v>LLOYD ELGENE ASUNCION APOSTOL</v>
          </cell>
          <cell r="G534" t="str">
            <v>LINDENWOOD RESIDENCES, MUNTINLUPA</v>
          </cell>
          <cell r="H534" t="str">
            <v>MUNTINLUPA CITY</v>
          </cell>
          <cell r="I534" t="str">
            <v>PARAÑAQUE</v>
          </cell>
          <cell r="J534"/>
          <cell r="K534"/>
          <cell r="L534" t="str">
            <v>CHALLENGER</v>
          </cell>
          <cell r="M534" t="str">
            <v>FCOMP</v>
          </cell>
          <cell r="N534" t="str">
            <v>Isan Carlo Lazaro</v>
          </cell>
          <cell r="O534">
            <v>15.482799999999999</v>
          </cell>
          <cell r="P534">
            <v>35.4</v>
          </cell>
          <cell r="Q534">
            <v>84</v>
          </cell>
          <cell r="R534" t="str">
            <v>MODIFICATION</v>
          </cell>
          <cell r="S534">
            <v>274127.23</v>
          </cell>
          <cell r="T534">
            <v>30442.880000000005</v>
          </cell>
          <cell r="U534"/>
          <cell r="V534">
            <v>0</v>
          </cell>
          <cell r="W534">
            <v>45750.401388888888</v>
          </cell>
          <cell r="X534">
            <v>45761.627083333333</v>
          </cell>
          <cell r="Y534">
            <v>45757</v>
          </cell>
          <cell r="Z534"/>
          <cell r="AA534">
            <v>45761</v>
          </cell>
          <cell r="AB534"/>
          <cell r="AC534">
            <v>10.598611111112405</v>
          </cell>
          <cell r="AD534">
            <v>-0.62708333333284827</v>
          </cell>
          <cell r="AE534">
            <v>-45761</v>
          </cell>
          <cell r="AF534">
            <v>45768.475769054174</v>
          </cell>
          <cell r="AG534">
            <v>45777.095603764923</v>
          </cell>
          <cell r="AH534">
            <v>45800.401388888888</v>
          </cell>
          <cell r="AI534">
            <v>0.37718586601311788</v>
          </cell>
          <cell r="AJ534">
            <v>-762.68333333333328</v>
          </cell>
          <cell r="AK534">
            <v>20</v>
          </cell>
          <cell r="AL534">
            <v>34</v>
          </cell>
          <cell r="AM534">
            <v>21.074380165289259</v>
          </cell>
          <cell r="AN534">
            <v>26.694214876033058</v>
          </cell>
          <cell r="AO534">
            <v>18.074380165289259</v>
          </cell>
          <cell r="AP534">
            <v>60</v>
          </cell>
          <cell r="AQ534">
            <v>57</v>
          </cell>
          <cell r="AR534">
            <v>52</v>
          </cell>
          <cell r="AS534">
            <v>45821</v>
          </cell>
          <cell r="AT534">
            <v>123</v>
          </cell>
          <cell r="AU534"/>
          <cell r="AV534"/>
          <cell r="AW534"/>
          <cell r="AX534"/>
          <cell r="AY534"/>
          <cell r="AZ534"/>
          <cell r="BA534"/>
          <cell r="BB534"/>
          <cell r="BC534" t="str">
            <v>FOR AUDIT</v>
          </cell>
          <cell r="BD534"/>
          <cell r="BE534">
            <v>45776</v>
          </cell>
          <cell r="BF534">
            <v>7</v>
          </cell>
          <cell r="BG534">
            <v>45761</v>
          </cell>
          <cell r="BH534">
            <v>45783</v>
          </cell>
          <cell r="BI534"/>
        </row>
        <row r="535">
          <cell r="E535" t="str">
            <v>X24103952853</v>
          </cell>
          <cell r="F535" t="str">
            <v>ANITA JALANDONI FERRER</v>
          </cell>
          <cell r="G535" t="str">
            <v>BLOCK 19, CUEVASVILLE SUBD., BACOOR</v>
          </cell>
          <cell r="H535" t="str">
            <v>BACOOR CITY</v>
          </cell>
          <cell r="I535" t="str">
            <v>DASMA</v>
          </cell>
          <cell r="J535"/>
          <cell r="K535"/>
          <cell r="L535" t="str">
            <v>AVECO</v>
          </cell>
          <cell r="M535" t="str">
            <v>SCHED</v>
          </cell>
          <cell r="N535" t="str">
            <v>Ronilo Gange Jr.</v>
          </cell>
          <cell r="O535">
            <v>40.018699999999988</v>
          </cell>
          <cell r="P535">
            <v>200.9</v>
          </cell>
          <cell r="Q535">
            <v>5</v>
          </cell>
          <cell r="R535" t="str">
            <v>NEW</v>
          </cell>
          <cell r="S535">
            <v>254891.8</v>
          </cell>
          <cell r="T535">
            <v>40502.959999999999</v>
          </cell>
          <cell r="U535"/>
          <cell r="V535">
            <v>0</v>
          </cell>
          <cell r="W535">
            <v>45750.661111111112</v>
          </cell>
          <cell r="X535">
            <v>45761.268055555556</v>
          </cell>
          <cell r="Y535">
            <v>45757</v>
          </cell>
          <cell r="Z535"/>
          <cell r="AA535"/>
          <cell r="AB535"/>
          <cell r="AC535">
            <v>-45750.661111111112</v>
          </cell>
          <cell r="AD535">
            <v>-45761.268055555556</v>
          </cell>
          <cell r="AE535">
            <v>0</v>
          </cell>
          <cell r="AF535">
            <v>45771.868007662837</v>
          </cell>
          <cell r="AG535">
            <v>45781.32318007663</v>
          </cell>
          <cell r="AH535">
            <v>45800.661111111112</v>
          </cell>
          <cell r="AI535">
            <v>-1417.4884318613485</v>
          </cell>
          <cell r="AJ535">
            <v>0</v>
          </cell>
          <cell r="AK535">
            <v>26</v>
          </cell>
          <cell r="AL535">
            <v>36</v>
          </cell>
          <cell r="AM535">
            <v>24.206896551724139</v>
          </cell>
          <cell r="AN535">
            <v>30.662068965517239</v>
          </cell>
          <cell r="AO535">
            <v>21.206896551724139</v>
          </cell>
          <cell r="AP535">
            <v>60</v>
          </cell>
          <cell r="AQ535">
            <v>57</v>
          </cell>
          <cell r="AR535">
            <v>52</v>
          </cell>
          <cell r="AS535">
            <v>60</v>
          </cell>
          <cell r="AT535">
            <v>45884</v>
          </cell>
          <cell r="AU535"/>
          <cell r="AV535"/>
          <cell r="AW535"/>
          <cell r="AX535"/>
          <cell r="AY535"/>
          <cell r="AZ535"/>
          <cell r="BA535"/>
          <cell r="BB535"/>
          <cell r="BC535"/>
          <cell r="BD535"/>
          <cell r="BE535">
            <v>15</v>
          </cell>
          <cell r="BF535">
            <v>0</v>
          </cell>
          <cell r="BG535"/>
          <cell r="BH535"/>
          <cell r="BI535"/>
        </row>
        <row r="536">
          <cell r="E536" t="str">
            <v>X24083326772</v>
          </cell>
          <cell r="F536" t="str">
            <v>JONALYN PICAHE</v>
          </cell>
          <cell r="G536" t="str">
            <v>CATTLEYA, SOUTH GREENPARK SUBD, PARANAQUE</v>
          </cell>
          <cell r="H536" t="str">
            <v>PARAÑAQUE CITY</v>
          </cell>
          <cell r="I536" t="str">
            <v>PARAÑAQUE</v>
          </cell>
          <cell r="J536"/>
          <cell r="K536"/>
          <cell r="L536" t="str">
            <v>VJC</v>
          </cell>
          <cell r="M536" t="str">
            <v>SCHED</v>
          </cell>
          <cell r="N536" t="str">
            <v>Jenneth Madrid</v>
          </cell>
          <cell r="O536">
            <v>35.189500000000002</v>
          </cell>
          <cell r="P536">
            <v>116.03</v>
          </cell>
          <cell r="Q536">
            <v>40</v>
          </cell>
          <cell r="R536" t="str">
            <v>MODIFICATION</v>
          </cell>
          <cell r="S536">
            <v>285332.49</v>
          </cell>
          <cell r="T536">
            <v>32433.239999999998</v>
          </cell>
          <cell r="U536"/>
          <cell r="V536">
            <v>0</v>
          </cell>
          <cell r="W536">
            <v>45750.977083333331</v>
          </cell>
          <cell r="X536">
            <v>45761.629861111112</v>
          </cell>
          <cell r="Y536">
            <v>45757</v>
          </cell>
          <cell r="Z536"/>
          <cell r="AA536"/>
          <cell r="AB536"/>
          <cell r="AC536">
            <v>-45750.977083333331</v>
          </cell>
          <cell r="AD536">
            <v>-45761.629861111112</v>
          </cell>
          <cell r="AE536">
            <v>0</v>
          </cell>
          <cell r="AF536">
            <v>45772.183979885056</v>
          </cell>
          <cell r="AG536">
            <v>45781.639152298849</v>
          </cell>
          <cell r="AH536">
            <v>45800.977083333331</v>
          </cell>
          <cell r="AI536">
            <v>-1417.4982215990026</v>
          </cell>
          <cell r="AJ536">
            <v>0</v>
          </cell>
          <cell r="AK536">
            <v>26</v>
          </cell>
          <cell r="AL536">
            <v>36</v>
          </cell>
          <cell r="AM536">
            <v>24.206896551724139</v>
          </cell>
          <cell r="AN536">
            <v>30.662068965517239</v>
          </cell>
          <cell r="AO536">
            <v>21.206896551724139</v>
          </cell>
          <cell r="AP536">
            <v>60</v>
          </cell>
          <cell r="AQ536">
            <v>57</v>
          </cell>
          <cell r="AR536">
            <v>52</v>
          </cell>
          <cell r="AS536">
            <v>60</v>
          </cell>
          <cell r="AT536">
            <v>45884</v>
          </cell>
          <cell r="AU536" t="str">
            <v>Third party concern (Other than the applicant)</v>
          </cell>
          <cell r="AV536" t="str">
            <v>Y</v>
          </cell>
          <cell r="AW536" t="str">
            <v>Y</v>
          </cell>
          <cell r="AX536"/>
          <cell r="AY536"/>
          <cell r="AZ536">
            <v>45817</v>
          </cell>
          <cell r="BA536">
            <v>31</v>
          </cell>
          <cell r="BB536">
            <v>45848</v>
          </cell>
          <cell r="BC536"/>
          <cell r="BD536"/>
          <cell r="BE536">
            <v>15</v>
          </cell>
          <cell r="BF536">
            <v>0</v>
          </cell>
          <cell r="BG536"/>
          <cell r="BH536"/>
          <cell r="BI536"/>
        </row>
        <row r="537">
          <cell r="E537" t="str">
            <v>X25030992057</v>
          </cell>
          <cell r="F537" t="str">
            <v>ANTONITA MOYNIHAN DAYRIT</v>
          </cell>
          <cell r="G537" t="str">
            <v>YELLOW STONE, SOUTH GREEN PARK SUBD, PARANAQUE</v>
          </cell>
          <cell r="H537" t="str">
            <v>PARAÑAQUE CITY</v>
          </cell>
          <cell r="I537" t="str">
            <v>PARAÑAQUE</v>
          </cell>
          <cell r="J537"/>
          <cell r="K537"/>
          <cell r="L537" t="str">
            <v>VJC</v>
          </cell>
          <cell r="M537" t="str">
            <v>FCOMP</v>
          </cell>
          <cell r="N537" t="str">
            <v>Jenneth Madrid</v>
          </cell>
          <cell r="O537">
            <v>160.57790000000003</v>
          </cell>
          <cell r="P537">
            <v>440.47</v>
          </cell>
          <cell r="Q537">
            <v>85</v>
          </cell>
          <cell r="R537" t="str">
            <v>NEW</v>
          </cell>
          <cell r="S537">
            <v>873159.92</v>
          </cell>
          <cell r="T537">
            <v>175896.21</v>
          </cell>
          <cell r="U537"/>
          <cell r="V537">
            <v>0</v>
          </cell>
          <cell r="W537">
            <v>45750.978472222225</v>
          </cell>
          <cell r="X537">
            <v>45755.73333333333</v>
          </cell>
          <cell r="Y537">
            <v>45757</v>
          </cell>
          <cell r="Z537"/>
          <cell r="AA537">
            <v>45777</v>
          </cell>
          <cell r="AB537"/>
          <cell r="AC537">
            <v>26.021527777775191</v>
          </cell>
          <cell r="AD537">
            <v>21.266666666670062</v>
          </cell>
          <cell r="AE537">
            <v>-45777</v>
          </cell>
          <cell r="AF537">
            <v>45773.009147068849</v>
          </cell>
          <cell r="AG537">
            <v>45782.68399369462</v>
          </cell>
          <cell r="AH537">
            <v>45800.978472222225</v>
          </cell>
          <cell r="AI537">
            <v>0.7796891595178963</v>
          </cell>
          <cell r="AJ537">
            <v>-762.95</v>
          </cell>
          <cell r="AK537">
            <v>32</v>
          </cell>
          <cell r="AL537">
            <v>34</v>
          </cell>
          <cell r="AM537">
            <v>25.030674846625768</v>
          </cell>
          <cell r="AN537">
            <v>31.70552147239264</v>
          </cell>
          <cell r="AO537">
            <v>22.030674846625768</v>
          </cell>
          <cell r="AP537">
            <v>60</v>
          </cell>
          <cell r="AQ537">
            <v>57</v>
          </cell>
          <cell r="AR537">
            <v>52</v>
          </cell>
          <cell r="AS537">
            <v>45837</v>
          </cell>
          <cell r="AT537">
            <v>107</v>
          </cell>
          <cell r="AU537" t="str">
            <v>Third party concern (Other than the applicant)</v>
          </cell>
          <cell r="AV537" t="str">
            <v>Y</v>
          </cell>
          <cell r="AW537" t="str">
            <v>Y</v>
          </cell>
          <cell r="AX537"/>
          <cell r="AY537"/>
          <cell r="AZ537">
            <v>45761</v>
          </cell>
          <cell r="BA537">
            <v>9</v>
          </cell>
          <cell r="BB537">
            <v>45770</v>
          </cell>
          <cell r="BC537" t="str">
            <v>NO COC</v>
          </cell>
          <cell r="BD537"/>
          <cell r="BE537">
            <v>45792</v>
          </cell>
          <cell r="BF537" t="e">
            <v>#VALUE!</v>
          </cell>
          <cell r="BG537"/>
          <cell r="BH537"/>
          <cell r="BI537"/>
        </row>
        <row r="538">
          <cell r="E538" t="str">
            <v>X24114461949</v>
          </cell>
          <cell r="F538" t="str">
            <v>DITO TELECOMMUNITY CORPORATION</v>
          </cell>
          <cell r="G538" t="str">
            <v>BLOCK 1, AGUAHAN VILLAGE, TAGUIG CITY</v>
          </cell>
          <cell r="H538" t="str">
            <v>TAGUIG CITY</v>
          </cell>
          <cell r="I538" t="str">
            <v>PARAÑAQUE</v>
          </cell>
          <cell r="J538"/>
          <cell r="K538"/>
          <cell r="L538" t="str">
            <v>ECOM</v>
          </cell>
          <cell r="M538" t="str">
            <v>SCHED</v>
          </cell>
          <cell r="N538" t="str">
            <v>Ronilo Gange Jr.</v>
          </cell>
          <cell r="O538">
            <v>235.39200000000002</v>
          </cell>
          <cell r="P538">
            <v>2034.6</v>
          </cell>
          <cell r="Q538">
            <v>31</v>
          </cell>
          <cell r="R538" t="str">
            <v>NEW</v>
          </cell>
          <cell r="S538">
            <v>1960706.97</v>
          </cell>
          <cell r="T538">
            <v>921156.77999999968</v>
          </cell>
          <cell r="U538"/>
          <cell r="V538">
            <v>0</v>
          </cell>
          <cell r="W538">
            <v>45751.349305555559</v>
          </cell>
          <cell r="X538">
            <v>45761.633333333331</v>
          </cell>
          <cell r="Y538">
            <v>45757</v>
          </cell>
          <cell r="Z538"/>
          <cell r="AA538"/>
          <cell r="AB538"/>
          <cell r="AC538">
            <v>-45751.349305555559</v>
          </cell>
          <cell r="AD538">
            <v>-45761.633333333331</v>
          </cell>
          <cell r="AE538">
            <v>0</v>
          </cell>
          <cell r="AF538">
            <v>45777.825288088308</v>
          </cell>
          <cell r="AG538">
            <v>45788.685550097041</v>
          </cell>
          <cell r="AH538">
            <v>45801.349305555559</v>
          </cell>
          <cell r="AI538">
            <v>-1164.1176656635803</v>
          </cell>
          <cell r="AJ538">
            <v>0</v>
          </cell>
          <cell r="AK538">
            <v>50</v>
          </cell>
          <cell r="AL538">
            <v>36</v>
          </cell>
          <cell r="AM538">
            <v>29.475982532751093</v>
          </cell>
          <cell r="AN538">
            <v>37.336244541484717</v>
          </cell>
          <cell r="AO538">
            <v>26.475982532751093</v>
          </cell>
          <cell r="AP538">
            <v>60</v>
          </cell>
          <cell r="AQ538">
            <v>57</v>
          </cell>
          <cell r="AR538">
            <v>52</v>
          </cell>
          <cell r="AS538">
            <v>60</v>
          </cell>
          <cell r="AT538">
            <v>45884</v>
          </cell>
          <cell r="AU538"/>
          <cell r="AV538"/>
          <cell r="AW538"/>
          <cell r="AX538"/>
          <cell r="AY538"/>
          <cell r="AZ538"/>
          <cell r="BA538"/>
          <cell r="BB538"/>
          <cell r="BC538"/>
          <cell r="BD538"/>
          <cell r="BE538">
            <v>15</v>
          </cell>
          <cell r="BF538">
            <v>0</v>
          </cell>
          <cell r="BG538"/>
          <cell r="BH538"/>
          <cell r="BI538"/>
        </row>
        <row r="539">
          <cell r="E539" t="str">
            <v>X24104075973</v>
          </cell>
          <cell r="F539" t="str">
            <v>TOTAL GAMEZONE XTREME INCORPORATED</v>
          </cell>
          <cell r="G539" t="str">
            <v>WEST SERVICE, MERVILLE SUBD, PARANAQUE</v>
          </cell>
          <cell r="H539" t="str">
            <v>PARAÑAQUE CITY</v>
          </cell>
          <cell r="I539" t="str">
            <v>PARAÑAQUE</v>
          </cell>
          <cell r="J539"/>
          <cell r="K539"/>
          <cell r="L539" t="str">
            <v>CHALLENGER</v>
          </cell>
          <cell r="M539" t="str">
            <v>FCOMP</v>
          </cell>
          <cell r="N539" t="str">
            <v>Isan Carlo Lazaro</v>
          </cell>
          <cell r="O539">
            <v>83.763300000000001</v>
          </cell>
          <cell r="P539">
            <v>133.31</v>
          </cell>
          <cell r="Q539">
            <v>2530</v>
          </cell>
          <cell r="R539" t="str">
            <v>MODIFICATION</v>
          </cell>
          <cell r="S539">
            <v>1070121.1599999999</v>
          </cell>
          <cell r="T539">
            <v>112876.91</v>
          </cell>
          <cell r="U539"/>
          <cell r="V539">
            <v>0</v>
          </cell>
          <cell r="W539">
            <v>45751.634027777778</v>
          </cell>
          <cell r="X539">
            <v>45751.634027777778</v>
          </cell>
          <cell r="Y539">
            <v>45755</v>
          </cell>
          <cell r="Z539"/>
          <cell r="AA539">
            <v>45758</v>
          </cell>
          <cell r="AB539"/>
          <cell r="AC539">
            <v>6.3659722222218988</v>
          </cell>
          <cell r="AD539">
            <v>6.3659722222218988</v>
          </cell>
          <cell r="AE539">
            <v>-45758</v>
          </cell>
          <cell r="AF539">
            <v>45764.749730257114</v>
          </cell>
          <cell r="AG539">
            <v>45772.047250918273</v>
          </cell>
          <cell r="AH539">
            <v>45801.634027777778</v>
          </cell>
          <cell r="AI539">
            <v>0.29626255341878832</v>
          </cell>
          <cell r="AJ539">
            <v>-762.63333333333333</v>
          </cell>
          <cell r="AK539">
            <v>26</v>
          </cell>
          <cell r="AL539">
            <v>20</v>
          </cell>
          <cell r="AM539">
            <v>16.115702479338843</v>
          </cell>
          <cell r="AN539">
            <v>20.41322314049587</v>
          </cell>
          <cell r="AO539">
            <v>13.115702479338843</v>
          </cell>
          <cell r="AP539">
            <v>60</v>
          </cell>
          <cell r="AQ539">
            <v>57</v>
          </cell>
          <cell r="AR539">
            <v>52</v>
          </cell>
          <cell r="AS539">
            <v>45818</v>
          </cell>
          <cell r="AT539">
            <v>126</v>
          </cell>
          <cell r="AU539"/>
          <cell r="AV539"/>
          <cell r="AW539"/>
          <cell r="AX539"/>
          <cell r="AY539"/>
          <cell r="AZ539"/>
          <cell r="BA539"/>
          <cell r="BB539"/>
          <cell r="BC539" t="str">
            <v>FOR AUDIT</v>
          </cell>
          <cell r="BD539"/>
          <cell r="BE539">
            <v>45773</v>
          </cell>
          <cell r="BF539">
            <v>19</v>
          </cell>
          <cell r="BG539">
            <v>45758</v>
          </cell>
          <cell r="BH539">
            <v>45792</v>
          </cell>
          <cell r="BI539"/>
        </row>
        <row r="540">
          <cell r="E540" t="str">
            <v>X25010307845</v>
          </cell>
          <cell r="F540" t="str">
            <v>REYEL CRUZ SANTOS</v>
          </cell>
          <cell r="G540" t="str">
            <v>GALAXY, BRICKTOWN PH 3 SUBD, PARANAQUE</v>
          </cell>
          <cell r="H540" t="str">
            <v>PARAÑAQUE CITY</v>
          </cell>
          <cell r="I540" t="str">
            <v>PARAÑAQUE</v>
          </cell>
          <cell r="J540"/>
          <cell r="K540"/>
          <cell r="L540" t="str">
            <v>POWERHOUSE</v>
          </cell>
          <cell r="M540" t="str">
            <v>SCHED</v>
          </cell>
          <cell r="N540" t="str">
            <v>Isan Carlo Lazaro</v>
          </cell>
          <cell r="O540">
            <v>179.07750000000001</v>
          </cell>
          <cell r="P540">
            <v>569.92999999999995</v>
          </cell>
          <cell r="Q540">
            <v>36</v>
          </cell>
          <cell r="R540" t="str">
            <v>MODIFICATION</v>
          </cell>
          <cell r="S540">
            <v>961178.65</v>
          </cell>
          <cell r="T540">
            <v>221450.98000000004</v>
          </cell>
          <cell r="U540"/>
          <cell r="V540">
            <v>0</v>
          </cell>
          <cell r="W540">
            <v>45751.743750000001</v>
          </cell>
          <cell r="X540">
            <v>45761.631944444445</v>
          </cell>
          <cell r="Y540">
            <v>45757</v>
          </cell>
          <cell r="Z540"/>
          <cell r="AA540"/>
          <cell r="AB540"/>
          <cell r="AC540">
            <v>-45751.743750000001</v>
          </cell>
          <cell r="AD540">
            <v>-45761.631944444445</v>
          </cell>
          <cell r="AE540">
            <v>0</v>
          </cell>
          <cell r="AF540">
            <v>45776.578801546391</v>
          </cell>
          <cell r="AG540">
            <v>45787.001481958767</v>
          </cell>
          <cell r="AH540">
            <v>45801.743750000001</v>
          </cell>
          <cell r="AI540">
            <v>-1232.7553177083335</v>
          </cell>
          <cell r="AJ540">
            <v>0</v>
          </cell>
          <cell r="AK540">
            <v>40</v>
          </cell>
          <cell r="AL540">
            <v>36</v>
          </cell>
          <cell r="AM540">
            <v>27.835051546391753</v>
          </cell>
          <cell r="AN540">
            <v>35.257731958762882</v>
          </cell>
          <cell r="AO540">
            <v>24.835051546391753</v>
          </cell>
          <cell r="AP540">
            <v>60</v>
          </cell>
          <cell r="AQ540">
            <v>57</v>
          </cell>
          <cell r="AR540">
            <v>52</v>
          </cell>
          <cell r="AS540">
            <v>60</v>
          </cell>
          <cell r="AT540">
            <v>45884</v>
          </cell>
          <cell r="AU540" t="str">
            <v>Materials unavailability</v>
          </cell>
          <cell r="AV540" t="str">
            <v>Y</v>
          </cell>
          <cell r="AW540" t="str">
            <v>Y</v>
          </cell>
          <cell r="AX540"/>
          <cell r="AY540"/>
          <cell r="AZ540">
            <v>45832</v>
          </cell>
          <cell r="BA540">
            <v>34</v>
          </cell>
          <cell r="BB540">
            <v>45866</v>
          </cell>
          <cell r="BC540"/>
          <cell r="BD540"/>
          <cell r="BE540">
            <v>15</v>
          </cell>
          <cell r="BF540">
            <v>0</v>
          </cell>
          <cell r="BG540"/>
          <cell r="BH540"/>
          <cell r="BI540"/>
        </row>
        <row r="541">
          <cell r="E541" t="str">
            <v>X24083428939</v>
          </cell>
          <cell r="F541" t="str">
            <v>ROBERTO C VASQUEZ</v>
          </cell>
          <cell r="G541" t="str">
            <v>PRES. AGUINALDO, TEOVILLE SUBD EAST, PARANAQUE</v>
          </cell>
          <cell r="H541" t="str">
            <v>PARAÑAQUE CITY</v>
          </cell>
          <cell r="I541" t="str">
            <v>PARAÑAQUE</v>
          </cell>
          <cell r="J541"/>
          <cell r="K541"/>
          <cell r="L541" t="str">
            <v>CHALLENGER</v>
          </cell>
          <cell r="M541" t="str">
            <v>FCOMP</v>
          </cell>
          <cell r="N541" t="str">
            <v>Isan Carlo Lazaro</v>
          </cell>
          <cell r="O541">
            <v>203.79339999999988</v>
          </cell>
          <cell r="P541">
            <v>237.06</v>
          </cell>
          <cell r="Q541">
            <v>55</v>
          </cell>
          <cell r="R541" t="str">
            <v>MODIFICATION</v>
          </cell>
          <cell r="S541">
            <v>722190.92</v>
          </cell>
          <cell r="T541">
            <v>202879.53999999998</v>
          </cell>
          <cell r="U541"/>
          <cell r="V541">
            <v>0</v>
          </cell>
          <cell r="W541">
            <v>45751.744444444441</v>
          </cell>
          <cell r="X541">
            <v>45761.650694444441</v>
          </cell>
          <cell r="Y541">
            <v>45757</v>
          </cell>
          <cell r="Z541">
            <v>45805</v>
          </cell>
          <cell r="AA541">
            <v>45805.410416666666</v>
          </cell>
          <cell r="AB541"/>
          <cell r="AC541">
            <v>53.665972222224809</v>
          </cell>
          <cell r="AD541">
            <v>43.759722222224809</v>
          </cell>
          <cell r="AE541">
            <v>-45805.410416666666</v>
          </cell>
          <cell r="AF541">
            <v>45772.704175988067</v>
          </cell>
          <cell r="AG541">
            <v>45782.093437733034</v>
          </cell>
          <cell r="AH541">
            <v>45801.744444444441</v>
          </cell>
          <cell r="AI541">
            <v>1.6798802229225831</v>
          </cell>
          <cell r="AJ541">
            <v>-763.4235069444444</v>
          </cell>
          <cell r="AK541">
            <v>28</v>
          </cell>
          <cell r="AL541">
            <v>34</v>
          </cell>
          <cell r="AM541">
            <v>23.959731543624162</v>
          </cell>
          <cell r="AN541">
            <v>30.348993288590602</v>
          </cell>
          <cell r="AO541">
            <v>20.959731543624162</v>
          </cell>
          <cell r="AP541">
            <v>60</v>
          </cell>
          <cell r="AQ541">
            <v>57</v>
          </cell>
          <cell r="AR541">
            <v>52</v>
          </cell>
          <cell r="AS541">
            <v>45865.410416666666</v>
          </cell>
          <cell r="AT541">
            <v>78.589583333334303</v>
          </cell>
          <cell r="AU541"/>
          <cell r="AV541"/>
          <cell r="AW541"/>
          <cell r="AX541"/>
          <cell r="AY541"/>
          <cell r="AZ541"/>
          <cell r="BA541"/>
          <cell r="BB541"/>
          <cell r="BC541" t="str">
            <v>FOR AUDIT</v>
          </cell>
          <cell r="BD541"/>
          <cell r="BE541">
            <v>45820.410416666666</v>
          </cell>
          <cell r="BF541">
            <v>29.589583333334303</v>
          </cell>
          <cell r="BG541">
            <v>45805</v>
          </cell>
          <cell r="BH541">
            <v>45850</v>
          </cell>
          <cell r="BI541"/>
        </row>
        <row r="542">
          <cell r="E542" t="str">
            <v>X25010249268</v>
          </cell>
          <cell r="F542" t="str">
            <v>SITIO SUNRISE NEIGHBORHOOD ASS</v>
          </cell>
          <cell r="G542" t="str">
            <v>GALAXY, BRICKTOWN PH 3 SUBD, PARANAQUE</v>
          </cell>
          <cell r="H542" t="str">
            <v>PARAÑAQUE CITY</v>
          </cell>
          <cell r="I542" t="str">
            <v>PARAÑAQUE</v>
          </cell>
          <cell r="J542"/>
          <cell r="K542"/>
          <cell r="L542" t="str">
            <v>POWERHOUSE</v>
          </cell>
          <cell r="M542" t="str">
            <v>SCHED</v>
          </cell>
          <cell r="N542" t="str">
            <v>Isan Carlo Lazaro</v>
          </cell>
          <cell r="O542">
            <v>114.5162</v>
          </cell>
          <cell r="P542">
            <v>307.16000000000003</v>
          </cell>
          <cell r="Q542">
            <v>90</v>
          </cell>
          <cell r="R542" t="str">
            <v>NEW</v>
          </cell>
          <cell r="S542">
            <v>631365.34</v>
          </cell>
          <cell r="T542">
            <v>128587.98000000004</v>
          </cell>
          <cell r="U542"/>
          <cell r="V542">
            <v>0</v>
          </cell>
          <cell r="W542">
            <v>45751.745138888888</v>
          </cell>
          <cell r="X542">
            <v>45761.631249999999</v>
          </cell>
          <cell r="Y542">
            <v>45757</v>
          </cell>
          <cell r="Z542"/>
          <cell r="AA542"/>
          <cell r="AB542"/>
          <cell r="AC542">
            <v>-45751.745138888888</v>
          </cell>
          <cell r="AD542">
            <v>-45761.631249999999</v>
          </cell>
          <cell r="AE542">
            <v>0</v>
          </cell>
          <cell r="AF542">
            <v>45773.264369658122</v>
          </cell>
          <cell r="AG542">
            <v>45782.802831196583</v>
          </cell>
          <cell r="AH542">
            <v>45801.745138888888</v>
          </cell>
          <cell r="AI542">
            <v>-1399.4651454248365</v>
          </cell>
          <cell r="AJ542">
            <v>0</v>
          </cell>
          <cell r="AK542">
            <v>30</v>
          </cell>
          <cell r="AL542">
            <v>34</v>
          </cell>
          <cell r="AM542">
            <v>24.51923076923077</v>
          </cell>
          <cell r="AN542">
            <v>31.057692307692307</v>
          </cell>
          <cell r="AO542">
            <v>21.51923076923077</v>
          </cell>
          <cell r="AP542">
            <v>60</v>
          </cell>
          <cell r="AQ542">
            <v>57</v>
          </cell>
          <cell r="AR542">
            <v>52</v>
          </cell>
          <cell r="AS542">
            <v>60</v>
          </cell>
          <cell r="AT542">
            <v>45884</v>
          </cell>
          <cell r="AU542" t="str">
            <v>Materials unavailability</v>
          </cell>
          <cell r="AV542" t="str">
            <v>Y</v>
          </cell>
          <cell r="AW542" t="str">
            <v>Y</v>
          </cell>
          <cell r="AX542"/>
          <cell r="AY542"/>
          <cell r="AZ542">
            <v>45832</v>
          </cell>
          <cell r="BA542">
            <v>34</v>
          </cell>
          <cell r="BB542">
            <v>45866</v>
          </cell>
          <cell r="BC542"/>
          <cell r="BD542"/>
          <cell r="BE542">
            <v>15</v>
          </cell>
          <cell r="BF542">
            <v>0</v>
          </cell>
          <cell r="BG542"/>
          <cell r="BH542"/>
          <cell r="BI542"/>
        </row>
        <row r="543">
          <cell r="E543" t="str">
            <v>X25030863021</v>
          </cell>
          <cell r="F543" t="str">
            <v>S3A UNITED INC.</v>
          </cell>
          <cell r="G543" t="str">
            <v>PACIFIC AVE, MARINA SUBD, PARANAQUE</v>
          </cell>
          <cell r="H543" t="str">
            <v>PARAÑAQUE CITY</v>
          </cell>
          <cell r="I543" t="str">
            <v>PARAÑAQUE</v>
          </cell>
          <cell r="J543"/>
          <cell r="K543"/>
          <cell r="L543" t="str">
            <v>AVECO</v>
          </cell>
          <cell r="M543" t="str">
            <v>FCOMP</v>
          </cell>
          <cell r="N543" t="str">
            <v>Ronilo Gange Jr.</v>
          </cell>
          <cell r="O543">
            <v>14.372799999999998</v>
          </cell>
          <cell r="P543">
            <v>50.27</v>
          </cell>
          <cell r="Q543">
            <v>133.5</v>
          </cell>
          <cell r="R543" t="str">
            <v>NEW</v>
          </cell>
          <cell r="S543">
            <v>395842.01</v>
          </cell>
          <cell r="T543">
            <v>43192.67</v>
          </cell>
          <cell r="U543"/>
          <cell r="V543">
            <v>0</v>
          </cell>
          <cell r="W543">
            <v>45751.745833333334</v>
          </cell>
          <cell r="X543">
            <v>45761</v>
          </cell>
          <cell r="Y543">
            <v>45757</v>
          </cell>
          <cell r="Z543">
            <v>45782</v>
          </cell>
          <cell r="AA543">
            <v>45782</v>
          </cell>
          <cell r="AB543"/>
          <cell r="AC543">
            <v>30.254166666665697</v>
          </cell>
          <cell r="AD543">
            <v>21</v>
          </cell>
          <cell r="AE543">
            <v>-45782</v>
          </cell>
          <cell r="AF543">
            <v>45769.08481638418</v>
          </cell>
          <cell r="AG543">
            <v>45777.508545197743</v>
          </cell>
          <cell r="AH543">
            <v>45801.745833333334</v>
          </cell>
          <cell r="AI543">
            <v>1.1156223958332976</v>
          </cell>
          <cell r="AJ543">
            <v>-763.0333333333333</v>
          </cell>
          <cell r="AK543">
            <v>20</v>
          </cell>
          <cell r="AL543">
            <v>32</v>
          </cell>
          <cell r="AM543">
            <v>20.33898305084746</v>
          </cell>
          <cell r="AN543">
            <v>25.762711864406779</v>
          </cell>
          <cell r="AO543">
            <v>17.33898305084746</v>
          </cell>
          <cell r="AP543">
            <v>60</v>
          </cell>
          <cell r="AQ543">
            <v>57</v>
          </cell>
          <cell r="AR543">
            <v>52</v>
          </cell>
          <cell r="AS543">
            <v>45842</v>
          </cell>
          <cell r="AT543">
            <v>102</v>
          </cell>
          <cell r="AU543"/>
          <cell r="AV543"/>
          <cell r="AW543"/>
          <cell r="AX543"/>
          <cell r="AY543"/>
          <cell r="AZ543"/>
          <cell r="BA543"/>
          <cell r="BB543"/>
          <cell r="BC543" t="str">
            <v>NO COC</v>
          </cell>
          <cell r="BD543"/>
          <cell r="BE543">
            <v>45797</v>
          </cell>
          <cell r="BF543" t="e">
            <v>#VALUE!</v>
          </cell>
          <cell r="BG543"/>
          <cell r="BH543"/>
          <cell r="BI543"/>
        </row>
        <row r="544">
          <cell r="E544" t="str">
            <v>X25030881259</v>
          </cell>
          <cell r="F544" t="str">
            <v>HEIDELBERG BORJA CRUZ</v>
          </cell>
          <cell r="G544" t="str">
            <v>HERRERA ST., TOWN AND COUNTRY WEST SUBD, BACOOR</v>
          </cell>
          <cell r="H544" t="str">
            <v>BACOOR CITY</v>
          </cell>
          <cell r="I544" t="str">
            <v>DASMA</v>
          </cell>
          <cell r="J544"/>
          <cell r="K544"/>
          <cell r="L544" t="str">
            <v>AVECO</v>
          </cell>
          <cell r="M544" t="str">
            <v>FCOMP</v>
          </cell>
          <cell r="N544" t="str">
            <v>Ronilo Gange Jr.</v>
          </cell>
          <cell r="O544">
            <v>77.123100000000022</v>
          </cell>
          <cell r="P544">
            <v>169.2</v>
          </cell>
          <cell r="Q544">
            <v>15</v>
          </cell>
          <cell r="R544" t="str">
            <v>NEW</v>
          </cell>
          <cell r="S544">
            <v>375527.67</v>
          </cell>
          <cell r="T544">
            <v>77719.679999999993</v>
          </cell>
          <cell r="U544"/>
          <cell r="V544">
            <v>0</v>
          </cell>
          <cell r="W544">
            <v>45754.387499999997</v>
          </cell>
          <cell r="X544">
            <v>45762.541666666664</v>
          </cell>
          <cell r="Y544">
            <v>45757</v>
          </cell>
          <cell r="Z544"/>
          <cell r="AA544">
            <v>45836</v>
          </cell>
          <cell r="AB544"/>
          <cell r="AC544">
            <v>81.61250000000291</v>
          </cell>
          <cell r="AD544">
            <v>73.458333333335759</v>
          </cell>
          <cell r="AE544">
            <v>-45836</v>
          </cell>
          <cell r="AF544">
            <v>45775.594396551722</v>
          </cell>
          <cell r="AG544">
            <v>45785.049568965514</v>
          </cell>
          <cell r="AH544">
            <v>45804.387499999997</v>
          </cell>
          <cell r="AI544">
            <v>2.5285924145300047</v>
          </cell>
          <cell r="AJ544">
            <v>-763.93333333333328</v>
          </cell>
          <cell r="AK544">
            <v>26</v>
          </cell>
          <cell r="AL544">
            <v>36</v>
          </cell>
          <cell r="AM544">
            <v>24.206896551724139</v>
          </cell>
          <cell r="AN544">
            <v>30.662068965517239</v>
          </cell>
          <cell r="AO544">
            <v>21.206896551724139</v>
          </cell>
          <cell r="AP544">
            <v>60</v>
          </cell>
          <cell r="AQ544">
            <v>57</v>
          </cell>
          <cell r="AR544">
            <v>52</v>
          </cell>
          <cell r="AS544">
            <v>45896</v>
          </cell>
          <cell r="AT544">
            <v>48</v>
          </cell>
          <cell r="AU544"/>
          <cell r="AV544"/>
          <cell r="AW544"/>
          <cell r="AX544"/>
          <cell r="AY544"/>
          <cell r="AZ544"/>
          <cell r="BA544"/>
          <cell r="BB544"/>
          <cell r="BC544" t="str">
            <v>NO COC</v>
          </cell>
          <cell r="BD544"/>
          <cell r="BE544">
            <v>45851</v>
          </cell>
          <cell r="BF544" t="e">
            <v>#VALUE!</v>
          </cell>
          <cell r="BG544"/>
          <cell r="BH544"/>
          <cell r="BI544"/>
        </row>
        <row r="545">
          <cell r="E545" t="str">
            <v>X25030890010</v>
          </cell>
          <cell r="F545" t="str">
            <v>STO. CRISTO PROPERTIES AND HOLDINGS CORP.</v>
          </cell>
          <cell r="G545" t="str">
            <v>PASCUAL, PARANAQUE GREEN HEIGHTS, PARANAQUE</v>
          </cell>
          <cell r="H545" t="str">
            <v>PARAÑAQUE CITY</v>
          </cell>
          <cell r="I545" t="str">
            <v>PARAÑAQUE</v>
          </cell>
          <cell r="J545"/>
          <cell r="K545"/>
          <cell r="L545" t="str">
            <v>CHALLENGER</v>
          </cell>
          <cell r="M545" t="str">
            <v>SCHED</v>
          </cell>
          <cell r="N545" t="str">
            <v>Isan Carlo Lazaro</v>
          </cell>
          <cell r="O545">
            <v>7.67</v>
          </cell>
          <cell r="P545">
            <v>8.27</v>
          </cell>
          <cell r="Q545" t="str">
            <v xml:space="preserve"> -   </v>
          </cell>
          <cell r="R545" t="str">
            <v>TERMINATION</v>
          </cell>
          <cell r="S545">
            <v>18349.78</v>
          </cell>
          <cell r="T545">
            <v>7105.76</v>
          </cell>
          <cell r="U545"/>
          <cell r="V545">
            <v>0</v>
          </cell>
          <cell r="W545">
            <v>45754.558333333334</v>
          </cell>
          <cell r="X545">
            <v>45762.540972222225</v>
          </cell>
          <cell r="Y545">
            <v>45757</v>
          </cell>
          <cell r="Z545"/>
          <cell r="AA545"/>
          <cell r="AB545"/>
          <cell r="AC545">
            <v>-45754.558333333334</v>
          </cell>
          <cell r="AD545">
            <v>-45762.540972222225</v>
          </cell>
          <cell r="AE545">
            <v>0</v>
          </cell>
          <cell r="AF545">
            <v>45766.558333333334</v>
          </cell>
          <cell r="AG545">
            <v>45773.558333333334</v>
          </cell>
          <cell r="AH545">
            <v>45804.558333333334</v>
          </cell>
          <cell r="AI545">
            <v>-2287.7279166666667</v>
          </cell>
          <cell r="AJ545">
            <v>0</v>
          </cell>
          <cell r="AK545">
            <v>20</v>
          </cell>
          <cell r="AL545">
            <v>20</v>
          </cell>
          <cell r="AM545">
            <v>15.000000000000002</v>
          </cell>
          <cell r="AN545">
            <v>19</v>
          </cell>
          <cell r="AO545">
            <v>12.000000000000002</v>
          </cell>
          <cell r="AP545">
            <v>60</v>
          </cell>
          <cell r="AQ545">
            <v>57</v>
          </cell>
          <cell r="AR545">
            <v>52</v>
          </cell>
          <cell r="AS545">
            <v>60</v>
          </cell>
          <cell r="AT545">
            <v>45884</v>
          </cell>
          <cell r="AU545"/>
          <cell r="AV545"/>
          <cell r="AW545"/>
          <cell r="AX545"/>
          <cell r="AY545"/>
          <cell r="AZ545"/>
          <cell r="BA545"/>
          <cell r="BB545"/>
          <cell r="BC545"/>
          <cell r="BD545"/>
          <cell r="BE545">
            <v>15</v>
          </cell>
          <cell r="BF545">
            <v>0</v>
          </cell>
          <cell r="BG545"/>
          <cell r="BH545"/>
          <cell r="BI545"/>
        </row>
        <row r="546">
          <cell r="E546" t="str">
            <v>X25031039951</v>
          </cell>
          <cell r="F546" t="str">
            <v>YEUNG MARINE PRODUCTS, INC.</v>
          </cell>
          <cell r="G546" t="str">
            <v>D. CAMPOS, DON GALO, PARANAQUE</v>
          </cell>
          <cell r="H546" t="str">
            <v>PARAÑAQUE CITY</v>
          </cell>
          <cell r="I546" t="str">
            <v>PARAÑAQUE</v>
          </cell>
          <cell r="J546"/>
          <cell r="K546"/>
          <cell r="L546" t="str">
            <v>VJC</v>
          </cell>
          <cell r="M546" t="str">
            <v>FCOMP</v>
          </cell>
          <cell r="N546" t="str">
            <v>Jenneth Madrid</v>
          </cell>
          <cell r="O546">
            <v>105.68070000000002</v>
          </cell>
          <cell r="P546">
            <v>187.75</v>
          </cell>
          <cell r="Q546" t="str">
            <v xml:space="preserve"> -   </v>
          </cell>
          <cell r="R546" t="str">
            <v>TERMINATION</v>
          </cell>
          <cell r="S546">
            <v>141776.26</v>
          </cell>
          <cell r="T546">
            <v>161328.84000000003</v>
          </cell>
          <cell r="U546"/>
          <cell r="V546">
            <v>0</v>
          </cell>
          <cell r="W546">
            <v>45754.560416666667</v>
          </cell>
          <cell r="X546">
            <v>45762.538194444445</v>
          </cell>
          <cell r="Y546">
            <v>45757</v>
          </cell>
          <cell r="Z546"/>
          <cell r="AA546">
            <v>45878.343055555553</v>
          </cell>
          <cell r="AB546"/>
          <cell r="AC546">
            <v>123.78263888888614</v>
          </cell>
          <cell r="AD546">
            <v>115.80486111110804</v>
          </cell>
          <cell r="AE546">
            <v>-45878.343055555553</v>
          </cell>
          <cell r="AF546">
            <v>45767.676119146003</v>
          </cell>
          <cell r="AG546">
            <v>45774.973639807162</v>
          </cell>
          <cell r="AH546">
            <v>45804.560416666667</v>
          </cell>
          <cell r="AI546">
            <v>5.7606535790597011</v>
          </cell>
          <cell r="AJ546">
            <v>-764.63905092592586</v>
          </cell>
          <cell r="AK546">
            <v>26</v>
          </cell>
          <cell r="AL546">
            <v>20</v>
          </cell>
          <cell r="AM546">
            <v>16.115702479338843</v>
          </cell>
          <cell r="AN546">
            <v>20.41322314049587</v>
          </cell>
          <cell r="AO546">
            <v>13.115702479338843</v>
          </cell>
          <cell r="AP546">
            <v>60</v>
          </cell>
          <cell r="AQ546">
            <v>57</v>
          </cell>
          <cell r="AR546">
            <v>52</v>
          </cell>
          <cell r="AS546">
            <v>45938.343055555553</v>
          </cell>
          <cell r="AT546">
            <v>5.6569444444467081</v>
          </cell>
          <cell r="AU546"/>
          <cell r="AV546"/>
          <cell r="AW546"/>
          <cell r="AX546"/>
          <cell r="AY546"/>
          <cell r="AZ546"/>
          <cell r="BA546"/>
          <cell r="BB546"/>
          <cell r="BC546" t="str">
            <v>NO COC</v>
          </cell>
          <cell r="BD546"/>
          <cell r="BE546">
            <v>45893.343055555553</v>
          </cell>
          <cell r="BF546" t="e">
            <v>#VALUE!</v>
          </cell>
          <cell r="BG546"/>
          <cell r="BH546"/>
          <cell r="BI546"/>
        </row>
        <row r="547">
          <cell r="E547" t="str">
            <v>X25031039757</v>
          </cell>
          <cell r="F547" t="str">
            <v>R &amp; G CONSTRUCTION DEVELOPMENT</v>
          </cell>
          <cell r="G547" t="str">
            <v>DR. A. SANTOS, SEACOM CPD, PARANAQUE</v>
          </cell>
          <cell r="H547" t="str">
            <v>PARAÑAQUE CITY</v>
          </cell>
          <cell r="I547" t="str">
            <v>PARAÑAQUE</v>
          </cell>
          <cell r="J547"/>
          <cell r="K547"/>
          <cell r="L547" t="str">
            <v>VJC</v>
          </cell>
          <cell r="M547" t="str">
            <v>FCOMP</v>
          </cell>
          <cell r="N547" t="str">
            <v>Jenneth Madrid</v>
          </cell>
          <cell r="O547">
            <v>16.71</v>
          </cell>
          <cell r="P547">
            <v>36.840000000000003</v>
          </cell>
          <cell r="Q547" t="str">
            <v xml:space="preserve"> -   </v>
          </cell>
          <cell r="R547" t="str">
            <v>TERMINATION</v>
          </cell>
          <cell r="S547">
            <v>34903.08</v>
          </cell>
          <cell r="T547">
            <v>31748.350000000002</v>
          </cell>
          <cell r="U547"/>
          <cell r="V547">
            <v>0</v>
          </cell>
          <cell r="W547">
            <v>45754.561805555553</v>
          </cell>
          <cell r="X547">
            <v>45761.506944444445</v>
          </cell>
          <cell r="Y547">
            <v>45757</v>
          </cell>
          <cell r="Z547">
            <v>45769</v>
          </cell>
          <cell r="AA547">
            <v>45769</v>
          </cell>
          <cell r="AB547"/>
          <cell r="AC547">
            <v>14.438194444446708</v>
          </cell>
          <cell r="AD547">
            <v>7.4930555555547471</v>
          </cell>
          <cell r="AE547">
            <v>-45769</v>
          </cell>
          <cell r="AF547">
            <v>45766.561805555553</v>
          </cell>
          <cell r="AG547">
            <v>45773.561805555553</v>
          </cell>
          <cell r="AH547">
            <v>45804.561805555553</v>
          </cell>
          <cell r="AI547">
            <v>0.7219097222223354</v>
          </cell>
          <cell r="AJ547">
            <v>-762.81666666666672</v>
          </cell>
          <cell r="AK547">
            <v>20</v>
          </cell>
          <cell r="AL547">
            <v>20</v>
          </cell>
          <cell r="AM547">
            <v>15.000000000000002</v>
          </cell>
          <cell r="AN547">
            <v>19</v>
          </cell>
          <cell r="AO547">
            <v>12.000000000000002</v>
          </cell>
          <cell r="AP547">
            <v>60</v>
          </cell>
          <cell r="AQ547">
            <v>57</v>
          </cell>
          <cell r="AR547">
            <v>52</v>
          </cell>
          <cell r="AS547">
            <v>45829</v>
          </cell>
          <cell r="AT547">
            <v>115</v>
          </cell>
          <cell r="AU547"/>
          <cell r="AV547"/>
          <cell r="AW547"/>
          <cell r="AX547"/>
          <cell r="AY547"/>
          <cell r="AZ547"/>
          <cell r="BA547"/>
          <cell r="BB547"/>
          <cell r="BC547" t="str">
            <v>FOR AUDIT</v>
          </cell>
          <cell r="BD547"/>
          <cell r="BE547">
            <v>45784</v>
          </cell>
          <cell r="BF547">
            <v>64</v>
          </cell>
          <cell r="BG547">
            <v>45769</v>
          </cell>
          <cell r="BH547">
            <v>45848</v>
          </cell>
          <cell r="BI547"/>
        </row>
        <row r="548">
          <cell r="E548" t="str">
            <v>X25031040315</v>
          </cell>
          <cell r="F548" t="str">
            <v>FIRST ASSOCIATED MEDICAL DISTRIBUTION CO.,INC.,</v>
          </cell>
          <cell r="G548" t="str">
            <v>PHILIP, MULTINATIONAL VILL, PARANAQUE</v>
          </cell>
          <cell r="H548" t="str">
            <v>PARAÑAQUE CITY</v>
          </cell>
          <cell r="I548" t="str">
            <v>PARAÑAQUE</v>
          </cell>
          <cell r="J548"/>
          <cell r="K548"/>
          <cell r="L548" t="str">
            <v>POWERHOUSE</v>
          </cell>
          <cell r="M548" t="str">
            <v>FCOMP</v>
          </cell>
          <cell r="N548" t="str">
            <v>Jenneth Madrid</v>
          </cell>
          <cell r="O548">
            <v>2.04</v>
          </cell>
          <cell r="P548">
            <v>4.9400000000000004</v>
          </cell>
          <cell r="Q548" t="str">
            <v xml:space="preserve"> -   </v>
          </cell>
          <cell r="R548" t="str">
            <v>TERMINATION</v>
          </cell>
          <cell r="S548">
            <v>15000.91</v>
          </cell>
          <cell r="T548">
            <v>4244.5200000000004</v>
          </cell>
          <cell r="U548"/>
          <cell r="V548">
            <v>0</v>
          </cell>
          <cell r="W548">
            <v>45754.563194444447</v>
          </cell>
          <cell r="X548">
            <v>45762.539583333331</v>
          </cell>
          <cell r="Y548">
            <v>45757</v>
          </cell>
          <cell r="Z548">
            <v>45773</v>
          </cell>
          <cell r="AA548">
            <v>45806.625</v>
          </cell>
          <cell r="AB548"/>
          <cell r="AC548">
            <v>52.061805555553292</v>
          </cell>
          <cell r="AD548">
            <v>44.085416666668607</v>
          </cell>
          <cell r="AE548">
            <v>-45806.625</v>
          </cell>
          <cell r="AF548">
            <v>45766.563194444447</v>
          </cell>
          <cell r="AG548">
            <v>45773.563194444447</v>
          </cell>
          <cell r="AH548">
            <v>45804.563194444447</v>
          </cell>
          <cell r="AI548">
            <v>2.6030902777776648</v>
          </cell>
          <cell r="AJ548">
            <v>-763.44375000000002</v>
          </cell>
          <cell r="AK548">
            <v>20</v>
          </cell>
          <cell r="AL548">
            <v>20</v>
          </cell>
          <cell r="AM548">
            <v>15.000000000000002</v>
          </cell>
          <cell r="AN548">
            <v>19</v>
          </cell>
          <cell r="AO548">
            <v>12.000000000000002</v>
          </cell>
          <cell r="AP548">
            <v>60</v>
          </cell>
          <cell r="AQ548">
            <v>57</v>
          </cell>
          <cell r="AR548">
            <v>52</v>
          </cell>
          <cell r="AS548">
            <v>45866.625</v>
          </cell>
          <cell r="AT548">
            <v>77.375</v>
          </cell>
          <cell r="AU548"/>
          <cell r="AV548"/>
          <cell r="AW548"/>
          <cell r="AX548"/>
          <cell r="AY548"/>
          <cell r="AZ548"/>
          <cell r="BA548"/>
          <cell r="BB548"/>
          <cell r="BC548" t="str">
            <v>FOR AUDIT</v>
          </cell>
          <cell r="BD548"/>
          <cell r="BE548">
            <v>45821.625</v>
          </cell>
          <cell r="BF548">
            <v>54.375</v>
          </cell>
          <cell r="BG548">
            <v>45773</v>
          </cell>
          <cell r="BH548">
            <v>45876</v>
          </cell>
          <cell r="BI548"/>
        </row>
        <row r="549">
          <cell r="E549" t="str">
            <v>X25031038391</v>
          </cell>
          <cell r="F549" t="str">
            <v>DONG FANG JITUAN CORPORATION</v>
          </cell>
          <cell r="G549" t="str">
            <v>BRADCO, ASEANA BUSINESS PARK, PARANAQUE</v>
          </cell>
          <cell r="H549" t="str">
            <v>PARAÑAQUE CITY</v>
          </cell>
          <cell r="I549" t="str">
            <v>PARAÑAQUE</v>
          </cell>
          <cell r="J549" t="str">
            <v>Transfer to VJC</v>
          </cell>
          <cell r="K549"/>
          <cell r="L549" t="str">
            <v>VJC</v>
          </cell>
          <cell r="M549" t="str">
            <v>FCOMP</v>
          </cell>
          <cell r="N549" t="str">
            <v>Jenneth Madrid</v>
          </cell>
          <cell r="O549">
            <v>39.723399999999998</v>
          </cell>
          <cell r="P549">
            <v>39.72</v>
          </cell>
          <cell r="Q549" t="str">
            <v xml:space="preserve"> -   </v>
          </cell>
          <cell r="R549" t="str">
            <v>TERMINATION</v>
          </cell>
          <cell r="S549">
            <v>50172.66</v>
          </cell>
          <cell r="T549">
            <v>44676.99</v>
          </cell>
          <cell r="U549"/>
          <cell r="V549">
            <v>0</v>
          </cell>
          <cell r="W549">
            <v>45754.56527777778</v>
          </cell>
          <cell r="X549">
            <v>45757.265972222223</v>
          </cell>
          <cell r="Y549">
            <v>45757</v>
          </cell>
          <cell r="Z549"/>
          <cell r="AA549">
            <v>45812</v>
          </cell>
          <cell r="AB549"/>
          <cell r="AC549">
            <v>57.434722222220444</v>
          </cell>
          <cell r="AD549">
            <v>54.734027777776646</v>
          </cell>
          <cell r="AE549">
            <v>-45812</v>
          </cell>
          <cell r="AF549">
            <v>45766.56527777778</v>
          </cell>
          <cell r="AG549">
            <v>45773.56527777778</v>
          </cell>
          <cell r="AH549">
            <v>45804.56527777778</v>
          </cell>
          <cell r="AI549">
            <v>2.8717361111110216</v>
          </cell>
          <cell r="AJ549">
            <v>-763.5333333333333</v>
          </cell>
          <cell r="AK549">
            <v>20</v>
          </cell>
          <cell r="AL549">
            <v>20</v>
          </cell>
          <cell r="AM549">
            <v>15.000000000000002</v>
          </cell>
          <cell r="AN549">
            <v>19</v>
          </cell>
          <cell r="AO549">
            <v>12.000000000000002</v>
          </cell>
          <cell r="AP549">
            <v>60</v>
          </cell>
          <cell r="AQ549">
            <v>57</v>
          </cell>
          <cell r="AR549">
            <v>52</v>
          </cell>
          <cell r="AS549">
            <v>45872</v>
          </cell>
          <cell r="AT549">
            <v>72</v>
          </cell>
          <cell r="AU549"/>
          <cell r="AV549"/>
          <cell r="AW549"/>
          <cell r="AX549"/>
          <cell r="AY549"/>
          <cell r="AZ549"/>
          <cell r="BA549"/>
          <cell r="BB549"/>
          <cell r="BC549" t="str">
            <v>NO COC</v>
          </cell>
          <cell r="BD549"/>
          <cell r="BE549">
            <v>45827</v>
          </cell>
          <cell r="BF549" t="e">
            <v>#VALUE!</v>
          </cell>
          <cell r="BG549"/>
          <cell r="BH549"/>
          <cell r="BI549"/>
        </row>
        <row r="550">
          <cell r="E550" t="str">
            <v>X25031040438</v>
          </cell>
          <cell r="F550" t="str">
            <v>CSE DRAGON VENEER CORPORATION,</v>
          </cell>
          <cell r="G550" t="str">
            <v>WEST SERVICE, MARCELO GREEN VILL, PARANAQUE</v>
          </cell>
          <cell r="H550" t="str">
            <v>PARAÑAQUE CITY</v>
          </cell>
          <cell r="I550" t="str">
            <v>PARAÑAQUE</v>
          </cell>
          <cell r="J550"/>
          <cell r="K550"/>
          <cell r="L550" t="str">
            <v>VJC</v>
          </cell>
          <cell r="M550" t="str">
            <v>FCOMP</v>
          </cell>
          <cell r="N550" t="str">
            <v>Jenneth Madrid</v>
          </cell>
          <cell r="O550">
            <v>21.1067</v>
          </cell>
          <cell r="P550">
            <v>50.13</v>
          </cell>
          <cell r="Q550" t="str">
            <v xml:space="preserve"> -   </v>
          </cell>
          <cell r="R550" t="str">
            <v>TERMINATION</v>
          </cell>
          <cell r="S550">
            <v>56610.84</v>
          </cell>
          <cell r="T550">
            <v>43081.66</v>
          </cell>
          <cell r="U550"/>
          <cell r="V550">
            <v>0</v>
          </cell>
          <cell r="W550">
            <v>45754.568055555559</v>
          </cell>
          <cell r="X550">
            <v>45762.538888888892</v>
          </cell>
          <cell r="Y550">
            <v>45757</v>
          </cell>
          <cell r="Z550"/>
          <cell r="AA550">
            <v>45773</v>
          </cell>
          <cell r="AB550"/>
          <cell r="AC550">
            <v>18.431944444440887</v>
          </cell>
          <cell r="AD550">
            <v>10.461111111108039</v>
          </cell>
          <cell r="AE550">
            <v>-45773</v>
          </cell>
          <cell r="AF550">
            <v>45766.568055555559</v>
          </cell>
          <cell r="AG550">
            <v>45773.568055555559</v>
          </cell>
          <cell r="AH550">
            <v>45804.568055555559</v>
          </cell>
          <cell r="AI550">
            <v>0.92159722222204432</v>
          </cell>
          <cell r="AJ550">
            <v>-762.88333333333333</v>
          </cell>
          <cell r="AK550">
            <v>20</v>
          </cell>
          <cell r="AL550">
            <v>20</v>
          </cell>
          <cell r="AM550">
            <v>15.000000000000002</v>
          </cell>
          <cell r="AN550">
            <v>19</v>
          </cell>
          <cell r="AO550">
            <v>12.000000000000002</v>
          </cell>
          <cell r="AP550">
            <v>60</v>
          </cell>
          <cell r="AQ550">
            <v>57</v>
          </cell>
          <cell r="AR550">
            <v>52</v>
          </cell>
          <cell r="AS550">
            <v>45833</v>
          </cell>
          <cell r="AT550">
            <v>111</v>
          </cell>
          <cell r="AU550"/>
          <cell r="AV550"/>
          <cell r="AW550"/>
          <cell r="AX550"/>
          <cell r="AY550"/>
          <cell r="AZ550"/>
          <cell r="BA550"/>
          <cell r="BB550"/>
          <cell r="BC550" t="str">
            <v>FOR AUDIT</v>
          </cell>
          <cell r="BD550"/>
          <cell r="BE550">
            <v>45788</v>
          </cell>
          <cell r="BF550">
            <v>50</v>
          </cell>
          <cell r="BG550">
            <v>45773</v>
          </cell>
          <cell r="BH550">
            <v>45838</v>
          </cell>
          <cell r="BI550"/>
        </row>
        <row r="551">
          <cell r="E551" t="str">
            <v>X25031040100</v>
          </cell>
          <cell r="F551" t="str">
            <v>SUNSHINE TRANSPORTATION INCORPORATED,</v>
          </cell>
          <cell r="G551" t="str">
            <v>SANTOS CPD, KAINGIN, PARANAQUE</v>
          </cell>
          <cell r="H551" t="str">
            <v>PARAÑAQUE CITY</v>
          </cell>
          <cell r="I551" t="str">
            <v>PARAÑAQUE</v>
          </cell>
          <cell r="J551"/>
          <cell r="K551"/>
          <cell r="L551" t="str">
            <v>POWERHOUSE</v>
          </cell>
          <cell r="M551" t="str">
            <v>SCHED</v>
          </cell>
          <cell r="N551" t="str">
            <v>Isan Carlo Lazaro</v>
          </cell>
          <cell r="O551">
            <v>3.33</v>
          </cell>
          <cell r="P551">
            <v>15.98</v>
          </cell>
          <cell r="Q551" t="str">
            <v xml:space="preserve"> -   </v>
          </cell>
          <cell r="R551" t="str">
            <v>TERMINATION</v>
          </cell>
          <cell r="S551">
            <v>20762.45</v>
          </cell>
          <cell r="T551">
            <v>13781.96</v>
          </cell>
          <cell r="U551"/>
          <cell r="V551">
            <v>0</v>
          </cell>
          <cell r="W551">
            <v>45754.568749999999</v>
          </cell>
          <cell r="X551">
            <v>45762.540277777778</v>
          </cell>
          <cell r="Y551">
            <v>45757</v>
          </cell>
          <cell r="Z551"/>
          <cell r="AA551"/>
          <cell r="AB551"/>
          <cell r="AC551">
            <v>-45754.568749999999</v>
          </cell>
          <cell r="AD551">
            <v>-45762.540277777778</v>
          </cell>
          <cell r="AE551">
            <v>0</v>
          </cell>
          <cell r="AF551">
            <v>45766.568749999999</v>
          </cell>
          <cell r="AG551">
            <v>45773.568749999999</v>
          </cell>
          <cell r="AH551">
            <v>45804.568749999999</v>
          </cell>
          <cell r="AI551">
            <v>-2287.7284374999999</v>
          </cell>
          <cell r="AJ551">
            <v>0</v>
          </cell>
          <cell r="AK551">
            <v>20</v>
          </cell>
          <cell r="AL551">
            <v>20</v>
          </cell>
          <cell r="AM551">
            <v>15.000000000000002</v>
          </cell>
          <cell r="AN551">
            <v>19</v>
          </cell>
          <cell r="AO551">
            <v>12.000000000000002</v>
          </cell>
          <cell r="AP551">
            <v>60</v>
          </cell>
          <cell r="AQ551">
            <v>57</v>
          </cell>
          <cell r="AR551">
            <v>52</v>
          </cell>
          <cell r="AS551">
            <v>60</v>
          </cell>
          <cell r="AT551">
            <v>45884</v>
          </cell>
          <cell r="AU551"/>
          <cell r="AV551"/>
          <cell r="AW551"/>
          <cell r="AX551"/>
          <cell r="AY551"/>
          <cell r="AZ551"/>
          <cell r="BA551"/>
          <cell r="BB551"/>
          <cell r="BC551"/>
          <cell r="BD551"/>
          <cell r="BE551">
            <v>15</v>
          </cell>
          <cell r="BF551">
            <v>0</v>
          </cell>
          <cell r="BG551"/>
          <cell r="BH551"/>
          <cell r="BI551"/>
        </row>
        <row r="552">
          <cell r="E552" t="str">
            <v>X25030992093</v>
          </cell>
          <cell r="F552" t="str">
            <v>MARCO ANGELO FELIX LIM LOPEZ</v>
          </cell>
          <cell r="G552" t="str">
            <v>YELLOW STONE, SOUTH GREEN PARK SUBD, PARANAQUE</v>
          </cell>
          <cell r="H552" t="str">
            <v>PARAÑAQUE CITY</v>
          </cell>
          <cell r="I552" t="str">
            <v>PARAÑAQUE</v>
          </cell>
          <cell r="J552"/>
          <cell r="K552"/>
          <cell r="L552" t="str">
            <v>VJC</v>
          </cell>
          <cell r="M552" t="str">
            <v>FCOMP</v>
          </cell>
          <cell r="N552" t="str">
            <v>Jenneth Madrid</v>
          </cell>
          <cell r="O552">
            <v>1.73</v>
          </cell>
          <cell r="P552">
            <v>4.3099999999999996</v>
          </cell>
          <cell r="Q552">
            <v>31</v>
          </cell>
          <cell r="R552" t="str">
            <v>MODIFICATION</v>
          </cell>
          <cell r="S552">
            <v>20761.28</v>
          </cell>
          <cell r="T552">
            <v>3703.32</v>
          </cell>
          <cell r="U552"/>
          <cell r="V552">
            <v>0</v>
          </cell>
          <cell r="W552">
            <v>45754.571527777778</v>
          </cell>
          <cell r="X552">
            <v>45755.734722222223</v>
          </cell>
          <cell r="Y552">
            <v>45757</v>
          </cell>
          <cell r="Z552"/>
          <cell r="AA552">
            <v>45777</v>
          </cell>
          <cell r="AB552"/>
          <cell r="AC552">
            <v>22.428472222221899</v>
          </cell>
          <cell r="AD552">
            <v>21.265277777776646</v>
          </cell>
          <cell r="AE552">
            <v>-45777</v>
          </cell>
          <cell r="AF552">
            <v>45773.345721326164</v>
          </cell>
          <cell r="AG552">
            <v>45782.152172939066</v>
          </cell>
          <cell r="AH552">
            <v>45804.571527777778</v>
          </cell>
          <cell r="AI552">
            <v>0.77253626543208753</v>
          </cell>
          <cell r="AJ552">
            <v>-762.95</v>
          </cell>
          <cell r="AK552">
            <v>20</v>
          </cell>
          <cell r="AL552">
            <v>36</v>
          </cell>
          <cell r="AM552">
            <v>21.774193548387096</v>
          </cell>
          <cell r="AN552">
            <v>27.58064516129032</v>
          </cell>
          <cell r="AO552">
            <v>18.774193548387096</v>
          </cell>
          <cell r="AP552">
            <v>60</v>
          </cell>
          <cell r="AQ552">
            <v>57</v>
          </cell>
          <cell r="AR552">
            <v>52</v>
          </cell>
          <cell r="AS552">
            <v>45837</v>
          </cell>
          <cell r="AT552">
            <v>107</v>
          </cell>
          <cell r="AU552"/>
          <cell r="AV552"/>
          <cell r="AW552"/>
          <cell r="AX552"/>
          <cell r="AY552"/>
          <cell r="AZ552"/>
          <cell r="BA552"/>
          <cell r="BB552"/>
          <cell r="BC552" t="str">
            <v>FOR AUDIT</v>
          </cell>
          <cell r="BD552"/>
          <cell r="BE552">
            <v>45792</v>
          </cell>
          <cell r="BF552">
            <v>-1</v>
          </cell>
          <cell r="BG552">
            <v>45777</v>
          </cell>
          <cell r="BH552">
            <v>45791</v>
          </cell>
          <cell r="BI552"/>
        </row>
        <row r="553">
          <cell r="E553" t="str">
            <v>X25010349367</v>
          </cell>
          <cell r="F553" t="str">
            <v>FLORANTE CRUZ DEL MUNDO</v>
          </cell>
          <cell r="G553" t="str">
            <v>PRESIDENT'S, BF HOMES, PARANAQUE</v>
          </cell>
          <cell r="H553" t="str">
            <v>PARAÑAQUE CITY</v>
          </cell>
          <cell r="I553" t="str">
            <v>PARAÑAQUE</v>
          </cell>
          <cell r="J553"/>
          <cell r="K553"/>
          <cell r="L553" t="str">
            <v>CHALLENGER</v>
          </cell>
          <cell r="M553" t="str">
            <v>SCHED</v>
          </cell>
          <cell r="N553" t="str">
            <v>Isan Carlo Lazaro</v>
          </cell>
          <cell r="O553">
            <v>1.73</v>
          </cell>
          <cell r="P553">
            <v>4.0999999999999996</v>
          </cell>
          <cell r="Q553">
            <v>16</v>
          </cell>
          <cell r="R553" t="str">
            <v>NEW</v>
          </cell>
          <cell r="S553">
            <v>20046.55</v>
          </cell>
          <cell r="T553">
            <v>3522.87</v>
          </cell>
          <cell r="U553"/>
          <cell r="V553">
            <v>0</v>
          </cell>
          <cell r="W553">
            <v>45755.401388888888</v>
          </cell>
          <cell r="X553">
            <v>45762.545138888891</v>
          </cell>
          <cell r="Y553">
            <v>45757</v>
          </cell>
          <cell r="Z553"/>
          <cell r="AA553"/>
          <cell r="AB553"/>
          <cell r="AC553">
            <v>-45755.401388888888</v>
          </cell>
          <cell r="AD553">
            <v>-45762.545138888891</v>
          </cell>
          <cell r="AE553">
            <v>0</v>
          </cell>
          <cell r="AF553">
            <v>45774.175582437274</v>
          </cell>
          <cell r="AG553">
            <v>45782.982034050176</v>
          </cell>
          <cell r="AH553">
            <v>45805.401388888888</v>
          </cell>
          <cell r="AI553">
            <v>-1576.0193811728393</v>
          </cell>
          <cell r="AJ553">
            <v>0</v>
          </cell>
          <cell r="AK553">
            <v>20</v>
          </cell>
          <cell r="AL553">
            <v>36</v>
          </cell>
          <cell r="AM553">
            <v>21.774193548387096</v>
          </cell>
          <cell r="AN553">
            <v>27.58064516129032</v>
          </cell>
          <cell r="AO553">
            <v>18.774193548387096</v>
          </cell>
          <cell r="AP553">
            <v>60</v>
          </cell>
          <cell r="AQ553">
            <v>57</v>
          </cell>
          <cell r="AR553">
            <v>52</v>
          </cell>
          <cell r="AS553">
            <v>60</v>
          </cell>
          <cell r="AT553">
            <v>45884</v>
          </cell>
          <cell r="AU553"/>
          <cell r="AV553"/>
          <cell r="AW553"/>
          <cell r="AX553"/>
          <cell r="AY553"/>
          <cell r="AZ553"/>
          <cell r="BA553"/>
          <cell r="BB553"/>
          <cell r="BC553"/>
          <cell r="BD553"/>
          <cell r="BE553">
            <v>15</v>
          </cell>
          <cell r="BF553">
            <v>0</v>
          </cell>
          <cell r="BG553"/>
          <cell r="BH553"/>
          <cell r="BI553"/>
        </row>
        <row r="554">
          <cell r="E554" t="str">
            <v>X24114389576</v>
          </cell>
          <cell r="F554" t="str">
            <v>PYC FOODS CORPORATION</v>
          </cell>
          <cell r="G554" t="str">
            <v>DAANG HARI, ALABANG WEST, LAS PINAS CITY</v>
          </cell>
          <cell r="H554" t="str">
            <v>LAS PIÑAS CITY</v>
          </cell>
          <cell r="I554" t="str">
            <v>PARAÑAQUE</v>
          </cell>
          <cell r="J554"/>
          <cell r="K554"/>
          <cell r="L554" t="str">
            <v>AVECO</v>
          </cell>
          <cell r="M554" t="str">
            <v>FCOMP</v>
          </cell>
          <cell r="N554" t="str">
            <v>Ronilo Gange Jr.</v>
          </cell>
          <cell r="O554">
            <v>140.52530000000004</v>
          </cell>
          <cell r="P554">
            <v>366.44</v>
          </cell>
          <cell r="Q554">
            <v>324</v>
          </cell>
          <cell r="R554" t="str">
            <v>NEW</v>
          </cell>
          <cell r="S554">
            <v>1571457.38</v>
          </cell>
          <cell r="T554">
            <v>181137.63</v>
          </cell>
          <cell r="U554"/>
          <cell r="V554">
            <v>0</v>
          </cell>
          <cell r="W554">
            <v>45755.450694444444</v>
          </cell>
          <cell r="X554">
            <v>45762.548611111109</v>
          </cell>
          <cell r="Y554">
            <v>45757</v>
          </cell>
          <cell r="Z554"/>
          <cell r="AA554">
            <v>45769</v>
          </cell>
          <cell r="AB554"/>
          <cell r="AC554">
            <v>13.549305555556202</v>
          </cell>
          <cell r="AD554">
            <v>6.4513888888905058</v>
          </cell>
          <cell r="AE554">
            <v>-45769</v>
          </cell>
          <cell r="AF554">
            <v>45773.879265873016</v>
          </cell>
          <cell r="AG554">
            <v>45782.593551587299</v>
          </cell>
          <cell r="AH554">
            <v>45805.450694444444</v>
          </cell>
          <cell r="AI554">
            <v>0.47422569444446705</v>
          </cell>
          <cell r="AJ554">
            <v>-762.81666666666672</v>
          </cell>
          <cell r="AK554">
            <v>30</v>
          </cell>
          <cell r="AL554">
            <v>28</v>
          </cell>
          <cell r="AM554">
            <v>21.428571428571431</v>
          </cell>
          <cell r="AN554">
            <v>27.142857142857146</v>
          </cell>
          <cell r="AO554">
            <v>18.428571428571431</v>
          </cell>
          <cell r="AP554">
            <v>60</v>
          </cell>
          <cell r="AQ554">
            <v>57</v>
          </cell>
          <cell r="AR554">
            <v>52</v>
          </cell>
          <cell r="AS554">
            <v>45829</v>
          </cell>
          <cell r="AT554">
            <v>115</v>
          </cell>
          <cell r="AU554"/>
          <cell r="AV554"/>
          <cell r="AW554"/>
          <cell r="AX554"/>
          <cell r="AY554"/>
          <cell r="AZ554"/>
          <cell r="BA554"/>
          <cell r="BB554"/>
          <cell r="BC554" t="str">
            <v>NO COC</v>
          </cell>
          <cell r="BD554"/>
          <cell r="BE554">
            <v>45784</v>
          </cell>
          <cell r="BF554" t="e">
            <v>#VALUE!</v>
          </cell>
          <cell r="BG554"/>
          <cell r="BH554"/>
          <cell r="BI554"/>
        </row>
        <row r="555">
          <cell r="E555" t="str">
            <v>X25010311115</v>
          </cell>
          <cell r="F555" t="str">
            <v>EFRAIM MARONILLA OLAN</v>
          </cell>
          <cell r="G555" t="str">
            <v>MELANIE MARQUEZ, BF RESORT VILL, LAS PINAS CITY</v>
          </cell>
          <cell r="H555" t="str">
            <v>LAS PIÑAS CITY</v>
          </cell>
          <cell r="I555" t="str">
            <v>PARAÑAQUE</v>
          </cell>
          <cell r="J555"/>
          <cell r="K555"/>
          <cell r="L555" t="str">
            <v>POWERHOUSE</v>
          </cell>
          <cell r="M555" t="str">
            <v>SCHED</v>
          </cell>
          <cell r="N555" t="str">
            <v>Isan Carlo Lazaro</v>
          </cell>
          <cell r="O555">
            <v>114.39569999999998</v>
          </cell>
          <cell r="P555">
            <v>127.86</v>
          </cell>
          <cell r="Q555">
            <v>28</v>
          </cell>
          <cell r="R555" t="str">
            <v>MODIFICATION</v>
          </cell>
          <cell r="S555">
            <v>308349.94</v>
          </cell>
          <cell r="T555">
            <v>76260.97</v>
          </cell>
          <cell r="U555"/>
          <cell r="V555">
            <v>0</v>
          </cell>
          <cell r="W555">
            <v>45755.457638888889</v>
          </cell>
          <cell r="X555">
            <v>45762.546527777777</v>
          </cell>
          <cell r="Y555">
            <v>45757</v>
          </cell>
          <cell r="Z555"/>
          <cell r="AA555"/>
          <cell r="AB555"/>
          <cell r="AC555">
            <v>-45755.457638888889</v>
          </cell>
          <cell r="AD555">
            <v>-45762.546527777777</v>
          </cell>
          <cell r="AE555">
            <v>0</v>
          </cell>
          <cell r="AF555">
            <v>45776.664535440614</v>
          </cell>
          <cell r="AG555">
            <v>45786.119707854406</v>
          </cell>
          <cell r="AH555">
            <v>45805.457638888889</v>
          </cell>
          <cell r="AI555">
            <v>-1417.6370422305317</v>
          </cell>
          <cell r="AJ555">
            <v>0</v>
          </cell>
          <cell r="AK555">
            <v>26</v>
          </cell>
          <cell r="AL555">
            <v>36</v>
          </cell>
          <cell r="AM555">
            <v>24.206896551724139</v>
          </cell>
          <cell r="AN555">
            <v>30.662068965517239</v>
          </cell>
          <cell r="AO555">
            <v>21.206896551724139</v>
          </cell>
          <cell r="AP555">
            <v>60</v>
          </cell>
          <cell r="AQ555">
            <v>57</v>
          </cell>
          <cell r="AR555">
            <v>52</v>
          </cell>
          <cell r="AS555">
            <v>60</v>
          </cell>
          <cell r="AT555">
            <v>45884</v>
          </cell>
          <cell r="AU555"/>
          <cell r="AV555"/>
          <cell r="AW555"/>
          <cell r="AX555"/>
          <cell r="AY555"/>
          <cell r="AZ555"/>
          <cell r="BA555"/>
          <cell r="BB555"/>
          <cell r="BC555"/>
          <cell r="BD555"/>
          <cell r="BE555">
            <v>15</v>
          </cell>
          <cell r="BF555">
            <v>0</v>
          </cell>
          <cell r="BG555"/>
          <cell r="BH555"/>
          <cell r="BI555"/>
        </row>
        <row r="556">
          <cell r="E556" t="str">
            <v>X25020394464</v>
          </cell>
          <cell r="F556" t="str">
            <v>PINESBEL MFG. &amp; TRADING CORP.</v>
          </cell>
          <cell r="G556" t="str">
            <v>BAES, PERPETUAL VILLAGE, TAGUIG CITY</v>
          </cell>
          <cell r="H556" t="str">
            <v>TAGUIG CITY</v>
          </cell>
          <cell r="I556" t="str">
            <v>PARAÑAQUE</v>
          </cell>
          <cell r="J556"/>
          <cell r="K556"/>
          <cell r="L556" t="str">
            <v>VJC</v>
          </cell>
          <cell r="M556" t="str">
            <v>TECO</v>
          </cell>
          <cell r="N556" t="str">
            <v>Jenneth Madrid</v>
          </cell>
          <cell r="O556">
            <v>138.80730000000003</v>
          </cell>
          <cell r="P556">
            <v>287.32</v>
          </cell>
          <cell r="Q556">
            <v>765</v>
          </cell>
          <cell r="R556" t="str">
            <v>MODIFICATION</v>
          </cell>
          <cell r="S556">
            <v>2026310.46</v>
          </cell>
          <cell r="T556">
            <v>230313.24000000002</v>
          </cell>
          <cell r="U556"/>
          <cell r="V556">
            <v>0</v>
          </cell>
          <cell r="W556">
            <v>45755.702777777777</v>
          </cell>
          <cell r="X556">
            <v>45762.54791666667</v>
          </cell>
          <cell r="Y556">
            <v>45762</v>
          </cell>
          <cell r="Z556">
            <v>45779</v>
          </cell>
          <cell r="AA556">
            <v>45779.3125</v>
          </cell>
          <cell r="AB556">
            <v>45846</v>
          </cell>
          <cell r="AC556">
            <v>23.609722222223354</v>
          </cell>
          <cell r="AD556">
            <v>16.764583333329938</v>
          </cell>
          <cell r="AE556">
            <v>66.6875</v>
          </cell>
          <cell r="AF556">
            <v>45770.929192872114</v>
          </cell>
          <cell r="AG556">
            <v>45778.789570230605</v>
          </cell>
          <cell r="AH556">
            <v>45805.702777777777</v>
          </cell>
          <cell r="AI556">
            <v>0.97151807280888025</v>
          </cell>
          <cell r="AJ556">
            <v>1.1114583333333334</v>
          </cell>
          <cell r="AK556">
            <v>28</v>
          </cell>
          <cell r="AL556">
            <v>23</v>
          </cell>
          <cell r="AM556">
            <v>18.226415094339625</v>
          </cell>
          <cell r="AN556">
            <v>23.086792452830192</v>
          </cell>
          <cell r="AO556">
            <v>15.226415094339625</v>
          </cell>
          <cell r="AP556">
            <v>60</v>
          </cell>
          <cell r="AQ556">
            <v>57</v>
          </cell>
          <cell r="AR556">
            <v>52</v>
          </cell>
          <cell r="AS556">
            <v>45839.3125</v>
          </cell>
          <cell r="AT556">
            <v>104.6875</v>
          </cell>
          <cell r="AU556"/>
          <cell r="AV556"/>
          <cell r="AW556"/>
          <cell r="AX556"/>
          <cell r="AY556"/>
          <cell r="AZ556"/>
          <cell r="BA556"/>
          <cell r="BB556"/>
          <cell r="BC556" t="str">
            <v>PAID</v>
          </cell>
          <cell r="BD556"/>
          <cell r="BE556">
            <v>45794.3125</v>
          </cell>
          <cell r="BF556">
            <v>-4.3125</v>
          </cell>
          <cell r="BG556">
            <v>45779</v>
          </cell>
          <cell r="BH556">
            <v>45790</v>
          </cell>
          <cell r="BI556">
            <v>45839</v>
          </cell>
        </row>
        <row r="557">
          <cell r="E557" t="str">
            <v>X25030854781</v>
          </cell>
          <cell r="F557" t="str">
            <v>THE LOOK (ASIA) INC.</v>
          </cell>
          <cell r="G557" t="str">
            <v>PERPECTO DR, BAGUMBAYAN, TAGUIG CITY</v>
          </cell>
          <cell r="H557" t="str">
            <v>TAGUIG CITY</v>
          </cell>
          <cell r="I557" t="str">
            <v>PARAÑAQUE</v>
          </cell>
          <cell r="J557"/>
          <cell r="K557"/>
          <cell r="L557" t="str">
            <v>AVECO</v>
          </cell>
          <cell r="M557" t="str">
            <v>FCOMP</v>
          </cell>
          <cell r="N557" t="str">
            <v>Ronilo Gange Jr.</v>
          </cell>
          <cell r="O557">
            <v>18.112799999999996</v>
          </cell>
          <cell r="P557">
            <v>68.06</v>
          </cell>
          <cell r="Q557">
            <v>124</v>
          </cell>
          <cell r="R557" t="str">
            <v>NEW</v>
          </cell>
          <cell r="S557">
            <v>488486</v>
          </cell>
          <cell r="T557">
            <v>58511.06</v>
          </cell>
          <cell r="U557"/>
          <cell r="V557">
            <v>0</v>
          </cell>
          <cell r="W557">
            <v>45755.704861111109</v>
          </cell>
          <cell r="X557">
            <v>45762.547222222223</v>
          </cell>
          <cell r="Y557">
            <v>45762</v>
          </cell>
          <cell r="Z557"/>
          <cell r="AA557">
            <v>45808</v>
          </cell>
          <cell r="AB557"/>
          <cell r="AC557">
            <v>52.295138888890506</v>
          </cell>
          <cell r="AD557">
            <v>45.452777777776646</v>
          </cell>
          <cell r="AE557">
            <v>-45808</v>
          </cell>
          <cell r="AF557">
            <v>45774.183460332897</v>
          </cell>
          <cell r="AG557">
            <v>45782.911086792046</v>
          </cell>
          <cell r="AH557">
            <v>45805.704861111109</v>
          </cell>
          <cell r="AI557">
            <v>1.8260666704408774</v>
          </cell>
          <cell r="AJ557">
            <v>-763.4666666666667</v>
          </cell>
          <cell r="AK557">
            <v>23</v>
          </cell>
          <cell r="AL557">
            <v>32</v>
          </cell>
          <cell r="AM557">
            <v>21.478599221789885</v>
          </cell>
          <cell r="AN557">
            <v>27.206225680933851</v>
          </cell>
          <cell r="AO557">
            <v>18.478599221789885</v>
          </cell>
          <cell r="AP557">
            <v>60</v>
          </cell>
          <cell r="AQ557">
            <v>57</v>
          </cell>
          <cell r="AR557">
            <v>52</v>
          </cell>
          <cell r="AS557">
            <v>45868</v>
          </cell>
          <cell r="AT557">
            <v>76</v>
          </cell>
          <cell r="AU557"/>
          <cell r="AV557"/>
          <cell r="AW557"/>
          <cell r="AX557"/>
          <cell r="AY557"/>
          <cell r="AZ557"/>
          <cell r="BA557"/>
          <cell r="BB557"/>
          <cell r="BC557" t="str">
            <v>NO COC</v>
          </cell>
          <cell r="BD557"/>
          <cell r="BE557">
            <v>45823</v>
          </cell>
          <cell r="BF557" t="e">
            <v>#VALUE!</v>
          </cell>
          <cell r="BG557"/>
          <cell r="BH557"/>
          <cell r="BI557"/>
        </row>
        <row r="558">
          <cell r="E558" t="str">
            <v>X24114426315</v>
          </cell>
          <cell r="F558" t="str">
            <v>PYC FOODS CORPORATION</v>
          </cell>
          <cell r="G558" t="str">
            <v>DAANG HARI, ALMANZA II, LAS PINAS CITY</v>
          </cell>
          <cell r="H558" t="str">
            <v>LAS PIÑAS CITY</v>
          </cell>
          <cell r="I558" t="str">
            <v>PARAÑAQUE</v>
          </cell>
          <cell r="J558"/>
          <cell r="K558"/>
          <cell r="L558" t="str">
            <v>AVECO</v>
          </cell>
          <cell r="M558" t="str">
            <v>FCOMP</v>
          </cell>
          <cell r="N558" t="str">
            <v>Ronilo Gange Jr.</v>
          </cell>
          <cell r="O558">
            <v>8.18</v>
          </cell>
          <cell r="P558">
            <v>9.81</v>
          </cell>
          <cell r="Q558" t="str">
            <v xml:space="preserve"> -   </v>
          </cell>
          <cell r="R558" t="str">
            <v>TERMINATION</v>
          </cell>
          <cell r="S558">
            <v>21800.53</v>
          </cell>
          <cell r="T558">
            <v>8437.5499999999993</v>
          </cell>
          <cell r="U558"/>
          <cell r="V558">
            <v>0</v>
          </cell>
          <cell r="W558">
            <v>45757.438888888886</v>
          </cell>
          <cell r="X558">
            <v>45762.549305555556</v>
          </cell>
          <cell r="Y558">
            <v>45762</v>
          </cell>
          <cell r="Z558"/>
          <cell r="AA558">
            <v>45779.563194444447</v>
          </cell>
          <cell r="AB558"/>
          <cell r="AC558">
            <v>22.124305555560568</v>
          </cell>
          <cell r="AD558">
            <v>17.013888888890506</v>
          </cell>
          <cell r="AE558">
            <v>-45779.563194444447</v>
          </cell>
          <cell r="AF558">
            <v>45769.438888888886</v>
          </cell>
          <cell r="AG558">
            <v>45776.438888888886</v>
          </cell>
          <cell r="AH558">
            <v>45807.438888888886</v>
          </cell>
          <cell r="AI558">
            <v>1.1062152777780283</v>
          </cell>
          <cell r="AJ558">
            <v>-762.99271990740749</v>
          </cell>
          <cell r="AK558">
            <v>20</v>
          </cell>
          <cell r="AL558">
            <v>20</v>
          </cell>
          <cell r="AM558">
            <v>15.000000000000002</v>
          </cell>
          <cell r="AN558">
            <v>19</v>
          </cell>
          <cell r="AO558">
            <v>12.000000000000002</v>
          </cell>
          <cell r="AP558">
            <v>60</v>
          </cell>
          <cell r="AQ558">
            <v>57</v>
          </cell>
          <cell r="AR558">
            <v>52</v>
          </cell>
          <cell r="AS558">
            <v>45839.563194444447</v>
          </cell>
          <cell r="AT558">
            <v>104.43680555555329</v>
          </cell>
          <cell r="AU558"/>
          <cell r="AV558"/>
          <cell r="AW558"/>
          <cell r="AX558"/>
          <cell r="AY558"/>
          <cell r="AZ558"/>
          <cell r="BA558"/>
          <cell r="BB558"/>
          <cell r="BC558" t="str">
            <v>NO COC</v>
          </cell>
          <cell r="BD558"/>
          <cell r="BE558">
            <v>45794.563194444447</v>
          </cell>
          <cell r="BF558" t="e">
            <v>#VALUE!</v>
          </cell>
          <cell r="BG558"/>
          <cell r="BH558"/>
          <cell r="BI558"/>
        </row>
        <row r="559">
          <cell r="E559" t="str">
            <v>X24114531063</v>
          </cell>
          <cell r="F559" t="str">
            <v>FRBPRIME INC.</v>
          </cell>
          <cell r="G559" t="str">
            <v>PALMA, TOWN AND COUNTRY WEST SUBD, BACOOR</v>
          </cell>
          <cell r="H559" t="str">
            <v>BACOOR CITY</v>
          </cell>
          <cell r="I559" t="str">
            <v>DASMA</v>
          </cell>
          <cell r="J559"/>
          <cell r="K559"/>
          <cell r="L559" t="str">
            <v>AVECO</v>
          </cell>
          <cell r="M559" t="str">
            <v>FCOMP</v>
          </cell>
          <cell r="N559" t="str">
            <v>Ronilo Gange Jr.</v>
          </cell>
          <cell r="O559">
            <v>66.093599999999995</v>
          </cell>
          <cell r="P559">
            <v>162.66</v>
          </cell>
          <cell r="Q559">
            <v>47</v>
          </cell>
          <cell r="R559" t="str">
            <v>NEW</v>
          </cell>
          <cell r="S559">
            <v>422919.26</v>
          </cell>
          <cell r="T559">
            <v>72495.739999999991</v>
          </cell>
          <cell r="U559"/>
          <cell r="V559">
            <v>0</v>
          </cell>
          <cell r="W559">
            <v>45757.441666666666</v>
          </cell>
          <cell r="X559">
            <v>45762.552777777775</v>
          </cell>
          <cell r="Y559">
            <v>45762</v>
          </cell>
          <cell r="Z559"/>
          <cell r="AA559">
            <v>45806.338888888888</v>
          </cell>
          <cell r="AB559"/>
          <cell r="AC559">
            <v>48.897222222221899</v>
          </cell>
          <cell r="AD559">
            <v>43.786111111112405</v>
          </cell>
          <cell r="AE559">
            <v>-45806.338888888888</v>
          </cell>
          <cell r="AF559">
            <v>45778.64856321839</v>
          </cell>
          <cell r="AG559">
            <v>45788.103735632183</v>
          </cell>
          <cell r="AH559">
            <v>45807.441666666666</v>
          </cell>
          <cell r="AI559">
            <v>1.5149780389363623</v>
          </cell>
          <cell r="AJ559">
            <v>-763.43898148148151</v>
          </cell>
          <cell r="AK559">
            <v>26</v>
          </cell>
          <cell r="AL559">
            <v>36</v>
          </cell>
          <cell r="AM559">
            <v>24.206896551724139</v>
          </cell>
          <cell r="AN559">
            <v>30.662068965517239</v>
          </cell>
          <cell r="AO559">
            <v>21.206896551724139</v>
          </cell>
          <cell r="AP559">
            <v>60</v>
          </cell>
          <cell r="AQ559">
            <v>57</v>
          </cell>
          <cell r="AR559">
            <v>52</v>
          </cell>
          <cell r="AS559">
            <v>45866.338888888888</v>
          </cell>
          <cell r="AT559">
            <v>77.661111111112405</v>
          </cell>
          <cell r="AU559"/>
          <cell r="AV559"/>
          <cell r="AW559"/>
          <cell r="AX559"/>
          <cell r="AY559"/>
          <cell r="AZ559"/>
          <cell r="BA559"/>
          <cell r="BB559"/>
          <cell r="BC559" t="str">
            <v>NO COC</v>
          </cell>
          <cell r="BD559"/>
          <cell r="BE559">
            <v>45821.338888888888</v>
          </cell>
          <cell r="BF559" t="e">
            <v>#VALUE!</v>
          </cell>
          <cell r="BG559"/>
          <cell r="BH559"/>
          <cell r="BI559"/>
        </row>
        <row r="560">
          <cell r="E560" t="str">
            <v>X25020623890</v>
          </cell>
          <cell r="F560" t="str">
            <v>NILO REQUINTA PERFECTO</v>
          </cell>
          <cell r="G560" t="str">
            <v>CONSTELLATION, MOONWALK VILL, LAS PINAS CITY</v>
          </cell>
          <cell r="H560" t="str">
            <v>LAS PIÑAS CITY</v>
          </cell>
          <cell r="I560" t="str">
            <v>PARAÑAQUE</v>
          </cell>
          <cell r="J560"/>
          <cell r="K560"/>
          <cell r="L560" t="str">
            <v>POWERHOUSE</v>
          </cell>
          <cell r="M560" t="str">
            <v>FCOMP</v>
          </cell>
          <cell r="N560" t="str">
            <v>Jenneth Madrid</v>
          </cell>
          <cell r="O560">
            <v>9.8533000000000008</v>
          </cell>
          <cell r="P560">
            <v>11.89</v>
          </cell>
          <cell r="Q560">
            <v>33</v>
          </cell>
          <cell r="R560" t="str">
            <v>MODIFICATION</v>
          </cell>
          <cell r="S560">
            <v>143732.4</v>
          </cell>
          <cell r="T560">
            <v>10219.08</v>
          </cell>
          <cell r="U560"/>
          <cell r="V560">
            <v>0</v>
          </cell>
          <cell r="W560">
            <v>45757.444444444445</v>
          </cell>
          <cell r="X560">
            <v>45762.552777777775</v>
          </cell>
          <cell r="Y560">
            <v>45762</v>
          </cell>
          <cell r="Z560"/>
          <cell r="AA560">
            <v>45810</v>
          </cell>
          <cell r="AB560"/>
          <cell r="AC560">
            <v>52.555555555554747</v>
          </cell>
          <cell r="AD560">
            <v>47.447222222224809</v>
          </cell>
          <cell r="AE560">
            <v>-45810</v>
          </cell>
          <cell r="AF560">
            <v>45776.218637992832</v>
          </cell>
          <cell r="AG560">
            <v>45785.025089605733</v>
          </cell>
          <cell r="AH560">
            <v>45807.444444444445</v>
          </cell>
          <cell r="AI560">
            <v>1.8102469135802193</v>
          </cell>
          <cell r="AJ560">
            <v>-763.5</v>
          </cell>
          <cell r="AK560">
            <v>20</v>
          </cell>
          <cell r="AL560">
            <v>36</v>
          </cell>
          <cell r="AM560">
            <v>21.774193548387096</v>
          </cell>
          <cell r="AN560">
            <v>27.58064516129032</v>
          </cell>
          <cell r="AO560">
            <v>18.774193548387096</v>
          </cell>
          <cell r="AP560">
            <v>60</v>
          </cell>
          <cell r="AQ560">
            <v>57</v>
          </cell>
          <cell r="AR560">
            <v>52</v>
          </cell>
          <cell r="AS560">
            <v>45870</v>
          </cell>
          <cell r="AT560">
            <v>74</v>
          </cell>
          <cell r="AU560"/>
          <cell r="AV560"/>
          <cell r="AW560"/>
          <cell r="AX560"/>
          <cell r="AY560"/>
          <cell r="AZ560"/>
          <cell r="BA560"/>
          <cell r="BB560"/>
          <cell r="BC560" t="str">
            <v>NO COC</v>
          </cell>
          <cell r="BD560"/>
          <cell r="BE560">
            <v>45825</v>
          </cell>
          <cell r="BF560" t="e">
            <v>#VALUE!</v>
          </cell>
          <cell r="BG560"/>
          <cell r="BH560"/>
          <cell r="BI560"/>
        </row>
        <row r="561">
          <cell r="E561" t="str">
            <v>X24114545156</v>
          </cell>
          <cell r="F561" t="str">
            <v>ST. JAMES THE GREAT PARISH FOUNDATION, INC.</v>
          </cell>
          <cell r="G561" t="str">
            <v>IBAAN, AYALA-ALABANG VILL, MUNTINLUPA</v>
          </cell>
          <cell r="H561" t="str">
            <v>MUNTINLUPA CITY</v>
          </cell>
          <cell r="I561" t="str">
            <v>PARAÑAQUE</v>
          </cell>
          <cell r="J561"/>
          <cell r="K561"/>
          <cell r="L561" t="str">
            <v>CHALLENGER</v>
          </cell>
          <cell r="M561" t="str">
            <v>FCOMP</v>
          </cell>
          <cell r="N561" t="str">
            <v>Isan Carlo Lazaro</v>
          </cell>
          <cell r="O561">
            <v>44.196100000000001</v>
          </cell>
          <cell r="P561">
            <v>125.53</v>
          </cell>
          <cell r="Q561">
            <v>233</v>
          </cell>
          <cell r="R561" t="str">
            <v>NEW</v>
          </cell>
          <cell r="S561">
            <v>855403.32</v>
          </cell>
          <cell r="T561">
            <v>107882.38</v>
          </cell>
          <cell r="U561"/>
          <cell r="V561">
            <v>0</v>
          </cell>
          <cell r="W561">
            <v>45757.65</v>
          </cell>
          <cell r="X561">
            <v>45762.551388888889</v>
          </cell>
          <cell r="Y561">
            <v>45762</v>
          </cell>
          <cell r="Z561">
            <v>45821</v>
          </cell>
          <cell r="AA561">
            <v>45821</v>
          </cell>
          <cell r="AB561"/>
          <cell r="AC561">
            <v>63.349999999998545</v>
          </cell>
          <cell r="AD561">
            <v>58.448611111110949</v>
          </cell>
          <cell r="AE561">
            <v>-45821</v>
          </cell>
          <cell r="AF561">
            <v>45776.157352941176</v>
          </cell>
          <cell r="AG561">
            <v>45784.892647058827</v>
          </cell>
          <cell r="AH561">
            <v>45807.65</v>
          </cell>
          <cell r="AI561">
            <v>2.2091282051281542</v>
          </cell>
          <cell r="AJ561">
            <v>-763.68333333333328</v>
          </cell>
          <cell r="AK561">
            <v>26</v>
          </cell>
          <cell r="AL561">
            <v>30</v>
          </cell>
          <cell r="AM561">
            <v>21.507352941176471</v>
          </cell>
          <cell r="AN561">
            <v>27.242647058823529</v>
          </cell>
          <cell r="AO561">
            <v>18.507352941176471</v>
          </cell>
          <cell r="AP561">
            <v>60</v>
          </cell>
          <cell r="AQ561">
            <v>57</v>
          </cell>
          <cell r="AR561">
            <v>52</v>
          </cell>
          <cell r="AS561">
            <v>45881</v>
          </cell>
          <cell r="AT561">
            <v>63</v>
          </cell>
          <cell r="AU561"/>
          <cell r="AV561"/>
          <cell r="AW561"/>
          <cell r="AX561"/>
          <cell r="AY561"/>
          <cell r="AZ561"/>
          <cell r="BA561"/>
          <cell r="BB561"/>
          <cell r="BC561" t="str">
            <v>FOR AUDIT</v>
          </cell>
          <cell r="BD561"/>
          <cell r="BE561">
            <v>45836</v>
          </cell>
          <cell r="BF561">
            <v>20</v>
          </cell>
          <cell r="BG561">
            <v>45821</v>
          </cell>
          <cell r="BH561">
            <v>45856</v>
          </cell>
          <cell r="BI561"/>
        </row>
        <row r="562">
          <cell r="E562" t="str">
            <v>X25030752071</v>
          </cell>
          <cell r="F562" t="str">
            <v>MICHAEL G. DAVID</v>
          </cell>
          <cell r="G562" t="str">
            <v>BLOCK 7, DOÑA ROSARIO HEIGHTS SUBD, MUNTINLUPA</v>
          </cell>
          <cell r="H562" t="str">
            <v>MUNTINLUPA CITY</v>
          </cell>
          <cell r="I562" t="str">
            <v>PARAÑAQUE</v>
          </cell>
          <cell r="J562"/>
          <cell r="K562"/>
          <cell r="L562" t="str">
            <v>CHALLENGER</v>
          </cell>
          <cell r="M562" t="str">
            <v>FCOMP</v>
          </cell>
          <cell r="N562" t="str">
            <v>Isan Carlo Lazaro</v>
          </cell>
          <cell r="O562">
            <v>100.01430000000002</v>
          </cell>
          <cell r="P562">
            <v>141.59</v>
          </cell>
          <cell r="Q562">
            <v>60</v>
          </cell>
          <cell r="R562" t="str">
            <v>MODIFICATION</v>
          </cell>
          <cell r="S562">
            <v>555158.87</v>
          </cell>
          <cell r="T562">
            <v>129417.11000000004</v>
          </cell>
          <cell r="U562"/>
          <cell r="V562">
            <v>0</v>
          </cell>
          <cell r="W562">
            <v>45757.7</v>
          </cell>
          <cell r="X562">
            <v>45762.552083333336</v>
          </cell>
          <cell r="Y562">
            <v>45762</v>
          </cell>
          <cell r="Z562">
            <v>45821</v>
          </cell>
          <cell r="AA562">
            <v>45821</v>
          </cell>
          <cell r="AB562"/>
          <cell r="AC562">
            <v>63.30000000000291</v>
          </cell>
          <cell r="AD562">
            <v>58.447916666664241</v>
          </cell>
          <cell r="AE562">
            <v>-45821</v>
          </cell>
          <cell r="AF562">
            <v>45778.04507042253</v>
          </cell>
          <cell r="AG562">
            <v>45787.270422535206</v>
          </cell>
          <cell r="AH562">
            <v>45807.7</v>
          </cell>
          <cell r="AI562">
            <v>2.0336199095023559</v>
          </cell>
          <cell r="AJ562">
            <v>-763.68333333333328</v>
          </cell>
          <cell r="AK562">
            <v>26</v>
          </cell>
          <cell r="AL562">
            <v>34</v>
          </cell>
          <cell r="AM562">
            <v>23.345070422535212</v>
          </cell>
          <cell r="AN562">
            <v>29.570422535211268</v>
          </cell>
          <cell r="AO562">
            <v>20.345070422535212</v>
          </cell>
          <cell r="AP562">
            <v>60</v>
          </cell>
          <cell r="AQ562">
            <v>57</v>
          </cell>
          <cell r="AR562">
            <v>52</v>
          </cell>
          <cell r="AS562">
            <v>45881</v>
          </cell>
          <cell r="AT562">
            <v>63</v>
          </cell>
          <cell r="AU562"/>
          <cell r="AV562"/>
          <cell r="AW562"/>
          <cell r="AX562"/>
          <cell r="AY562"/>
          <cell r="AZ562"/>
          <cell r="BA562"/>
          <cell r="BB562"/>
          <cell r="BC562" t="str">
            <v>FOR AUDIT</v>
          </cell>
          <cell r="BD562"/>
          <cell r="BE562">
            <v>45836</v>
          </cell>
          <cell r="BF562">
            <v>11</v>
          </cell>
          <cell r="BG562">
            <v>45821</v>
          </cell>
          <cell r="BH562">
            <v>45847</v>
          </cell>
          <cell r="BI562"/>
        </row>
        <row r="563">
          <cell r="E563" t="str">
            <v>X25030872408</v>
          </cell>
          <cell r="F563" t="str">
            <v>CITY GOVERNMENT OF TAGUIG</v>
          </cell>
          <cell r="G563" t="str">
            <v>BLOCK 27, PINAGSAMA PH 2 VILL, TAGUIG CITY</v>
          </cell>
          <cell r="H563" t="str">
            <v>TAGUIG CITY</v>
          </cell>
          <cell r="I563" t="str">
            <v>PARAÑAQUE</v>
          </cell>
          <cell r="J563"/>
          <cell r="K563"/>
          <cell r="L563" t="str">
            <v>VJC</v>
          </cell>
          <cell r="M563" t="str">
            <v>FCOMP</v>
          </cell>
          <cell r="N563" t="str">
            <v>Jenneth Madrid</v>
          </cell>
          <cell r="O563">
            <v>53.539500000000004</v>
          </cell>
          <cell r="P563">
            <v>164.6</v>
          </cell>
          <cell r="Q563">
            <v>173</v>
          </cell>
          <cell r="R563" t="str">
            <v>NEW</v>
          </cell>
          <cell r="S563">
            <v>840107.52000000002</v>
          </cell>
          <cell r="T563">
            <v>73792.22</v>
          </cell>
          <cell r="U563">
            <v>48164.88</v>
          </cell>
          <cell r="V563">
            <v>0.65270945907305666</v>
          </cell>
          <cell r="W563">
            <v>45758.321527777778</v>
          </cell>
          <cell r="X563">
            <v>45765.458333333336</v>
          </cell>
          <cell r="Y563">
            <v>45766</v>
          </cell>
          <cell r="Z563">
            <v>45775</v>
          </cell>
          <cell r="AA563">
            <v>45775.448611111111</v>
          </cell>
          <cell r="AB563"/>
          <cell r="AC563">
            <v>17.127083333332848</v>
          </cell>
          <cell r="AD563">
            <v>9.9902777777751908</v>
          </cell>
          <cell r="AE563">
            <v>-45775.448611111111</v>
          </cell>
          <cell r="AF563">
            <v>45777.767570943244</v>
          </cell>
          <cell r="AG563">
            <v>45786.753182454035</v>
          </cell>
          <cell r="AH563">
            <v>45808.321527777778</v>
          </cell>
          <cell r="AI563">
            <v>0.57227514022434278</v>
          </cell>
          <cell r="AJ563">
            <v>-762.92414351851846</v>
          </cell>
          <cell r="AK563">
            <v>26</v>
          </cell>
          <cell r="AL563">
            <v>32</v>
          </cell>
          <cell r="AM563">
            <v>22.446043165467625</v>
          </cell>
          <cell r="AN563">
            <v>28.431654676258994</v>
          </cell>
          <cell r="AO563">
            <v>19.446043165467625</v>
          </cell>
          <cell r="AP563">
            <v>60</v>
          </cell>
          <cell r="AQ563">
            <v>57</v>
          </cell>
          <cell r="AR563">
            <v>52</v>
          </cell>
          <cell r="AS563">
            <v>45835.448611111111</v>
          </cell>
          <cell r="AT563">
            <v>108.55138888888905</v>
          </cell>
          <cell r="AU563"/>
          <cell r="AV563"/>
          <cell r="AW563"/>
          <cell r="AX563"/>
          <cell r="AY563"/>
          <cell r="AZ563"/>
          <cell r="BA563"/>
          <cell r="BB563"/>
          <cell r="BC563" t="str">
            <v>FOR AUDIT</v>
          </cell>
          <cell r="BD563"/>
          <cell r="BE563">
            <v>45790.448611111111</v>
          </cell>
          <cell r="BF563">
            <v>75.551388888889051</v>
          </cell>
          <cell r="BG563">
            <v>45775</v>
          </cell>
          <cell r="BH563">
            <v>45866</v>
          </cell>
          <cell r="BI563"/>
        </row>
        <row r="564">
          <cell r="E564" t="str">
            <v>X24103988119</v>
          </cell>
          <cell r="F564" t="str">
            <v>DITO TELECOMMUNITY CORPORATION</v>
          </cell>
          <cell r="G564" t="str">
            <v>ARIAS CPD, TAMBO, PARANAQUE</v>
          </cell>
          <cell r="H564" t="str">
            <v>PARAÑAQUE CITY</v>
          </cell>
          <cell r="I564" t="str">
            <v>PARAÑAQUE</v>
          </cell>
          <cell r="J564"/>
          <cell r="K564"/>
          <cell r="L564" t="str">
            <v>POWERHOUSE</v>
          </cell>
          <cell r="M564" t="str">
            <v>FCOMP</v>
          </cell>
          <cell r="N564" t="str">
            <v>Jenneth Madrid</v>
          </cell>
          <cell r="O564">
            <v>3.3294999999999995</v>
          </cell>
          <cell r="P564">
            <v>22.72</v>
          </cell>
          <cell r="Q564">
            <v>31</v>
          </cell>
          <cell r="R564" t="str">
            <v>NEW</v>
          </cell>
          <cell r="S564">
            <v>63373.46</v>
          </cell>
          <cell r="T564">
            <v>19523.93</v>
          </cell>
          <cell r="U564"/>
          <cell r="V564">
            <v>0</v>
          </cell>
          <cell r="W564">
            <v>45758.395138888889</v>
          </cell>
          <cell r="X564">
            <v>45765.460416666669</v>
          </cell>
          <cell r="Y564">
            <v>45766</v>
          </cell>
          <cell r="Z564"/>
          <cell r="AA564">
            <v>45822.442361111112</v>
          </cell>
          <cell r="AB564"/>
          <cell r="AC564">
            <v>64.047222222223354</v>
          </cell>
          <cell r="AD564">
            <v>56.981944444443798</v>
          </cell>
          <cell r="AE564">
            <v>-45822.442361111112</v>
          </cell>
          <cell r="AF564">
            <v>45777.169332437275</v>
          </cell>
          <cell r="AG564">
            <v>45785.975784050177</v>
          </cell>
          <cell r="AH564">
            <v>45808.395138888889</v>
          </cell>
          <cell r="AI564">
            <v>2.2060709876543596</v>
          </cell>
          <cell r="AJ564">
            <v>-763.70737268518519</v>
          </cell>
          <cell r="AK564">
            <v>20</v>
          </cell>
          <cell r="AL564">
            <v>36</v>
          </cell>
          <cell r="AM564">
            <v>21.774193548387096</v>
          </cell>
          <cell r="AN564">
            <v>27.58064516129032</v>
          </cell>
          <cell r="AO564">
            <v>18.774193548387096</v>
          </cell>
          <cell r="AP564">
            <v>60</v>
          </cell>
          <cell r="AQ564">
            <v>57</v>
          </cell>
          <cell r="AR564">
            <v>52</v>
          </cell>
          <cell r="AS564">
            <v>45882.442361111112</v>
          </cell>
          <cell r="AT564">
            <v>61.557638888887595</v>
          </cell>
          <cell r="AU564"/>
          <cell r="AV564"/>
          <cell r="AW564"/>
          <cell r="AX564"/>
          <cell r="AY564"/>
          <cell r="AZ564"/>
          <cell r="BA564"/>
          <cell r="BB564"/>
          <cell r="BC564" t="str">
            <v>NO COC</v>
          </cell>
          <cell r="BD564"/>
          <cell r="BE564">
            <v>45837.442361111112</v>
          </cell>
          <cell r="BF564" t="e">
            <v>#VALUE!</v>
          </cell>
          <cell r="BG564"/>
          <cell r="BH564"/>
          <cell r="BI564"/>
        </row>
        <row r="565">
          <cell r="E565" t="str">
            <v>X25020504155</v>
          </cell>
          <cell r="F565" t="str">
            <v>SHERWILL REALTY CORPORATION</v>
          </cell>
          <cell r="G565" t="str">
            <v>TERESITA DRIVE, TAGUIG BAGUMBAYAN INDL ASS INC, TAGUIG CITY</v>
          </cell>
          <cell r="H565" t="str">
            <v>TAGUIG CITY</v>
          </cell>
          <cell r="I565" t="str">
            <v>PARAÑAQUE</v>
          </cell>
          <cell r="J565"/>
          <cell r="K565"/>
          <cell r="L565" t="str">
            <v>VJC</v>
          </cell>
          <cell r="M565" t="str">
            <v>TECO</v>
          </cell>
          <cell r="N565" t="str">
            <v>Jenneth Madrid</v>
          </cell>
          <cell r="O565">
            <v>23.489499999999996</v>
          </cell>
          <cell r="P565">
            <v>55.51</v>
          </cell>
          <cell r="Q565">
            <v>79</v>
          </cell>
          <cell r="R565" t="str">
            <v>NEW</v>
          </cell>
          <cell r="S565">
            <v>474742.63</v>
          </cell>
          <cell r="T565">
            <v>47716.19</v>
          </cell>
          <cell r="U565"/>
          <cell r="V565">
            <v>0</v>
          </cell>
          <cell r="W565">
            <v>45758.526388888888</v>
          </cell>
          <cell r="X565">
            <v>45765.457638888889</v>
          </cell>
          <cell r="Y565">
            <v>45766</v>
          </cell>
          <cell r="Z565"/>
          <cell r="AA565">
            <v>45779.311111111114</v>
          </cell>
          <cell r="AB565">
            <v>45846</v>
          </cell>
          <cell r="AC565">
            <v>20.784722222226264</v>
          </cell>
          <cell r="AD565">
            <v>13.853472222224809</v>
          </cell>
          <cell r="AE565">
            <v>66.68888888888614</v>
          </cell>
          <cell r="AF565">
            <v>45777.826769117026</v>
          </cell>
          <cell r="AG565">
            <v>45786.773537177862</v>
          </cell>
          <cell r="AH565">
            <v>45808.526388888888</v>
          </cell>
          <cell r="AI565">
            <v>0.69902582409789094</v>
          </cell>
          <cell r="AJ565">
            <v>1.1114814814814358</v>
          </cell>
          <cell r="AK565">
            <v>23</v>
          </cell>
          <cell r="AL565">
            <v>34</v>
          </cell>
          <cell r="AM565">
            <v>22.300380228136884</v>
          </cell>
          <cell r="AN565">
            <v>28.247148288973385</v>
          </cell>
          <cell r="AO565">
            <v>19.300380228136884</v>
          </cell>
          <cell r="AP565">
            <v>60</v>
          </cell>
          <cell r="AQ565">
            <v>57</v>
          </cell>
          <cell r="AR565">
            <v>52</v>
          </cell>
          <cell r="AS565">
            <v>45839.311111111114</v>
          </cell>
          <cell r="AT565">
            <v>104.68888888888614</v>
          </cell>
          <cell r="AU565" t="str">
            <v>With scheduled PAI</v>
          </cell>
          <cell r="AV565" t="str">
            <v>Y</v>
          </cell>
          <cell r="AW565" t="str">
            <v>Y</v>
          </cell>
          <cell r="AX565"/>
          <cell r="AY565"/>
          <cell r="AZ565">
            <v>45772</v>
          </cell>
          <cell r="BA565">
            <v>5</v>
          </cell>
          <cell r="BB565">
            <v>45777</v>
          </cell>
          <cell r="BC565" t="str">
            <v>PAID</v>
          </cell>
          <cell r="BD565"/>
          <cell r="BE565">
            <v>45794.311111111114</v>
          </cell>
          <cell r="BF565">
            <v>12.68888888888614</v>
          </cell>
          <cell r="BG565">
            <v>45779</v>
          </cell>
          <cell r="BH565">
            <v>45807</v>
          </cell>
          <cell r="BI565">
            <v>45820</v>
          </cell>
        </row>
        <row r="566">
          <cell r="E566" t="str">
            <v>X25031070065</v>
          </cell>
          <cell r="F566" t="str">
            <v>LANDBANK OF THE PHILIPPINES</v>
          </cell>
          <cell r="G566" t="str">
            <v>GNG. ELSIE GACHES, BF HOMES, PARANAQUE</v>
          </cell>
          <cell r="H566" t="str">
            <v>PARAÑAQUE CITY</v>
          </cell>
          <cell r="I566" t="str">
            <v>PARAÑAQUE</v>
          </cell>
          <cell r="J566"/>
          <cell r="K566"/>
          <cell r="L566" t="str">
            <v>VJC</v>
          </cell>
          <cell r="M566" t="str">
            <v>FCOMP</v>
          </cell>
          <cell r="N566" t="str">
            <v>Jenneth Madrid</v>
          </cell>
          <cell r="O566">
            <v>8.48</v>
          </cell>
          <cell r="P566">
            <v>11.03</v>
          </cell>
          <cell r="Q566" t="str">
            <v xml:space="preserve"> -   </v>
          </cell>
          <cell r="R566" t="str">
            <v>TERMINATION</v>
          </cell>
          <cell r="S566">
            <v>19621.38</v>
          </cell>
          <cell r="T566">
            <v>9485.9599999999991</v>
          </cell>
          <cell r="U566"/>
          <cell r="V566">
            <v>0</v>
          </cell>
          <cell r="W566">
            <v>45758.614583333336</v>
          </cell>
          <cell r="X566">
            <v>45765.458333333336</v>
          </cell>
          <cell r="Y566">
            <v>45766</v>
          </cell>
          <cell r="Z566"/>
          <cell r="AA566">
            <v>45818</v>
          </cell>
          <cell r="AB566"/>
          <cell r="AC566">
            <v>59.385416666664241</v>
          </cell>
          <cell r="AD566">
            <v>52.541666666664241</v>
          </cell>
          <cell r="AE566">
            <v>-45818</v>
          </cell>
          <cell r="AF566">
            <v>45770.614583333336</v>
          </cell>
          <cell r="AG566">
            <v>45777.614583333336</v>
          </cell>
          <cell r="AH566">
            <v>45808.614583333336</v>
          </cell>
          <cell r="AI566">
            <v>2.9692708333332116</v>
          </cell>
          <cell r="AJ566">
            <v>-763.63333333333333</v>
          </cell>
          <cell r="AK566">
            <v>20</v>
          </cell>
          <cell r="AL566">
            <v>20</v>
          </cell>
          <cell r="AM566">
            <v>15.000000000000002</v>
          </cell>
          <cell r="AN566">
            <v>19</v>
          </cell>
          <cell r="AO566">
            <v>12.000000000000002</v>
          </cell>
          <cell r="AP566">
            <v>60</v>
          </cell>
          <cell r="AQ566">
            <v>57</v>
          </cell>
          <cell r="AR566">
            <v>52</v>
          </cell>
          <cell r="AS566">
            <v>45878</v>
          </cell>
          <cell r="AT566">
            <v>66</v>
          </cell>
          <cell r="AU566"/>
          <cell r="AV566"/>
          <cell r="AW566"/>
          <cell r="AX566"/>
          <cell r="AY566"/>
          <cell r="AZ566"/>
          <cell r="BA566"/>
          <cell r="BB566"/>
          <cell r="BC566" t="str">
            <v>NO COC</v>
          </cell>
          <cell r="BD566"/>
          <cell r="BE566">
            <v>45833</v>
          </cell>
          <cell r="BF566" t="e">
            <v>#VALUE!</v>
          </cell>
          <cell r="BG566"/>
          <cell r="BH566"/>
          <cell r="BI566"/>
        </row>
        <row r="567">
          <cell r="E567" t="str">
            <v>X24020419372</v>
          </cell>
          <cell r="F567" t="str">
            <v>CITY GOVERNMENT OF LAS PINAS</v>
          </cell>
          <cell r="G567" t="str">
            <v>MALUNGGAY, CAA CPD PH 3, LAS PINAS CITY</v>
          </cell>
          <cell r="H567" t="str">
            <v>LAS PIÑAS CITY</v>
          </cell>
          <cell r="I567" t="str">
            <v>PARAÑAQUE</v>
          </cell>
          <cell r="J567"/>
          <cell r="K567"/>
          <cell r="L567" t="str">
            <v>POWERHOUSE</v>
          </cell>
          <cell r="M567" t="str">
            <v>SCHED</v>
          </cell>
          <cell r="N567" t="str">
            <v>Isan Carlo Lazaro</v>
          </cell>
          <cell r="O567">
            <v>440.6819999999999</v>
          </cell>
          <cell r="P567">
            <v>1142.6500000000001</v>
          </cell>
          <cell r="Q567">
            <v>99.7</v>
          </cell>
          <cell r="R567" t="str">
            <v>NEW</v>
          </cell>
          <cell r="S567">
            <v>2734783.42</v>
          </cell>
          <cell r="T567">
            <v>623962.88999999908</v>
          </cell>
          <cell r="U567"/>
          <cell r="V567">
            <v>0</v>
          </cell>
          <cell r="W567">
            <v>45758.654166666667</v>
          </cell>
          <cell r="X567">
            <v>45765.459027777775</v>
          </cell>
          <cell r="Y567">
            <v>45766</v>
          </cell>
          <cell r="Z567"/>
          <cell r="AA567"/>
          <cell r="AB567"/>
          <cell r="AC567">
            <v>-45758.654166666667</v>
          </cell>
          <cell r="AD567">
            <v>-45765.459027777775</v>
          </cell>
          <cell r="AE567">
            <v>0</v>
          </cell>
          <cell r="AF567">
            <v>45783.862131268434</v>
          </cell>
          <cell r="AG567">
            <v>45794.384255162244</v>
          </cell>
          <cell r="AH567">
            <v>45808.654166666667</v>
          </cell>
          <cell r="AI567">
            <v>-1216.6418637254901</v>
          </cell>
          <cell r="AJ567">
            <v>0</v>
          </cell>
          <cell r="AK567">
            <v>50</v>
          </cell>
          <cell r="AL567">
            <v>34</v>
          </cell>
          <cell r="AM567">
            <v>28.207964601769909</v>
          </cell>
          <cell r="AN567">
            <v>35.730088495575217</v>
          </cell>
          <cell r="AO567">
            <v>25.207964601769909</v>
          </cell>
          <cell r="AP567">
            <v>60</v>
          </cell>
          <cell r="AQ567">
            <v>57</v>
          </cell>
          <cell r="AR567">
            <v>52</v>
          </cell>
          <cell r="AS567">
            <v>60</v>
          </cell>
          <cell r="AT567">
            <v>45884</v>
          </cell>
          <cell r="AU567"/>
          <cell r="AV567"/>
          <cell r="AW567"/>
          <cell r="AX567"/>
          <cell r="AY567"/>
          <cell r="AZ567"/>
          <cell r="BA567"/>
          <cell r="BB567"/>
          <cell r="BC567"/>
          <cell r="BD567"/>
          <cell r="BE567">
            <v>15</v>
          </cell>
          <cell r="BF567">
            <v>0</v>
          </cell>
          <cell r="BG567"/>
          <cell r="BH567"/>
          <cell r="BI567"/>
        </row>
        <row r="568">
          <cell r="E568" t="str">
            <v>X25030884434</v>
          </cell>
          <cell r="F568" t="str">
            <v>RONALD CARANAY CALINGAY</v>
          </cell>
          <cell r="G568" t="str">
            <v>GREEN GRASS, GREEN VALLEY SUBD SECT A, BACOOR</v>
          </cell>
          <cell r="H568" t="str">
            <v>BACOOR CITY</v>
          </cell>
          <cell r="I568" t="str">
            <v>DASMA</v>
          </cell>
          <cell r="J568"/>
          <cell r="K568"/>
          <cell r="L568" t="str">
            <v>AVECO</v>
          </cell>
          <cell r="M568" t="str">
            <v>FCOMP</v>
          </cell>
          <cell r="N568" t="str">
            <v>Ronilo Gange Jr.</v>
          </cell>
          <cell r="O568">
            <v>18.392799999999998</v>
          </cell>
          <cell r="P568">
            <v>20.28</v>
          </cell>
          <cell r="Q568">
            <v>2</v>
          </cell>
          <cell r="R568" t="str">
            <v>NEW</v>
          </cell>
          <cell r="S568">
            <v>197328.6</v>
          </cell>
          <cell r="T568">
            <v>60293.500000000007</v>
          </cell>
          <cell r="U568"/>
          <cell r="V568">
            <v>0</v>
          </cell>
          <cell r="W568">
            <v>45761.443055555559</v>
          </cell>
          <cell r="X568">
            <v>45770.612500000003</v>
          </cell>
          <cell r="Y568">
            <v>45771</v>
          </cell>
          <cell r="Z568"/>
          <cell r="AA568">
            <v>45799</v>
          </cell>
          <cell r="AB568"/>
          <cell r="AC568">
            <v>37.556944444440887</v>
          </cell>
          <cell r="AD568">
            <v>28.38749999999709</v>
          </cell>
          <cell r="AE568">
            <v>-45799</v>
          </cell>
          <cell r="AF568">
            <v>45780.217249103946</v>
          </cell>
          <cell r="AG568">
            <v>45789.023700716847</v>
          </cell>
          <cell r="AH568">
            <v>45811.443055555559</v>
          </cell>
          <cell r="AI568">
            <v>1.2936280864196306</v>
          </cell>
          <cell r="AJ568">
            <v>-763.31666666666672</v>
          </cell>
          <cell r="AK568">
            <v>20</v>
          </cell>
          <cell r="AL568">
            <v>36</v>
          </cell>
          <cell r="AM568">
            <v>21.774193548387096</v>
          </cell>
          <cell r="AN568">
            <v>27.58064516129032</v>
          </cell>
          <cell r="AO568">
            <v>18.774193548387096</v>
          </cell>
          <cell r="AP568">
            <v>60</v>
          </cell>
          <cell r="AQ568">
            <v>57</v>
          </cell>
          <cell r="AR568">
            <v>52</v>
          </cell>
          <cell r="AS568">
            <v>45859</v>
          </cell>
          <cell r="AT568">
            <v>85</v>
          </cell>
          <cell r="AU568"/>
          <cell r="AV568"/>
          <cell r="AW568"/>
          <cell r="AX568"/>
          <cell r="AY568"/>
          <cell r="AZ568"/>
          <cell r="BA568"/>
          <cell r="BB568"/>
          <cell r="BC568" t="str">
            <v>NO COC</v>
          </cell>
          <cell r="BD568"/>
          <cell r="BE568">
            <v>45814</v>
          </cell>
          <cell r="BF568" t="e">
            <v>#VALUE!</v>
          </cell>
          <cell r="BG568"/>
          <cell r="BH568"/>
          <cell r="BI568"/>
        </row>
        <row r="569">
          <cell r="E569" t="str">
            <v>X25041141247</v>
          </cell>
          <cell r="F569" t="str">
            <v>ALABANG HILLS VILLAGE ASS INC</v>
          </cell>
          <cell r="G569" t="str">
            <v>DOÑA INES, ALABANG HILLS SUBD PH 2, MUNTINLUPA</v>
          </cell>
          <cell r="H569" t="str">
            <v>MUNTINLUPA CITY</v>
          </cell>
          <cell r="I569" t="str">
            <v>PARAÑAQUE</v>
          </cell>
          <cell r="J569"/>
          <cell r="K569"/>
          <cell r="L569" t="str">
            <v>POWERHOUSE</v>
          </cell>
          <cell r="M569" t="str">
            <v>FCOMP</v>
          </cell>
          <cell r="N569" t="str">
            <v>Jenneth Madrid</v>
          </cell>
          <cell r="O569">
            <v>17.220000000000002</v>
          </cell>
          <cell r="P569">
            <v>33.18</v>
          </cell>
          <cell r="Q569" t="str">
            <v xml:space="preserve"> -   </v>
          </cell>
          <cell r="R569" t="str">
            <v>TERMINATION</v>
          </cell>
          <cell r="S569">
            <v>35546.769999999997</v>
          </cell>
          <cell r="T569">
            <v>28577.829999999998</v>
          </cell>
          <cell r="U569"/>
          <cell r="V569">
            <v>0</v>
          </cell>
          <cell r="W569">
            <v>45761.656944444447</v>
          </cell>
          <cell r="X569">
            <v>45770.615277777775</v>
          </cell>
          <cell r="Y569">
            <v>45771</v>
          </cell>
          <cell r="Z569"/>
          <cell r="AA569">
            <v>45806.625</v>
          </cell>
          <cell r="AB569"/>
          <cell r="AC569">
            <v>44.968055555553292</v>
          </cell>
          <cell r="AD569">
            <v>36.009722222224809</v>
          </cell>
          <cell r="AE569">
            <v>-45806.625</v>
          </cell>
          <cell r="AF569">
            <v>45773.656944444447</v>
          </cell>
          <cell r="AG569">
            <v>45780.656944444447</v>
          </cell>
          <cell r="AH569">
            <v>45811.656944444447</v>
          </cell>
          <cell r="AI569">
            <v>2.2484027777776645</v>
          </cell>
          <cell r="AJ569">
            <v>-763.44375000000002</v>
          </cell>
          <cell r="AK569">
            <v>20</v>
          </cell>
          <cell r="AL569">
            <v>20</v>
          </cell>
          <cell r="AM569">
            <v>15.000000000000002</v>
          </cell>
          <cell r="AN569">
            <v>19</v>
          </cell>
          <cell r="AO569">
            <v>12.000000000000002</v>
          </cell>
          <cell r="AP569">
            <v>60</v>
          </cell>
          <cell r="AQ569">
            <v>57</v>
          </cell>
          <cell r="AR569">
            <v>52</v>
          </cell>
          <cell r="AS569">
            <v>45866.625</v>
          </cell>
          <cell r="AT569">
            <v>77.375</v>
          </cell>
          <cell r="AU569"/>
          <cell r="AV569"/>
          <cell r="AW569"/>
          <cell r="AX569"/>
          <cell r="AY569"/>
          <cell r="AZ569"/>
          <cell r="BA569"/>
          <cell r="BB569"/>
          <cell r="BC569" t="str">
            <v>NO COC</v>
          </cell>
          <cell r="BD569"/>
          <cell r="BE569">
            <v>45821.625</v>
          </cell>
          <cell r="BF569" t="e">
            <v>#VALUE!</v>
          </cell>
          <cell r="BG569"/>
          <cell r="BH569"/>
          <cell r="BI569"/>
        </row>
        <row r="570">
          <cell r="E570" t="str">
            <v>X25010118641</v>
          </cell>
          <cell r="F570" t="str">
            <v>HIJO GREENS, INC.</v>
          </cell>
          <cell r="G570" t="str">
            <v>EDISON, EDISON INDUSTRIAL COMPLEX, PARANAQUE</v>
          </cell>
          <cell r="H570" t="str">
            <v>PARAÑAQUE CITY</v>
          </cell>
          <cell r="I570" t="str">
            <v>PARAÑAQUE</v>
          </cell>
          <cell r="J570"/>
          <cell r="K570"/>
          <cell r="L570" t="str">
            <v>ECOM</v>
          </cell>
          <cell r="M570" t="str">
            <v>FCOMP</v>
          </cell>
          <cell r="N570" t="str">
            <v>Ronilo Gange Jr.</v>
          </cell>
          <cell r="O570">
            <v>80.917399999999986</v>
          </cell>
          <cell r="P570">
            <v>216.64</v>
          </cell>
          <cell r="Q570">
            <v>183</v>
          </cell>
          <cell r="R570" t="str">
            <v>NEW</v>
          </cell>
          <cell r="S570">
            <v>911302.13</v>
          </cell>
          <cell r="T570">
            <v>118917.61000000002</v>
          </cell>
          <cell r="U570"/>
          <cell r="V570">
            <v>0</v>
          </cell>
          <cell r="W570">
            <v>45762.45208333333</v>
          </cell>
          <cell r="X570">
            <v>45770.614583333336</v>
          </cell>
          <cell r="Y570">
            <v>45771</v>
          </cell>
          <cell r="Z570"/>
          <cell r="AA570">
            <v>45793</v>
          </cell>
          <cell r="AB570"/>
          <cell r="AC570">
            <v>30.547916666670062</v>
          </cell>
          <cell r="AD570">
            <v>22.385416666664241</v>
          </cell>
          <cell r="AE570">
            <v>-45793</v>
          </cell>
          <cell r="AF570">
            <v>45782.465781963467</v>
          </cell>
          <cell r="AG570">
            <v>45791.602768264835</v>
          </cell>
          <cell r="AH570">
            <v>45812.45208333333</v>
          </cell>
          <cell r="AI570">
            <v>0.99553478422630115</v>
          </cell>
          <cell r="AJ570">
            <v>-763.2166666666667</v>
          </cell>
          <cell r="AK570">
            <v>28</v>
          </cell>
          <cell r="AL570">
            <v>32</v>
          </cell>
          <cell r="AM570">
            <v>23.013698630136989</v>
          </cell>
          <cell r="AN570">
            <v>29.150684931506852</v>
          </cell>
          <cell r="AO570">
            <v>20.013698630136989</v>
          </cell>
          <cell r="AP570">
            <v>60</v>
          </cell>
          <cell r="AQ570">
            <v>57</v>
          </cell>
          <cell r="AR570">
            <v>52</v>
          </cell>
          <cell r="AS570">
            <v>45853</v>
          </cell>
          <cell r="AT570">
            <v>91</v>
          </cell>
          <cell r="AU570"/>
          <cell r="AV570"/>
          <cell r="AW570"/>
          <cell r="AX570"/>
          <cell r="AY570"/>
          <cell r="AZ570"/>
          <cell r="BA570"/>
          <cell r="BB570"/>
          <cell r="BC570" t="str">
            <v>FOR AUDIT</v>
          </cell>
          <cell r="BD570"/>
          <cell r="BE570">
            <v>45808</v>
          </cell>
          <cell r="BF570">
            <v>-4</v>
          </cell>
          <cell r="BG570">
            <v>45788</v>
          </cell>
          <cell r="BH570">
            <v>45804</v>
          </cell>
          <cell r="BI570"/>
        </row>
        <row r="571">
          <cell r="E571" t="str">
            <v>X25020460575</v>
          </cell>
          <cell r="F571" t="str">
            <v>LINAHEIM CORPORATE SERVICES, INC.</v>
          </cell>
          <cell r="G571" t="str">
            <v>KAINGIN RD., KAINGIN, PARANAQUE</v>
          </cell>
          <cell r="H571" t="str">
            <v>PARAÑAQUE CITY</v>
          </cell>
          <cell r="I571" t="str">
            <v>PARAÑAQUE</v>
          </cell>
          <cell r="J571"/>
          <cell r="K571"/>
          <cell r="L571" t="str">
            <v>POWERHOUSE</v>
          </cell>
          <cell r="M571" t="str">
            <v>FCOMP</v>
          </cell>
          <cell r="N571" t="str">
            <v>Isan Carlo Lazaro</v>
          </cell>
          <cell r="O571">
            <v>103.6063</v>
          </cell>
          <cell r="P571">
            <v>228.7</v>
          </cell>
          <cell r="Q571">
            <v>330</v>
          </cell>
          <cell r="R571" t="str">
            <v>NEW</v>
          </cell>
          <cell r="S571">
            <v>1348450.36</v>
          </cell>
          <cell r="T571">
            <v>130058.28999999998</v>
          </cell>
          <cell r="U571"/>
          <cell r="V571">
            <v>0</v>
          </cell>
          <cell r="W571">
            <v>45762.581250000003</v>
          </cell>
          <cell r="X571">
            <v>45770.613888888889</v>
          </cell>
          <cell r="Y571">
            <v>45771</v>
          </cell>
          <cell r="Z571"/>
          <cell r="AA571">
            <v>45842</v>
          </cell>
          <cell r="AB571"/>
          <cell r="AC571">
            <v>79.41874999999709</v>
          </cell>
          <cell r="AD571">
            <v>71.386111111110949</v>
          </cell>
          <cell r="AE571">
            <v>-45842</v>
          </cell>
          <cell r="AF571">
            <v>45780.581250000003</v>
          </cell>
          <cell r="AG571">
            <v>45789.181250000001</v>
          </cell>
          <cell r="AH571">
            <v>45812.581250000003</v>
          </cell>
          <cell r="AI571">
            <v>2.8363839285713248</v>
          </cell>
          <cell r="AJ571">
            <v>-764.0333333333333</v>
          </cell>
          <cell r="AK571">
            <v>28</v>
          </cell>
          <cell r="AL571">
            <v>28</v>
          </cell>
          <cell r="AM571">
            <v>21</v>
          </cell>
          <cell r="AN571">
            <v>26.6</v>
          </cell>
          <cell r="AO571">
            <v>18</v>
          </cell>
          <cell r="AP571">
            <v>60</v>
          </cell>
          <cell r="AQ571">
            <v>57</v>
          </cell>
          <cell r="AR571">
            <v>52</v>
          </cell>
          <cell r="AS571">
            <v>45902</v>
          </cell>
          <cell r="AT571">
            <v>42</v>
          </cell>
          <cell r="AU571"/>
          <cell r="AV571"/>
          <cell r="AW571"/>
          <cell r="AX571"/>
          <cell r="AY571"/>
          <cell r="AZ571"/>
          <cell r="BA571"/>
          <cell r="BB571"/>
          <cell r="BC571" t="str">
            <v>NO COC</v>
          </cell>
          <cell r="BD571"/>
          <cell r="BE571">
            <v>45857</v>
          </cell>
          <cell r="BF571" t="e">
            <v>#VALUE!</v>
          </cell>
          <cell r="BG571"/>
          <cell r="BH571"/>
          <cell r="BI571"/>
        </row>
        <row r="572">
          <cell r="E572" t="str">
            <v>X25030992144</v>
          </cell>
          <cell r="F572" t="str">
            <v>SONNY MACARAIG NG</v>
          </cell>
          <cell r="G572" t="str">
            <v>LEYTE, MARINA SUBD, PARANAQUE</v>
          </cell>
          <cell r="H572" t="str">
            <v>PARAÑAQUE CITY</v>
          </cell>
          <cell r="I572" t="str">
            <v>PARAÑAQUE</v>
          </cell>
          <cell r="J572"/>
          <cell r="K572"/>
          <cell r="L572" t="str">
            <v>ECOM</v>
          </cell>
          <cell r="M572" t="str">
            <v>FCOMP</v>
          </cell>
          <cell r="N572" t="str">
            <v>Ronilo Gange Jr.</v>
          </cell>
          <cell r="O572">
            <v>45.209499999999991</v>
          </cell>
          <cell r="P572">
            <v>71.08</v>
          </cell>
          <cell r="Q572">
            <v>82</v>
          </cell>
          <cell r="R572" t="str">
            <v>MODIFICATION</v>
          </cell>
          <cell r="S572">
            <v>367939.35</v>
          </cell>
          <cell r="T572">
            <v>60293.500000000007</v>
          </cell>
          <cell r="U572"/>
          <cell r="V572">
            <v>0</v>
          </cell>
          <cell r="W572">
            <v>45762.581250000003</v>
          </cell>
          <cell r="X572">
            <v>45768.62222222222</v>
          </cell>
          <cell r="Y572">
            <v>45769</v>
          </cell>
          <cell r="Z572"/>
          <cell r="AA572">
            <v>45776</v>
          </cell>
          <cell r="AB572"/>
          <cell r="AC572">
            <v>13.41874999999709</v>
          </cell>
          <cell r="AD572">
            <v>7.3777777777795563</v>
          </cell>
          <cell r="AE572">
            <v>-45776</v>
          </cell>
          <cell r="AF572">
            <v>45781.881630228141</v>
          </cell>
          <cell r="AG572">
            <v>45790.828398288977</v>
          </cell>
          <cell r="AH572">
            <v>45812.581250000003</v>
          </cell>
          <cell r="AI572">
            <v>0.45129555626588669</v>
          </cell>
          <cell r="AJ572">
            <v>-762.93333333333328</v>
          </cell>
          <cell r="AK572">
            <v>23</v>
          </cell>
          <cell r="AL572">
            <v>34</v>
          </cell>
          <cell r="AM572">
            <v>22.300380228136884</v>
          </cell>
          <cell r="AN572">
            <v>28.247148288973385</v>
          </cell>
          <cell r="AO572">
            <v>19.300380228136884</v>
          </cell>
          <cell r="AP572">
            <v>60</v>
          </cell>
          <cell r="AQ572">
            <v>57</v>
          </cell>
          <cell r="AR572">
            <v>52</v>
          </cell>
          <cell r="AS572">
            <v>45836</v>
          </cell>
          <cell r="AT572">
            <v>108</v>
          </cell>
          <cell r="AU572"/>
          <cell r="AV572"/>
          <cell r="AW572"/>
          <cell r="AX572"/>
          <cell r="AY572"/>
          <cell r="AZ572"/>
          <cell r="BA572"/>
          <cell r="BB572"/>
          <cell r="BC572" t="str">
            <v>FOR AUDIT</v>
          </cell>
          <cell r="BD572"/>
          <cell r="BE572">
            <v>45791</v>
          </cell>
          <cell r="BF572">
            <v>13</v>
          </cell>
          <cell r="BG572">
            <v>45775</v>
          </cell>
          <cell r="BH572">
            <v>45804</v>
          </cell>
          <cell r="BI572"/>
        </row>
        <row r="573">
          <cell r="E573" t="str">
            <v>X25020681892</v>
          </cell>
          <cell r="F573" t="str">
            <v>HARD DISCOUNT PHILIPPINES, INC.</v>
          </cell>
          <cell r="G573" t="str">
            <v>DAANG HARI, PERPETUAL VILLAGE, TAGUIG CITY</v>
          </cell>
          <cell r="H573" t="str">
            <v>TAGUIG CITY</v>
          </cell>
          <cell r="I573" t="str">
            <v>PARAÑAQUE</v>
          </cell>
          <cell r="J573"/>
          <cell r="K573"/>
          <cell r="L573" t="str">
            <v>POWERHOUSE</v>
          </cell>
          <cell r="M573" t="str">
            <v>FCOMP</v>
          </cell>
          <cell r="N573" t="str">
            <v>Isan Carlo Lazaro</v>
          </cell>
          <cell r="O573">
            <v>11.292800000000002</v>
          </cell>
          <cell r="P573">
            <v>13.42</v>
          </cell>
          <cell r="Q573">
            <v>19</v>
          </cell>
          <cell r="R573" t="str">
            <v>NEW</v>
          </cell>
          <cell r="S573">
            <v>143125.62</v>
          </cell>
          <cell r="T573">
            <v>11531.119999999999</v>
          </cell>
          <cell r="U573"/>
          <cell r="V573">
            <v>0</v>
          </cell>
          <cell r="W573">
            <v>45768.637499999997</v>
          </cell>
          <cell r="X573">
            <v>45775</v>
          </cell>
          <cell r="Y573">
            <v>45775.613888888889</v>
          </cell>
          <cell r="Z573">
            <v>45806</v>
          </cell>
          <cell r="AA573">
            <v>45836</v>
          </cell>
          <cell r="AB573"/>
          <cell r="AC573">
            <v>67.36250000000291</v>
          </cell>
          <cell r="AD573">
            <v>61</v>
          </cell>
          <cell r="AE573">
            <v>-45836</v>
          </cell>
          <cell r="AF573">
            <v>45787.411693548383</v>
          </cell>
          <cell r="AG573">
            <v>45796.218145161285</v>
          </cell>
          <cell r="AH573">
            <v>45818.637499999997</v>
          </cell>
          <cell r="AI573">
            <v>2.3202638888889888</v>
          </cell>
          <cell r="AJ573">
            <v>-763.93333333333328</v>
          </cell>
          <cell r="AK573">
            <v>20</v>
          </cell>
          <cell r="AL573">
            <v>36</v>
          </cell>
          <cell r="AM573">
            <v>21.774193548387096</v>
          </cell>
          <cell r="AN573">
            <v>27.58064516129032</v>
          </cell>
          <cell r="AO573">
            <v>18.774193548387096</v>
          </cell>
          <cell r="AP573">
            <v>60</v>
          </cell>
          <cell r="AQ573">
            <v>57</v>
          </cell>
          <cell r="AR573">
            <v>52</v>
          </cell>
          <cell r="AS573">
            <v>45896</v>
          </cell>
          <cell r="AT573">
            <v>48</v>
          </cell>
          <cell r="AU573"/>
          <cell r="AV573"/>
          <cell r="AW573"/>
          <cell r="AX573"/>
          <cell r="AY573"/>
          <cell r="AZ573"/>
          <cell r="BA573"/>
          <cell r="BB573"/>
          <cell r="BC573" t="str">
            <v>FOR AUDIT</v>
          </cell>
          <cell r="BD573"/>
          <cell r="BE573">
            <v>45851</v>
          </cell>
          <cell r="BF573">
            <v>12</v>
          </cell>
          <cell r="BG573">
            <v>45806</v>
          </cell>
          <cell r="BH573">
            <v>45863</v>
          </cell>
          <cell r="BI573"/>
        </row>
        <row r="574">
          <cell r="E574" t="str">
            <v>X25031010090</v>
          </cell>
          <cell r="F574" t="str">
            <v>LILIA T. AMADOR</v>
          </cell>
          <cell r="G574" t="str">
            <v>PRES. QUIRINO AVE, ZONE 6, TAGUIG CITY</v>
          </cell>
          <cell r="H574" t="str">
            <v>TAGUIG CITY</v>
          </cell>
          <cell r="I574" t="str">
            <v>PARAÑAQUE</v>
          </cell>
          <cell r="J574"/>
          <cell r="K574"/>
          <cell r="L574" t="str">
            <v>CHALLENGER</v>
          </cell>
          <cell r="M574" t="str">
            <v>FCOMP</v>
          </cell>
          <cell r="N574" t="str">
            <v>Isan Carlo Lazaro</v>
          </cell>
          <cell r="O574">
            <v>12.213300000000002</v>
          </cell>
          <cell r="P574">
            <v>18.82</v>
          </cell>
          <cell r="Q574">
            <v>37</v>
          </cell>
          <cell r="R574" t="str">
            <v>NEW</v>
          </cell>
          <cell r="S574" t="str">
            <v xml:space="preserve"> 201,524.06
</v>
          </cell>
          <cell r="T574">
            <v>16173.539999999999</v>
          </cell>
          <cell r="U574"/>
          <cell r="V574">
            <v>0</v>
          </cell>
          <cell r="W574">
            <v>45768.643750000003</v>
          </cell>
          <cell r="X574">
            <v>45775.613194444442</v>
          </cell>
          <cell r="Y574">
            <v>45775.613888888889</v>
          </cell>
          <cell r="Z574"/>
          <cell r="AA574">
            <v>45817</v>
          </cell>
          <cell r="AB574"/>
          <cell r="AC574">
            <v>48.35624999999709</v>
          </cell>
          <cell r="AD574">
            <v>41.386805555557657</v>
          </cell>
          <cell r="AE574">
            <v>-45817</v>
          </cell>
          <cell r="AF574">
            <v>45787.417943548389</v>
          </cell>
          <cell r="AG574">
            <v>45796.224395161291</v>
          </cell>
          <cell r="AH574">
            <v>45818.643750000003</v>
          </cell>
          <cell r="AI574">
            <v>1.6656041666665664</v>
          </cell>
          <cell r="AJ574">
            <v>-763.61666666666667</v>
          </cell>
          <cell r="AK574">
            <v>20</v>
          </cell>
          <cell r="AL574">
            <v>36</v>
          </cell>
          <cell r="AM574">
            <v>21.774193548387096</v>
          </cell>
          <cell r="AN574">
            <v>27.58064516129032</v>
          </cell>
          <cell r="AO574">
            <v>18.774193548387096</v>
          </cell>
          <cell r="AP574">
            <v>60</v>
          </cell>
          <cell r="AQ574">
            <v>57</v>
          </cell>
          <cell r="AR574">
            <v>52</v>
          </cell>
          <cell r="AS574">
            <v>45877</v>
          </cell>
          <cell r="AT574">
            <v>67</v>
          </cell>
          <cell r="AU574"/>
          <cell r="AV574"/>
          <cell r="AW574"/>
          <cell r="AX574"/>
          <cell r="AY574"/>
          <cell r="AZ574"/>
          <cell r="BA574"/>
          <cell r="BB574"/>
          <cell r="BC574" t="str">
            <v>NO COC</v>
          </cell>
          <cell r="BD574"/>
          <cell r="BE574">
            <v>45832</v>
          </cell>
          <cell r="BF574" t="e">
            <v>#VALUE!</v>
          </cell>
          <cell r="BG574"/>
          <cell r="BH574"/>
          <cell r="BI574"/>
        </row>
        <row r="575">
          <cell r="E575" t="str">
            <v>X25031019727</v>
          </cell>
          <cell r="F575" t="str">
            <v>CITY GOVERNMENT OF TAGUIG</v>
          </cell>
          <cell r="G575" t="str">
            <v>CHAMPACA, STO. NINO, TAGUIG CITY</v>
          </cell>
          <cell r="H575" t="str">
            <v>TAGUIG CITY</v>
          </cell>
          <cell r="I575" t="str">
            <v>PARAÑAQUE</v>
          </cell>
          <cell r="J575"/>
          <cell r="K575"/>
          <cell r="L575" t="str">
            <v>VJC</v>
          </cell>
          <cell r="M575" t="str">
            <v>FCOMP</v>
          </cell>
          <cell r="N575" t="str">
            <v>Jenneth Madrid</v>
          </cell>
          <cell r="O575">
            <v>171.3066</v>
          </cell>
          <cell r="P575">
            <v>415.57</v>
          </cell>
          <cell r="Q575">
            <v>896</v>
          </cell>
          <cell r="R575" t="str">
            <v>NEW</v>
          </cell>
          <cell r="S575">
            <v>2903581.15</v>
          </cell>
          <cell r="T575">
            <v>323053.55999999994</v>
          </cell>
          <cell r="U575"/>
          <cell r="V575">
            <v>0</v>
          </cell>
          <cell r="W575">
            <v>45768.665277777778</v>
          </cell>
          <cell r="X575">
            <v>45769.288194444445</v>
          </cell>
          <cell r="Y575">
            <v>45770</v>
          </cell>
          <cell r="Z575">
            <v>45775</v>
          </cell>
          <cell r="AA575">
            <v>45775.443749999999</v>
          </cell>
          <cell r="AB575"/>
          <cell r="AC575">
            <v>6.7784722222204437</v>
          </cell>
          <cell r="AD575">
            <v>6.1555555555532919</v>
          </cell>
          <cell r="AE575">
            <v>-45775.443749999999</v>
          </cell>
          <cell r="AF575">
            <v>45784.504868221462</v>
          </cell>
          <cell r="AG575">
            <v>45792.528759006447</v>
          </cell>
          <cell r="AH575">
            <v>45818.665277777778</v>
          </cell>
          <cell r="AI575">
            <v>0.269849505585678</v>
          </cell>
          <cell r="AJ575">
            <v>-762.92406249999999</v>
          </cell>
          <cell r="AK575">
            <v>32</v>
          </cell>
          <cell r="AL575">
            <v>23</v>
          </cell>
          <cell r="AM575">
            <v>18.839590443686006</v>
          </cell>
          <cell r="AN575">
            <v>23.863481228668942</v>
          </cell>
          <cell r="AO575">
            <v>15.839590443686006</v>
          </cell>
          <cell r="AP575">
            <v>60</v>
          </cell>
          <cell r="AQ575">
            <v>57</v>
          </cell>
          <cell r="AR575">
            <v>52</v>
          </cell>
          <cell r="AS575">
            <v>45835.443749999999</v>
          </cell>
          <cell r="AT575">
            <v>108.55625000000146</v>
          </cell>
          <cell r="AU575"/>
          <cell r="AV575"/>
          <cell r="AW575"/>
          <cell r="AX575"/>
          <cell r="AY575"/>
          <cell r="AZ575"/>
          <cell r="BA575"/>
          <cell r="BB575"/>
          <cell r="BC575" t="str">
            <v>FOR AUDIT</v>
          </cell>
          <cell r="BD575"/>
          <cell r="BE575">
            <v>45790.443749999999</v>
          </cell>
          <cell r="BF575">
            <v>85.556250000001455</v>
          </cell>
          <cell r="BG575">
            <v>45775</v>
          </cell>
          <cell r="BH575">
            <v>45876</v>
          </cell>
          <cell r="BI575"/>
        </row>
        <row r="576">
          <cell r="E576" t="str">
            <v>X25020679066</v>
          </cell>
          <cell r="F576" t="str">
            <v>WILFREDO URDAS ABUEVA</v>
          </cell>
          <cell r="G576" t="str">
            <v>NIOG III, NIOG III, BACOOR</v>
          </cell>
          <cell r="H576" t="str">
            <v>BACOOR CITY</v>
          </cell>
          <cell r="I576" t="str">
            <v>DASMA</v>
          </cell>
          <cell r="J576"/>
          <cell r="K576"/>
          <cell r="L576" t="str">
            <v>AVECO</v>
          </cell>
          <cell r="M576" t="str">
            <v>SCHED</v>
          </cell>
          <cell r="N576" t="str">
            <v>Ronilo Gange Jr.</v>
          </cell>
          <cell r="O576">
            <v>3.66</v>
          </cell>
          <cell r="P576">
            <v>36.54</v>
          </cell>
          <cell r="Q576" t="str">
            <v xml:space="preserve"> -   </v>
          </cell>
          <cell r="R576" t="str">
            <v>TERMINATION</v>
          </cell>
          <cell r="S576">
            <v>40059.870000000003</v>
          </cell>
          <cell r="T576">
            <v>31524.93</v>
          </cell>
          <cell r="U576"/>
          <cell r="V576">
            <v>0</v>
          </cell>
          <cell r="W576">
            <v>45768.67291666667</v>
          </cell>
          <cell r="X576">
            <v>45775.614583333336</v>
          </cell>
          <cell r="Y576">
            <v>45775</v>
          </cell>
          <cell r="Z576"/>
          <cell r="AA576"/>
          <cell r="AB576"/>
          <cell r="AC576">
            <v>-45768.67291666667</v>
          </cell>
          <cell r="AD576">
            <v>-45775.614583333336</v>
          </cell>
          <cell r="AE576">
            <v>0</v>
          </cell>
          <cell r="AF576">
            <v>45780.67291666667</v>
          </cell>
          <cell r="AG576">
            <v>45787.67291666667</v>
          </cell>
          <cell r="AH576">
            <v>45818.67291666667</v>
          </cell>
          <cell r="AI576">
            <v>-2288.4336458333337</v>
          </cell>
          <cell r="AJ576">
            <v>0</v>
          </cell>
          <cell r="AK576">
            <v>20</v>
          </cell>
          <cell r="AL576">
            <v>20</v>
          </cell>
          <cell r="AM576">
            <v>15.000000000000002</v>
          </cell>
          <cell r="AN576">
            <v>19</v>
          </cell>
          <cell r="AO576">
            <v>12.000000000000002</v>
          </cell>
          <cell r="AP576">
            <v>60</v>
          </cell>
          <cell r="AQ576">
            <v>57</v>
          </cell>
          <cell r="AR576">
            <v>52</v>
          </cell>
          <cell r="AS576">
            <v>60</v>
          </cell>
          <cell r="AT576">
            <v>45884</v>
          </cell>
          <cell r="AU576"/>
          <cell r="AV576"/>
          <cell r="AW576"/>
          <cell r="AX576"/>
          <cell r="AY576"/>
          <cell r="AZ576"/>
          <cell r="BA576"/>
          <cell r="BB576"/>
          <cell r="BC576"/>
          <cell r="BD576"/>
          <cell r="BE576">
            <v>15</v>
          </cell>
          <cell r="BF576">
            <v>0</v>
          </cell>
          <cell r="BG576"/>
          <cell r="BH576"/>
          <cell r="BI576"/>
        </row>
        <row r="577">
          <cell r="E577" t="str">
            <v>R23928639</v>
          </cell>
          <cell r="F577" t="str">
            <v>METALS INDUSTRY RESEARCH AND DEVELOPMENT CENTER</v>
          </cell>
          <cell r="G577" t="str">
            <v>GEN. SANTOS, DOST CPD, TAGUIG CITY</v>
          </cell>
          <cell r="H577" t="str">
            <v>TAGUIG CITY</v>
          </cell>
          <cell r="I577" t="str">
            <v>PARAÑAQUE</v>
          </cell>
          <cell r="J577"/>
          <cell r="K577"/>
          <cell r="L577" t="str">
            <v>POWERHOUSE</v>
          </cell>
          <cell r="M577" t="str">
            <v>FCOMP</v>
          </cell>
          <cell r="N577" t="str">
            <v>Isan Carlo Lazaro</v>
          </cell>
          <cell r="O577">
            <v>79.080800000000011</v>
          </cell>
          <cell r="P577">
            <v>247.46</v>
          </cell>
          <cell r="Q577" t="str">
            <v xml:space="preserve"> -   </v>
          </cell>
          <cell r="R577" t="str">
            <v>RELOC</v>
          </cell>
          <cell r="S577">
            <v>332492.52</v>
          </cell>
          <cell r="T577">
            <v>78104.060000000012</v>
          </cell>
          <cell r="U577"/>
          <cell r="V577">
            <v>0</v>
          </cell>
          <cell r="W577">
            <v>45769.438194444447</v>
          </cell>
          <cell r="X577">
            <v>45777.540972222225</v>
          </cell>
          <cell r="Y577">
            <v>45779</v>
          </cell>
          <cell r="Z577"/>
          <cell r="AA577">
            <v>45866</v>
          </cell>
          <cell r="AB577"/>
          <cell r="AC577">
            <v>96.561805555553292</v>
          </cell>
          <cell r="AD577">
            <v>88.459027777775191</v>
          </cell>
          <cell r="AE577">
            <v>-45866</v>
          </cell>
          <cell r="AF577">
            <v>45782.844444444447</v>
          </cell>
          <cell r="AG577">
            <v>45790.219444444447</v>
          </cell>
          <cell r="AH577">
            <v>45819.438194444447</v>
          </cell>
          <cell r="AI577">
            <v>4.4142539682538642</v>
          </cell>
          <cell r="AJ577">
            <v>-764.43333333333328</v>
          </cell>
          <cell r="AK577">
            <v>28</v>
          </cell>
          <cell r="AL577">
            <v>20</v>
          </cell>
          <cell r="AM577">
            <v>16.406250000000004</v>
          </cell>
          <cell r="AN577">
            <v>20.781250000000004</v>
          </cell>
          <cell r="AO577">
            <v>13.406250000000004</v>
          </cell>
          <cell r="AP577">
            <v>60</v>
          </cell>
          <cell r="AQ577">
            <v>57</v>
          </cell>
          <cell r="AR577">
            <v>52</v>
          </cell>
          <cell r="AS577">
            <v>45926</v>
          </cell>
          <cell r="AT577">
            <v>18</v>
          </cell>
          <cell r="AU577"/>
          <cell r="AV577"/>
          <cell r="AW577"/>
          <cell r="AX577"/>
          <cell r="AY577"/>
          <cell r="AZ577"/>
          <cell r="BA577"/>
          <cell r="BB577"/>
          <cell r="BC577" t="str">
            <v>NO COC</v>
          </cell>
          <cell r="BD577"/>
          <cell r="BE577">
            <v>45881</v>
          </cell>
          <cell r="BF577" t="e">
            <v>#VALUE!</v>
          </cell>
          <cell r="BG577"/>
          <cell r="BH577"/>
          <cell r="BI577"/>
        </row>
        <row r="578">
          <cell r="E578" t="str">
            <v>X25020413672</v>
          </cell>
          <cell r="F578" t="str">
            <v>DAJ PROPERTY HOLDINGS CORP.</v>
          </cell>
          <cell r="G578" t="str">
            <v>ANONAS, AYALA-ALABANG VILL, MUNTINLUPA</v>
          </cell>
          <cell r="H578" t="str">
            <v>MUNTINLUPA CITY</v>
          </cell>
          <cell r="I578" t="str">
            <v>PARAÑAQUE</v>
          </cell>
          <cell r="J578"/>
          <cell r="K578"/>
          <cell r="L578" t="str">
            <v>CHALLENGER</v>
          </cell>
          <cell r="M578" t="str">
            <v>FCOMP</v>
          </cell>
          <cell r="N578" t="str">
            <v>Isan Carlo Lazaro</v>
          </cell>
          <cell r="O578">
            <v>93.252399999999994</v>
          </cell>
          <cell r="P578">
            <v>163.04</v>
          </cell>
          <cell r="Q578">
            <v>157</v>
          </cell>
          <cell r="R578" t="str">
            <v>NEW</v>
          </cell>
          <cell r="S578">
            <v>949149.04</v>
          </cell>
          <cell r="T578">
            <v>140114.53000000003</v>
          </cell>
          <cell r="U578"/>
          <cell r="V578">
            <v>0</v>
          </cell>
          <cell r="W578">
            <v>45769.511111111111</v>
          </cell>
          <cell r="X578">
            <v>45777.544444444444</v>
          </cell>
          <cell r="Y578">
            <v>45779</v>
          </cell>
          <cell r="Z578"/>
          <cell r="AA578">
            <v>45792.6875</v>
          </cell>
          <cell r="AB578"/>
          <cell r="AC578">
            <v>23.176388888889051</v>
          </cell>
          <cell r="AD578">
            <v>15.143055555556202</v>
          </cell>
          <cell r="AE578">
            <v>-45792.6875</v>
          </cell>
          <cell r="AF578">
            <v>45788.957154276577</v>
          </cell>
          <cell r="AG578">
            <v>45797.942765787368</v>
          </cell>
          <cell r="AH578">
            <v>45819.511111111111</v>
          </cell>
          <cell r="AI578">
            <v>0.77440337873932164</v>
          </cell>
          <cell r="AJ578">
            <v>-763.21145833333333</v>
          </cell>
          <cell r="AK578">
            <v>26</v>
          </cell>
          <cell r="AL578">
            <v>32</v>
          </cell>
          <cell r="AM578">
            <v>22.446043165467625</v>
          </cell>
          <cell r="AN578">
            <v>28.431654676258994</v>
          </cell>
          <cell r="AO578">
            <v>19.446043165467625</v>
          </cell>
          <cell r="AP578">
            <v>60</v>
          </cell>
          <cell r="AQ578">
            <v>57</v>
          </cell>
          <cell r="AR578">
            <v>52</v>
          </cell>
          <cell r="AS578">
            <v>45852.6875</v>
          </cell>
          <cell r="AT578">
            <v>91.3125</v>
          </cell>
          <cell r="AU578"/>
          <cell r="AV578"/>
          <cell r="AW578"/>
          <cell r="AX578"/>
          <cell r="AY578"/>
          <cell r="AZ578"/>
          <cell r="BA578"/>
          <cell r="BB578"/>
          <cell r="BC578" t="str">
            <v>FOR AUDIT</v>
          </cell>
          <cell r="BD578"/>
          <cell r="BE578">
            <v>45807.6875</v>
          </cell>
          <cell r="BF578">
            <v>11.3125</v>
          </cell>
          <cell r="BG578">
            <v>45792</v>
          </cell>
          <cell r="BH578">
            <v>45819</v>
          </cell>
          <cell r="BI578"/>
        </row>
        <row r="579">
          <cell r="E579" t="str">
            <v>X25041184011</v>
          </cell>
          <cell r="F579" t="str">
            <v>ELENA M KIKUCHI</v>
          </cell>
          <cell r="G579" t="str">
            <v>ARAGON CPD, ARAGON CPD, BACOOR</v>
          </cell>
          <cell r="H579" t="str">
            <v>BACOOR CITY</v>
          </cell>
          <cell r="I579" t="str">
            <v>DASMA</v>
          </cell>
          <cell r="J579"/>
          <cell r="K579"/>
          <cell r="L579" t="str">
            <v>C2</v>
          </cell>
          <cell r="M579" t="str">
            <v>SCHED</v>
          </cell>
          <cell r="N579" t="str">
            <v>Ronilo Gange Jr.</v>
          </cell>
          <cell r="O579">
            <v>13.05</v>
          </cell>
          <cell r="P579">
            <v>43.15</v>
          </cell>
          <cell r="Q579">
            <v>15</v>
          </cell>
          <cell r="R579" t="str">
            <v>NEW</v>
          </cell>
          <cell r="S579">
            <v>73226.16</v>
          </cell>
          <cell r="T579">
            <v>37075.649999999994</v>
          </cell>
          <cell r="U579"/>
          <cell r="V579">
            <v>0</v>
          </cell>
          <cell r="W579">
            <v>45769.518055555556</v>
          </cell>
          <cell r="X579">
            <v>45777.543055555558</v>
          </cell>
          <cell r="Y579">
            <v>45779</v>
          </cell>
          <cell r="Z579"/>
          <cell r="AA579"/>
          <cell r="AB579"/>
          <cell r="AC579">
            <v>-45769.518055555556</v>
          </cell>
          <cell r="AD579">
            <v>-45777.543055555558</v>
          </cell>
          <cell r="AE579">
            <v>0</v>
          </cell>
          <cell r="AF579">
            <v>45788.292249103943</v>
          </cell>
          <cell r="AG579">
            <v>45797.098700716844</v>
          </cell>
          <cell r="AH579">
            <v>45819.518055555556</v>
          </cell>
          <cell r="AI579">
            <v>-1576.5056219135799</v>
          </cell>
          <cell r="AJ579">
            <v>0</v>
          </cell>
          <cell r="AK579">
            <v>20</v>
          </cell>
          <cell r="AL579">
            <v>36</v>
          </cell>
          <cell r="AM579">
            <v>21.774193548387096</v>
          </cell>
          <cell r="AN579">
            <v>27.58064516129032</v>
          </cell>
          <cell r="AO579">
            <v>18.774193548387096</v>
          </cell>
          <cell r="AP579">
            <v>60</v>
          </cell>
          <cell r="AQ579">
            <v>57</v>
          </cell>
          <cell r="AR579">
            <v>52</v>
          </cell>
          <cell r="AS579">
            <v>60</v>
          </cell>
          <cell r="AT579">
            <v>45884</v>
          </cell>
          <cell r="AU579"/>
          <cell r="AV579"/>
          <cell r="AW579"/>
          <cell r="AX579"/>
          <cell r="AY579"/>
          <cell r="AZ579"/>
          <cell r="BA579"/>
          <cell r="BB579"/>
          <cell r="BC579"/>
          <cell r="BD579"/>
          <cell r="BE579">
            <v>15</v>
          </cell>
          <cell r="BF579">
            <v>0</v>
          </cell>
          <cell r="BG579"/>
          <cell r="BH579"/>
          <cell r="BI579"/>
        </row>
        <row r="580">
          <cell r="E580" t="str">
            <v>X25010318160</v>
          </cell>
          <cell r="F580" t="str">
            <v>METRO SOUTH PROPERTIES CORPORATION</v>
          </cell>
          <cell r="G580" t="str">
            <v>RAVENGA, TOWN AND COUNTRY WEST SUBD, BACOOR</v>
          </cell>
          <cell r="H580" t="str">
            <v>BACOOR CITY</v>
          </cell>
          <cell r="I580" t="str">
            <v>DASMA</v>
          </cell>
          <cell r="J580"/>
          <cell r="K580"/>
          <cell r="L580" t="str">
            <v>AVECO</v>
          </cell>
          <cell r="M580" t="str">
            <v>FCOMP</v>
          </cell>
          <cell r="N580" t="str">
            <v>Ronilo Gange Jr.</v>
          </cell>
          <cell r="O580">
            <v>236.46709999999985</v>
          </cell>
          <cell r="P580">
            <v>712.49</v>
          </cell>
          <cell r="Q580">
            <v>100</v>
          </cell>
          <cell r="R580" t="str">
            <v>NEW</v>
          </cell>
          <cell r="S580">
            <v>1276315.3700000001</v>
          </cell>
          <cell r="T580">
            <v>275877.52999999997</v>
          </cell>
          <cell r="U580"/>
          <cell r="V580">
            <v>0</v>
          </cell>
          <cell r="W580">
            <v>45769.554166666669</v>
          </cell>
          <cell r="X580">
            <v>45775.617361111108</v>
          </cell>
          <cell r="Y580">
            <v>45775.613888888889</v>
          </cell>
          <cell r="Z580"/>
          <cell r="AA580">
            <v>45848</v>
          </cell>
          <cell r="AB580"/>
          <cell r="AC580">
            <v>78.445833333331393</v>
          </cell>
          <cell r="AD580">
            <v>72.382638888891961</v>
          </cell>
          <cell r="AE580">
            <v>-45848</v>
          </cell>
          <cell r="AF580">
            <v>45793.255737347296</v>
          </cell>
          <cell r="AG580">
            <v>45803.376156195467</v>
          </cell>
          <cell r="AH580">
            <v>45819.554166666669</v>
          </cell>
          <cell r="AI580">
            <v>2.2034050245097494</v>
          </cell>
          <cell r="AJ580">
            <v>-764.13333333333333</v>
          </cell>
          <cell r="AK580">
            <v>40</v>
          </cell>
          <cell r="AL580">
            <v>34</v>
          </cell>
          <cell r="AM580">
            <v>26.701570680628272</v>
          </cell>
          <cell r="AN580">
            <v>33.821989528795811</v>
          </cell>
          <cell r="AO580">
            <v>23.701570680628272</v>
          </cell>
          <cell r="AP580">
            <v>60</v>
          </cell>
          <cell r="AQ580">
            <v>57</v>
          </cell>
          <cell r="AR580">
            <v>52</v>
          </cell>
          <cell r="AS580">
            <v>45908</v>
          </cell>
          <cell r="AT580">
            <v>36</v>
          </cell>
          <cell r="AU580"/>
          <cell r="AV580"/>
          <cell r="AW580"/>
          <cell r="AX580"/>
          <cell r="AY580"/>
          <cell r="AZ580"/>
          <cell r="BA580"/>
          <cell r="BB580"/>
          <cell r="BC580" t="str">
            <v>NO COC</v>
          </cell>
          <cell r="BD580"/>
          <cell r="BE580">
            <v>45863</v>
          </cell>
          <cell r="BF580" t="e">
            <v>#VALUE!</v>
          </cell>
          <cell r="BG580"/>
          <cell r="BH580"/>
          <cell r="BI580"/>
        </row>
        <row r="581">
          <cell r="E581" t="str">
            <v>X25020671305</v>
          </cell>
          <cell r="F581" t="str">
            <v>CITY GOVERNMENT OF TAGUIG</v>
          </cell>
          <cell r="G581" t="str">
            <v>M.L. QUEZON, PUROK 4, TAGUIG CITY</v>
          </cell>
          <cell r="H581" t="str">
            <v>TAGUIG CITY</v>
          </cell>
          <cell r="I581" t="str">
            <v>PARAÑAQUE</v>
          </cell>
          <cell r="J581"/>
          <cell r="K581"/>
          <cell r="L581" t="str">
            <v>VJC</v>
          </cell>
          <cell r="M581" t="str">
            <v>FCOMP</v>
          </cell>
          <cell r="N581" t="str">
            <v>Jenneth Madrid</v>
          </cell>
          <cell r="O581">
            <v>65.636099999999999</v>
          </cell>
          <cell r="P581">
            <v>170.73</v>
          </cell>
          <cell r="Q581">
            <v>173</v>
          </cell>
          <cell r="R581" t="str">
            <v>NEW</v>
          </cell>
          <cell r="S581">
            <v>862746.36</v>
          </cell>
          <cell r="T581">
            <v>79457.509999999995</v>
          </cell>
          <cell r="U581"/>
          <cell r="V581">
            <v>0</v>
          </cell>
          <cell r="W581">
            <v>45769.636111111111</v>
          </cell>
          <cell r="X581">
            <v>45777.54791666667</v>
          </cell>
          <cell r="Y581">
            <v>45779</v>
          </cell>
          <cell r="Z581">
            <v>45786</v>
          </cell>
          <cell r="AA581">
            <v>45786</v>
          </cell>
          <cell r="AB581"/>
          <cell r="AC581">
            <v>16.363888888889051</v>
          </cell>
          <cell r="AD581">
            <v>8.4520833333299379</v>
          </cell>
          <cell r="AE581">
            <v>-45786</v>
          </cell>
          <cell r="AF581">
            <v>45789.082154276577</v>
          </cell>
          <cell r="AG581">
            <v>45798.067765787368</v>
          </cell>
          <cell r="AH581">
            <v>45819.636111111111</v>
          </cell>
          <cell r="AI581">
            <v>0.54677417200855238</v>
          </cell>
          <cell r="AJ581">
            <v>-763.1</v>
          </cell>
          <cell r="AK581">
            <v>26</v>
          </cell>
          <cell r="AL581">
            <v>32</v>
          </cell>
          <cell r="AM581">
            <v>22.446043165467625</v>
          </cell>
          <cell r="AN581">
            <v>28.431654676258994</v>
          </cell>
          <cell r="AO581">
            <v>19.446043165467625</v>
          </cell>
          <cell r="AP581">
            <v>60</v>
          </cell>
          <cell r="AQ581">
            <v>57</v>
          </cell>
          <cell r="AR581">
            <v>52</v>
          </cell>
          <cell r="AS581">
            <v>45846</v>
          </cell>
          <cell r="AT581">
            <v>98</v>
          </cell>
          <cell r="AU581"/>
          <cell r="AV581"/>
          <cell r="AW581"/>
          <cell r="AX581"/>
          <cell r="AY581"/>
          <cell r="AZ581"/>
          <cell r="BA581"/>
          <cell r="BB581"/>
          <cell r="BC581" t="str">
            <v>FOR AUDIT</v>
          </cell>
          <cell r="BD581"/>
          <cell r="BE581">
            <v>45801</v>
          </cell>
          <cell r="BF581">
            <v>55</v>
          </cell>
          <cell r="BG581">
            <v>45786</v>
          </cell>
          <cell r="BH581">
            <v>45856</v>
          </cell>
          <cell r="BI581"/>
        </row>
        <row r="582">
          <cell r="E582" t="str">
            <v>X25030844140</v>
          </cell>
          <cell r="F582" t="str">
            <v>CITY GOVERNMENT OF TAGUIG</v>
          </cell>
          <cell r="G582" t="str">
            <v>PINAGSAMA PH 1 VILL, PINAGSAMA PH 1 VILL, TAGUIG CITY</v>
          </cell>
          <cell r="H582" t="str">
            <v>TAGUIG CITY</v>
          </cell>
          <cell r="I582" t="str">
            <v>PARAÑAQUE</v>
          </cell>
          <cell r="J582"/>
          <cell r="K582"/>
          <cell r="L582" t="str">
            <v>VJC</v>
          </cell>
          <cell r="M582" t="str">
            <v>FCOMP</v>
          </cell>
          <cell r="N582" t="str">
            <v>Jenneth Madrid</v>
          </cell>
          <cell r="O582">
            <v>80.057500000000033</v>
          </cell>
          <cell r="P582">
            <v>166.1</v>
          </cell>
          <cell r="Q582">
            <v>221</v>
          </cell>
          <cell r="R582" t="str">
            <v>NEW</v>
          </cell>
          <cell r="S582">
            <v>923476.79</v>
          </cell>
          <cell r="T582">
            <v>125315.52000000002</v>
          </cell>
          <cell r="U582"/>
          <cell r="V582">
            <v>0</v>
          </cell>
          <cell r="W582">
            <v>45769.638888888891</v>
          </cell>
          <cell r="X582">
            <v>45775.619444444441</v>
          </cell>
          <cell r="Y582">
            <v>45775</v>
          </cell>
          <cell r="Z582"/>
          <cell r="AA582">
            <v>45786</v>
          </cell>
          <cell r="AB582"/>
          <cell r="AC582">
            <v>16.361111111109494</v>
          </cell>
          <cell r="AD582">
            <v>10.380555555559113</v>
          </cell>
          <cell r="AE582">
            <v>-45786</v>
          </cell>
          <cell r="AF582">
            <v>45788.146241830065</v>
          </cell>
          <cell r="AG582">
            <v>45796.881535947716</v>
          </cell>
          <cell r="AH582">
            <v>45819.638888888891</v>
          </cell>
          <cell r="AI582">
            <v>0.57054131054125412</v>
          </cell>
          <cell r="AJ582">
            <v>-763.1</v>
          </cell>
          <cell r="AK582">
            <v>26</v>
          </cell>
          <cell r="AL582">
            <v>30</v>
          </cell>
          <cell r="AM582">
            <v>21.507352941176471</v>
          </cell>
          <cell r="AN582">
            <v>27.242647058823529</v>
          </cell>
          <cell r="AO582">
            <v>18.507352941176471</v>
          </cell>
          <cell r="AP582">
            <v>60</v>
          </cell>
          <cell r="AQ582">
            <v>57</v>
          </cell>
          <cell r="AR582">
            <v>52</v>
          </cell>
          <cell r="AS582">
            <v>45846</v>
          </cell>
          <cell r="AT582">
            <v>98</v>
          </cell>
          <cell r="AU582"/>
          <cell r="AV582"/>
          <cell r="AW582"/>
          <cell r="AX582"/>
          <cell r="AY582"/>
          <cell r="AZ582"/>
          <cell r="BA582"/>
          <cell r="BB582"/>
          <cell r="BC582" t="str">
            <v>NO COC</v>
          </cell>
          <cell r="BD582"/>
          <cell r="BE582">
            <v>45801</v>
          </cell>
          <cell r="BF582" t="e">
            <v>#VALUE!</v>
          </cell>
          <cell r="BG582"/>
          <cell r="BH582"/>
          <cell r="BI582"/>
        </row>
        <row r="583">
          <cell r="E583" t="str">
            <v>X25030949251</v>
          </cell>
          <cell r="F583" t="str">
            <v>CITY GOVERNMENT OF TAGUIG</v>
          </cell>
          <cell r="G583" t="str">
            <v>LAPU-LAPU, PUROK 2, TAGUIG CITY</v>
          </cell>
          <cell r="H583" t="str">
            <v>TAGUIG CITY</v>
          </cell>
          <cell r="I583" t="str">
            <v>PARAÑAQUE</v>
          </cell>
          <cell r="J583"/>
          <cell r="K583"/>
          <cell r="L583" t="str">
            <v>VJC</v>
          </cell>
          <cell r="M583" t="str">
            <v>SCHED</v>
          </cell>
          <cell r="N583" t="str">
            <v>Jenneth Madrid</v>
          </cell>
          <cell r="O583">
            <v>263.58999999999997</v>
          </cell>
          <cell r="P583">
            <v>843.07</v>
          </cell>
          <cell r="Q583">
            <v>151</v>
          </cell>
          <cell r="R583" t="str">
            <v>NEW</v>
          </cell>
          <cell r="S583">
            <v>1686610.42</v>
          </cell>
          <cell r="T583">
            <v>320882.64</v>
          </cell>
          <cell r="U583"/>
          <cell r="V583">
            <v>0</v>
          </cell>
          <cell r="W583">
            <v>45769.638888888891</v>
          </cell>
          <cell r="X583">
            <v>45777.546527777777</v>
          </cell>
          <cell r="Y583">
            <v>45779</v>
          </cell>
          <cell r="Z583"/>
          <cell r="AA583"/>
          <cell r="AB583"/>
          <cell r="AC583">
            <v>-45769.638888888891</v>
          </cell>
          <cell r="AD583">
            <v>-45777.546527777777</v>
          </cell>
          <cell r="AE583">
            <v>0</v>
          </cell>
          <cell r="AF583">
            <v>45792.170803782508</v>
          </cell>
          <cell r="AG583">
            <v>45801.979314420809</v>
          </cell>
          <cell r="AH583">
            <v>45819.638888888891</v>
          </cell>
          <cell r="AI583">
            <v>-1344.483142361111</v>
          </cell>
          <cell r="AJ583">
            <v>0</v>
          </cell>
          <cell r="AK583">
            <v>40</v>
          </cell>
          <cell r="AL583">
            <v>32</v>
          </cell>
          <cell r="AM583">
            <v>25.531914893617024</v>
          </cell>
          <cell r="AN583">
            <v>32.340425531914896</v>
          </cell>
          <cell r="AO583">
            <v>22.531914893617024</v>
          </cell>
          <cell r="AP583">
            <v>60</v>
          </cell>
          <cell r="AQ583">
            <v>57</v>
          </cell>
          <cell r="AR583">
            <v>52</v>
          </cell>
          <cell r="AS583">
            <v>60</v>
          </cell>
          <cell r="AT583">
            <v>45884</v>
          </cell>
          <cell r="AU583" t="str">
            <v>No pole stake / Materials unavailability</v>
          </cell>
          <cell r="AV583" t="str">
            <v>Y</v>
          </cell>
          <cell r="AW583" t="str">
            <v>Y</v>
          </cell>
          <cell r="AX583"/>
          <cell r="AY583"/>
          <cell r="AZ583">
            <v>45805</v>
          </cell>
          <cell r="BA583">
            <v>42</v>
          </cell>
          <cell r="BB583">
            <v>45866</v>
          </cell>
          <cell r="BC583"/>
          <cell r="BD583"/>
          <cell r="BE583">
            <v>15</v>
          </cell>
          <cell r="BF583">
            <v>0</v>
          </cell>
          <cell r="BG583"/>
          <cell r="BH583"/>
          <cell r="BI583"/>
        </row>
        <row r="584">
          <cell r="E584" t="str">
            <v>X25020572372</v>
          </cell>
          <cell r="F584" t="str">
            <v>JEFFREY ANG SY</v>
          </cell>
          <cell r="G584" t="str">
            <v>WHITE, GOODWILL 2 SUBD, PARANAQUE</v>
          </cell>
          <cell r="H584" t="str">
            <v>PARAÑAQUE CITY</v>
          </cell>
          <cell r="I584" t="str">
            <v>PARAÑAQUE</v>
          </cell>
          <cell r="J584"/>
          <cell r="K584"/>
          <cell r="L584" t="str">
            <v>POWERHOUSE</v>
          </cell>
          <cell r="M584" t="str">
            <v>SCHED</v>
          </cell>
          <cell r="N584" t="str">
            <v>Isan Carlo Lazaro</v>
          </cell>
          <cell r="O584">
            <v>63.103100000000005</v>
          </cell>
          <cell r="P584">
            <v>172.56</v>
          </cell>
          <cell r="Q584">
            <v>66.5</v>
          </cell>
          <cell r="R584" t="str">
            <v>MODIFICATION</v>
          </cell>
          <cell r="S584">
            <v>447247.07</v>
          </cell>
          <cell r="T584">
            <v>80599.67</v>
          </cell>
          <cell r="U584"/>
          <cell r="V584">
            <v>0</v>
          </cell>
          <cell r="W584">
            <v>45769.662499999999</v>
          </cell>
          <cell r="X584">
            <v>45777.541666666664</v>
          </cell>
          <cell r="Y584">
            <v>45779</v>
          </cell>
          <cell r="Z584"/>
          <cell r="AA584"/>
          <cell r="AB584"/>
          <cell r="AC584">
            <v>-45769.662499999999</v>
          </cell>
          <cell r="AD584">
            <v>-45777.541666666664</v>
          </cell>
          <cell r="AE584">
            <v>0</v>
          </cell>
          <cell r="AF584">
            <v>45790.007570422531</v>
          </cell>
          <cell r="AG584">
            <v>45799.232922535208</v>
          </cell>
          <cell r="AH584">
            <v>45819.662499999999</v>
          </cell>
          <cell r="AI584">
            <v>-1470.4280712669683</v>
          </cell>
          <cell r="AJ584">
            <v>0</v>
          </cell>
          <cell r="AK584">
            <v>26</v>
          </cell>
          <cell r="AL584">
            <v>34</v>
          </cell>
          <cell r="AM584">
            <v>23.345070422535212</v>
          </cell>
          <cell r="AN584">
            <v>29.570422535211268</v>
          </cell>
          <cell r="AO584">
            <v>20.345070422535212</v>
          </cell>
          <cell r="AP584">
            <v>60</v>
          </cell>
          <cell r="AQ584">
            <v>57</v>
          </cell>
          <cell r="AR584">
            <v>52</v>
          </cell>
          <cell r="AS584">
            <v>60</v>
          </cell>
          <cell r="AT584">
            <v>45884</v>
          </cell>
          <cell r="AU584"/>
          <cell r="AV584"/>
          <cell r="AW584"/>
          <cell r="AX584"/>
          <cell r="AY584"/>
          <cell r="AZ584"/>
          <cell r="BA584"/>
          <cell r="BB584"/>
          <cell r="BC584"/>
          <cell r="BD584"/>
          <cell r="BE584">
            <v>15</v>
          </cell>
          <cell r="BF584">
            <v>0</v>
          </cell>
          <cell r="BG584"/>
          <cell r="BH584"/>
          <cell r="BI584"/>
        </row>
        <row r="585">
          <cell r="E585" t="str">
            <v>X23072870847</v>
          </cell>
          <cell r="F585" t="str">
            <v>DITO TELECOMMUNITY CORPORATION</v>
          </cell>
          <cell r="G585" t="str">
            <v>BANABA, AYALA-ALABANG VILL, MUNTINLUPA</v>
          </cell>
          <cell r="H585" t="str">
            <v>MUNTINLUPA CITY</v>
          </cell>
          <cell r="I585" t="str">
            <v>PARAÑAQUE</v>
          </cell>
          <cell r="J585"/>
          <cell r="K585"/>
          <cell r="L585" t="str">
            <v>CHALLENGER</v>
          </cell>
          <cell r="M585" t="str">
            <v>FCOMP</v>
          </cell>
          <cell r="N585" t="str">
            <v>Isan Carlo Lazaro</v>
          </cell>
          <cell r="O585">
            <v>35.181800000000003</v>
          </cell>
          <cell r="P585">
            <v>46.79</v>
          </cell>
          <cell r="Q585">
            <v>31</v>
          </cell>
          <cell r="R585" t="str">
            <v>NEW</v>
          </cell>
          <cell r="S585" t="str">
            <v xml:space="preserve">306,894.22
</v>
          </cell>
          <cell r="T585">
            <v>40203.11</v>
          </cell>
          <cell r="U585"/>
          <cell r="V585">
            <v>0</v>
          </cell>
          <cell r="W585">
            <v>45769.667361111111</v>
          </cell>
          <cell r="X585">
            <v>45777.506249999999</v>
          </cell>
          <cell r="Y585">
            <v>45779</v>
          </cell>
          <cell r="Z585">
            <v>45800</v>
          </cell>
          <cell r="AA585">
            <v>45800</v>
          </cell>
          <cell r="AB585"/>
          <cell r="AC585">
            <v>30.332638888889051</v>
          </cell>
          <cell r="AD585">
            <v>22.493750000001455</v>
          </cell>
          <cell r="AE585">
            <v>-45800</v>
          </cell>
          <cell r="AF585">
            <v>45788.441554659497</v>
          </cell>
          <cell r="AG585">
            <v>45797.248006272399</v>
          </cell>
          <cell r="AH585">
            <v>45819.667361111111</v>
          </cell>
          <cell r="AI585">
            <v>1.0447908950617339</v>
          </cell>
          <cell r="AJ585">
            <v>-763.33333333333337</v>
          </cell>
          <cell r="AK585">
            <v>20</v>
          </cell>
          <cell r="AL585">
            <v>36</v>
          </cell>
          <cell r="AM585">
            <v>21.774193548387096</v>
          </cell>
          <cell r="AN585">
            <v>27.58064516129032</v>
          </cell>
          <cell r="AO585">
            <v>18.774193548387096</v>
          </cell>
          <cell r="AP585">
            <v>60</v>
          </cell>
          <cell r="AQ585">
            <v>57</v>
          </cell>
          <cell r="AR585">
            <v>52</v>
          </cell>
          <cell r="AS585">
            <v>45860</v>
          </cell>
          <cell r="AT585">
            <v>84</v>
          </cell>
          <cell r="AU585"/>
          <cell r="AV585"/>
          <cell r="AW585"/>
          <cell r="AX585"/>
          <cell r="AY585"/>
          <cell r="AZ585"/>
          <cell r="BA585"/>
          <cell r="BB585"/>
          <cell r="BC585" t="str">
            <v>FOR AUDIT</v>
          </cell>
          <cell r="BD585"/>
          <cell r="BE585">
            <v>45815</v>
          </cell>
          <cell r="BF585">
            <v>35</v>
          </cell>
          <cell r="BG585">
            <v>45800</v>
          </cell>
          <cell r="BH585">
            <v>45850</v>
          </cell>
          <cell r="BI585"/>
        </row>
        <row r="586">
          <cell r="E586" t="str">
            <v>X23031056287</v>
          </cell>
          <cell r="F586" t="str">
            <v>ALFAMART TRADING PHILIPPINES, INC</v>
          </cell>
          <cell r="G586" t="str">
            <v>GEN. TIRONA, MABOLO I, BACOOR</v>
          </cell>
          <cell r="H586" t="str">
            <v>BACOOR CITY</v>
          </cell>
          <cell r="I586" t="str">
            <v>DASMA</v>
          </cell>
          <cell r="J586"/>
          <cell r="K586"/>
          <cell r="L586" t="str">
            <v>AVECO</v>
          </cell>
          <cell r="M586" t="str">
            <v>FCOMP</v>
          </cell>
          <cell r="N586" t="str">
            <v>Ronilo Gange Jr.</v>
          </cell>
          <cell r="O586">
            <v>48.593499999999999</v>
          </cell>
          <cell r="P586">
            <v>131.88999999999999</v>
          </cell>
          <cell r="Q586">
            <v>28</v>
          </cell>
          <cell r="R586" t="str">
            <v>NEW</v>
          </cell>
          <cell r="S586">
            <v>293996.61</v>
          </cell>
          <cell r="T586">
            <v>46063.97</v>
          </cell>
          <cell r="U586"/>
          <cell r="V586">
            <v>0</v>
          </cell>
          <cell r="W586">
            <v>45769.697222222225</v>
          </cell>
          <cell r="X586">
            <v>45777.543055555558</v>
          </cell>
          <cell r="Y586">
            <v>45779</v>
          </cell>
          <cell r="Z586"/>
          <cell r="AA586">
            <v>45801</v>
          </cell>
          <cell r="AB586"/>
          <cell r="AC586">
            <v>31.302777777775191</v>
          </cell>
          <cell r="AD586">
            <v>23.456944444442343</v>
          </cell>
          <cell r="AE586">
            <v>-45801</v>
          </cell>
          <cell r="AF586">
            <v>45790.904118773949</v>
          </cell>
          <cell r="AG586">
            <v>45800.359291187742</v>
          </cell>
          <cell r="AH586">
            <v>45819.697222222225</v>
          </cell>
          <cell r="AI586">
            <v>0.96985102089260722</v>
          </cell>
          <cell r="AJ586">
            <v>-763.35</v>
          </cell>
          <cell r="AK586">
            <v>26</v>
          </cell>
          <cell r="AL586">
            <v>36</v>
          </cell>
          <cell r="AM586">
            <v>24.206896551724139</v>
          </cell>
          <cell r="AN586">
            <v>30.662068965517239</v>
          </cell>
          <cell r="AO586">
            <v>21.206896551724139</v>
          </cell>
          <cell r="AP586">
            <v>60</v>
          </cell>
          <cell r="AQ586">
            <v>57</v>
          </cell>
          <cell r="AR586">
            <v>52</v>
          </cell>
          <cell r="AS586">
            <v>45861</v>
          </cell>
          <cell r="AT586">
            <v>83</v>
          </cell>
          <cell r="AU586"/>
          <cell r="AV586"/>
          <cell r="AW586"/>
          <cell r="AX586"/>
          <cell r="AY586"/>
          <cell r="AZ586"/>
          <cell r="BA586"/>
          <cell r="BB586"/>
          <cell r="BC586" t="str">
            <v>NO COC</v>
          </cell>
          <cell r="BD586"/>
          <cell r="BE586">
            <v>45816</v>
          </cell>
          <cell r="BF586" t="e">
            <v>#VALUE!</v>
          </cell>
          <cell r="BG586"/>
          <cell r="BH586"/>
          <cell r="BI586"/>
        </row>
        <row r="587">
          <cell r="E587" t="str">
            <v>X24072722048</v>
          </cell>
          <cell r="F587" t="str">
            <v>DITO TELECOMMUNITY CORPORATION</v>
          </cell>
          <cell r="G587" t="str">
            <v>C. ARELLANO, KATARUNGAN VILLAGE, MUNTINLUPA</v>
          </cell>
          <cell r="H587" t="str">
            <v>MUNTINLUPA CITY</v>
          </cell>
          <cell r="I587" t="str">
            <v>PARAÑAQUE</v>
          </cell>
          <cell r="J587"/>
          <cell r="K587"/>
          <cell r="L587" t="str">
            <v>CHALLENGER</v>
          </cell>
          <cell r="M587" t="str">
            <v>FCOMP</v>
          </cell>
          <cell r="N587" t="str">
            <v>Isan Carlo Lazaro</v>
          </cell>
          <cell r="O587">
            <v>18.102799999999998</v>
          </cell>
          <cell r="P587">
            <v>25.69</v>
          </cell>
          <cell r="Q587">
            <v>31</v>
          </cell>
          <cell r="R587" t="str">
            <v>NEW</v>
          </cell>
          <cell r="S587" t="str">
            <v xml:space="preserve">247,309.59
</v>
          </cell>
          <cell r="T587">
            <v>22074.28</v>
          </cell>
          <cell r="U587"/>
          <cell r="V587">
            <v>0</v>
          </cell>
          <cell r="W587">
            <v>45770.35</v>
          </cell>
          <cell r="X587">
            <v>45777.509027777778</v>
          </cell>
          <cell r="Y587">
            <v>45779</v>
          </cell>
          <cell r="Z587">
            <v>45805</v>
          </cell>
          <cell r="AA587">
            <v>45805.606944444444</v>
          </cell>
          <cell r="AB587"/>
          <cell r="AC587">
            <v>35.256944444445253</v>
          </cell>
          <cell r="AD587">
            <v>28.097916666665697</v>
          </cell>
          <cell r="AE587">
            <v>-45805.606944444444</v>
          </cell>
          <cell r="AF587">
            <v>45789.124193548385</v>
          </cell>
          <cell r="AG587">
            <v>45797.930645161287</v>
          </cell>
          <cell r="AH587">
            <v>45820.35</v>
          </cell>
          <cell r="AI587">
            <v>1.2144058641975586</v>
          </cell>
          <cell r="AJ587">
            <v>-763.42678240740736</v>
          </cell>
          <cell r="AK587">
            <v>20</v>
          </cell>
          <cell r="AL587">
            <v>36</v>
          </cell>
          <cell r="AM587">
            <v>21.774193548387096</v>
          </cell>
          <cell r="AN587">
            <v>27.58064516129032</v>
          </cell>
          <cell r="AO587">
            <v>18.774193548387096</v>
          </cell>
          <cell r="AP587">
            <v>60</v>
          </cell>
          <cell r="AQ587">
            <v>57</v>
          </cell>
          <cell r="AR587">
            <v>52</v>
          </cell>
          <cell r="AS587">
            <v>45865.606944444444</v>
          </cell>
          <cell r="AT587">
            <v>78.393055555556202</v>
          </cell>
          <cell r="AU587"/>
          <cell r="AV587"/>
          <cell r="AW587"/>
          <cell r="AX587"/>
          <cell r="AY587"/>
          <cell r="AZ587"/>
          <cell r="BA587"/>
          <cell r="BB587"/>
          <cell r="BC587" t="str">
            <v>FOR AUDIT</v>
          </cell>
          <cell r="BD587"/>
          <cell r="BE587">
            <v>45820.606944444444</v>
          </cell>
          <cell r="BF587">
            <v>24.393055555556202</v>
          </cell>
          <cell r="BG587">
            <v>45805</v>
          </cell>
          <cell r="BH587">
            <v>45845</v>
          </cell>
          <cell r="BI587"/>
        </row>
        <row r="588">
          <cell r="E588" t="str">
            <v>X25041128269</v>
          </cell>
          <cell r="F588" t="str">
            <v>ALDOUS JEROME ROTAIRO SARMIENTO</v>
          </cell>
          <cell r="G588" t="str">
            <v>BLOCK 12, KALAYAAN VILL/BALAGBAG, PASAY CITY</v>
          </cell>
          <cell r="H588" t="str">
            <v>PASAY CITY</v>
          </cell>
          <cell r="I588" t="str">
            <v>PARAÑAQUE</v>
          </cell>
          <cell r="J588"/>
          <cell r="K588"/>
          <cell r="L588" t="str">
            <v>VJC</v>
          </cell>
          <cell r="M588" t="str">
            <v>FCOMP</v>
          </cell>
          <cell r="N588" t="str">
            <v>Jenneth Madrid</v>
          </cell>
          <cell r="O588">
            <v>3.0632999999999999</v>
          </cell>
          <cell r="P588">
            <v>5.15</v>
          </cell>
          <cell r="Q588">
            <v>22.4</v>
          </cell>
          <cell r="R588" t="str">
            <v>MODIFICATION</v>
          </cell>
          <cell r="S588">
            <v>21401.599999999999</v>
          </cell>
          <cell r="T588">
            <v>4427.8799999999992</v>
          </cell>
          <cell r="U588"/>
          <cell r="V588">
            <v>0</v>
          </cell>
          <cell r="W588">
            <v>45770.668749999997</v>
          </cell>
          <cell r="X588">
            <v>45777.548611111109</v>
          </cell>
          <cell r="Y588">
            <v>45779</v>
          </cell>
          <cell r="Z588">
            <v>45806</v>
          </cell>
          <cell r="AA588">
            <v>45805.353472222225</v>
          </cell>
          <cell r="AB588"/>
          <cell r="AC588">
            <v>34.68472222222772</v>
          </cell>
          <cell r="AD588">
            <v>27.804861111115315</v>
          </cell>
          <cell r="AE588">
            <v>-45805.353472222225</v>
          </cell>
          <cell r="AF588">
            <v>45789.442943548383</v>
          </cell>
          <cell r="AG588">
            <v>45798.249395161285</v>
          </cell>
          <cell r="AH588">
            <v>45820.668749999997</v>
          </cell>
          <cell r="AI588">
            <v>1.1946959876545102</v>
          </cell>
          <cell r="AJ588">
            <v>-763.42255787037038</v>
          </cell>
          <cell r="AK588">
            <v>20</v>
          </cell>
          <cell r="AL588">
            <v>36</v>
          </cell>
          <cell r="AM588">
            <v>21.774193548387096</v>
          </cell>
          <cell r="AN588">
            <v>27.58064516129032</v>
          </cell>
          <cell r="AO588">
            <v>18.774193548387096</v>
          </cell>
          <cell r="AP588">
            <v>60</v>
          </cell>
          <cell r="AQ588">
            <v>57</v>
          </cell>
          <cell r="AR588">
            <v>52</v>
          </cell>
          <cell r="AS588">
            <v>45865.353472222225</v>
          </cell>
          <cell r="AT588">
            <v>78.646527777775191</v>
          </cell>
          <cell r="AU588"/>
          <cell r="AV588"/>
          <cell r="AW588"/>
          <cell r="AX588"/>
          <cell r="AY588"/>
          <cell r="AZ588"/>
          <cell r="BA588"/>
          <cell r="BB588"/>
          <cell r="BC588" t="str">
            <v>FOR AUDIT</v>
          </cell>
          <cell r="BD588"/>
          <cell r="BE588">
            <v>45820.353472222225</v>
          </cell>
          <cell r="BF588">
            <v>45.646527777775191</v>
          </cell>
          <cell r="BG588">
            <v>45806</v>
          </cell>
          <cell r="BH588">
            <v>45866</v>
          </cell>
          <cell r="BI588"/>
        </row>
        <row r="589">
          <cell r="E589" t="str">
            <v>X24072847895</v>
          </cell>
          <cell r="F589" t="str">
            <v>DITO TELECOMMUNITY CORPORATION</v>
          </cell>
          <cell r="G589" t="str">
            <v>DR. J. GABRIEL, BACLARAN, PARANAQUE</v>
          </cell>
          <cell r="H589" t="str">
            <v>PARAÑAQUE CITY</v>
          </cell>
          <cell r="I589" t="str">
            <v>PARAÑAQUE</v>
          </cell>
          <cell r="J589"/>
          <cell r="K589"/>
          <cell r="L589" t="str">
            <v>POWERHOUSE</v>
          </cell>
          <cell r="M589" t="str">
            <v>SCHED</v>
          </cell>
          <cell r="N589" t="str">
            <v>Isan Carlo Lazaro</v>
          </cell>
          <cell r="O589">
            <v>55.94</v>
          </cell>
          <cell r="P589">
            <v>1002.04</v>
          </cell>
          <cell r="Q589">
            <v>22</v>
          </cell>
          <cell r="R589" t="str">
            <v>NEW</v>
          </cell>
          <cell r="S589">
            <v>966296.42</v>
          </cell>
          <cell r="T589"/>
          <cell r="U589"/>
          <cell r="V589" t="e">
            <v>#DIV/0!</v>
          </cell>
          <cell r="W589">
            <v>45771.531944444447</v>
          </cell>
          <cell r="X589">
            <v>45777.510416666664</v>
          </cell>
          <cell r="Y589">
            <v>45779</v>
          </cell>
          <cell r="Z589"/>
          <cell r="AA589"/>
          <cell r="AB589"/>
          <cell r="AC589">
            <v>-45771.531944444447</v>
          </cell>
          <cell r="AD589">
            <v>-45777.510416666664</v>
          </cell>
          <cell r="AE589">
            <v>0</v>
          </cell>
          <cell r="AF589">
            <v>45798.007926977196</v>
          </cell>
          <cell r="AG589">
            <v>45808.868188985929</v>
          </cell>
          <cell r="AH589">
            <v>45821.531944444447</v>
          </cell>
          <cell r="AI589">
            <v>-1164.631201697531</v>
          </cell>
          <cell r="AJ589">
            <v>0</v>
          </cell>
          <cell r="AK589">
            <v>50</v>
          </cell>
          <cell r="AL589">
            <v>36</v>
          </cell>
          <cell r="AM589">
            <v>29.475982532751093</v>
          </cell>
          <cell r="AN589">
            <v>37.336244541484717</v>
          </cell>
          <cell r="AO589">
            <v>26.475982532751093</v>
          </cell>
          <cell r="AP589">
            <v>60</v>
          </cell>
          <cell r="AQ589">
            <v>57</v>
          </cell>
          <cell r="AR589">
            <v>52</v>
          </cell>
          <cell r="AS589">
            <v>60</v>
          </cell>
          <cell r="AT589">
            <v>45884</v>
          </cell>
          <cell r="AU589"/>
          <cell r="AV589"/>
          <cell r="AW589"/>
          <cell r="AX589"/>
          <cell r="AY589"/>
          <cell r="AZ589"/>
          <cell r="BA589"/>
          <cell r="BB589"/>
          <cell r="BC589"/>
          <cell r="BD589"/>
          <cell r="BE589">
            <v>15</v>
          </cell>
          <cell r="BF589">
            <v>0</v>
          </cell>
          <cell r="BG589"/>
          <cell r="BH589"/>
          <cell r="BI589"/>
        </row>
        <row r="590">
          <cell r="E590" t="str">
            <v>X24030696318</v>
          </cell>
          <cell r="F590" t="str">
            <v>ALY PLACE PROPERTIES INC.</v>
          </cell>
          <cell r="G590" t="str">
            <v>BOUGAINVILLA, T.S. CRUZ SUBD, LAS PINAS CITY</v>
          </cell>
          <cell r="H590" t="str">
            <v>LAS PIÑAS CITY</v>
          </cell>
          <cell r="I590" t="str">
            <v>PARAÑAQUE</v>
          </cell>
          <cell r="J590" t="str">
            <v>W/ Problem , energization 8-8-25</v>
          </cell>
          <cell r="K590"/>
          <cell r="L590" t="str">
            <v>AVECO</v>
          </cell>
          <cell r="M590" t="str">
            <v>FCOMP</v>
          </cell>
          <cell r="N590" t="str">
            <v>Ronilo Gange Jr.</v>
          </cell>
          <cell r="O590">
            <v>173.68139999999997</v>
          </cell>
          <cell r="P590">
            <v>548.66999999999996</v>
          </cell>
          <cell r="Q590">
            <v>69</v>
          </cell>
          <cell r="R590" t="str">
            <v>NEW</v>
          </cell>
          <cell r="S590">
            <v>1031830.42</v>
          </cell>
          <cell r="T590">
            <v>198660.12000000002</v>
          </cell>
          <cell r="U590"/>
          <cell r="V590">
            <v>0</v>
          </cell>
          <cell r="W590">
            <v>45771.556944444441</v>
          </cell>
          <cell r="X590">
            <v>45777.564583333333</v>
          </cell>
          <cell r="Y590">
            <v>45779</v>
          </cell>
          <cell r="Z590"/>
          <cell r="AA590">
            <v>45878.353472222225</v>
          </cell>
          <cell r="AB590"/>
          <cell r="AC590">
            <v>106.79652777778392</v>
          </cell>
          <cell r="AD590">
            <v>100.78888888889196</v>
          </cell>
          <cell r="AE590">
            <v>-45878.353472222225</v>
          </cell>
          <cell r="AF590">
            <v>45795.258515125068</v>
          </cell>
          <cell r="AG590">
            <v>45805.378933973239</v>
          </cell>
          <cell r="AH590">
            <v>45821.556944444441</v>
          </cell>
          <cell r="AI590">
            <v>2.9997260008171658</v>
          </cell>
          <cell r="AJ590">
            <v>-764.63922453703708</v>
          </cell>
          <cell r="AK590">
            <v>40</v>
          </cell>
          <cell r="AL590">
            <v>34</v>
          </cell>
          <cell r="AM590">
            <v>26.701570680628272</v>
          </cell>
          <cell r="AN590">
            <v>33.821989528795811</v>
          </cell>
          <cell r="AO590">
            <v>23.701570680628272</v>
          </cell>
          <cell r="AP590">
            <v>60</v>
          </cell>
          <cell r="AQ590">
            <v>57</v>
          </cell>
          <cell r="AR590">
            <v>52</v>
          </cell>
          <cell r="AS590">
            <v>45938.353472222225</v>
          </cell>
          <cell r="AT590">
            <v>5.6465277777751908</v>
          </cell>
          <cell r="AU590" t="str">
            <v>Third party concern (Other than the applicant)</v>
          </cell>
          <cell r="AV590" t="str">
            <v>Y</v>
          </cell>
          <cell r="AW590"/>
          <cell r="AX590"/>
          <cell r="AY590" t="str">
            <v>Y</v>
          </cell>
          <cell r="AZ590">
            <v>45791</v>
          </cell>
          <cell r="BA590"/>
          <cell r="BB590"/>
          <cell r="BC590" t="str">
            <v>NO COC</v>
          </cell>
          <cell r="BD590"/>
          <cell r="BE590">
            <v>45893.353472222225</v>
          </cell>
          <cell r="BF590" t="e">
            <v>#VALUE!</v>
          </cell>
          <cell r="BG590"/>
          <cell r="BH590"/>
          <cell r="BI590"/>
        </row>
        <row r="591">
          <cell r="E591" t="str">
            <v>X25041106100</v>
          </cell>
          <cell r="F591" t="str">
            <v>ALAN LIMCAY TAN</v>
          </cell>
          <cell r="G591" t="str">
            <v>R. PARAS, KATARUNGAN VILLAGE, MUNTINLUPA</v>
          </cell>
          <cell r="H591" t="str">
            <v>MUNTINLUPA CITY</v>
          </cell>
          <cell r="I591" t="str">
            <v>PARAÑAQUE</v>
          </cell>
          <cell r="J591"/>
          <cell r="K591"/>
          <cell r="L591" t="str">
            <v>CHALLENGER</v>
          </cell>
          <cell r="M591" t="str">
            <v>FCOMP</v>
          </cell>
          <cell r="N591" t="str">
            <v>Isan Carlo Lazaro</v>
          </cell>
          <cell r="O591">
            <v>53.987700000000004</v>
          </cell>
          <cell r="P591">
            <v>64.25</v>
          </cell>
          <cell r="Q591">
            <v>80</v>
          </cell>
          <cell r="R591" t="str">
            <v>MODIFICATION</v>
          </cell>
          <cell r="S591">
            <v>429775.22</v>
          </cell>
          <cell r="T591">
            <v>55232.869999999995</v>
          </cell>
          <cell r="U591"/>
          <cell r="V591">
            <v>0</v>
          </cell>
          <cell r="W591">
            <v>45771.589583333334</v>
          </cell>
          <cell r="X591">
            <v>45777.578472222223</v>
          </cell>
          <cell r="Y591">
            <v>45779</v>
          </cell>
          <cell r="Z591"/>
          <cell r="AA591">
            <v>45807</v>
          </cell>
          <cell r="AB591"/>
          <cell r="AC591">
            <v>35.410416666665697</v>
          </cell>
          <cell r="AD591">
            <v>29.421527777776646</v>
          </cell>
          <cell r="AE591">
            <v>-45807</v>
          </cell>
          <cell r="AF591">
            <v>45790.889963561473</v>
          </cell>
          <cell r="AG591">
            <v>45799.836731622308</v>
          </cell>
          <cell r="AH591">
            <v>45821.589583333334</v>
          </cell>
          <cell r="AI591">
            <v>1.1909129901960456</v>
          </cell>
          <cell r="AJ591">
            <v>-763.45</v>
          </cell>
          <cell r="AK591">
            <v>23</v>
          </cell>
          <cell r="AL591">
            <v>34</v>
          </cell>
          <cell r="AM591">
            <v>22.300380228136884</v>
          </cell>
          <cell r="AN591">
            <v>28.247148288973385</v>
          </cell>
          <cell r="AO591">
            <v>19.300380228136884</v>
          </cell>
          <cell r="AP591">
            <v>60</v>
          </cell>
          <cell r="AQ591">
            <v>57</v>
          </cell>
          <cell r="AR591">
            <v>52</v>
          </cell>
          <cell r="AS591">
            <v>45867</v>
          </cell>
          <cell r="AT591">
            <v>77</v>
          </cell>
          <cell r="AU591"/>
          <cell r="AV591"/>
          <cell r="AW591"/>
          <cell r="AX591"/>
          <cell r="AY591"/>
          <cell r="AZ591"/>
          <cell r="BA591"/>
          <cell r="BB591"/>
          <cell r="BC591" t="str">
            <v>NO COC</v>
          </cell>
          <cell r="BD591"/>
          <cell r="BE591">
            <v>45822</v>
          </cell>
          <cell r="BF591" t="e">
            <v>#VALUE!</v>
          </cell>
          <cell r="BG591"/>
          <cell r="BH591"/>
          <cell r="BI591"/>
        </row>
        <row r="592">
          <cell r="E592" t="str">
            <v>X25030864022</v>
          </cell>
          <cell r="F592" t="str">
            <v>RAHUL DAVE DARYANI</v>
          </cell>
          <cell r="G592" t="str">
            <v>E. RODRIGUEZ JR., STO. NINO, PARANAQUE</v>
          </cell>
          <cell r="H592" t="str">
            <v>PARAÑAQUE CITY</v>
          </cell>
          <cell r="I592" t="str">
            <v>PARAÑAQUE</v>
          </cell>
          <cell r="J592"/>
          <cell r="K592"/>
          <cell r="L592" t="str">
            <v>VJC</v>
          </cell>
          <cell r="M592" t="str">
            <v>FCOMP</v>
          </cell>
          <cell r="N592" t="str">
            <v>Jenneth Madrid</v>
          </cell>
          <cell r="O592">
            <v>33.927999999999997</v>
          </cell>
          <cell r="P592">
            <v>70.209999999999994</v>
          </cell>
          <cell r="Q592">
            <v>135</v>
          </cell>
          <cell r="R592" t="str">
            <v>NEW</v>
          </cell>
          <cell r="S592">
            <v>736986.61</v>
          </cell>
          <cell r="T592">
            <v>60355.240000000005</v>
          </cell>
          <cell r="U592">
            <v>31342.959999999999</v>
          </cell>
          <cell r="V592">
            <v>0.51930801700067797</v>
          </cell>
          <cell r="W592">
            <v>45771.67291666667</v>
          </cell>
          <cell r="X592">
            <v>45777.56527777778</v>
          </cell>
          <cell r="Y592">
            <v>45779</v>
          </cell>
          <cell r="Z592">
            <v>45827</v>
          </cell>
          <cell r="AA592">
            <v>45827</v>
          </cell>
          <cell r="AB592"/>
          <cell r="AC592">
            <v>55.327083333329938</v>
          </cell>
          <cell r="AD592">
            <v>49.434722222220444</v>
          </cell>
          <cell r="AE592">
            <v>-45827</v>
          </cell>
          <cell r="AF592">
            <v>45790.151515888458</v>
          </cell>
          <cell r="AG592">
            <v>45798.879142347607</v>
          </cell>
          <cell r="AH592">
            <v>45821.67291666667</v>
          </cell>
          <cell r="AI592">
            <v>1.9319375566121999</v>
          </cell>
          <cell r="AJ592">
            <v>-763.7833333333333</v>
          </cell>
          <cell r="AK592">
            <v>23</v>
          </cell>
          <cell r="AL592">
            <v>32</v>
          </cell>
          <cell r="AM592">
            <v>21.478599221789885</v>
          </cell>
          <cell r="AN592">
            <v>27.206225680933851</v>
          </cell>
          <cell r="AO592">
            <v>18.478599221789885</v>
          </cell>
          <cell r="AP592">
            <v>60</v>
          </cell>
          <cell r="AQ592">
            <v>57</v>
          </cell>
          <cell r="AR592">
            <v>52</v>
          </cell>
          <cell r="AS592">
            <v>45887</v>
          </cell>
          <cell r="AT592">
            <v>57</v>
          </cell>
          <cell r="AU592" t="str">
            <v>With scheduled PAI</v>
          </cell>
          <cell r="AV592" t="str">
            <v>Y</v>
          </cell>
          <cell r="AW592" t="str">
            <v>Y</v>
          </cell>
          <cell r="AX592"/>
          <cell r="AY592"/>
          <cell r="AZ592">
            <v>45819</v>
          </cell>
          <cell r="BA592">
            <v>7</v>
          </cell>
          <cell r="BB592">
            <v>45826</v>
          </cell>
          <cell r="BC592" t="str">
            <v>FOR AUDIT</v>
          </cell>
          <cell r="BD592"/>
          <cell r="BE592">
            <v>45842</v>
          </cell>
          <cell r="BF592">
            <v>24</v>
          </cell>
          <cell r="BG592">
            <v>45827</v>
          </cell>
          <cell r="BH592">
            <v>45866</v>
          </cell>
          <cell r="BI592"/>
        </row>
        <row r="593">
          <cell r="E593" t="str">
            <v>X25010277855</v>
          </cell>
          <cell r="F593" t="str">
            <v>MICHAEL LEANDRO ALINDOGAN NAVARRETE</v>
          </cell>
          <cell r="G593" t="str">
            <v>GEN. EMILIO AGUINALDO, PANAPAAN V, BACOOR</v>
          </cell>
          <cell r="H593" t="str">
            <v>BACOOR CITY</v>
          </cell>
          <cell r="I593" t="str">
            <v>DASMA</v>
          </cell>
          <cell r="J593"/>
          <cell r="K593"/>
          <cell r="L593" t="str">
            <v>AVECO</v>
          </cell>
          <cell r="M593" t="str">
            <v>SCHED</v>
          </cell>
          <cell r="N593" t="str">
            <v>Ronilo Gange Jr.</v>
          </cell>
          <cell r="O593">
            <v>35.295700000000004</v>
          </cell>
          <cell r="P593">
            <v>117.49</v>
          </cell>
          <cell r="Q593">
            <v>16</v>
          </cell>
          <cell r="R593" t="str">
            <v>NEW</v>
          </cell>
          <cell r="S593">
            <v>293645.59000000003</v>
          </cell>
          <cell r="T593">
            <v>33690.04</v>
          </cell>
          <cell r="U593"/>
          <cell r="V593">
            <v>0</v>
          </cell>
          <cell r="W593">
            <v>45771.701388888891</v>
          </cell>
          <cell r="X593">
            <v>45777.55</v>
          </cell>
          <cell r="Y593">
            <v>45779</v>
          </cell>
          <cell r="Z593"/>
          <cell r="AA593"/>
          <cell r="AB593"/>
          <cell r="AC593">
            <v>-45771.701388888891</v>
          </cell>
          <cell r="AD593">
            <v>-45777.55</v>
          </cell>
          <cell r="AE593">
            <v>0</v>
          </cell>
          <cell r="AF593">
            <v>45792.908285440615</v>
          </cell>
          <cell r="AG593">
            <v>45802.363457854408</v>
          </cell>
          <cell r="AH593">
            <v>45821.701388888891</v>
          </cell>
          <cell r="AI593">
            <v>-1418.1403208095917</v>
          </cell>
          <cell r="AJ593">
            <v>0</v>
          </cell>
          <cell r="AK593">
            <v>26</v>
          </cell>
          <cell r="AL593">
            <v>36</v>
          </cell>
          <cell r="AM593">
            <v>24.206896551724139</v>
          </cell>
          <cell r="AN593">
            <v>30.662068965517239</v>
          </cell>
          <cell r="AO593">
            <v>21.206896551724139</v>
          </cell>
          <cell r="AP593">
            <v>60</v>
          </cell>
          <cell r="AQ593">
            <v>57</v>
          </cell>
          <cell r="AR593">
            <v>52</v>
          </cell>
          <cell r="AS593">
            <v>60</v>
          </cell>
          <cell r="AT593">
            <v>45884</v>
          </cell>
          <cell r="AU593"/>
          <cell r="AV593"/>
          <cell r="AW593"/>
          <cell r="AX593"/>
          <cell r="AY593"/>
          <cell r="AZ593"/>
          <cell r="BA593"/>
          <cell r="BB593"/>
          <cell r="BC593"/>
          <cell r="BD593"/>
          <cell r="BE593">
            <v>15</v>
          </cell>
          <cell r="BF593">
            <v>0</v>
          </cell>
          <cell r="BG593"/>
          <cell r="BH593"/>
          <cell r="BI593"/>
        </row>
        <row r="594">
          <cell r="E594" t="str">
            <v>X25041178117</v>
          </cell>
          <cell r="F594" t="str">
            <v>DITO TELECOMMUNITY CORPORATION</v>
          </cell>
          <cell r="G594" t="str">
            <v>M.L. QUEZON, PUROK 6, TAGUIG CITY</v>
          </cell>
          <cell r="H594" t="str">
            <v>TAGUIG CITY</v>
          </cell>
          <cell r="I594" t="str">
            <v>PARAÑAQUE</v>
          </cell>
          <cell r="J594"/>
          <cell r="K594"/>
          <cell r="L594" t="str">
            <v>VJC</v>
          </cell>
          <cell r="M594" t="str">
            <v>FCOMP</v>
          </cell>
          <cell r="N594" t="str">
            <v>Jenneth Madrid</v>
          </cell>
          <cell r="O594">
            <v>5.4239999999999995</v>
          </cell>
          <cell r="P594">
            <v>5.42</v>
          </cell>
          <cell r="Q594" t="str">
            <v xml:space="preserve"> -   </v>
          </cell>
          <cell r="R594" t="str">
            <v>NEW</v>
          </cell>
          <cell r="S594">
            <v>24329.54</v>
          </cell>
          <cell r="T594">
            <v>4660.4399999999996</v>
          </cell>
          <cell r="U594"/>
          <cell r="V594">
            <v>0</v>
          </cell>
          <cell r="W594">
            <v>45772.593055555553</v>
          </cell>
          <cell r="X594">
            <v>45777.511111111111</v>
          </cell>
          <cell r="Y594">
            <v>45779</v>
          </cell>
          <cell r="Z594">
            <v>45838</v>
          </cell>
          <cell r="AA594">
            <v>45838</v>
          </cell>
          <cell r="AB594"/>
          <cell r="AC594">
            <v>65.406944444446708</v>
          </cell>
          <cell r="AD594">
            <v>60.488888888889051</v>
          </cell>
          <cell r="AE594">
            <v>-45838</v>
          </cell>
          <cell r="AF594">
            <v>45784.593055555553</v>
          </cell>
          <cell r="AG594">
            <v>45791.593055555553</v>
          </cell>
          <cell r="AH594">
            <v>45822.593055555553</v>
          </cell>
          <cell r="AI594">
            <v>3.2703472222223353</v>
          </cell>
          <cell r="AJ594">
            <v>-763.9666666666667</v>
          </cell>
          <cell r="AK594">
            <v>20</v>
          </cell>
          <cell r="AL594">
            <v>20</v>
          </cell>
          <cell r="AM594">
            <v>15.000000000000002</v>
          </cell>
          <cell r="AN594">
            <v>19</v>
          </cell>
          <cell r="AO594">
            <v>12.000000000000002</v>
          </cell>
          <cell r="AP594">
            <v>60</v>
          </cell>
          <cell r="AQ594">
            <v>57</v>
          </cell>
          <cell r="AR594">
            <v>52</v>
          </cell>
          <cell r="AS594">
            <v>45898</v>
          </cell>
          <cell r="AT594">
            <v>46</v>
          </cell>
          <cell r="AU594"/>
          <cell r="AV594"/>
          <cell r="AW594"/>
          <cell r="AX594"/>
          <cell r="AY594"/>
          <cell r="AZ594"/>
          <cell r="BA594"/>
          <cell r="BB594"/>
          <cell r="BC594" t="str">
            <v>FOR AUDIT</v>
          </cell>
          <cell r="BD594"/>
          <cell r="BE594">
            <v>45853</v>
          </cell>
          <cell r="BF594">
            <v>23</v>
          </cell>
          <cell r="BG594">
            <v>45838</v>
          </cell>
          <cell r="BH594">
            <v>45876</v>
          </cell>
          <cell r="BI594"/>
        </row>
        <row r="595">
          <cell r="E595" t="str">
            <v>X25030814162</v>
          </cell>
          <cell r="F595" t="str">
            <v>ALMA DY BAGAS</v>
          </cell>
          <cell r="G595" t="str">
            <v>SAMARIA, MULTINATIONAL VILL, PARANAQUE</v>
          </cell>
          <cell r="H595" t="str">
            <v>PARAÑAQUE CITY</v>
          </cell>
          <cell r="I595" t="str">
            <v>PARAÑAQUE</v>
          </cell>
          <cell r="J595"/>
          <cell r="K595"/>
          <cell r="L595" t="str">
            <v>POWERHOUSE</v>
          </cell>
          <cell r="M595" t="str">
            <v>SCHED</v>
          </cell>
          <cell r="N595" t="str">
            <v>Isan Carlo Lazaro</v>
          </cell>
          <cell r="O595">
            <v>46.357999999999997</v>
          </cell>
          <cell r="P595">
            <v>77.97</v>
          </cell>
          <cell r="Q595">
            <v>80</v>
          </cell>
          <cell r="R595" t="str">
            <v>MODIFICATION</v>
          </cell>
          <cell r="S595">
            <v>348292.59</v>
          </cell>
          <cell r="T595">
            <v>49186.700000000004</v>
          </cell>
          <cell r="U595"/>
          <cell r="V595">
            <v>0</v>
          </cell>
          <cell r="W595">
            <v>45774.45416666667</v>
          </cell>
          <cell r="X595">
            <v>45777.568055555559</v>
          </cell>
          <cell r="Y595">
            <v>45779</v>
          </cell>
          <cell r="Z595"/>
          <cell r="AA595"/>
          <cell r="AB595"/>
          <cell r="AC595">
            <v>-45774.45416666667</v>
          </cell>
          <cell r="AD595">
            <v>-45777.568055555559</v>
          </cell>
          <cell r="AE595">
            <v>0</v>
          </cell>
          <cell r="AF595">
            <v>45793.754546894808</v>
          </cell>
          <cell r="AG595">
            <v>45802.701314955644</v>
          </cell>
          <cell r="AH595">
            <v>45824.45416666667</v>
          </cell>
          <cell r="AI595">
            <v>-1539.4733306692242</v>
          </cell>
          <cell r="AJ595">
            <v>0</v>
          </cell>
          <cell r="AK595">
            <v>23</v>
          </cell>
          <cell r="AL595">
            <v>34</v>
          </cell>
          <cell r="AM595">
            <v>22.300380228136884</v>
          </cell>
          <cell r="AN595">
            <v>28.247148288973385</v>
          </cell>
          <cell r="AO595">
            <v>19.300380228136884</v>
          </cell>
          <cell r="AP595">
            <v>60</v>
          </cell>
          <cell r="AQ595">
            <v>57</v>
          </cell>
          <cell r="AR595">
            <v>52</v>
          </cell>
          <cell r="AS595">
            <v>60</v>
          </cell>
          <cell r="AT595">
            <v>45884</v>
          </cell>
          <cell r="AU595"/>
          <cell r="AV595"/>
          <cell r="AW595"/>
          <cell r="AX595"/>
          <cell r="AY595"/>
          <cell r="AZ595"/>
          <cell r="BA595"/>
          <cell r="BB595"/>
          <cell r="BC595"/>
          <cell r="BD595"/>
          <cell r="BE595">
            <v>15</v>
          </cell>
          <cell r="BF595">
            <v>0</v>
          </cell>
          <cell r="BG595"/>
          <cell r="BH595"/>
          <cell r="BI595"/>
        </row>
        <row r="596">
          <cell r="E596" t="str">
            <v>X23114515533</v>
          </cell>
          <cell r="F596" t="str">
            <v>DITO TELECOMMUNITY CORPORATION</v>
          </cell>
          <cell r="G596" t="str">
            <v>R. AVANCEÑA, KATARUNGAN VILLAGE, MUNTINLUPA</v>
          </cell>
          <cell r="H596" t="str">
            <v>MUNTINLUPA CITY</v>
          </cell>
          <cell r="I596" t="str">
            <v>PARAÑAQUE</v>
          </cell>
          <cell r="J596"/>
          <cell r="K596"/>
          <cell r="L596" t="str">
            <v>CHALLENGER</v>
          </cell>
          <cell r="M596" t="str">
            <v>FCOMP</v>
          </cell>
          <cell r="N596" t="str">
            <v>Isan Carlo Lazaro</v>
          </cell>
          <cell r="O596">
            <v>22.84</v>
          </cell>
          <cell r="P596">
            <v>45.92</v>
          </cell>
          <cell r="Q596">
            <v>35</v>
          </cell>
          <cell r="R596" t="str">
            <v>NEW</v>
          </cell>
          <cell r="S596">
            <v>366995.92</v>
          </cell>
          <cell r="T596">
            <v>39471.53</v>
          </cell>
          <cell r="U596"/>
          <cell r="V596">
            <v>0</v>
          </cell>
          <cell r="W596">
            <v>45775.556944444441</v>
          </cell>
          <cell r="X596">
            <v>45783.525694444441</v>
          </cell>
          <cell r="Y596">
            <v>45783</v>
          </cell>
          <cell r="Z596">
            <v>45805</v>
          </cell>
          <cell r="AA596">
            <v>45805.611805555556</v>
          </cell>
          <cell r="AB596"/>
          <cell r="AC596">
            <v>30.054861111115315</v>
          </cell>
          <cell r="AD596">
            <v>22.086111111115315</v>
          </cell>
          <cell r="AE596">
            <v>-45805.611805555556</v>
          </cell>
          <cell r="AF596">
            <v>45794.331137992827</v>
          </cell>
          <cell r="AG596">
            <v>45803.137589605729</v>
          </cell>
          <cell r="AH596">
            <v>45825.556944444441</v>
          </cell>
          <cell r="AI596">
            <v>1.0352229938273052</v>
          </cell>
          <cell r="AJ596">
            <v>-763.42686342592594</v>
          </cell>
          <cell r="AK596">
            <v>20</v>
          </cell>
          <cell r="AL596">
            <v>36</v>
          </cell>
          <cell r="AM596">
            <v>21.774193548387096</v>
          </cell>
          <cell r="AN596">
            <v>27.58064516129032</v>
          </cell>
          <cell r="AO596">
            <v>18.774193548387096</v>
          </cell>
          <cell r="AP596">
            <v>60</v>
          </cell>
          <cell r="AQ596">
            <v>57</v>
          </cell>
          <cell r="AR596">
            <v>52</v>
          </cell>
          <cell r="AS596">
            <v>45865.611805555556</v>
          </cell>
          <cell r="AT596">
            <v>78.388194444443798</v>
          </cell>
          <cell r="AU596"/>
          <cell r="AV596"/>
          <cell r="AW596"/>
          <cell r="AX596"/>
          <cell r="AY596"/>
          <cell r="AZ596"/>
          <cell r="BA596"/>
          <cell r="BB596"/>
          <cell r="BC596" t="str">
            <v>FOR AUDIT</v>
          </cell>
          <cell r="BD596"/>
          <cell r="BE596">
            <v>45820.611805555556</v>
          </cell>
          <cell r="BF596">
            <v>24.388194444443798</v>
          </cell>
          <cell r="BG596">
            <v>45805</v>
          </cell>
          <cell r="BH596">
            <v>45845</v>
          </cell>
          <cell r="BI596"/>
        </row>
        <row r="597">
          <cell r="E597" t="str">
            <v>X25010187948</v>
          </cell>
          <cell r="F597" t="str">
            <v>EDUARDO FRANCISCO CAACBAY</v>
          </cell>
          <cell r="G597" t="str">
            <v>G.SANTOS, KATARUNGAN VILLAGE, MUNTINLUPA</v>
          </cell>
          <cell r="H597" t="str">
            <v>MUNTINLUPA CITY</v>
          </cell>
          <cell r="I597" t="str">
            <v>PARAÑAQUE</v>
          </cell>
          <cell r="J597"/>
          <cell r="K597"/>
          <cell r="L597" t="str">
            <v>CHALLENGER</v>
          </cell>
          <cell r="M597" t="str">
            <v>FCOMP</v>
          </cell>
          <cell r="N597" t="str">
            <v>Isan Carlo Lazaro</v>
          </cell>
          <cell r="O597">
            <v>171.87729999999999</v>
          </cell>
          <cell r="P597">
            <v>231.19</v>
          </cell>
          <cell r="Q597">
            <v>45</v>
          </cell>
          <cell r="R597" t="str">
            <v>MODIFICATION</v>
          </cell>
          <cell r="S597">
            <v>992497.65</v>
          </cell>
          <cell r="T597">
            <v>198244.14</v>
          </cell>
          <cell r="U597"/>
          <cell r="V597">
            <v>0</v>
          </cell>
          <cell r="W597">
            <v>45775.605555555558</v>
          </cell>
          <cell r="X597">
            <v>45783.527083333334</v>
          </cell>
          <cell r="Y597">
            <v>45783</v>
          </cell>
          <cell r="Z597"/>
          <cell r="AA597">
            <v>45806.665972222225</v>
          </cell>
          <cell r="AB597"/>
          <cell r="AC597">
            <v>31.060416666667152</v>
          </cell>
          <cell r="AD597">
            <v>23.138888888890506</v>
          </cell>
          <cell r="AE597">
            <v>-45806.665972222225</v>
          </cell>
          <cell r="AF597">
            <v>45797.473976608191</v>
          </cell>
          <cell r="AG597">
            <v>45807.105555555558</v>
          </cell>
          <cell r="AH597">
            <v>45825.605555555558</v>
          </cell>
          <cell r="AI597">
            <v>0.93674272486773935</v>
          </cell>
          <cell r="AJ597">
            <v>-763.44443287037041</v>
          </cell>
          <cell r="AK597">
            <v>28</v>
          </cell>
          <cell r="AL597">
            <v>36</v>
          </cell>
          <cell r="AM597">
            <v>24.868421052631579</v>
          </cell>
          <cell r="AN597">
            <v>31.499999999999996</v>
          </cell>
          <cell r="AO597">
            <v>21.868421052631579</v>
          </cell>
          <cell r="AP597">
            <v>60</v>
          </cell>
          <cell r="AQ597">
            <v>57</v>
          </cell>
          <cell r="AR597">
            <v>52</v>
          </cell>
          <cell r="AS597">
            <v>45866.665972222225</v>
          </cell>
          <cell r="AT597">
            <v>77.334027777775191</v>
          </cell>
          <cell r="AU597"/>
          <cell r="AV597"/>
          <cell r="AW597"/>
          <cell r="AX597"/>
          <cell r="AY597"/>
          <cell r="AZ597"/>
          <cell r="BA597"/>
          <cell r="BB597"/>
          <cell r="BC597" t="str">
            <v>NO COC</v>
          </cell>
          <cell r="BD597"/>
          <cell r="BE597">
            <v>45821.665972222225</v>
          </cell>
          <cell r="BF597" t="e">
            <v>#VALUE!</v>
          </cell>
          <cell r="BG597"/>
          <cell r="BH597"/>
          <cell r="BI597"/>
        </row>
        <row r="598">
          <cell r="E598" t="str">
            <v>X25010021411</v>
          </cell>
          <cell r="F598" t="str">
            <v>FRANCES CHRISTINE RAMIREZ AGUIRRE</v>
          </cell>
          <cell r="G598" t="str">
            <v>DAO, MAYWOOD VILL, PARANAQUE</v>
          </cell>
          <cell r="H598" t="str">
            <v>PARAÑAQUE CITY</v>
          </cell>
          <cell r="I598" t="str">
            <v>PARAÑAQUE</v>
          </cell>
          <cell r="J598"/>
          <cell r="K598"/>
          <cell r="L598" t="str">
            <v>CHALLENGER</v>
          </cell>
          <cell r="M598" t="str">
            <v>FCOMP</v>
          </cell>
          <cell r="N598" t="str">
            <v>Isan Carlo Lazaro</v>
          </cell>
          <cell r="O598">
            <v>135.69099999999995</v>
          </cell>
          <cell r="P598">
            <v>159.18</v>
          </cell>
          <cell r="Q598">
            <v>64</v>
          </cell>
          <cell r="R598" t="str">
            <v>MODIFICATION</v>
          </cell>
          <cell r="S598">
            <v>813670.22</v>
          </cell>
          <cell r="T598">
            <v>136773.92000000001</v>
          </cell>
          <cell r="U598"/>
          <cell r="V598">
            <v>0</v>
          </cell>
          <cell r="W598">
            <v>45775.665972222225</v>
          </cell>
          <cell r="X598">
            <v>45783.547222222223</v>
          </cell>
          <cell r="Y598">
            <v>45783</v>
          </cell>
          <cell r="Z598">
            <v>45811</v>
          </cell>
          <cell r="AA598">
            <v>45811</v>
          </cell>
          <cell r="AB598"/>
          <cell r="AC598">
            <v>35.334027777775191</v>
          </cell>
          <cell r="AD598">
            <v>27.452777777776646</v>
          </cell>
          <cell r="AE598">
            <v>-45811</v>
          </cell>
          <cell r="AF598">
            <v>45796.011042644757</v>
          </cell>
          <cell r="AG598">
            <v>45805.236394757434</v>
          </cell>
          <cell r="AH598">
            <v>45825.665972222225</v>
          </cell>
          <cell r="AI598">
            <v>1.1351655982905151</v>
          </cell>
          <cell r="AJ598">
            <v>-763.51666666666665</v>
          </cell>
          <cell r="AK598">
            <v>26</v>
          </cell>
          <cell r="AL598">
            <v>34</v>
          </cell>
          <cell r="AM598">
            <v>23.345070422535212</v>
          </cell>
          <cell r="AN598">
            <v>29.570422535211268</v>
          </cell>
          <cell r="AO598">
            <v>20.345070422535212</v>
          </cell>
          <cell r="AP598">
            <v>60</v>
          </cell>
          <cell r="AQ598">
            <v>57</v>
          </cell>
          <cell r="AR598">
            <v>52</v>
          </cell>
          <cell r="AS598">
            <v>45871</v>
          </cell>
          <cell r="AT598">
            <v>73</v>
          </cell>
          <cell r="AU598"/>
          <cell r="AV598"/>
          <cell r="AW598"/>
          <cell r="AX598"/>
          <cell r="AY598"/>
          <cell r="AZ598"/>
          <cell r="BA598"/>
          <cell r="BB598"/>
          <cell r="BC598" t="str">
            <v>FOR AUDIT</v>
          </cell>
          <cell r="BD598"/>
          <cell r="BE598">
            <v>45826</v>
          </cell>
          <cell r="BF598">
            <v>19</v>
          </cell>
          <cell r="BG598">
            <v>45811</v>
          </cell>
          <cell r="BH598">
            <v>45845</v>
          </cell>
          <cell r="BI598"/>
        </row>
        <row r="599">
          <cell r="E599" t="str">
            <v>X25020687798</v>
          </cell>
          <cell r="F599" t="str">
            <v>TWIN KARAT REALTY CORPORATION</v>
          </cell>
          <cell r="G599" t="str">
            <v>QUIRINO, SAN DIONISIO, PARANAQUE</v>
          </cell>
          <cell r="H599" t="str">
            <v>PARAÑAQUE CITY</v>
          </cell>
          <cell r="I599" t="str">
            <v>PARAÑAQUE</v>
          </cell>
          <cell r="J599" t="str">
            <v>POLE DRESSING</v>
          </cell>
          <cell r="K599"/>
          <cell r="L599" t="str">
            <v>AVECO</v>
          </cell>
          <cell r="M599" t="str">
            <v>SCHED</v>
          </cell>
          <cell r="N599" t="str">
            <v>Ronilo Gange Jr.</v>
          </cell>
          <cell r="O599">
            <v>117.53489999999999</v>
          </cell>
          <cell r="P599">
            <v>275.3</v>
          </cell>
          <cell r="Q599">
            <v>526</v>
          </cell>
          <cell r="R599" t="str">
            <v>NEW</v>
          </cell>
          <cell r="S599">
            <v>1305014.67</v>
          </cell>
          <cell r="T599">
            <v>219118.06</v>
          </cell>
          <cell r="U599"/>
          <cell r="V599">
            <v>0</v>
          </cell>
          <cell r="W599">
            <v>45775.667361111111</v>
          </cell>
          <cell r="X599">
            <v>45783.548611111109</v>
          </cell>
          <cell r="Y599">
            <v>45783</v>
          </cell>
          <cell r="Z599"/>
          <cell r="AA599"/>
          <cell r="AB599"/>
          <cell r="AC599">
            <v>-45775.667361111111</v>
          </cell>
          <cell r="AD599">
            <v>-45783.548611111109</v>
          </cell>
          <cell r="AE599">
            <v>0</v>
          </cell>
          <cell r="AF599">
            <v>45790.893776205448</v>
          </cell>
          <cell r="AG599">
            <v>45798.754153563939</v>
          </cell>
          <cell r="AH599">
            <v>45825.667361111111</v>
          </cell>
          <cell r="AI599">
            <v>-1883.626063772429</v>
          </cell>
          <cell r="AJ599">
            <v>0</v>
          </cell>
          <cell r="AK599">
            <v>28</v>
          </cell>
          <cell r="AL599">
            <v>23</v>
          </cell>
          <cell r="AM599">
            <v>18.226415094339625</v>
          </cell>
          <cell r="AN599">
            <v>23.086792452830192</v>
          </cell>
          <cell r="AO599">
            <v>15.226415094339625</v>
          </cell>
          <cell r="AP599">
            <v>60</v>
          </cell>
          <cell r="AQ599">
            <v>57</v>
          </cell>
          <cell r="AR599">
            <v>52</v>
          </cell>
          <cell r="AS599">
            <v>60</v>
          </cell>
          <cell r="AT599">
            <v>45884</v>
          </cell>
          <cell r="AU599"/>
          <cell r="AV599"/>
          <cell r="AW599"/>
          <cell r="AX599"/>
          <cell r="AY599"/>
          <cell r="AZ599"/>
          <cell r="BA599"/>
          <cell r="BB599"/>
          <cell r="BC599"/>
          <cell r="BD599"/>
          <cell r="BE599">
            <v>15</v>
          </cell>
          <cell r="BF599">
            <v>0</v>
          </cell>
          <cell r="BG599"/>
          <cell r="BH599"/>
          <cell r="BI599"/>
        </row>
        <row r="600">
          <cell r="E600" t="str">
            <v>X25010121042</v>
          </cell>
          <cell r="F600" t="str">
            <v>MODISSOL PROPERTY MANAGEMENT CORPORATION</v>
          </cell>
          <cell r="G600" t="str">
            <v>EL GRANDE, BF HOMES, PARANAQUE</v>
          </cell>
          <cell r="H600" t="str">
            <v>PARAÑAQUE CITY</v>
          </cell>
          <cell r="I600" t="str">
            <v>PARAÑAQUE</v>
          </cell>
          <cell r="J600"/>
          <cell r="K600"/>
          <cell r="L600" t="str">
            <v>CHALLENGER</v>
          </cell>
          <cell r="M600" t="str">
            <v>FCOMP</v>
          </cell>
          <cell r="N600" t="str">
            <v>Isan Carlo Lazaro</v>
          </cell>
          <cell r="O600">
            <v>25.4528</v>
          </cell>
          <cell r="P600">
            <v>55.96</v>
          </cell>
          <cell r="Q600">
            <v>306</v>
          </cell>
          <cell r="R600" t="str">
            <v>NEW</v>
          </cell>
          <cell r="S600">
            <v>823914.89</v>
          </cell>
          <cell r="T600">
            <v>48086.01</v>
          </cell>
          <cell r="U600"/>
          <cell r="V600">
            <v>0</v>
          </cell>
          <cell r="W600">
            <v>45775.668749999997</v>
          </cell>
          <cell r="X600">
            <v>45783.54791666667</v>
          </cell>
          <cell r="Y600">
            <v>45783</v>
          </cell>
          <cell r="Z600"/>
          <cell r="AA600">
            <v>45835</v>
          </cell>
          <cell r="AB600"/>
          <cell r="AC600">
            <v>59.33125000000291</v>
          </cell>
          <cell r="AD600">
            <v>51.452083333329938</v>
          </cell>
          <cell r="AE600">
            <v>-45835</v>
          </cell>
          <cell r="AF600">
            <v>45792.38303571428</v>
          </cell>
          <cell r="AG600">
            <v>45800.640178571426</v>
          </cell>
          <cell r="AH600">
            <v>45825.668749999997</v>
          </cell>
          <cell r="AI600">
            <v>2.2571671195653282</v>
          </cell>
          <cell r="AJ600">
            <v>-763.91666666666663</v>
          </cell>
          <cell r="AK600">
            <v>23</v>
          </cell>
          <cell r="AL600">
            <v>28</v>
          </cell>
          <cell r="AM600">
            <v>19.714285714285715</v>
          </cell>
          <cell r="AN600">
            <v>24.971428571428572</v>
          </cell>
          <cell r="AO600">
            <v>16.714285714285715</v>
          </cell>
          <cell r="AP600">
            <v>60</v>
          </cell>
          <cell r="AQ600">
            <v>57</v>
          </cell>
          <cell r="AR600">
            <v>52</v>
          </cell>
          <cell r="AS600">
            <v>45895</v>
          </cell>
          <cell r="AT600">
            <v>49</v>
          </cell>
          <cell r="AU600"/>
          <cell r="AV600"/>
          <cell r="AW600"/>
          <cell r="AX600"/>
          <cell r="AY600"/>
          <cell r="AZ600"/>
          <cell r="BA600"/>
          <cell r="BB600"/>
          <cell r="BC600" t="str">
            <v>NO COC</v>
          </cell>
          <cell r="BD600"/>
          <cell r="BE600">
            <v>45850</v>
          </cell>
          <cell r="BF600" t="e">
            <v>#VALUE!</v>
          </cell>
          <cell r="BG600"/>
          <cell r="BH600"/>
          <cell r="BI600"/>
        </row>
        <row r="601">
          <cell r="E601" t="str">
            <v>X25031083142</v>
          </cell>
          <cell r="F601" t="str">
            <v>ELOISA R PONCE</v>
          </cell>
          <cell r="G601" t="str">
            <v>BLOCK 132, SITIO IMELDA, TAGUIG CITY</v>
          </cell>
          <cell r="H601" t="str">
            <v>TAGUIG CITY</v>
          </cell>
          <cell r="I601" t="str">
            <v>PARAÑAQUE</v>
          </cell>
          <cell r="J601"/>
          <cell r="K601"/>
          <cell r="L601" t="str">
            <v>VJC</v>
          </cell>
          <cell r="M601" t="str">
            <v>FCOMP</v>
          </cell>
          <cell r="N601" t="str">
            <v>Jenneth Madrid</v>
          </cell>
          <cell r="O601">
            <v>0.53</v>
          </cell>
          <cell r="P601">
            <v>5.15</v>
          </cell>
          <cell r="Q601">
            <v>8</v>
          </cell>
          <cell r="R601" t="str">
            <v>NEW</v>
          </cell>
          <cell r="S601">
            <v>21339.45</v>
          </cell>
          <cell r="T601">
            <v>4424.9500000000007</v>
          </cell>
          <cell r="U601"/>
          <cell r="V601">
            <v>0</v>
          </cell>
          <cell r="W601">
            <v>45776.34097222222</v>
          </cell>
          <cell r="X601">
            <v>45783.55</v>
          </cell>
          <cell r="Y601">
            <v>45783</v>
          </cell>
          <cell r="Z601">
            <v>45808</v>
          </cell>
          <cell r="AA601">
            <v>45808</v>
          </cell>
          <cell r="AB601"/>
          <cell r="AC601">
            <v>31.659027777779556</v>
          </cell>
          <cell r="AD601">
            <v>24.44999999999709</v>
          </cell>
          <cell r="AE601">
            <v>-45808</v>
          </cell>
          <cell r="AF601">
            <v>45795.115165770607</v>
          </cell>
          <cell r="AG601">
            <v>45803.921617383508</v>
          </cell>
          <cell r="AH601">
            <v>45826.34097222222</v>
          </cell>
          <cell r="AI601">
            <v>1.0904776234568514</v>
          </cell>
          <cell r="AJ601">
            <v>-763.4666666666667</v>
          </cell>
          <cell r="AK601">
            <v>20</v>
          </cell>
          <cell r="AL601">
            <v>36</v>
          </cell>
          <cell r="AM601">
            <v>21.774193548387096</v>
          </cell>
          <cell r="AN601">
            <v>27.58064516129032</v>
          </cell>
          <cell r="AO601">
            <v>18.774193548387096</v>
          </cell>
          <cell r="AP601">
            <v>60</v>
          </cell>
          <cell r="AQ601">
            <v>57</v>
          </cell>
          <cell r="AR601">
            <v>52</v>
          </cell>
          <cell r="AS601">
            <v>45868</v>
          </cell>
          <cell r="AT601">
            <v>76</v>
          </cell>
          <cell r="AU601"/>
          <cell r="AV601"/>
          <cell r="AW601"/>
          <cell r="AX601"/>
          <cell r="AY601"/>
          <cell r="AZ601"/>
          <cell r="BA601"/>
          <cell r="BB601"/>
          <cell r="BC601" t="str">
            <v>FOR AUDIT</v>
          </cell>
          <cell r="BD601"/>
          <cell r="BE601">
            <v>45823</v>
          </cell>
          <cell r="BF601">
            <v>27</v>
          </cell>
          <cell r="BG601">
            <v>45808</v>
          </cell>
          <cell r="BH601">
            <v>45850</v>
          </cell>
          <cell r="BI601"/>
        </row>
        <row r="602">
          <cell r="E602" t="str">
            <v>X25041129915</v>
          </cell>
          <cell r="F602" t="str">
            <v>ROSE ANNE A. AGUIRRE</v>
          </cell>
          <cell r="G602" t="str">
            <v>C. PALANCA SR., BF HOMES, PARANAQUE</v>
          </cell>
          <cell r="H602" t="str">
            <v>PARAÑAQUE CITY</v>
          </cell>
          <cell r="I602" t="str">
            <v>PARAÑAQUE</v>
          </cell>
          <cell r="J602"/>
          <cell r="K602"/>
          <cell r="L602" t="str">
            <v>POWERHOUSE</v>
          </cell>
          <cell r="M602" t="str">
            <v>FCOMP</v>
          </cell>
          <cell r="N602" t="str">
            <v>Isan Carlo Lazaro</v>
          </cell>
          <cell r="O602">
            <v>115.23949999999999</v>
          </cell>
          <cell r="P602">
            <v>387.15</v>
          </cell>
          <cell r="Q602">
            <v>42</v>
          </cell>
          <cell r="R602" t="str">
            <v>MODIFICATION</v>
          </cell>
          <cell r="S602">
            <v>733089.1</v>
          </cell>
          <cell r="T602">
            <v>131663.28000000003</v>
          </cell>
          <cell r="U602"/>
          <cell r="V602">
            <v>0</v>
          </cell>
          <cell r="W602">
            <v>45776.675000000003</v>
          </cell>
          <cell r="X602">
            <v>45783.550694444442</v>
          </cell>
          <cell r="Y602">
            <v>45783</v>
          </cell>
          <cell r="Z602"/>
          <cell r="AA602">
            <v>45842</v>
          </cell>
          <cell r="AB602"/>
          <cell r="AC602">
            <v>65.32499999999709</v>
          </cell>
          <cell r="AD602">
            <v>58.449305555557657</v>
          </cell>
          <cell r="AE602">
            <v>-45842</v>
          </cell>
          <cell r="AF602">
            <v>45799.146698113211</v>
          </cell>
          <cell r="AG602">
            <v>45808.939150943399</v>
          </cell>
          <cell r="AH602">
            <v>45826.675000000003</v>
          </cell>
          <cell r="AI602">
            <v>1.9234583333332473</v>
          </cell>
          <cell r="AJ602">
            <v>-764.0333333333333</v>
          </cell>
          <cell r="AK602">
            <v>30</v>
          </cell>
          <cell r="AL602">
            <v>36</v>
          </cell>
          <cell r="AM602">
            <v>25.471698113207545</v>
          </cell>
          <cell r="AN602">
            <v>32.264150943396224</v>
          </cell>
          <cell r="AO602">
            <v>22.471698113207545</v>
          </cell>
          <cell r="AP602">
            <v>60</v>
          </cell>
          <cell r="AQ602">
            <v>57</v>
          </cell>
          <cell r="AR602">
            <v>52</v>
          </cell>
          <cell r="AS602">
            <v>45902</v>
          </cell>
          <cell r="AT602">
            <v>42</v>
          </cell>
          <cell r="AU602" t="str">
            <v>Materials unavailability</v>
          </cell>
          <cell r="AV602" t="str">
            <v>Y</v>
          </cell>
          <cell r="AW602" t="str">
            <v>Y</v>
          </cell>
          <cell r="AX602"/>
          <cell r="AY602"/>
          <cell r="AZ602">
            <v>45832</v>
          </cell>
          <cell r="BA602">
            <v>34</v>
          </cell>
          <cell r="BB602">
            <v>45866</v>
          </cell>
          <cell r="BC602" t="str">
            <v>NO COC</v>
          </cell>
          <cell r="BD602"/>
          <cell r="BE602">
            <v>45857</v>
          </cell>
          <cell r="BF602" t="e">
            <v>#VALUE!</v>
          </cell>
          <cell r="BG602"/>
          <cell r="BH602"/>
          <cell r="BI602"/>
        </row>
        <row r="603">
          <cell r="E603" t="str">
            <v>X25041129547</v>
          </cell>
          <cell r="F603" t="str">
            <v>S3A UNTIED INC.</v>
          </cell>
          <cell r="G603" t="str">
            <v>PACIFIC AVE, MARINA SUBD, PARANAQUE</v>
          </cell>
          <cell r="H603" t="str">
            <v>PARAÑAQUE CITY</v>
          </cell>
          <cell r="I603" t="str">
            <v>PARAÑAQUE</v>
          </cell>
          <cell r="J603"/>
          <cell r="K603"/>
          <cell r="L603" t="str">
            <v>AVECO</v>
          </cell>
          <cell r="M603" t="str">
            <v>FCOMP</v>
          </cell>
          <cell r="N603" t="str">
            <v>Ronilo Gange Jr.</v>
          </cell>
          <cell r="O603">
            <v>7.61</v>
          </cell>
          <cell r="P603">
            <v>15.61</v>
          </cell>
          <cell r="Q603" t="str">
            <v xml:space="preserve"> -   </v>
          </cell>
          <cell r="R603" t="str">
            <v>TERMINATION</v>
          </cell>
          <cell r="S603">
            <v>23102.58</v>
          </cell>
          <cell r="T603">
            <v>13412.51</v>
          </cell>
          <cell r="U603"/>
          <cell r="V603">
            <v>0</v>
          </cell>
          <cell r="W603">
            <v>45777.347222222219</v>
          </cell>
          <cell r="X603">
            <v>45761</v>
          </cell>
          <cell r="Y603">
            <v>45783</v>
          </cell>
          <cell r="Z603">
            <v>45782</v>
          </cell>
          <cell r="AA603">
            <v>45782</v>
          </cell>
          <cell r="AB603"/>
          <cell r="AC603">
            <v>4.6527777777810115</v>
          </cell>
          <cell r="AD603">
            <v>21</v>
          </cell>
          <cell r="AE603">
            <v>-45782</v>
          </cell>
          <cell r="AF603">
            <v>45789.347222222219</v>
          </cell>
          <cell r="AG603">
            <v>45796.347222222219</v>
          </cell>
          <cell r="AH603">
            <v>45827.347222222219</v>
          </cell>
          <cell r="AI603">
            <v>0.23263888888905054</v>
          </cell>
          <cell r="AJ603">
            <v>-763.0333333333333</v>
          </cell>
          <cell r="AK603">
            <v>20</v>
          </cell>
          <cell r="AL603">
            <v>20</v>
          </cell>
          <cell r="AM603">
            <v>15.000000000000002</v>
          </cell>
          <cell r="AN603">
            <v>19</v>
          </cell>
          <cell r="AO603">
            <v>12.000000000000002</v>
          </cell>
          <cell r="AP603">
            <v>60</v>
          </cell>
          <cell r="AQ603">
            <v>57</v>
          </cell>
          <cell r="AR603">
            <v>52</v>
          </cell>
          <cell r="AS603">
            <v>45842</v>
          </cell>
          <cell r="AT603">
            <v>102</v>
          </cell>
          <cell r="AU603"/>
          <cell r="AV603"/>
          <cell r="AW603"/>
          <cell r="AX603"/>
          <cell r="AY603"/>
          <cell r="AZ603"/>
          <cell r="BA603"/>
          <cell r="BB603"/>
          <cell r="BC603" t="str">
            <v>NO COC</v>
          </cell>
          <cell r="BD603"/>
          <cell r="BE603">
            <v>45797</v>
          </cell>
          <cell r="BF603" t="e">
            <v>#VALUE!</v>
          </cell>
          <cell r="BG603"/>
          <cell r="BH603"/>
          <cell r="BI603"/>
        </row>
        <row r="604">
          <cell r="E604" t="str">
            <v>X25041173300</v>
          </cell>
          <cell r="F604" t="str">
            <v>ALBERT TIONGSON LORENZO</v>
          </cell>
          <cell r="G604" t="str">
            <v>BACOOR, MAMBOG IV, BACOOR</v>
          </cell>
          <cell r="H604" t="str">
            <v>BACOOR CITY</v>
          </cell>
          <cell r="I604" t="str">
            <v>DASMA</v>
          </cell>
          <cell r="J604"/>
          <cell r="K604"/>
          <cell r="L604" t="str">
            <v>AVECO</v>
          </cell>
          <cell r="M604" t="str">
            <v>FCOMP</v>
          </cell>
          <cell r="N604" t="str">
            <v>Ronilo Gange Jr.</v>
          </cell>
          <cell r="O604">
            <v>43.404699999999998</v>
          </cell>
          <cell r="P604">
            <v>85.69</v>
          </cell>
          <cell r="Q604">
            <v>25</v>
          </cell>
          <cell r="R604" t="str">
            <v>NEW</v>
          </cell>
          <cell r="S604">
            <v>479294.17</v>
          </cell>
          <cell r="T604">
            <v>73631.56</v>
          </cell>
          <cell r="U604"/>
          <cell r="V604">
            <v>0</v>
          </cell>
          <cell r="W604">
            <v>45777.365972222222</v>
          </cell>
          <cell r="X604">
            <v>45783.553472222222</v>
          </cell>
          <cell r="Y604">
            <v>45783</v>
          </cell>
          <cell r="Z604"/>
          <cell r="AA604">
            <v>45804</v>
          </cell>
          <cell r="AB604"/>
          <cell r="AC604">
            <v>26.634027777778101</v>
          </cell>
          <cell r="AD604">
            <v>20.446527777778101</v>
          </cell>
          <cell r="AE604">
            <v>-45804</v>
          </cell>
          <cell r="AF604">
            <v>45797.451474080961</v>
          </cell>
          <cell r="AG604">
            <v>45806.607607909951</v>
          </cell>
          <cell r="AH604">
            <v>45827.365972222222</v>
          </cell>
          <cell r="AI604">
            <v>0.86528423577564118</v>
          </cell>
          <cell r="AJ604">
            <v>-763.4</v>
          </cell>
          <cell r="AK604">
            <v>23</v>
          </cell>
          <cell r="AL604">
            <v>36</v>
          </cell>
          <cell r="AM604">
            <v>23.085501858736059</v>
          </cell>
          <cell r="AN604">
            <v>29.241635687732341</v>
          </cell>
          <cell r="AO604">
            <v>20.085501858736059</v>
          </cell>
          <cell r="AP604">
            <v>60</v>
          </cell>
          <cell r="AQ604">
            <v>57</v>
          </cell>
          <cell r="AR604">
            <v>52</v>
          </cell>
          <cell r="AS604">
            <v>45864</v>
          </cell>
          <cell r="AT604">
            <v>80</v>
          </cell>
          <cell r="AU604"/>
          <cell r="AV604"/>
          <cell r="AW604"/>
          <cell r="AX604"/>
          <cell r="AY604"/>
          <cell r="AZ604"/>
          <cell r="BA604"/>
          <cell r="BB604"/>
          <cell r="BC604" t="str">
            <v>NO COC</v>
          </cell>
          <cell r="BD604"/>
          <cell r="BE604">
            <v>45819</v>
          </cell>
          <cell r="BF604" t="e">
            <v>#VALUE!</v>
          </cell>
          <cell r="BG604"/>
          <cell r="BH604"/>
          <cell r="BI604"/>
        </row>
        <row r="605">
          <cell r="E605" t="str">
            <v>X25010301742</v>
          </cell>
          <cell r="F605" t="str">
            <v>CITIHARDWARE BACOLOD, INC.</v>
          </cell>
          <cell r="G605" t="str">
            <v>NATIONAL, TUNASAN, MUNTINLUPA</v>
          </cell>
          <cell r="H605" t="str">
            <v>MUNTINLUPA CITY</v>
          </cell>
          <cell r="I605" t="str">
            <v>PARAÑAQUE</v>
          </cell>
          <cell r="J605"/>
          <cell r="K605"/>
          <cell r="L605" t="str">
            <v>CHALLENGER</v>
          </cell>
          <cell r="M605" t="str">
            <v>FCOMP</v>
          </cell>
          <cell r="N605" t="str">
            <v>Isan Carlo Lazaro</v>
          </cell>
          <cell r="O605">
            <v>3.92</v>
          </cell>
          <cell r="P605">
            <v>17.46</v>
          </cell>
          <cell r="Q605">
            <v>127</v>
          </cell>
          <cell r="R605" t="str">
            <v>NEW</v>
          </cell>
          <cell r="S605">
            <v>48368.01</v>
          </cell>
          <cell r="T605">
            <v>15002.04</v>
          </cell>
          <cell r="U605"/>
          <cell r="V605">
            <v>0</v>
          </cell>
          <cell r="W605">
            <v>45777.522222222222</v>
          </cell>
          <cell r="X605">
            <v>45783.554861111108</v>
          </cell>
          <cell r="Y605">
            <v>45783</v>
          </cell>
          <cell r="Z605"/>
          <cell r="AA605">
            <v>45797</v>
          </cell>
          <cell r="AB605"/>
          <cell r="AC605">
            <v>19.477777777778101</v>
          </cell>
          <cell r="AD605">
            <v>13.445138888891961</v>
          </cell>
          <cell r="AE605">
            <v>-45797</v>
          </cell>
          <cell r="AF605">
            <v>45794.861205273068</v>
          </cell>
          <cell r="AG605">
            <v>45803.284934086631</v>
          </cell>
          <cell r="AH605">
            <v>45827.522222222222</v>
          </cell>
          <cell r="AI605">
            <v>0.71824305555556744</v>
          </cell>
          <cell r="AJ605">
            <v>-763.2833333333333</v>
          </cell>
          <cell r="AK605">
            <v>20</v>
          </cell>
          <cell r="AL605">
            <v>32</v>
          </cell>
          <cell r="AM605">
            <v>20.33898305084746</v>
          </cell>
          <cell r="AN605">
            <v>25.762711864406779</v>
          </cell>
          <cell r="AO605">
            <v>17.33898305084746</v>
          </cell>
          <cell r="AP605">
            <v>60</v>
          </cell>
          <cell r="AQ605">
            <v>57</v>
          </cell>
          <cell r="AR605">
            <v>52</v>
          </cell>
          <cell r="AS605">
            <v>45857</v>
          </cell>
          <cell r="AT605">
            <v>87</v>
          </cell>
          <cell r="AU605"/>
          <cell r="AV605"/>
          <cell r="AW605"/>
          <cell r="AX605"/>
          <cell r="AY605"/>
          <cell r="AZ605"/>
          <cell r="BA605"/>
          <cell r="BB605"/>
          <cell r="BC605" t="str">
            <v>NO COC</v>
          </cell>
          <cell r="BD605"/>
          <cell r="BE605">
            <v>45812</v>
          </cell>
          <cell r="BF605" t="e">
            <v>#VALUE!</v>
          </cell>
          <cell r="BG605"/>
          <cell r="BH605"/>
          <cell r="BI605"/>
        </row>
        <row r="606">
          <cell r="E606" t="str">
            <v>X25020573238</v>
          </cell>
          <cell r="F606" t="str">
            <v>REIGNWOOD DEVELOPMENT CORPORATION</v>
          </cell>
          <cell r="G606" t="str">
            <v>BLOCK 1B, BENEDETTO RESIDENCES, LAS PINAS CITY</v>
          </cell>
          <cell r="H606" t="str">
            <v>LAS PIÑAS CITY</v>
          </cell>
          <cell r="I606" t="str">
            <v>PARAÑAQUE</v>
          </cell>
          <cell r="J606"/>
          <cell r="K606"/>
          <cell r="L606" t="str">
            <v>POWERHOUSE</v>
          </cell>
          <cell r="M606" t="str">
            <v>FCOMP</v>
          </cell>
          <cell r="N606" t="str">
            <v>Isan Carlo Lazaro</v>
          </cell>
          <cell r="O606">
            <v>38.218499999999999</v>
          </cell>
          <cell r="P606">
            <v>129.49</v>
          </cell>
          <cell r="Q606">
            <v>49</v>
          </cell>
          <cell r="R606" t="str">
            <v>NEW</v>
          </cell>
          <cell r="S606">
            <v>354540.41</v>
          </cell>
          <cell r="T606">
            <v>43995.979999999996</v>
          </cell>
          <cell r="U606"/>
          <cell r="V606">
            <v>0</v>
          </cell>
          <cell r="W606">
            <v>45777.523611111108</v>
          </cell>
          <cell r="X606">
            <v>45783.552083333336</v>
          </cell>
          <cell r="Y606">
            <v>45783</v>
          </cell>
          <cell r="Z606"/>
          <cell r="AA606">
            <v>45842</v>
          </cell>
          <cell r="AB606"/>
          <cell r="AC606">
            <v>64.476388888891961</v>
          </cell>
          <cell r="AD606">
            <v>58.447916666664241</v>
          </cell>
          <cell r="AE606">
            <v>-45842</v>
          </cell>
          <cell r="AF606">
            <v>45798.730507662833</v>
          </cell>
          <cell r="AG606">
            <v>45808.185680076625</v>
          </cell>
          <cell r="AH606">
            <v>45827.523611111108</v>
          </cell>
          <cell r="AI606">
            <v>1.9976658950618233</v>
          </cell>
          <cell r="AJ606">
            <v>-764.0333333333333</v>
          </cell>
          <cell r="AK606">
            <v>26</v>
          </cell>
          <cell r="AL606">
            <v>36</v>
          </cell>
          <cell r="AM606">
            <v>24.206896551724139</v>
          </cell>
          <cell r="AN606">
            <v>30.662068965517239</v>
          </cell>
          <cell r="AO606">
            <v>21.206896551724139</v>
          </cell>
          <cell r="AP606">
            <v>60</v>
          </cell>
          <cell r="AQ606">
            <v>57</v>
          </cell>
          <cell r="AR606">
            <v>52</v>
          </cell>
          <cell r="AS606">
            <v>45902</v>
          </cell>
          <cell r="AT606">
            <v>42</v>
          </cell>
          <cell r="AU606" t="str">
            <v>Materials unavailability</v>
          </cell>
          <cell r="AV606" t="str">
            <v>Y</v>
          </cell>
          <cell r="AW606" t="str">
            <v>Y</v>
          </cell>
          <cell r="AX606"/>
          <cell r="AY606"/>
          <cell r="AZ606">
            <v>45832</v>
          </cell>
          <cell r="BA606">
            <v>34</v>
          </cell>
          <cell r="BB606">
            <v>45866</v>
          </cell>
          <cell r="BC606" t="str">
            <v>NO COC</v>
          </cell>
          <cell r="BD606"/>
          <cell r="BE606">
            <v>45857</v>
          </cell>
          <cell r="BF606" t="e">
            <v>#VALUE!</v>
          </cell>
          <cell r="BG606"/>
          <cell r="BH606"/>
          <cell r="BI606"/>
        </row>
        <row r="607">
          <cell r="E607" t="str">
            <v>X25020460240</v>
          </cell>
          <cell r="F607" t="str">
            <v>PHILIPPINE SEVEN CORPORATION</v>
          </cell>
          <cell r="G607" t="str">
            <v>17TH A, STO. NINO, PARANAQUE</v>
          </cell>
          <cell r="H607" t="str">
            <v>PARAÑAQUE CITY</v>
          </cell>
          <cell r="I607" t="str">
            <v>PARAÑAQUE</v>
          </cell>
          <cell r="J607"/>
          <cell r="K607"/>
          <cell r="L607" t="str">
            <v>AVECO</v>
          </cell>
          <cell r="M607" t="str">
            <v>FCOMP</v>
          </cell>
          <cell r="N607" t="str">
            <v>Ronilo Gange Jr.</v>
          </cell>
          <cell r="O607">
            <v>2.73</v>
          </cell>
          <cell r="P607">
            <v>33.86</v>
          </cell>
          <cell r="Q607">
            <v>34</v>
          </cell>
          <cell r="R607" t="str">
            <v>NEW</v>
          </cell>
          <cell r="S607">
            <v>92215.08</v>
          </cell>
          <cell r="T607">
            <v>29093.82</v>
          </cell>
          <cell r="U607"/>
          <cell r="V607">
            <v>0</v>
          </cell>
          <cell r="W607">
            <v>45777.63958333333</v>
          </cell>
          <cell r="X607">
            <v>45783.561805555553</v>
          </cell>
          <cell r="Y607">
            <v>45783</v>
          </cell>
          <cell r="Z607"/>
          <cell r="AA607">
            <v>45866</v>
          </cell>
          <cell r="AB607"/>
          <cell r="AC607">
            <v>88.360416666670062</v>
          </cell>
          <cell r="AD607">
            <v>82.438194444446708</v>
          </cell>
          <cell r="AE607">
            <v>-45866</v>
          </cell>
          <cell r="AF607">
            <v>45796.413776881716</v>
          </cell>
          <cell r="AG607">
            <v>45805.220228494618</v>
          </cell>
          <cell r="AH607">
            <v>45827.63958333333</v>
          </cell>
          <cell r="AI607">
            <v>3.0435254629630797</v>
          </cell>
          <cell r="AJ607">
            <v>-764.43333333333328</v>
          </cell>
          <cell r="AK607">
            <v>20</v>
          </cell>
          <cell r="AL607">
            <v>36</v>
          </cell>
          <cell r="AM607">
            <v>21.774193548387096</v>
          </cell>
          <cell r="AN607">
            <v>27.58064516129032</v>
          </cell>
          <cell r="AO607">
            <v>18.774193548387096</v>
          </cell>
          <cell r="AP607">
            <v>60</v>
          </cell>
          <cell r="AQ607">
            <v>57</v>
          </cell>
          <cell r="AR607">
            <v>52</v>
          </cell>
          <cell r="AS607">
            <v>45926</v>
          </cell>
          <cell r="AT607">
            <v>18</v>
          </cell>
          <cell r="AU607"/>
          <cell r="AV607"/>
          <cell r="AW607"/>
          <cell r="AX607"/>
          <cell r="AY607"/>
          <cell r="AZ607"/>
          <cell r="BA607"/>
          <cell r="BB607"/>
          <cell r="BC607" t="str">
            <v>NO COC</v>
          </cell>
          <cell r="BD607"/>
          <cell r="BE607">
            <v>45881</v>
          </cell>
          <cell r="BF607" t="e">
            <v>#VALUE!</v>
          </cell>
          <cell r="BG607"/>
          <cell r="BH607"/>
          <cell r="BI607"/>
        </row>
        <row r="608">
          <cell r="E608" t="str">
            <v>X24104298635</v>
          </cell>
          <cell r="F608" t="str">
            <v>ANKONG HOLDINGS, INC.</v>
          </cell>
          <cell r="G608" t="str">
            <v>JAIME, AIRPORT VILL, PARANAQUE</v>
          </cell>
          <cell r="H608" t="str">
            <v>PARAÑAQUE CITY</v>
          </cell>
          <cell r="I608" t="str">
            <v>PARAÑAQUE</v>
          </cell>
          <cell r="J608" t="str">
            <v>POLE ERECTION &amp; DRESSING 8-6-25</v>
          </cell>
          <cell r="K608"/>
          <cell r="L608" t="str">
            <v>AVECO</v>
          </cell>
          <cell r="M608" t="str">
            <v>SCHED</v>
          </cell>
          <cell r="N608" t="str">
            <v>Ronilo Gange Jr.</v>
          </cell>
          <cell r="O608">
            <v>717.29960000000051</v>
          </cell>
          <cell r="P608">
            <v>883.64</v>
          </cell>
          <cell r="Q608">
            <v>358</v>
          </cell>
          <cell r="R608" t="str">
            <v>NEW</v>
          </cell>
          <cell r="S608">
            <v>2507240.06</v>
          </cell>
          <cell r="T608">
            <v>774008.20999999926</v>
          </cell>
          <cell r="U608"/>
          <cell r="V608">
            <v>0</v>
          </cell>
          <cell r="W608">
            <v>45777.761805555558</v>
          </cell>
          <cell r="X608">
            <v>45783.556944444441</v>
          </cell>
          <cell r="Y608">
            <v>45783</v>
          </cell>
          <cell r="Z608"/>
          <cell r="AA608"/>
          <cell r="AB608"/>
          <cell r="AC608">
            <v>-45777.761805555558</v>
          </cell>
          <cell r="AD608">
            <v>-45783.556944444441</v>
          </cell>
          <cell r="AE608">
            <v>0</v>
          </cell>
          <cell r="AF608">
            <v>45797.83872863248</v>
          </cell>
          <cell r="AG608">
            <v>45806.992574786324</v>
          </cell>
          <cell r="AH608">
            <v>45827.761805555558</v>
          </cell>
          <cell r="AI608">
            <v>-1487.7772586805556</v>
          </cell>
          <cell r="AJ608">
            <v>0</v>
          </cell>
          <cell r="AK608">
            <v>40</v>
          </cell>
          <cell r="AL608">
            <v>28</v>
          </cell>
          <cell r="AM608">
            <v>23.076923076923077</v>
          </cell>
          <cell r="AN608">
            <v>29.23076923076923</v>
          </cell>
          <cell r="AO608">
            <v>20.076923076923077</v>
          </cell>
          <cell r="AP608">
            <v>60</v>
          </cell>
          <cell r="AQ608">
            <v>57</v>
          </cell>
          <cell r="AR608">
            <v>52</v>
          </cell>
          <cell r="AS608">
            <v>60</v>
          </cell>
          <cell r="AT608">
            <v>45884</v>
          </cell>
          <cell r="AU608"/>
          <cell r="AV608"/>
          <cell r="AW608"/>
          <cell r="AX608"/>
          <cell r="AY608"/>
          <cell r="AZ608"/>
          <cell r="BA608"/>
          <cell r="BB608"/>
          <cell r="BC608"/>
          <cell r="BD608"/>
          <cell r="BE608">
            <v>15</v>
          </cell>
          <cell r="BF608">
            <v>0</v>
          </cell>
          <cell r="BG608"/>
          <cell r="BH608"/>
          <cell r="BI608"/>
        </row>
        <row r="609">
          <cell r="E609" t="str">
            <v>X25020417967</v>
          </cell>
          <cell r="F609" t="str">
            <v>PHILIPPINE SEVEN CORPORATION</v>
          </cell>
          <cell r="G609" t="str">
            <v>RIZAL, POBLACION, MUNTINLUPA</v>
          </cell>
          <cell r="H609" t="str">
            <v>MUNTINLUPA CITY</v>
          </cell>
          <cell r="I609" t="str">
            <v>PARAÑAQUE</v>
          </cell>
          <cell r="J609"/>
          <cell r="K609"/>
          <cell r="L609" t="str">
            <v>CHALLENGER</v>
          </cell>
          <cell r="M609" t="str">
            <v>FCOMP</v>
          </cell>
          <cell r="N609" t="str">
            <v>Isan Carlo Lazaro</v>
          </cell>
          <cell r="O609">
            <v>2.73</v>
          </cell>
          <cell r="P609">
            <v>8.4499999999999993</v>
          </cell>
          <cell r="Q609">
            <v>46</v>
          </cell>
          <cell r="R609" t="str">
            <v>NEW</v>
          </cell>
          <cell r="S609">
            <v>36093.360000000001</v>
          </cell>
          <cell r="T609">
            <v>7260.5400000000009</v>
          </cell>
          <cell r="U609"/>
          <cell r="V609">
            <v>0</v>
          </cell>
          <cell r="W609">
            <v>45779.42083333333</v>
          </cell>
          <cell r="X609">
            <v>45786.607638888891</v>
          </cell>
          <cell r="Y609">
            <v>45786</v>
          </cell>
          <cell r="Z609">
            <v>45797</v>
          </cell>
          <cell r="AA609">
            <v>45797</v>
          </cell>
          <cell r="AB609"/>
          <cell r="AC609">
            <v>17.579166666670062</v>
          </cell>
          <cell r="AD609">
            <v>10.392361111109494</v>
          </cell>
          <cell r="AE609">
            <v>-45797</v>
          </cell>
          <cell r="AF609">
            <v>45798.195026881716</v>
          </cell>
          <cell r="AG609">
            <v>45807.001478494618</v>
          </cell>
          <cell r="AH609">
            <v>45829.42083333333</v>
          </cell>
          <cell r="AI609">
            <v>0.6055046296297466</v>
          </cell>
          <cell r="AJ609">
            <v>-763.2833333333333</v>
          </cell>
          <cell r="AK609">
            <v>20</v>
          </cell>
          <cell r="AL609">
            <v>36</v>
          </cell>
          <cell r="AM609">
            <v>21.774193548387096</v>
          </cell>
          <cell r="AN609">
            <v>27.58064516129032</v>
          </cell>
          <cell r="AO609">
            <v>18.774193548387096</v>
          </cell>
          <cell r="AP609">
            <v>60</v>
          </cell>
          <cell r="AQ609">
            <v>57</v>
          </cell>
          <cell r="AR609">
            <v>52</v>
          </cell>
          <cell r="AS609">
            <v>45857</v>
          </cell>
          <cell r="AT609">
            <v>87</v>
          </cell>
          <cell r="AU609"/>
          <cell r="AV609"/>
          <cell r="AW609"/>
          <cell r="AX609"/>
          <cell r="AY609"/>
          <cell r="AZ609"/>
          <cell r="BA609"/>
          <cell r="BB609"/>
          <cell r="BC609" t="str">
            <v>FOR AUDIT</v>
          </cell>
          <cell r="BD609"/>
          <cell r="BE609">
            <v>45812</v>
          </cell>
          <cell r="BF609">
            <v>61</v>
          </cell>
          <cell r="BG609">
            <v>45797</v>
          </cell>
          <cell r="BH609">
            <v>45873</v>
          </cell>
          <cell r="BI609"/>
        </row>
        <row r="610">
          <cell r="E610" t="str">
            <v>X24072778613</v>
          </cell>
          <cell r="F610" t="str">
            <v>CITY GOVERNMENT OF MUNTINLUPA</v>
          </cell>
          <cell r="G610" t="str">
            <v>TYPE C, NEW BILIBID PRISONS, MUNTINLUPA</v>
          </cell>
          <cell r="H610" t="str">
            <v>MUNTINLUPA CITY</v>
          </cell>
          <cell r="I610" t="str">
            <v>PARAÑAQUE</v>
          </cell>
          <cell r="J610" t="str">
            <v>ENERGIZE 20KV &amp;  DT 3 -167 KVA 8/13</v>
          </cell>
          <cell r="K610"/>
          <cell r="L610" t="str">
            <v>CHALLENGER</v>
          </cell>
          <cell r="M610" t="str">
            <v>SCHED</v>
          </cell>
          <cell r="N610" t="str">
            <v>Isan Carlo Lazaro</v>
          </cell>
          <cell r="O610">
            <v>498.6333999999996</v>
          </cell>
          <cell r="P610">
            <v>1676.24</v>
          </cell>
          <cell r="Q610">
            <v>460</v>
          </cell>
          <cell r="R610" t="str">
            <v>NEW</v>
          </cell>
          <cell r="S610">
            <v>3706759.37</v>
          </cell>
          <cell r="T610">
            <v>634240.71999999951</v>
          </cell>
          <cell r="U610"/>
          <cell r="V610">
            <v>0</v>
          </cell>
          <cell r="W610">
            <v>45779.427777777775</v>
          </cell>
          <cell r="X610">
            <v>45786.609027777777</v>
          </cell>
          <cell r="Y610">
            <v>45786</v>
          </cell>
          <cell r="Z610"/>
          <cell r="AA610"/>
          <cell r="AB610"/>
          <cell r="AC610">
            <v>-45779.427777777775</v>
          </cell>
          <cell r="AD610">
            <v>-45786.609027777777</v>
          </cell>
          <cell r="AE610">
            <v>0</v>
          </cell>
          <cell r="AF610">
            <v>45799.20815160955</v>
          </cell>
          <cell r="AG610">
            <v>45808.282917964694</v>
          </cell>
          <cell r="AH610">
            <v>45829.427777777775</v>
          </cell>
          <cell r="AI610">
            <v>-1507.1996222222219</v>
          </cell>
          <cell r="AJ610">
            <v>0</v>
          </cell>
          <cell r="AK610">
            <v>50</v>
          </cell>
          <cell r="AL610">
            <v>26</v>
          </cell>
          <cell r="AM610">
            <v>22.780373831775702</v>
          </cell>
          <cell r="AN610">
            <v>28.855140186915886</v>
          </cell>
          <cell r="AO610">
            <v>19.780373831775702</v>
          </cell>
          <cell r="AP610">
            <v>60</v>
          </cell>
          <cell r="AQ610">
            <v>57</v>
          </cell>
          <cell r="AR610">
            <v>52</v>
          </cell>
          <cell r="AS610">
            <v>60</v>
          </cell>
          <cell r="AT610">
            <v>45884</v>
          </cell>
          <cell r="AU610" t="str">
            <v>Materials unavailability</v>
          </cell>
          <cell r="AV610" t="str">
            <v>Y</v>
          </cell>
          <cell r="AW610" t="str">
            <v>Y</v>
          </cell>
          <cell r="AX610"/>
          <cell r="AY610"/>
          <cell r="AZ610">
            <v>45832</v>
          </cell>
          <cell r="BA610">
            <v>34</v>
          </cell>
          <cell r="BB610">
            <v>45866</v>
          </cell>
          <cell r="BC610"/>
          <cell r="BD610"/>
          <cell r="BE610">
            <v>15</v>
          </cell>
          <cell r="BF610">
            <v>0</v>
          </cell>
          <cell r="BG610"/>
          <cell r="BH610"/>
          <cell r="BI610"/>
        </row>
        <row r="611">
          <cell r="E611" t="str">
            <v>X25030757040</v>
          </cell>
          <cell r="F611" t="str">
            <v>AMBICA INTERNATIONAL CORPORATION</v>
          </cell>
          <cell r="G611" t="str">
            <v>MERVILLE ACCESS, KALAYAAN VILL/BALAGBAG, PASAY CITY</v>
          </cell>
          <cell r="H611" t="str">
            <v>PASAY CITY</v>
          </cell>
          <cell r="I611" t="str">
            <v>PARAÑAQUE</v>
          </cell>
          <cell r="J611"/>
          <cell r="K611"/>
          <cell r="L611" t="str">
            <v>VJC</v>
          </cell>
          <cell r="M611" t="str">
            <v>FCOMP</v>
          </cell>
          <cell r="N611" t="str">
            <v>Jenneth Madrid</v>
          </cell>
          <cell r="O611">
            <v>153.19200000000006</v>
          </cell>
          <cell r="P611">
            <v>402.96</v>
          </cell>
          <cell r="Q611">
            <v>378.94</v>
          </cell>
          <cell r="R611" t="str">
            <v>MODIFICATION</v>
          </cell>
          <cell r="S611">
            <v>1682589.76</v>
          </cell>
          <cell r="T611">
            <v>212028.41000000003</v>
          </cell>
          <cell r="U611"/>
          <cell r="V611">
            <v>0</v>
          </cell>
          <cell r="W611">
            <v>45779.697222222225</v>
          </cell>
          <cell r="X611">
            <v>45786.612500000003</v>
          </cell>
          <cell r="Y611">
            <v>45786</v>
          </cell>
          <cell r="Z611"/>
          <cell r="AA611">
            <v>45805.425694444442</v>
          </cell>
          <cell r="AB611"/>
          <cell r="AC611">
            <v>25.728472222217533</v>
          </cell>
          <cell r="AD611">
            <v>18.813194444439432</v>
          </cell>
          <cell r="AE611">
            <v>-45805.425694444442</v>
          </cell>
          <cell r="AF611">
            <v>45798.515404040409</v>
          </cell>
          <cell r="AG611">
            <v>45807.333585858585</v>
          </cell>
          <cell r="AH611">
            <v>45829.697222222225</v>
          </cell>
          <cell r="AI611">
            <v>0.8844162326387276</v>
          </cell>
          <cell r="AJ611">
            <v>-763.42376157407409</v>
          </cell>
          <cell r="AK611">
            <v>32</v>
          </cell>
          <cell r="AL611">
            <v>28</v>
          </cell>
          <cell r="AM611">
            <v>21.81818181818182</v>
          </cell>
          <cell r="AN611">
            <v>27.636363636363637</v>
          </cell>
          <cell r="AO611">
            <v>18.81818181818182</v>
          </cell>
          <cell r="AP611">
            <v>60</v>
          </cell>
          <cell r="AQ611">
            <v>57</v>
          </cell>
          <cell r="AR611">
            <v>52</v>
          </cell>
          <cell r="AS611">
            <v>45865.425694444442</v>
          </cell>
          <cell r="AT611">
            <v>78.574305555557657</v>
          </cell>
          <cell r="AU611"/>
          <cell r="AV611"/>
          <cell r="AW611"/>
          <cell r="AX611"/>
          <cell r="AY611"/>
          <cell r="AZ611"/>
          <cell r="BA611"/>
          <cell r="BB611"/>
          <cell r="BC611" t="str">
            <v>NO COC</v>
          </cell>
          <cell r="BD611"/>
          <cell r="BE611">
            <v>45820.425694444442</v>
          </cell>
          <cell r="BF611" t="e">
            <v>#VALUE!</v>
          </cell>
          <cell r="BG611"/>
          <cell r="BH611"/>
          <cell r="BI611"/>
        </row>
        <row r="612">
          <cell r="E612" t="str">
            <v>X25041157540</v>
          </cell>
          <cell r="F612" t="str">
            <v>DULCINEA BALCE SANTOS</v>
          </cell>
          <cell r="G612" t="str">
            <v>HAITI, BETTER LIVING SUBD, PARANAQUE</v>
          </cell>
          <cell r="H612" t="str">
            <v>PARAÑAQUE CITY</v>
          </cell>
          <cell r="I612" t="str">
            <v>PARAÑAQUE</v>
          </cell>
          <cell r="J612"/>
          <cell r="K612"/>
          <cell r="L612" t="str">
            <v>VJC</v>
          </cell>
          <cell r="M612" t="str">
            <v>SCHED</v>
          </cell>
          <cell r="N612" t="str">
            <v>Jenneth Madrid</v>
          </cell>
          <cell r="O612">
            <v>198.77860000000004</v>
          </cell>
          <cell r="P612">
            <v>442.65</v>
          </cell>
          <cell r="Q612">
            <v>45.08</v>
          </cell>
          <cell r="R612" t="str">
            <v>MODIFICATION</v>
          </cell>
          <cell r="S612">
            <v>980637.8</v>
          </cell>
          <cell r="T612">
            <v>244599.77999999997</v>
          </cell>
          <cell r="U612"/>
          <cell r="V612">
            <v>0</v>
          </cell>
          <cell r="W612">
            <v>45779.697916666664</v>
          </cell>
          <cell r="X612">
            <v>45786.606249999997</v>
          </cell>
          <cell r="Y612">
            <v>45786</v>
          </cell>
          <cell r="Z612"/>
          <cell r="AA612"/>
          <cell r="AB612"/>
          <cell r="AC612">
            <v>-45779.697916666664</v>
          </cell>
          <cell r="AD612">
            <v>-45786.606249999997</v>
          </cell>
          <cell r="AE612">
            <v>0</v>
          </cell>
          <cell r="AF612">
            <v>45802.722013052204</v>
          </cell>
          <cell r="AG612">
            <v>45812.661772088351</v>
          </cell>
          <cell r="AH612">
            <v>45829.697916666664</v>
          </cell>
          <cell r="AI612">
            <v>-1319.3454607928238</v>
          </cell>
          <cell r="AJ612">
            <v>0</v>
          </cell>
          <cell r="AK612">
            <v>32</v>
          </cell>
          <cell r="AL612">
            <v>36</v>
          </cell>
          <cell r="AM612">
            <v>26.024096385542165</v>
          </cell>
          <cell r="AN612">
            <v>32.963855421686745</v>
          </cell>
          <cell r="AO612">
            <v>23.024096385542165</v>
          </cell>
          <cell r="AP612">
            <v>60</v>
          </cell>
          <cell r="AQ612">
            <v>57</v>
          </cell>
          <cell r="AR612">
            <v>52</v>
          </cell>
          <cell r="AS612">
            <v>60</v>
          </cell>
          <cell r="AT612">
            <v>45884</v>
          </cell>
          <cell r="AU612"/>
          <cell r="AV612"/>
          <cell r="AW612"/>
          <cell r="AX612"/>
          <cell r="AY612"/>
          <cell r="AZ612"/>
          <cell r="BA612"/>
          <cell r="BB612"/>
          <cell r="BC612"/>
          <cell r="BD612"/>
          <cell r="BE612">
            <v>15</v>
          </cell>
          <cell r="BF612">
            <v>0</v>
          </cell>
          <cell r="BG612"/>
          <cell r="BH612"/>
          <cell r="BI612"/>
        </row>
        <row r="613">
          <cell r="E613" t="str">
            <v>X25010240572</v>
          </cell>
          <cell r="F613" t="str">
            <v>ARARA DEVELOPMENT CORPORATION</v>
          </cell>
          <cell r="G613" t="str">
            <v>ALEXANDER, PALM PLACE PREMIER LEVITOWN 10, PARANAQUE</v>
          </cell>
          <cell r="H613" t="str">
            <v>PARAÑAQUE CITY</v>
          </cell>
          <cell r="I613" t="str">
            <v>PARAÑAQUE</v>
          </cell>
          <cell r="J613"/>
          <cell r="K613"/>
          <cell r="L613" t="str">
            <v>POWERHOUSE</v>
          </cell>
          <cell r="M613" t="str">
            <v>SCHED</v>
          </cell>
          <cell r="N613" t="str">
            <v>Isan Carlo Lazaro</v>
          </cell>
          <cell r="O613">
            <v>1.73</v>
          </cell>
          <cell r="P613">
            <v>4.03</v>
          </cell>
          <cell r="Q613">
            <v>23</v>
          </cell>
          <cell r="R613" t="str">
            <v>NEW</v>
          </cell>
          <cell r="S613">
            <v>20007.810000000001</v>
          </cell>
          <cell r="T613">
            <v>3462.72</v>
          </cell>
          <cell r="U613"/>
          <cell r="V613">
            <v>0</v>
          </cell>
          <cell r="W613">
            <v>45779.703472222223</v>
          </cell>
          <cell r="X613">
            <v>45786.61041666667</v>
          </cell>
          <cell r="Y613">
            <v>45786</v>
          </cell>
          <cell r="Z613"/>
          <cell r="AA613"/>
          <cell r="AB613"/>
          <cell r="AC613">
            <v>-45779.703472222223</v>
          </cell>
          <cell r="AD613">
            <v>-45786.61041666667</v>
          </cell>
          <cell r="AE613">
            <v>0</v>
          </cell>
          <cell r="AF613">
            <v>45798.47766577061</v>
          </cell>
          <cell r="AG613">
            <v>45807.284117383511</v>
          </cell>
          <cell r="AH613">
            <v>45829.703472222223</v>
          </cell>
          <cell r="AI613">
            <v>-1576.8564529320988</v>
          </cell>
          <cell r="AJ613">
            <v>0</v>
          </cell>
          <cell r="AK613">
            <v>20</v>
          </cell>
          <cell r="AL613">
            <v>36</v>
          </cell>
          <cell r="AM613">
            <v>21.774193548387096</v>
          </cell>
          <cell r="AN613">
            <v>27.58064516129032</v>
          </cell>
          <cell r="AO613">
            <v>18.774193548387096</v>
          </cell>
          <cell r="AP613">
            <v>60</v>
          </cell>
          <cell r="AQ613">
            <v>57</v>
          </cell>
          <cell r="AR613">
            <v>52</v>
          </cell>
          <cell r="AS613">
            <v>60</v>
          </cell>
          <cell r="AT613">
            <v>45884</v>
          </cell>
          <cell r="AU613"/>
          <cell r="AV613"/>
          <cell r="AW613"/>
          <cell r="AX613"/>
          <cell r="AY613"/>
          <cell r="AZ613"/>
          <cell r="BA613"/>
          <cell r="BB613"/>
          <cell r="BC613"/>
          <cell r="BD613"/>
          <cell r="BE613">
            <v>15</v>
          </cell>
          <cell r="BF613">
            <v>0</v>
          </cell>
          <cell r="BG613"/>
          <cell r="BH613"/>
          <cell r="BI613"/>
        </row>
        <row r="614">
          <cell r="E614" t="str">
            <v>X25010240570</v>
          </cell>
          <cell r="F614" t="str">
            <v>ARARA DEVELOPMENT CORPORATION</v>
          </cell>
          <cell r="G614" t="str">
            <v>ALEXANDER, PALM PLACE PREMIER LEVITOWN 10, PARANAQUE</v>
          </cell>
          <cell r="H614" t="str">
            <v>PARAÑAQUE CITY</v>
          </cell>
          <cell r="I614" t="str">
            <v>PARAÑAQUE</v>
          </cell>
          <cell r="J614"/>
          <cell r="K614"/>
          <cell r="L614" t="str">
            <v>POWERHOUSE</v>
          </cell>
          <cell r="M614" t="str">
            <v>SCHED</v>
          </cell>
          <cell r="N614" t="str">
            <v>Isan Carlo Lazaro</v>
          </cell>
          <cell r="O614">
            <v>147.28259999999995</v>
          </cell>
          <cell r="P614">
            <v>253.71</v>
          </cell>
          <cell r="Q614">
            <v>23</v>
          </cell>
          <cell r="R614" t="str">
            <v>NEW</v>
          </cell>
          <cell r="S614">
            <v>654716.53</v>
          </cell>
          <cell r="T614">
            <v>167431.29000000007</v>
          </cell>
          <cell r="U614"/>
          <cell r="V614">
            <v>0</v>
          </cell>
          <cell r="W614">
            <v>45779.70416666667</v>
          </cell>
          <cell r="X614">
            <v>45786.61041666667</v>
          </cell>
          <cell r="Y614">
            <v>45786</v>
          </cell>
          <cell r="Z614"/>
          <cell r="AA614"/>
          <cell r="AB614"/>
          <cell r="AC614">
            <v>-45779.70416666667</v>
          </cell>
          <cell r="AD614">
            <v>-45786.61041666667</v>
          </cell>
          <cell r="AE614">
            <v>0</v>
          </cell>
          <cell r="AF614">
            <v>45801.572587719304</v>
          </cell>
          <cell r="AG614">
            <v>45811.20416666667</v>
          </cell>
          <cell r="AH614">
            <v>45829.70416666667</v>
          </cell>
          <cell r="AI614">
            <v>-1380.6577447089949</v>
          </cell>
          <cell r="AJ614">
            <v>0</v>
          </cell>
          <cell r="AK614">
            <v>28</v>
          </cell>
          <cell r="AL614">
            <v>36</v>
          </cell>
          <cell r="AM614">
            <v>24.868421052631579</v>
          </cell>
          <cell r="AN614">
            <v>31.499999999999996</v>
          </cell>
          <cell r="AO614">
            <v>21.868421052631579</v>
          </cell>
          <cell r="AP614">
            <v>60</v>
          </cell>
          <cell r="AQ614">
            <v>57</v>
          </cell>
          <cell r="AR614">
            <v>52</v>
          </cell>
          <cell r="AS614">
            <v>60</v>
          </cell>
          <cell r="AT614">
            <v>45884</v>
          </cell>
          <cell r="AU614"/>
          <cell r="AV614"/>
          <cell r="AW614"/>
          <cell r="AX614"/>
          <cell r="AY614"/>
          <cell r="AZ614"/>
          <cell r="BA614"/>
          <cell r="BB614"/>
          <cell r="BC614"/>
          <cell r="BD614"/>
          <cell r="BE614">
            <v>15</v>
          </cell>
          <cell r="BF614">
            <v>0</v>
          </cell>
          <cell r="BG614"/>
          <cell r="BH614"/>
          <cell r="BI614"/>
        </row>
        <row r="615">
          <cell r="E615" t="str">
            <v>X24083326443</v>
          </cell>
          <cell r="F615" t="str">
            <v>SIONIL BUILDERS CORPORATION</v>
          </cell>
          <cell r="G615" t="str">
            <v>ROAD 9E, UNITED PARANAQUE 5, PARANAQUE</v>
          </cell>
          <cell r="H615" t="str">
            <v>PARAÑAQUE CITY</v>
          </cell>
          <cell r="I615" t="str">
            <v>PARAÑAQUE</v>
          </cell>
          <cell r="J615"/>
          <cell r="K615"/>
          <cell r="L615" t="str">
            <v>AVECO</v>
          </cell>
          <cell r="M615" t="str">
            <v>SCHED</v>
          </cell>
          <cell r="N615" t="str">
            <v>Ronilo Gange Jr.</v>
          </cell>
          <cell r="O615">
            <v>87.700400000000002</v>
          </cell>
          <cell r="P615">
            <v>405.28</v>
          </cell>
          <cell r="Q615">
            <v>5</v>
          </cell>
          <cell r="R615" t="str">
            <v>NEW</v>
          </cell>
          <cell r="S615">
            <v>507884.07</v>
          </cell>
          <cell r="T615">
            <v>83989.75</v>
          </cell>
          <cell r="U615"/>
          <cell r="V615">
            <v>0</v>
          </cell>
          <cell r="W615">
            <v>45779.706944444442</v>
          </cell>
          <cell r="X615">
            <v>45786.611111111109</v>
          </cell>
          <cell r="Y615">
            <v>45786</v>
          </cell>
          <cell r="Z615"/>
          <cell r="AA615"/>
          <cell r="AB615"/>
          <cell r="AC615">
            <v>-45779.706944444442</v>
          </cell>
          <cell r="AD615">
            <v>-45786.611111111109</v>
          </cell>
          <cell r="AE615">
            <v>0</v>
          </cell>
          <cell r="AF615">
            <v>45802.731040829982</v>
          </cell>
          <cell r="AG615">
            <v>45812.67079986613</v>
          </cell>
          <cell r="AH615">
            <v>45829.706944444442</v>
          </cell>
          <cell r="AI615">
            <v>-1319.3457209683643</v>
          </cell>
          <cell r="AJ615">
            <v>0</v>
          </cell>
          <cell r="AK615">
            <v>32</v>
          </cell>
          <cell r="AL615">
            <v>36</v>
          </cell>
          <cell r="AM615">
            <v>26.024096385542165</v>
          </cell>
          <cell r="AN615">
            <v>32.963855421686745</v>
          </cell>
          <cell r="AO615">
            <v>23.024096385542165</v>
          </cell>
          <cell r="AP615">
            <v>60</v>
          </cell>
          <cell r="AQ615">
            <v>57</v>
          </cell>
          <cell r="AR615">
            <v>52</v>
          </cell>
          <cell r="AS615">
            <v>60</v>
          </cell>
          <cell r="AT615">
            <v>45884</v>
          </cell>
          <cell r="AU615"/>
          <cell r="AV615"/>
          <cell r="AW615"/>
          <cell r="AX615"/>
          <cell r="AY615"/>
          <cell r="AZ615"/>
          <cell r="BA615"/>
          <cell r="BB615"/>
          <cell r="BC615"/>
          <cell r="BD615"/>
          <cell r="BE615">
            <v>15</v>
          </cell>
          <cell r="BF615">
            <v>0</v>
          </cell>
          <cell r="BG615"/>
          <cell r="BH615"/>
          <cell r="BI615"/>
        </row>
        <row r="616">
          <cell r="E616" t="str">
            <v>X25020485881</v>
          </cell>
          <cell r="F616" t="str">
            <v>CORAZON SISON MANALO</v>
          </cell>
          <cell r="G616" t="str">
            <v>EVERLASTING, SOUTH GREENHEIGHTS VILL, MUNTINLUPA</v>
          </cell>
          <cell r="H616" t="str">
            <v>MUNTINLUPA CITY</v>
          </cell>
          <cell r="I616" t="str">
            <v>PARAÑAQUE</v>
          </cell>
          <cell r="J616"/>
          <cell r="K616"/>
          <cell r="L616" t="str">
            <v>CHALLENGER</v>
          </cell>
          <cell r="M616" t="str">
            <v>FCOMP</v>
          </cell>
          <cell r="N616" t="str">
            <v>Isan Carlo Lazaro</v>
          </cell>
          <cell r="O616">
            <v>133.1267</v>
          </cell>
          <cell r="P616">
            <v>141.24</v>
          </cell>
          <cell r="Q616">
            <v>36</v>
          </cell>
          <cell r="R616" t="str">
            <v>MODIFICATION</v>
          </cell>
          <cell r="S616">
            <v>340226.15</v>
          </cell>
          <cell r="T616">
            <v>87755.27</v>
          </cell>
          <cell r="U616"/>
          <cell r="V616">
            <v>0</v>
          </cell>
          <cell r="W616">
            <v>45782.364583333336</v>
          </cell>
          <cell r="X616">
            <v>45791.520138888889</v>
          </cell>
          <cell r="Y616">
            <v>45791</v>
          </cell>
          <cell r="Z616"/>
          <cell r="AA616">
            <v>45878.375694444447</v>
          </cell>
          <cell r="AB616"/>
          <cell r="AC616">
            <v>96.011111111110949</v>
          </cell>
          <cell r="AD616">
            <v>86.855555555557657</v>
          </cell>
          <cell r="AE616">
            <v>-45878.375694444447</v>
          </cell>
          <cell r="AF616">
            <v>45803.57147988506</v>
          </cell>
          <cell r="AG616">
            <v>45813.026652298853</v>
          </cell>
          <cell r="AH616">
            <v>45832.364583333336</v>
          </cell>
          <cell r="AI616">
            <v>2.9747032288698905</v>
          </cell>
          <cell r="AJ616">
            <v>-764.6395949074074</v>
          </cell>
          <cell r="AK616">
            <v>26</v>
          </cell>
          <cell r="AL616">
            <v>36</v>
          </cell>
          <cell r="AM616">
            <v>24.206896551724139</v>
          </cell>
          <cell r="AN616">
            <v>30.662068965517239</v>
          </cell>
          <cell r="AO616">
            <v>21.206896551724139</v>
          </cell>
          <cell r="AP616">
            <v>60</v>
          </cell>
          <cell r="AQ616">
            <v>57</v>
          </cell>
          <cell r="AR616">
            <v>52</v>
          </cell>
          <cell r="AS616">
            <v>45938.375694444447</v>
          </cell>
          <cell r="AT616">
            <v>5.6243055555532919</v>
          </cell>
          <cell r="AU616"/>
          <cell r="AV616"/>
          <cell r="AW616"/>
          <cell r="AX616"/>
          <cell r="AY616"/>
          <cell r="AZ616"/>
          <cell r="BA616"/>
          <cell r="BB616"/>
          <cell r="BC616" t="str">
            <v>NO COC</v>
          </cell>
          <cell r="BD616"/>
          <cell r="BE616">
            <v>45893.375694444447</v>
          </cell>
          <cell r="BF616" t="e">
            <v>#VALUE!</v>
          </cell>
          <cell r="BG616"/>
          <cell r="BH616"/>
          <cell r="BI616"/>
        </row>
        <row r="617">
          <cell r="E617" t="str">
            <v>X25030842100</v>
          </cell>
          <cell r="F617" t="str">
            <v>CITY GOVERNMENT OF TAGUIG</v>
          </cell>
          <cell r="G617" t="str">
            <v>MAGSAYSAY, PUROK 2A, TAGUIG CITY</v>
          </cell>
          <cell r="H617" t="str">
            <v>TAGUIG CITY</v>
          </cell>
          <cell r="I617" t="str">
            <v>PARAÑAQUE</v>
          </cell>
          <cell r="J617"/>
          <cell r="K617"/>
          <cell r="L617" t="str">
            <v>VJC</v>
          </cell>
          <cell r="M617" t="str">
            <v>FCOMP</v>
          </cell>
          <cell r="N617" t="str">
            <v>Jenneth Madrid</v>
          </cell>
          <cell r="O617">
            <v>11.9833</v>
          </cell>
          <cell r="P617">
            <v>12.9</v>
          </cell>
          <cell r="Q617">
            <v>7</v>
          </cell>
          <cell r="R617" t="str">
            <v>NEW</v>
          </cell>
          <cell r="S617">
            <v>148625.41</v>
          </cell>
          <cell r="T617">
            <v>11086.840000000002</v>
          </cell>
          <cell r="U617"/>
          <cell r="V617">
            <v>0</v>
          </cell>
          <cell r="W617">
            <v>45782.368055555555</v>
          </cell>
          <cell r="X617">
            <v>45789.573611111111</v>
          </cell>
          <cell r="Y617">
            <v>45790</v>
          </cell>
          <cell r="Z617">
            <v>45812</v>
          </cell>
          <cell r="AA617">
            <v>45812</v>
          </cell>
          <cell r="AB617"/>
          <cell r="AC617">
            <v>29.631944444445253</v>
          </cell>
          <cell r="AD617">
            <v>22.426388888889051</v>
          </cell>
          <cell r="AE617">
            <v>-45812</v>
          </cell>
          <cell r="AF617">
            <v>45801.142249103941</v>
          </cell>
          <cell r="AG617">
            <v>45809.948700716843</v>
          </cell>
          <cell r="AH617">
            <v>45832.368055555555</v>
          </cell>
          <cell r="AI617">
            <v>1.0206558641975587</v>
          </cell>
          <cell r="AJ617">
            <v>-763.5333333333333</v>
          </cell>
          <cell r="AK617">
            <v>20</v>
          </cell>
          <cell r="AL617">
            <v>36</v>
          </cell>
          <cell r="AM617">
            <v>21.774193548387096</v>
          </cell>
          <cell r="AN617">
            <v>27.58064516129032</v>
          </cell>
          <cell r="AO617">
            <v>18.774193548387096</v>
          </cell>
          <cell r="AP617">
            <v>60</v>
          </cell>
          <cell r="AQ617">
            <v>57</v>
          </cell>
          <cell r="AR617">
            <v>52</v>
          </cell>
          <cell r="AS617">
            <v>45872</v>
          </cell>
          <cell r="AT617">
            <v>72</v>
          </cell>
          <cell r="AU617"/>
          <cell r="AV617"/>
          <cell r="AW617"/>
          <cell r="AX617"/>
          <cell r="AY617"/>
          <cell r="AZ617"/>
          <cell r="BA617"/>
          <cell r="BB617"/>
          <cell r="BC617" t="str">
            <v>FOR AUDIT</v>
          </cell>
          <cell r="BD617"/>
          <cell r="BE617">
            <v>45827</v>
          </cell>
          <cell r="BF617">
            <v>29</v>
          </cell>
          <cell r="BG617">
            <v>45812</v>
          </cell>
          <cell r="BH617">
            <v>45856</v>
          </cell>
          <cell r="BI617"/>
        </row>
        <row r="618">
          <cell r="E618" t="str">
            <v>X24103987583</v>
          </cell>
          <cell r="F618" t="str">
            <v>DITO TELECOMMUNITY CORPORATION</v>
          </cell>
          <cell r="G618" t="str">
            <v>LIRIO, SAN ISIDRO, PARANAQUE</v>
          </cell>
          <cell r="H618" t="str">
            <v>PARAÑAQUE CITY</v>
          </cell>
          <cell r="I618" t="str">
            <v>PARAÑAQUE</v>
          </cell>
          <cell r="J618"/>
          <cell r="K618"/>
          <cell r="L618" t="str">
            <v>AVECO</v>
          </cell>
          <cell r="M618" t="str">
            <v>SCHED</v>
          </cell>
          <cell r="N618" t="str">
            <v>Ronilo Gange Jr.</v>
          </cell>
          <cell r="O618">
            <v>77.110299999999995</v>
          </cell>
          <cell r="P618">
            <v>226.68</v>
          </cell>
          <cell r="Q618">
            <v>22</v>
          </cell>
          <cell r="R618" t="str">
            <v>NEW</v>
          </cell>
          <cell r="S618">
            <v>463503.11</v>
          </cell>
          <cell r="T618">
            <v>82828.499999999985</v>
          </cell>
          <cell r="U618"/>
          <cell r="V618">
            <v>0</v>
          </cell>
          <cell r="W618">
            <v>45782.469444444447</v>
          </cell>
          <cell r="X618">
            <v>45789.570138888892</v>
          </cell>
          <cell r="Y618">
            <v>45790</v>
          </cell>
          <cell r="Z618"/>
          <cell r="AA618"/>
          <cell r="AB618"/>
          <cell r="AC618">
            <v>-45782.469444444447</v>
          </cell>
          <cell r="AD618">
            <v>-45789.570138888892</v>
          </cell>
          <cell r="AE618">
            <v>0</v>
          </cell>
          <cell r="AF618">
            <v>45804.33786549708</v>
          </cell>
          <cell r="AG618">
            <v>45813.969444444447</v>
          </cell>
          <cell r="AH618">
            <v>45832.469444444447</v>
          </cell>
          <cell r="AI618">
            <v>-1380.7411419753087</v>
          </cell>
          <cell r="AJ618">
            <v>0</v>
          </cell>
          <cell r="AK618">
            <v>28</v>
          </cell>
          <cell r="AL618">
            <v>36</v>
          </cell>
          <cell r="AM618">
            <v>24.868421052631579</v>
          </cell>
          <cell r="AN618">
            <v>31.499999999999996</v>
          </cell>
          <cell r="AO618">
            <v>21.868421052631579</v>
          </cell>
          <cell r="AP618">
            <v>60</v>
          </cell>
          <cell r="AQ618">
            <v>57</v>
          </cell>
          <cell r="AR618">
            <v>52</v>
          </cell>
          <cell r="AS618">
            <v>60</v>
          </cell>
          <cell r="AT618">
            <v>45884</v>
          </cell>
          <cell r="AU618"/>
          <cell r="AV618"/>
          <cell r="AW618"/>
          <cell r="AX618"/>
          <cell r="AY618"/>
          <cell r="AZ618"/>
          <cell r="BA618"/>
          <cell r="BB618"/>
          <cell r="BC618"/>
          <cell r="BD618"/>
          <cell r="BE618">
            <v>15</v>
          </cell>
          <cell r="BF618">
            <v>0</v>
          </cell>
          <cell r="BG618"/>
          <cell r="BH618"/>
          <cell r="BI618"/>
        </row>
        <row r="619">
          <cell r="E619" t="str">
            <v>X25010252654</v>
          </cell>
          <cell r="F619" t="str">
            <v>ENRIQUE JOSE NUGUID LIM</v>
          </cell>
          <cell r="G619" t="str">
            <v>BURGOS, TOWN AND COUNTRY WEST SUBD, BACOOR</v>
          </cell>
          <cell r="H619" t="str">
            <v>BACOOR CITY</v>
          </cell>
          <cell r="I619" t="str">
            <v>DASMA</v>
          </cell>
          <cell r="J619"/>
          <cell r="K619"/>
          <cell r="L619" t="str">
            <v>AVECO</v>
          </cell>
          <cell r="M619" t="str">
            <v>FCOMP</v>
          </cell>
          <cell r="N619" t="str">
            <v>Ronilo Gange Jr.</v>
          </cell>
          <cell r="O619">
            <v>160.30519999999993</v>
          </cell>
          <cell r="P619">
            <v>451.25</v>
          </cell>
          <cell r="Q619">
            <v>25</v>
          </cell>
          <cell r="R619" t="str">
            <v>NEW</v>
          </cell>
          <cell r="S619">
            <v>802915.53</v>
          </cell>
          <cell r="T619">
            <v>185129.56000000003</v>
          </cell>
          <cell r="U619"/>
          <cell r="V619">
            <v>0</v>
          </cell>
          <cell r="W619">
            <v>45782.617361111108</v>
          </cell>
          <cell r="X619">
            <v>45791.519444444442</v>
          </cell>
          <cell r="Y619">
            <v>45791</v>
          </cell>
          <cell r="Z619"/>
          <cell r="AA619">
            <v>45842</v>
          </cell>
          <cell r="AB619"/>
          <cell r="AC619">
            <v>59.382638888891961</v>
          </cell>
          <cell r="AD619">
            <v>50.480555555557657</v>
          </cell>
          <cell r="AE619">
            <v>-45842</v>
          </cell>
          <cell r="AF619">
            <v>45805.641457496647</v>
          </cell>
          <cell r="AG619">
            <v>45815.581216532795</v>
          </cell>
          <cell r="AH619">
            <v>45832.617361111108</v>
          </cell>
          <cell r="AI619">
            <v>1.7113746624229278</v>
          </cell>
          <cell r="AJ619">
            <v>-764.0333333333333</v>
          </cell>
          <cell r="AK619">
            <v>32</v>
          </cell>
          <cell r="AL619">
            <v>36</v>
          </cell>
          <cell r="AM619">
            <v>26.024096385542165</v>
          </cell>
          <cell r="AN619">
            <v>32.963855421686745</v>
          </cell>
          <cell r="AO619">
            <v>23.024096385542165</v>
          </cell>
          <cell r="AP619">
            <v>60</v>
          </cell>
          <cell r="AQ619">
            <v>57</v>
          </cell>
          <cell r="AR619">
            <v>52</v>
          </cell>
          <cell r="AS619">
            <v>45902</v>
          </cell>
          <cell r="AT619">
            <v>42</v>
          </cell>
          <cell r="AU619"/>
          <cell r="AV619"/>
          <cell r="AW619"/>
          <cell r="AX619"/>
          <cell r="AY619"/>
          <cell r="AZ619"/>
          <cell r="BA619"/>
          <cell r="BB619"/>
          <cell r="BC619" t="str">
            <v>NO COC</v>
          </cell>
          <cell r="BD619"/>
          <cell r="BE619">
            <v>45857</v>
          </cell>
          <cell r="BF619" t="e">
            <v>#VALUE!</v>
          </cell>
          <cell r="BG619"/>
          <cell r="BH619"/>
          <cell r="BI619"/>
        </row>
        <row r="620">
          <cell r="E620" t="str">
            <v>X25020524644</v>
          </cell>
          <cell r="F620" t="str">
            <v>TIERRA BELLA PROPERTIES INC.</v>
          </cell>
          <cell r="G620" t="str">
            <v>PRES. M. ROXAS, TAMBO, PARANAQUE</v>
          </cell>
          <cell r="H620" t="str">
            <v>PARAÑAQUE CITY</v>
          </cell>
          <cell r="I620" t="str">
            <v>PARAÑAQUE</v>
          </cell>
          <cell r="J620"/>
          <cell r="K620"/>
          <cell r="L620" t="str">
            <v>CHALLENGER</v>
          </cell>
          <cell r="M620" t="str">
            <v>FCOMP</v>
          </cell>
          <cell r="N620" t="str">
            <v>Isan Carlo Lazaro</v>
          </cell>
          <cell r="O620">
            <v>27.502800000000001</v>
          </cell>
          <cell r="P620">
            <v>53.43</v>
          </cell>
          <cell r="Q620">
            <v>131</v>
          </cell>
          <cell r="R620" t="str">
            <v>NEW</v>
          </cell>
          <cell r="S620">
            <v>676674.86</v>
          </cell>
          <cell r="T620">
            <v>45931.94000000001</v>
          </cell>
          <cell r="U620"/>
          <cell r="V620">
            <v>0</v>
          </cell>
          <cell r="W620">
            <v>45782.619444444441</v>
          </cell>
          <cell r="X620">
            <v>45784.555555555555</v>
          </cell>
          <cell r="Y620">
            <v>45785</v>
          </cell>
          <cell r="Z620">
            <v>45792</v>
          </cell>
          <cell r="AA620">
            <v>45792</v>
          </cell>
          <cell r="AB620"/>
          <cell r="AC620">
            <v>9.3805555555591127</v>
          </cell>
          <cell r="AD620">
            <v>7.4444444444452529</v>
          </cell>
          <cell r="AE620">
            <v>-45792</v>
          </cell>
          <cell r="AF620">
            <v>45801.098043666228</v>
          </cell>
          <cell r="AG620">
            <v>45809.825670125378</v>
          </cell>
          <cell r="AH620">
            <v>45832.619444444441</v>
          </cell>
          <cell r="AI620">
            <v>0.32755472524167006</v>
          </cell>
          <cell r="AJ620">
            <v>-763.2</v>
          </cell>
          <cell r="AK620">
            <v>23</v>
          </cell>
          <cell r="AL620">
            <v>32</v>
          </cell>
          <cell r="AM620">
            <v>21.478599221789885</v>
          </cell>
          <cell r="AN620">
            <v>27.206225680933851</v>
          </cell>
          <cell r="AO620">
            <v>18.478599221789885</v>
          </cell>
          <cell r="AP620">
            <v>60</v>
          </cell>
          <cell r="AQ620">
            <v>57</v>
          </cell>
          <cell r="AR620">
            <v>52</v>
          </cell>
          <cell r="AS620">
            <v>45852</v>
          </cell>
          <cell r="AT620">
            <v>92</v>
          </cell>
          <cell r="AU620"/>
          <cell r="AV620"/>
          <cell r="AW620"/>
          <cell r="AX620"/>
          <cell r="AY620"/>
          <cell r="AZ620"/>
          <cell r="BA620"/>
          <cell r="BB620"/>
          <cell r="BC620" t="str">
            <v>FOR AUDIT</v>
          </cell>
          <cell r="BD620"/>
          <cell r="BE620">
            <v>45807</v>
          </cell>
          <cell r="BF620">
            <v>38</v>
          </cell>
          <cell r="BG620">
            <v>45792</v>
          </cell>
          <cell r="BH620">
            <v>45845</v>
          </cell>
          <cell r="BI620"/>
        </row>
        <row r="621">
          <cell r="E621" t="str">
            <v>X25020630582</v>
          </cell>
          <cell r="F621" t="str">
            <v>TIERRA BELLA PROPERTIES INC.</v>
          </cell>
          <cell r="G621" t="str">
            <v>PRES. M. ROXAS, TAMBO, PARANAQUE</v>
          </cell>
          <cell r="H621" t="str">
            <v>PARAÑAQUE CITY</v>
          </cell>
          <cell r="I621" t="str">
            <v>PARAÑAQUE</v>
          </cell>
          <cell r="J621"/>
          <cell r="K621"/>
          <cell r="L621" t="str">
            <v>CHALLENGER</v>
          </cell>
          <cell r="M621" t="str">
            <v>FCOMP</v>
          </cell>
          <cell r="N621" t="str">
            <v>Isan Carlo Lazaro</v>
          </cell>
          <cell r="O621">
            <v>79.048499999999976</v>
          </cell>
          <cell r="P621">
            <v>172.85</v>
          </cell>
          <cell r="Q621">
            <v>131</v>
          </cell>
          <cell r="R621" t="str">
            <v>NEW</v>
          </cell>
          <cell r="S621">
            <v>482774.42</v>
          </cell>
          <cell r="T621">
            <v>148527.47999999998</v>
          </cell>
          <cell r="U621"/>
          <cell r="V621">
            <v>0</v>
          </cell>
          <cell r="W621">
            <v>45782.620833333334</v>
          </cell>
          <cell r="X621">
            <v>45784.556250000001</v>
          </cell>
          <cell r="Y621">
            <v>45785</v>
          </cell>
          <cell r="Z621">
            <v>45792</v>
          </cell>
          <cell r="AA621">
            <v>45792</v>
          </cell>
          <cell r="AB621"/>
          <cell r="AC621">
            <v>9.3791666666656965</v>
          </cell>
          <cell r="AD621">
            <v>7.4437499999985448</v>
          </cell>
          <cell r="AE621">
            <v>-45792</v>
          </cell>
          <cell r="AF621">
            <v>45802.0668764988</v>
          </cell>
          <cell r="AG621">
            <v>45811.052488009591</v>
          </cell>
          <cell r="AH621">
            <v>45832.620833333334</v>
          </cell>
          <cell r="AI621">
            <v>0.31339042467945477</v>
          </cell>
          <cell r="AJ621">
            <v>-763.2</v>
          </cell>
          <cell r="AK621">
            <v>26</v>
          </cell>
          <cell r="AL621">
            <v>32</v>
          </cell>
          <cell r="AM621">
            <v>22.446043165467625</v>
          </cell>
          <cell r="AN621">
            <v>28.431654676258994</v>
          </cell>
          <cell r="AO621">
            <v>19.446043165467625</v>
          </cell>
          <cell r="AP621">
            <v>60</v>
          </cell>
          <cell r="AQ621">
            <v>57</v>
          </cell>
          <cell r="AR621">
            <v>52</v>
          </cell>
          <cell r="AS621">
            <v>45852</v>
          </cell>
          <cell r="AT621">
            <v>92</v>
          </cell>
          <cell r="AU621"/>
          <cell r="AV621"/>
          <cell r="AW621"/>
          <cell r="AX621"/>
          <cell r="AY621"/>
          <cell r="AZ621"/>
          <cell r="BA621"/>
          <cell r="BB621"/>
          <cell r="BC621" t="str">
            <v>FOR AUDIT</v>
          </cell>
          <cell r="BD621"/>
          <cell r="BE621">
            <v>45807</v>
          </cell>
          <cell r="BF621">
            <v>49</v>
          </cell>
          <cell r="BG621">
            <v>45792</v>
          </cell>
          <cell r="BH621">
            <v>45856</v>
          </cell>
          <cell r="BI621"/>
        </row>
        <row r="622">
          <cell r="E622" t="str">
            <v>X25020582768</v>
          </cell>
          <cell r="F622" t="str">
            <v>MIESCOR INFRASTRUCTURE DEVELOPMENT CORPORATION</v>
          </cell>
          <cell r="G622" t="str">
            <v>BAGONG SILANG INTERIOR, QUEEN'S ROW EAST , BACOOR</v>
          </cell>
          <cell r="H622" t="str">
            <v>BACOOR CITY</v>
          </cell>
          <cell r="I622" t="str">
            <v>DASMA</v>
          </cell>
          <cell r="J622"/>
          <cell r="K622"/>
          <cell r="L622" t="str">
            <v>AVECO</v>
          </cell>
          <cell r="M622" t="str">
            <v>FCOMP</v>
          </cell>
          <cell r="N622" t="str">
            <v>Ronilo Gange Jr.</v>
          </cell>
          <cell r="O622">
            <v>18.652799999999996</v>
          </cell>
          <cell r="P622">
            <v>31.3</v>
          </cell>
          <cell r="Q622">
            <v>31</v>
          </cell>
          <cell r="R622" t="str">
            <v>NEW</v>
          </cell>
          <cell r="S622">
            <v>263217.11</v>
          </cell>
          <cell r="T622">
            <v>26892.84</v>
          </cell>
          <cell r="U622"/>
          <cell r="V622">
            <v>0</v>
          </cell>
          <cell r="W622">
            <v>45783.396527777775</v>
          </cell>
          <cell r="X622">
            <v>45784.556944444441</v>
          </cell>
          <cell r="Y622">
            <v>45785</v>
          </cell>
          <cell r="Z622"/>
          <cell r="AA622">
            <v>45799</v>
          </cell>
          <cell r="AB622"/>
          <cell r="AC622">
            <v>15.603472222224809</v>
          </cell>
          <cell r="AD622">
            <v>14.443055555559113</v>
          </cell>
          <cell r="AE622">
            <v>-45799</v>
          </cell>
          <cell r="AF622">
            <v>45802.170721326162</v>
          </cell>
          <cell r="AG622">
            <v>45810.977172939063</v>
          </cell>
          <cell r="AH622">
            <v>45833.396527777775</v>
          </cell>
          <cell r="AI622">
            <v>0.53745293209885459</v>
          </cell>
          <cell r="AJ622">
            <v>-763.31666666666672</v>
          </cell>
          <cell r="AK622">
            <v>20</v>
          </cell>
          <cell r="AL622">
            <v>36</v>
          </cell>
          <cell r="AM622">
            <v>21.774193548387096</v>
          </cell>
          <cell r="AN622">
            <v>27.58064516129032</v>
          </cell>
          <cell r="AO622">
            <v>18.774193548387096</v>
          </cell>
          <cell r="AP622">
            <v>60</v>
          </cell>
          <cell r="AQ622">
            <v>57</v>
          </cell>
          <cell r="AR622">
            <v>52</v>
          </cell>
          <cell r="AS622">
            <v>45859</v>
          </cell>
          <cell r="AT622">
            <v>85</v>
          </cell>
          <cell r="AU622"/>
          <cell r="AV622"/>
          <cell r="AW622"/>
          <cell r="AX622"/>
          <cell r="AY622"/>
          <cell r="AZ622"/>
          <cell r="BA622"/>
          <cell r="BB622"/>
          <cell r="BC622" t="str">
            <v>NO COC</v>
          </cell>
          <cell r="BD622"/>
          <cell r="BE622">
            <v>45814</v>
          </cell>
          <cell r="BF622" t="e">
            <v>#VALUE!</v>
          </cell>
          <cell r="BG622"/>
          <cell r="BH622"/>
          <cell r="BI622"/>
        </row>
        <row r="623">
          <cell r="E623" t="str">
            <v>X23072775098</v>
          </cell>
          <cell r="F623" t="str">
            <v>DITO TELECOMMUNITY CORPORATION</v>
          </cell>
          <cell r="G623" t="str">
            <v>MANGGA, ZONE 1, TAGUIG CITY</v>
          </cell>
          <cell r="H623" t="str">
            <v>TAGUIG CITY</v>
          </cell>
          <cell r="I623" t="str">
            <v>PARAÑAQUE</v>
          </cell>
          <cell r="J623"/>
          <cell r="K623"/>
          <cell r="L623" t="str">
            <v>VJC</v>
          </cell>
          <cell r="M623" t="str">
            <v>FCOMP</v>
          </cell>
          <cell r="N623" t="str">
            <v>Jenneth Madrid</v>
          </cell>
          <cell r="O623">
            <v>37.536800000000007</v>
          </cell>
          <cell r="P623">
            <v>67.400000000000006</v>
          </cell>
          <cell r="Q623">
            <v>31</v>
          </cell>
          <cell r="R623" t="str">
            <v>NEW</v>
          </cell>
          <cell r="S623">
            <v>304675.26</v>
          </cell>
          <cell r="T623">
            <v>40481</v>
          </cell>
          <cell r="U623"/>
          <cell r="V623">
            <v>0</v>
          </cell>
          <cell r="W623">
            <v>45783.426388888889</v>
          </cell>
          <cell r="X623">
            <v>45789.572916666664</v>
          </cell>
          <cell r="Y623">
            <v>45790</v>
          </cell>
          <cell r="Z623"/>
          <cell r="AA623">
            <v>45872</v>
          </cell>
          <cell r="AB623"/>
          <cell r="AC623">
            <v>88.573611111110949</v>
          </cell>
          <cell r="AD623">
            <v>82.427083333335759</v>
          </cell>
          <cell r="AE623">
            <v>-45872</v>
          </cell>
          <cell r="AF623">
            <v>45803.511890747628</v>
          </cell>
          <cell r="AG623">
            <v>45812.668024576618</v>
          </cell>
          <cell r="AH623">
            <v>45833.426388888889</v>
          </cell>
          <cell r="AI623">
            <v>2.8775726315083143</v>
          </cell>
          <cell r="AJ623">
            <v>-764.5333333333333</v>
          </cell>
          <cell r="AK623">
            <v>23</v>
          </cell>
          <cell r="AL623">
            <v>36</v>
          </cell>
          <cell r="AM623">
            <v>23.085501858736059</v>
          </cell>
          <cell r="AN623">
            <v>29.241635687732341</v>
          </cell>
          <cell r="AO623">
            <v>20.085501858736059</v>
          </cell>
          <cell r="AP623">
            <v>60</v>
          </cell>
          <cell r="AQ623">
            <v>57</v>
          </cell>
          <cell r="AR623">
            <v>52</v>
          </cell>
          <cell r="AS623">
            <v>45932</v>
          </cell>
          <cell r="AT623">
            <v>12</v>
          </cell>
          <cell r="AU623" t="str">
            <v>Third party concern (Other than the applicant)</v>
          </cell>
          <cell r="AV623" t="str">
            <v>Y</v>
          </cell>
          <cell r="AW623" t="str">
            <v>Y</v>
          </cell>
          <cell r="AX623"/>
          <cell r="AY623"/>
          <cell r="AZ623">
            <v>45812</v>
          </cell>
          <cell r="BA623">
            <v>27</v>
          </cell>
          <cell r="BB623">
            <v>45839</v>
          </cell>
          <cell r="BC623" t="str">
            <v>NO COC</v>
          </cell>
          <cell r="BD623"/>
          <cell r="BE623">
            <v>45887</v>
          </cell>
          <cell r="BF623" t="e">
            <v>#VALUE!</v>
          </cell>
          <cell r="BG623"/>
          <cell r="BH623"/>
          <cell r="BI623"/>
        </row>
        <row r="624">
          <cell r="E624" t="str">
            <v>X25020415616</v>
          </cell>
          <cell r="F624" t="str">
            <v>SOUTH METRO ICE PLANT CORP.</v>
          </cell>
          <cell r="G624" t="str">
            <v>NATIONAL, TUNASAN, MUNTINLUPA</v>
          </cell>
          <cell r="H624" t="str">
            <v>MUNTINLUPA CITY</v>
          </cell>
          <cell r="I624" t="str">
            <v>PARAÑAQUE</v>
          </cell>
          <cell r="J624"/>
          <cell r="K624"/>
          <cell r="L624" t="str">
            <v>VJC</v>
          </cell>
          <cell r="M624" t="str">
            <v>FCOMP</v>
          </cell>
          <cell r="N624" t="str">
            <v>Jenneth Madrid</v>
          </cell>
          <cell r="O624">
            <v>64.236800000000017</v>
          </cell>
          <cell r="P624">
            <v>141.79</v>
          </cell>
          <cell r="Q624">
            <v>280</v>
          </cell>
          <cell r="R624" t="str">
            <v>NEW</v>
          </cell>
          <cell r="S624">
            <v>955389.18</v>
          </cell>
          <cell r="T624">
            <v>104026.11999999998</v>
          </cell>
          <cell r="U624"/>
          <cell r="V624">
            <v>0</v>
          </cell>
          <cell r="W624">
            <v>45783.589583333334</v>
          </cell>
          <cell r="X624">
            <v>45786.6</v>
          </cell>
          <cell r="Y624">
            <v>45786</v>
          </cell>
          <cell r="Z624"/>
          <cell r="AA624">
            <v>45829</v>
          </cell>
          <cell r="AB624"/>
          <cell r="AC624">
            <v>45.410416666665697</v>
          </cell>
          <cell r="AD624">
            <v>42.400000000001455</v>
          </cell>
          <cell r="AE624">
            <v>-45829</v>
          </cell>
          <cell r="AF624">
            <v>45802.096936274509</v>
          </cell>
          <cell r="AG624">
            <v>45810.83223039216</v>
          </cell>
          <cell r="AH624">
            <v>45833.589583333334</v>
          </cell>
          <cell r="AI624">
            <v>1.5835427350427014</v>
          </cell>
          <cell r="AJ624">
            <v>-763.81666666666672</v>
          </cell>
          <cell r="AK624">
            <v>26</v>
          </cell>
          <cell r="AL624">
            <v>30</v>
          </cell>
          <cell r="AM624">
            <v>21.507352941176471</v>
          </cell>
          <cell r="AN624">
            <v>27.242647058823529</v>
          </cell>
          <cell r="AO624">
            <v>18.507352941176471</v>
          </cell>
          <cell r="AP624">
            <v>60</v>
          </cell>
          <cell r="AQ624">
            <v>57</v>
          </cell>
          <cell r="AR624">
            <v>52</v>
          </cell>
          <cell r="AS624">
            <v>45889</v>
          </cell>
          <cell r="AT624">
            <v>55</v>
          </cell>
          <cell r="AU624" t="str">
            <v>Special LGU permits</v>
          </cell>
          <cell r="AV624" t="str">
            <v>Y</v>
          </cell>
          <cell r="AW624" t="str">
            <v>Y</v>
          </cell>
          <cell r="AX624"/>
          <cell r="AY624"/>
          <cell r="AZ624">
            <v>45811</v>
          </cell>
          <cell r="BA624">
            <v>2</v>
          </cell>
          <cell r="BB624">
            <v>45813</v>
          </cell>
          <cell r="BC624" t="str">
            <v>NO COC</v>
          </cell>
          <cell r="BD624"/>
          <cell r="BE624">
            <v>45844</v>
          </cell>
          <cell r="BF624" t="e">
            <v>#VALUE!</v>
          </cell>
          <cell r="BG624"/>
          <cell r="BH624"/>
          <cell r="BI624"/>
        </row>
        <row r="625">
          <cell r="E625" t="str">
            <v>P2502183605</v>
          </cell>
          <cell r="F625" t="str">
            <v>Relocation of Pole along Molino Rd.SM Molino-Zapote Bacoor, Cavite -Segment 14</v>
          </cell>
          <cell r="G625" t="str">
            <v>LIGAS III LIGAS III BACOOR CAVITE</v>
          </cell>
          <cell r="H625" t="str">
            <v>BACOOR CITY</v>
          </cell>
          <cell r="I625" t="str">
            <v>DASMA</v>
          </cell>
          <cell r="J625" t="str">
            <v>for follow up sa DPWH as per clyde royo</v>
          </cell>
          <cell r="K625"/>
          <cell r="L625" t="str">
            <v>AVECO</v>
          </cell>
          <cell r="M625" t="str">
            <v>SCHED</v>
          </cell>
          <cell r="N625" t="str">
            <v>Ronilo Gange Jr.</v>
          </cell>
          <cell r="O625">
            <v>1756</v>
          </cell>
          <cell r="P625">
            <v>10030.65</v>
          </cell>
          <cell r="Q625" t="str">
            <v xml:space="preserve"> -   </v>
          </cell>
          <cell r="R625" t="str">
            <v>RELOC</v>
          </cell>
          <cell r="S625">
            <v>8140554.0800000001</v>
          </cell>
          <cell r="T625">
            <v>1508048.68</v>
          </cell>
          <cell r="U625"/>
          <cell r="V625">
            <v>0</v>
          </cell>
          <cell r="W625">
            <v>45783.779861111114</v>
          </cell>
          <cell r="X625">
            <v>45789.729166666664</v>
          </cell>
          <cell r="Y625">
            <v>45803</v>
          </cell>
          <cell r="Z625"/>
          <cell r="AA625"/>
          <cell r="AB625"/>
          <cell r="AC625">
            <v>-45783.779861111114</v>
          </cell>
          <cell r="AD625">
            <v>-45789.729166666664</v>
          </cell>
          <cell r="AE625">
            <v>0</v>
          </cell>
          <cell r="AF625">
            <v>45799.072544037946</v>
          </cell>
          <cell r="AG625">
            <v>45806.95059281843</v>
          </cell>
          <cell r="AH625">
            <v>45833.779861111114</v>
          </cell>
          <cell r="AI625">
            <v>-1877.1349743055557</v>
          </cell>
          <cell r="AJ625">
            <v>0</v>
          </cell>
          <cell r="AK625">
            <v>50</v>
          </cell>
          <cell r="AL625">
            <v>20</v>
          </cell>
          <cell r="AM625">
            <v>18.292682926829272</v>
          </cell>
          <cell r="AN625">
            <v>23.170731707317074</v>
          </cell>
          <cell r="AO625">
            <v>15.292682926829272</v>
          </cell>
          <cell r="AP625">
            <v>60</v>
          </cell>
          <cell r="AQ625">
            <v>57</v>
          </cell>
          <cell r="AR625">
            <v>52</v>
          </cell>
          <cell r="AS625">
            <v>60</v>
          </cell>
          <cell r="AT625">
            <v>45884</v>
          </cell>
          <cell r="AU625"/>
          <cell r="AV625"/>
          <cell r="AW625"/>
          <cell r="AX625"/>
          <cell r="AY625"/>
          <cell r="AZ625"/>
          <cell r="BA625"/>
          <cell r="BB625"/>
          <cell r="BC625"/>
          <cell r="BD625"/>
          <cell r="BE625">
            <v>15</v>
          </cell>
          <cell r="BF625">
            <v>0</v>
          </cell>
          <cell r="BG625"/>
          <cell r="BH625"/>
          <cell r="BI625"/>
        </row>
        <row r="626">
          <cell r="E626" t="str">
            <v>X23072739849</v>
          </cell>
          <cell r="F626" t="str">
            <v>DITO TELECOMMUNITY CORPORATION</v>
          </cell>
          <cell r="G626" t="str">
            <v>MEDEL, ZONE 3, TAGUIG CITY</v>
          </cell>
          <cell r="H626" t="str">
            <v>TAGUIG CITY</v>
          </cell>
          <cell r="I626" t="str">
            <v>PARAÑAQUE</v>
          </cell>
          <cell r="J626"/>
          <cell r="K626"/>
          <cell r="L626" t="str">
            <v>CHALLENGER</v>
          </cell>
          <cell r="M626" t="str">
            <v>SCHED</v>
          </cell>
          <cell r="N626" t="str">
            <v>Isan Carlo Lazaro</v>
          </cell>
          <cell r="O626">
            <v>154.58429999999998</v>
          </cell>
          <cell r="P626">
            <v>891.66</v>
          </cell>
          <cell r="Q626">
            <v>31</v>
          </cell>
          <cell r="R626" t="str">
            <v>NEW</v>
          </cell>
          <cell r="S626">
            <v>1183894.26</v>
          </cell>
          <cell r="T626">
            <v>164844.18000000005</v>
          </cell>
          <cell r="U626"/>
          <cell r="V626">
            <v>0</v>
          </cell>
          <cell r="W626">
            <v>45784.311111111114</v>
          </cell>
          <cell r="X626">
            <v>45789.572222222225</v>
          </cell>
          <cell r="Y626">
            <v>45790</v>
          </cell>
          <cell r="Z626"/>
          <cell r="AA626"/>
          <cell r="AB626"/>
          <cell r="AC626">
            <v>-45784.311111111114</v>
          </cell>
          <cell r="AD626">
            <v>-45789.572222222225</v>
          </cell>
          <cell r="AE626">
            <v>0</v>
          </cell>
          <cell r="AF626">
            <v>45809.146162657504</v>
          </cell>
          <cell r="AG626">
            <v>45819.568843069879</v>
          </cell>
          <cell r="AH626">
            <v>45834.311111111114</v>
          </cell>
          <cell r="AI626">
            <v>-1233.6328271604937</v>
          </cell>
          <cell r="AJ626">
            <v>0</v>
          </cell>
          <cell r="AK626">
            <v>40</v>
          </cell>
          <cell r="AL626">
            <v>36</v>
          </cell>
          <cell r="AM626">
            <v>27.835051546391753</v>
          </cell>
          <cell r="AN626">
            <v>35.257731958762882</v>
          </cell>
          <cell r="AO626">
            <v>24.835051546391753</v>
          </cell>
          <cell r="AP626">
            <v>60</v>
          </cell>
          <cell r="AQ626">
            <v>57</v>
          </cell>
          <cell r="AR626">
            <v>52</v>
          </cell>
          <cell r="AS626">
            <v>60</v>
          </cell>
          <cell r="AT626">
            <v>45884</v>
          </cell>
          <cell r="AU626"/>
          <cell r="AV626"/>
          <cell r="AW626"/>
          <cell r="AX626"/>
          <cell r="AY626"/>
          <cell r="AZ626"/>
          <cell r="BA626"/>
          <cell r="BB626"/>
          <cell r="BC626"/>
          <cell r="BD626"/>
          <cell r="BE626">
            <v>15</v>
          </cell>
          <cell r="BF626">
            <v>0</v>
          </cell>
          <cell r="BG626"/>
          <cell r="BH626"/>
          <cell r="BI626"/>
        </row>
        <row r="627">
          <cell r="E627" t="str">
            <v>P2502183604</v>
          </cell>
          <cell r="F627" t="str">
            <v>Relocation of Pole along Molino Rd.SM Molino-Zapote Bacoor, Cavite -Segment 13</v>
          </cell>
          <cell r="G627" t="str">
            <v>SAPPHIRE LUCKY VILLAGE MOLINO I BACOOR CAVITE</v>
          </cell>
          <cell r="H627" t="str">
            <v>BACOOR CITY</v>
          </cell>
          <cell r="I627" t="str">
            <v>DASMA</v>
          </cell>
          <cell r="J627" t="str">
            <v>pole reloc on going 8-13-25</v>
          </cell>
          <cell r="K627"/>
          <cell r="L627" t="str">
            <v>AVECO</v>
          </cell>
          <cell r="M627" t="str">
            <v>SCHED</v>
          </cell>
          <cell r="N627" t="str">
            <v>Ronilo Gange Jr.</v>
          </cell>
          <cell r="O627">
            <v>975.49</v>
          </cell>
          <cell r="P627">
            <v>7332.1</v>
          </cell>
          <cell r="Q627" t="str">
            <v xml:space="preserve"> -   </v>
          </cell>
          <cell r="R627" t="str">
            <v>RELOC</v>
          </cell>
          <cell r="S627">
            <v>6557578.8399999999</v>
          </cell>
          <cell r="T627">
            <v>837772.58</v>
          </cell>
          <cell r="U627"/>
          <cell r="V627">
            <v>0</v>
          </cell>
          <cell r="W627">
            <v>45784.322916666664</v>
          </cell>
          <cell r="X627">
            <v>45790.410416666666</v>
          </cell>
          <cell r="Y627">
            <v>45803</v>
          </cell>
          <cell r="Z627"/>
          <cell r="AA627"/>
          <cell r="AB627"/>
          <cell r="AC627">
            <v>-45784.322916666664</v>
          </cell>
          <cell r="AD627">
            <v>-45790.410416666666</v>
          </cell>
          <cell r="AE627">
            <v>0</v>
          </cell>
          <cell r="AF627">
            <v>45799.615599593497</v>
          </cell>
          <cell r="AG627">
            <v>45807.49364837398</v>
          </cell>
          <cell r="AH627">
            <v>45834.322916666664</v>
          </cell>
          <cell r="AI627">
            <v>-1877.157239583333</v>
          </cell>
          <cell r="AJ627">
            <v>0</v>
          </cell>
          <cell r="AK627">
            <v>50</v>
          </cell>
          <cell r="AL627">
            <v>20</v>
          </cell>
          <cell r="AM627">
            <v>18.292682926829272</v>
          </cell>
          <cell r="AN627">
            <v>23.170731707317074</v>
          </cell>
          <cell r="AO627">
            <v>15.292682926829272</v>
          </cell>
          <cell r="AP627">
            <v>60</v>
          </cell>
          <cell r="AQ627">
            <v>57</v>
          </cell>
          <cell r="AR627">
            <v>52</v>
          </cell>
          <cell r="AS627">
            <v>60</v>
          </cell>
          <cell r="AT627">
            <v>45884</v>
          </cell>
          <cell r="AU627"/>
          <cell r="AV627"/>
          <cell r="AW627"/>
          <cell r="AX627"/>
          <cell r="AY627"/>
          <cell r="AZ627"/>
          <cell r="BA627"/>
          <cell r="BB627"/>
          <cell r="BC627"/>
          <cell r="BD627"/>
          <cell r="BE627">
            <v>15</v>
          </cell>
          <cell r="BF627">
            <v>0</v>
          </cell>
          <cell r="BG627"/>
          <cell r="BH627"/>
          <cell r="BI627"/>
        </row>
        <row r="628">
          <cell r="E628" t="str">
            <v>X25020424030</v>
          </cell>
          <cell r="F628" t="str">
            <v>ALMA M. TANWANGCO</v>
          </cell>
          <cell r="G628" t="str">
            <v>BLOCK 8, AFP OVAI PH 1, TAGUIG CITY</v>
          </cell>
          <cell r="H628" t="str">
            <v>TAGUIG CITY</v>
          </cell>
          <cell r="I628" t="str">
            <v>PARAÑAQUE</v>
          </cell>
          <cell r="J628"/>
          <cell r="K628"/>
          <cell r="L628" t="str">
            <v>VJC</v>
          </cell>
          <cell r="M628" t="str">
            <v>FCOMP</v>
          </cell>
          <cell r="N628" t="str">
            <v>Jenneth Madrid</v>
          </cell>
          <cell r="O628">
            <v>18.2728</v>
          </cell>
          <cell r="P628">
            <v>68.19</v>
          </cell>
          <cell r="Q628">
            <v>195.8</v>
          </cell>
          <cell r="R628" t="str">
            <v>NEW</v>
          </cell>
          <cell r="S628">
            <v>504632.65</v>
          </cell>
          <cell r="T628">
            <v>58620.960000000006</v>
          </cell>
          <cell r="U628"/>
          <cell r="V628">
            <v>0</v>
          </cell>
          <cell r="W628">
            <v>45784.413888888892</v>
          </cell>
          <cell r="X628">
            <v>45791.522916666669</v>
          </cell>
          <cell r="Y628">
            <v>45791</v>
          </cell>
          <cell r="Z628">
            <v>45822</v>
          </cell>
          <cell r="AA628">
            <v>45822.353472222225</v>
          </cell>
          <cell r="AB628"/>
          <cell r="AC628">
            <v>37.939583333332848</v>
          </cell>
          <cell r="AD628">
            <v>30.830555555556202</v>
          </cell>
          <cell r="AE628">
            <v>-45822.353472222225</v>
          </cell>
          <cell r="AF628">
            <v>45802.89248811068</v>
          </cell>
          <cell r="AG628">
            <v>45811.620114569829</v>
          </cell>
          <cell r="AH628">
            <v>45834.413888888892</v>
          </cell>
          <cell r="AI628">
            <v>1.3247925158514322</v>
          </cell>
          <cell r="AJ628">
            <v>-763.7058912037038</v>
          </cell>
          <cell r="AK628">
            <v>23</v>
          </cell>
          <cell r="AL628">
            <v>32</v>
          </cell>
          <cell r="AM628">
            <v>21.478599221789885</v>
          </cell>
          <cell r="AN628">
            <v>27.206225680933851</v>
          </cell>
          <cell r="AO628">
            <v>18.478599221789885</v>
          </cell>
          <cell r="AP628">
            <v>60</v>
          </cell>
          <cell r="AQ628">
            <v>57</v>
          </cell>
          <cell r="AR628">
            <v>52</v>
          </cell>
          <cell r="AS628">
            <v>45882.353472222225</v>
          </cell>
          <cell r="AT628">
            <v>61.646527777775191</v>
          </cell>
          <cell r="AU628"/>
          <cell r="AV628"/>
          <cell r="AW628"/>
          <cell r="AX628"/>
          <cell r="AY628"/>
          <cell r="AZ628"/>
          <cell r="BA628"/>
          <cell r="BB628"/>
          <cell r="BC628" t="str">
            <v>FOR AUDIT</v>
          </cell>
          <cell r="BD628"/>
          <cell r="BE628">
            <v>45837.353472222225</v>
          </cell>
          <cell r="BF628">
            <v>38.646527777775191</v>
          </cell>
          <cell r="BG628">
            <v>45822</v>
          </cell>
          <cell r="BH628">
            <v>45876</v>
          </cell>
          <cell r="BI628"/>
        </row>
        <row r="629">
          <cell r="E629" t="str">
            <v>X25010134416</v>
          </cell>
          <cell r="F629" t="str">
            <v>BROER BUILDERS CONSTRUCTION CORPORATION</v>
          </cell>
          <cell r="G629" t="str">
            <v>NIOG III, NIOG III, BACOOR</v>
          </cell>
          <cell r="H629" t="str">
            <v>BACOOR CITY</v>
          </cell>
          <cell r="I629" t="str">
            <v>DASMA</v>
          </cell>
          <cell r="J629"/>
          <cell r="K629"/>
          <cell r="L629" t="str">
            <v>AVECO</v>
          </cell>
          <cell r="M629" t="str">
            <v>FCOMP</v>
          </cell>
          <cell r="N629" t="str">
            <v>Ronilo Gange Jr.</v>
          </cell>
          <cell r="O629">
            <v>77.352099999999993</v>
          </cell>
          <cell r="P629">
            <v>234.77</v>
          </cell>
          <cell r="Q629">
            <v>270</v>
          </cell>
          <cell r="R629" t="str">
            <v>NEW</v>
          </cell>
          <cell r="S629">
            <v>1131856.17</v>
          </cell>
          <cell r="T629">
            <v>134482.26999999996</v>
          </cell>
          <cell r="U629"/>
          <cell r="V629">
            <v>0</v>
          </cell>
          <cell r="W629">
            <v>45784.417361111111</v>
          </cell>
          <cell r="X629">
            <v>45791.521527777775</v>
          </cell>
          <cell r="Y629">
            <v>45791</v>
          </cell>
          <cell r="Z629"/>
          <cell r="AA629">
            <v>45815</v>
          </cell>
          <cell r="AB629"/>
          <cell r="AC629">
            <v>30.582638888889051</v>
          </cell>
          <cell r="AD629">
            <v>23.478472222224809</v>
          </cell>
          <cell r="AE629">
            <v>-45815</v>
          </cell>
          <cell r="AF629">
            <v>45803.445333139083</v>
          </cell>
          <cell r="AG629">
            <v>45812.319459013212</v>
          </cell>
          <cell r="AH629">
            <v>45834.417361111111</v>
          </cell>
          <cell r="AI629">
            <v>1.0412660383597938</v>
          </cell>
          <cell r="AJ629">
            <v>-763.58333333333337</v>
          </cell>
          <cell r="AK629">
            <v>28</v>
          </cell>
          <cell r="AL629">
            <v>30</v>
          </cell>
          <cell r="AM629">
            <v>22.027972027972027</v>
          </cell>
          <cell r="AN629">
            <v>27.9020979020979</v>
          </cell>
          <cell r="AO629">
            <v>19.027972027972027</v>
          </cell>
          <cell r="AP629">
            <v>60</v>
          </cell>
          <cell r="AQ629">
            <v>57</v>
          </cell>
          <cell r="AR629">
            <v>52</v>
          </cell>
          <cell r="AS629">
            <v>45875</v>
          </cell>
          <cell r="AT629">
            <v>69</v>
          </cell>
          <cell r="AU629"/>
          <cell r="AV629"/>
          <cell r="AW629"/>
          <cell r="AX629"/>
          <cell r="AY629"/>
          <cell r="AZ629"/>
          <cell r="BA629"/>
          <cell r="BB629"/>
          <cell r="BC629" t="str">
            <v>NO COC</v>
          </cell>
          <cell r="BD629"/>
          <cell r="BE629">
            <v>45830</v>
          </cell>
          <cell r="BF629" t="e">
            <v>#VALUE!</v>
          </cell>
          <cell r="BG629"/>
          <cell r="BH629"/>
          <cell r="BI629"/>
        </row>
        <row r="630">
          <cell r="E630" t="str">
            <v>X24103991157</v>
          </cell>
          <cell r="F630" t="str">
            <v>REBECCA S. GONZALES</v>
          </cell>
          <cell r="G630" t="str">
            <v>NEWPORT, AVIDA SETTINGS CAVITE PH2, BACOOR</v>
          </cell>
          <cell r="H630" t="str">
            <v>BACOOR CITY</v>
          </cell>
          <cell r="I630" t="str">
            <v>DASMA</v>
          </cell>
          <cell r="J630"/>
          <cell r="K630"/>
          <cell r="L630" t="str">
            <v>AVECO</v>
          </cell>
          <cell r="M630" t="str">
            <v>SCHED</v>
          </cell>
          <cell r="N630" t="str">
            <v>Ronilo Gange Jr.</v>
          </cell>
          <cell r="O630">
            <v>65.848799999999997</v>
          </cell>
          <cell r="P630">
            <v>162.88999999999999</v>
          </cell>
          <cell r="Q630">
            <v>23.5</v>
          </cell>
          <cell r="R630" t="str">
            <v>NEW</v>
          </cell>
          <cell r="S630">
            <v>383498.61</v>
          </cell>
          <cell r="T630">
            <v>72698.26999999999</v>
          </cell>
          <cell r="U630"/>
          <cell r="V630">
            <v>0</v>
          </cell>
          <cell r="W630">
            <v>45784.611111111109</v>
          </cell>
          <cell r="X630">
            <v>45791.521527777775</v>
          </cell>
          <cell r="Y630">
            <v>45791</v>
          </cell>
          <cell r="Z630"/>
          <cell r="AA630"/>
          <cell r="AB630"/>
          <cell r="AC630">
            <v>-45784.611111111109</v>
          </cell>
          <cell r="AD630">
            <v>-45791.521527777775</v>
          </cell>
          <cell r="AE630">
            <v>0</v>
          </cell>
          <cell r="AF630">
            <v>45805.818007662834</v>
          </cell>
          <cell r="AG630">
            <v>45815.273180076627</v>
          </cell>
          <cell r="AH630">
            <v>45834.611111111109</v>
          </cell>
          <cell r="AI630">
            <v>-1418.5403015194679</v>
          </cell>
          <cell r="AJ630">
            <v>0</v>
          </cell>
          <cell r="AK630">
            <v>26</v>
          </cell>
          <cell r="AL630">
            <v>36</v>
          </cell>
          <cell r="AM630">
            <v>24.206896551724139</v>
          </cell>
          <cell r="AN630">
            <v>30.662068965517239</v>
          </cell>
          <cell r="AO630">
            <v>21.206896551724139</v>
          </cell>
          <cell r="AP630">
            <v>60</v>
          </cell>
          <cell r="AQ630">
            <v>57</v>
          </cell>
          <cell r="AR630">
            <v>52</v>
          </cell>
          <cell r="AS630">
            <v>60</v>
          </cell>
          <cell r="AT630">
            <v>45884</v>
          </cell>
          <cell r="AU630"/>
          <cell r="AV630"/>
          <cell r="AW630"/>
          <cell r="AX630"/>
          <cell r="AY630"/>
          <cell r="AZ630"/>
          <cell r="BA630"/>
          <cell r="BB630"/>
          <cell r="BC630"/>
          <cell r="BD630"/>
          <cell r="BE630">
            <v>15</v>
          </cell>
          <cell r="BF630">
            <v>0</v>
          </cell>
          <cell r="BG630"/>
          <cell r="BH630"/>
          <cell r="BI630"/>
        </row>
        <row r="631">
          <cell r="E631" t="str">
            <v>X25051494715</v>
          </cell>
          <cell r="F631" t="str">
            <v>CITY GOVERNMENT OF TAGUIG</v>
          </cell>
          <cell r="G631" t="str">
            <v>CHAMPACA, STO. NINO, TAGUIG CITY</v>
          </cell>
          <cell r="H631" t="str">
            <v>TAGUIG CITY</v>
          </cell>
          <cell r="I631" t="str">
            <v>PARAÑAQUE</v>
          </cell>
          <cell r="J631"/>
          <cell r="K631"/>
          <cell r="L631" t="str">
            <v>VJC</v>
          </cell>
          <cell r="M631" t="str">
            <v>FCOMP</v>
          </cell>
          <cell r="N631" t="str">
            <v>Jenneth Madrid</v>
          </cell>
          <cell r="O631">
            <v>13.23</v>
          </cell>
          <cell r="P631">
            <v>31.51</v>
          </cell>
          <cell r="Q631">
            <v>896</v>
          </cell>
          <cell r="R631" t="str">
            <v>NEW</v>
          </cell>
          <cell r="S631">
            <v>57603.09</v>
          </cell>
          <cell r="T631">
            <v>11367.57</v>
          </cell>
          <cell r="U631"/>
          <cell r="V631">
            <v>0</v>
          </cell>
          <cell r="W631">
            <v>45785.741666666669</v>
          </cell>
          <cell r="X631">
            <v>45786.303472222222</v>
          </cell>
          <cell r="Y631">
            <v>45786</v>
          </cell>
          <cell r="Z631">
            <v>45790</v>
          </cell>
          <cell r="AA631">
            <v>45790</v>
          </cell>
          <cell r="AB631"/>
          <cell r="AC631">
            <v>4.2583333333313931</v>
          </cell>
          <cell r="AD631">
            <v>3.6965277777781012</v>
          </cell>
          <cell r="AE631">
            <v>-45790</v>
          </cell>
          <cell r="AF631">
            <v>45799.248843700159</v>
          </cell>
          <cell r="AG631">
            <v>45806.650757575757</v>
          </cell>
          <cell r="AH631">
            <v>45835.741666666669</v>
          </cell>
          <cell r="AI631">
            <v>0.19347644927527416</v>
          </cell>
          <cell r="AJ631">
            <v>-763.16666666666663</v>
          </cell>
          <cell r="AK631">
            <v>20</v>
          </cell>
          <cell r="AL631">
            <v>23</v>
          </cell>
          <cell r="AM631">
            <v>16.507177033492823</v>
          </cell>
          <cell r="AN631">
            <v>20.90909090909091</v>
          </cell>
          <cell r="AO631">
            <v>13.507177033492823</v>
          </cell>
          <cell r="AP631">
            <v>60</v>
          </cell>
          <cell r="AQ631">
            <v>57</v>
          </cell>
          <cell r="AR631">
            <v>52</v>
          </cell>
          <cell r="AS631">
            <v>45850</v>
          </cell>
          <cell r="AT631">
            <v>94</v>
          </cell>
          <cell r="AU631"/>
          <cell r="AV631"/>
          <cell r="AW631"/>
          <cell r="AX631"/>
          <cell r="AY631"/>
          <cell r="AZ631"/>
          <cell r="BA631"/>
          <cell r="BB631"/>
          <cell r="BC631" t="str">
            <v>FOR AUDIT</v>
          </cell>
          <cell r="BD631"/>
          <cell r="BE631">
            <v>45805</v>
          </cell>
          <cell r="BF631">
            <v>71</v>
          </cell>
          <cell r="BG631">
            <v>45790</v>
          </cell>
          <cell r="BH631">
            <v>45876</v>
          </cell>
          <cell r="BI631"/>
        </row>
        <row r="632">
          <cell r="E632" t="str">
            <v>X23072871198</v>
          </cell>
          <cell r="F632" t="str">
            <v>DITO TELECOMMUNITY CORPORATION</v>
          </cell>
          <cell r="G632" t="str">
            <v>SAN JUANICO, AYALA-ALABANG VILL, MUNTINLUPA</v>
          </cell>
          <cell r="H632" t="str">
            <v>MUNTINLUPA CITY</v>
          </cell>
          <cell r="I632" t="str">
            <v>PARAÑAQUE</v>
          </cell>
          <cell r="J632"/>
          <cell r="K632"/>
          <cell r="L632" t="str">
            <v>CHALLENGER</v>
          </cell>
          <cell r="M632" t="str">
            <v>FCOMP</v>
          </cell>
          <cell r="N632" t="str">
            <v>Isan Carlo Lazaro</v>
          </cell>
          <cell r="O632">
            <v>17.322799999999997</v>
          </cell>
          <cell r="P632">
            <v>25.12</v>
          </cell>
          <cell r="Q632">
            <v>31</v>
          </cell>
          <cell r="R632" t="str">
            <v>NEW</v>
          </cell>
          <cell r="S632">
            <v>202562.28</v>
          </cell>
          <cell r="T632">
            <v>21584.090000000004</v>
          </cell>
          <cell r="U632"/>
          <cell r="V632">
            <v>0</v>
          </cell>
          <cell r="W632">
            <v>45786.356249999997</v>
          </cell>
          <cell r="X632">
            <v>45789.571527777778</v>
          </cell>
          <cell r="Y632">
            <v>45790</v>
          </cell>
          <cell r="Z632">
            <v>45805</v>
          </cell>
          <cell r="AA632">
            <v>45805.602083333331</v>
          </cell>
          <cell r="AB632"/>
          <cell r="AC632">
            <v>19.245833333334303</v>
          </cell>
          <cell r="AD632">
            <v>16.030555555553292</v>
          </cell>
          <cell r="AE632">
            <v>-45805.602083333331</v>
          </cell>
          <cell r="AF632">
            <v>45805.130443548383</v>
          </cell>
          <cell r="AG632">
            <v>45813.936895161285</v>
          </cell>
          <cell r="AH632">
            <v>45836.356249999997</v>
          </cell>
          <cell r="AI632">
            <v>0.66291203703707047</v>
          </cell>
          <cell r="AJ632">
            <v>-763.42670138888889</v>
          </cell>
          <cell r="AK632">
            <v>20</v>
          </cell>
          <cell r="AL632">
            <v>36</v>
          </cell>
          <cell r="AM632">
            <v>21.774193548387096</v>
          </cell>
          <cell r="AN632">
            <v>27.58064516129032</v>
          </cell>
          <cell r="AO632">
            <v>18.774193548387096</v>
          </cell>
          <cell r="AP632">
            <v>60</v>
          </cell>
          <cell r="AQ632">
            <v>57</v>
          </cell>
          <cell r="AR632">
            <v>52</v>
          </cell>
          <cell r="AS632">
            <v>45865.602083333331</v>
          </cell>
          <cell r="AT632">
            <v>78.397916666668607</v>
          </cell>
          <cell r="AU632"/>
          <cell r="AV632"/>
          <cell r="AW632"/>
          <cell r="AX632"/>
          <cell r="AY632"/>
          <cell r="AZ632"/>
          <cell r="BA632"/>
          <cell r="BB632"/>
          <cell r="BC632" t="str">
            <v>FOR AUDIT</v>
          </cell>
          <cell r="BD632"/>
          <cell r="BE632">
            <v>45820.602083333331</v>
          </cell>
          <cell r="BF632">
            <v>24.397916666668607</v>
          </cell>
          <cell r="BG632">
            <v>45805</v>
          </cell>
          <cell r="BH632">
            <v>45845</v>
          </cell>
          <cell r="BI632"/>
        </row>
        <row r="633">
          <cell r="E633" t="str">
            <v>P2503186512</v>
          </cell>
          <cell r="F633" t="str">
            <v>Relocation of pole Due to rd. Widening Buendia St,Tunasan Muntinlupa</v>
          </cell>
          <cell r="G633" t="str">
            <v>ARANDIA TUNASAN TUNASAN MUNTINLUPA METRO MANILA</v>
          </cell>
          <cell r="H633" t="str">
            <v>MUNTINLUPA CITY</v>
          </cell>
          <cell r="I633" t="str">
            <v>PARAÑAQUE</v>
          </cell>
          <cell r="J633"/>
          <cell r="K633"/>
          <cell r="L633" t="str">
            <v>CHALLENGER</v>
          </cell>
          <cell r="M633" t="str">
            <v>INPRG</v>
          </cell>
          <cell r="N633" t="str">
            <v>Justine Ramos</v>
          </cell>
          <cell r="O633">
            <v>447.34</v>
          </cell>
          <cell r="P633">
            <v>474.14</v>
          </cell>
          <cell r="Q633">
            <v>0</v>
          </cell>
          <cell r="R633" t="str">
            <v>RELOC</v>
          </cell>
          <cell r="S633">
            <v>864852.9</v>
          </cell>
          <cell r="T633">
            <v>362673.97000000009</v>
          </cell>
          <cell r="U633"/>
          <cell r="V633">
            <v>0</v>
          </cell>
          <cell r="W633">
            <v>45786.397916666669</v>
          </cell>
          <cell r="X633">
            <v>45803.354166666664</v>
          </cell>
          <cell r="Y633">
            <v>45803</v>
          </cell>
          <cell r="Z633"/>
          <cell r="AA633"/>
          <cell r="AB633"/>
          <cell r="AC633">
            <v>-45786.397916666669</v>
          </cell>
          <cell r="AD633">
            <v>-45803.354166666664</v>
          </cell>
          <cell r="AE633">
            <v>0</v>
          </cell>
          <cell r="AF633">
            <v>45809.422013052208</v>
          </cell>
          <cell r="AG633">
            <v>45819.361772088356</v>
          </cell>
          <cell r="AH633">
            <v>45836.397916666669</v>
          </cell>
          <cell r="AI633">
            <v>-1319.5385510706019</v>
          </cell>
          <cell r="AJ633">
            <v>0</v>
          </cell>
          <cell r="AK633">
            <v>32</v>
          </cell>
          <cell r="AL633">
            <v>36</v>
          </cell>
          <cell r="AM633">
            <v>26.024096385542165</v>
          </cell>
          <cell r="AN633">
            <v>32.963855421686745</v>
          </cell>
          <cell r="AO633">
            <v>23.024096385542165</v>
          </cell>
          <cell r="AP633">
            <v>60</v>
          </cell>
          <cell r="AQ633">
            <v>57</v>
          </cell>
          <cell r="AR633">
            <v>52</v>
          </cell>
          <cell r="AS633">
            <v>60</v>
          </cell>
          <cell r="AT633">
            <v>45884</v>
          </cell>
          <cell r="AU633"/>
          <cell r="AV633"/>
          <cell r="AW633"/>
          <cell r="AX633"/>
          <cell r="AY633"/>
          <cell r="AZ633"/>
          <cell r="BA633"/>
          <cell r="BB633"/>
          <cell r="BC633"/>
          <cell r="BD633"/>
          <cell r="BE633">
            <v>15</v>
          </cell>
          <cell r="BF633">
            <v>0</v>
          </cell>
          <cell r="BG633"/>
          <cell r="BH633"/>
          <cell r="BI633"/>
        </row>
        <row r="634">
          <cell r="E634" t="str">
            <v>X25051535307</v>
          </cell>
          <cell r="F634" t="str">
            <v>PHILIP SIGFRID ALFARO FORTUN</v>
          </cell>
          <cell r="G634" t="str">
            <v>SAN AGUSTIN, SUSANA HTS SUBD VILL 6, MUNTINLUPA</v>
          </cell>
          <cell r="H634" t="str">
            <v>MUNTINLUPA CITY</v>
          </cell>
          <cell r="I634" t="str">
            <v>PARAÑAQUE</v>
          </cell>
          <cell r="J634"/>
          <cell r="K634"/>
          <cell r="L634" t="str">
            <v>ECOM</v>
          </cell>
          <cell r="M634" t="str">
            <v>FCOMP</v>
          </cell>
          <cell r="N634" t="str">
            <v>Ronilo Gange Jr.</v>
          </cell>
          <cell r="O634">
            <v>65.444700000000026</v>
          </cell>
          <cell r="P634">
            <v>132.4</v>
          </cell>
          <cell r="Q634">
            <v>80</v>
          </cell>
          <cell r="R634" t="str">
            <v>NEW</v>
          </cell>
          <cell r="S634">
            <v>447937.96</v>
          </cell>
          <cell r="T634">
            <v>96360.01</v>
          </cell>
          <cell r="U634"/>
          <cell r="V634">
            <v>0</v>
          </cell>
          <cell r="W634">
            <v>45786.417361111111</v>
          </cell>
          <cell r="X634">
            <v>45793.449305555558</v>
          </cell>
          <cell r="Y634">
            <v>45793</v>
          </cell>
          <cell r="Z634"/>
          <cell r="AA634">
            <v>45793.479861111111</v>
          </cell>
          <cell r="AB634"/>
          <cell r="AC634">
            <v>7.0625</v>
          </cell>
          <cell r="AD634">
            <v>3.0555555553291924E-2</v>
          </cell>
          <cell r="AE634">
            <v>-45793.479861111111</v>
          </cell>
          <cell r="AF634">
            <v>45806.762431533643</v>
          </cell>
          <cell r="AG634">
            <v>45815.98778364632</v>
          </cell>
          <cell r="AH634">
            <v>45836.417361111111</v>
          </cell>
          <cell r="AI634">
            <v>0.2268947963800905</v>
          </cell>
          <cell r="AJ634">
            <v>-763.22466435185186</v>
          </cell>
          <cell r="AK634">
            <v>26</v>
          </cell>
          <cell r="AL634">
            <v>34</v>
          </cell>
          <cell r="AM634">
            <v>23.345070422535212</v>
          </cell>
          <cell r="AN634">
            <v>29.570422535211268</v>
          </cell>
          <cell r="AO634">
            <v>20.345070422535212</v>
          </cell>
          <cell r="AP634">
            <v>60</v>
          </cell>
          <cell r="AQ634">
            <v>57</v>
          </cell>
          <cell r="AR634">
            <v>52</v>
          </cell>
          <cell r="AS634">
            <v>45853.479861111111</v>
          </cell>
          <cell r="AT634">
            <v>90.520138888889051</v>
          </cell>
          <cell r="AU634"/>
          <cell r="AV634"/>
          <cell r="AW634"/>
          <cell r="AX634"/>
          <cell r="AY634"/>
          <cell r="AZ634"/>
          <cell r="BA634"/>
          <cell r="BB634"/>
          <cell r="BC634" t="str">
            <v>FOR AUDIT</v>
          </cell>
          <cell r="BD634" t="str">
            <v>superseded WO. X23104092125</v>
          </cell>
          <cell r="BE634">
            <v>45808.479861111111</v>
          </cell>
          <cell r="BF634">
            <v>-4.4798611111109494</v>
          </cell>
          <cell r="BG634">
            <v>45792</v>
          </cell>
          <cell r="BH634">
            <v>45804</v>
          </cell>
          <cell r="BI634"/>
        </row>
        <row r="635">
          <cell r="E635" t="str">
            <v>X23093793238</v>
          </cell>
          <cell r="F635" t="str">
            <v>JERRY TIU PURA</v>
          </cell>
          <cell r="G635" t="str">
            <v>DR. A SANTOS, SAN DIONISIO, PARANAQUE</v>
          </cell>
          <cell r="H635" t="str">
            <v>PARAÑAQUE CITY</v>
          </cell>
          <cell r="I635" t="str">
            <v>PARAÑAQUE</v>
          </cell>
          <cell r="J635"/>
          <cell r="K635"/>
          <cell r="L635" t="str">
            <v>ECOM</v>
          </cell>
          <cell r="M635" t="str">
            <v>SCHED</v>
          </cell>
          <cell r="N635" t="str">
            <v>Ronilo Gange Jr.</v>
          </cell>
          <cell r="O635">
            <v>81.11</v>
          </cell>
          <cell r="P635">
            <v>139.81</v>
          </cell>
          <cell r="Q635">
            <v>90</v>
          </cell>
          <cell r="R635" t="str">
            <v>MODIFICATION</v>
          </cell>
          <cell r="S635">
            <v>423863.1</v>
          </cell>
          <cell r="T635" t="str">
            <v xml:space="preserve"> </v>
          </cell>
          <cell r="U635"/>
          <cell r="V635" t="e">
            <v>#VALUE!</v>
          </cell>
          <cell r="W635">
            <v>45786.722222222219</v>
          </cell>
          <cell r="X635">
            <v>45793.450694444444</v>
          </cell>
          <cell r="Y635">
            <v>45793</v>
          </cell>
          <cell r="Z635"/>
          <cell r="AA635"/>
          <cell r="AB635"/>
          <cell r="AC635">
            <v>-45786.722222222219</v>
          </cell>
          <cell r="AD635">
            <v>-45793.450694444444</v>
          </cell>
          <cell r="AE635">
            <v>0</v>
          </cell>
          <cell r="AF635">
            <v>45807.067292644751</v>
          </cell>
          <cell r="AG635">
            <v>45816.292644757428</v>
          </cell>
          <cell r="AH635">
            <v>45836.722222222219</v>
          </cell>
          <cell r="AI635">
            <v>-1470.9761437908496</v>
          </cell>
          <cell r="AJ635">
            <v>0</v>
          </cell>
          <cell r="AK635">
            <v>26</v>
          </cell>
          <cell r="AL635">
            <v>34</v>
          </cell>
          <cell r="AM635">
            <v>23.345070422535212</v>
          </cell>
          <cell r="AN635">
            <v>29.570422535211268</v>
          </cell>
          <cell r="AO635">
            <v>20.345070422535212</v>
          </cell>
          <cell r="AP635">
            <v>60</v>
          </cell>
          <cell r="AQ635">
            <v>57</v>
          </cell>
          <cell r="AR635">
            <v>52</v>
          </cell>
          <cell r="AS635">
            <v>60</v>
          </cell>
          <cell r="AT635">
            <v>45884</v>
          </cell>
          <cell r="AU635"/>
          <cell r="AV635"/>
          <cell r="AW635"/>
          <cell r="AX635"/>
          <cell r="AY635"/>
          <cell r="AZ635"/>
          <cell r="BA635"/>
          <cell r="BB635"/>
          <cell r="BC635"/>
          <cell r="BD635"/>
          <cell r="BE635">
            <v>15</v>
          </cell>
          <cell r="BF635">
            <v>0</v>
          </cell>
          <cell r="BG635"/>
          <cell r="BH635"/>
          <cell r="BI635"/>
        </row>
        <row r="636">
          <cell r="E636" t="str">
            <v>X25030926983</v>
          </cell>
          <cell r="F636" t="str">
            <v>PANCITERIA LIDO CHINESE CUISINE CORP.</v>
          </cell>
          <cell r="G636" t="str">
            <v>MOLINO BLVD., MAMBOG IV, BACOOR</v>
          </cell>
          <cell r="H636" t="str">
            <v>BACOOR CITY</v>
          </cell>
          <cell r="I636" t="str">
            <v>DASMA</v>
          </cell>
          <cell r="J636"/>
          <cell r="K636"/>
          <cell r="L636" t="str">
            <v>AVECO</v>
          </cell>
          <cell r="M636" t="str">
            <v>FCOMP</v>
          </cell>
          <cell r="N636" t="str">
            <v>Ronilo Gange Jr.</v>
          </cell>
          <cell r="O636">
            <v>111.5933</v>
          </cell>
          <cell r="P636">
            <v>340.66</v>
          </cell>
          <cell r="Q636">
            <v>106</v>
          </cell>
          <cell r="R636" t="str">
            <v>NEW</v>
          </cell>
          <cell r="S636">
            <v>961200.12</v>
          </cell>
          <cell r="T636">
            <v>158218.30000000002</v>
          </cell>
          <cell r="U636"/>
          <cell r="V636">
            <v>0</v>
          </cell>
          <cell r="W636">
            <v>45786.724305555559</v>
          </cell>
          <cell r="X636">
            <v>45789.561111111114</v>
          </cell>
          <cell r="Y636">
            <v>45790</v>
          </cell>
          <cell r="Z636"/>
          <cell r="AA636">
            <v>45799</v>
          </cell>
          <cell r="AB636"/>
          <cell r="AC636">
            <v>12.275694444440887</v>
          </cell>
          <cell r="AD636">
            <v>9.4388888888861402</v>
          </cell>
          <cell r="AE636">
            <v>-45799</v>
          </cell>
          <cell r="AF636">
            <v>45807.253717320265</v>
          </cell>
          <cell r="AG636">
            <v>45816.528227124189</v>
          </cell>
          <cell r="AH636">
            <v>45836.724305555559</v>
          </cell>
          <cell r="AI636">
            <v>0.39128776041655328</v>
          </cell>
          <cell r="AJ636">
            <v>-763.31666666666672</v>
          </cell>
          <cell r="AK636">
            <v>30</v>
          </cell>
          <cell r="AL636">
            <v>32</v>
          </cell>
          <cell r="AM636">
            <v>23.52941176470588</v>
          </cell>
          <cell r="AN636">
            <v>29.803921568627448</v>
          </cell>
          <cell r="AO636">
            <v>20.52941176470588</v>
          </cell>
          <cell r="AP636">
            <v>60</v>
          </cell>
          <cell r="AQ636">
            <v>57</v>
          </cell>
          <cell r="AR636">
            <v>52</v>
          </cell>
          <cell r="AS636">
            <v>45859</v>
          </cell>
          <cell r="AT636">
            <v>85</v>
          </cell>
          <cell r="AU636"/>
          <cell r="AV636"/>
          <cell r="AW636"/>
          <cell r="AX636"/>
          <cell r="AY636"/>
          <cell r="AZ636"/>
          <cell r="BA636"/>
          <cell r="BB636"/>
          <cell r="BC636" t="str">
            <v>NO COC</v>
          </cell>
          <cell r="BD636"/>
          <cell r="BE636">
            <v>45814</v>
          </cell>
          <cell r="BF636" t="e">
            <v>#VALUE!</v>
          </cell>
          <cell r="BG636"/>
          <cell r="BH636"/>
          <cell r="BI636"/>
        </row>
        <row r="637">
          <cell r="E637" t="str">
            <v>X25041167301</v>
          </cell>
          <cell r="F637" t="str">
            <v>CITY GOVERNMENT OF PARAÑAQUE</v>
          </cell>
          <cell r="G637" t="str">
            <v>FAME, 4TH ESTATE SUBD, PARANAQUE</v>
          </cell>
          <cell r="H637" t="str">
            <v>PARAÑAQUE CITY</v>
          </cell>
          <cell r="I637" t="str">
            <v>PARAÑAQUE</v>
          </cell>
          <cell r="J637"/>
          <cell r="K637"/>
          <cell r="L637" t="str">
            <v>POWERHOUSE</v>
          </cell>
          <cell r="M637" t="str">
            <v>SCHED</v>
          </cell>
          <cell r="N637" t="str">
            <v>Isan Carlo Lazaro</v>
          </cell>
          <cell r="O637">
            <v>119.5912</v>
          </cell>
          <cell r="P637">
            <v>319.56</v>
          </cell>
          <cell r="Q637">
            <v>184</v>
          </cell>
          <cell r="R637" t="str">
            <v>NEW</v>
          </cell>
          <cell r="S637">
            <v>1207733.8999999999</v>
          </cell>
          <cell r="T637">
            <v>206131.04</v>
          </cell>
          <cell r="U637"/>
          <cell r="V637">
            <v>0</v>
          </cell>
          <cell r="W637">
            <v>45786.727083333331</v>
          </cell>
          <cell r="X637">
            <v>45793.45208333333</v>
          </cell>
          <cell r="Y637">
            <v>45793</v>
          </cell>
          <cell r="Z637"/>
          <cell r="AA637"/>
          <cell r="AB637"/>
          <cell r="AC637">
            <v>-45786.727083333331</v>
          </cell>
          <cell r="AD637">
            <v>-45793.45208333333</v>
          </cell>
          <cell r="AE637">
            <v>0</v>
          </cell>
          <cell r="AF637">
            <v>45807.256495098038</v>
          </cell>
          <cell r="AG637">
            <v>45816.531004901961</v>
          </cell>
          <cell r="AH637">
            <v>45836.727083333331</v>
          </cell>
          <cell r="AI637">
            <v>-1459.4519257812499</v>
          </cell>
          <cell r="AJ637">
            <v>0</v>
          </cell>
          <cell r="AK637">
            <v>30</v>
          </cell>
          <cell r="AL637">
            <v>32</v>
          </cell>
          <cell r="AM637">
            <v>23.52941176470588</v>
          </cell>
          <cell r="AN637">
            <v>29.803921568627448</v>
          </cell>
          <cell r="AO637">
            <v>20.52941176470588</v>
          </cell>
          <cell r="AP637">
            <v>60</v>
          </cell>
          <cell r="AQ637">
            <v>57</v>
          </cell>
          <cell r="AR637">
            <v>52</v>
          </cell>
          <cell r="AS637">
            <v>60</v>
          </cell>
          <cell r="AT637">
            <v>45884</v>
          </cell>
          <cell r="AU637"/>
          <cell r="AV637"/>
          <cell r="AW637"/>
          <cell r="AX637"/>
          <cell r="AY637"/>
          <cell r="AZ637"/>
          <cell r="BA637"/>
          <cell r="BB637"/>
          <cell r="BC637"/>
          <cell r="BD637"/>
          <cell r="BE637">
            <v>15</v>
          </cell>
          <cell r="BF637">
            <v>0</v>
          </cell>
          <cell r="BG637"/>
          <cell r="BH637"/>
          <cell r="BI637"/>
        </row>
        <row r="638">
          <cell r="E638" t="str">
            <v>X25041167142</v>
          </cell>
          <cell r="F638" t="str">
            <v>CITY GOVERNMENT OF PARAÑAQUE</v>
          </cell>
          <cell r="G638" t="str">
            <v>STA. LUCIA, SAN ANTONIO VALLEY 1, PARANAQUE</v>
          </cell>
          <cell r="H638" t="str">
            <v>PARAÑAQUE CITY</v>
          </cell>
          <cell r="I638" t="str">
            <v>PARAÑAQUE</v>
          </cell>
          <cell r="J638"/>
          <cell r="K638"/>
          <cell r="L638" t="str">
            <v>POWERHOUSE</v>
          </cell>
          <cell r="M638" t="str">
            <v>FCOMP</v>
          </cell>
          <cell r="N638" t="str">
            <v>Isan Carlo Lazaro</v>
          </cell>
          <cell r="O638">
            <v>82.274700000000024</v>
          </cell>
          <cell r="P638">
            <v>144.47999999999999</v>
          </cell>
          <cell r="Q638">
            <v>200</v>
          </cell>
          <cell r="R638" t="str">
            <v>MODIFICATION</v>
          </cell>
          <cell r="S638">
            <v>870200.65</v>
          </cell>
          <cell r="T638">
            <v>106747.8</v>
          </cell>
          <cell r="U638"/>
          <cell r="V638">
            <v>0</v>
          </cell>
          <cell r="W638">
            <v>45786.728472222225</v>
          </cell>
          <cell r="X638">
            <v>45793.45416666667</v>
          </cell>
          <cell r="Y638">
            <v>45793</v>
          </cell>
          <cell r="Z638"/>
          <cell r="AA638">
            <v>45850</v>
          </cell>
          <cell r="AB638"/>
          <cell r="AC638">
            <v>63.271527777775191</v>
          </cell>
          <cell r="AD638">
            <v>56.545833333329938</v>
          </cell>
          <cell r="AE638">
            <v>-45850</v>
          </cell>
          <cell r="AF638">
            <v>45806.174515387691</v>
          </cell>
          <cell r="AG638">
            <v>45815.160126898481</v>
          </cell>
          <cell r="AH638">
            <v>45836.728472222225</v>
          </cell>
          <cell r="AI638">
            <v>2.1141207598823923</v>
          </cell>
          <cell r="AJ638">
            <v>-764.16666666666663</v>
          </cell>
          <cell r="AK638">
            <v>26</v>
          </cell>
          <cell r="AL638">
            <v>32</v>
          </cell>
          <cell r="AM638">
            <v>22.446043165467625</v>
          </cell>
          <cell r="AN638">
            <v>28.431654676258994</v>
          </cell>
          <cell r="AO638">
            <v>19.446043165467625</v>
          </cell>
          <cell r="AP638">
            <v>60</v>
          </cell>
          <cell r="AQ638">
            <v>57</v>
          </cell>
          <cell r="AR638">
            <v>52</v>
          </cell>
          <cell r="AS638">
            <v>45910</v>
          </cell>
          <cell r="AT638">
            <v>34</v>
          </cell>
          <cell r="AU638" t="str">
            <v>With scheduled PAI / Materials unavailability</v>
          </cell>
          <cell r="AV638" t="str">
            <v>Y</v>
          </cell>
          <cell r="AW638" t="str">
            <v>Y</v>
          </cell>
          <cell r="AX638"/>
          <cell r="AY638"/>
          <cell r="AZ638">
            <v>45832</v>
          </cell>
          <cell r="BA638">
            <v>14</v>
          </cell>
          <cell r="BB638">
            <v>45846</v>
          </cell>
          <cell r="BC638" t="str">
            <v>NO COC</v>
          </cell>
          <cell r="BD638"/>
          <cell r="BE638">
            <v>45865</v>
          </cell>
          <cell r="BF638" t="e">
            <v>#VALUE!</v>
          </cell>
          <cell r="BG638"/>
          <cell r="BH638"/>
          <cell r="BI638"/>
        </row>
        <row r="639">
          <cell r="E639" t="str">
            <v>X25041167361</v>
          </cell>
          <cell r="F639" t="str">
            <v>CITY GOVERNMENT OF PARAÑAQUE</v>
          </cell>
          <cell r="G639" t="str">
            <v>NINOY AQUINO, LA HUERTA, PARANAQUE</v>
          </cell>
          <cell r="H639" t="str">
            <v>PARAÑAQUE CITY</v>
          </cell>
          <cell r="I639" t="str">
            <v>PARAÑAQUE</v>
          </cell>
          <cell r="J639"/>
          <cell r="K639"/>
          <cell r="L639" t="str">
            <v>ECOM</v>
          </cell>
          <cell r="M639" t="str">
            <v>FCOMP</v>
          </cell>
          <cell r="N639" t="str">
            <v>Ronilo Gange Jr.</v>
          </cell>
          <cell r="O639">
            <v>35.842799999999997</v>
          </cell>
          <cell r="P639">
            <v>115.24</v>
          </cell>
          <cell r="Q639">
            <v>176</v>
          </cell>
          <cell r="R639" t="str">
            <v>MODIFICATION</v>
          </cell>
          <cell r="S639">
            <v>792216.4</v>
          </cell>
          <cell r="T639">
            <v>99055.28</v>
          </cell>
          <cell r="U639"/>
          <cell r="V639">
            <v>0</v>
          </cell>
          <cell r="W639">
            <v>45786.730555555558</v>
          </cell>
          <cell r="X639">
            <v>45793.452777777777</v>
          </cell>
          <cell r="Y639">
            <v>45793</v>
          </cell>
          <cell r="Z639"/>
          <cell r="AA639">
            <v>45829</v>
          </cell>
          <cell r="AB639"/>
          <cell r="AC639">
            <v>42.269444444442343</v>
          </cell>
          <cell r="AD639">
            <v>35.547222222223354</v>
          </cell>
          <cell r="AE639">
            <v>-45829</v>
          </cell>
          <cell r="AF639">
            <v>45806.176598721024</v>
          </cell>
          <cell r="AG639">
            <v>45815.162210231814</v>
          </cell>
          <cell r="AH639">
            <v>45836.730555555558</v>
          </cell>
          <cell r="AI639">
            <v>1.4123684561965109</v>
          </cell>
          <cell r="AJ639">
            <v>-763.81666666666672</v>
          </cell>
          <cell r="AK639">
            <v>26</v>
          </cell>
          <cell r="AL639">
            <v>32</v>
          </cell>
          <cell r="AM639">
            <v>22.446043165467625</v>
          </cell>
          <cell r="AN639">
            <v>28.431654676258994</v>
          </cell>
          <cell r="AO639">
            <v>19.446043165467625</v>
          </cell>
          <cell r="AP639">
            <v>60</v>
          </cell>
          <cell r="AQ639">
            <v>57</v>
          </cell>
          <cell r="AR639">
            <v>52</v>
          </cell>
          <cell r="AS639">
            <v>45889</v>
          </cell>
          <cell r="AT639">
            <v>55</v>
          </cell>
          <cell r="AU639"/>
          <cell r="AV639"/>
          <cell r="AW639"/>
          <cell r="AX639"/>
          <cell r="AY639"/>
          <cell r="AZ639"/>
          <cell r="BA639"/>
          <cell r="BB639"/>
          <cell r="BC639" t="str">
            <v>NO COC</v>
          </cell>
          <cell r="BD639"/>
          <cell r="BE639">
            <v>45844</v>
          </cell>
          <cell r="BF639" t="e">
            <v>#VALUE!</v>
          </cell>
          <cell r="BG639"/>
          <cell r="BH639"/>
          <cell r="BI639"/>
        </row>
        <row r="640">
          <cell r="E640" t="str">
            <v>X25010310869</v>
          </cell>
          <cell r="F640" t="str">
            <v>CAT COMICS LAND INC.</v>
          </cell>
          <cell r="G640" t="str">
            <v>ROSE OF HEAVEN, TALON VILL, LAS PINAS CITY</v>
          </cell>
          <cell r="H640" t="str">
            <v>LAS PIÑAS CITY</v>
          </cell>
          <cell r="I640" t="str">
            <v>PARAÑAQUE</v>
          </cell>
          <cell r="J640"/>
          <cell r="K640"/>
          <cell r="L640" t="str">
            <v>CHALLENGER</v>
          </cell>
          <cell r="M640" t="str">
            <v>FCOMP</v>
          </cell>
          <cell r="N640" t="str">
            <v>Isan Carlo Lazaro</v>
          </cell>
          <cell r="O640">
            <v>93.228700000000003</v>
          </cell>
          <cell r="P640">
            <v>122.65</v>
          </cell>
          <cell r="Q640">
            <v>78</v>
          </cell>
          <cell r="R640" t="str">
            <v>NEW</v>
          </cell>
          <cell r="S640">
            <v>585320.95999999996</v>
          </cell>
          <cell r="T640">
            <v>105380.41000000002</v>
          </cell>
          <cell r="U640"/>
          <cell r="V640">
            <v>0</v>
          </cell>
          <cell r="W640">
            <v>45790.543055555558</v>
          </cell>
          <cell r="X640">
            <v>45798.551388888889</v>
          </cell>
          <cell r="Y640">
            <v>45800</v>
          </cell>
          <cell r="Z640">
            <v>45821</v>
          </cell>
          <cell r="AA640">
            <v>45821</v>
          </cell>
          <cell r="AB640"/>
          <cell r="AC640">
            <v>30.456944444442343</v>
          </cell>
          <cell r="AD640">
            <v>22.448611111110949</v>
          </cell>
          <cell r="AE640">
            <v>-45821</v>
          </cell>
          <cell r="AF640">
            <v>45810.88812597809</v>
          </cell>
          <cell r="AG640">
            <v>45820.113478090767</v>
          </cell>
          <cell r="AH640">
            <v>45840.543055555558</v>
          </cell>
          <cell r="AI640">
            <v>0.97848102061330589</v>
          </cell>
          <cell r="AJ640">
            <v>-763.68333333333328</v>
          </cell>
          <cell r="AK640">
            <v>26</v>
          </cell>
          <cell r="AL640">
            <v>34</v>
          </cell>
          <cell r="AM640">
            <v>23.345070422535212</v>
          </cell>
          <cell r="AN640">
            <v>29.570422535211268</v>
          </cell>
          <cell r="AO640">
            <v>20.345070422535212</v>
          </cell>
          <cell r="AP640">
            <v>60</v>
          </cell>
          <cell r="AQ640">
            <v>57</v>
          </cell>
          <cell r="AR640">
            <v>52</v>
          </cell>
          <cell r="AS640">
            <v>45881</v>
          </cell>
          <cell r="AT640">
            <v>63</v>
          </cell>
          <cell r="AU640"/>
          <cell r="AV640"/>
          <cell r="AW640"/>
          <cell r="AX640"/>
          <cell r="AY640"/>
          <cell r="AZ640"/>
          <cell r="BA640"/>
          <cell r="BB640"/>
          <cell r="BC640" t="str">
            <v>FOR AUDIT</v>
          </cell>
          <cell r="BD640"/>
          <cell r="BE640">
            <v>45836</v>
          </cell>
          <cell r="BF640">
            <v>11</v>
          </cell>
          <cell r="BG640">
            <v>45821</v>
          </cell>
          <cell r="BH640">
            <v>45847</v>
          </cell>
          <cell r="BI640"/>
        </row>
        <row r="641">
          <cell r="E641" t="str">
            <v>X24093671155</v>
          </cell>
          <cell r="F641" t="str">
            <v>CHARLENE L. BILIGAN</v>
          </cell>
          <cell r="G641" t="str">
            <v>OLA, AFP OVAI PHASE IV, TAGUIG CITY</v>
          </cell>
          <cell r="H641" t="str">
            <v>TAGUIG CITY</v>
          </cell>
          <cell r="I641" t="str">
            <v>PARAÑAQUE</v>
          </cell>
          <cell r="J641"/>
          <cell r="K641"/>
          <cell r="L641" t="str">
            <v>VJC</v>
          </cell>
          <cell r="M641" t="str">
            <v>SCHED</v>
          </cell>
          <cell r="N641" t="str">
            <v>Jenneth Madrid</v>
          </cell>
          <cell r="O641">
            <v>76.991600000000005</v>
          </cell>
          <cell r="P641">
            <v>183.37</v>
          </cell>
          <cell r="Q641">
            <v>48</v>
          </cell>
          <cell r="R641" t="str">
            <v>NEW</v>
          </cell>
          <cell r="S641">
            <v>526313</v>
          </cell>
          <cell r="T641">
            <v>90297.430000000008</v>
          </cell>
          <cell r="U641"/>
          <cell r="V641">
            <v>0</v>
          </cell>
          <cell r="W641">
            <v>45790.700694444444</v>
          </cell>
          <cell r="X641">
            <v>45798.554166666669</v>
          </cell>
          <cell r="Y641">
            <v>45798.552777777775</v>
          </cell>
          <cell r="Z641"/>
          <cell r="AA641"/>
          <cell r="AB641"/>
          <cell r="AC641">
            <v>-45790.700694444444</v>
          </cell>
          <cell r="AD641">
            <v>-45798.554166666669</v>
          </cell>
          <cell r="AE641">
            <v>0</v>
          </cell>
          <cell r="AF641">
            <v>45811.907590996168</v>
          </cell>
          <cell r="AG641">
            <v>45821.362763409961</v>
          </cell>
          <cell r="AH641">
            <v>45840.700694444444</v>
          </cell>
          <cell r="AI641">
            <v>-1418.7289745073599</v>
          </cell>
          <cell r="AJ641">
            <v>0</v>
          </cell>
          <cell r="AK641">
            <v>26</v>
          </cell>
          <cell r="AL641">
            <v>36</v>
          </cell>
          <cell r="AM641">
            <v>24.206896551724139</v>
          </cell>
          <cell r="AN641">
            <v>30.662068965517239</v>
          </cell>
          <cell r="AO641">
            <v>21.206896551724139</v>
          </cell>
          <cell r="AP641">
            <v>60</v>
          </cell>
          <cell r="AQ641">
            <v>57</v>
          </cell>
          <cell r="AR641">
            <v>52</v>
          </cell>
          <cell r="AS641">
            <v>60</v>
          </cell>
          <cell r="AT641">
            <v>45884</v>
          </cell>
          <cell r="AU641"/>
          <cell r="AV641"/>
          <cell r="AW641"/>
          <cell r="AX641"/>
          <cell r="AY641"/>
          <cell r="AZ641"/>
          <cell r="BA641"/>
          <cell r="BB641"/>
          <cell r="BC641"/>
          <cell r="BD641"/>
          <cell r="BE641">
            <v>15</v>
          </cell>
          <cell r="BF641">
            <v>0</v>
          </cell>
          <cell r="BG641"/>
          <cell r="BH641"/>
          <cell r="BI641"/>
        </row>
        <row r="642">
          <cell r="E642" t="str">
            <v>X25020700828</v>
          </cell>
          <cell r="F642" t="str">
            <v>ROSALIE MONTEMAYOR CRUZ</v>
          </cell>
          <cell r="G642" t="str">
            <v>ALABANG-ZAPOTE, TALON I, LAS PINAS CITY</v>
          </cell>
          <cell r="H642" t="str">
            <v>LAS PIÑAS CITY</v>
          </cell>
          <cell r="I642" t="str">
            <v>PARAÑAQUE</v>
          </cell>
          <cell r="J642"/>
          <cell r="K642"/>
          <cell r="L642" t="str">
            <v>ECOM</v>
          </cell>
          <cell r="M642" t="str">
            <v>FCOMP</v>
          </cell>
          <cell r="N642" t="str">
            <v>Ronilo Gange Jr.</v>
          </cell>
          <cell r="O642">
            <v>4.79</v>
          </cell>
          <cell r="P642">
            <v>42.54</v>
          </cell>
          <cell r="Q642">
            <v>140</v>
          </cell>
          <cell r="R642" t="str">
            <v>NEW</v>
          </cell>
          <cell r="S642">
            <v>90879.89</v>
          </cell>
          <cell r="T642">
            <v>36551.509999999995</v>
          </cell>
          <cell r="U642"/>
          <cell r="V642">
            <v>0</v>
          </cell>
          <cell r="W642">
            <v>45791.556944444441</v>
          </cell>
          <cell r="X642">
            <v>45798.551388888889</v>
          </cell>
          <cell r="Y642">
            <v>45798.552777777775</v>
          </cell>
          <cell r="Z642"/>
          <cell r="AA642">
            <v>45829</v>
          </cell>
          <cell r="AB642"/>
          <cell r="AC642">
            <v>37.443055555559113</v>
          </cell>
          <cell r="AD642">
            <v>30.448611111110949</v>
          </cell>
          <cell r="AE642">
            <v>-45829</v>
          </cell>
          <cell r="AF642">
            <v>45808.895927495287</v>
          </cell>
          <cell r="AG642">
            <v>45817.31965630885</v>
          </cell>
          <cell r="AH642">
            <v>45841.556944444441</v>
          </cell>
          <cell r="AI642">
            <v>1.3807126736112423</v>
          </cell>
          <cell r="AJ642">
            <v>-763.81666666666672</v>
          </cell>
          <cell r="AK642">
            <v>20</v>
          </cell>
          <cell r="AL642">
            <v>32</v>
          </cell>
          <cell r="AM642">
            <v>20.33898305084746</v>
          </cell>
          <cell r="AN642">
            <v>25.762711864406779</v>
          </cell>
          <cell r="AO642">
            <v>17.33898305084746</v>
          </cell>
          <cell r="AP642">
            <v>60</v>
          </cell>
          <cell r="AQ642">
            <v>57</v>
          </cell>
          <cell r="AR642">
            <v>52</v>
          </cell>
          <cell r="AS642">
            <v>45889</v>
          </cell>
          <cell r="AT642">
            <v>55</v>
          </cell>
          <cell r="AU642"/>
          <cell r="AV642"/>
          <cell r="AW642"/>
          <cell r="AX642"/>
          <cell r="AY642"/>
          <cell r="AZ642"/>
          <cell r="BA642"/>
          <cell r="BB642"/>
          <cell r="BC642" t="str">
            <v>FOR AUDIT</v>
          </cell>
          <cell r="BD642"/>
          <cell r="BE642">
            <v>45844</v>
          </cell>
          <cell r="BF642">
            <v>-3</v>
          </cell>
          <cell r="BG642">
            <v>45826</v>
          </cell>
          <cell r="BH642">
            <v>45841</v>
          </cell>
          <cell r="BI642"/>
        </row>
        <row r="643">
          <cell r="E643" t="str">
            <v>X25041354477</v>
          </cell>
          <cell r="F643" t="str">
            <v>FLEXI PACK AND PRINT CO. PHILS. INC.</v>
          </cell>
          <cell r="G643" t="str">
            <v>CAPITOLINE HILLS, ITALIA 500-BF HOMES, LAS PINAS CITY</v>
          </cell>
          <cell r="H643" t="str">
            <v>LAS PIÑAS CITY</v>
          </cell>
          <cell r="I643" t="str">
            <v>PARAÑAQUE</v>
          </cell>
          <cell r="J643"/>
          <cell r="K643"/>
          <cell r="L643" t="str">
            <v>POWERHOUSE</v>
          </cell>
          <cell r="M643" t="str">
            <v>FCOMP</v>
          </cell>
          <cell r="N643" t="str">
            <v>Jenneth Madrid</v>
          </cell>
          <cell r="O643">
            <v>20.350000000000001</v>
          </cell>
          <cell r="P643">
            <v>31.31</v>
          </cell>
          <cell r="Q643" t="str">
            <v xml:space="preserve"> -   </v>
          </cell>
          <cell r="R643" t="str">
            <v>TERMINATION</v>
          </cell>
          <cell r="S643">
            <v>33312.15</v>
          </cell>
          <cell r="T643">
            <v>26945.300000000003</v>
          </cell>
          <cell r="U643"/>
          <cell r="V643">
            <v>0</v>
          </cell>
          <cell r="W643">
            <v>45791.563888888886</v>
          </cell>
          <cell r="X643">
            <v>45798.557638888888</v>
          </cell>
          <cell r="Y643">
            <v>45800</v>
          </cell>
          <cell r="Z643"/>
          <cell r="AA643">
            <v>45831</v>
          </cell>
          <cell r="AB643"/>
          <cell r="AC643">
            <v>39.43611111111386</v>
          </cell>
          <cell r="AD643">
            <v>32.442361111112405</v>
          </cell>
          <cell r="AE643">
            <v>-45831</v>
          </cell>
          <cell r="AF643">
            <v>45803.563888888886</v>
          </cell>
          <cell r="AG643">
            <v>45810.563888888886</v>
          </cell>
          <cell r="AH643">
            <v>45841.563888888886</v>
          </cell>
          <cell r="AI643">
            <v>1.971805555555693</v>
          </cell>
          <cell r="AJ643">
            <v>-763.85</v>
          </cell>
          <cell r="AK643">
            <v>20</v>
          </cell>
          <cell r="AL643">
            <v>20</v>
          </cell>
          <cell r="AM643">
            <v>15.000000000000002</v>
          </cell>
          <cell r="AN643">
            <v>19</v>
          </cell>
          <cell r="AO643">
            <v>12.000000000000002</v>
          </cell>
          <cell r="AP643">
            <v>60</v>
          </cell>
          <cell r="AQ643">
            <v>57</v>
          </cell>
          <cell r="AR643">
            <v>52</v>
          </cell>
          <cell r="AS643">
            <v>45891</v>
          </cell>
          <cell r="AT643">
            <v>53</v>
          </cell>
          <cell r="AU643"/>
          <cell r="AV643"/>
          <cell r="AW643"/>
          <cell r="AX643"/>
          <cell r="AY643"/>
          <cell r="AZ643"/>
          <cell r="BA643"/>
          <cell r="BB643"/>
          <cell r="BC643" t="str">
            <v>NO COC</v>
          </cell>
          <cell r="BD643"/>
          <cell r="BE643">
            <v>45846</v>
          </cell>
          <cell r="BF643" t="e">
            <v>#VALUE!</v>
          </cell>
          <cell r="BG643"/>
          <cell r="BH643"/>
          <cell r="BI643"/>
        </row>
        <row r="644">
          <cell r="E644" t="str">
            <v>X25030779048</v>
          </cell>
          <cell r="F644" t="str">
            <v>A R B CONSTRUCTION COMPANY, INC.</v>
          </cell>
          <cell r="G644" t="str">
            <v>BLOCK 3, SOLDIERS HILLS SUBD, MUNTINLUPA</v>
          </cell>
          <cell r="H644" t="str">
            <v>MUNTINLUPA CITY</v>
          </cell>
          <cell r="I644" t="str">
            <v>PARAÑAQUE</v>
          </cell>
          <cell r="J644"/>
          <cell r="K644"/>
          <cell r="L644" t="str">
            <v>CHALLENGER</v>
          </cell>
          <cell r="M644" t="str">
            <v>FCOMP</v>
          </cell>
          <cell r="N644" t="str">
            <v>Isan Carlo Lazaro</v>
          </cell>
          <cell r="O644">
            <v>86.989500000000007</v>
          </cell>
          <cell r="P644">
            <v>138.91999999999999</v>
          </cell>
          <cell r="Q644">
            <v>150</v>
          </cell>
          <cell r="R644" t="str">
            <v>NEW</v>
          </cell>
          <cell r="S644">
            <v>962706.76</v>
          </cell>
          <cell r="T644">
            <v>118986.45000000001</v>
          </cell>
          <cell r="U644"/>
          <cell r="V644">
            <v>0</v>
          </cell>
          <cell r="W644">
            <v>45792.430555555555</v>
          </cell>
          <cell r="X644">
            <v>45793.640972222223</v>
          </cell>
          <cell r="Y644">
            <v>45796</v>
          </cell>
          <cell r="Z644"/>
          <cell r="AA644">
            <v>45808</v>
          </cell>
          <cell r="AB644"/>
          <cell r="AC644">
            <v>15.569444444445253</v>
          </cell>
          <cell r="AD644">
            <v>14.359027777776646</v>
          </cell>
          <cell r="AE644">
            <v>-45808</v>
          </cell>
          <cell r="AF644">
            <v>45811.876598721021</v>
          </cell>
          <cell r="AG644">
            <v>45820.862210231811</v>
          </cell>
          <cell r="AH644">
            <v>45842.430555555555</v>
          </cell>
          <cell r="AI644">
            <v>0.52022903311968516</v>
          </cell>
          <cell r="AJ644">
            <v>-763.4666666666667</v>
          </cell>
          <cell r="AK644">
            <v>26</v>
          </cell>
          <cell r="AL644">
            <v>32</v>
          </cell>
          <cell r="AM644">
            <v>22.446043165467625</v>
          </cell>
          <cell r="AN644">
            <v>28.431654676258994</v>
          </cell>
          <cell r="AO644">
            <v>19.446043165467625</v>
          </cell>
          <cell r="AP644">
            <v>60</v>
          </cell>
          <cell r="AQ644">
            <v>57</v>
          </cell>
          <cell r="AR644">
            <v>52</v>
          </cell>
          <cell r="AS644">
            <v>45868</v>
          </cell>
          <cell r="AT644">
            <v>76</v>
          </cell>
          <cell r="AU644"/>
          <cell r="AV644"/>
          <cell r="AW644"/>
          <cell r="AX644"/>
          <cell r="AY644"/>
          <cell r="AZ644"/>
          <cell r="BA644"/>
          <cell r="BB644"/>
          <cell r="BC644" t="str">
            <v>NO COC</v>
          </cell>
          <cell r="BD644"/>
          <cell r="BE644">
            <v>45823</v>
          </cell>
          <cell r="BF644" t="e">
            <v>#VALUE!</v>
          </cell>
          <cell r="BG644"/>
          <cell r="BH644"/>
          <cell r="BI644"/>
        </row>
        <row r="645">
          <cell r="E645" t="str">
            <v>X25010310103</v>
          </cell>
          <cell r="F645" t="str">
            <v>RODOLFO BEDIONES</v>
          </cell>
          <cell r="G645" t="str">
            <v>KAIMITO, MOLAVE PARK VILL, PARANAQUE</v>
          </cell>
          <cell r="H645" t="str">
            <v>PARAÑAQUE CITY</v>
          </cell>
          <cell r="I645" t="str">
            <v>PARAÑAQUE</v>
          </cell>
          <cell r="J645"/>
          <cell r="K645"/>
          <cell r="L645" t="str">
            <v>VJC</v>
          </cell>
          <cell r="M645" t="str">
            <v>FCOMP</v>
          </cell>
          <cell r="N645" t="str">
            <v>Jenneth Madrid</v>
          </cell>
          <cell r="O645">
            <v>1.73</v>
          </cell>
          <cell r="P645">
            <v>3.47</v>
          </cell>
          <cell r="Q645">
            <v>25</v>
          </cell>
          <cell r="R645" t="str">
            <v>MODIFICATION</v>
          </cell>
          <cell r="S645">
            <v>18255.36</v>
          </cell>
          <cell r="T645">
            <v>2981.52</v>
          </cell>
          <cell r="U645"/>
          <cell r="V645">
            <v>0</v>
          </cell>
          <cell r="W645">
            <v>45792.640277777777</v>
          </cell>
          <cell r="X645">
            <v>45798.564583333333</v>
          </cell>
          <cell r="Y645">
            <v>45798.552777777775</v>
          </cell>
          <cell r="Z645">
            <v>45805</v>
          </cell>
          <cell r="AA645">
            <v>45805.35</v>
          </cell>
          <cell r="AB645"/>
          <cell r="AC645">
            <v>12.709722222221899</v>
          </cell>
          <cell r="AD645">
            <v>6.7854166666656965</v>
          </cell>
          <cell r="AE645">
            <v>-45805.35</v>
          </cell>
          <cell r="AF645">
            <v>45811.414471326163</v>
          </cell>
          <cell r="AG645">
            <v>45820.220922939065</v>
          </cell>
          <cell r="AH645">
            <v>45842.640277777777</v>
          </cell>
          <cell r="AI645">
            <v>0.43777932098764316</v>
          </cell>
          <cell r="AJ645">
            <v>-763.42250000000001</v>
          </cell>
          <cell r="AK645">
            <v>20</v>
          </cell>
          <cell r="AL645">
            <v>36</v>
          </cell>
          <cell r="AM645">
            <v>21.774193548387096</v>
          </cell>
          <cell r="AN645">
            <v>27.58064516129032</v>
          </cell>
          <cell r="AO645">
            <v>18.774193548387096</v>
          </cell>
          <cell r="AP645">
            <v>60</v>
          </cell>
          <cell r="AQ645">
            <v>57</v>
          </cell>
          <cell r="AR645">
            <v>52</v>
          </cell>
          <cell r="AS645">
            <v>45865.35</v>
          </cell>
          <cell r="AT645">
            <v>78.650000000001455</v>
          </cell>
          <cell r="AU645"/>
          <cell r="AV645"/>
          <cell r="AW645"/>
          <cell r="AX645"/>
          <cell r="AY645"/>
          <cell r="AZ645"/>
          <cell r="BA645"/>
          <cell r="BB645"/>
          <cell r="BC645" t="str">
            <v>FOR AUDIT</v>
          </cell>
          <cell r="BD645"/>
          <cell r="BE645">
            <v>45820.35</v>
          </cell>
          <cell r="BF645">
            <v>35.650000000001455</v>
          </cell>
          <cell r="BG645">
            <v>45805</v>
          </cell>
          <cell r="BH645">
            <v>45856</v>
          </cell>
          <cell r="BI645"/>
        </row>
        <row r="646">
          <cell r="E646" t="str">
            <v>X25041329943</v>
          </cell>
          <cell r="F646" t="str">
            <v>HARD DISCOUNT PHILIPPINES, INC.</v>
          </cell>
          <cell r="G646" t="str">
            <v>BENEDICTINE, STA. ANA SUBD, PARANAQUE</v>
          </cell>
          <cell r="H646" t="str">
            <v>PARAÑAQUE CITY</v>
          </cell>
          <cell r="I646" t="str">
            <v>PARAÑAQUE</v>
          </cell>
          <cell r="J646"/>
          <cell r="K646"/>
          <cell r="L646" t="str">
            <v>POWERHOUSE</v>
          </cell>
          <cell r="M646" t="str">
            <v>FCOMP</v>
          </cell>
          <cell r="N646" t="str">
            <v>Isan Carlo Lazaro</v>
          </cell>
          <cell r="O646">
            <v>17.78</v>
          </cell>
          <cell r="P646">
            <v>32.94</v>
          </cell>
          <cell r="Q646">
            <v>19</v>
          </cell>
          <cell r="R646" t="str">
            <v>NEW</v>
          </cell>
          <cell r="S646">
            <v>201891.36</v>
          </cell>
          <cell r="T646">
            <v>28303</v>
          </cell>
          <cell r="U646"/>
          <cell r="V646">
            <v>0</v>
          </cell>
          <cell r="W646">
            <v>45793.526388888888</v>
          </cell>
          <cell r="X646">
            <v>45800.572916666664</v>
          </cell>
          <cell r="Y646">
            <v>45803</v>
          </cell>
          <cell r="Z646"/>
          <cell r="AA646">
            <v>45866</v>
          </cell>
          <cell r="AB646"/>
          <cell r="AC646">
            <v>72.473611111112405</v>
          </cell>
          <cell r="AD646">
            <v>65.427083333335759</v>
          </cell>
          <cell r="AE646">
            <v>-45866</v>
          </cell>
          <cell r="AF646">
            <v>45812.300582437274</v>
          </cell>
          <cell r="AG646">
            <v>45821.107034050176</v>
          </cell>
          <cell r="AH646">
            <v>45843.526388888888</v>
          </cell>
          <cell r="AI646">
            <v>2.4963132716049827</v>
          </cell>
          <cell r="AJ646">
            <v>-764.43333333333328</v>
          </cell>
          <cell r="AK646">
            <v>20</v>
          </cell>
          <cell r="AL646">
            <v>36</v>
          </cell>
          <cell r="AM646">
            <v>21.774193548387096</v>
          </cell>
          <cell r="AN646">
            <v>27.58064516129032</v>
          </cell>
          <cell r="AO646">
            <v>18.774193548387096</v>
          </cell>
          <cell r="AP646">
            <v>60</v>
          </cell>
          <cell r="AQ646">
            <v>57</v>
          </cell>
          <cell r="AR646">
            <v>52</v>
          </cell>
          <cell r="AS646">
            <v>45926</v>
          </cell>
          <cell r="AT646">
            <v>18</v>
          </cell>
          <cell r="AU646" t="str">
            <v>With scheduled PAI</v>
          </cell>
          <cell r="AV646" t="str">
            <v>Y</v>
          </cell>
          <cell r="AW646" t="str">
            <v>Y</v>
          </cell>
          <cell r="AX646"/>
          <cell r="AY646"/>
          <cell r="AZ646">
            <v>45840</v>
          </cell>
          <cell r="BA646">
            <v>7</v>
          </cell>
          <cell r="BB646">
            <v>45847</v>
          </cell>
          <cell r="BC646" t="str">
            <v>NO COC</v>
          </cell>
          <cell r="BD646"/>
          <cell r="BE646">
            <v>45881</v>
          </cell>
          <cell r="BF646" t="e">
            <v>#VALUE!</v>
          </cell>
          <cell r="BG646"/>
          <cell r="BH646"/>
          <cell r="BI646"/>
        </row>
        <row r="647">
          <cell r="E647" t="str">
            <v>X24124789165</v>
          </cell>
          <cell r="F647" t="str">
            <v>GERALD LUEGO CHUA</v>
          </cell>
          <cell r="G647" t="str">
            <v>AGUIRRE, BF HOMES, PARANAQUE</v>
          </cell>
          <cell r="H647" t="str">
            <v>PARAÑAQUE CITY</v>
          </cell>
          <cell r="I647" t="str">
            <v>PARAÑAQUE</v>
          </cell>
          <cell r="J647"/>
          <cell r="K647"/>
          <cell r="L647" t="str">
            <v>POWERHOUSE</v>
          </cell>
          <cell r="M647" t="str">
            <v>FCOMP</v>
          </cell>
          <cell r="N647" t="str">
            <v>Isan Carlo Lazaro</v>
          </cell>
          <cell r="O647">
            <v>1.73</v>
          </cell>
          <cell r="P647">
            <v>3.52</v>
          </cell>
          <cell r="Q647">
            <v>23</v>
          </cell>
          <cell r="R647" t="str">
            <v>NEW</v>
          </cell>
          <cell r="S647">
            <v>17775.259999999998</v>
          </cell>
          <cell r="T647">
            <v>3024.46</v>
          </cell>
          <cell r="U647"/>
          <cell r="V647">
            <v>0</v>
          </cell>
          <cell r="W647">
            <v>45793.526388888888</v>
          </cell>
          <cell r="X647">
            <v>45800.574305555558</v>
          </cell>
          <cell r="Y647">
            <v>45805</v>
          </cell>
          <cell r="Z647"/>
          <cell r="AA647">
            <v>45870.306250000001</v>
          </cell>
          <cell r="AB647"/>
          <cell r="AC647">
            <v>76.77986111111386</v>
          </cell>
          <cell r="AD647">
            <v>69.731944444443798</v>
          </cell>
          <cell r="AE647">
            <v>-45870.306250000001</v>
          </cell>
          <cell r="AF647">
            <v>45812.300582437274</v>
          </cell>
          <cell r="AG647">
            <v>45821.107034050176</v>
          </cell>
          <cell r="AH647">
            <v>45843.526388888888</v>
          </cell>
          <cell r="AI647">
            <v>2.6446396604939215</v>
          </cell>
          <cell r="AJ647">
            <v>-764.50510416666668</v>
          </cell>
          <cell r="AK647">
            <v>20</v>
          </cell>
          <cell r="AL647">
            <v>36</v>
          </cell>
          <cell r="AM647">
            <v>21.774193548387096</v>
          </cell>
          <cell r="AN647">
            <v>27.58064516129032</v>
          </cell>
          <cell r="AO647">
            <v>18.774193548387096</v>
          </cell>
          <cell r="AP647">
            <v>60</v>
          </cell>
          <cell r="AQ647">
            <v>57</v>
          </cell>
          <cell r="AR647">
            <v>52</v>
          </cell>
          <cell r="AS647">
            <v>45930.306250000001</v>
          </cell>
          <cell r="AT647">
            <v>13.693749999998545</v>
          </cell>
          <cell r="AU647"/>
          <cell r="AV647"/>
          <cell r="AW647"/>
          <cell r="AX647"/>
          <cell r="AY647"/>
          <cell r="AZ647"/>
          <cell r="BA647"/>
          <cell r="BB647"/>
          <cell r="BC647" t="str">
            <v>NO COC</v>
          </cell>
          <cell r="BD647"/>
          <cell r="BE647">
            <v>45885.306250000001</v>
          </cell>
          <cell r="BF647" t="e">
            <v>#VALUE!</v>
          </cell>
          <cell r="BG647"/>
          <cell r="BH647"/>
          <cell r="BI647"/>
        </row>
        <row r="648">
          <cell r="E648" t="str">
            <v>X25030908480</v>
          </cell>
          <cell r="F648" t="str">
            <v>1DYNAMIX AUTOMOTIVE INC.</v>
          </cell>
          <cell r="G648" t="str">
            <v>DR. A SANTOS, SAN DIONISIO, PARANAQUE</v>
          </cell>
          <cell r="H648" t="str">
            <v>PARAÑAQUE CITY</v>
          </cell>
          <cell r="I648" t="str">
            <v>PARAÑAQUE</v>
          </cell>
          <cell r="J648"/>
          <cell r="K648"/>
          <cell r="L648" t="str">
            <v>ECOM</v>
          </cell>
          <cell r="M648" t="str">
            <v>FCOMP</v>
          </cell>
          <cell r="N648" t="str">
            <v>Ronilo Gange Jr.</v>
          </cell>
          <cell r="O648">
            <v>9.8533000000000008</v>
          </cell>
          <cell r="P648">
            <v>12.22</v>
          </cell>
          <cell r="Q648">
            <v>17.600000000000001</v>
          </cell>
          <cell r="R648" t="str">
            <v>NEW</v>
          </cell>
          <cell r="S648">
            <v>141627.94</v>
          </cell>
          <cell r="T648">
            <v>10502.630000000001</v>
          </cell>
          <cell r="U648"/>
          <cell r="V648">
            <v>0</v>
          </cell>
          <cell r="W648">
            <v>45793.527777777781</v>
          </cell>
          <cell r="X648">
            <v>45800.572222222225</v>
          </cell>
          <cell r="Y648">
            <v>45803</v>
          </cell>
          <cell r="Z648"/>
          <cell r="AA648">
            <v>45878.532638888886</v>
          </cell>
          <cell r="AB648"/>
          <cell r="AC648">
            <v>85.004861111105129</v>
          </cell>
          <cell r="AD648">
            <v>77.960416666661331</v>
          </cell>
          <cell r="AE648">
            <v>-45878.532638888886</v>
          </cell>
          <cell r="AF648">
            <v>45812.301971326167</v>
          </cell>
          <cell r="AG648">
            <v>45821.108422939069</v>
          </cell>
          <cell r="AH648">
            <v>45843.527777777781</v>
          </cell>
          <cell r="AI648">
            <v>2.9279452160491761</v>
          </cell>
          <cell r="AJ648">
            <v>-764.64221064814808</v>
          </cell>
          <cell r="AK648">
            <v>20</v>
          </cell>
          <cell r="AL648">
            <v>36</v>
          </cell>
          <cell r="AM648">
            <v>21.774193548387096</v>
          </cell>
          <cell r="AN648">
            <v>27.58064516129032</v>
          </cell>
          <cell r="AO648">
            <v>18.774193548387096</v>
          </cell>
          <cell r="AP648">
            <v>60</v>
          </cell>
          <cell r="AQ648">
            <v>57</v>
          </cell>
          <cell r="AR648">
            <v>52</v>
          </cell>
          <cell r="AS648">
            <v>45938.532638888886</v>
          </cell>
          <cell r="AT648">
            <v>5.4673611111138598</v>
          </cell>
          <cell r="AU648"/>
          <cell r="AV648"/>
          <cell r="AW648"/>
          <cell r="AX648"/>
          <cell r="AY648"/>
          <cell r="AZ648"/>
          <cell r="BA648"/>
          <cell r="BB648"/>
          <cell r="BC648" t="str">
            <v>NO COC</v>
          </cell>
          <cell r="BD648"/>
          <cell r="BE648">
            <v>45893.532638888886</v>
          </cell>
          <cell r="BF648" t="e">
            <v>#VALUE!</v>
          </cell>
          <cell r="BG648"/>
          <cell r="BH648"/>
          <cell r="BI648"/>
        </row>
        <row r="649">
          <cell r="E649" t="str">
            <v>X25020590279</v>
          </cell>
          <cell r="F649" t="str">
            <v>CHRISTOPHER JOHN YU SAM CHUA</v>
          </cell>
          <cell r="G649" t="str">
            <v>PINE, PILAR VILL, LAS PINAS CITY</v>
          </cell>
          <cell r="H649" t="str">
            <v>LAS PIÑAS CITY</v>
          </cell>
          <cell r="I649" t="str">
            <v>PARAÑAQUE</v>
          </cell>
          <cell r="J649"/>
          <cell r="K649"/>
          <cell r="L649" t="str">
            <v>ECOM</v>
          </cell>
          <cell r="M649" t="str">
            <v>SCHED</v>
          </cell>
          <cell r="N649" t="str">
            <v>Ronilo Gange Jr.</v>
          </cell>
          <cell r="O649">
            <v>35.569500000000005</v>
          </cell>
          <cell r="P649">
            <v>126.81</v>
          </cell>
          <cell r="Q649">
            <v>74</v>
          </cell>
          <cell r="R649" t="str">
            <v>NEW</v>
          </cell>
          <cell r="S649">
            <v>353963.62</v>
          </cell>
          <cell r="T649">
            <v>41695.819999999992</v>
          </cell>
          <cell r="U649"/>
          <cell r="V649">
            <v>0</v>
          </cell>
          <cell r="W649">
            <v>45793.64166666667</v>
          </cell>
          <cell r="X649">
            <v>45800.572222222225</v>
          </cell>
          <cell r="Y649">
            <v>45811</v>
          </cell>
          <cell r="Z649"/>
          <cell r="AA649"/>
          <cell r="AB649"/>
          <cell r="AC649">
            <v>-45793.64166666667</v>
          </cell>
          <cell r="AD649">
            <v>-45800.572222222225</v>
          </cell>
          <cell r="AE649">
            <v>0</v>
          </cell>
          <cell r="AF649">
            <v>45813.986737089203</v>
          </cell>
          <cell r="AG649">
            <v>45823.212089201879</v>
          </cell>
          <cell r="AH649">
            <v>45843.64166666667</v>
          </cell>
          <cell r="AI649">
            <v>-1471.1984426847662</v>
          </cell>
          <cell r="AJ649">
            <v>0</v>
          </cell>
          <cell r="AK649">
            <v>26</v>
          </cell>
          <cell r="AL649">
            <v>34</v>
          </cell>
          <cell r="AM649">
            <v>23.345070422535212</v>
          </cell>
          <cell r="AN649">
            <v>29.570422535211268</v>
          </cell>
          <cell r="AO649">
            <v>20.345070422535212</v>
          </cell>
          <cell r="AP649">
            <v>60</v>
          </cell>
          <cell r="AQ649">
            <v>57</v>
          </cell>
          <cell r="AR649">
            <v>52</v>
          </cell>
          <cell r="AS649">
            <v>60</v>
          </cell>
          <cell r="AT649">
            <v>45884</v>
          </cell>
          <cell r="AU649"/>
          <cell r="AV649"/>
          <cell r="AW649"/>
          <cell r="AX649"/>
          <cell r="AY649"/>
          <cell r="AZ649"/>
          <cell r="BA649"/>
          <cell r="BB649"/>
          <cell r="BC649"/>
          <cell r="BD649"/>
          <cell r="BE649">
            <v>15</v>
          </cell>
          <cell r="BF649">
            <v>0</v>
          </cell>
          <cell r="BG649"/>
          <cell r="BH649"/>
          <cell r="BI649"/>
        </row>
        <row r="650">
          <cell r="E650" t="str">
            <v>X24072979788</v>
          </cell>
          <cell r="F650" t="str">
            <v xml:space="preserve"> JESSICA INTAL COSTUNA</v>
          </cell>
          <cell r="G650" t="str">
            <v>C. ARELLANO, KATARUNGAN VILLAGE, MUNTINLUPA</v>
          </cell>
          <cell r="H650" t="str">
            <v>PARAÑAQUE CITY</v>
          </cell>
          <cell r="I650" t="str">
            <v>PARAÑAQUE</v>
          </cell>
          <cell r="J650"/>
          <cell r="K650"/>
          <cell r="L650" t="str">
            <v>CHALLENGER</v>
          </cell>
          <cell r="M650" t="str">
            <v>FCOMP</v>
          </cell>
          <cell r="N650" t="str">
            <v>Isan Carlo Lazaro</v>
          </cell>
          <cell r="O650">
            <v>15.922799999999999</v>
          </cell>
          <cell r="P650">
            <v>54.17</v>
          </cell>
          <cell r="Q650">
            <v>85</v>
          </cell>
          <cell r="R650" t="str">
            <v>MODIFICATION</v>
          </cell>
          <cell r="S650">
            <v>393654.99</v>
          </cell>
          <cell r="T650">
            <v>46142.560000000012</v>
          </cell>
          <cell r="U650"/>
          <cell r="V650">
            <v>0</v>
          </cell>
          <cell r="W650">
            <v>45796.593055555553</v>
          </cell>
          <cell r="X650">
            <v>45803.355555555558</v>
          </cell>
          <cell r="Y650">
            <v>45804</v>
          </cell>
          <cell r="Z650"/>
          <cell r="AA650">
            <v>45817</v>
          </cell>
          <cell r="AB650"/>
          <cell r="AC650">
            <v>20.406944444446708</v>
          </cell>
          <cell r="AD650">
            <v>13.644444444442343</v>
          </cell>
          <cell r="AE650">
            <v>-45817</v>
          </cell>
          <cell r="AF650">
            <v>45815.893435783692</v>
          </cell>
          <cell r="AG650">
            <v>45824.840203844527</v>
          </cell>
          <cell r="AH650">
            <v>45846.593055555553</v>
          </cell>
          <cell r="AI650">
            <v>0.6863205100881693</v>
          </cell>
          <cell r="AJ650">
            <v>-763.61666666666667</v>
          </cell>
          <cell r="AK650">
            <v>23</v>
          </cell>
          <cell r="AL650">
            <v>34</v>
          </cell>
          <cell r="AM650">
            <v>22.300380228136884</v>
          </cell>
          <cell r="AN650">
            <v>28.247148288973385</v>
          </cell>
          <cell r="AO650">
            <v>19.300380228136884</v>
          </cell>
          <cell r="AP650">
            <v>60</v>
          </cell>
          <cell r="AQ650">
            <v>57</v>
          </cell>
          <cell r="AR650">
            <v>52</v>
          </cell>
          <cell r="AS650">
            <v>45877</v>
          </cell>
          <cell r="AT650">
            <v>67</v>
          </cell>
          <cell r="AU650"/>
          <cell r="AV650"/>
          <cell r="AW650"/>
          <cell r="AX650"/>
          <cell r="AY650"/>
          <cell r="AZ650"/>
          <cell r="BA650"/>
          <cell r="BB650"/>
          <cell r="BC650" t="str">
            <v>NO COC</v>
          </cell>
          <cell r="BD650"/>
          <cell r="BE650">
            <v>45832</v>
          </cell>
          <cell r="BF650" t="e">
            <v>#VALUE!</v>
          </cell>
          <cell r="BG650"/>
          <cell r="BH650"/>
          <cell r="BI650"/>
        </row>
        <row r="651">
          <cell r="E651" t="str">
            <v>X25030793729</v>
          </cell>
          <cell r="F651" t="str">
            <v>EXTRA-ORDINARY PROPERTY HOLDINGS, INC.</v>
          </cell>
          <cell r="G651" t="str">
            <v>PHASE 1 ACCESS ROAD, AMVEL COMMERCIAL COMPLEX, PARANAQUE</v>
          </cell>
          <cell r="H651" t="str">
            <v>PARAÑAQUE CITY</v>
          </cell>
          <cell r="I651" t="str">
            <v>PARAÑAQUE</v>
          </cell>
          <cell r="J651"/>
          <cell r="K651"/>
          <cell r="L651" t="str">
            <v>POWERHOUSE</v>
          </cell>
          <cell r="M651" t="str">
            <v>SCHED</v>
          </cell>
          <cell r="N651" t="str">
            <v>Isan Carlo Lazaro</v>
          </cell>
          <cell r="O651">
            <v>155.39339999999999</v>
          </cell>
          <cell r="P651">
            <v>333.21</v>
          </cell>
          <cell r="Q651">
            <v>1957</v>
          </cell>
          <cell r="R651" t="str">
            <v>NEW</v>
          </cell>
          <cell r="S651">
            <v>688937.77</v>
          </cell>
          <cell r="T651">
            <v>197264.94000000006</v>
          </cell>
          <cell r="U651"/>
          <cell r="V651">
            <v>0</v>
          </cell>
          <cell r="W651">
            <v>45797.634722222225</v>
          </cell>
          <cell r="X651">
            <v>45804.570138888892</v>
          </cell>
          <cell r="Y651">
            <v>45805</v>
          </cell>
          <cell r="Z651"/>
          <cell r="AA651"/>
          <cell r="AB651"/>
          <cell r="AC651">
            <v>-45797.634722222225</v>
          </cell>
          <cell r="AD651">
            <v>-45804.570138888892</v>
          </cell>
          <cell r="AE651">
            <v>0</v>
          </cell>
          <cell r="AF651">
            <v>45811.301388888889</v>
          </cell>
          <cell r="AG651">
            <v>45818.745833333334</v>
          </cell>
          <cell r="AH651">
            <v>45847.634722222225</v>
          </cell>
          <cell r="AI651">
            <v>-2060.8935624999999</v>
          </cell>
          <cell r="AJ651">
            <v>0</v>
          </cell>
          <cell r="AK651">
            <v>30</v>
          </cell>
          <cell r="AL651">
            <v>20</v>
          </cell>
          <cell r="AM651">
            <v>16.666666666666668</v>
          </cell>
          <cell r="AN651">
            <v>21.111111111111111</v>
          </cell>
          <cell r="AO651">
            <v>13.666666666666668</v>
          </cell>
          <cell r="AP651">
            <v>60</v>
          </cell>
          <cell r="AQ651">
            <v>57</v>
          </cell>
          <cell r="AR651">
            <v>52</v>
          </cell>
          <cell r="AS651">
            <v>60</v>
          </cell>
          <cell r="AT651">
            <v>45884</v>
          </cell>
          <cell r="AU651" t="str">
            <v>Materials unavailability</v>
          </cell>
          <cell r="AV651" t="str">
            <v>Y</v>
          </cell>
          <cell r="AW651" t="str">
            <v>Y</v>
          </cell>
          <cell r="AX651"/>
          <cell r="AY651"/>
          <cell r="AZ651">
            <v>45832</v>
          </cell>
          <cell r="BA651">
            <v>34</v>
          </cell>
          <cell r="BB651">
            <v>45866</v>
          </cell>
          <cell r="BC651"/>
          <cell r="BD651"/>
          <cell r="BE651">
            <v>15</v>
          </cell>
          <cell r="BF651">
            <v>0</v>
          </cell>
          <cell r="BG651"/>
          <cell r="BH651"/>
          <cell r="BI651"/>
        </row>
        <row r="652">
          <cell r="E652" t="str">
            <v>X25041239297</v>
          </cell>
          <cell r="F652" t="str">
            <v>BARRY NEIL NOGOY TOBIAS</v>
          </cell>
          <cell r="G652" t="str">
            <v>ZODIAC, VERAVILLE HOMES 1, LAS PINAS CITY</v>
          </cell>
          <cell r="H652" t="str">
            <v>LAS PIÑAS CITY</v>
          </cell>
          <cell r="I652" t="str">
            <v>PARAÑAQUE</v>
          </cell>
          <cell r="J652"/>
          <cell r="K652"/>
          <cell r="L652" t="str">
            <v>CHALLENGER</v>
          </cell>
          <cell r="M652" t="str">
            <v>FCOMP</v>
          </cell>
          <cell r="N652" t="str">
            <v>Isan Carlo Lazaro</v>
          </cell>
          <cell r="O652">
            <v>117.52</v>
          </cell>
          <cell r="P652">
            <v>313.60000000000002</v>
          </cell>
          <cell r="Q652">
            <v>90</v>
          </cell>
          <cell r="R652" t="str">
            <v>NEW</v>
          </cell>
          <cell r="S652">
            <v>558952.86</v>
          </cell>
          <cell r="T652"/>
          <cell r="U652"/>
          <cell r="V652" t="e">
            <v>#DIV/0!</v>
          </cell>
          <cell r="W652">
            <v>45798.628472222219</v>
          </cell>
          <cell r="X652">
            <v>45804.567361111112</v>
          </cell>
          <cell r="Y652">
            <v>45805</v>
          </cell>
          <cell r="Z652"/>
          <cell r="AA652">
            <v>45856</v>
          </cell>
          <cell r="AB652"/>
          <cell r="AC652">
            <v>57.371527777781012</v>
          </cell>
          <cell r="AD652">
            <v>51.432638888887595</v>
          </cell>
          <cell r="AE652">
            <v>-45856</v>
          </cell>
          <cell r="AF652">
            <v>45820.147702991453</v>
          </cell>
          <cell r="AG652">
            <v>45829.686164529914</v>
          </cell>
          <cell r="AH652">
            <v>45848.628472222219</v>
          </cell>
          <cell r="AI652">
            <v>1.7548937908497722</v>
          </cell>
          <cell r="AJ652">
            <v>-764.26666666666665</v>
          </cell>
          <cell r="AK652">
            <v>30</v>
          </cell>
          <cell r="AL652">
            <v>34</v>
          </cell>
          <cell r="AM652">
            <v>24.51923076923077</v>
          </cell>
          <cell r="AN652">
            <v>31.057692307692307</v>
          </cell>
          <cell r="AO652">
            <v>21.51923076923077</v>
          </cell>
          <cell r="AP652">
            <v>60</v>
          </cell>
          <cell r="AQ652">
            <v>57</v>
          </cell>
          <cell r="AR652">
            <v>52</v>
          </cell>
          <cell r="AS652">
            <v>45916</v>
          </cell>
          <cell r="AT652">
            <v>28</v>
          </cell>
          <cell r="AU652" t="str">
            <v>Materials unavailability</v>
          </cell>
          <cell r="AV652" t="str">
            <v>Y</v>
          </cell>
          <cell r="AW652" t="str">
            <v>Y</v>
          </cell>
          <cell r="AX652"/>
          <cell r="AY652"/>
          <cell r="AZ652">
            <v>45832</v>
          </cell>
          <cell r="BA652">
            <v>34</v>
          </cell>
          <cell r="BB652">
            <v>45866</v>
          </cell>
          <cell r="BC652" t="str">
            <v>NO COC</v>
          </cell>
          <cell r="BD652"/>
          <cell r="BE652">
            <v>45871</v>
          </cell>
          <cell r="BF652" t="e">
            <v>#VALUE!</v>
          </cell>
          <cell r="BG652"/>
          <cell r="BH652"/>
          <cell r="BI652"/>
        </row>
        <row r="653">
          <cell r="E653" t="str">
            <v>X25030845883</v>
          </cell>
          <cell r="F653" t="str">
            <v>OCEANWIDE MARITIME SERVICES CORP.</v>
          </cell>
          <cell r="G653" t="str">
            <v>ALIMA II, ALIMA II, BACOOR</v>
          </cell>
          <cell r="H653" t="str">
            <v>BACOOR CITY</v>
          </cell>
          <cell r="I653" t="str">
            <v>DASMA</v>
          </cell>
          <cell r="J653"/>
          <cell r="K653"/>
          <cell r="L653" t="str">
            <v>AVECO</v>
          </cell>
          <cell r="M653" t="str">
            <v>FCOMP</v>
          </cell>
          <cell r="N653" t="str">
            <v>Ronilo Gange Jr.</v>
          </cell>
          <cell r="O653">
            <v>86.02470000000001</v>
          </cell>
          <cell r="P653">
            <v>191.16</v>
          </cell>
          <cell r="Q653">
            <v>202</v>
          </cell>
          <cell r="R653" t="str">
            <v>NEW</v>
          </cell>
          <cell r="S653">
            <v>1038571.54</v>
          </cell>
          <cell r="T653">
            <v>153742.70000000007</v>
          </cell>
          <cell r="U653"/>
          <cell r="V653">
            <v>0</v>
          </cell>
          <cell r="W653">
            <v>45798.642361111109</v>
          </cell>
          <cell r="X653">
            <v>45804.568055555559</v>
          </cell>
          <cell r="Y653">
            <v>45807</v>
          </cell>
          <cell r="Z653"/>
          <cell r="AA653">
            <v>45852</v>
          </cell>
          <cell r="AB653"/>
          <cell r="AC653">
            <v>53.357638888890506</v>
          </cell>
          <cell r="AD653">
            <v>47.431944444440887</v>
          </cell>
          <cell r="AE653">
            <v>-45852</v>
          </cell>
          <cell r="AF653">
            <v>45817.149714052284</v>
          </cell>
          <cell r="AG653">
            <v>45825.885008169935</v>
          </cell>
          <cell r="AH653">
            <v>45848.642361111109</v>
          </cell>
          <cell r="AI653">
            <v>1.8606766381766944</v>
          </cell>
          <cell r="AJ653">
            <v>-764.2</v>
          </cell>
          <cell r="AK653">
            <v>26</v>
          </cell>
          <cell r="AL653">
            <v>30</v>
          </cell>
          <cell r="AM653">
            <v>21.507352941176471</v>
          </cell>
          <cell r="AN653">
            <v>27.242647058823529</v>
          </cell>
          <cell r="AO653">
            <v>18.507352941176471</v>
          </cell>
          <cell r="AP653">
            <v>60</v>
          </cell>
          <cell r="AQ653">
            <v>57</v>
          </cell>
          <cell r="AR653">
            <v>52</v>
          </cell>
          <cell r="AS653">
            <v>45912</v>
          </cell>
          <cell r="AT653">
            <v>32</v>
          </cell>
          <cell r="AU653" t="str">
            <v>Materials unavailability</v>
          </cell>
          <cell r="AV653" t="str">
            <v>Y</v>
          </cell>
          <cell r="AW653" t="str">
            <v>Y</v>
          </cell>
          <cell r="AX653"/>
          <cell r="AY653"/>
          <cell r="AZ653">
            <v>45832</v>
          </cell>
          <cell r="BA653">
            <v>34</v>
          </cell>
          <cell r="BB653">
            <v>45866</v>
          </cell>
          <cell r="BC653" t="str">
            <v>NO COC</v>
          </cell>
          <cell r="BD653"/>
          <cell r="BE653">
            <v>45867</v>
          </cell>
          <cell r="BF653" t="e">
            <v>#VALUE!</v>
          </cell>
          <cell r="BG653"/>
          <cell r="BH653"/>
          <cell r="BI653"/>
        </row>
        <row r="654">
          <cell r="E654" t="str">
            <v>X24103990265</v>
          </cell>
          <cell r="F654" t="str">
            <v>PRIME FEATHERS CORPORATION</v>
          </cell>
          <cell r="G654" t="str">
            <v>APITONG, CAMELLA SPV CENTRAL PH 2, BACOOR</v>
          </cell>
          <cell r="H654" t="str">
            <v>BACOOR CITY</v>
          </cell>
          <cell r="I654" t="str">
            <v>DASMA</v>
          </cell>
          <cell r="J654"/>
          <cell r="K654"/>
          <cell r="L654" t="str">
            <v>AVECO</v>
          </cell>
          <cell r="M654" t="str">
            <v>SCHED</v>
          </cell>
          <cell r="N654" t="str">
            <v>Ronilo Gange Jr.</v>
          </cell>
          <cell r="O654">
            <v>164.20159999999998</v>
          </cell>
          <cell r="P654">
            <v>435.67</v>
          </cell>
          <cell r="Q654">
            <v>68</v>
          </cell>
          <cell r="R654" t="str">
            <v>NEW</v>
          </cell>
          <cell r="S654">
            <v>881351.64</v>
          </cell>
          <cell r="T654">
            <v>171342.14</v>
          </cell>
          <cell r="U654"/>
          <cell r="V654">
            <v>0</v>
          </cell>
          <cell r="W654">
            <v>45799.415972222225</v>
          </cell>
          <cell r="X654">
            <v>45804.570833333331</v>
          </cell>
          <cell r="Y654">
            <v>45813</v>
          </cell>
          <cell r="Z654"/>
          <cell r="AA654"/>
          <cell r="AB654"/>
          <cell r="AC654">
            <v>-45799.415972222225</v>
          </cell>
          <cell r="AD654">
            <v>-45804.570833333331</v>
          </cell>
          <cell r="AE654">
            <v>0</v>
          </cell>
          <cell r="AF654">
            <v>45821.446647068849</v>
          </cell>
          <cell r="AG654">
            <v>45831.12149369462</v>
          </cell>
          <cell r="AH654">
            <v>45849.415972222225</v>
          </cell>
          <cell r="AI654">
            <v>-1372.2986771088645</v>
          </cell>
          <cell r="AJ654">
            <v>0</v>
          </cell>
          <cell r="AK654">
            <v>32</v>
          </cell>
          <cell r="AL654">
            <v>34</v>
          </cell>
          <cell r="AM654">
            <v>25.030674846625768</v>
          </cell>
          <cell r="AN654">
            <v>31.70552147239264</v>
          </cell>
          <cell r="AO654">
            <v>22.030674846625768</v>
          </cell>
          <cell r="AP654">
            <v>60</v>
          </cell>
          <cell r="AQ654">
            <v>57</v>
          </cell>
          <cell r="AR654">
            <v>52</v>
          </cell>
          <cell r="AS654">
            <v>60</v>
          </cell>
          <cell r="AT654">
            <v>45884</v>
          </cell>
          <cell r="AU654" t="str">
            <v>Materials unavailability</v>
          </cell>
          <cell r="AV654" t="str">
            <v>Y</v>
          </cell>
          <cell r="AW654" t="str">
            <v>Y</v>
          </cell>
          <cell r="AX654"/>
          <cell r="AY654"/>
          <cell r="AZ654">
            <v>45832</v>
          </cell>
          <cell r="BA654">
            <v>34</v>
          </cell>
          <cell r="BB654">
            <v>45866</v>
          </cell>
          <cell r="BC654"/>
          <cell r="BD654"/>
          <cell r="BE654">
            <v>15</v>
          </cell>
          <cell r="BF654">
            <v>0</v>
          </cell>
          <cell r="BG654"/>
          <cell r="BH654"/>
          <cell r="BI654"/>
        </row>
        <row r="655">
          <cell r="E655" t="str">
            <v>X25030835417</v>
          </cell>
          <cell r="F655" t="str">
            <v>CHERIE ROSE COLINAYO ZHENG</v>
          </cell>
          <cell r="G655" t="str">
            <v>ARMELA CPD-SAVVY 25, ARMELA CPD-SAVVY 25, PARANAQUE</v>
          </cell>
          <cell r="H655" t="str">
            <v>PARAÑAQUE CITY</v>
          </cell>
          <cell r="I655" t="str">
            <v>PARAÑAQUE</v>
          </cell>
          <cell r="J655"/>
          <cell r="K655"/>
          <cell r="L655" t="str">
            <v>ECOM</v>
          </cell>
          <cell r="M655" t="str">
            <v>FCOMP</v>
          </cell>
          <cell r="N655" t="str">
            <v>Ronilo Gange Jr.</v>
          </cell>
          <cell r="O655">
            <v>68.396899999999988</v>
          </cell>
          <cell r="P655">
            <v>118.02</v>
          </cell>
          <cell r="Q655">
            <v>147</v>
          </cell>
          <cell r="R655" t="str">
            <v>NEW</v>
          </cell>
          <cell r="S655">
            <v>774671.35999999999</v>
          </cell>
          <cell r="T655">
            <v>84004.599999999977</v>
          </cell>
          <cell r="U655"/>
          <cell r="V655">
            <v>0</v>
          </cell>
          <cell r="W655">
            <v>45799.593055555553</v>
          </cell>
          <cell r="X655">
            <v>45804.568749999999</v>
          </cell>
          <cell r="Y655">
            <v>45805</v>
          </cell>
          <cell r="Z655"/>
          <cell r="AA655">
            <v>45808</v>
          </cell>
          <cell r="AB655"/>
          <cell r="AC655">
            <v>8.4069444444467081</v>
          </cell>
          <cell r="AD655">
            <v>3.4312500000014552</v>
          </cell>
          <cell r="AE655">
            <v>-45808</v>
          </cell>
          <cell r="AF655">
            <v>45819.039098721019</v>
          </cell>
          <cell r="AG655">
            <v>45828.02471023181</v>
          </cell>
          <cell r="AH655">
            <v>45849.593055555553</v>
          </cell>
          <cell r="AI655">
            <v>0.28090511485050296</v>
          </cell>
          <cell r="AJ655">
            <v>-763.4666666666667</v>
          </cell>
          <cell r="AK655">
            <v>26</v>
          </cell>
          <cell r="AL655">
            <v>32</v>
          </cell>
          <cell r="AM655">
            <v>22.446043165467625</v>
          </cell>
          <cell r="AN655">
            <v>28.431654676258994</v>
          </cell>
          <cell r="AO655">
            <v>19.446043165467625</v>
          </cell>
          <cell r="AP655">
            <v>60</v>
          </cell>
          <cell r="AQ655">
            <v>57</v>
          </cell>
          <cell r="AR655">
            <v>52</v>
          </cell>
          <cell r="AS655">
            <v>45868</v>
          </cell>
          <cell r="AT655">
            <v>76</v>
          </cell>
          <cell r="AU655"/>
          <cell r="AV655"/>
          <cell r="AW655"/>
          <cell r="AX655"/>
          <cell r="AY655"/>
          <cell r="AZ655"/>
          <cell r="BA655"/>
          <cell r="BB655"/>
          <cell r="BC655" t="str">
            <v>FOR AUDIT</v>
          </cell>
          <cell r="BD655"/>
          <cell r="BE655">
            <v>45823</v>
          </cell>
          <cell r="BF655">
            <v>3</v>
          </cell>
          <cell r="BG655">
            <v>45812</v>
          </cell>
          <cell r="BH655">
            <v>45826</v>
          </cell>
          <cell r="BI655"/>
        </row>
        <row r="656">
          <cell r="E656" t="str">
            <v>X25041327101</v>
          </cell>
          <cell r="F656" t="str">
            <v>ERLINDA CRUZ RABE</v>
          </cell>
          <cell r="G656" t="str">
            <v>WEST SERVICE, MARCELO GREEN VILL, PARANAQUE</v>
          </cell>
          <cell r="H656" t="str">
            <v>PARAÑAQUE CITY</v>
          </cell>
          <cell r="I656" t="str">
            <v>PARAÑAQUE</v>
          </cell>
          <cell r="J656"/>
          <cell r="K656"/>
          <cell r="L656" t="str">
            <v>ECOM</v>
          </cell>
          <cell r="M656" t="str">
            <v>FCOMP</v>
          </cell>
          <cell r="N656" t="str">
            <v>Ronilo Gange Jr.</v>
          </cell>
          <cell r="O656">
            <v>3.92</v>
          </cell>
          <cell r="P656">
            <v>55.14</v>
          </cell>
          <cell r="Q656">
            <v>47</v>
          </cell>
          <cell r="R656" t="str">
            <v>NEW</v>
          </cell>
          <cell r="S656">
            <v>114127.36</v>
          </cell>
          <cell r="T656">
            <v>47377.649999999994</v>
          </cell>
          <cell r="U656"/>
          <cell r="V656">
            <v>0</v>
          </cell>
          <cell r="W656">
            <v>45799.594444444447</v>
          </cell>
          <cell r="X656">
            <v>45804</v>
          </cell>
          <cell r="Y656">
            <v>45806</v>
          </cell>
          <cell r="Z656"/>
          <cell r="AA656">
            <v>45869</v>
          </cell>
          <cell r="AB656"/>
          <cell r="AC656">
            <v>69.405555555553292</v>
          </cell>
          <cell r="AD656">
            <v>65</v>
          </cell>
          <cell r="AE656">
            <v>-45869</v>
          </cell>
          <cell r="AF656">
            <v>45819.679946303186</v>
          </cell>
          <cell r="AG656">
            <v>45828.836080132176</v>
          </cell>
          <cell r="AH656">
            <v>45849.594444444447</v>
          </cell>
          <cell r="AI656">
            <v>2.2548423242081927</v>
          </cell>
          <cell r="AJ656">
            <v>-764.48333333333335</v>
          </cell>
          <cell r="AK656">
            <v>23</v>
          </cell>
          <cell r="AL656">
            <v>36</v>
          </cell>
          <cell r="AM656">
            <v>23.085501858736059</v>
          </cell>
          <cell r="AN656">
            <v>29.241635687732341</v>
          </cell>
          <cell r="AO656">
            <v>20.085501858736059</v>
          </cell>
          <cell r="AP656">
            <v>60</v>
          </cell>
          <cell r="AQ656">
            <v>57</v>
          </cell>
          <cell r="AR656">
            <v>52</v>
          </cell>
          <cell r="AS656">
            <v>45929</v>
          </cell>
          <cell r="AT656">
            <v>15</v>
          </cell>
          <cell r="AU656"/>
          <cell r="AV656"/>
          <cell r="AW656"/>
          <cell r="AX656"/>
          <cell r="AY656"/>
          <cell r="AZ656"/>
          <cell r="BA656"/>
          <cell r="BB656"/>
          <cell r="BC656" t="str">
            <v>NO COC</v>
          </cell>
          <cell r="BD656"/>
          <cell r="BE656">
            <v>45884</v>
          </cell>
          <cell r="BF656" t="e">
            <v>#VALUE!</v>
          </cell>
          <cell r="BG656"/>
          <cell r="BH656"/>
          <cell r="BI656"/>
        </row>
        <row r="657">
          <cell r="E657" t="str">
            <v>R23957713</v>
          </cell>
          <cell r="F657" t="str">
            <v>ASEANA BUSINESS PARK ESTATE ASSOCIATION, INC.,, CBG</v>
          </cell>
          <cell r="G657" t="str">
            <v>KIUKOK, ASEANA BUSINESS PARK, PARANAQUE</v>
          </cell>
          <cell r="H657" t="str">
            <v>PARAÑAQUE CITY</v>
          </cell>
          <cell r="I657" t="str">
            <v>PARAÑAQUE</v>
          </cell>
          <cell r="J657"/>
          <cell r="K657"/>
          <cell r="L657" t="str">
            <v>VJC</v>
          </cell>
          <cell r="M657" t="str">
            <v>FCOMP</v>
          </cell>
          <cell r="N657" t="str">
            <v>Jenneth Madrid</v>
          </cell>
          <cell r="O657">
            <v>156.64700000000002</v>
          </cell>
          <cell r="P657">
            <v>280.92</v>
          </cell>
          <cell r="Q657" t="str">
            <v xml:space="preserve"> -   </v>
          </cell>
          <cell r="R657" t="str">
            <v>RELOC</v>
          </cell>
          <cell r="S657">
            <v>261303.15</v>
          </cell>
          <cell r="T657">
            <v>241379.83999999997</v>
          </cell>
          <cell r="U657"/>
          <cell r="V657">
            <v>0</v>
          </cell>
          <cell r="W657">
            <v>45799.689583333333</v>
          </cell>
          <cell r="X657">
            <v>45804.570138888892</v>
          </cell>
          <cell r="Y657">
            <v>45805</v>
          </cell>
          <cell r="Z657"/>
          <cell r="AA657">
            <v>45851.341666666667</v>
          </cell>
          <cell r="AB657"/>
          <cell r="AC657">
            <v>51.652083333334303</v>
          </cell>
          <cell r="AD657">
            <v>46.771527777775191</v>
          </cell>
          <cell r="AE657">
            <v>-45851.341666666667</v>
          </cell>
          <cell r="AF657">
            <v>45813.095833333333</v>
          </cell>
          <cell r="AG657">
            <v>45820.470833333333</v>
          </cell>
          <cell r="AH657">
            <v>45849.689583333333</v>
          </cell>
          <cell r="AI657">
            <v>2.3612380952381393</v>
          </cell>
          <cell r="AJ657">
            <v>-764.18902777777782</v>
          </cell>
          <cell r="AK657">
            <v>28</v>
          </cell>
          <cell r="AL657">
            <v>20</v>
          </cell>
          <cell r="AM657">
            <v>16.406250000000004</v>
          </cell>
          <cell r="AN657">
            <v>20.781250000000004</v>
          </cell>
          <cell r="AO657">
            <v>13.406250000000004</v>
          </cell>
          <cell r="AP657">
            <v>60</v>
          </cell>
          <cell r="AQ657">
            <v>57</v>
          </cell>
          <cell r="AR657">
            <v>52</v>
          </cell>
          <cell r="AS657">
            <v>45911.341666666667</v>
          </cell>
          <cell r="AT657">
            <v>32.658333333332848</v>
          </cell>
          <cell r="AU657"/>
          <cell r="AV657"/>
          <cell r="AW657"/>
          <cell r="AX657"/>
          <cell r="AY657"/>
          <cell r="AZ657"/>
          <cell r="BA657"/>
          <cell r="BB657"/>
          <cell r="BC657" t="str">
            <v>NO COC</v>
          </cell>
          <cell r="BD657"/>
          <cell r="BE657">
            <v>45866.341666666667</v>
          </cell>
          <cell r="BF657" t="e">
            <v>#VALUE!</v>
          </cell>
          <cell r="BG657"/>
          <cell r="BH657"/>
          <cell r="BI657"/>
        </row>
        <row r="658">
          <cell r="E658" t="str">
            <v>X25041166032</v>
          </cell>
          <cell r="F658" t="str">
            <v>CHARLES GAVINO</v>
          </cell>
          <cell r="G658" t="str">
            <v>DON MANOLO, ALABANG HILLS SUBD PH 3, MUNTINLUPA</v>
          </cell>
          <cell r="H658" t="str">
            <v>MUNTINLUPA CITY</v>
          </cell>
          <cell r="I658" t="str">
            <v>PARAÑAQUE</v>
          </cell>
          <cell r="J658"/>
          <cell r="K658"/>
          <cell r="L658" t="str">
            <v>CHALLENGER</v>
          </cell>
          <cell r="M658" t="str">
            <v>FCOMP</v>
          </cell>
          <cell r="N658" t="str">
            <v>Isan Carlo Lazaro</v>
          </cell>
          <cell r="O658">
            <v>14.8428</v>
          </cell>
          <cell r="P658">
            <v>19.97</v>
          </cell>
          <cell r="Q658">
            <v>108</v>
          </cell>
          <cell r="R658" t="str">
            <v>MODIFICATION</v>
          </cell>
          <cell r="S658">
            <v>240761.59</v>
          </cell>
          <cell r="T658">
            <v>17184.830000000002</v>
          </cell>
          <cell r="U658"/>
          <cell r="V658">
            <v>0</v>
          </cell>
          <cell r="W658">
            <v>45800.614583333336</v>
          </cell>
          <cell r="X658">
            <v>45807.568749999999</v>
          </cell>
          <cell r="Y658">
            <v>45811</v>
          </cell>
          <cell r="Z658"/>
          <cell r="AA658">
            <v>45821</v>
          </cell>
          <cell r="AB658"/>
          <cell r="AC658">
            <v>20.385416666664241</v>
          </cell>
          <cell r="AD658">
            <v>13.431250000001455</v>
          </cell>
          <cell r="AE658">
            <v>-45821</v>
          </cell>
          <cell r="AF658">
            <v>45817.953566384182</v>
          </cell>
          <cell r="AG658">
            <v>45826.377295197744</v>
          </cell>
          <cell r="AH658">
            <v>45850.614583333336</v>
          </cell>
          <cell r="AI658">
            <v>0.75171223958324385</v>
          </cell>
          <cell r="AJ658">
            <v>-763.68333333333328</v>
          </cell>
          <cell r="AK658">
            <v>20</v>
          </cell>
          <cell r="AL658">
            <v>32</v>
          </cell>
          <cell r="AM658">
            <v>20.33898305084746</v>
          </cell>
          <cell r="AN658">
            <v>25.762711864406779</v>
          </cell>
          <cell r="AO658">
            <v>17.33898305084746</v>
          </cell>
          <cell r="AP658">
            <v>60</v>
          </cell>
          <cell r="AQ658">
            <v>57</v>
          </cell>
          <cell r="AR658">
            <v>52</v>
          </cell>
          <cell r="AS658">
            <v>45881</v>
          </cell>
          <cell r="AT658">
            <v>63</v>
          </cell>
          <cell r="AU658"/>
          <cell r="AV658"/>
          <cell r="AW658"/>
          <cell r="AX658"/>
          <cell r="AY658"/>
          <cell r="AZ658"/>
          <cell r="BA658"/>
          <cell r="BB658"/>
          <cell r="BC658" t="str">
            <v>NO COC</v>
          </cell>
          <cell r="BD658"/>
          <cell r="BE658">
            <v>45836</v>
          </cell>
          <cell r="BF658" t="e">
            <v>#VALUE!</v>
          </cell>
          <cell r="BG658"/>
          <cell r="BH658"/>
          <cell r="BI658"/>
        </row>
        <row r="659">
          <cell r="E659" t="str">
            <v>X25041368806</v>
          </cell>
          <cell r="F659" t="str">
            <v>CITY GOVERNMENT OF BACOOR</v>
          </cell>
          <cell r="G659" t="str">
            <v>GEN. EVANGELISTA, MALIKSI III, BACOOR</v>
          </cell>
          <cell r="H659" t="str">
            <v>BACOOR CITY</v>
          </cell>
          <cell r="I659" t="str">
            <v>DASMA</v>
          </cell>
          <cell r="J659"/>
          <cell r="K659"/>
          <cell r="L659" t="str">
            <v>AVECO</v>
          </cell>
          <cell r="M659" t="str">
            <v>FCOMP</v>
          </cell>
          <cell r="N659" t="str">
            <v>Ronilo Gange Jr.</v>
          </cell>
          <cell r="O659">
            <v>37.709499999999998</v>
          </cell>
          <cell r="P659">
            <v>129.72</v>
          </cell>
          <cell r="Q659">
            <v>55</v>
          </cell>
          <cell r="R659" t="str">
            <v>NEW</v>
          </cell>
          <cell r="S659">
            <v>498354.19</v>
          </cell>
          <cell r="T659">
            <v>44193.37</v>
          </cell>
          <cell r="U659"/>
          <cell r="V659">
            <v>0</v>
          </cell>
          <cell r="W659">
            <v>45800.751388888886</v>
          </cell>
          <cell r="X659">
            <v>45807.568055555559</v>
          </cell>
          <cell r="Y659">
            <v>45810</v>
          </cell>
          <cell r="Z659"/>
          <cell r="AA659">
            <v>45818</v>
          </cell>
          <cell r="AB659"/>
          <cell r="AC659">
            <v>17.24861111111386</v>
          </cell>
          <cell r="AD659">
            <v>10.431944444440887</v>
          </cell>
          <cell r="AE659">
            <v>-45818</v>
          </cell>
          <cell r="AF659">
            <v>45821.096459311419</v>
          </cell>
          <cell r="AG659">
            <v>45830.321811424095</v>
          </cell>
          <cell r="AH659">
            <v>45850.751388888886</v>
          </cell>
          <cell r="AI659">
            <v>0.55414089994981164</v>
          </cell>
          <cell r="AJ659">
            <v>-763.63333333333333</v>
          </cell>
          <cell r="AK659">
            <v>26</v>
          </cell>
          <cell r="AL659">
            <v>34</v>
          </cell>
          <cell r="AM659">
            <v>23.345070422535212</v>
          </cell>
          <cell r="AN659">
            <v>29.570422535211268</v>
          </cell>
          <cell r="AO659">
            <v>20.345070422535212</v>
          </cell>
          <cell r="AP659">
            <v>60</v>
          </cell>
          <cell r="AQ659">
            <v>57</v>
          </cell>
          <cell r="AR659">
            <v>52</v>
          </cell>
          <cell r="AS659">
            <v>45878</v>
          </cell>
          <cell r="AT659">
            <v>66</v>
          </cell>
          <cell r="AU659"/>
          <cell r="AV659"/>
          <cell r="AW659"/>
          <cell r="AX659"/>
          <cell r="AY659"/>
          <cell r="AZ659"/>
          <cell r="BA659"/>
          <cell r="BB659"/>
          <cell r="BC659" t="str">
            <v>NO COC</v>
          </cell>
          <cell r="BD659"/>
          <cell r="BE659">
            <v>45833</v>
          </cell>
          <cell r="BF659" t="e">
            <v>#VALUE!</v>
          </cell>
          <cell r="BG659"/>
          <cell r="BH659"/>
          <cell r="BI659"/>
        </row>
        <row r="660">
          <cell r="E660" t="str">
            <v>X24041311265</v>
          </cell>
          <cell r="F660" t="str">
            <v>KENNETH IVAN TORRES</v>
          </cell>
          <cell r="G660" t="str">
            <v>CALO, AYALA-ALABANG VILL, MUNTINLUPA</v>
          </cell>
          <cell r="H660" t="str">
            <v>MUNTINLUPA CITY</v>
          </cell>
          <cell r="I660" t="str">
            <v>PARAÑAQUE</v>
          </cell>
          <cell r="J660" t="str">
            <v>ENERGIZE DT 8/13</v>
          </cell>
          <cell r="K660"/>
          <cell r="L660" t="str">
            <v>CHALLENGER</v>
          </cell>
          <cell r="M660" t="str">
            <v>SCHED</v>
          </cell>
          <cell r="N660" t="str">
            <v>Isan Carlo Lazaro</v>
          </cell>
          <cell r="O660">
            <v>66.476399999999998</v>
          </cell>
          <cell r="P660">
            <v>174.23</v>
          </cell>
          <cell r="Q660">
            <v>82</v>
          </cell>
          <cell r="R660" t="str">
            <v>MODIFICATION</v>
          </cell>
          <cell r="S660">
            <v>469375.96</v>
          </cell>
          <cell r="T660">
            <v>81261.490000000005</v>
          </cell>
          <cell r="U660"/>
          <cell r="V660">
            <v>0</v>
          </cell>
          <cell r="W660">
            <v>45803.576388888891</v>
          </cell>
          <cell r="X660">
            <v>45807.570833333331</v>
          </cell>
          <cell r="Y660">
            <v>45811</v>
          </cell>
          <cell r="Z660"/>
          <cell r="AA660"/>
          <cell r="AB660"/>
          <cell r="AC660">
            <v>-45803.576388888891</v>
          </cell>
          <cell r="AD660">
            <v>-45807.570833333331</v>
          </cell>
          <cell r="AE660">
            <v>0</v>
          </cell>
          <cell r="AF660">
            <v>45823.921459311423</v>
          </cell>
          <cell r="AG660">
            <v>45833.1468114241</v>
          </cell>
          <cell r="AH660">
            <v>45853.576388888891</v>
          </cell>
          <cell r="AI660">
            <v>-1471.5176124937157</v>
          </cell>
          <cell r="AJ660">
            <v>0</v>
          </cell>
          <cell r="AK660">
            <v>26</v>
          </cell>
          <cell r="AL660">
            <v>34</v>
          </cell>
          <cell r="AM660">
            <v>23.345070422535212</v>
          </cell>
          <cell r="AN660">
            <v>29.570422535211268</v>
          </cell>
          <cell r="AO660">
            <v>20.345070422535212</v>
          </cell>
          <cell r="AP660">
            <v>60</v>
          </cell>
          <cell r="AQ660">
            <v>57</v>
          </cell>
          <cell r="AR660">
            <v>52</v>
          </cell>
          <cell r="AS660">
            <v>60</v>
          </cell>
          <cell r="AT660">
            <v>45884</v>
          </cell>
          <cell r="AU660"/>
          <cell r="AV660"/>
          <cell r="AW660"/>
          <cell r="AX660"/>
          <cell r="AY660"/>
          <cell r="AZ660"/>
          <cell r="BA660"/>
          <cell r="BB660"/>
          <cell r="BC660"/>
          <cell r="BD660"/>
          <cell r="BE660">
            <v>15</v>
          </cell>
          <cell r="BF660">
            <v>0</v>
          </cell>
          <cell r="BG660"/>
          <cell r="BH660"/>
          <cell r="BI660"/>
        </row>
        <row r="661">
          <cell r="E661" t="str">
            <v>X24114505637</v>
          </cell>
          <cell r="F661" t="str">
            <v>XERXES ULTRA GARCIA</v>
          </cell>
          <cell r="G661" t="str">
            <v>PASEO DE LAS ACACIAS, SUSANA HEIGHTS SUBD, MUNTINLUPA</v>
          </cell>
          <cell r="H661" t="str">
            <v>MUNTINLUPA CITY</v>
          </cell>
          <cell r="I661" t="str">
            <v>PARAÑAQUE</v>
          </cell>
          <cell r="J661"/>
          <cell r="K661"/>
          <cell r="L661" t="str">
            <v>CHALLENGER</v>
          </cell>
          <cell r="M661" t="str">
            <v>FCOMP</v>
          </cell>
          <cell r="N661" t="str">
            <v>Isan Carlo Lazaro</v>
          </cell>
          <cell r="O661">
            <v>71.929000000000002</v>
          </cell>
          <cell r="P661">
            <v>197.88</v>
          </cell>
          <cell r="Q661">
            <v>80</v>
          </cell>
          <cell r="R661" t="str">
            <v>MODIFICATION</v>
          </cell>
          <cell r="S661">
            <v>557269.63</v>
          </cell>
          <cell r="T661">
            <v>101178.71</v>
          </cell>
          <cell r="U661"/>
          <cell r="V661">
            <v>0</v>
          </cell>
          <cell r="W661">
            <v>45803.578472222223</v>
          </cell>
          <cell r="X661">
            <v>45807.572222222225</v>
          </cell>
          <cell r="Y661">
            <v>45811</v>
          </cell>
          <cell r="Z661"/>
          <cell r="AA661">
            <v>45841</v>
          </cell>
          <cell r="AB661"/>
          <cell r="AC661">
            <v>37.421527777776646</v>
          </cell>
          <cell r="AD661">
            <v>33.427777777775191</v>
          </cell>
          <cell r="AE661">
            <v>-45841</v>
          </cell>
          <cell r="AF661">
            <v>45823.923542644756</v>
          </cell>
          <cell r="AG661">
            <v>45833.148894757433</v>
          </cell>
          <cell r="AH661">
            <v>45853.578472222223</v>
          </cell>
          <cell r="AI661">
            <v>1.2022300779285708</v>
          </cell>
          <cell r="AJ661">
            <v>-764.01666666666665</v>
          </cell>
          <cell r="AK661">
            <v>26</v>
          </cell>
          <cell r="AL661">
            <v>34</v>
          </cell>
          <cell r="AM661">
            <v>23.345070422535212</v>
          </cell>
          <cell r="AN661">
            <v>29.570422535211268</v>
          </cell>
          <cell r="AO661">
            <v>20.345070422535212</v>
          </cell>
          <cell r="AP661">
            <v>60</v>
          </cell>
          <cell r="AQ661">
            <v>57</v>
          </cell>
          <cell r="AR661">
            <v>52</v>
          </cell>
          <cell r="AS661">
            <v>45901</v>
          </cell>
          <cell r="AT661">
            <v>43</v>
          </cell>
          <cell r="AU661"/>
          <cell r="AV661"/>
          <cell r="AW661"/>
          <cell r="AX661"/>
          <cell r="AY661"/>
          <cell r="AZ661"/>
          <cell r="BA661"/>
          <cell r="BB661"/>
          <cell r="BC661" t="str">
            <v>NO COC</v>
          </cell>
          <cell r="BD661"/>
          <cell r="BE661">
            <v>45856</v>
          </cell>
          <cell r="BF661" t="e">
            <v>#VALUE!</v>
          </cell>
          <cell r="BG661"/>
          <cell r="BH661"/>
          <cell r="BI661"/>
        </row>
        <row r="662">
          <cell r="E662" t="str">
            <v>X24104277960</v>
          </cell>
          <cell r="F662" t="str">
            <v>MIN MIN SEE KO</v>
          </cell>
          <cell r="G662" t="str">
            <v>BLOCK 9, PINAGSAMA PH 1 VILL, TAGUIG CITY</v>
          </cell>
          <cell r="H662" t="str">
            <v>TAGUIG CITY</v>
          </cell>
          <cell r="I662" t="str">
            <v>PARAÑAQUE</v>
          </cell>
          <cell r="J662"/>
          <cell r="K662"/>
          <cell r="L662" t="str">
            <v>VJC</v>
          </cell>
          <cell r="M662" t="str">
            <v>SCHED</v>
          </cell>
          <cell r="N662" t="str">
            <v>Jenneth Madrid</v>
          </cell>
          <cell r="O662">
            <v>119.64190000000001</v>
          </cell>
          <cell r="P662">
            <v>377.25</v>
          </cell>
          <cell r="Q662">
            <v>28</v>
          </cell>
          <cell r="R662" t="str">
            <v>MODIFICATION</v>
          </cell>
          <cell r="S662">
            <v>656434.05000000005</v>
          </cell>
          <cell r="T662">
            <v>123559.51</v>
          </cell>
          <cell r="U662"/>
          <cell r="V662">
            <v>0</v>
          </cell>
          <cell r="W662">
            <v>45803.713194444441</v>
          </cell>
          <cell r="X662">
            <v>45807.574305555558</v>
          </cell>
          <cell r="Y662">
            <v>45811</v>
          </cell>
          <cell r="Z662"/>
          <cell r="AA662"/>
          <cell r="AB662"/>
          <cell r="AC662">
            <v>-45803.713194444441</v>
          </cell>
          <cell r="AD662">
            <v>-45807.574305555558</v>
          </cell>
          <cell r="AE662">
            <v>0</v>
          </cell>
          <cell r="AF662">
            <v>45826.184892557649</v>
          </cell>
          <cell r="AG662">
            <v>45835.977345387837</v>
          </cell>
          <cell r="AH662">
            <v>45853.713194444441</v>
          </cell>
          <cell r="AI662">
            <v>-1348.6648885030863</v>
          </cell>
          <cell r="AJ662">
            <v>0</v>
          </cell>
          <cell r="AK662">
            <v>30</v>
          </cell>
          <cell r="AL662">
            <v>36</v>
          </cell>
          <cell r="AM662">
            <v>25.471698113207545</v>
          </cell>
          <cell r="AN662">
            <v>32.264150943396224</v>
          </cell>
          <cell r="AO662">
            <v>22.471698113207545</v>
          </cell>
          <cell r="AP662">
            <v>60</v>
          </cell>
          <cell r="AQ662">
            <v>57</v>
          </cell>
          <cell r="AR662">
            <v>52</v>
          </cell>
          <cell r="AS662">
            <v>60</v>
          </cell>
          <cell r="AT662">
            <v>45884</v>
          </cell>
          <cell r="AU662" t="str">
            <v>Materials unavailability</v>
          </cell>
          <cell r="AV662" t="str">
            <v>Y</v>
          </cell>
          <cell r="AW662" t="str">
            <v>Y</v>
          </cell>
          <cell r="AX662"/>
          <cell r="AY662"/>
          <cell r="AZ662">
            <v>45832</v>
          </cell>
          <cell r="BA662">
            <v>34</v>
          </cell>
          <cell r="BB662">
            <v>45866</v>
          </cell>
          <cell r="BC662"/>
          <cell r="BD662"/>
          <cell r="BE662">
            <v>15</v>
          </cell>
          <cell r="BF662">
            <v>0</v>
          </cell>
          <cell r="BG662"/>
          <cell r="BH662"/>
          <cell r="BI662"/>
        </row>
        <row r="663">
          <cell r="E663" t="str">
            <v>X25030814571</v>
          </cell>
          <cell r="F663" t="str">
            <v>JOSE MARIA IBANEZ LANZA</v>
          </cell>
          <cell r="G663" t="str">
            <v>NORTH 5TH, ANGELA VILL, LAS PINAS CITY</v>
          </cell>
          <cell r="H663" t="str">
            <v>LAS PIÑAS CITY</v>
          </cell>
          <cell r="I663" t="str">
            <v>PARAÑAQUE</v>
          </cell>
          <cell r="J663"/>
          <cell r="K663"/>
          <cell r="L663" t="str">
            <v>POWERHOUSE</v>
          </cell>
          <cell r="M663" t="str">
            <v>FCOMP</v>
          </cell>
          <cell r="N663" t="str">
            <v>Isan Carlo Lazaro</v>
          </cell>
          <cell r="O663">
            <v>99.41449999999999</v>
          </cell>
          <cell r="P663">
            <v>273.55</v>
          </cell>
          <cell r="Q663">
            <v>0</v>
          </cell>
          <cell r="R663" t="str">
            <v>MODIFICATION</v>
          </cell>
          <cell r="S663">
            <v>499907.06</v>
          </cell>
          <cell r="T663">
            <v>100520.98</v>
          </cell>
          <cell r="U663"/>
          <cell r="V663">
            <v>0</v>
          </cell>
          <cell r="W663">
            <v>45803.713194444441</v>
          </cell>
          <cell r="X663">
            <v>45805.430555555555</v>
          </cell>
          <cell r="Y663">
            <v>45806</v>
          </cell>
          <cell r="Z663">
            <v>45847</v>
          </cell>
          <cell r="AA663">
            <v>45847</v>
          </cell>
          <cell r="AB663"/>
          <cell r="AC663">
            <v>43.286805555559113</v>
          </cell>
          <cell r="AD663">
            <v>41.569444444445253</v>
          </cell>
          <cell r="AE663">
            <v>-45847</v>
          </cell>
          <cell r="AF663">
            <v>45825.581615497074</v>
          </cell>
          <cell r="AG663">
            <v>45835.213194444441</v>
          </cell>
          <cell r="AH663">
            <v>45853.713194444441</v>
          </cell>
          <cell r="AI663">
            <v>1.3054750881835289</v>
          </cell>
          <cell r="AJ663">
            <v>-764.11666666666667</v>
          </cell>
          <cell r="AK663">
            <v>28</v>
          </cell>
          <cell r="AL663">
            <v>36</v>
          </cell>
          <cell r="AM663">
            <v>24.868421052631579</v>
          </cell>
          <cell r="AN663">
            <v>31.499999999999996</v>
          </cell>
          <cell r="AO663">
            <v>21.868421052631579</v>
          </cell>
          <cell r="AP663">
            <v>60</v>
          </cell>
          <cell r="AQ663">
            <v>57</v>
          </cell>
          <cell r="AR663">
            <v>52</v>
          </cell>
          <cell r="AS663">
            <v>45907</v>
          </cell>
          <cell r="AT663">
            <v>37</v>
          </cell>
          <cell r="AU663" t="str">
            <v>Materials unavailability</v>
          </cell>
          <cell r="AV663" t="str">
            <v>Y</v>
          </cell>
          <cell r="AW663" t="str">
            <v>Y</v>
          </cell>
          <cell r="AX663"/>
          <cell r="AY663"/>
          <cell r="AZ663">
            <v>45832</v>
          </cell>
          <cell r="BA663">
            <v>34</v>
          </cell>
          <cell r="BB663">
            <v>45866</v>
          </cell>
          <cell r="BC663" t="str">
            <v>FOR AUDIT</v>
          </cell>
          <cell r="BD663"/>
          <cell r="BE663">
            <v>45862</v>
          </cell>
          <cell r="BF663">
            <v>1</v>
          </cell>
          <cell r="BG663">
            <v>45847</v>
          </cell>
          <cell r="BH663">
            <v>45863</v>
          </cell>
          <cell r="BI663"/>
        </row>
        <row r="664">
          <cell r="E664" t="str">
            <v>X25030863348</v>
          </cell>
          <cell r="F664" t="str">
            <v>FRANCIS VALDEZ BATENGA</v>
          </cell>
          <cell r="G664" t="str">
            <v>BOMBAY, BF HOMES, PARANAQUE</v>
          </cell>
          <cell r="H664" t="str">
            <v>PARAÑAQUE CITY</v>
          </cell>
          <cell r="I664" t="str">
            <v>PARAÑAQUE</v>
          </cell>
          <cell r="J664"/>
          <cell r="K664"/>
          <cell r="L664" t="str">
            <v>POWERHOUSE</v>
          </cell>
          <cell r="M664" t="str">
            <v>SCHED</v>
          </cell>
          <cell r="N664" t="str">
            <v>Isan Carlo Lazaro</v>
          </cell>
          <cell r="O664">
            <v>9.8533000000000008</v>
          </cell>
          <cell r="P664">
            <v>11.96</v>
          </cell>
          <cell r="Q664">
            <v>36</v>
          </cell>
          <cell r="R664" t="str">
            <v>MODIFICATION</v>
          </cell>
          <cell r="S664">
            <v>141179.76</v>
          </cell>
          <cell r="T664">
            <v>10279.23</v>
          </cell>
          <cell r="U664"/>
          <cell r="V664">
            <v>0</v>
          </cell>
          <cell r="W664">
            <v>45803.713194444441</v>
          </cell>
          <cell r="X664">
            <v>45807.572916666664</v>
          </cell>
          <cell r="Y664">
            <v>45811</v>
          </cell>
          <cell r="Z664"/>
          <cell r="AA664"/>
          <cell r="AB664"/>
          <cell r="AC664">
            <v>-45803.713194444441</v>
          </cell>
          <cell r="AD664">
            <v>-45807.572916666664</v>
          </cell>
          <cell r="AE664">
            <v>0</v>
          </cell>
          <cell r="AF664">
            <v>45822.487387992827</v>
          </cell>
          <cell r="AG664">
            <v>45831.293839605729</v>
          </cell>
          <cell r="AH664">
            <v>45853.713194444441</v>
          </cell>
          <cell r="AI664">
            <v>-1577.6834544753087</v>
          </cell>
          <cell r="AJ664">
            <v>0</v>
          </cell>
          <cell r="AK664">
            <v>20</v>
          </cell>
          <cell r="AL664">
            <v>36</v>
          </cell>
          <cell r="AM664">
            <v>21.774193548387096</v>
          </cell>
          <cell r="AN664">
            <v>27.58064516129032</v>
          </cell>
          <cell r="AO664">
            <v>18.774193548387096</v>
          </cell>
          <cell r="AP664">
            <v>60</v>
          </cell>
          <cell r="AQ664">
            <v>57</v>
          </cell>
          <cell r="AR664">
            <v>52</v>
          </cell>
          <cell r="AS664">
            <v>60</v>
          </cell>
          <cell r="AT664">
            <v>45884</v>
          </cell>
          <cell r="AU664"/>
          <cell r="AV664"/>
          <cell r="AW664"/>
          <cell r="AX664"/>
          <cell r="AY664"/>
          <cell r="AZ664"/>
          <cell r="BA664"/>
          <cell r="BB664"/>
          <cell r="BC664"/>
          <cell r="BD664"/>
          <cell r="BE664">
            <v>15</v>
          </cell>
          <cell r="BF664">
            <v>0</v>
          </cell>
          <cell r="BG664"/>
          <cell r="BH664"/>
          <cell r="BI664"/>
        </row>
        <row r="665">
          <cell r="E665" t="str">
            <v>X25030895832</v>
          </cell>
          <cell r="F665" t="str">
            <v>FD 25 TRADING CORP.</v>
          </cell>
          <cell r="G665" t="str">
            <v>FRUTO SANTOS, ZAPOTE, LAS PINAS CITY</v>
          </cell>
          <cell r="H665" t="str">
            <v>LAS PIÑAS CITY</v>
          </cell>
          <cell r="I665" t="str">
            <v>PARAÑAQUE</v>
          </cell>
          <cell r="J665"/>
          <cell r="K665"/>
          <cell r="L665" t="str">
            <v>ECOM</v>
          </cell>
          <cell r="M665" t="str">
            <v>FCOMP</v>
          </cell>
          <cell r="N665" t="str">
            <v>Ronilo Gange Jr.</v>
          </cell>
          <cell r="O665">
            <v>14.522799999999998</v>
          </cell>
          <cell r="P665">
            <v>38.520000000000003</v>
          </cell>
          <cell r="Q665">
            <v>88</v>
          </cell>
          <cell r="R665" t="str">
            <v>NEW</v>
          </cell>
          <cell r="S665">
            <v>378411</v>
          </cell>
          <cell r="T665">
            <v>33095.040000000001</v>
          </cell>
          <cell r="U665"/>
          <cell r="V665">
            <v>0</v>
          </cell>
          <cell r="W665">
            <v>45803.713194444441</v>
          </cell>
          <cell r="X665">
            <v>45807.572916666664</v>
          </cell>
          <cell r="Y665">
            <v>45811</v>
          </cell>
          <cell r="Z665"/>
          <cell r="AA665">
            <v>45843</v>
          </cell>
          <cell r="AB665"/>
          <cell r="AC665">
            <v>39.286805555559113</v>
          </cell>
          <cell r="AD665">
            <v>35.427083333335759</v>
          </cell>
          <cell r="AE665">
            <v>-45843</v>
          </cell>
          <cell r="AF665">
            <v>45821.787574609727</v>
          </cell>
          <cell r="AG665">
            <v>45830.407409320476</v>
          </cell>
          <cell r="AH665">
            <v>45853.713194444441</v>
          </cell>
          <cell r="AI665">
            <v>1.398148080065486</v>
          </cell>
          <cell r="AJ665">
            <v>-764.05</v>
          </cell>
          <cell r="AK665">
            <v>20</v>
          </cell>
          <cell r="AL665">
            <v>34</v>
          </cell>
          <cell r="AM665">
            <v>21.074380165289259</v>
          </cell>
          <cell r="AN665">
            <v>26.694214876033058</v>
          </cell>
          <cell r="AO665">
            <v>18.074380165289259</v>
          </cell>
          <cell r="AP665">
            <v>60</v>
          </cell>
          <cell r="AQ665">
            <v>57</v>
          </cell>
          <cell r="AR665">
            <v>52</v>
          </cell>
          <cell r="AS665">
            <v>45903</v>
          </cell>
          <cell r="AT665">
            <v>41</v>
          </cell>
          <cell r="AU665"/>
          <cell r="AV665"/>
          <cell r="AW665"/>
          <cell r="AX665"/>
          <cell r="AY665"/>
          <cell r="AZ665"/>
          <cell r="BA665"/>
          <cell r="BB665"/>
          <cell r="BC665" t="str">
            <v>FOR AUDIT</v>
          </cell>
          <cell r="BD665"/>
          <cell r="BE665">
            <v>45858</v>
          </cell>
          <cell r="BF665">
            <v>-6</v>
          </cell>
          <cell r="BG665">
            <v>45845</v>
          </cell>
          <cell r="BH665">
            <v>45852</v>
          </cell>
          <cell r="BI665"/>
        </row>
        <row r="666">
          <cell r="E666" t="str">
            <v>X25010242370</v>
          </cell>
          <cell r="F666" t="str">
            <v>BF CHILD'S HOME EDUCATIONAL CENTER, INC.</v>
          </cell>
          <cell r="G666" t="str">
            <v>TROPICAL, BF HOMES, LAS PINAS CITY</v>
          </cell>
          <cell r="H666" t="str">
            <v>LAS PIÑAS CITY</v>
          </cell>
          <cell r="I666" t="str">
            <v>PARAÑAQUE</v>
          </cell>
          <cell r="J666"/>
          <cell r="K666"/>
          <cell r="L666" t="str">
            <v>ECOM</v>
          </cell>
          <cell r="M666" t="str">
            <v>FCOMP</v>
          </cell>
          <cell r="N666" t="str">
            <v>Ronilo Gange Jr.</v>
          </cell>
          <cell r="O666">
            <v>45.390699999999988</v>
          </cell>
          <cell r="P666">
            <v>136.01</v>
          </cell>
          <cell r="Q666">
            <v>45</v>
          </cell>
          <cell r="R666" t="str">
            <v>NEW</v>
          </cell>
          <cell r="S666">
            <v>350273.37</v>
          </cell>
          <cell r="T666">
            <v>49603.62</v>
          </cell>
          <cell r="U666"/>
          <cell r="V666">
            <v>0</v>
          </cell>
          <cell r="W666">
            <v>45803.713194444441</v>
          </cell>
          <cell r="X666">
            <v>45807.571527777778</v>
          </cell>
          <cell r="Y666">
            <v>45819</v>
          </cell>
          <cell r="Z666"/>
          <cell r="AA666">
            <v>45836</v>
          </cell>
          <cell r="AB666"/>
          <cell r="AC666">
            <v>32.286805555559113</v>
          </cell>
          <cell r="AD666">
            <v>28.428472222221899</v>
          </cell>
          <cell r="AE666">
            <v>-45836</v>
          </cell>
          <cell r="AF666">
            <v>45824.920090996166</v>
          </cell>
          <cell r="AG666">
            <v>45834.375263409958</v>
          </cell>
          <cell r="AH666">
            <v>45853.713194444441</v>
          </cell>
          <cell r="AI666">
            <v>1.0003390610162546</v>
          </cell>
          <cell r="AJ666">
            <v>-763.93333333333328</v>
          </cell>
          <cell r="AK666">
            <v>26</v>
          </cell>
          <cell r="AL666">
            <v>36</v>
          </cell>
          <cell r="AM666">
            <v>24.206896551724139</v>
          </cell>
          <cell r="AN666">
            <v>30.662068965517239</v>
          </cell>
          <cell r="AO666">
            <v>21.206896551724139</v>
          </cell>
          <cell r="AP666">
            <v>60</v>
          </cell>
          <cell r="AQ666">
            <v>57</v>
          </cell>
          <cell r="AR666">
            <v>52</v>
          </cell>
          <cell r="AS666">
            <v>45896</v>
          </cell>
          <cell r="AT666">
            <v>48</v>
          </cell>
          <cell r="AU666"/>
          <cell r="AV666"/>
          <cell r="AW666"/>
          <cell r="AX666"/>
          <cell r="AY666"/>
          <cell r="AZ666"/>
          <cell r="BA666"/>
          <cell r="BB666"/>
          <cell r="BC666" t="str">
            <v>FOR AUDIT</v>
          </cell>
          <cell r="BD666"/>
          <cell r="BE666">
            <v>45851</v>
          </cell>
          <cell r="BF666">
            <v>-10</v>
          </cell>
          <cell r="BG666">
            <v>45836</v>
          </cell>
          <cell r="BH666">
            <v>45841</v>
          </cell>
          <cell r="BI666"/>
        </row>
        <row r="667">
          <cell r="E667" t="str">
            <v>X25020723572</v>
          </cell>
          <cell r="F667" t="str">
            <v>MONICA PUBLISHING CORP,</v>
          </cell>
          <cell r="G667" t="str">
            <v>DR. A. SANTOS, SAN ISIDRO, PARANAQUE</v>
          </cell>
          <cell r="H667" t="str">
            <v>PARAÑAQUE CITY</v>
          </cell>
          <cell r="I667" t="str">
            <v>PARAÑAQUE</v>
          </cell>
          <cell r="J667"/>
          <cell r="K667"/>
          <cell r="L667" t="str">
            <v>ECOM</v>
          </cell>
          <cell r="M667" t="str">
            <v>SCHED</v>
          </cell>
          <cell r="N667" t="str">
            <v>Ronilo Gange Jr.</v>
          </cell>
          <cell r="O667">
            <v>105.78070000000001</v>
          </cell>
          <cell r="P667">
            <v>160.91</v>
          </cell>
          <cell r="Q667" t="str">
            <v>-</v>
          </cell>
          <cell r="R667" t="str">
            <v>TERMINATION</v>
          </cell>
          <cell r="S667">
            <v>124114.95</v>
          </cell>
          <cell r="T667">
            <v>138267.26999999999</v>
          </cell>
          <cell r="U667"/>
          <cell r="V667">
            <v>0</v>
          </cell>
          <cell r="W667">
            <v>45803.713194444441</v>
          </cell>
          <cell r="X667">
            <v>45807.570138888892</v>
          </cell>
          <cell r="Y667">
            <v>45813</v>
          </cell>
          <cell r="Z667"/>
          <cell r="AA667"/>
          <cell r="AB667"/>
          <cell r="AC667">
            <v>-45803.713194444441</v>
          </cell>
          <cell r="AD667">
            <v>-45807.570138888892</v>
          </cell>
          <cell r="AE667">
            <v>0</v>
          </cell>
          <cell r="AF667">
            <v>45816.828896923776</v>
          </cell>
          <cell r="AG667">
            <v>45824.126417584936</v>
          </cell>
          <cell r="AH667">
            <v>45853.713194444441</v>
          </cell>
          <cell r="AI667">
            <v>-2131.6343448183761</v>
          </cell>
          <cell r="AJ667">
            <v>0</v>
          </cell>
          <cell r="AK667">
            <v>26</v>
          </cell>
          <cell r="AL667">
            <v>20</v>
          </cell>
          <cell r="AM667">
            <v>16.115702479338843</v>
          </cell>
          <cell r="AN667">
            <v>20.41322314049587</v>
          </cell>
          <cell r="AO667">
            <v>13.115702479338843</v>
          </cell>
          <cell r="AP667">
            <v>60</v>
          </cell>
          <cell r="AQ667">
            <v>57</v>
          </cell>
          <cell r="AR667">
            <v>52</v>
          </cell>
          <cell r="AS667">
            <v>60</v>
          </cell>
          <cell r="AT667">
            <v>45884</v>
          </cell>
          <cell r="AU667"/>
          <cell r="AV667"/>
          <cell r="AW667"/>
          <cell r="AX667"/>
          <cell r="AY667"/>
          <cell r="AZ667"/>
          <cell r="BA667"/>
          <cell r="BB667"/>
          <cell r="BC667"/>
          <cell r="BD667"/>
          <cell r="BE667">
            <v>15</v>
          </cell>
          <cell r="BF667">
            <v>0</v>
          </cell>
          <cell r="BG667"/>
          <cell r="BH667"/>
          <cell r="BI667"/>
        </row>
        <row r="668">
          <cell r="E668" t="str">
            <v>X25041378148</v>
          </cell>
          <cell r="F668" t="str">
            <v>JETTI_PETROLEUM INC.</v>
          </cell>
          <cell r="G668" t="str">
            <v>DR. A SANTOS, SAN DIONISIO, PARANAQUE</v>
          </cell>
          <cell r="H668" t="str">
            <v>PARAÑAQUE CITY</v>
          </cell>
          <cell r="I668" t="str">
            <v>PARAÑAQUE</v>
          </cell>
          <cell r="J668"/>
          <cell r="K668"/>
          <cell r="L668" t="str">
            <v>VJC</v>
          </cell>
          <cell r="M668" t="str">
            <v>FCOMP</v>
          </cell>
          <cell r="N668" t="str">
            <v>Jenneth Madrid</v>
          </cell>
          <cell r="O668">
            <v>10.9328</v>
          </cell>
          <cell r="P668">
            <v>18.82</v>
          </cell>
          <cell r="Q668">
            <v>35</v>
          </cell>
          <cell r="R668" t="str">
            <v>NEW</v>
          </cell>
          <cell r="S668">
            <v>199951.87</v>
          </cell>
          <cell r="T668">
            <v>16170.97</v>
          </cell>
          <cell r="U668"/>
          <cell r="V668">
            <v>0</v>
          </cell>
          <cell r="W668">
            <v>45804.551388888889</v>
          </cell>
          <cell r="X668">
            <v>45811.455555555556</v>
          </cell>
          <cell r="Y668">
            <v>45817</v>
          </cell>
          <cell r="Z668">
            <v>45846</v>
          </cell>
          <cell r="AA668">
            <v>45866</v>
          </cell>
          <cell r="AB668"/>
          <cell r="AC668">
            <v>61.448611111110949</v>
          </cell>
          <cell r="AD668">
            <v>54.544444444443798</v>
          </cell>
          <cell r="AE668">
            <v>-45866</v>
          </cell>
          <cell r="AF668">
            <v>45823.325582437275</v>
          </cell>
          <cell r="AG668">
            <v>45832.132034050177</v>
          </cell>
          <cell r="AH668">
            <v>45854.551388888889</v>
          </cell>
          <cell r="AI668">
            <v>2.1165632716049325</v>
          </cell>
          <cell r="AJ668">
            <v>-764.43333333333328</v>
          </cell>
          <cell r="AK668">
            <v>20</v>
          </cell>
          <cell r="AL668">
            <v>36</v>
          </cell>
          <cell r="AM668">
            <v>21.774193548387096</v>
          </cell>
          <cell r="AN668">
            <v>27.58064516129032</v>
          </cell>
          <cell r="AO668">
            <v>18.774193548387096</v>
          </cell>
          <cell r="AP668">
            <v>60</v>
          </cell>
          <cell r="AQ668">
            <v>57</v>
          </cell>
          <cell r="AR668">
            <v>52</v>
          </cell>
          <cell r="AS668">
            <v>45926</v>
          </cell>
          <cell r="AT668">
            <v>18</v>
          </cell>
          <cell r="AU668"/>
          <cell r="AV668"/>
          <cell r="AW668"/>
          <cell r="AX668"/>
          <cell r="AY668"/>
          <cell r="AZ668"/>
          <cell r="BA668"/>
          <cell r="BB668"/>
          <cell r="BC668" t="str">
            <v>FOR AUDIT</v>
          </cell>
          <cell r="BD668"/>
          <cell r="BE668">
            <v>45881</v>
          </cell>
          <cell r="BF668">
            <v>-5</v>
          </cell>
          <cell r="BG668">
            <v>45846</v>
          </cell>
          <cell r="BH668">
            <v>45876</v>
          </cell>
          <cell r="BI668"/>
        </row>
        <row r="669">
          <cell r="E669" t="str">
            <v>X25041378514</v>
          </cell>
          <cell r="F669" t="str">
            <v>PARAÑAQUE ULTRASOUND DIAGNOSTIC CENTER, INC.</v>
          </cell>
          <cell r="G669" t="str">
            <v>AIRPORT, BACLARAN, PARANAQUE</v>
          </cell>
          <cell r="H669" t="str">
            <v>PARAÑAQUE CITY</v>
          </cell>
          <cell r="I669" t="str">
            <v>PARAÑAQUE</v>
          </cell>
          <cell r="J669"/>
          <cell r="K669"/>
          <cell r="L669" t="str">
            <v>VJC</v>
          </cell>
          <cell r="M669" t="str">
            <v>FCOMP</v>
          </cell>
          <cell r="N669" t="str">
            <v>Jenneth Madrid</v>
          </cell>
          <cell r="O669">
            <v>4.7300000000000004</v>
          </cell>
          <cell r="P669">
            <v>11.66</v>
          </cell>
          <cell r="Q669">
            <v>69</v>
          </cell>
          <cell r="R669" t="str">
            <v>NEW</v>
          </cell>
          <cell r="S669">
            <v>39736.69</v>
          </cell>
          <cell r="T669">
            <v>10044.450000000001</v>
          </cell>
          <cell r="U669"/>
          <cell r="V669">
            <v>0</v>
          </cell>
          <cell r="W669">
            <v>45804.552777777775</v>
          </cell>
          <cell r="X669">
            <v>45811.456250000003</v>
          </cell>
          <cell r="Y669">
            <v>45817</v>
          </cell>
          <cell r="Z669"/>
          <cell r="AA669">
            <v>45822.333333333336</v>
          </cell>
          <cell r="AB669"/>
          <cell r="AC669">
            <v>17.780555555560568</v>
          </cell>
          <cell r="AD669">
            <v>10.877083333332848</v>
          </cell>
          <cell r="AE669">
            <v>-45822.333333333336</v>
          </cell>
          <cell r="AF669">
            <v>45822.627157943061</v>
          </cell>
          <cell r="AG669">
            <v>45831.246992653811</v>
          </cell>
          <cell r="AH669">
            <v>45854.552777777775</v>
          </cell>
          <cell r="AI669">
            <v>0.63277859477142018</v>
          </cell>
          <cell r="AJ669">
            <v>-763.70555555555563</v>
          </cell>
          <cell r="AK669">
            <v>20</v>
          </cell>
          <cell r="AL669">
            <v>34</v>
          </cell>
          <cell r="AM669">
            <v>21.074380165289259</v>
          </cell>
          <cell r="AN669">
            <v>26.694214876033058</v>
          </cell>
          <cell r="AO669">
            <v>18.074380165289259</v>
          </cell>
          <cell r="AP669">
            <v>60</v>
          </cell>
          <cell r="AQ669">
            <v>57</v>
          </cell>
          <cell r="AR669">
            <v>52</v>
          </cell>
          <cell r="AS669">
            <v>45882.333333333336</v>
          </cell>
          <cell r="AT669">
            <v>61.666666666664241</v>
          </cell>
          <cell r="AU669"/>
          <cell r="AV669"/>
          <cell r="AW669"/>
          <cell r="AX669"/>
          <cell r="AY669"/>
          <cell r="AZ669"/>
          <cell r="BA669"/>
          <cell r="BB669"/>
          <cell r="BC669" t="str">
            <v>NO COC</v>
          </cell>
          <cell r="BD669"/>
          <cell r="BE669">
            <v>45837.333333333336</v>
          </cell>
          <cell r="BF669" t="e">
            <v>#VALUE!</v>
          </cell>
          <cell r="BG669"/>
          <cell r="BH669"/>
          <cell r="BI669"/>
        </row>
        <row r="670">
          <cell r="E670" t="str">
            <v>X25051639273</v>
          </cell>
          <cell r="F670" t="str">
            <v>LIMCALY INDUSTRIES INCORPORATED</v>
          </cell>
          <cell r="G670" t="str">
            <v>PASCOR, STO. NINO, PARANAQUE</v>
          </cell>
          <cell r="H670" t="str">
            <v>PARAÑAQUE CITY</v>
          </cell>
          <cell r="I670" t="str">
            <v>PARAÑAQUE</v>
          </cell>
          <cell r="J670"/>
          <cell r="K670"/>
          <cell r="L670" t="str">
            <v>VJC</v>
          </cell>
          <cell r="M670" t="str">
            <v>FCOMP</v>
          </cell>
          <cell r="N670" t="str">
            <v>Jenneth Madrid</v>
          </cell>
          <cell r="O670">
            <v>4.6894999999999998</v>
          </cell>
          <cell r="P670">
            <v>11.44</v>
          </cell>
          <cell r="Q670">
            <v>86</v>
          </cell>
          <cell r="R670" t="str">
            <v>MODIFICATION</v>
          </cell>
          <cell r="S670">
            <v>20269.740000000002</v>
          </cell>
          <cell r="T670">
            <v>9825.99</v>
          </cell>
          <cell r="U670"/>
          <cell r="V670">
            <v>0</v>
          </cell>
          <cell r="W670">
            <v>45804.729166666664</v>
          </cell>
          <cell r="X670">
            <v>45811.461805555555</v>
          </cell>
          <cell r="Y670">
            <v>45825</v>
          </cell>
          <cell r="Z670">
            <v>45826</v>
          </cell>
          <cell r="AA670">
            <v>45826</v>
          </cell>
          <cell r="AB670"/>
          <cell r="AC670">
            <v>21.270833333335759</v>
          </cell>
          <cell r="AD670">
            <v>14.538194444445253</v>
          </cell>
          <cell r="AE670">
            <v>-45826</v>
          </cell>
          <cell r="AF670">
            <v>45822.80354683195</v>
          </cell>
          <cell r="AG670">
            <v>45831.4233815427</v>
          </cell>
          <cell r="AH670">
            <v>45854.729166666664</v>
          </cell>
          <cell r="AI670">
            <v>0.75699142156871368</v>
          </cell>
          <cell r="AJ670">
            <v>-763.76666666666665</v>
          </cell>
          <cell r="AK670">
            <v>20</v>
          </cell>
          <cell r="AL670">
            <v>34</v>
          </cell>
          <cell r="AM670">
            <v>21.074380165289259</v>
          </cell>
          <cell r="AN670">
            <v>26.694214876033058</v>
          </cell>
          <cell r="AO670">
            <v>18.074380165289259</v>
          </cell>
          <cell r="AP670">
            <v>60</v>
          </cell>
          <cell r="AQ670">
            <v>57</v>
          </cell>
          <cell r="AR670">
            <v>52</v>
          </cell>
          <cell r="AS670">
            <v>45886</v>
          </cell>
          <cell r="AT670">
            <v>58</v>
          </cell>
          <cell r="AU670"/>
          <cell r="AV670"/>
          <cell r="AW670"/>
          <cell r="AX670"/>
          <cell r="AY670"/>
          <cell r="AZ670"/>
          <cell r="BA670"/>
          <cell r="BB670"/>
          <cell r="BC670" t="str">
            <v>FOR AUDIT</v>
          </cell>
          <cell r="BD670"/>
          <cell r="BE670">
            <v>45841</v>
          </cell>
          <cell r="BF670">
            <v>15</v>
          </cell>
          <cell r="BG670">
            <v>45826</v>
          </cell>
          <cell r="BH670">
            <v>45856</v>
          </cell>
          <cell r="BI670"/>
        </row>
        <row r="671">
          <cell r="E671" t="str">
            <v>X25030919165</v>
          </cell>
          <cell r="F671" t="str">
            <v>HAMPTON PROPERTIES INC.</v>
          </cell>
          <cell r="G671" t="str">
            <v>CASIMIRO, ZAPOTE, LAS PINAS CITY</v>
          </cell>
          <cell r="H671" t="str">
            <v>LAS PIÑAS CITY</v>
          </cell>
          <cell r="I671" t="str">
            <v>PARAÑAQUE</v>
          </cell>
          <cell r="J671" t="str">
            <v>sa sabado aug 16 ang digging</v>
          </cell>
          <cell r="K671"/>
          <cell r="L671" t="str">
            <v>ECOM</v>
          </cell>
          <cell r="M671" t="str">
            <v>SCHED</v>
          </cell>
          <cell r="N671" t="str">
            <v>Ronilo Gange Jr.</v>
          </cell>
          <cell r="O671">
            <v>62.388000000000005</v>
          </cell>
          <cell r="P671">
            <v>116.02</v>
          </cell>
          <cell r="Q671">
            <v>286</v>
          </cell>
          <cell r="R671" t="str">
            <v>NEW</v>
          </cell>
          <cell r="S671">
            <v>949051.31</v>
          </cell>
          <cell r="T671">
            <v>82287.740000000005</v>
          </cell>
          <cell r="U671"/>
          <cell r="V671">
            <v>0</v>
          </cell>
          <cell r="W671">
            <v>45805.436805555553</v>
          </cell>
          <cell r="X671">
            <v>45811.55972222222</v>
          </cell>
          <cell r="Y671">
            <v>45813</v>
          </cell>
          <cell r="Z671"/>
          <cell r="AA671"/>
          <cell r="AB671"/>
          <cell r="AC671">
            <v>-45805.436805555553</v>
          </cell>
          <cell r="AD671">
            <v>-45811.55972222222</v>
          </cell>
          <cell r="AE671">
            <v>0</v>
          </cell>
          <cell r="AF671">
            <v>45823.944158496728</v>
          </cell>
          <cell r="AG671">
            <v>45832.679452614379</v>
          </cell>
          <cell r="AH671">
            <v>45855.436805555553</v>
          </cell>
          <cell r="AI671">
            <v>-1597.3177962962961</v>
          </cell>
          <cell r="AJ671">
            <v>0</v>
          </cell>
          <cell r="AK671">
            <v>26</v>
          </cell>
          <cell r="AL671">
            <v>30</v>
          </cell>
          <cell r="AM671">
            <v>21.507352941176471</v>
          </cell>
          <cell r="AN671">
            <v>27.242647058823529</v>
          </cell>
          <cell r="AO671">
            <v>18.507352941176471</v>
          </cell>
          <cell r="AP671">
            <v>60</v>
          </cell>
          <cell r="AQ671">
            <v>57</v>
          </cell>
          <cell r="AR671">
            <v>52</v>
          </cell>
          <cell r="AS671">
            <v>60</v>
          </cell>
          <cell r="AT671">
            <v>45884</v>
          </cell>
          <cell r="AU671"/>
          <cell r="AV671"/>
          <cell r="AW671"/>
          <cell r="AX671"/>
          <cell r="AY671"/>
          <cell r="AZ671"/>
          <cell r="BA671"/>
          <cell r="BB671"/>
          <cell r="BC671"/>
          <cell r="BD671"/>
          <cell r="BE671">
            <v>15</v>
          </cell>
          <cell r="BF671">
            <v>0</v>
          </cell>
          <cell r="BG671"/>
          <cell r="BH671"/>
          <cell r="BI671"/>
        </row>
        <row r="672">
          <cell r="E672" t="str">
            <v>X25030919203</v>
          </cell>
          <cell r="F672" t="str">
            <v>HAMPTON PROPERTIES INC.</v>
          </cell>
          <cell r="G672" t="str">
            <v>CASIMIRO, ZAPOTE, LAS PINAS CITY</v>
          </cell>
          <cell r="H672" t="str">
            <v>LAS PIÑAS CITY</v>
          </cell>
          <cell r="I672" t="str">
            <v>PARAÑAQUE</v>
          </cell>
          <cell r="J672" t="str">
            <v>sa sabado aug 16 ang digging</v>
          </cell>
          <cell r="K672"/>
          <cell r="L672" t="str">
            <v>ECOM</v>
          </cell>
          <cell r="M672" t="str">
            <v>SCHED</v>
          </cell>
          <cell r="N672" t="str">
            <v>Ronilo Gange Jr.</v>
          </cell>
          <cell r="O672">
            <v>51.372600000000006</v>
          </cell>
          <cell r="P672">
            <v>92.95</v>
          </cell>
          <cell r="Q672">
            <v>286</v>
          </cell>
          <cell r="R672" t="str">
            <v>NEW</v>
          </cell>
          <cell r="S672">
            <v>201286.67</v>
          </cell>
          <cell r="T672">
            <v>62439.3</v>
          </cell>
          <cell r="U672"/>
          <cell r="V672">
            <v>0</v>
          </cell>
          <cell r="W672">
            <v>45805.440972222219</v>
          </cell>
          <cell r="X672">
            <v>45811.55972222222</v>
          </cell>
          <cell r="Y672">
            <v>45813</v>
          </cell>
          <cell r="Z672"/>
          <cell r="AA672"/>
          <cell r="AB672"/>
          <cell r="AC672">
            <v>-45805.440972222219</v>
          </cell>
          <cell r="AD672">
            <v>-45811.55972222222</v>
          </cell>
          <cell r="AE672">
            <v>0</v>
          </cell>
          <cell r="AF672">
            <v>45823.0585021027</v>
          </cell>
          <cell r="AG672">
            <v>45831.556510070826</v>
          </cell>
          <cell r="AH672">
            <v>45855.440972222219</v>
          </cell>
          <cell r="AI672">
            <v>-1666.2558962359096</v>
          </cell>
          <cell r="AJ672">
            <v>0</v>
          </cell>
          <cell r="AK672">
            <v>23</v>
          </cell>
          <cell r="AL672">
            <v>30</v>
          </cell>
          <cell r="AM672">
            <v>20.617529880478088</v>
          </cell>
          <cell r="AN672">
            <v>26.115537848605577</v>
          </cell>
          <cell r="AO672">
            <v>17.617529880478088</v>
          </cell>
          <cell r="AP672">
            <v>60</v>
          </cell>
          <cell r="AQ672">
            <v>57</v>
          </cell>
          <cell r="AR672">
            <v>52</v>
          </cell>
          <cell r="AS672">
            <v>60</v>
          </cell>
          <cell r="AT672">
            <v>45884</v>
          </cell>
          <cell r="AU672"/>
          <cell r="AV672"/>
          <cell r="AW672"/>
          <cell r="AX672"/>
          <cell r="AY672"/>
          <cell r="AZ672"/>
          <cell r="BA672"/>
          <cell r="BB672"/>
          <cell r="BC672"/>
          <cell r="BD672"/>
          <cell r="BE672">
            <v>15</v>
          </cell>
          <cell r="BF672">
            <v>0</v>
          </cell>
          <cell r="BG672"/>
          <cell r="BH672"/>
          <cell r="BI672"/>
        </row>
        <row r="673">
          <cell r="E673" t="str">
            <v>X25041423325</v>
          </cell>
          <cell r="F673" t="str">
            <v>MARIFE PIMENTEL PASCUAL</v>
          </cell>
          <cell r="G673" t="str">
            <v>PANAMUCAN, AYALA-ALABANG VILL, MUNTINLUPA</v>
          </cell>
          <cell r="H673" t="str">
            <v>MUNTINLUPA CITY</v>
          </cell>
          <cell r="I673" t="str">
            <v>PARAÑAQUE</v>
          </cell>
          <cell r="J673"/>
          <cell r="K673"/>
          <cell r="L673" t="str">
            <v>MAINTENANCE</v>
          </cell>
          <cell r="M673" t="str">
            <v>FCOMP</v>
          </cell>
          <cell r="N673" t="str">
            <v>Junilo Michael Flores</v>
          </cell>
          <cell r="O673">
            <v>45.60799999999999</v>
          </cell>
          <cell r="P673">
            <v>135.13</v>
          </cell>
          <cell r="Q673">
            <v>80</v>
          </cell>
          <cell r="R673" t="str">
            <v>MODIFICATION</v>
          </cell>
          <cell r="S673">
            <v>402109.55</v>
          </cell>
          <cell r="T673">
            <v>48869.9</v>
          </cell>
          <cell r="U673"/>
          <cell r="V673">
            <v>0</v>
          </cell>
          <cell r="W673">
            <v>45805.443055555559</v>
          </cell>
          <cell r="X673">
            <v>45819.645833333336</v>
          </cell>
          <cell r="Y673">
            <v>45820</v>
          </cell>
          <cell r="Z673"/>
          <cell r="AA673">
            <v>45834</v>
          </cell>
          <cell r="AB673"/>
          <cell r="AC673">
            <v>28.556944444440887</v>
          </cell>
          <cell r="AD673">
            <v>14.354166666664241</v>
          </cell>
          <cell r="AE673">
            <v>-45834</v>
          </cell>
          <cell r="AF673">
            <v>45825.788125978092</v>
          </cell>
          <cell r="AG673">
            <v>45835.013478090768</v>
          </cell>
          <cell r="AH673">
            <v>45855.443055555559</v>
          </cell>
          <cell r="AI673">
            <v>0.91744029663135884</v>
          </cell>
          <cell r="AJ673">
            <v>-763.9</v>
          </cell>
          <cell r="AK673">
            <v>26</v>
          </cell>
          <cell r="AL673">
            <v>34</v>
          </cell>
          <cell r="AM673">
            <v>23.345070422535212</v>
          </cell>
          <cell r="AN673">
            <v>29.570422535211268</v>
          </cell>
          <cell r="AO673">
            <v>20.345070422535212</v>
          </cell>
          <cell r="AP673">
            <v>60</v>
          </cell>
          <cell r="AQ673">
            <v>57</v>
          </cell>
          <cell r="AR673">
            <v>52</v>
          </cell>
          <cell r="AS673">
            <v>45894</v>
          </cell>
          <cell r="AT673">
            <v>50</v>
          </cell>
          <cell r="AU673"/>
          <cell r="AV673"/>
          <cell r="AW673"/>
          <cell r="AX673"/>
          <cell r="AY673"/>
          <cell r="AZ673"/>
          <cell r="BA673"/>
          <cell r="BB673"/>
          <cell r="BC673" t="str">
            <v>NO COC</v>
          </cell>
          <cell r="BD673"/>
          <cell r="BE673">
            <v>45849</v>
          </cell>
          <cell r="BF673" t="e">
            <v>#VALUE!</v>
          </cell>
          <cell r="BG673"/>
          <cell r="BH673"/>
          <cell r="BI673"/>
        </row>
        <row r="674">
          <cell r="E674" t="str">
            <v>X24051854889</v>
          </cell>
          <cell r="F674" t="str">
            <v>DITO TELECOMMUNITY CORPORATION</v>
          </cell>
          <cell r="G674" t="str">
            <v>C5 EXTENSION, PULANGLUPA I, LAS PINAS CITY</v>
          </cell>
          <cell r="H674" t="str">
            <v>LAS PIÑAS CITY</v>
          </cell>
          <cell r="I674" t="str">
            <v>PARAÑAQUE</v>
          </cell>
          <cell r="J674"/>
          <cell r="K674"/>
          <cell r="L674" t="str">
            <v>POWERHOUSE</v>
          </cell>
          <cell r="M674" t="str">
            <v>SCHED</v>
          </cell>
          <cell r="N674" t="str">
            <v>Isan Carlo Lazaro</v>
          </cell>
          <cell r="O674">
            <v>157.80459999999999</v>
          </cell>
          <cell r="P674">
            <v>5029.47</v>
          </cell>
          <cell r="Q674">
            <v>31</v>
          </cell>
          <cell r="R674" t="str">
            <v>NEW</v>
          </cell>
          <cell r="S674">
            <v>4452082.21</v>
          </cell>
          <cell r="T674">
            <v>188797.42000000004</v>
          </cell>
          <cell r="U674"/>
          <cell r="V674">
            <v>0</v>
          </cell>
          <cell r="W674">
            <v>45805.55972222222</v>
          </cell>
          <cell r="X674">
            <v>45811.53125</v>
          </cell>
          <cell r="Y674">
            <v>45825</v>
          </cell>
          <cell r="Z674"/>
          <cell r="AA674"/>
          <cell r="AB674"/>
          <cell r="AC674">
            <v>-45805.55972222222</v>
          </cell>
          <cell r="AD674">
            <v>-45811.53125</v>
          </cell>
          <cell r="AE674">
            <v>0</v>
          </cell>
          <cell r="AF674">
            <v>45832.03570475497</v>
          </cell>
          <cell r="AG674">
            <v>45842.895966763703</v>
          </cell>
          <cell r="AH674">
            <v>45855.55972222222</v>
          </cell>
          <cell r="AI674">
            <v>-1165.4970195987653</v>
          </cell>
          <cell r="AJ674">
            <v>0</v>
          </cell>
          <cell r="AK674">
            <v>50</v>
          </cell>
          <cell r="AL674">
            <v>36</v>
          </cell>
          <cell r="AM674">
            <v>29.475982532751093</v>
          </cell>
          <cell r="AN674">
            <v>37.336244541484717</v>
          </cell>
          <cell r="AO674">
            <v>26.475982532751093</v>
          </cell>
          <cell r="AP674">
            <v>60</v>
          </cell>
          <cell r="AQ674">
            <v>57</v>
          </cell>
          <cell r="AR674">
            <v>52</v>
          </cell>
          <cell r="AS674">
            <v>60</v>
          </cell>
          <cell r="AT674">
            <v>45884</v>
          </cell>
          <cell r="AU674" t="str">
            <v>Materials unavailability</v>
          </cell>
          <cell r="AV674" t="str">
            <v>Y</v>
          </cell>
          <cell r="AW674" t="str">
            <v>Y</v>
          </cell>
          <cell r="AX674"/>
          <cell r="AY674"/>
          <cell r="AZ674">
            <v>45832</v>
          </cell>
          <cell r="BA674">
            <v>34</v>
          </cell>
          <cell r="BB674">
            <v>45866</v>
          </cell>
          <cell r="BC674"/>
          <cell r="BD674"/>
          <cell r="BE674">
            <v>15</v>
          </cell>
          <cell r="BF674">
            <v>0</v>
          </cell>
          <cell r="BG674"/>
          <cell r="BH674"/>
          <cell r="BI674"/>
        </row>
        <row r="675">
          <cell r="E675" t="str">
            <v>X25020572839</v>
          </cell>
          <cell r="F675" t="str">
            <v>PHINMA PROPERTY HOLDINGS CORPORATION,</v>
          </cell>
          <cell r="G675" t="str">
            <v>WEST SERVICE, CUPANG, MUNTINLUPA</v>
          </cell>
          <cell r="H675" t="str">
            <v>MUNTINLUPA CITY</v>
          </cell>
          <cell r="I675" t="str">
            <v>PARAÑAQUE</v>
          </cell>
          <cell r="J675"/>
          <cell r="K675"/>
          <cell r="L675" t="str">
            <v>CHALLENGER</v>
          </cell>
          <cell r="M675" t="str">
            <v>FCOMP</v>
          </cell>
          <cell r="N675" t="str">
            <v>Isan Carlo Lazaro</v>
          </cell>
          <cell r="O675">
            <v>23.723299999999998</v>
          </cell>
          <cell r="P675">
            <v>75.19</v>
          </cell>
          <cell r="Q675">
            <v>28</v>
          </cell>
          <cell r="R675" t="str">
            <v>NEW</v>
          </cell>
          <cell r="S675">
            <v>301328.8</v>
          </cell>
          <cell r="T675">
            <v>48893.24</v>
          </cell>
          <cell r="U675"/>
          <cell r="V675">
            <v>0</v>
          </cell>
          <cell r="W675">
            <v>45805.700694444444</v>
          </cell>
          <cell r="X675">
            <v>45811.549305555556</v>
          </cell>
          <cell r="Y675">
            <v>45817</v>
          </cell>
          <cell r="Z675"/>
          <cell r="AA675">
            <v>45841</v>
          </cell>
          <cell r="AB675"/>
          <cell r="AC675">
            <v>35.299305555556202</v>
          </cell>
          <cell r="AD675">
            <v>29.450694444443798</v>
          </cell>
          <cell r="AE675">
            <v>-45841</v>
          </cell>
          <cell r="AF675">
            <v>45825.786196303183</v>
          </cell>
          <cell r="AG675">
            <v>45834.942330132173</v>
          </cell>
          <cell r="AH675">
            <v>45855.700694444444</v>
          </cell>
          <cell r="AI675">
            <v>1.1468011104401712</v>
          </cell>
          <cell r="AJ675">
            <v>-764.01666666666665</v>
          </cell>
          <cell r="AK675">
            <v>23</v>
          </cell>
          <cell r="AL675">
            <v>36</v>
          </cell>
          <cell r="AM675">
            <v>23.085501858736059</v>
          </cell>
          <cell r="AN675">
            <v>29.241635687732341</v>
          </cell>
          <cell r="AO675">
            <v>20.085501858736059</v>
          </cell>
          <cell r="AP675">
            <v>60</v>
          </cell>
          <cell r="AQ675">
            <v>57</v>
          </cell>
          <cell r="AR675">
            <v>52</v>
          </cell>
          <cell r="AS675">
            <v>45901</v>
          </cell>
          <cell r="AT675">
            <v>43</v>
          </cell>
          <cell r="AU675"/>
          <cell r="AV675"/>
          <cell r="AW675"/>
          <cell r="AX675"/>
          <cell r="AY675"/>
          <cell r="AZ675"/>
          <cell r="BA675"/>
          <cell r="BB675"/>
          <cell r="BC675" t="str">
            <v>NO COC</v>
          </cell>
          <cell r="BD675"/>
          <cell r="BE675">
            <v>45856</v>
          </cell>
          <cell r="BF675" t="e">
            <v>#VALUE!</v>
          </cell>
          <cell r="BG675"/>
          <cell r="BH675"/>
          <cell r="BI675"/>
        </row>
        <row r="676">
          <cell r="E676" t="str">
            <v>X24072535997</v>
          </cell>
          <cell r="F676" t="str">
            <v>ALFONSO ESPINOSA LIM</v>
          </cell>
          <cell r="G676" t="str">
            <v>NIOG II, NIOG II, BACOOR</v>
          </cell>
          <cell r="H676" t="str">
            <v>BACOOR CITY</v>
          </cell>
          <cell r="I676" t="str">
            <v>DASMA</v>
          </cell>
          <cell r="J676"/>
          <cell r="K676"/>
          <cell r="L676" t="str">
            <v>C2</v>
          </cell>
          <cell r="M676" t="str">
            <v>FCOMP</v>
          </cell>
          <cell r="N676" t="str">
            <v>Ian Patrick Perez</v>
          </cell>
          <cell r="O676">
            <v>1.73</v>
          </cell>
          <cell r="P676">
            <v>3.54</v>
          </cell>
          <cell r="Q676">
            <v>20</v>
          </cell>
          <cell r="R676" t="str">
            <v>NEW</v>
          </cell>
          <cell r="S676">
            <v>21348.01</v>
          </cell>
          <cell r="T676">
            <v>3041.67</v>
          </cell>
          <cell r="U676"/>
          <cell r="V676">
            <v>0</v>
          </cell>
          <cell r="W676">
            <v>45806.443749999999</v>
          </cell>
          <cell r="X676">
            <v>45811.547222222223</v>
          </cell>
          <cell r="Y676">
            <v>45813</v>
          </cell>
          <cell r="Z676"/>
          <cell r="AA676">
            <v>45877</v>
          </cell>
          <cell r="AB676"/>
          <cell r="AC676">
            <v>70.556250000001455</v>
          </cell>
          <cell r="AD676">
            <v>65.452777777776646</v>
          </cell>
          <cell r="AE676">
            <v>-45877</v>
          </cell>
          <cell r="AF676">
            <v>45825.217943548385</v>
          </cell>
          <cell r="AG676">
            <v>45834.024395161287</v>
          </cell>
          <cell r="AH676">
            <v>45856.443749999999</v>
          </cell>
          <cell r="AI676">
            <v>2.4302708333333838</v>
          </cell>
          <cell r="AJ676">
            <v>-764.61666666666667</v>
          </cell>
          <cell r="AK676">
            <v>20</v>
          </cell>
          <cell r="AL676">
            <v>36</v>
          </cell>
          <cell r="AM676">
            <v>21.774193548387096</v>
          </cell>
          <cell r="AN676">
            <v>27.58064516129032</v>
          </cell>
          <cell r="AO676">
            <v>18.774193548387096</v>
          </cell>
          <cell r="AP676">
            <v>60</v>
          </cell>
          <cell r="AQ676">
            <v>57</v>
          </cell>
          <cell r="AR676">
            <v>52</v>
          </cell>
          <cell r="AS676">
            <v>45937</v>
          </cell>
          <cell r="AT676">
            <v>7</v>
          </cell>
          <cell r="AU676"/>
          <cell r="AV676"/>
          <cell r="AW676"/>
          <cell r="AX676"/>
          <cell r="AY676"/>
          <cell r="AZ676"/>
          <cell r="BA676"/>
          <cell r="BB676"/>
          <cell r="BC676" t="str">
            <v>NO COC</v>
          </cell>
          <cell r="BD676"/>
          <cell r="BE676">
            <v>45892</v>
          </cell>
          <cell r="BF676" t="e">
            <v>#VALUE!</v>
          </cell>
          <cell r="BG676"/>
          <cell r="BH676"/>
          <cell r="BI676"/>
        </row>
        <row r="677">
          <cell r="E677" t="str">
            <v>X25051742450</v>
          </cell>
          <cell r="F677" t="str">
            <v>AS AND T HATCH INC.</v>
          </cell>
          <cell r="G677" t="str">
            <v>MID WEST, VICTORIAHOMES-DIAMONDPARK SUBD, MUNTINLUPA</v>
          </cell>
          <cell r="H677" t="str">
            <v>MUNTINLUPA CITY</v>
          </cell>
          <cell r="I677" t="str">
            <v>PARAÑAQUE</v>
          </cell>
          <cell r="J677"/>
          <cell r="K677"/>
          <cell r="L677" t="str">
            <v>CHALLENGER</v>
          </cell>
          <cell r="M677" t="str">
            <v>FCOMP</v>
          </cell>
          <cell r="N677" t="str">
            <v>Isan Carlo Lazaro</v>
          </cell>
          <cell r="O677">
            <v>1.75</v>
          </cell>
          <cell r="P677">
            <v>5.35</v>
          </cell>
          <cell r="Q677">
            <v>32</v>
          </cell>
          <cell r="R677" t="str">
            <v>NEW</v>
          </cell>
          <cell r="S677">
            <v>34987.269999999997</v>
          </cell>
          <cell r="T677">
            <v>4596.82</v>
          </cell>
          <cell r="U677"/>
          <cell r="V677">
            <v>0</v>
          </cell>
          <cell r="W677">
            <v>45806.45</v>
          </cell>
          <cell r="X677">
            <v>45811.546527777777</v>
          </cell>
          <cell r="Y677">
            <v>45817</v>
          </cell>
          <cell r="Z677"/>
          <cell r="AA677">
            <v>45828</v>
          </cell>
          <cell r="AB677"/>
          <cell r="AC677">
            <v>21.55000000000291</v>
          </cell>
          <cell r="AD677">
            <v>16.453472222223354</v>
          </cell>
          <cell r="AE677">
            <v>-45828</v>
          </cell>
          <cell r="AF677">
            <v>45825.224193548383</v>
          </cell>
          <cell r="AG677">
            <v>45834.030645161285</v>
          </cell>
          <cell r="AH677">
            <v>45856.45</v>
          </cell>
          <cell r="AI677">
            <v>0.74227777777787796</v>
          </cell>
          <cell r="AJ677">
            <v>-763.8</v>
          </cell>
          <cell r="AK677">
            <v>20</v>
          </cell>
          <cell r="AL677">
            <v>36</v>
          </cell>
          <cell r="AM677">
            <v>21.774193548387096</v>
          </cell>
          <cell r="AN677">
            <v>27.58064516129032</v>
          </cell>
          <cell r="AO677">
            <v>18.774193548387096</v>
          </cell>
          <cell r="AP677">
            <v>60</v>
          </cell>
          <cell r="AQ677">
            <v>57</v>
          </cell>
          <cell r="AR677">
            <v>52</v>
          </cell>
          <cell r="AS677">
            <v>45888</v>
          </cell>
          <cell r="AT677">
            <v>56</v>
          </cell>
          <cell r="AU677"/>
          <cell r="AV677"/>
          <cell r="AW677"/>
          <cell r="AX677"/>
          <cell r="AY677"/>
          <cell r="AZ677"/>
          <cell r="BA677"/>
          <cell r="BB677"/>
          <cell r="BC677" t="str">
            <v>NO COC</v>
          </cell>
          <cell r="BD677"/>
          <cell r="BE677">
            <v>45843</v>
          </cell>
          <cell r="BF677" t="e">
            <v>#VALUE!</v>
          </cell>
          <cell r="BG677"/>
          <cell r="BH677"/>
          <cell r="BI677"/>
        </row>
        <row r="678">
          <cell r="E678" t="str">
            <v>X24104062252</v>
          </cell>
          <cell r="F678" t="str">
            <v>SIONIL BUILDERS CORPORATION</v>
          </cell>
          <cell r="G678" t="str">
            <v>LIGAS, DOÑA MANUELA SUBD PH 4-E, LAS PINAS CITY</v>
          </cell>
          <cell r="H678" t="str">
            <v>LAS PIÑAS CITY</v>
          </cell>
          <cell r="I678" t="str">
            <v>PARAÑAQUE</v>
          </cell>
          <cell r="J678"/>
          <cell r="K678"/>
          <cell r="L678" t="str">
            <v>ECOM</v>
          </cell>
          <cell r="M678" t="str">
            <v>SCHED</v>
          </cell>
          <cell r="N678" t="str">
            <v>Ronilo Gange Jr.</v>
          </cell>
          <cell r="O678">
            <v>425.90649999999982</v>
          </cell>
          <cell r="P678">
            <v>1543.28</v>
          </cell>
          <cell r="Q678">
            <v>88.2</v>
          </cell>
          <cell r="R678" t="str">
            <v>NEW</v>
          </cell>
          <cell r="S678">
            <v>2406705.94</v>
          </cell>
          <cell r="T678">
            <v>456461.39999999921</v>
          </cell>
          <cell r="U678"/>
          <cell r="V678">
            <v>0</v>
          </cell>
          <cell r="W678">
            <v>45806.59097222222</v>
          </cell>
          <cell r="X678">
            <v>45828.57916666667</v>
          </cell>
          <cell r="Y678">
            <v>45833</v>
          </cell>
          <cell r="Z678"/>
          <cell r="AA678"/>
          <cell r="AB678"/>
          <cell r="AC678">
            <v>-45806.59097222222</v>
          </cell>
          <cell r="AD678">
            <v>-45828.57916666667</v>
          </cell>
          <cell r="AE678">
            <v>0</v>
          </cell>
          <cell r="AF678">
            <v>45831.798936823987</v>
          </cell>
          <cell r="AG678">
            <v>45842.321060717797</v>
          </cell>
          <cell r="AH678">
            <v>45856.59097222222</v>
          </cell>
          <cell r="AI678">
            <v>-1217.9164187908495</v>
          </cell>
          <cell r="AJ678">
            <v>0</v>
          </cell>
          <cell r="AK678">
            <v>50</v>
          </cell>
          <cell r="AL678">
            <v>34</v>
          </cell>
          <cell r="AM678">
            <v>28.207964601769909</v>
          </cell>
          <cell r="AN678">
            <v>35.730088495575217</v>
          </cell>
          <cell r="AO678">
            <v>25.207964601769909</v>
          </cell>
          <cell r="AP678">
            <v>60</v>
          </cell>
          <cell r="AQ678">
            <v>57</v>
          </cell>
          <cell r="AR678">
            <v>52</v>
          </cell>
          <cell r="AS678">
            <v>60</v>
          </cell>
          <cell r="AT678">
            <v>45884</v>
          </cell>
          <cell r="AU678"/>
          <cell r="AV678"/>
          <cell r="AW678"/>
          <cell r="AX678"/>
          <cell r="AY678"/>
          <cell r="AZ678"/>
          <cell r="BA678"/>
          <cell r="BB678"/>
          <cell r="BC678"/>
          <cell r="BD678"/>
          <cell r="BE678">
            <v>15</v>
          </cell>
          <cell r="BF678">
            <v>0</v>
          </cell>
          <cell r="BG678"/>
          <cell r="BH678"/>
          <cell r="BI678"/>
        </row>
        <row r="679">
          <cell r="E679" t="str">
            <v>X25041329837</v>
          </cell>
          <cell r="F679" t="str">
            <v>FILIPINAS BENSON INDUSTRIAL AND DEVELOPMENT CORPOR</v>
          </cell>
          <cell r="G679" t="str">
            <v>DONA IRENEA, IRENEVILLE SUBD, PARANAQUE</v>
          </cell>
          <cell r="H679" t="str">
            <v>PARAÑAQUE CITY</v>
          </cell>
          <cell r="I679" t="str">
            <v>PARAÑAQUE</v>
          </cell>
          <cell r="J679"/>
          <cell r="K679"/>
          <cell r="L679" t="str">
            <v>CHALLENGER</v>
          </cell>
          <cell r="M679" t="str">
            <v>FCOMP</v>
          </cell>
          <cell r="N679" t="str">
            <v>Isan Carlo Lazaro</v>
          </cell>
          <cell r="O679">
            <v>69.832599999999985</v>
          </cell>
          <cell r="P679">
            <v>281.89999999999998</v>
          </cell>
          <cell r="Q679">
            <v>299</v>
          </cell>
          <cell r="R679" t="str">
            <v>NEW</v>
          </cell>
          <cell r="S679">
            <v>1217413.3799999999</v>
          </cell>
          <cell r="T679">
            <v>174981.58</v>
          </cell>
          <cell r="U679"/>
          <cell r="V679">
            <v>0</v>
          </cell>
          <cell r="W679">
            <v>45806.624305555553</v>
          </cell>
          <cell r="X679">
            <v>45811.561111111114</v>
          </cell>
          <cell r="Y679">
            <v>45818</v>
          </cell>
          <cell r="Z679"/>
          <cell r="AA679">
            <v>45870.395833333336</v>
          </cell>
          <cell r="AB679"/>
          <cell r="AC679">
            <v>63.771527777782467</v>
          </cell>
          <cell r="AD679">
            <v>58.834722222221899</v>
          </cell>
          <cell r="AE679">
            <v>-45870.395833333336</v>
          </cell>
          <cell r="AF679">
            <v>45825.652277583526</v>
          </cell>
          <cell r="AG679">
            <v>45834.526403457654</v>
          </cell>
          <cell r="AH679">
            <v>45856.624305555553</v>
          </cell>
          <cell r="AI679">
            <v>2.1712686838625936</v>
          </cell>
          <cell r="AJ679">
            <v>-764.50659722222224</v>
          </cell>
          <cell r="AK679">
            <v>28</v>
          </cell>
          <cell r="AL679">
            <v>30</v>
          </cell>
          <cell r="AM679">
            <v>22.027972027972027</v>
          </cell>
          <cell r="AN679">
            <v>27.9020979020979</v>
          </cell>
          <cell r="AO679">
            <v>19.027972027972027</v>
          </cell>
          <cell r="AP679">
            <v>60</v>
          </cell>
          <cell r="AQ679">
            <v>57</v>
          </cell>
          <cell r="AR679">
            <v>52</v>
          </cell>
          <cell r="AS679">
            <v>45930.395833333336</v>
          </cell>
          <cell r="AT679">
            <v>13.604166666664241</v>
          </cell>
          <cell r="AU679" t="str">
            <v>Materials unavailability</v>
          </cell>
          <cell r="AV679" t="str">
            <v>Y</v>
          </cell>
          <cell r="AW679" t="str">
            <v>Y</v>
          </cell>
          <cell r="AX679"/>
          <cell r="AY679"/>
          <cell r="AZ679">
            <v>45832</v>
          </cell>
          <cell r="BA679">
            <v>34</v>
          </cell>
          <cell r="BB679">
            <v>45866</v>
          </cell>
          <cell r="BC679" t="str">
            <v>NO COC</v>
          </cell>
          <cell r="BD679"/>
          <cell r="BE679">
            <v>45885.395833333336</v>
          </cell>
          <cell r="BF679" t="e">
            <v>#VALUE!</v>
          </cell>
          <cell r="BG679"/>
          <cell r="BH679"/>
          <cell r="BI679"/>
        </row>
        <row r="680">
          <cell r="E680" t="str">
            <v>X25030745369</v>
          </cell>
          <cell r="F680" t="str">
            <v>THE ROMAN CATHOLIC BISHOP OF PARAÑAQUE, INC</v>
          </cell>
          <cell r="G680" t="str">
            <v>GARNET, SEVERINA DIAMOND SUBD, PARANAQUE</v>
          </cell>
          <cell r="H680" t="str">
            <v>PARAÑAQUE CITY</v>
          </cell>
          <cell r="I680" t="str">
            <v>PARAÑAQUE</v>
          </cell>
          <cell r="J680"/>
          <cell r="K680"/>
          <cell r="L680" t="str">
            <v>VJC</v>
          </cell>
          <cell r="M680" t="str">
            <v>SCHED</v>
          </cell>
          <cell r="N680" t="str">
            <v>Jenneth Madrid</v>
          </cell>
          <cell r="O680">
            <v>26.989499999999996</v>
          </cell>
          <cell r="P680">
            <v>71.290000000000006</v>
          </cell>
          <cell r="Q680">
            <v>169</v>
          </cell>
          <cell r="R680" t="str">
            <v>NEW</v>
          </cell>
          <cell r="S680">
            <v>713706.73</v>
          </cell>
          <cell r="T680">
            <v>61280.9</v>
          </cell>
          <cell r="U680"/>
          <cell r="V680">
            <v>0</v>
          </cell>
          <cell r="W680">
            <v>45806.690972222219</v>
          </cell>
          <cell r="X680">
            <v>45831.4</v>
          </cell>
          <cell r="Y680">
            <v>45832</v>
          </cell>
          <cell r="Z680"/>
          <cell r="AA680"/>
          <cell r="AB680"/>
          <cell r="AC680">
            <v>-45806.690972222219</v>
          </cell>
          <cell r="AD680">
            <v>-45831.4</v>
          </cell>
          <cell r="AE680">
            <v>0</v>
          </cell>
          <cell r="AF680">
            <v>45825.169571444007</v>
          </cell>
          <cell r="AG680">
            <v>45833.897197903156</v>
          </cell>
          <cell r="AH680">
            <v>45856.690972222219</v>
          </cell>
          <cell r="AI680">
            <v>-1599.4999429159116</v>
          </cell>
          <cell r="AJ680">
            <v>0</v>
          </cell>
          <cell r="AK680">
            <v>23</v>
          </cell>
          <cell r="AL680">
            <v>32</v>
          </cell>
          <cell r="AM680">
            <v>21.478599221789885</v>
          </cell>
          <cell r="AN680">
            <v>27.206225680933851</v>
          </cell>
          <cell r="AO680">
            <v>18.478599221789885</v>
          </cell>
          <cell r="AP680">
            <v>60</v>
          </cell>
          <cell r="AQ680">
            <v>57</v>
          </cell>
          <cell r="AR680">
            <v>52</v>
          </cell>
          <cell r="AS680">
            <v>60</v>
          </cell>
          <cell r="AT680">
            <v>45884</v>
          </cell>
          <cell r="AU680"/>
          <cell r="AV680"/>
          <cell r="AW680"/>
          <cell r="AX680"/>
          <cell r="AY680"/>
          <cell r="AZ680"/>
          <cell r="BA680"/>
          <cell r="BB680"/>
          <cell r="BC680"/>
          <cell r="BD680"/>
          <cell r="BE680">
            <v>15</v>
          </cell>
          <cell r="BF680">
            <v>0</v>
          </cell>
          <cell r="BG680"/>
          <cell r="BH680"/>
          <cell r="BI680"/>
        </row>
        <row r="681">
          <cell r="E681" t="str">
            <v>X25041445070</v>
          </cell>
          <cell r="F681" t="str">
            <v>THE ROMAN CATHOLIC BISHOP OF PARANAQUE, INC.</v>
          </cell>
          <cell r="G681" t="str">
            <v>GARNET, SEVERINA DIAMOND SUBD, PARANAQUE</v>
          </cell>
          <cell r="H681" t="str">
            <v>PARAÑAQUE CITY</v>
          </cell>
          <cell r="I681" t="str">
            <v>PARAÑAQUE</v>
          </cell>
          <cell r="J681"/>
          <cell r="K681"/>
          <cell r="L681" t="str">
            <v>VJC</v>
          </cell>
          <cell r="M681" t="str">
            <v>SCHED</v>
          </cell>
          <cell r="N681" t="str">
            <v>Jenneth Madrid</v>
          </cell>
          <cell r="O681">
            <v>338.80459999999971</v>
          </cell>
          <cell r="P681">
            <v>1030.72</v>
          </cell>
          <cell r="Q681">
            <v>169</v>
          </cell>
          <cell r="R681" t="str">
            <v>NEW</v>
          </cell>
          <cell r="S681">
            <v>1615984.9</v>
          </cell>
          <cell r="T681">
            <v>413978.94999999984</v>
          </cell>
          <cell r="U681"/>
          <cell r="V681">
            <v>0</v>
          </cell>
          <cell r="W681">
            <v>45806.691666666666</v>
          </cell>
          <cell r="X681">
            <v>45831.399305555555</v>
          </cell>
          <cell r="Y681">
            <v>45832</v>
          </cell>
          <cell r="Z681"/>
          <cell r="AA681"/>
          <cell r="AB681"/>
          <cell r="AC681">
            <v>-45806.691666666666</v>
          </cell>
          <cell r="AD681">
            <v>-45831.399305555555</v>
          </cell>
          <cell r="AE681">
            <v>0</v>
          </cell>
          <cell r="AF681">
            <v>45830.597496263079</v>
          </cell>
          <cell r="AG681">
            <v>45840.772384155454</v>
          </cell>
          <cell r="AH681">
            <v>45856.691666666666</v>
          </cell>
          <cell r="AI681">
            <v>-1276.8615302083331</v>
          </cell>
          <cell r="AJ681">
            <v>0</v>
          </cell>
          <cell r="AK681">
            <v>50</v>
          </cell>
          <cell r="AL681">
            <v>32</v>
          </cell>
          <cell r="AM681">
            <v>26.905829596412559</v>
          </cell>
          <cell r="AN681">
            <v>34.08071748878924</v>
          </cell>
          <cell r="AO681">
            <v>23.905829596412559</v>
          </cell>
          <cell r="AP681">
            <v>60</v>
          </cell>
          <cell r="AQ681">
            <v>57</v>
          </cell>
          <cell r="AR681">
            <v>52</v>
          </cell>
          <cell r="AS681">
            <v>60</v>
          </cell>
          <cell r="AT681">
            <v>45884</v>
          </cell>
          <cell r="AU681"/>
          <cell r="AV681"/>
          <cell r="AW681"/>
          <cell r="AX681"/>
          <cell r="AY681"/>
          <cell r="AZ681"/>
          <cell r="BA681"/>
          <cell r="BB681"/>
          <cell r="BC681"/>
          <cell r="BD681"/>
          <cell r="BE681">
            <v>15</v>
          </cell>
          <cell r="BF681">
            <v>0</v>
          </cell>
          <cell r="BG681"/>
          <cell r="BH681"/>
          <cell r="BI681"/>
        </row>
        <row r="682">
          <cell r="E682" t="str">
            <v>R24041284</v>
          </cell>
          <cell r="F682" t="str">
            <v>IFACE INC.</v>
          </cell>
          <cell r="G682" t="str">
            <v>STA. ANA, STA. ANA SUBD, PARANAQUE</v>
          </cell>
          <cell r="H682" t="str">
            <v>PARAÑAQUE CITY</v>
          </cell>
          <cell r="I682" t="str">
            <v>PARAÑAQUE</v>
          </cell>
          <cell r="J682"/>
          <cell r="K682"/>
          <cell r="L682" t="str">
            <v>ECOM</v>
          </cell>
          <cell r="M682" t="str">
            <v>SCHED</v>
          </cell>
          <cell r="N682" t="str">
            <v>Ronilo Gange Jr.</v>
          </cell>
          <cell r="O682">
            <v>30.828700000000001</v>
          </cell>
          <cell r="P682">
            <v>50.38</v>
          </cell>
          <cell r="Q682">
            <v>0</v>
          </cell>
          <cell r="R682" t="str">
            <v>RELOC</v>
          </cell>
          <cell r="S682">
            <v>77725.52</v>
          </cell>
          <cell r="T682">
            <v>27579.82</v>
          </cell>
          <cell r="U682"/>
          <cell r="V682">
            <v>0</v>
          </cell>
          <cell r="W682">
            <v>45806.693055555559</v>
          </cell>
          <cell r="X682">
            <v>45831.394444444442</v>
          </cell>
          <cell r="Y682">
            <v>45833</v>
          </cell>
          <cell r="Z682"/>
          <cell r="AA682"/>
          <cell r="AB682"/>
          <cell r="AC682">
            <v>-45806.693055555559</v>
          </cell>
          <cell r="AD682">
            <v>-45831.394444444442</v>
          </cell>
          <cell r="AE682">
            <v>0</v>
          </cell>
          <cell r="AF682">
            <v>45825.467249103946</v>
          </cell>
          <cell r="AG682">
            <v>45834.273700716847</v>
          </cell>
          <cell r="AH682">
            <v>45856.693055555559</v>
          </cell>
          <cell r="AI682">
            <v>-1577.7860941358026</v>
          </cell>
          <cell r="AJ682">
            <v>0</v>
          </cell>
          <cell r="AK682">
            <v>20</v>
          </cell>
          <cell r="AL682">
            <v>36</v>
          </cell>
          <cell r="AM682">
            <v>21.774193548387096</v>
          </cell>
          <cell r="AN682">
            <v>27.58064516129032</v>
          </cell>
          <cell r="AO682">
            <v>18.774193548387096</v>
          </cell>
          <cell r="AP682">
            <v>60</v>
          </cell>
          <cell r="AQ682">
            <v>57</v>
          </cell>
          <cell r="AR682">
            <v>52</v>
          </cell>
          <cell r="AS682">
            <v>60</v>
          </cell>
          <cell r="AT682">
            <v>45884</v>
          </cell>
          <cell r="AU682"/>
          <cell r="AV682"/>
          <cell r="AW682"/>
          <cell r="AX682"/>
          <cell r="AY682"/>
          <cell r="AZ682"/>
          <cell r="BA682"/>
          <cell r="BB682"/>
          <cell r="BC682"/>
          <cell r="BD682"/>
          <cell r="BE682">
            <v>15</v>
          </cell>
          <cell r="BF682">
            <v>0</v>
          </cell>
          <cell r="BG682"/>
          <cell r="BH682"/>
          <cell r="BI682"/>
        </row>
        <row r="683">
          <cell r="E683" t="str">
            <v>X25041307676</v>
          </cell>
          <cell r="F683" t="str">
            <v>CITY GOV'T OF LAS PIÑAS</v>
          </cell>
          <cell r="G683" t="str">
            <v>LIBRA, VILLA ISABELITA SUBD, LAS PINAS CITY</v>
          </cell>
          <cell r="H683" t="str">
            <v>LAS PIÑAS CITY</v>
          </cell>
          <cell r="I683" t="str">
            <v>PARAÑAQUE</v>
          </cell>
          <cell r="J683"/>
          <cell r="K683"/>
          <cell r="L683" t="str">
            <v>CHALLENGER</v>
          </cell>
          <cell r="M683" t="str">
            <v>FCOMP</v>
          </cell>
          <cell r="N683" t="str">
            <v>Isan Carlo Lazaro</v>
          </cell>
          <cell r="O683">
            <v>1.79</v>
          </cell>
          <cell r="P683">
            <v>7.01</v>
          </cell>
          <cell r="Q683">
            <v>9</v>
          </cell>
          <cell r="R683" t="str">
            <v>MODIFICATION</v>
          </cell>
          <cell r="S683">
            <v>24060.560000000001</v>
          </cell>
          <cell r="T683">
            <v>6023.01</v>
          </cell>
          <cell r="U683"/>
          <cell r="V683">
            <v>0</v>
          </cell>
          <cell r="W683">
            <v>45807.635416666664</v>
          </cell>
          <cell r="X683">
            <v>45825.556250000001</v>
          </cell>
          <cell r="Y683">
            <v>45826</v>
          </cell>
          <cell r="Z683"/>
          <cell r="AA683">
            <v>45835</v>
          </cell>
          <cell r="AB683"/>
          <cell r="AC683">
            <v>27.364583333335759</v>
          </cell>
          <cell r="AD683">
            <v>9.4437499999985448</v>
          </cell>
          <cell r="AE683">
            <v>-45835</v>
          </cell>
          <cell r="AF683">
            <v>45826.409610215051</v>
          </cell>
          <cell r="AG683">
            <v>45835.216061827952</v>
          </cell>
          <cell r="AH683">
            <v>45857.635416666664</v>
          </cell>
          <cell r="AI683">
            <v>0.9425578703704538</v>
          </cell>
          <cell r="AJ683">
            <v>-763.91666666666663</v>
          </cell>
          <cell r="AK683">
            <v>20</v>
          </cell>
          <cell r="AL683">
            <v>36</v>
          </cell>
          <cell r="AM683">
            <v>21.774193548387096</v>
          </cell>
          <cell r="AN683">
            <v>27.58064516129032</v>
          </cell>
          <cell r="AO683">
            <v>18.774193548387096</v>
          </cell>
          <cell r="AP683">
            <v>60</v>
          </cell>
          <cell r="AQ683">
            <v>57</v>
          </cell>
          <cell r="AR683">
            <v>52</v>
          </cell>
          <cell r="AS683">
            <v>45895</v>
          </cell>
          <cell r="AT683">
            <v>49</v>
          </cell>
          <cell r="AU683"/>
          <cell r="AV683"/>
          <cell r="AW683"/>
          <cell r="AX683"/>
          <cell r="AY683"/>
          <cell r="AZ683"/>
          <cell r="BA683"/>
          <cell r="BB683"/>
          <cell r="BC683" t="str">
            <v>NO COC</v>
          </cell>
          <cell r="BD683"/>
          <cell r="BE683">
            <v>45850</v>
          </cell>
          <cell r="BF683" t="e">
            <v>#VALUE!</v>
          </cell>
          <cell r="BG683"/>
          <cell r="BH683"/>
          <cell r="BI683"/>
        </row>
        <row r="684">
          <cell r="E684" t="str">
            <v>X25051750601</v>
          </cell>
          <cell r="F684" t="str">
            <v>TARASH B. BERMUDEZ</v>
          </cell>
          <cell r="G684" t="str">
            <v>MONIQUE, VILLA CRISTINA SUBD, LAS PINAS CITY</v>
          </cell>
          <cell r="H684" t="str">
            <v>LAS PIÑAS CITY</v>
          </cell>
          <cell r="I684" t="str">
            <v>PARAÑAQUE</v>
          </cell>
          <cell r="J684"/>
          <cell r="K684"/>
          <cell r="L684" t="str">
            <v>POWERHOUSE</v>
          </cell>
          <cell r="M684" t="str">
            <v>SCHED</v>
          </cell>
          <cell r="N684" t="str">
            <v>Isan Carlo Lazaro</v>
          </cell>
          <cell r="O684">
            <v>3.66</v>
          </cell>
          <cell r="P684">
            <v>7.29</v>
          </cell>
          <cell r="Q684">
            <v>6</v>
          </cell>
          <cell r="R684" t="str">
            <v>NEW</v>
          </cell>
          <cell r="S684">
            <v>29846.68</v>
          </cell>
          <cell r="T684">
            <v>6263.71</v>
          </cell>
          <cell r="U684"/>
          <cell r="V684">
            <v>0</v>
          </cell>
          <cell r="W684">
            <v>45810.382638888892</v>
          </cell>
          <cell r="X684">
            <v>45825.557638888888</v>
          </cell>
          <cell r="Y684">
            <v>45826</v>
          </cell>
          <cell r="Z684"/>
          <cell r="AA684"/>
          <cell r="AB684"/>
          <cell r="AC684">
            <v>-45810.382638888892</v>
          </cell>
          <cell r="AD684">
            <v>-45825.557638888888</v>
          </cell>
          <cell r="AE684">
            <v>0</v>
          </cell>
          <cell r="AF684">
            <v>45829.156832437278</v>
          </cell>
          <cell r="AG684">
            <v>45837.96328405018</v>
          </cell>
          <cell r="AH684">
            <v>45860.382638888892</v>
          </cell>
          <cell r="AI684">
            <v>-1577.9131797839509</v>
          </cell>
          <cell r="AJ684">
            <v>0</v>
          </cell>
          <cell r="AK684">
            <v>20</v>
          </cell>
          <cell r="AL684">
            <v>36</v>
          </cell>
          <cell r="AM684">
            <v>21.774193548387096</v>
          </cell>
          <cell r="AN684">
            <v>27.58064516129032</v>
          </cell>
          <cell r="AO684">
            <v>18.774193548387096</v>
          </cell>
          <cell r="AP684">
            <v>60</v>
          </cell>
          <cell r="AQ684">
            <v>57</v>
          </cell>
          <cell r="AR684">
            <v>52</v>
          </cell>
          <cell r="AS684">
            <v>60</v>
          </cell>
          <cell r="AT684">
            <v>45884</v>
          </cell>
          <cell r="AU684"/>
          <cell r="AV684"/>
          <cell r="AW684"/>
          <cell r="AX684"/>
          <cell r="AY684"/>
          <cell r="AZ684"/>
          <cell r="BA684"/>
          <cell r="BB684"/>
          <cell r="BC684"/>
          <cell r="BD684"/>
          <cell r="BE684">
            <v>15</v>
          </cell>
          <cell r="BF684">
            <v>0</v>
          </cell>
          <cell r="BG684"/>
          <cell r="BH684"/>
          <cell r="BI684"/>
        </row>
        <row r="685">
          <cell r="E685" t="str">
            <v>X25041438275</v>
          </cell>
          <cell r="F685" t="str">
            <v>GLOBE TELECOM INC.</v>
          </cell>
          <cell r="G685" t="str">
            <v>E. RODRIGUEZ JR., MOONWALK, PARANAQUE</v>
          </cell>
          <cell r="H685" t="str">
            <v>PARAÑAQUE CITY</v>
          </cell>
          <cell r="I685" t="str">
            <v>PARAÑAQUE</v>
          </cell>
          <cell r="J685"/>
          <cell r="K685"/>
          <cell r="L685" t="str">
            <v>ECOM</v>
          </cell>
          <cell r="M685" t="str">
            <v>FCOMP</v>
          </cell>
          <cell r="N685" t="str">
            <v>Ronilo Gange Jr.</v>
          </cell>
          <cell r="O685">
            <v>10.353300000000001</v>
          </cell>
          <cell r="P685">
            <v>11.51</v>
          </cell>
          <cell r="Q685">
            <v>3</v>
          </cell>
          <cell r="R685" t="str">
            <v>NEW</v>
          </cell>
          <cell r="S685">
            <v>147032.26999999999</v>
          </cell>
          <cell r="T685">
            <v>9892.5</v>
          </cell>
          <cell r="U685"/>
          <cell r="V685">
            <v>0</v>
          </cell>
          <cell r="W685">
            <v>45810.438194444447</v>
          </cell>
          <cell r="X685">
            <v>45825.55972222222</v>
          </cell>
          <cell r="Y685">
            <v>45826</v>
          </cell>
          <cell r="Z685"/>
          <cell r="AA685">
            <v>45836</v>
          </cell>
          <cell r="AB685"/>
          <cell r="AC685">
            <v>25.561805555553292</v>
          </cell>
          <cell r="AD685">
            <v>10.440277777779556</v>
          </cell>
          <cell r="AE685">
            <v>-45836</v>
          </cell>
          <cell r="AF685">
            <v>45829.212387992833</v>
          </cell>
          <cell r="AG685">
            <v>45838.018839605735</v>
          </cell>
          <cell r="AH685">
            <v>45860.438194444447</v>
          </cell>
          <cell r="AI685">
            <v>0.88046219135794668</v>
          </cell>
          <cell r="AJ685">
            <v>-763.93333333333328</v>
          </cell>
          <cell r="AK685">
            <v>20</v>
          </cell>
          <cell r="AL685">
            <v>36</v>
          </cell>
          <cell r="AM685">
            <v>21.774193548387096</v>
          </cell>
          <cell r="AN685">
            <v>27.58064516129032</v>
          </cell>
          <cell r="AO685">
            <v>18.774193548387096</v>
          </cell>
          <cell r="AP685">
            <v>60</v>
          </cell>
          <cell r="AQ685">
            <v>57</v>
          </cell>
          <cell r="AR685">
            <v>52</v>
          </cell>
          <cell r="AS685">
            <v>45896</v>
          </cell>
          <cell r="AT685">
            <v>48</v>
          </cell>
          <cell r="AU685"/>
          <cell r="AV685"/>
          <cell r="AW685"/>
          <cell r="AX685"/>
          <cell r="AY685"/>
          <cell r="AZ685"/>
          <cell r="BA685"/>
          <cell r="BB685"/>
          <cell r="BC685" t="str">
            <v>FOR AUDIT</v>
          </cell>
          <cell r="BD685"/>
          <cell r="BE685">
            <v>45851</v>
          </cell>
          <cell r="BF685">
            <v>-4</v>
          </cell>
          <cell r="BG685">
            <v>45836</v>
          </cell>
          <cell r="BH685">
            <v>45847</v>
          </cell>
          <cell r="BI685"/>
        </row>
        <row r="686">
          <cell r="E686" t="str">
            <v>X25041184947</v>
          </cell>
          <cell r="F686" t="str">
            <v>JELLY MAHUSAY PAGUIRIGAN</v>
          </cell>
          <cell r="G686" t="str">
            <v>MOLINO ROAD, MOLINO III, BACOOR</v>
          </cell>
          <cell r="H686" t="str">
            <v>BACOOR CITY</v>
          </cell>
          <cell r="I686" t="str">
            <v>DASMA</v>
          </cell>
          <cell r="J686"/>
          <cell r="K686"/>
          <cell r="L686" t="str">
            <v>C2</v>
          </cell>
          <cell r="M686" t="str">
            <v>FCOMP</v>
          </cell>
          <cell r="N686" t="str">
            <v>Ian Patrick Perez</v>
          </cell>
          <cell r="O686">
            <v>9.8533000000000008</v>
          </cell>
          <cell r="P686">
            <v>11.75</v>
          </cell>
          <cell r="Q686">
            <v>19</v>
          </cell>
          <cell r="R686" t="str">
            <v>NEW</v>
          </cell>
          <cell r="S686">
            <v>139959.44</v>
          </cell>
          <cell r="T686">
            <v>10098.780000000001</v>
          </cell>
          <cell r="U686"/>
          <cell r="V686">
            <v>0</v>
          </cell>
          <cell r="W686">
            <v>45810.669444444444</v>
          </cell>
          <cell r="X686">
            <v>45825.5625</v>
          </cell>
          <cell r="Y686">
            <v>45826</v>
          </cell>
          <cell r="Z686"/>
          <cell r="AA686">
            <v>45870.539583333331</v>
          </cell>
          <cell r="AB686"/>
          <cell r="AC686">
            <v>59.870138888887595</v>
          </cell>
          <cell r="AD686">
            <v>44.977083333331393</v>
          </cell>
          <cell r="AE686">
            <v>-45870.539583333331</v>
          </cell>
          <cell r="AF686">
            <v>45829.44363799283</v>
          </cell>
          <cell r="AG686">
            <v>45838.250089605732</v>
          </cell>
          <cell r="AH686">
            <v>45860.669444444444</v>
          </cell>
          <cell r="AI686">
            <v>2.0621936728394612</v>
          </cell>
          <cell r="AJ686">
            <v>-764.50899305555549</v>
          </cell>
          <cell r="AK686">
            <v>20</v>
          </cell>
          <cell r="AL686">
            <v>36</v>
          </cell>
          <cell r="AM686">
            <v>21.774193548387096</v>
          </cell>
          <cell r="AN686">
            <v>27.58064516129032</v>
          </cell>
          <cell r="AO686">
            <v>18.774193548387096</v>
          </cell>
          <cell r="AP686">
            <v>60</v>
          </cell>
          <cell r="AQ686">
            <v>57</v>
          </cell>
          <cell r="AR686">
            <v>52</v>
          </cell>
          <cell r="AS686">
            <v>45930.539583333331</v>
          </cell>
          <cell r="AT686">
            <v>13.460416666668607</v>
          </cell>
          <cell r="AU686"/>
          <cell r="AV686"/>
          <cell r="AW686"/>
          <cell r="AX686"/>
          <cell r="AY686"/>
          <cell r="AZ686"/>
          <cell r="BA686"/>
          <cell r="BB686"/>
          <cell r="BC686" t="str">
            <v>NO COC</v>
          </cell>
          <cell r="BD686"/>
          <cell r="BE686">
            <v>45885.539583333331</v>
          </cell>
          <cell r="BF686" t="e">
            <v>#VALUE!</v>
          </cell>
          <cell r="BG686"/>
          <cell r="BH686"/>
          <cell r="BI686"/>
        </row>
        <row r="687">
          <cell r="E687" t="str">
            <v>X25031082537</v>
          </cell>
          <cell r="F687" t="str">
            <v>NORELYN B AMPARADO</v>
          </cell>
          <cell r="G687" t="str">
            <v>EVERLASTING, ZONE 6, TAGUIG CITY</v>
          </cell>
          <cell r="H687" t="str">
            <v>TAGUIG CITY</v>
          </cell>
          <cell r="I687" t="str">
            <v>PARAÑAQUE</v>
          </cell>
          <cell r="J687"/>
          <cell r="K687"/>
          <cell r="L687" t="str">
            <v>VJC</v>
          </cell>
          <cell r="M687" t="str">
            <v>SCHED</v>
          </cell>
          <cell r="N687" t="str">
            <v>Jenneth Madrid</v>
          </cell>
          <cell r="O687">
            <v>83.227380000000025</v>
          </cell>
          <cell r="P687">
            <v>203.42</v>
          </cell>
          <cell r="Q687">
            <v>44</v>
          </cell>
          <cell r="R687" t="str">
            <v>NEW</v>
          </cell>
          <cell r="S687">
            <v>449581.74</v>
          </cell>
          <cell r="T687">
            <v>76859.460000000021</v>
          </cell>
          <cell r="U687"/>
          <cell r="V687">
            <v>0</v>
          </cell>
          <cell r="W687">
            <v>45810.69027777778</v>
          </cell>
          <cell r="X687">
            <v>45825.561111111114</v>
          </cell>
          <cell r="Y687">
            <v>45826</v>
          </cell>
          <cell r="Z687"/>
          <cell r="AA687"/>
          <cell r="AB687"/>
          <cell r="AC687">
            <v>-45810.69027777778</v>
          </cell>
          <cell r="AD687">
            <v>-45825.561111111114</v>
          </cell>
          <cell r="AE687">
            <v>0</v>
          </cell>
          <cell r="AF687">
            <v>45832.558698830413</v>
          </cell>
          <cell r="AG687">
            <v>45842.19027777778</v>
          </cell>
          <cell r="AH687">
            <v>45860.69027777778</v>
          </cell>
          <cell r="AI687">
            <v>-1381.592246472663</v>
          </cell>
          <cell r="AJ687">
            <v>0</v>
          </cell>
          <cell r="AK687">
            <v>28</v>
          </cell>
          <cell r="AL687">
            <v>36</v>
          </cell>
          <cell r="AM687">
            <v>24.868421052631579</v>
          </cell>
          <cell r="AN687">
            <v>31.499999999999996</v>
          </cell>
          <cell r="AO687">
            <v>21.868421052631579</v>
          </cell>
          <cell r="AP687">
            <v>60</v>
          </cell>
          <cell r="AQ687">
            <v>57</v>
          </cell>
          <cell r="AR687">
            <v>52</v>
          </cell>
          <cell r="AS687">
            <v>60</v>
          </cell>
          <cell r="AT687">
            <v>45884</v>
          </cell>
          <cell r="AU687"/>
          <cell r="AV687"/>
          <cell r="AW687"/>
          <cell r="AX687"/>
          <cell r="AY687"/>
          <cell r="AZ687"/>
          <cell r="BA687"/>
          <cell r="BB687"/>
          <cell r="BC687"/>
          <cell r="BD687"/>
          <cell r="BE687">
            <v>15</v>
          </cell>
          <cell r="BF687">
            <v>0</v>
          </cell>
          <cell r="BG687"/>
          <cell r="BH687"/>
          <cell r="BI687"/>
        </row>
        <row r="688">
          <cell r="E688" t="str">
            <v>X25020587889</v>
          </cell>
          <cell r="F688" t="str">
            <v>ROSANA DIMACALI ARANDA-MANALO</v>
          </cell>
          <cell r="G688" t="str">
            <v>TRINIDAD, SAN ISIDRO SUBD, LAS PINAS CITY</v>
          </cell>
          <cell r="H688" t="str">
            <v>LAS PIÑAS CITY</v>
          </cell>
          <cell r="I688" t="str">
            <v>PARAÑAQUE</v>
          </cell>
          <cell r="J688"/>
          <cell r="K688"/>
          <cell r="L688" t="str">
            <v>AVECO</v>
          </cell>
          <cell r="M688" t="str">
            <v>SCHED</v>
          </cell>
          <cell r="N688" t="str">
            <v>Ronilo Gange Jr.</v>
          </cell>
          <cell r="O688">
            <v>67.850999999999999</v>
          </cell>
          <cell r="P688">
            <v>230.55</v>
          </cell>
          <cell r="Q688">
            <v>35</v>
          </cell>
          <cell r="R688" t="str">
            <v>NEW</v>
          </cell>
          <cell r="S688">
            <v>435025.16</v>
          </cell>
          <cell r="T688">
            <v>63566.859999999993</v>
          </cell>
          <cell r="U688"/>
          <cell r="V688">
            <v>0</v>
          </cell>
          <cell r="W688">
            <v>45811.512499999997</v>
          </cell>
          <cell r="X688">
            <v>45825.568749999999</v>
          </cell>
          <cell r="Y688">
            <v>45833</v>
          </cell>
          <cell r="Z688"/>
          <cell r="AA688"/>
          <cell r="AB688"/>
          <cell r="AC688">
            <v>-45811.512499999997</v>
          </cell>
          <cell r="AD688">
            <v>-45825.568749999999</v>
          </cell>
          <cell r="AE688">
            <v>0</v>
          </cell>
          <cell r="AF688">
            <v>45833.380921052631</v>
          </cell>
          <cell r="AG688">
            <v>45843.012499999997</v>
          </cell>
          <cell r="AH688">
            <v>45861.512499999997</v>
          </cell>
          <cell r="AI688">
            <v>-1381.6170436507934</v>
          </cell>
          <cell r="AJ688">
            <v>0</v>
          </cell>
          <cell r="AK688">
            <v>28</v>
          </cell>
          <cell r="AL688">
            <v>36</v>
          </cell>
          <cell r="AM688">
            <v>24.868421052631579</v>
          </cell>
          <cell r="AN688">
            <v>31.499999999999996</v>
          </cell>
          <cell r="AO688">
            <v>21.868421052631579</v>
          </cell>
          <cell r="AP688">
            <v>60</v>
          </cell>
          <cell r="AQ688">
            <v>57</v>
          </cell>
          <cell r="AR688">
            <v>52</v>
          </cell>
          <cell r="AS688">
            <v>60</v>
          </cell>
          <cell r="AT688">
            <v>45884</v>
          </cell>
          <cell r="AU688"/>
          <cell r="AV688"/>
          <cell r="AW688"/>
          <cell r="AX688"/>
          <cell r="AY688"/>
          <cell r="AZ688"/>
          <cell r="BA688"/>
          <cell r="BB688"/>
          <cell r="BC688"/>
          <cell r="BD688"/>
          <cell r="BE688">
            <v>15</v>
          </cell>
          <cell r="BF688">
            <v>0</v>
          </cell>
          <cell r="BG688"/>
          <cell r="BH688"/>
          <cell r="BI688"/>
        </row>
        <row r="689">
          <cell r="E689" t="str">
            <v>X25041379488</v>
          </cell>
          <cell r="F689" t="str">
            <v>PACIFIC RESOURCES CORPORATION</v>
          </cell>
          <cell r="G689" t="str">
            <v>MARCOS ALVAREZ, TALON I, LAS PINAS CITY</v>
          </cell>
          <cell r="H689" t="str">
            <v>LAS PIÑAS CITY</v>
          </cell>
          <cell r="I689" t="str">
            <v>PARAÑAQUE</v>
          </cell>
          <cell r="J689"/>
          <cell r="K689"/>
          <cell r="L689" t="str">
            <v>ECOM</v>
          </cell>
          <cell r="M689" t="str">
            <v>FCOMP</v>
          </cell>
          <cell r="N689" t="str">
            <v>Ronilo Gange Jr.</v>
          </cell>
          <cell r="O689">
            <v>11.530000000000001</v>
          </cell>
          <cell r="P689">
            <v>114.42</v>
          </cell>
          <cell r="Q689">
            <v>224</v>
          </cell>
          <cell r="R689" t="str">
            <v>MODIFICATION</v>
          </cell>
          <cell r="S689">
            <v>269699.65000000002</v>
          </cell>
          <cell r="T689">
            <v>98338.36</v>
          </cell>
          <cell r="U689"/>
          <cell r="V689">
            <v>0</v>
          </cell>
          <cell r="W689">
            <v>45812.381944444445</v>
          </cell>
          <cell r="X689">
            <v>45825.563888888886</v>
          </cell>
          <cell r="Y689">
            <v>45826</v>
          </cell>
          <cell r="Z689"/>
          <cell r="AA689">
            <v>45845</v>
          </cell>
          <cell r="AB689"/>
          <cell r="AC689">
            <v>32.618055555554747</v>
          </cell>
          <cell r="AD689">
            <v>19.43611111111386</v>
          </cell>
          <cell r="AE689">
            <v>-45845</v>
          </cell>
          <cell r="AF689">
            <v>45830.88929738562</v>
          </cell>
          <cell r="AG689">
            <v>45839.62459150327</v>
          </cell>
          <cell r="AH689">
            <v>45862.381944444445</v>
          </cell>
          <cell r="AI689">
            <v>1.1374501424501142</v>
          </cell>
          <cell r="AJ689">
            <v>-764.08333333333337</v>
          </cell>
          <cell r="AK689">
            <v>26</v>
          </cell>
          <cell r="AL689">
            <v>30</v>
          </cell>
          <cell r="AM689">
            <v>21.507352941176471</v>
          </cell>
          <cell r="AN689">
            <v>27.242647058823529</v>
          </cell>
          <cell r="AO689">
            <v>18.507352941176471</v>
          </cell>
          <cell r="AP689">
            <v>60</v>
          </cell>
          <cell r="AQ689">
            <v>57</v>
          </cell>
          <cell r="AR689">
            <v>52</v>
          </cell>
          <cell r="AS689">
            <v>45905</v>
          </cell>
          <cell r="AT689">
            <v>39</v>
          </cell>
          <cell r="AU689"/>
          <cell r="AV689"/>
          <cell r="AW689"/>
          <cell r="AX689"/>
          <cell r="AY689"/>
          <cell r="AZ689"/>
          <cell r="BA689"/>
          <cell r="BB689"/>
          <cell r="BC689" t="str">
            <v>FOR AUDIT</v>
          </cell>
          <cell r="BD689"/>
          <cell r="BE689">
            <v>45860</v>
          </cell>
          <cell r="BF689">
            <v>-8</v>
          </cell>
          <cell r="BG689">
            <v>45845</v>
          </cell>
          <cell r="BH689">
            <v>45852</v>
          </cell>
          <cell r="BI689"/>
        </row>
        <row r="690">
          <cell r="E690" t="str">
            <v>X25051872111</v>
          </cell>
          <cell r="F690" t="str">
            <v>MARIA CRISTINA JOSE VENADAS</v>
          </cell>
          <cell r="G690" t="str">
            <v>SAN JUANICO, AYALA-ALABANG VILL, MUNTINLUPA</v>
          </cell>
          <cell r="H690" t="str">
            <v>MUNTINLUPA CITY</v>
          </cell>
          <cell r="I690" t="str">
            <v>PARAÑAQUE</v>
          </cell>
          <cell r="J690"/>
          <cell r="K690"/>
          <cell r="L690" t="str">
            <v>MAINTENANCE</v>
          </cell>
          <cell r="M690" t="str">
            <v>FCOMP</v>
          </cell>
          <cell r="N690" t="str">
            <v>Junilo Michael Flores</v>
          </cell>
          <cell r="O690">
            <v>2.5100000000000002</v>
          </cell>
          <cell r="P690">
            <v>6.4</v>
          </cell>
          <cell r="Q690">
            <v>18</v>
          </cell>
          <cell r="R690" t="str">
            <v>MODIFICATION</v>
          </cell>
          <cell r="S690">
            <v>24098.69</v>
          </cell>
          <cell r="T690">
            <v>5499.119999999999</v>
          </cell>
          <cell r="U690"/>
          <cell r="V690">
            <v>0</v>
          </cell>
          <cell r="W690">
            <v>45812.534722222219</v>
          </cell>
          <cell r="X690">
            <v>45819.613888888889</v>
          </cell>
          <cell r="Y690">
            <v>45820</v>
          </cell>
          <cell r="Z690"/>
          <cell r="AA690">
            <v>45834</v>
          </cell>
          <cell r="AB690"/>
          <cell r="AC690">
            <v>21.465277777781012</v>
          </cell>
          <cell r="AD690">
            <v>14.386111111110949</v>
          </cell>
          <cell r="AE690">
            <v>-45834</v>
          </cell>
          <cell r="AF690">
            <v>45831.308915770605</v>
          </cell>
          <cell r="AG690">
            <v>45840.115367383507</v>
          </cell>
          <cell r="AH690">
            <v>45862.534722222219</v>
          </cell>
          <cell r="AI690">
            <v>0.73935956790134594</v>
          </cell>
          <cell r="AJ690">
            <v>-763.9</v>
          </cell>
          <cell r="AK690">
            <v>20</v>
          </cell>
          <cell r="AL690">
            <v>36</v>
          </cell>
          <cell r="AM690">
            <v>21.774193548387096</v>
          </cell>
          <cell r="AN690">
            <v>27.58064516129032</v>
          </cell>
          <cell r="AO690">
            <v>18.774193548387096</v>
          </cell>
          <cell r="AP690">
            <v>60</v>
          </cell>
          <cell r="AQ690">
            <v>57</v>
          </cell>
          <cell r="AR690">
            <v>52</v>
          </cell>
          <cell r="AS690">
            <v>45894</v>
          </cell>
          <cell r="AT690">
            <v>50</v>
          </cell>
          <cell r="AU690"/>
          <cell r="AV690"/>
          <cell r="AW690"/>
          <cell r="AX690"/>
          <cell r="AY690"/>
          <cell r="AZ690"/>
          <cell r="BA690"/>
          <cell r="BB690"/>
          <cell r="BC690" t="str">
            <v>NO COC</v>
          </cell>
          <cell r="BD690"/>
          <cell r="BE690">
            <v>45849</v>
          </cell>
          <cell r="BF690" t="e">
            <v>#VALUE!</v>
          </cell>
          <cell r="BG690"/>
          <cell r="BH690"/>
          <cell r="BI690"/>
        </row>
        <row r="691">
          <cell r="E691" t="str">
            <v>R23808011</v>
          </cell>
          <cell r="F691" t="str">
            <v>MARCELINO, CRISITINA</v>
          </cell>
          <cell r="G691" t="str">
            <v>STA. TERESITA, VILLA DONATA SUBD, MUNTINLUPA</v>
          </cell>
          <cell r="H691" t="str">
            <v>MUNTINLUPA CITY</v>
          </cell>
          <cell r="I691" t="str">
            <v>PARAÑAQUE</v>
          </cell>
          <cell r="J691" t="str">
            <v>hindi pa nahukayan as per sadang</v>
          </cell>
          <cell r="K691"/>
          <cell r="L691" t="str">
            <v>CHALLENGER</v>
          </cell>
          <cell r="M691" t="str">
            <v>FCOMP</v>
          </cell>
          <cell r="N691" t="str">
            <v>Isan Carlo Lazaro</v>
          </cell>
          <cell r="O691">
            <v>535.50969999999927</v>
          </cell>
          <cell r="P691">
            <v>1589.87</v>
          </cell>
          <cell r="Q691">
            <v>0</v>
          </cell>
          <cell r="R691" t="str">
            <v>RELOC</v>
          </cell>
          <cell r="S691">
            <v>2393214.0099999998</v>
          </cell>
          <cell r="T691">
            <v>623353.52000000037</v>
          </cell>
          <cell r="U691"/>
          <cell r="V691">
            <v>0</v>
          </cell>
          <cell r="W691">
            <v>45812.696527777778</v>
          </cell>
          <cell r="X691">
            <v>45828.543749999997</v>
          </cell>
          <cell r="Y691">
            <v>45833</v>
          </cell>
          <cell r="Z691"/>
          <cell r="AA691">
            <v>45868</v>
          </cell>
          <cell r="AB691"/>
          <cell r="AC691">
            <v>55.303472222221899</v>
          </cell>
          <cell r="AD691">
            <v>39.45625000000291</v>
          </cell>
          <cell r="AE691">
            <v>-45868</v>
          </cell>
          <cell r="AF691">
            <v>45839.172510310527</v>
          </cell>
          <cell r="AG691">
            <v>45850.03277231926</v>
          </cell>
          <cell r="AH691">
            <v>45862.696527777778</v>
          </cell>
          <cell r="AI691">
            <v>1.4071661265432014</v>
          </cell>
          <cell r="AJ691">
            <v>-764.4666666666667</v>
          </cell>
          <cell r="AK691">
            <v>50</v>
          </cell>
          <cell r="AL691">
            <v>36</v>
          </cell>
          <cell r="AM691">
            <v>29.475982532751093</v>
          </cell>
          <cell r="AN691">
            <v>37.336244541484717</v>
          </cell>
          <cell r="AO691">
            <v>26.475982532751093</v>
          </cell>
          <cell r="AP691">
            <v>60</v>
          </cell>
          <cell r="AQ691">
            <v>57</v>
          </cell>
          <cell r="AR691">
            <v>52</v>
          </cell>
          <cell r="AS691">
            <v>45928</v>
          </cell>
          <cell r="AT691">
            <v>16</v>
          </cell>
          <cell r="AU691"/>
          <cell r="AV691"/>
          <cell r="AW691"/>
          <cell r="AX691"/>
          <cell r="AY691"/>
          <cell r="AZ691"/>
          <cell r="BA691"/>
          <cell r="BB691"/>
          <cell r="BC691" t="str">
            <v>NO COC</v>
          </cell>
          <cell r="BD691"/>
          <cell r="BE691">
            <v>45883</v>
          </cell>
          <cell r="BF691" t="e">
            <v>#VALUE!</v>
          </cell>
          <cell r="BG691"/>
          <cell r="BH691"/>
          <cell r="BI691"/>
        </row>
        <row r="692">
          <cell r="E692" t="str">
            <v>X25051803052</v>
          </cell>
          <cell r="F692" t="str">
            <v>DIANNA MEL BUSOG LAUDENIO</v>
          </cell>
          <cell r="G692" t="str">
            <v>PRES. E. AGUINALDO, MALACANANG VILL, PARANAQUE</v>
          </cell>
          <cell r="H692" t="str">
            <v>PARAÑAQUE CITY</v>
          </cell>
          <cell r="I692" t="str">
            <v>PARAÑAQUE</v>
          </cell>
          <cell r="J692"/>
          <cell r="K692"/>
          <cell r="L692" t="str">
            <v>MAINTENANCE</v>
          </cell>
          <cell r="M692" t="str">
            <v>FCOMP</v>
          </cell>
          <cell r="N692" t="str">
            <v>Junilo Michael Flores</v>
          </cell>
          <cell r="O692">
            <v>19.850000000000001</v>
          </cell>
          <cell r="P692">
            <v>19.850000000000001</v>
          </cell>
          <cell r="Q692">
            <v>10</v>
          </cell>
          <cell r="R692" t="str">
            <v>MODIFICATION</v>
          </cell>
          <cell r="S692">
            <v>43763.67</v>
          </cell>
          <cell r="T692"/>
          <cell r="U692"/>
          <cell r="V692" t="e">
            <v>#DIV/0!</v>
          </cell>
          <cell r="W692">
            <v>45813.37222222222</v>
          </cell>
          <cell r="X692">
            <v>45819.654861111114</v>
          </cell>
          <cell r="Y692" t="str">
            <v>N/A</v>
          </cell>
          <cell r="Z692"/>
          <cell r="AA692">
            <v>45839</v>
          </cell>
          <cell r="AB692"/>
          <cell r="AC692">
            <v>25.627777777779556</v>
          </cell>
          <cell r="AD692">
            <v>19.34513888888614</v>
          </cell>
          <cell r="AE692">
            <v>-45839</v>
          </cell>
          <cell r="AF692">
            <v>45832.146415770607</v>
          </cell>
          <cell r="AG692">
            <v>45840.952867383508</v>
          </cell>
          <cell r="AH692">
            <v>45863.37222222222</v>
          </cell>
          <cell r="AI692">
            <v>0.88273456790129579</v>
          </cell>
          <cell r="AJ692">
            <v>-763.98333333333335</v>
          </cell>
          <cell r="AK692">
            <v>20</v>
          </cell>
          <cell r="AL692">
            <v>36</v>
          </cell>
          <cell r="AM692">
            <v>21.774193548387096</v>
          </cell>
          <cell r="AN692">
            <v>27.58064516129032</v>
          </cell>
          <cell r="AO692">
            <v>18.774193548387096</v>
          </cell>
          <cell r="AP692">
            <v>60</v>
          </cell>
          <cell r="AQ692">
            <v>57</v>
          </cell>
          <cell r="AR692">
            <v>52</v>
          </cell>
          <cell r="AS692">
            <v>45899</v>
          </cell>
          <cell r="AT692">
            <v>45</v>
          </cell>
          <cell r="AU692"/>
          <cell r="AV692"/>
          <cell r="AW692"/>
          <cell r="AX692"/>
          <cell r="AY692"/>
          <cell r="AZ692"/>
          <cell r="BA692"/>
          <cell r="BB692"/>
          <cell r="BC692" t="str">
            <v>NO COC</v>
          </cell>
          <cell r="BD692"/>
          <cell r="BE692">
            <v>45854</v>
          </cell>
          <cell r="BF692" t="e">
            <v>#VALUE!</v>
          </cell>
          <cell r="BG692"/>
          <cell r="BH692"/>
          <cell r="BI692"/>
        </row>
        <row r="693">
          <cell r="E693" t="str">
            <v>X25020395161</v>
          </cell>
          <cell r="F693" t="str">
            <v>JOSE CARLO CHANG MARQUEZ</v>
          </cell>
          <cell r="G693" t="str">
            <v>UNITED NATIONS, BETTER LIVING SUBD, PARANAQUE</v>
          </cell>
          <cell r="H693" t="str">
            <v>PARAÑAQUE CITY</v>
          </cell>
          <cell r="I693" t="str">
            <v>PARAÑAQUE</v>
          </cell>
          <cell r="J693"/>
          <cell r="K693"/>
          <cell r="L693" t="str">
            <v>MAINTENANCE</v>
          </cell>
          <cell r="M693" t="str">
            <v>FCOMP</v>
          </cell>
          <cell r="N693" t="str">
            <v>Raeven De Quiroz</v>
          </cell>
          <cell r="O693">
            <v>122.18</v>
          </cell>
          <cell r="P693">
            <v>122.18</v>
          </cell>
          <cell r="Q693">
            <v>57</v>
          </cell>
          <cell r="R693" t="str">
            <v>NEW</v>
          </cell>
          <cell r="S693">
            <v>338451.36</v>
          </cell>
          <cell r="T693"/>
          <cell r="U693"/>
          <cell r="V693" t="e">
            <v>#DIV/0!</v>
          </cell>
          <cell r="W693">
            <v>45813.453472222223</v>
          </cell>
          <cell r="X693">
            <v>45819.654166666667</v>
          </cell>
          <cell r="Y693" t="str">
            <v>N/A</v>
          </cell>
          <cell r="Z693"/>
          <cell r="AA693">
            <v>45833</v>
          </cell>
          <cell r="AB693"/>
          <cell r="AC693">
            <v>19.546527777776646</v>
          </cell>
          <cell r="AD693">
            <v>13.345833333332848</v>
          </cell>
          <cell r="AE693">
            <v>-45833</v>
          </cell>
          <cell r="AF693">
            <v>45833.798542644756</v>
          </cell>
          <cell r="AG693">
            <v>45843.023894757433</v>
          </cell>
          <cell r="AH693">
            <v>45863.453472222223</v>
          </cell>
          <cell r="AI693">
            <v>0.62796537204621794</v>
          </cell>
          <cell r="AJ693">
            <v>-763.88333333333333</v>
          </cell>
          <cell r="AK693">
            <v>26</v>
          </cell>
          <cell r="AL693">
            <v>34</v>
          </cell>
          <cell r="AM693">
            <v>23.345070422535212</v>
          </cell>
          <cell r="AN693">
            <v>29.570422535211268</v>
          </cell>
          <cell r="AO693">
            <v>20.345070422535212</v>
          </cell>
          <cell r="AP693">
            <v>60</v>
          </cell>
          <cell r="AQ693">
            <v>57</v>
          </cell>
          <cell r="AR693">
            <v>52</v>
          </cell>
          <cell r="AS693">
            <v>45893</v>
          </cell>
          <cell r="AT693">
            <v>51</v>
          </cell>
          <cell r="AU693"/>
          <cell r="AV693"/>
          <cell r="AW693"/>
          <cell r="AX693"/>
          <cell r="AY693"/>
          <cell r="AZ693"/>
          <cell r="BA693"/>
          <cell r="BB693"/>
          <cell r="BC693" t="str">
            <v>NO COC</v>
          </cell>
          <cell r="BD693"/>
          <cell r="BE693">
            <v>45848</v>
          </cell>
          <cell r="BF693" t="e">
            <v>#VALUE!</v>
          </cell>
          <cell r="BG693"/>
          <cell r="BH693"/>
          <cell r="BI693"/>
        </row>
        <row r="694">
          <cell r="E694" t="str">
            <v>X25041438549</v>
          </cell>
          <cell r="F694" t="str">
            <v>ROSELLER SYGENCO PIERAZ</v>
          </cell>
          <cell r="G694" t="str">
            <v>MAHARLIKA, MARCELO GREEN VILL 5, PARANAQUE</v>
          </cell>
          <cell r="H694" t="str">
            <v>PARAÑAQUE CITY</v>
          </cell>
          <cell r="I694" t="str">
            <v>PARAÑAQUE</v>
          </cell>
          <cell r="J694"/>
          <cell r="K694"/>
          <cell r="L694" t="str">
            <v>C2</v>
          </cell>
          <cell r="M694" t="str">
            <v>TECO</v>
          </cell>
          <cell r="N694" t="str">
            <v>Ian Patrick Perez</v>
          </cell>
          <cell r="O694">
            <v>31.58</v>
          </cell>
          <cell r="P694">
            <v>31.58</v>
          </cell>
          <cell r="Q694">
            <v>76</v>
          </cell>
          <cell r="R694" t="str">
            <v>NEW</v>
          </cell>
          <cell r="S694">
            <v>228445.28</v>
          </cell>
          <cell r="T694"/>
          <cell r="U694"/>
          <cell r="V694" t="e">
            <v>#DIV/0!</v>
          </cell>
          <cell r="W694">
            <v>45813.454861111109</v>
          </cell>
          <cell r="X694">
            <v>45819.65347222222</v>
          </cell>
          <cell r="Y694" t="str">
            <v>N/A</v>
          </cell>
          <cell r="Z694"/>
          <cell r="AA694">
            <v>45830</v>
          </cell>
          <cell r="AB694">
            <v>45848.331944444442</v>
          </cell>
          <cell r="AC694">
            <v>16.545138888890506</v>
          </cell>
          <cell r="AD694">
            <v>10.346527777779556</v>
          </cell>
          <cell r="AE694">
            <v>18.331944444442343</v>
          </cell>
          <cell r="AF694">
            <v>45831.529241276396</v>
          </cell>
          <cell r="AG694">
            <v>45840.149075987145</v>
          </cell>
          <cell r="AH694">
            <v>45863.454861111109</v>
          </cell>
          <cell r="AI694">
            <v>0.58881229575169147</v>
          </cell>
          <cell r="AJ694">
            <v>0.30553240740737236</v>
          </cell>
          <cell r="AK694">
            <v>20</v>
          </cell>
          <cell r="AL694">
            <v>34</v>
          </cell>
          <cell r="AM694">
            <v>21.074380165289259</v>
          </cell>
          <cell r="AN694">
            <v>26.694214876033058</v>
          </cell>
          <cell r="AO694">
            <v>18.074380165289259</v>
          </cell>
          <cell r="AP694">
            <v>60</v>
          </cell>
          <cell r="AQ694">
            <v>57</v>
          </cell>
          <cell r="AR694">
            <v>52</v>
          </cell>
          <cell r="AS694">
            <v>45890</v>
          </cell>
          <cell r="AT694">
            <v>54</v>
          </cell>
          <cell r="AU694"/>
          <cell r="AV694"/>
          <cell r="AW694"/>
          <cell r="AX694"/>
          <cell r="AY694"/>
          <cell r="AZ694"/>
          <cell r="BA694"/>
          <cell r="BB694"/>
          <cell r="BC694" t="str">
            <v>PAID</v>
          </cell>
          <cell r="BD694"/>
          <cell r="BE694">
            <v>45845</v>
          </cell>
          <cell r="BF694" t="e">
            <v>#VALUE!</v>
          </cell>
          <cell r="BG694"/>
          <cell r="BH694"/>
          <cell r="BI694"/>
        </row>
        <row r="695">
          <cell r="E695" t="str">
            <v>X25041167587</v>
          </cell>
          <cell r="F695" t="str">
            <v>CITY GOVERNMENT OF PARAÑAQUE</v>
          </cell>
          <cell r="G695" t="str">
            <v>STA. LUCIA, SAN ANTONIO VALLEY 1, PARANAQUE</v>
          </cell>
          <cell r="H695" t="str">
            <v>PARAÑAQUE CITY</v>
          </cell>
          <cell r="I695" t="str">
            <v>PARAÑAQUE</v>
          </cell>
          <cell r="J695"/>
          <cell r="K695"/>
          <cell r="L695" t="str">
            <v>C2</v>
          </cell>
          <cell r="M695" t="str">
            <v>TECO</v>
          </cell>
          <cell r="N695" t="str">
            <v>Ian Patrick Perez</v>
          </cell>
          <cell r="O695">
            <v>47.73</v>
          </cell>
          <cell r="P695">
            <v>47.73</v>
          </cell>
          <cell r="Q695">
            <v>155</v>
          </cell>
          <cell r="R695" t="str">
            <v>NEW</v>
          </cell>
          <cell r="S695">
            <v>471898.23</v>
          </cell>
          <cell r="T695"/>
          <cell r="U695"/>
          <cell r="V695" t="e">
            <v>#DIV/0!</v>
          </cell>
          <cell r="W695">
            <v>45813.456250000003</v>
          </cell>
          <cell r="X695">
            <v>45819.652777777781</v>
          </cell>
          <cell r="Y695" t="str">
            <v>N/A</v>
          </cell>
          <cell r="Z695"/>
          <cell r="AA695">
            <v>45832</v>
          </cell>
          <cell r="AB695">
            <v>45848.334722222222</v>
          </cell>
          <cell r="AC695">
            <v>18.54374999999709</v>
          </cell>
          <cell r="AD695">
            <v>12.347222222218988</v>
          </cell>
          <cell r="AE695">
            <v>16.334722222221899</v>
          </cell>
          <cell r="AF695">
            <v>45830.795233050849</v>
          </cell>
          <cell r="AG695">
            <v>45839.218961864412</v>
          </cell>
          <cell r="AH695">
            <v>45863.456250000003</v>
          </cell>
          <cell r="AI695">
            <v>0.68380078124989274</v>
          </cell>
          <cell r="AJ695">
            <v>0.272245370370365</v>
          </cell>
          <cell r="AK695">
            <v>20</v>
          </cell>
          <cell r="AL695">
            <v>32</v>
          </cell>
          <cell r="AM695">
            <v>20.33898305084746</v>
          </cell>
          <cell r="AN695">
            <v>25.762711864406779</v>
          </cell>
          <cell r="AO695">
            <v>17.33898305084746</v>
          </cell>
          <cell r="AP695">
            <v>60</v>
          </cell>
          <cell r="AQ695">
            <v>57</v>
          </cell>
          <cell r="AR695">
            <v>52</v>
          </cell>
          <cell r="AS695">
            <v>45892</v>
          </cell>
          <cell r="AT695">
            <v>52</v>
          </cell>
          <cell r="AU695"/>
          <cell r="AV695"/>
          <cell r="AW695"/>
          <cell r="AX695"/>
          <cell r="AY695"/>
          <cell r="AZ695"/>
          <cell r="BA695"/>
          <cell r="BB695"/>
          <cell r="BC695" t="str">
            <v>PAID</v>
          </cell>
          <cell r="BD695"/>
          <cell r="BE695">
            <v>45847</v>
          </cell>
          <cell r="BF695" t="e">
            <v>#VALUE!</v>
          </cell>
          <cell r="BG695"/>
          <cell r="BH695"/>
          <cell r="BI695"/>
        </row>
        <row r="696">
          <cell r="E696" t="str">
            <v>X25051571669</v>
          </cell>
          <cell r="F696" t="str">
            <v>SOLEDAD MAGDASAL ORELLANO</v>
          </cell>
          <cell r="G696" t="str">
            <v>PENDATUN, MAHARLIKA VILL, TAGUIG CITY</v>
          </cell>
          <cell r="H696" t="str">
            <v>TAGUIG CITY</v>
          </cell>
          <cell r="I696" t="str">
            <v>PARAÑAQUE</v>
          </cell>
          <cell r="J696"/>
          <cell r="K696"/>
          <cell r="L696" t="str">
            <v>VJC</v>
          </cell>
          <cell r="M696" t="str">
            <v>FCOMP</v>
          </cell>
          <cell r="N696" t="str">
            <v>Jenneth Madrid</v>
          </cell>
          <cell r="O696">
            <v>0.2</v>
          </cell>
          <cell r="P696">
            <v>0.2</v>
          </cell>
          <cell r="Q696">
            <v>3</v>
          </cell>
          <cell r="R696" t="str">
            <v>NEW</v>
          </cell>
          <cell r="S696">
            <v>14441.33</v>
          </cell>
          <cell r="T696">
            <v>171.85</v>
          </cell>
          <cell r="U696"/>
          <cell r="V696">
            <v>0</v>
          </cell>
          <cell r="W696">
            <v>45813.529861111114</v>
          </cell>
          <cell r="X696">
            <v>45825.569444444445</v>
          </cell>
          <cell r="Y696">
            <v>45832</v>
          </cell>
          <cell r="Z696"/>
          <cell r="AA696">
            <v>45847</v>
          </cell>
          <cell r="AB696"/>
          <cell r="AC696">
            <v>33.47013888888614</v>
          </cell>
          <cell r="AD696">
            <v>21.430555555554747</v>
          </cell>
          <cell r="AE696">
            <v>-45847</v>
          </cell>
          <cell r="AF696">
            <v>45832.3040546595</v>
          </cell>
          <cell r="AG696">
            <v>45841.110506272402</v>
          </cell>
          <cell r="AH696">
            <v>45863.529861111114</v>
          </cell>
          <cell r="AI696">
            <v>1.1528603395060781</v>
          </cell>
          <cell r="AJ696">
            <v>-764.11666666666667</v>
          </cell>
          <cell r="AK696">
            <v>20</v>
          </cell>
          <cell r="AL696">
            <v>36</v>
          </cell>
          <cell r="AM696">
            <v>21.774193548387096</v>
          </cell>
          <cell r="AN696">
            <v>27.58064516129032</v>
          </cell>
          <cell r="AO696">
            <v>18.774193548387096</v>
          </cell>
          <cell r="AP696">
            <v>60</v>
          </cell>
          <cell r="AQ696">
            <v>57</v>
          </cell>
          <cell r="AR696">
            <v>52</v>
          </cell>
          <cell r="AS696">
            <v>45907</v>
          </cell>
          <cell r="AT696">
            <v>37</v>
          </cell>
          <cell r="AU696"/>
          <cell r="AV696"/>
          <cell r="AW696"/>
          <cell r="AX696"/>
          <cell r="AY696"/>
          <cell r="AZ696"/>
          <cell r="BA696"/>
          <cell r="BB696"/>
          <cell r="BC696" t="str">
            <v>NO COC</v>
          </cell>
          <cell r="BD696"/>
          <cell r="BE696">
            <v>45862</v>
          </cell>
          <cell r="BF696" t="e">
            <v>#VALUE!</v>
          </cell>
          <cell r="BG696"/>
          <cell r="BH696"/>
          <cell r="BI696"/>
        </row>
        <row r="697">
          <cell r="E697" t="str">
            <v>X25030785870</v>
          </cell>
          <cell r="F697" t="str">
            <v>8TERNITY, INC.</v>
          </cell>
          <cell r="G697" t="str">
            <v>MDC, VETERANS CENTER, TAGUIG CITY</v>
          </cell>
          <cell r="H697" t="str">
            <v>TAGUIG CITY</v>
          </cell>
          <cell r="I697" t="str">
            <v>PARAÑAQUE</v>
          </cell>
          <cell r="J697"/>
          <cell r="K697"/>
          <cell r="L697" t="str">
            <v>MAINTENANCE</v>
          </cell>
          <cell r="M697" t="str">
            <v>FCOMP</v>
          </cell>
          <cell r="N697" t="str">
            <v>Raeven De Quiroz</v>
          </cell>
          <cell r="O697">
            <v>4.17</v>
          </cell>
          <cell r="P697">
            <v>4.17</v>
          </cell>
          <cell r="Q697">
            <v>28</v>
          </cell>
          <cell r="R697" t="str">
            <v>NEW</v>
          </cell>
          <cell r="S697">
            <v>22871.59</v>
          </cell>
          <cell r="T697"/>
          <cell r="U697"/>
          <cell r="V697" t="e">
            <v>#DIV/0!</v>
          </cell>
          <cell r="W697">
            <v>45813.618055555555</v>
          </cell>
          <cell r="X697">
            <v>45819.545138888891</v>
          </cell>
          <cell r="Y697" t="str">
            <v>N/A</v>
          </cell>
          <cell r="Z697"/>
          <cell r="AA697">
            <v>45829</v>
          </cell>
          <cell r="AB697"/>
          <cell r="AC697">
            <v>15.381944444445253</v>
          </cell>
          <cell r="AD697">
            <v>9.4548611111094942</v>
          </cell>
          <cell r="AE697">
            <v>-45829</v>
          </cell>
          <cell r="AF697">
            <v>45832.392249103941</v>
          </cell>
          <cell r="AG697">
            <v>45841.198700716843</v>
          </cell>
          <cell r="AH697">
            <v>45863.618055555555</v>
          </cell>
          <cell r="AI697">
            <v>0.52982253086422537</v>
          </cell>
          <cell r="AJ697">
            <v>-763.81666666666672</v>
          </cell>
          <cell r="AK697">
            <v>20</v>
          </cell>
          <cell r="AL697">
            <v>36</v>
          </cell>
          <cell r="AM697">
            <v>21.774193548387096</v>
          </cell>
          <cell r="AN697">
            <v>27.58064516129032</v>
          </cell>
          <cell r="AO697">
            <v>18.774193548387096</v>
          </cell>
          <cell r="AP697">
            <v>60</v>
          </cell>
          <cell r="AQ697">
            <v>57</v>
          </cell>
          <cell r="AR697">
            <v>52</v>
          </cell>
          <cell r="AS697">
            <v>45889</v>
          </cell>
          <cell r="AT697">
            <v>55</v>
          </cell>
          <cell r="AU697"/>
          <cell r="AV697"/>
          <cell r="AW697"/>
          <cell r="AX697"/>
          <cell r="AY697"/>
          <cell r="AZ697"/>
          <cell r="BA697"/>
          <cell r="BB697"/>
          <cell r="BC697" t="str">
            <v>NO COC</v>
          </cell>
          <cell r="BD697"/>
          <cell r="BE697">
            <v>45844</v>
          </cell>
          <cell r="BF697" t="e">
            <v>#VALUE!</v>
          </cell>
          <cell r="BG697"/>
          <cell r="BH697"/>
          <cell r="BI697"/>
        </row>
        <row r="698">
          <cell r="E698" t="str">
            <v>X25051592853</v>
          </cell>
          <cell r="F698" t="str">
            <v>CLEMENTE CAPITULO DOMINGO III</v>
          </cell>
          <cell r="G698" t="str">
            <v xml:space="preserve"> J. HULL, KATARUNGAN VILLAGE, MUNTINLUPA</v>
          </cell>
          <cell r="H698" t="str">
            <v>MUNTINLUPA CITY</v>
          </cell>
          <cell r="I698" t="str">
            <v>PARAÑAQUE</v>
          </cell>
          <cell r="J698"/>
          <cell r="K698"/>
          <cell r="L698" t="str">
            <v>MAINTENANCE</v>
          </cell>
          <cell r="M698" t="str">
            <v>FCOMP</v>
          </cell>
          <cell r="N698" t="str">
            <v>Junilo Michael Flores</v>
          </cell>
          <cell r="O698">
            <v>30.53</v>
          </cell>
          <cell r="P698">
            <v>30.53</v>
          </cell>
          <cell r="Q698">
            <v>80</v>
          </cell>
          <cell r="R698" t="str">
            <v>MODIFICATION</v>
          </cell>
          <cell r="S698">
            <v>262032.82</v>
          </cell>
          <cell r="T698"/>
          <cell r="U698"/>
          <cell r="V698" t="e">
            <v>#DIV/0!</v>
          </cell>
          <cell r="W698">
            <v>45813.68472222222</v>
          </cell>
          <cell r="X698">
            <v>45819.654861111114</v>
          </cell>
          <cell r="Y698" t="str">
            <v>N/A</v>
          </cell>
          <cell r="Z698"/>
          <cell r="AA698">
            <v>45834</v>
          </cell>
          <cell r="AB698"/>
          <cell r="AC698">
            <v>20.315277777779556</v>
          </cell>
          <cell r="AD698">
            <v>14.34513888888614</v>
          </cell>
          <cell r="AE698">
            <v>-45834</v>
          </cell>
          <cell r="AF698">
            <v>45831.759102387507</v>
          </cell>
          <cell r="AG698">
            <v>45840.378937098256</v>
          </cell>
          <cell r="AH698">
            <v>45863.68472222222</v>
          </cell>
          <cell r="AI698">
            <v>0.72298488562097818</v>
          </cell>
          <cell r="AJ698">
            <v>-763.9</v>
          </cell>
          <cell r="AK698">
            <v>20</v>
          </cell>
          <cell r="AL698">
            <v>34</v>
          </cell>
          <cell r="AM698">
            <v>21.074380165289259</v>
          </cell>
          <cell r="AN698">
            <v>26.694214876033058</v>
          </cell>
          <cell r="AO698">
            <v>18.074380165289259</v>
          </cell>
          <cell r="AP698">
            <v>60</v>
          </cell>
          <cell r="AQ698">
            <v>57</v>
          </cell>
          <cell r="AR698">
            <v>52</v>
          </cell>
          <cell r="AS698">
            <v>45894</v>
          </cell>
          <cell r="AT698">
            <v>50</v>
          </cell>
          <cell r="AU698"/>
          <cell r="AV698"/>
          <cell r="AW698"/>
          <cell r="AX698"/>
          <cell r="AY698"/>
          <cell r="AZ698"/>
          <cell r="BA698"/>
          <cell r="BB698"/>
          <cell r="BC698" t="str">
            <v>NO COC</v>
          </cell>
          <cell r="BD698"/>
          <cell r="BE698">
            <v>45849</v>
          </cell>
          <cell r="BF698" t="e">
            <v>#VALUE!</v>
          </cell>
          <cell r="BG698"/>
          <cell r="BH698"/>
          <cell r="BI698"/>
        </row>
        <row r="699">
          <cell r="E699" t="str">
            <v>X25010183788</v>
          </cell>
          <cell r="F699" t="str">
            <v>DEPARTMENT OF HEALTH</v>
          </cell>
          <cell r="G699" t="str">
            <v>REYVILLE I SUBD, REYVILLE I SUBD, BACOOR</v>
          </cell>
          <cell r="H699" t="str">
            <v>BACOOR CITY</v>
          </cell>
          <cell r="I699" t="str">
            <v>DASMA</v>
          </cell>
          <cell r="J699" t="str">
            <v>for digging on going 8-14-25</v>
          </cell>
          <cell r="K699"/>
          <cell r="L699" t="str">
            <v>AVECO</v>
          </cell>
          <cell r="M699" t="str">
            <v>SCHED</v>
          </cell>
          <cell r="N699" t="str">
            <v>Ronilo Gange Jr.</v>
          </cell>
          <cell r="O699">
            <v>137.74730000000002</v>
          </cell>
          <cell r="P699">
            <v>374.84</v>
          </cell>
          <cell r="Q699">
            <v>827</v>
          </cell>
          <cell r="R699" t="str">
            <v>NEW</v>
          </cell>
          <cell r="S699">
            <v>2219583.9900000002</v>
          </cell>
          <cell r="T699">
            <v>255668.99000000002</v>
          </cell>
          <cell r="U699"/>
          <cell r="V699">
            <v>0</v>
          </cell>
          <cell r="W699">
            <v>45817.586805555555</v>
          </cell>
          <cell r="X699">
            <v>45825.565972222219</v>
          </cell>
          <cell r="Y699">
            <v>45826</v>
          </cell>
          <cell r="Z699"/>
          <cell r="AA699"/>
          <cell r="AB699"/>
          <cell r="AC699">
            <v>-45817.586805555555</v>
          </cell>
          <cell r="AD699">
            <v>-45825.565972222219</v>
          </cell>
          <cell r="AE699">
            <v>0</v>
          </cell>
          <cell r="AF699">
            <v>45833.135192652328</v>
          </cell>
          <cell r="AG699">
            <v>45841.081429211466</v>
          </cell>
          <cell r="AH699">
            <v>45867.586805555555</v>
          </cell>
          <cell r="AI699">
            <v>-1852.624162137681</v>
          </cell>
          <cell r="AJ699">
            <v>0</v>
          </cell>
          <cell r="AK699">
            <v>30</v>
          </cell>
          <cell r="AL699">
            <v>23</v>
          </cell>
          <cell r="AM699">
            <v>18.548387096774192</v>
          </cell>
          <cell r="AN699">
            <v>23.494623655913976</v>
          </cell>
          <cell r="AO699">
            <v>15.548387096774192</v>
          </cell>
          <cell r="AP699">
            <v>60</v>
          </cell>
          <cell r="AQ699">
            <v>57</v>
          </cell>
          <cell r="AR699">
            <v>52</v>
          </cell>
          <cell r="AS699">
            <v>60</v>
          </cell>
          <cell r="AT699">
            <v>45884</v>
          </cell>
          <cell r="AU699" t="str">
            <v>Applicant holds execution</v>
          </cell>
          <cell r="AV699" t="str">
            <v>Y</v>
          </cell>
          <cell r="AW699"/>
          <cell r="AX699"/>
          <cell r="AY699"/>
          <cell r="AZ699">
            <v>45840</v>
          </cell>
          <cell r="BA699"/>
          <cell r="BB699"/>
          <cell r="BC699"/>
          <cell r="BD699"/>
          <cell r="BE699">
            <v>15</v>
          </cell>
          <cell r="BF699">
            <v>0</v>
          </cell>
          <cell r="BG699"/>
          <cell r="BH699"/>
          <cell r="BI699"/>
        </row>
        <row r="700">
          <cell r="E700" t="str">
            <v>X24093626616</v>
          </cell>
          <cell r="F700" t="str">
            <v xml:space="preserve"> MAYNILAD WATER SERVICES, INC.,</v>
          </cell>
          <cell r="G700" t="str">
            <v>BUENDIA, TUNASAN, MUNTINLUPA</v>
          </cell>
          <cell r="H700" t="str">
            <v>MUNTINLUPA CITY</v>
          </cell>
          <cell r="I700" t="str">
            <v>PARAÑAQUE</v>
          </cell>
          <cell r="J700"/>
          <cell r="K700"/>
          <cell r="L700" t="str">
            <v>CHALLENGER</v>
          </cell>
          <cell r="M700" t="str">
            <v>FCOMP</v>
          </cell>
          <cell r="N700" t="str">
            <v>Isan Carlo Lazaro</v>
          </cell>
          <cell r="O700">
            <v>177.76899999999995</v>
          </cell>
          <cell r="P700">
            <v>432.8</v>
          </cell>
          <cell r="Q700">
            <v>1985</v>
          </cell>
          <cell r="R700" t="str">
            <v>NEW</v>
          </cell>
          <cell r="S700">
            <v>1408047.89</v>
          </cell>
          <cell r="T700">
            <v>205548.49000000005</v>
          </cell>
          <cell r="U700"/>
          <cell r="V700">
            <v>0</v>
          </cell>
          <cell r="W700">
            <v>45817.67291666667</v>
          </cell>
          <cell r="X700">
            <v>45825.572916666664</v>
          </cell>
          <cell r="Y700">
            <v>45833</v>
          </cell>
          <cell r="Z700"/>
          <cell r="AA700">
            <v>45855</v>
          </cell>
          <cell r="AB700"/>
          <cell r="AC700">
            <v>37.327083333329938</v>
          </cell>
          <cell r="AD700">
            <v>29.427083333335759</v>
          </cell>
          <cell r="AE700">
            <v>-45855</v>
          </cell>
          <cell r="AF700">
            <v>45831.574325117377</v>
          </cell>
          <cell r="AG700">
            <v>45839.081367370898</v>
          </cell>
          <cell r="AH700">
            <v>45867.67291666667</v>
          </cell>
          <cell r="AI700">
            <v>1.6563893229165159</v>
          </cell>
          <cell r="AJ700">
            <v>-764.25</v>
          </cell>
          <cell r="AK700">
            <v>32</v>
          </cell>
          <cell r="AL700">
            <v>20</v>
          </cell>
          <cell r="AM700">
            <v>16.901408450704228</v>
          </cell>
          <cell r="AN700">
            <v>21.408450704225352</v>
          </cell>
          <cell r="AO700">
            <v>13.901408450704228</v>
          </cell>
          <cell r="AP700">
            <v>60</v>
          </cell>
          <cell r="AQ700">
            <v>57</v>
          </cell>
          <cell r="AR700">
            <v>52</v>
          </cell>
          <cell r="AS700">
            <v>45915</v>
          </cell>
          <cell r="AT700">
            <v>29</v>
          </cell>
          <cell r="AU700" t="str">
            <v>Materials unavailability</v>
          </cell>
          <cell r="AV700" t="str">
            <v>Y</v>
          </cell>
          <cell r="AW700" t="str">
            <v>Y</v>
          </cell>
          <cell r="AX700"/>
          <cell r="AY700"/>
          <cell r="AZ700">
            <v>45832</v>
          </cell>
          <cell r="BA700">
            <v>34</v>
          </cell>
          <cell r="BB700">
            <v>45866</v>
          </cell>
          <cell r="BC700" t="str">
            <v>NO COC</v>
          </cell>
          <cell r="BD700"/>
          <cell r="BE700">
            <v>45870</v>
          </cell>
          <cell r="BF700" t="e">
            <v>#VALUE!</v>
          </cell>
          <cell r="BG700"/>
          <cell r="BH700"/>
          <cell r="BI700"/>
        </row>
        <row r="701">
          <cell r="E701" t="str">
            <v>X25051643547</v>
          </cell>
          <cell r="F701" t="str">
            <v>CITY GOVERNMENT OF TAGUIG</v>
          </cell>
          <cell r="G701" t="str">
            <v>AREA 2 MAULING HAI, PUROK 6D, TAGUIG CITY</v>
          </cell>
          <cell r="H701" t="str">
            <v>TAGUIG CITY</v>
          </cell>
          <cell r="I701" t="str">
            <v>PARAÑAQUE</v>
          </cell>
          <cell r="J701"/>
          <cell r="K701"/>
          <cell r="L701" t="str">
            <v>ECOM</v>
          </cell>
          <cell r="M701" t="str">
            <v>FCOMP</v>
          </cell>
          <cell r="N701" t="str">
            <v>Ronilo Gange Jr.</v>
          </cell>
          <cell r="O701">
            <v>12.753299999999999</v>
          </cell>
          <cell r="P701">
            <v>18.05</v>
          </cell>
          <cell r="Q701">
            <v>132</v>
          </cell>
          <cell r="R701" t="str">
            <v>NEW</v>
          </cell>
          <cell r="S701">
            <v>238081.43</v>
          </cell>
          <cell r="T701">
            <v>15511.93</v>
          </cell>
          <cell r="U701"/>
          <cell r="V701">
            <v>0</v>
          </cell>
          <cell r="W701">
            <v>45817.676388888889</v>
          </cell>
          <cell r="X701">
            <v>45825.574999999997</v>
          </cell>
          <cell r="Y701">
            <v>45833</v>
          </cell>
          <cell r="Z701">
            <v>45867</v>
          </cell>
          <cell r="AA701">
            <v>45867</v>
          </cell>
          <cell r="AB701"/>
          <cell r="AC701">
            <v>49.323611111110949</v>
          </cell>
          <cell r="AD701">
            <v>41.42500000000291</v>
          </cell>
          <cell r="AE701">
            <v>-45867</v>
          </cell>
          <cell r="AF701">
            <v>45835.015371939735</v>
          </cell>
          <cell r="AG701">
            <v>45843.439100753298</v>
          </cell>
          <cell r="AH701">
            <v>45867.676388888889</v>
          </cell>
          <cell r="AI701">
            <v>1.8188081597222161</v>
          </cell>
          <cell r="AJ701">
            <v>-764.45</v>
          </cell>
          <cell r="AK701">
            <v>20</v>
          </cell>
          <cell r="AL701">
            <v>32</v>
          </cell>
          <cell r="AM701">
            <v>20.33898305084746</v>
          </cell>
          <cell r="AN701">
            <v>25.762711864406779</v>
          </cell>
          <cell r="AO701">
            <v>17.33898305084746</v>
          </cell>
          <cell r="AP701">
            <v>60</v>
          </cell>
          <cell r="AQ701">
            <v>57</v>
          </cell>
          <cell r="AR701">
            <v>52</v>
          </cell>
          <cell r="AS701">
            <v>45927</v>
          </cell>
          <cell r="AT701">
            <v>17</v>
          </cell>
          <cell r="AU701"/>
          <cell r="AV701"/>
          <cell r="AW701"/>
          <cell r="AX701"/>
          <cell r="AY701"/>
          <cell r="AZ701"/>
          <cell r="BA701"/>
          <cell r="BB701"/>
          <cell r="BC701" t="str">
            <v>NO COC</v>
          </cell>
          <cell r="BD701"/>
          <cell r="BE701">
            <v>45882</v>
          </cell>
          <cell r="BF701" t="e">
            <v>#VALUE!</v>
          </cell>
          <cell r="BG701"/>
          <cell r="BH701"/>
          <cell r="BI701"/>
        </row>
        <row r="702">
          <cell r="E702" t="str">
            <v>X25051645744</v>
          </cell>
          <cell r="F702" t="str">
            <v>CITY GOVERNMENT OF TAGUIG</v>
          </cell>
          <cell r="G702" t="str">
            <v>AREA 2 MAULING HAI, PUROK 6D, TAGUIG CITY</v>
          </cell>
          <cell r="H702" t="str">
            <v>TAGUIG CITY</v>
          </cell>
          <cell r="I702" t="str">
            <v>PARAÑAQUE</v>
          </cell>
          <cell r="J702"/>
          <cell r="K702"/>
          <cell r="L702" t="str">
            <v>ECOM</v>
          </cell>
          <cell r="M702" t="str">
            <v>FCOMP</v>
          </cell>
          <cell r="N702" t="str">
            <v>Ronilo Gange Jr.</v>
          </cell>
          <cell r="O702">
            <v>14.782799999999998</v>
          </cell>
          <cell r="P702">
            <v>20.84</v>
          </cell>
          <cell r="Q702">
            <v>105</v>
          </cell>
          <cell r="R702" t="str">
            <v>NEW</v>
          </cell>
          <cell r="S702">
            <v>242193.8</v>
          </cell>
          <cell r="T702">
            <v>17504.510000000002</v>
          </cell>
          <cell r="U702"/>
          <cell r="V702">
            <v>0</v>
          </cell>
          <cell r="W702">
            <v>45817.677777777775</v>
          </cell>
          <cell r="X702">
            <v>45825.574305555558</v>
          </cell>
          <cell r="Y702">
            <v>45833</v>
          </cell>
          <cell r="Z702">
            <v>45867</v>
          </cell>
          <cell r="AA702">
            <v>45867</v>
          </cell>
          <cell r="AB702"/>
          <cell r="AC702">
            <v>49.322222222224809</v>
          </cell>
          <cell r="AD702">
            <v>41.425694444442343</v>
          </cell>
          <cell r="AE702">
            <v>-45867</v>
          </cell>
          <cell r="AF702">
            <v>45835.016760828621</v>
          </cell>
          <cell r="AG702">
            <v>45843.440489642184</v>
          </cell>
          <cell r="AH702">
            <v>45867.677777777775</v>
          </cell>
          <cell r="AI702">
            <v>1.8187569444445395</v>
          </cell>
          <cell r="AJ702">
            <v>-764.45</v>
          </cell>
          <cell r="AK702">
            <v>20</v>
          </cell>
          <cell r="AL702">
            <v>32</v>
          </cell>
          <cell r="AM702">
            <v>20.33898305084746</v>
          </cell>
          <cell r="AN702">
            <v>25.762711864406779</v>
          </cell>
          <cell r="AO702">
            <v>17.33898305084746</v>
          </cell>
          <cell r="AP702">
            <v>60</v>
          </cell>
          <cell r="AQ702">
            <v>57</v>
          </cell>
          <cell r="AR702">
            <v>52</v>
          </cell>
          <cell r="AS702">
            <v>45927</v>
          </cell>
          <cell r="AT702">
            <v>17</v>
          </cell>
          <cell r="AU702"/>
          <cell r="AV702"/>
          <cell r="AW702"/>
          <cell r="AX702"/>
          <cell r="AY702"/>
          <cell r="AZ702"/>
          <cell r="BA702"/>
          <cell r="BB702"/>
          <cell r="BC702" t="str">
            <v>FOR AUDIT</v>
          </cell>
          <cell r="BD702"/>
          <cell r="BE702">
            <v>45882</v>
          </cell>
          <cell r="BF702">
            <v>-7</v>
          </cell>
          <cell r="BG702">
            <v>45868</v>
          </cell>
          <cell r="BH702">
            <v>45875</v>
          </cell>
          <cell r="BI702"/>
        </row>
        <row r="703">
          <cell r="E703" t="str">
            <v>X25051638575</v>
          </cell>
          <cell r="F703" t="str">
            <v>CITY GOVERNMENT OF TAGUIG</v>
          </cell>
          <cell r="G703" t="str">
            <v>AREA 1 MAULING HAI, PUROK 6D, TAGUIG CITY</v>
          </cell>
          <cell r="H703" t="str">
            <v>TAGUIG CITY</v>
          </cell>
          <cell r="I703" t="str">
            <v>PARAÑAQUE</v>
          </cell>
          <cell r="J703"/>
          <cell r="K703"/>
          <cell r="L703" t="str">
            <v>ECOM</v>
          </cell>
          <cell r="M703" t="str">
            <v>FCOMP</v>
          </cell>
          <cell r="N703" t="str">
            <v>Ronilo Gange Jr.</v>
          </cell>
          <cell r="O703">
            <v>12.9033</v>
          </cell>
          <cell r="P703">
            <v>24.77</v>
          </cell>
          <cell r="Q703">
            <v>105</v>
          </cell>
          <cell r="R703" t="str">
            <v>NEW</v>
          </cell>
          <cell r="S703">
            <v>254041.17</v>
          </cell>
          <cell r="T703">
            <v>21285.88</v>
          </cell>
          <cell r="U703"/>
          <cell r="V703">
            <v>0</v>
          </cell>
          <cell r="W703">
            <v>45817.679166666669</v>
          </cell>
          <cell r="X703">
            <v>45825.575694444444</v>
          </cell>
          <cell r="Y703">
            <v>45833</v>
          </cell>
          <cell r="Z703">
            <v>45867</v>
          </cell>
          <cell r="AA703">
            <v>45867</v>
          </cell>
          <cell r="AB703"/>
          <cell r="AC703">
            <v>49.320833333331393</v>
          </cell>
          <cell r="AD703">
            <v>41.424305555556202</v>
          </cell>
          <cell r="AE703">
            <v>-45867</v>
          </cell>
          <cell r="AF703">
            <v>45835.018149717514</v>
          </cell>
          <cell r="AG703">
            <v>45843.441878531077</v>
          </cell>
          <cell r="AH703">
            <v>45867.679166666669</v>
          </cell>
          <cell r="AI703">
            <v>1.8187057291665951</v>
          </cell>
          <cell r="AJ703">
            <v>-764.45</v>
          </cell>
          <cell r="AK703">
            <v>20</v>
          </cell>
          <cell r="AL703">
            <v>32</v>
          </cell>
          <cell r="AM703">
            <v>20.33898305084746</v>
          </cell>
          <cell r="AN703">
            <v>25.762711864406779</v>
          </cell>
          <cell r="AO703">
            <v>17.33898305084746</v>
          </cell>
          <cell r="AP703">
            <v>60</v>
          </cell>
          <cell r="AQ703">
            <v>57</v>
          </cell>
          <cell r="AR703">
            <v>52</v>
          </cell>
          <cell r="AS703">
            <v>45927</v>
          </cell>
          <cell r="AT703">
            <v>17</v>
          </cell>
          <cell r="AU703"/>
          <cell r="AV703"/>
          <cell r="AW703"/>
          <cell r="AX703"/>
          <cell r="AY703"/>
          <cell r="AZ703"/>
          <cell r="BA703"/>
          <cell r="BB703"/>
          <cell r="BC703" t="str">
            <v>FOR AUDIT</v>
          </cell>
          <cell r="BD703"/>
          <cell r="BE703">
            <v>45882</v>
          </cell>
          <cell r="BF703">
            <v>-7</v>
          </cell>
          <cell r="BG703">
            <v>45868</v>
          </cell>
          <cell r="BH703">
            <v>45875</v>
          </cell>
          <cell r="BI703"/>
        </row>
        <row r="704">
          <cell r="E704" t="str">
            <v>X25051641881</v>
          </cell>
          <cell r="F704" t="str">
            <v>CITY GOVERNMENT OF TAGUIG</v>
          </cell>
          <cell r="G704" t="str">
            <v>AREA 2 MAULING HAI, PUROK 6D, TAGUIG CITY</v>
          </cell>
          <cell r="H704" t="str">
            <v>TAGUIG CITY</v>
          </cell>
          <cell r="I704" t="str">
            <v>PARAÑAQUE</v>
          </cell>
          <cell r="J704"/>
          <cell r="K704"/>
          <cell r="L704" t="str">
            <v>ECOM</v>
          </cell>
          <cell r="M704" t="str">
            <v>FCOMP</v>
          </cell>
          <cell r="N704" t="str">
            <v>Ronilo Gange Jr.</v>
          </cell>
          <cell r="O704">
            <v>19.600000000000001</v>
          </cell>
          <cell r="P704">
            <v>19.600000000000001</v>
          </cell>
          <cell r="Q704">
            <v>72</v>
          </cell>
          <cell r="R704" t="str">
            <v>NEW</v>
          </cell>
          <cell r="S704">
            <v>203441.12</v>
          </cell>
          <cell r="T704"/>
          <cell r="U704"/>
          <cell r="V704" t="e">
            <v>#DIV/0!</v>
          </cell>
          <cell r="W704">
            <v>45817.689583333333</v>
          </cell>
          <cell r="X704">
            <v>45825.573611111111</v>
          </cell>
          <cell r="Y704">
            <v>45833</v>
          </cell>
          <cell r="Z704">
            <v>45867</v>
          </cell>
          <cell r="AA704">
            <v>45867</v>
          </cell>
          <cell r="AB704"/>
          <cell r="AC704">
            <v>49.310416666667152</v>
          </cell>
          <cell r="AD704">
            <v>41.426388888889051</v>
          </cell>
          <cell r="AE704">
            <v>-45867</v>
          </cell>
          <cell r="AF704">
            <v>45835.763963498619</v>
          </cell>
          <cell r="AG704">
            <v>45844.383798209368</v>
          </cell>
          <cell r="AH704">
            <v>45867.689583333333</v>
          </cell>
          <cell r="AI704">
            <v>1.7548707107843309</v>
          </cell>
          <cell r="AJ704">
            <v>-764.45</v>
          </cell>
          <cell r="AK704">
            <v>20</v>
          </cell>
          <cell r="AL704">
            <v>34</v>
          </cell>
          <cell r="AM704">
            <v>21.074380165289259</v>
          </cell>
          <cell r="AN704">
            <v>26.694214876033058</v>
          </cell>
          <cell r="AO704">
            <v>18.074380165289259</v>
          </cell>
          <cell r="AP704">
            <v>60</v>
          </cell>
          <cell r="AQ704">
            <v>57</v>
          </cell>
          <cell r="AR704">
            <v>52</v>
          </cell>
          <cell r="AS704">
            <v>45927</v>
          </cell>
          <cell r="AT704">
            <v>17</v>
          </cell>
          <cell r="AU704"/>
          <cell r="AV704"/>
          <cell r="AW704"/>
          <cell r="AX704"/>
          <cell r="AY704"/>
          <cell r="AZ704"/>
          <cell r="BA704"/>
          <cell r="BB704"/>
          <cell r="BC704" t="str">
            <v>FOR AUDIT</v>
          </cell>
          <cell r="BD704"/>
          <cell r="BE704">
            <v>45882</v>
          </cell>
          <cell r="BF704">
            <v>-7</v>
          </cell>
          <cell r="BG704">
            <v>45868</v>
          </cell>
          <cell r="BH704">
            <v>45875</v>
          </cell>
          <cell r="BI704"/>
        </row>
        <row r="705">
          <cell r="E705" t="str">
            <v>X24020419527</v>
          </cell>
          <cell r="F705" t="str">
            <v>D.M. WENCESLAO &amp; ASSOCIATES, INC.,</v>
          </cell>
          <cell r="G705" t="str">
            <v>BRADCO, ASEANA BUSINESS PARK, PARANAQUE</v>
          </cell>
          <cell r="H705" t="str">
            <v>PARAÑAQUE CITY</v>
          </cell>
          <cell r="I705" t="str">
            <v>PARAÑAQUE</v>
          </cell>
          <cell r="J705"/>
          <cell r="K705"/>
          <cell r="L705" t="str">
            <v>VJC</v>
          </cell>
          <cell r="M705" t="str">
            <v>FCOMP</v>
          </cell>
          <cell r="N705" t="str">
            <v>Jenneth Madrid</v>
          </cell>
          <cell r="O705">
            <v>793.14370000000019</v>
          </cell>
          <cell r="P705">
            <v>1598.32</v>
          </cell>
          <cell r="Q705">
            <v>182</v>
          </cell>
          <cell r="R705" t="str">
            <v>NEW</v>
          </cell>
          <cell r="S705">
            <v>3728690.42</v>
          </cell>
          <cell r="T705">
            <v>1032941.6999999991</v>
          </cell>
          <cell r="U705"/>
          <cell r="V705">
            <v>0</v>
          </cell>
          <cell r="W705">
            <v>45817.70416666667</v>
          </cell>
          <cell r="X705">
            <v>45825.452777777777</v>
          </cell>
          <cell r="Y705">
            <v>45826</v>
          </cell>
          <cell r="Z705"/>
          <cell r="AA705">
            <v>45855</v>
          </cell>
          <cell r="AB705"/>
          <cell r="AC705">
            <v>37.295833333329938</v>
          </cell>
          <cell r="AD705">
            <v>29.547222222223354</v>
          </cell>
          <cell r="AE705">
            <v>-45855</v>
          </cell>
          <cell r="AF705">
            <v>45841.609996263083</v>
          </cell>
          <cell r="AG705">
            <v>45851.784884155459</v>
          </cell>
          <cell r="AH705">
            <v>45867.70416666667</v>
          </cell>
          <cell r="AI705">
            <v>1.039621354166572</v>
          </cell>
          <cell r="AJ705">
            <v>-764.25</v>
          </cell>
          <cell r="AK705">
            <v>50</v>
          </cell>
          <cell r="AL705">
            <v>32</v>
          </cell>
          <cell r="AM705">
            <v>26.905829596412559</v>
          </cell>
          <cell r="AN705">
            <v>34.08071748878924</v>
          </cell>
          <cell r="AO705">
            <v>23.905829596412559</v>
          </cell>
          <cell r="AP705">
            <v>60</v>
          </cell>
          <cell r="AQ705">
            <v>57</v>
          </cell>
          <cell r="AR705">
            <v>52</v>
          </cell>
          <cell r="AS705">
            <v>45915</v>
          </cell>
          <cell r="AT705">
            <v>29</v>
          </cell>
          <cell r="AU705" t="str">
            <v>Materials unavailability</v>
          </cell>
          <cell r="AV705" t="str">
            <v>Y</v>
          </cell>
          <cell r="AW705" t="str">
            <v>Y</v>
          </cell>
          <cell r="AX705"/>
          <cell r="AY705"/>
          <cell r="AZ705">
            <v>45832</v>
          </cell>
          <cell r="BA705">
            <v>34</v>
          </cell>
          <cell r="BB705">
            <v>45866</v>
          </cell>
          <cell r="BC705" t="str">
            <v>NO COC</v>
          </cell>
          <cell r="BD705"/>
          <cell r="BE705">
            <v>45870</v>
          </cell>
          <cell r="BF705" t="e">
            <v>#VALUE!</v>
          </cell>
          <cell r="BG705"/>
          <cell r="BH705"/>
          <cell r="BI705"/>
        </row>
        <row r="706">
          <cell r="E706" t="str">
            <v>X24072578131</v>
          </cell>
          <cell r="F706" t="str">
            <v>LEONILA SINGIAN ALDEMITA</v>
          </cell>
          <cell r="G706" t="str">
            <v>OPAL, RAYMUNDVILLE 1 CASA FILIPINA, PARANAQUE</v>
          </cell>
          <cell r="H706" t="str">
            <v>PARAÑAQUE CITY</v>
          </cell>
          <cell r="I706" t="str">
            <v>PARAÑAQUE</v>
          </cell>
          <cell r="J706"/>
          <cell r="K706"/>
          <cell r="L706" t="str">
            <v>POWERHOUSE</v>
          </cell>
          <cell r="M706" t="str">
            <v>SCHED</v>
          </cell>
          <cell r="N706" t="str">
            <v>Isan Carlo Lazaro</v>
          </cell>
          <cell r="O706">
            <v>223.77279999999993</v>
          </cell>
          <cell r="P706">
            <v>741.71</v>
          </cell>
          <cell r="Q706">
            <v>10</v>
          </cell>
          <cell r="R706" t="str">
            <v>NEW</v>
          </cell>
          <cell r="S706">
            <v>983981.23</v>
          </cell>
          <cell r="T706">
            <v>232920.47000000015</v>
          </cell>
          <cell r="U706"/>
          <cell r="V706">
            <v>0</v>
          </cell>
          <cell r="W706">
            <v>45817.729166666664</v>
          </cell>
          <cell r="X706">
            <v>45828.574999999997</v>
          </cell>
          <cell r="Y706">
            <v>45833</v>
          </cell>
          <cell r="Z706"/>
          <cell r="AA706"/>
          <cell r="AB706"/>
          <cell r="AC706">
            <v>-45817.729166666664</v>
          </cell>
          <cell r="AD706">
            <v>-45828.574999999997</v>
          </cell>
          <cell r="AE706">
            <v>0</v>
          </cell>
          <cell r="AF706">
            <v>45842.564218213054</v>
          </cell>
          <cell r="AG706">
            <v>45852.98689862543</v>
          </cell>
          <cell r="AH706">
            <v>45867.729166666664</v>
          </cell>
          <cell r="AI706">
            <v>-1234.5332581018517</v>
          </cell>
          <cell r="AJ706">
            <v>0</v>
          </cell>
          <cell r="AK706">
            <v>40</v>
          </cell>
          <cell r="AL706">
            <v>36</v>
          </cell>
          <cell r="AM706">
            <v>27.835051546391753</v>
          </cell>
          <cell r="AN706">
            <v>35.257731958762882</v>
          </cell>
          <cell r="AO706">
            <v>24.835051546391753</v>
          </cell>
          <cell r="AP706">
            <v>60</v>
          </cell>
          <cell r="AQ706">
            <v>57</v>
          </cell>
          <cell r="AR706">
            <v>52</v>
          </cell>
          <cell r="AS706">
            <v>60</v>
          </cell>
          <cell r="AT706">
            <v>45884</v>
          </cell>
          <cell r="AU706" t="str">
            <v>Materials unavailability</v>
          </cell>
          <cell r="AV706" t="str">
            <v>Y</v>
          </cell>
          <cell r="AW706" t="str">
            <v>Y</v>
          </cell>
          <cell r="AX706"/>
          <cell r="AY706"/>
          <cell r="AZ706">
            <v>45832</v>
          </cell>
          <cell r="BA706">
            <v>34</v>
          </cell>
          <cell r="BB706">
            <v>45866</v>
          </cell>
          <cell r="BC706"/>
          <cell r="BD706"/>
          <cell r="BE706">
            <v>15</v>
          </cell>
          <cell r="BF706">
            <v>0</v>
          </cell>
          <cell r="BG706"/>
          <cell r="BH706"/>
          <cell r="BI706"/>
        </row>
        <row r="707">
          <cell r="E707" t="str">
            <v>X25010185964</v>
          </cell>
          <cell r="F707" t="str">
            <v>PHILIPPINE COUNCIL FOR HEALTH RESEARCH AND DEVELOP</v>
          </cell>
          <cell r="G707" t="str">
            <v>SIBOL, DOST CPD, TAGUIG CITY</v>
          </cell>
          <cell r="H707" t="str">
            <v>TAGUIG CITY</v>
          </cell>
          <cell r="I707" t="str">
            <v>PARAÑAQUE</v>
          </cell>
          <cell r="J707"/>
          <cell r="K707"/>
          <cell r="L707" t="str">
            <v>MAINTENANCE</v>
          </cell>
          <cell r="M707" t="str">
            <v>FCOMP</v>
          </cell>
          <cell r="N707" t="str">
            <v>Raeven De Quiroz</v>
          </cell>
          <cell r="O707">
            <v>143.6</v>
          </cell>
          <cell r="P707">
            <v>143.6</v>
          </cell>
          <cell r="Q707">
            <v>127</v>
          </cell>
          <cell r="R707" t="str">
            <v>NEW</v>
          </cell>
          <cell r="S707">
            <v>649332.21</v>
          </cell>
          <cell r="T707"/>
          <cell r="U707"/>
          <cell r="V707" t="e">
            <v>#DIV/0!</v>
          </cell>
          <cell r="W707">
            <v>45818.365277777775</v>
          </cell>
          <cell r="X707">
            <v>45825.578472222223</v>
          </cell>
          <cell r="Y707" t="str">
            <v>N/A</v>
          </cell>
          <cell r="Z707"/>
          <cell r="AA707">
            <v>45855.688194444447</v>
          </cell>
          <cell r="AB707"/>
          <cell r="AC707">
            <v>37.322916666671517</v>
          </cell>
          <cell r="AD707">
            <v>30.109722222223354</v>
          </cell>
          <cell r="AE707">
            <v>-45855.688194444447</v>
          </cell>
          <cell r="AF707">
            <v>45837.811320943241</v>
          </cell>
          <cell r="AG707">
            <v>45846.796932454032</v>
          </cell>
          <cell r="AH707">
            <v>45868.365277777775</v>
          </cell>
          <cell r="AI707">
            <v>1.2470878405450339</v>
          </cell>
          <cell r="AJ707">
            <v>-764.26146990740745</v>
          </cell>
          <cell r="AK707">
            <v>26</v>
          </cell>
          <cell r="AL707">
            <v>32</v>
          </cell>
          <cell r="AM707">
            <v>22.446043165467625</v>
          </cell>
          <cell r="AN707">
            <v>28.431654676258994</v>
          </cell>
          <cell r="AO707">
            <v>19.446043165467625</v>
          </cell>
          <cell r="AP707">
            <v>60</v>
          </cell>
          <cell r="AQ707">
            <v>57</v>
          </cell>
          <cell r="AR707">
            <v>52</v>
          </cell>
          <cell r="AS707">
            <v>45915.688194444447</v>
          </cell>
          <cell r="AT707">
            <v>28.311805555553292</v>
          </cell>
          <cell r="AU707"/>
          <cell r="AV707"/>
          <cell r="AW707"/>
          <cell r="AX707"/>
          <cell r="AY707"/>
          <cell r="AZ707"/>
          <cell r="BA707"/>
          <cell r="BB707"/>
          <cell r="BC707" t="str">
            <v>NO COC</v>
          </cell>
          <cell r="BD707"/>
          <cell r="BE707">
            <v>45870.688194444447</v>
          </cell>
          <cell r="BF707" t="e">
            <v>#VALUE!</v>
          </cell>
          <cell r="BG707"/>
          <cell r="BH707"/>
          <cell r="BI707"/>
        </row>
        <row r="708">
          <cell r="E708" t="str">
            <v>X25031084163</v>
          </cell>
          <cell r="F708" t="str">
            <v>AMNAH BASMAN</v>
          </cell>
          <cell r="G708" t="str">
            <v>BLOCK 141, PUROK 5, TAGUIG CITY</v>
          </cell>
          <cell r="H708" t="str">
            <v>TAGUIG CITY</v>
          </cell>
          <cell r="I708" t="str">
            <v>PARAÑAQUE</v>
          </cell>
          <cell r="J708"/>
          <cell r="K708"/>
          <cell r="L708" t="str">
            <v>VJC</v>
          </cell>
          <cell r="M708" t="str">
            <v>FCOMP</v>
          </cell>
          <cell r="N708" t="str">
            <v>Jenneth Madrid</v>
          </cell>
          <cell r="O708">
            <v>0.53</v>
          </cell>
          <cell r="P708">
            <v>1.19</v>
          </cell>
          <cell r="Q708">
            <v>1.5</v>
          </cell>
          <cell r="R708" t="str">
            <v>NEW</v>
          </cell>
          <cell r="S708">
            <v>15994.32</v>
          </cell>
          <cell r="T708">
            <v>1022.47</v>
          </cell>
          <cell r="U708"/>
          <cell r="V708">
            <v>0</v>
          </cell>
          <cell r="W708">
            <v>45818.368055555555</v>
          </cell>
          <cell r="X708">
            <v>45825.570138888892</v>
          </cell>
          <cell r="Y708">
            <v>45832</v>
          </cell>
          <cell r="Z708"/>
          <cell r="AA708">
            <v>45847</v>
          </cell>
          <cell r="AB708"/>
          <cell r="AC708">
            <v>28.631944444445253</v>
          </cell>
          <cell r="AD708">
            <v>21.429861111108039</v>
          </cell>
          <cell r="AE708">
            <v>-45847</v>
          </cell>
          <cell r="AF708">
            <v>45837.142249103941</v>
          </cell>
          <cell r="AG708">
            <v>45845.948700716843</v>
          </cell>
          <cell r="AH708">
            <v>45868.368055555555</v>
          </cell>
          <cell r="AI708">
            <v>0.98621141975311422</v>
          </cell>
          <cell r="AJ708">
            <v>-764.11666666666667</v>
          </cell>
          <cell r="AK708">
            <v>20</v>
          </cell>
          <cell r="AL708">
            <v>36</v>
          </cell>
          <cell r="AM708">
            <v>21.774193548387096</v>
          </cell>
          <cell r="AN708">
            <v>27.58064516129032</v>
          </cell>
          <cell r="AO708">
            <v>18.774193548387096</v>
          </cell>
          <cell r="AP708">
            <v>60</v>
          </cell>
          <cell r="AQ708">
            <v>57</v>
          </cell>
          <cell r="AR708">
            <v>52</v>
          </cell>
          <cell r="AS708">
            <v>45907</v>
          </cell>
          <cell r="AT708">
            <v>37</v>
          </cell>
          <cell r="AU708"/>
          <cell r="AV708"/>
          <cell r="AW708"/>
          <cell r="AX708"/>
          <cell r="AY708"/>
          <cell r="AZ708"/>
          <cell r="BA708"/>
          <cell r="BB708"/>
          <cell r="BC708" t="str">
            <v>NO COC</v>
          </cell>
          <cell r="BD708"/>
          <cell r="BE708">
            <v>45862</v>
          </cell>
          <cell r="BF708" t="e">
            <v>#VALUE!</v>
          </cell>
          <cell r="BG708"/>
          <cell r="BH708"/>
          <cell r="BI708"/>
        </row>
        <row r="709">
          <cell r="E709" t="str">
            <v>X25051521575</v>
          </cell>
          <cell r="F709" t="str">
            <v>PLATINUM PETROLEUM CORP.</v>
          </cell>
          <cell r="G709" t="str">
            <v>DR. A SANTOS, SAN DIONISIO, PARANAQUE</v>
          </cell>
          <cell r="H709" t="str">
            <v>PARAÑAQUE CITY</v>
          </cell>
          <cell r="I709" t="str">
            <v>PARAÑAQUE</v>
          </cell>
          <cell r="J709"/>
          <cell r="K709"/>
          <cell r="L709" t="str">
            <v>C2</v>
          </cell>
          <cell r="M709" t="str">
            <v>TECO</v>
          </cell>
          <cell r="N709" t="str">
            <v>Ian Patrick Perez</v>
          </cell>
          <cell r="O709">
            <v>17.329999999999998</v>
          </cell>
          <cell r="P709">
            <v>17.329999999999998</v>
          </cell>
          <cell r="Q709">
            <v>22</v>
          </cell>
          <cell r="R709" t="str">
            <v>NEW</v>
          </cell>
          <cell r="S709">
            <v>262559.48</v>
          </cell>
          <cell r="T709"/>
          <cell r="U709"/>
          <cell r="V709" t="e">
            <v>#DIV/0!</v>
          </cell>
          <cell r="W709">
            <v>45818.643750000003</v>
          </cell>
          <cell r="X709">
            <v>45825.583333333336</v>
          </cell>
          <cell r="Y709" t="str">
            <v>N/A</v>
          </cell>
          <cell r="Z709"/>
          <cell r="AA709">
            <v>45834</v>
          </cell>
          <cell r="AB709">
            <v>45861.352083333331</v>
          </cell>
          <cell r="AC709">
            <v>15.35624999999709</v>
          </cell>
          <cell r="AD709">
            <v>8.4166666666642413</v>
          </cell>
          <cell r="AE709">
            <v>27.352083333331393</v>
          </cell>
          <cell r="AF709">
            <v>45837.417943548389</v>
          </cell>
          <cell r="AG709">
            <v>45846.224395161291</v>
          </cell>
          <cell r="AH709">
            <v>45868.643750000003</v>
          </cell>
          <cell r="AI709">
            <v>0.5289374999998997</v>
          </cell>
          <cell r="AJ709">
            <v>0.45586805555552323</v>
          </cell>
          <cell r="AK709">
            <v>20</v>
          </cell>
          <cell r="AL709">
            <v>36</v>
          </cell>
          <cell r="AM709">
            <v>21.774193548387096</v>
          </cell>
          <cell r="AN709">
            <v>27.58064516129032</v>
          </cell>
          <cell r="AO709">
            <v>18.774193548387096</v>
          </cell>
          <cell r="AP709">
            <v>60</v>
          </cell>
          <cell r="AQ709">
            <v>57</v>
          </cell>
          <cell r="AR709">
            <v>52</v>
          </cell>
          <cell r="AS709">
            <v>45894</v>
          </cell>
          <cell r="AT709">
            <v>50</v>
          </cell>
          <cell r="AU709"/>
          <cell r="AV709"/>
          <cell r="AW709"/>
          <cell r="AX709"/>
          <cell r="AY709"/>
          <cell r="AZ709"/>
          <cell r="BA709"/>
          <cell r="BB709"/>
          <cell r="BC709" t="str">
            <v>PAID</v>
          </cell>
          <cell r="BD709"/>
          <cell r="BE709">
            <v>45849</v>
          </cell>
          <cell r="BF709" t="e">
            <v>#VALUE!</v>
          </cell>
          <cell r="BG709"/>
          <cell r="BH709"/>
          <cell r="BI709"/>
        </row>
        <row r="710">
          <cell r="E710" t="str">
            <v>X25041349231</v>
          </cell>
          <cell r="F710" t="str">
            <v>ELVIN HAYES VERANO GENTILES</v>
          </cell>
          <cell r="G710" t="str">
            <v>BALLAD, STA. CECILIA VILL, LAS PINAS CITY</v>
          </cell>
          <cell r="H710" t="str">
            <v>LAS PIÑAS CITY</v>
          </cell>
          <cell r="I710" t="str">
            <v>PARAÑAQUE</v>
          </cell>
          <cell r="J710"/>
          <cell r="K710"/>
          <cell r="L710" t="str">
            <v>AVECO</v>
          </cell>
          <cell r="M710" t="str">
            <v>SCHED</v>
          </cell>
          <cell r="N710" t="str">
            <v>Ronilo Gange Jr.</v>
          </cell>
          <cell r="O710">
            <v>156.46</v>
          </cell>
          <cell r="P710">
            <v>389.91</v>
          </cell>
          <cell r="Q710">
            <v>41.9</v>
          </cell>
          <cell r="R710" t="str">
            <v>MODIFICATION</v>
          </cell>
          <cell r="S710">
            <v>618984.53</v>
          </cell>
          <cell r="T710">
            <v>134436.98000000001</v>
          </cell>
          <cell r="U710"/>
          <cell r="V710">
            <v>0</v>
          </cell>
          <cell r="W710">
            <v>45818.69027777778</v>
          </cell>
          <cell r="X710">
            <v>45825.588194444441</v>
          </cell>
          <cell r="Y710">
            <v>45833</v>
          </cell>
          <cell r="Z710"/>
          <cell r="AA710"/>
          <cell r="AB710"/>
          <cell r="AC710">
            <v>-45818.69027777778</v>
          </cell>
          <cell r="AD710">
            <v>-45825.588194444441</v>
          </cell>
          <cell r="AE710">
            <v>0</v>
          </cell>
          <cell r="AF710">
            <v>45841.161975890987</v>
          </cell>
          <cell r="AG710">
            <v>45850.954428721176</v>
          </cell>
          <cell r="AH710">
            <v>45868.69027777778</v>
          </cell>
          <cell r="AI710">
            <v>-1349.1058804012346</v>
          </cell>
          <cell r="AJ710">
            <v>0</v>
          </cell>
          <cell r="AK710">
            <v>30</v>
          </cell>
          <cell r="AL710">
            <v>36</v>
          </cell>
          <cell r="AM710">
            <v>25.471698113207545</v>
          </cell>
          <cell r="AN710">
            <v>32.264150943396224</v>
          </cell>
          <cell r="AO710">
            <v>22.471698113207545</v>
          </cell>
          <cell r="AP710">
            <v>60</v>
          </cell>
          <cell r="AQ710">
            <v>57</v>
          </cell>
          <cell r="AR710">
            <v>52</v>
          </cell>
          <cell r="AS710">
            <v>60</v>
          </cell>
          <cell r="AT710">
            <v>45884</v>
          </cell>
          <cell r="AU710"/>
          <cell r="AV710"/>
          <cell r="AW710"/>
          <cell r="AX710"/>
          <cell r="AY710"/>
          <cell r="AZ710"/>
          <cell r="BA710"/>
          <cell r="BB710"/>
          <cell r="BC710"/>
          <cell r="BD710"/>
          <cell r="BE710">
            <v>15</v>
          </cell>
          <cell r="BF710">
            <v>0</v>
          </cell>
          <cell r="BG710"/>
          <cell r="BH710"/>
          <cell r="BI710"/>
        </row>
        <row r="711">
          <cell r="E711" t="str">
            <v>X23083303906</v>
          </cell>
          <cell r="F711" t="str">
            <v>CIVIL AVIATION AUTHORITY OF THE PHILIPPINES</v>
          </cell>
          <cell r="G711" t="str">
            <v>NAIA, PASAY, PASAY CITY</v>
          </cell>
          <cell r="H711" t="str">
            <v>PASAY CITY</v>
          </cell>
          <cell r="I711" t="str">
            <v>PARAÑAQUE</v>
          </cell>
          <cell r="J711"/>
          <cell r="K711"/>
          <cell r="L711" t="str">
            <v>CHALLENGER</v>
          </cell>
          <cell r="M711" t="str">
            <v>FCOMP</v>
          </cell>
          <cell r="N711" t="str">
            <v>Isan Carlo Lazaro</v>
          </cell>
          <cell r="O711">
            <v>385.08</v>
          </cell>
          <cell r="P711">
            <v>541.65</v>
          </cell>
          <cell r="Q711">
            <v>0</v>
          </cell>
          <cell r="R711" t="str">
            <v>MODIFICATION</v>
          </cell>
          <cell r="S711">
            <v>734206.72</v>
          </cell>
          <cell r="T711"/>
          <cell r="U711"/>
          <cell r="V711" t="e">
            <v>#DIV/0!</v>
          </cell>
          <cell r="W711">
            <v>45819.429166666669</v>
          </cell>
          <cell r="X711">
            <v>45825.586805555555</v>
          </cell>
          <cell r="Y711">
            <v>45827</v>
          </cell>
          <cell r="Z711">
            <v>45856</v>
          </cell>
          <cell r="AA711">
            <v>45856</v>
          </cell>
          <cell r="AB711"/>
          <cell r="AC711">
            <v>36.570833333331393</v>
          </cell>
          <cell r="AD711">
            <v>30.413194444445253</v>
          </cell>
          <cell r="AE711">
            <v>-45856</v>
          </cell>
          <cell r="AF711">
            <v>45844.264218213058</v>
          </cell>
          <cell r="AG711">
            <v>45854.686898625434</v>
          </cell>
          <cell r="AH711">
            <v>45869.429166666669</v>
          </cell>
          <cell r="AI711">
            <v>0.98538078703698462</v>
          </cell>
          <cell r="AJ711">
            <v>-764.26666666666665</v>
          </cell>
          <cell r="AK711">
            <v>40</v>
          </cell>
          <cell r="AL711">
            <v>36</v>
          </cell>
          <cell r="AM711">
            <v>27.835051546391753</v>
          </cell>
          <cell r="AN711">
            <v>35.257731958762882</v>
          </cell>
          <cell r="AO711">
            <v>24.835051546391753</v>
          </cell>
          <cell r="AP711">
            <v>60</v>
          </cell>
          <cell r="AQ711">
            <v>57</v>
          </cell>
          <cell r="AR711">
            <v>52</v>
          </cell>
          <cell r="AS711">
            <v>45916</v>
          </cell>
          <cell r="AT711">
            <v>28</v>
          </cell>
          <cell r="AU711"/>
          <cell r="AV711"/>
          <cell r="AW711"/>
          <cell r="AX711"/>
          <cell r="AY711"/>
          <cell r="AZ711"/>
          <cell r="BA711"/>
          <cell r="BB711"/>
          <cell r="BC711" t="str">
            <v>FOR AUDIT</v>
          </cell>
          <cell r="BD711"/>
          <cell r="BE711">
            <v>45871</v>
          </cell>
          <cell r="BF711" t="e">
            <v>#VALUE!</v>
          </cell>
          <cell r="BG711">
            <v>45856</v>
          </cell>
          <cell r="BH711"/>
          <cell r="BI711"/>
        </row>
        <row r="712">
          <cell r="E712" t="str">
            <v>X25041118209</v>
          </cell>
          <cell r="F712" t="str">
            <v>EFB GEOSTRUKT, INC.</v>
          </cell>
          <cell r="G712" t="str">
            <v>BLOCK 14, BRAZILIA HEIGHTS, MUNTINLUPA</v>
          </cell>
          <cell r="H712" t="str">
            <v>MUNTINLUPA CITY</v>
          </cell>
          <cell r="I712" t="str">
            <v>PARAÑAQUE</v>
          </cell>
          <cell r="J712"/>
          <cell r="K712"/>
          <cell r="L712" t="str">
            <v>C2</v>
          </cell>
          <cell r="M712" t="str">
            <v>TECO</v>
          </cell>
          <cell r="N712" t="str">
            <v>Ian Patrick Perez</v>
          </cell>
          <cell r="O712">
            <v>11.37</v>
          </cell>
          <cell r="P712">
            <v>11.37</v>
          </cell>
          <cell r="Q712">
            <v>22</v>
          </cell>
          <cell r="R712" t="str">
            <v>NEW</v>
          </cell>
          <cell r="S712">
            <v>136992.51999999999</v>
          </cell>
          <cell r="T712">
            <v>138623.07999999999</v>
          </cell>
          <cell r="U712"/>
          <cell r="V712">
            <v>0</v>
          </cell>
          <cell r="W712">
            <v>45819.539583333331</v>
          </cell>
          <cell r="X712">
            <v>45825.582638888889</v>
          </cell>
          <cell r="Y712" t="str">
            <v>N/A</v>
          </cell>
          <cell r="Z712"/>
          <cell r="AA712">
            <v>45839</v>
          </cell>
          <cell r="AB712">
            <v>45861.354166666664</v>
          </cell>
          <cell r="AC712">
            <v>19.460416666668607</v>
          </cell>
          <cell r="AD712">
            <v>13.417361111110949</v>
          </cell>
          <cell r="AE712">
            <v>22.354166666664241</v>
          </cell>
          <cell r="AF712">
            <v>45838.313776881718</v>
          </cell>
          <cell r="AG712">
            <v>45847.120228494619</v>
          </cell>
          <cell r="AH712">
            <v>45869.539583333331</v>
          </cell>
          <cell r="AI712">
            <v>0.6703032407408076</v>
          </cell>
          <cell r="AJ712">
            <v>0.37256944444440404</v>
          </cell>
          <cell r="AK712">
            <v>20</v>
          </cell>
          <cell r="AL712">
            <v>36</v>
          </cell>
          <cell r="AM712">
            <v>21.774193548387096</v>
          </cell>
          <cell r="AN712">
            <v>27.58064516129032</v>
          </cell>
          <cell r="AO712">
            <v>18.774193548387096</v>
          </cell>
          <cell r="AP712">
            <v>60</v>
          </cell>
          <cell r="AQ712">
            <v>57</v>
          </cell>
          <cell r="AR712">
            <v>52</v>
          </cell>
          <cell r="AS712">
            <v>45899</v>
          </cell>
          <cell r="AT712">
            <v>45</v>
          </cell>
          <cell r="AU712"/>
          <cell r="AV712"/>
          <cell r="AW712"/>
          <cell r="AX712"/>
          <cell r="AY712"/>
          <cell r="AZ712"/>
          <cell r="BA712"/>
          <cell r="BB712"/>
          <cell r="BC712" t="str">
            <v>PAID</v>
          </cell>
          <cell r="BD712"/>
          <cell r="BE712">
            <v>45854</v>
          </cell>
          <cell r="BF712" t="e">
            <v>#VALUE!</v>
          </cell>
          <cell r="BG712"/>
          <cell r="BH712"/>
          <cell r="BI712"/>
        </row>
        <row r="713">
          <cell r="E713" t="str">
            <v>X25061964589</v>
          </cell>
          <cell r="F713" t="str">
            <v>101 SUPPLY CHAIN SOLUTIONS,INC</v>
          </cell>
          <cell r="G713" t="str">
            <v>IRASAN, SAN DIONISIO, PARANAQUE</v>
          </cell>
          <cell r="H713" t="str">
            <v>PARAÑAQUE CITY</v>
          </cell>
          <cell r="I713" t="str">
            <v>PARAÑAQUE</v>
          </cell>
          <cell r="J713"/>
          <cell r="K713"/>
          <cell r="L713" t="str">
            <v>POWERHOUSE</v>
          </cell>
          <cell r="M713" t="str">
            <v>PCAN</v>
          </cell>
          <cell r="N713" t="str">
            <v>Isan Carlo Lazaro</v>
          </cell>
          <cell r="O713">
            <v>20.350000000000001</v>
          </cell>
          <cell r="P713">
            <v>28.78</v>
          </cell>
          <cell r="Q713">
            <v>0</v>
          </cell>
          <cell r="R713" t="str">
            <v>TERMINATION</v>
          </cell>
          <cell r="S713">
            <v>29818.48</v>
          </cell>
          <cell r="T713">
            <v>24762.87</v>
          </cell>
          <cell r="U713"/>
          <cell r="V713">
            <v>0</v>
          </cell>
          <cell r="W713">
            <v>45821.673020833332</v>
          </cell>
          <cell r="X713">
            <v>45831.365972222222</v>
          </cell>
          <cell r="Y713">
            <v>45833</v>
          </cell>
          <cell r="Z713"/>
          <cell r="AA713"/>
          <cell r="AB713"/>
          <cell r="AC713">
            <v>-45821.673020833332</v>
          </cell>
          <cell r="AD713">
            <v>-45831.365972222222</v>
          </cell>
          <cell r="AE713">
            <v>0</v>
          </cell>
          <cell r="AF713">
            <v>45840.447214381718</v>
          </cell>
          <cell r="AG713">
            <v>45849.25366599462</v>
          </cell>
          <cell r="AH713">
            <v>45871.673020833332</v>
          </cell>
          <cell r="AI713">
            <v>-1578.3020707175924</v>
          </cell>
          <cell r="AJ713">
            <v>0</v>
          </cell>
          <cell r="AK713">
            <v>20</v>
          </cell>
          <cell r="AL713">
            <v>36</v>
          </cell>
          <cell r="AM713">
            <v>21.774193548387096</v>
          </cell>
          <cell r="AN713">
            <v>27.58064516129032</v>
          </cell>
          <cell r="AO713">
            <v>18.774193548387096</v>
          </cell>
          <cell r="AP713">
            <v>60</v>
          </cell>
          <cell r="AQ713">
            <v>57</v>
          </cell>
          <cell r="AR713">
            <v>52</v>
          </cell>
          <cell r="AS713">
            <v>60</v>
          </cell>
          <cell r="AT713">
            <v>45884</v>
          </cell>
          <cell r="AU713"/>
          <cell r="AV713"/>
          <cell r="AW713"/>
          <cell r="AX713"/>
          <cell r="AY713"/>
          <cell r="AZ713"/>
          <cell r="BA713"/>
          <cell r="BB713"/>
          <cell r="BC713"/>
          <cell r="BD713"/>
          <cell r="BE713">
            <v>15</v>
          </cell>
          <cell r="BF713">
            <v>0</v>
          </cell>
          <cell r="BG713"/>
          <cell r="BH713"/>
          <cell r="BI713"/>
        </row>
        <row r="714">
          <cell r="E714" t="str">
            <v>X24104022198</v>
          </cell>
          <cell r="F714" t="str">
            <v>APRIL RAINE B MORALES</v>
          </cell>
          <cell r="G714" t="str">
            <v>MON-EL, MON-EL SUBD, PARANAQUE</v>
          </cell>
          <cell r="H714" t="str">
            <v>PARAÑAQUE CITY</v>
          </cell>
          <cell r="I714" t="str">
            <v>PARAÑAQUE</v>
          </cell>
          <cell r="J714"/>
          <cell r="K714"/>
          <cell r="L714" t="str">
            <v>POWERHOUSE</v>
          </cell>
          <cell r="M714" t="str">
            <v>SCHED</v>
          </cell>
          <cell r="N714" t="str">
            <v>Isan Carlo Lazaro</v>
          </cell>
          <cell r="O714">
            <v>55.009500000000003</v>
          </cell>
          <cell r="P714">
            <v>169.28</v>
          </cell>
          <cell r="Q714">
            <v>170</v>
          </cell>
          <cell r="R714" t="str">
            <v>NEW</v>
          </cell>
          <cell r="S714">
            <v>829725.58</v>
          </cell>
          <cell r="T714">
            <v>78190.450000000012</v>
          </cell>
          <cell r="U714"/>
          <cell r="V714">
            <v>0</v>
          </cell>
          <cell r="W714">
            <v>45821.667916666665</v>
          </cell>
          <cell r="X714">
            <v>45828.576388888891</v>
          </cell>
          <cell r="Y714">
            <v>45833</v>
          </cell>
          <cell r="Z714"/>
          <cell r="AA714"/>
          <cell r="AB714"/>
          <cell r="AC714">
            <v>-45821.667916666665</v>
          </cell>
          <cell r="AD714">
            <v>-45828.576388888891</v>
          </cell>
          <cell r="AE714">
            <v>0</v>
          </cell>
          <cell r="AF714">
            <v>45841.113959832132</v>
          </cell>
          <cell r="AG714">
            <v>45850.099571342922</v>
          </cell>
          <cell r="AH714">
            <v>45871.667916666665</v>
          </cell>
          <cell r="AI714">
            <v>-1531.0605385616986</v>
          </cell>
          <cell r="AJ714">
            <v>0</v>
          </cell>
          <cell r="AK714">
            <v>26</v>
          </cell>
          <cell r="AL714">
            <v>32</v>
          </cell>
          <cell r="AM714">
            <v>22.446043165467625</v>
          </cell>
          <cell r="AN714">
            <v>28.431654676258994</v>
          </cell>
          <cell r="AO714">
            <v>19.446043165467625</v>
          </cell>
          <cell r="AP714">
            <v>60</v>
          </cell>
          <cell r="AQ714">
            <v>57</v>
          </cell>
          <cell r="AR714">
            <v>52</v>
          </cell>
          <cell r="AS714">
            <v>60</v>
          </cell>
          <cell r="AT714">
            <v>45884</v>
          </cell>
          <cell r="AU714" t="str">
            <v>Materials unavailability</v>
          </cell>
          <cell r="AV714" t="str">
            <v>Y</v>
          </cell>
          <cell r="AW714" t="str">
            <v>Y</v>
          </cell>
          <cell r="AX714"/>
          <cell r="AY714"/>
          <cell r="AZ714">
            <v>45832</v>
          </cell>
          <cell r="BA714">
            <v>34</v>
          </cell>
          <cell r="BB714">
            <v>45866</v>
          </cell>
          <cell r="BC714"/>
          <cell r="BD714"/>
          <cell r="BE714">
            <v>15</v>
          </cell>
          <cell r="BF714">
            <v>0</v>
          </cell>
          <cell r="BG714"/>
          <cell r="BH714"/>
          <cell r="BI714"/>
        </row>
        <row r="715">
          <cell r="E715" t="str">
            <v>X25041190419</v>
          </cell>
          <cell r="F715" t="str">
            <v>GOLDEN CHI MANAGEMENT CORP.</v>
          </cell>
          <cell r="G715" t="str">
            <v>PERU, BETTER LIVING SUBD, PARANAQUE</v>
          </cell>
          <cell r="H715" t="str">
            <v>PARAÑAQUE CITY</v>
          </cell>
          <cell r="I715" t="str">
            <v>PARAÑAQUE</v>
          </cell>
          <cell r="J715"/>
          <cell r="K715"/>
          <cell r="L715" t="str">
            <v>VJC</v>
          </cell>
          <cell r="M715" t="str">
            <v>INPRG</v>
          </cell>
          <cell r="N715" t="str">
            <v>Jenneth Madrid</v>
          </cell>
          <cell r="O715">
            <v>80.507999999999996</v>
          </cell>
          <cell r="P715">
            <v>243.39</v>
          </cell>
          <cell r="Q715">
            <v>226</v>
          </cell>
          <cell r="R715" t="str">
            <v>NEW</v>
          </cell>
          <cell r="S715">
            <v>1028667.62</v>
          </cell>
          <cell r="T715">
            <v>141894.62000000002</v>
          </cell>
          <cell r="U715"/>
          <cell r="V715">
            <v>0</v>
          </cell>
          <cell r="W715">
            <v>45821.665532407409</v>
          </cell>
          <cell r="X715">
            <v>45828.577777777777</v>
          </cell>
          <cell r="Y715">
            <v>45833</v>
          </cell>
          <cell r="Z715"/>
          <cell r="AA715"/>
          <cell r="AB715"/>
          <cell r="AC715">
            <v>-45821.665532407409</v>
          </cell>
          <cell r="AD715">
            <v>-45828.577777777777</v>
          </cell>
          <cell r="AE715">
            <v>0</v>
          </cell>
          <cell r="AF715">
            <v>45840.693504435381</v>
          </cell>
          <cell r="AG715">
            <v>45849.56763030951</v>
          </cell>
          <cell r="AH715">
            <v>45871.665532407409</v>
          </cell>
          <cell r="AI715">
            <v>-1560.1186121748237</v>
          </cell>
          <cell r="AJ715">
            <v>0</v>
          </cell>
          <cell r="AK715">
            <v>28</v>
          </cell>
          <cell r="AL715">
            <v>30</v>
          </cell>
          <cell r="AM715">
            <v>22.027972027972027</v>
          </cell>
          <cell r="AN715">
            <v>27.9020979020979</v>
          </cell>
          <cell r="AO715">
            <v>19.027972027972027</v>
          </cell>
          <cell r="AP715">
            <v>60</v>
          </cell>
          <cell r="AQ715">
            <v>57</v>
          </cell>
          <cell r="AR715">
            <v>52</v>
          </cell>
          <cell r="AS715">
            <v>60</v>
          </cell>
          <cell r="AT715">
            <v>45884</v>
          </cell>
          <cell r="AU715" t="str">
            <v>Materials unavailability / With scheduled PAI</v>
          </cell>
          <cell r="AV715" t="str">
            <v>Y</v>
          </cell>
          <cell r="AW715" t="str">
            <v>Y</v>
          </cell>
          <cell r="AX715"/>
          <cell r="AY715"/>
          <cell r="AZ715">
            <v>45832</v>
          </cell>
          <cell r="BA715">
            <v>44</v>
          </cell>
          <cell r="BB715">
            <v>45876</v>
          </cell>
          <cell r="BC715"/>
          <cell r="BD715"/>
          <cell r="BE715">
            <v>15</v>
          </cell>
          <cell r="BF715">
            <v>0</v>
          </cell>
          <cell r="BG715"/>
          <cell r="BH715"/>
          <cell r="BI715"/>
        </row>
        <row r="716">
          <cell r="E716" t="str">
            <v>X24062436530</v>
          </cell>
          <cell r="F716" t="str">
            <v>EDOTCO TOWERS, INC.</v>
          </cell>
          <cell r="G716" t="str">
            <v>COLT, GATCHALIAN SUBD, LAS PINAS CITY</v>
          </cell>
          <cell r="H716" t="str">
            <v>LAS PIÑAS CITY</v>
          </cell>
          <cell r="I716" t="str">
            <v>PARAÑAQUE</v>
          </cell>
          <cell r="J716" t="str">
            <v>sadang : done digging and pole erect</v>
          </cell>
          <cell r="K716"/>
          <cell r="L716" t="str">
            <v>ECOM</v>
          </cell>
          <cell r="M716" t="str">
            <v>FCOMP</v>
          </cell>
          <cell r="N716" t="str">
            <v>Ronilo Gange Jr.</v>
          </cell>
          <cell r="O716">
            <v>71.39</v>
          </cell>
          <cell r="P716">
            <v>91.67</v>
          </cell>
          <cell r="Q716">
            <v>50</v>
          </cell>
          <cell r="R716" t="str">
            <v>MODIFICATION</v>
          </cell>
          <cell r="S716">
            <v>333572.57</v>
          </cell>
          <cell r="T716"/>
          <cell r="U716"/>
          <cell r="V716" t="e">
            <v>#DIV/0!</v>
          </cell>
          <cell r="W716">
            <v>45825.331053240741</v>
          </cell>
          <cell r="X716">
            <v>45833.432638888888</v>
          </cell>
          <cell r="Y716">
            <v>45834</v>
          </cell>
          <cell r="Z716"/>
          <cell r="AA716">
            <v>45868</v>
          </cell>
          <cell r="AB716"/>
          <cell r="AC716">
            <v>42.668946759258688</v>
          </cell>
          <cell r="AD716">
            <v>34.567361111112405</v>
          </cell>
          <cell r="AE716">
            <v>-45868</v>
          </cell>
          <cell r="AF716">
            <v>45845.41655509948</v>
          </cell>
          <cell r="AG716">
            <v>45854.572688928471</v>
          </cell>
          <cell r="AH716">
            <v>45875.331053240741</v>
          </cell>
          <cell r="AI716">
            <v>1.3862254442319548</v>
          </cell>
          <cell r="AJ716">
            <v>-764.4666666666667</v>
          </cell>
          <cell r="AK716">
            <v>23</v>
          </cell>
          <cell r="AL716">
            <v>36</v>
          </cell>
          <cell r="AM716">
            <v>23.085501858736059</v>
          </cell>
          <cell r="AN716">
            <v>29.241635687732341</v>
          </cell>
          <cell r="AO716">
            <v>20.085501858736059</v>
          </cell>
          <cell r="AP716">
            <v>60</v>
          </cell>
          <cell r="AQ716">
            <v>57</v>
          </cell>
          <cell r="AR716">
            <v>52</v>
          </cell>
          <cell r="AS716">
            <v>45928</v>
          </cell>
          <cell r="AT716">
            <v>16</v>
          </cell>
          <cell r="AU716"/>
          <cell r="AV716"/>
          <cell r="AW716"/>
          <cell r="AX716"/>
          <cell r="AY716"/>
          <cell r="AZ716"/>
          <cell r="BA716"/>
          <cell r="BB716"/>
          <cell r="BC716" t="str">
            <v>NO COC</v>
          </cell>
          <cell r="BD716"/>
          <cell r="BE716">
            <v>45883</v>
          </cell>
          <cell r="BF716" t="e">
            <v>#VALUE!</v>
          </cell>
          <cell r="BG716"/>
          <cell r="BH716"/>
          <cell r="BI716"/>
        </row>
        <row r="717">
          <cell r="E717" t="str">
            <v>X25030928283</v>
          </cell>
          <cell r="F717" t="str">
            <v>SUSANA QUINCENA AGUILAR</v>
          </cell>
          <cell r="G717" t="str">
            <v>KABESANG SEGUNDO, FORTUNATA VILL, PARANAQUE</v>
          </cell>
          <cell r="H717" t="str">
            <v>PARAÑAQUE CITY</v>
          </cell>
          <cell r="I717" t="str">
            <v>PARAÑAQUE</v>
          </cell>
          <cell r="J717"/>
          <cell r="K717"/>
          <cell r="L717" t="str">
            <v>ECOM</v>
          </cell>
          <cell r="M717" t="str">
            <v>FCOMP</v>
          </cell>
          <cell r="N717" t="str">
            <v>Ronilo Gange Jr.</v>
          </cell>
          <cell r="O717">
            <v>124.91</v>
          </cell>
          <cell r="P717">
            <v>281.47000000000003</v>
          </cell>
          <cell r="Q717">
            <v>150</v>
          </cell>
          <cell r="R717" t="str">
            <v>NEW</v>
          </cell>
          <cell r="S717">
            <v>856243.05</v>
          </cell>
          <cell r="T717">
            <v>107326.76000000002</v>
          </cell>
          <cell r="U717"/>
          <cell r="V717">
            <v>0</v>
          </cell>
          <cell r="W717">
            <v>45824.599027777775</v>
          </cell>
          <cell r="X717">
            <v>45833.433333333334</v>
          </cell>
          <cell r="Y717">
            <v>45834</v>
          </cell>
          <cell r="Z717"/>
          <cell r="AA717">
            <v>45878.473611111112</v>
          </cell>
          <cell r="AB717"/>
          <cell r="AC717">
            <v>53.874583333337796</v>
          </cell>
          <cell r="AD717">
            <v>45.040277777778101</v>
          </cell>
          <cell r="AE717">
            <v>-45878.473611111112</v>
          </cell>
          <cell r="AF717">
            <v>45844.612726407911</v>
          </cell>
          <cell r="AG717">
            <v>45853.749712709279</v>
          </cell>
          <cell r="AH717">
            <v>45874.599027777775</v>
          </cell>
          <cell r="AI717">
            <v>1.7557341889882405</v>
          </cell>
          <cell r="AJ717">
            <v>-764.64122685185191</v>
          </cell>
          <cell r="AK717">
            <v>28</v>
          </cell>
          <cell r="AL717">
            <v>32</v>
          </cell>
          <cell r="AM717">
            <v>23.013698630136989</v>
          </cell>
          <cell r="AN717">
            <v>29.150684931506852</v>
          </cell>
          <cell r="AO717">
            <v>20.013698630136989</v>
          </cell>
          <cell r="AP717">
            <v>60</v>
          </cell>
          <cell r="AQ717">
            <v>57</v>
          </cell>
          <cell r="AR717">
            <v>52</v>
          </cell>
          <cell r="AS717">
            <v>45938.473611111112</v>
          </cell>
          <cell r="AT717">
            <v>5.5263888888875954</v>
          </cell>
          <cell r="AU717"/>
          <cell r="AV717"/>
          <cell r="AW717"/>
          <cell r="AX717"/>
          <cell r="AY717"/>
          <cell r="AZ717"/>
          <cell r="BA717"/>
          <cell r="BB717"/>
          <cell r="BC717" t="str">
            <v>NO COC</v>
          </cell>
          <cell r="BD717"/>
          <cell r="BE717">
            <v>45893.473611111112</v>
          </cell>
          <cell r="BF717" t="e">
            <v>#VALUE!</v>
          </cell>
          <cell r="BG717"/>
          <cell r="BH717"/>
          <cell r="BI717"/>
        </row>
        <row r="718">
          <cell r="E718" t="str">
            <v>X25041311938</v>
          </cell>
          <cell r="F718" t="str">
            <v>TEDDY PASCUA ALBANO</v>
          </cell>
          <cell r="G718" t="str">
            <v>MT. SILINGAN, CAMELLA SPRINGVILLE HEIGHTS III, BACOOR</v>
          </cell>
          <cell r="H718" t="str">
            <v>BACOOR CITY</v>
          </cell>
          <cell r="I718" t="str">
            <v>DASMA</v>
          </cell>
          <cell r="J718"/>
          <cell r="K718"/>
          <cell r="L718" t="str">
            <v>AVECO</v>
          </cell>
          <cell r="M718" t="str">
            <v>SCHED</v>
          </cell>
          <cell r="N718" t="str">
            <v>Ronilo Gange Jr.</v>
          </cell>
          <cell r="O718">
            <v>268.32</v>
          </cell>
          <cell r="P718">
            <v>812.1</v>
          </cell>
          <cell r="Q718">
            <v>22.5</v>
          </cell>
          <cell r="R718" t="str">
            <v>NEW</v>
          </cell>
          <cell r="S718">
            <v>1282397.3899999999</v>
          </cell>
          <cell r="T718">
            <v>230146.57000000007</v>
          </cell>
          <cell r="U718"/>
          <cell r="V718">
            <v>0</v>
          </cell>
          <cell r="W718">
            <v>45824.609340277777</v>
          </cell>
          <cell r="X718">
            <v>45833.438888888886</v>
          </cell>
          <cell r="Y718">
            <v>45834</v>
          </cell>
          <cell r="Z718"/>
          <cell r="AA718"/>
          <cell r="AB718"/>
          <cell r="AC718">
            <v>-45824.609340277777</v>
          </cell>
          <cell r="AD718">
            <v>-45833.438888888886</v>
          </cell>
          <cell r="AE718">
            <v>0</v>
          </cell>
          <cell r="AF718">
            <v>45849.444391824167</v>
          </cell>
          <cell r="AG718">
            <v>45859.867072236542</v>
          </cell>
          <cell r="AH718">
            <v>45874.609340277777</v>
          </cell>
          <cell r="AI718">
            <v>-1234.7186405574844</v>
          </cell>
          <cell r="AJ718">
            <v>0</v>
          </cell>
          <cell r="AK718">
            <v>40</v>
          </cell>
          <cell r="AL718">
            <v>36</v>
          </cell>
          <cell r="AM718">
            <v>27.835051546391753</v>
          </cell>
          <cell r="AN718">
            <v>35.257731958762882</v>
          </cell>
          <cell r="AO718">
            <v>24.835051546391753</v>
          </cell>
          <cell r="AP718">
            <v>60</v>
          </cell>
          <cell r="AQ718">
            <v>57</v>
          </cell>
          <cell r="AR718">
            <v>52</v>
          </cell>
          <cell r="AS718">
            <v>60</v>
          </cell>
          <cell r="AT718">
            <v>45884</v>
          </cell>
          <cell r="AU718"/>
          <cell r="AV718"/>
          <cell r="AW718"/>
          <cell r="AX718"/>
          <cell r="AY718"/>
          <cell r="AZ718"/>
          <cell r="BA718"/>
          <cell r="BB718"/>
          <cell r="BC718"/>
          <cell r="BD718"/>
          <cell r="BE718">
            <v>15</v>
          </cell>
          <cell r="BF718">
            <v>0</v>
          </cell>
          <cell r="BG718"/>
          <cell r="BH718"/>
          <cell r="BI718"/>
        </row>
        <row r="719">
          <cell r="E719" t="str">
            <v>R24029952</v>
          </cell>
          <cell r="F719" t="str">
            <v>NEW NAIA INFRA CORP.,</v>
          </cell>
          <cell r="G719" t="str">
            <v>NAIA, PASAY, PASAY CITY</v>
          </cell>
          <cell r="H719" t="str">
            <v>PASAY CITY</v>
          </cell>
          <cell r="I719" t="str">
            <v>PARAÑAQUE</v>
          </cell>
          <cell r="J719"/>
          <cell r="K719"/>
          <cell r="L719" t="str">
            <v>CHALLENGER</v>
          </cell>
          <cell r="M719" t="str">
            <v>FCOMP</v>
          </cell>
          <cell r="N719" t="str">
            <v>Isan Carlo Lazaro</v>
          </cell>
          <cell r="O719">
            <v>303.45999999999998</v>
          </cell>
          <cell r="P719">
            <v>946.62</v>
          </cell>
          <cell r="Q719">
            <v>0</v>
          </cell>
          <cell r="R719" t="str">
            <v>RELOC</v>
          </cell>
          <cell r="S719">
            <v>1474311.77</v>
          </cell>
          <cell r="T719"/>
          <cell r="U719"/>
          <cell r="V719" t="e">
            <v>#DIV/0!</v>
          </cell>
          <cell r="W719">
            <v>45821.623611111114</v>
          </cell>
          <cell r="X719">
            <v>45824.639166666668</v>
          </cell>
          <cell r="Y719">
            <v>45833</v>
          </cell>
          <cell r="Z719"/>
          <cell r="AA719">
            <v>45868</v>
          </cell>
          <cell r="AB719"/>
          <cell r="AC719">
            <v>46.37638888888614</v>
          </cell>
          <cell r="AD719">
            <v>43.360833333332266</v>
          </cell>
          <cell r="AE719">
            <v>-45868</v>
          </cell>
          <cell r="AF719">
            <v>45846.458662657504</v>
          </cell>
          <cell r="AG719">
            <v>45856.881343069879</v>
          </cell>
          <cell r="AH719">
            <v>45871.623611111114</v>
          </cell>
          <cell r="AI719">
            <v>1.2495860339505431</v>
          </cell>
          <cell r="AJ719">
            <v>-764.4666666666667</v>
          </cell>
          <cell r="AK719">
            <v>40</v>
          </cell>
          <cell r="AL719">
            <v>36</v>
          </cell>
          <cell r="AM719">
            <v>27.835051546391753</v>
          </cell>
          <cell r="AN719">
            <v>35.257731958762882</v>
          </cell>
          <cell r="AO719">
            <v>24.835051546391753</v>
          </cell>
          <cell r="AP719">
            <v>60</v>
          </cell>
          <cell r="AQ719">
            <v>57</v>
          </cell>
          <cell r="AR719">
            <v>52</v>
          </cell>
          <cell r="AS719">
            <v>45928</v>
          </cell>
          <cell r="AT719">
            <v>16</v>
          </cell>
          <cell r="AU719"/>
          <cell r="AV719"/>
          <cell r="AW719"/>
          <cell r="AX719"/>
          <cell r="AY719"/>
          <cell r="AZ719"/>
          <cell r="BA719"/>
          <cell r="BB719"/>
          <cell r="BC719" t="str">
            <v>NO COC</v>
          </cell>
          <cell r="BD719"/>
          <cell r="BE719">
            <v>45883</v>
          </cell>
          <cell r="BF719" t="e">
            <v>#VALUE!</v>
          </cell>
          <cell r="BG719"/>
          <cell r="BH719"/>
          <cell r="BI719"/>
        </row>
        <row r="720">
          <cell r="E720" t="str">
            <v>X25041456660</v>
          </cell>
          <cell r="F720" t="str">
            <v>PRECIOUS GRACE REYES SUBIDO</v>
          </cell>
          <cell r="G720" t="str">
            <v>M.L. QUEZON, PUROK 3, TAGUIG CITY</v>
          </cell>
          <cell r="H720" t="str">
            <v>TAGUIG CITY</v>
          </cell>
          <cell r="I720" t="str">
            <v>PARAÑAQUE</v>
          </cell>
          <cell r="J720"/>
          <cell r="K720"/>
          <cell r="L720" t="str">
            <v>VJC</v>
          </cell>
          <cell r="M720" t="str">
            <v>FCOMP</v>
          </cell>
          <cell r="N720" t="str">
            <v>Jenneth Madrid</v>
          </cell>
          <cell r="O720">
            <v>38.679000000000002</v>
          </cell>
          <cell r="P720">
            <v>123.9</v>
          </cell>
          <cell r="Q720">
            <v>80</v>
          </cell>
          <cell r="R720" t="str">
            <v>NEW</v>
          </cell>
          <cell r="S720">
            <v>385800.5</v>
          </cell>
          <cell r="T720">
            <v>39223.769999999997</v>
          </cell>
          <cell r="U720"/>
          <cell r="V720">
            <v>0</v>
          </cell>
          <cell r="W720">
            <v>45821.623611111114</v>
          </cell>
          <cell r="X720">
            <v>45827.518750000003</v>
          </cell>
          <cell r="Y720">
            <v>45832</v>
          </cell>
          <cell r="Z720"/>
          <cell r="AA720">
            <v>45847</v>
          </cell>
          <cell r="AB720"/>
          <cell r="AC720">
            <v>25.37638888888614</v>
          </cell>
          <cell r="AD720">
            <v>19.48124999999709</v>
          </cell>
          <cell r="AE720">
            <v>-45847</v>
          </cell>
          <cell r="AF720">
            <v>45841.968681533646</v>
          </cell>
          <cell r="AG720">
            <v>45851.194033646323</v>
          </cell>
          <cell r="AH720">
            <v>45871.623611111114</v>
          </cell>
          <cell r="AI720">
            <v>0.81525955253887594</v>
          </cell>
          <cell r="AJ720">
            <v>-764.11666666666667</v>
          </cell>
          <cell r="AK720">
            <v>26</v>
          </cell>
          <cell r="AL720">
            <v>34</v>
          </cell>
          <cell r="AM720">
            <v>23.345070422535212</v>
          </cell>
          <cell r="AN720">
            <v>29.570422535211268</v>
          </cell>
          <cell r="AO720">
            <v>20.345070422535212</v>
          </cell>
          <cell r="AP720">
            <v>60</v>
          </cell>
          <cell r="AQ720">
            <v>57</v>
          </cell>
          <cell r="AR720">
            <v>52</v>
          </cell>
          <cell r="AS720">
            <v>45907</v>
          </cell>
          <cell r="AT720">
            <v>37</v>
          </cell>
          <cell r="AU720"/>
          <cell r="AV720"/>
          <cell r="AW720"/>
          <cell r="AX720"/>
          <cell r="AY720"/>
          <cell r="AZ720"/>
          <cell r="BA720"/>
          <cell r="BB720"/>
          <cell r="BC720" t="str">
            <v>NO COC</v>
          </cell>
          <cell r="BD720"/>
          <cell r="BE720">
            <v>45862</v>
          </cell>
          <cell r="BF720" t="e">
            <v>#VALUE!</v>
          </cell>
          <cell r="BG720"/>
          <cell r="BH720"/>
          <cell r="BI720"/>
        </row>
        <row r="721">
          <cell r="E721" t="str">
            <v>X25051594622</v>
          </cell>
          <cell r="F721" t="str">
            <v>NICHOLAS IAN CALIMLIM DE LUNA</v>
          </cell>
          <cell r="G721" t="str">
            <v>PRES. QUEZON, TEOVILLE SUBD WEST, PARANAQUE</v>
          </cell>
          <cell r="H721" t="str">
            <v>PARAÑAQUE CITY</v>
          </cell>
          <cell r="I721" t="str">
            <v>PARAÑAQUE</v>
          </cell>
          <cell r="J721"/>
          <cell r="K721"/>
          <cell r="L721" t="str">
            <v>MAINTENANCE</v>
          </cell>
          <cell r="M721" t="str">
            <v>FCOMP</v>
          </cell>
          <cell r="N721" t="str">
            <v>Raeven De Quiroz</v>
          </cell>
          <cell r="O721">
            <v>30.21</v>
          </cell>
          <cell r="P721">
            <v>30.21</v>
          </cell>
          <cell r="Q721">
            <v>56</v>
          </cell>
          <cell r="R721" t="str">
            <v>MODIFICATION</v>
          </cell>
          <cell r="S721">
            <v>230587.76</v>
          </cell>
          <cell r="T721"/>
          <cell r="U721"/>
          <cell r="V721" t="e">
            <v>#DIV/0!</v>
          </cell>
          <cell r="W721">
            <v>45822.038240740738</v>
          </cell>
          <cell r="X721">
            <v>45831.369444444441</v>
          </cell>
          <cell r="Y721" t="str">
            <v>N/A</v>
          </cell>
          <cell r="Z721"/>
          <cell r="AA721">
            <v>45846</v>
          </cell>
          <cell r="AB721"/>
          <cell r="AC721">
            <v>23.96175925926218</v>
          </cell>
          <cell r="AD721">
            <v>14.630555555559113</v>
          </cell>
          <cell r="AE721">
            <v>-45846</v>
          </cell>
          <cell r="AF721">
            <v>45840.112620906024</v>
          </cell>
          <cell r="AG721">
            <v>45848.732455616773</v>
          </cell>
          <cell r="AH721">
            <v>45872.038240740738</v>
          </cell>
          <cell r="AI721">
            <v>0.85275672657962454</v>
          </cell>
          <cell r="AJ721">
            <v>-764.1</v>
          </cell>
          <cell r="AK721">
            <v>20</v>
          </cell>
          <cell r="AL721">
            <v>34</v>
          </cell>
          <cell r="AM721">
            <v>21.074380165289259</v>
          </cell>
          <cell r="AN721">
            <v>26.694214876033058</v>
          </cell>
          <cell r="AO721">
            <v>18.074380165289259</v>
          </cell>
          <cell r="AP721">
            <v>60</v>
          </cell>
          <cell r="AQ721">
            <v>57</v>
          </cell>
          <cell r="AR721">
            <v>52</v>
          </cell>
          <cell r="AS721">
            <v>45906</v>
          </cell>
          <cell r="AT721">
            <v>38</v>
          </cell>
          <cell r="AU721"/>
          <cell r="AV721"/>
          <cell r="AW721"/>
          <cell r="AX721"/>
          <cell r="AY721"/>
          <cell r="AZ721"/>
          <cell r="BA721"/>
          <cell r="BB721"/>
          <cell r="BC721" t="str">
            <v>NO COC</v>
          </cell>
          <cell r="BD721"/>
          <cell r="BE721">
            <v>45861</v>
          </cell>
          <cell r="BF721" t="e">
            <v>#VALUE!</v>
          </cell>
          <cell r="BG721"/>
          <cell r="BH721"/>
          <cell r="BI721"/>
        </row>
        <row r="722">
          <cell r="E722" t="str">
            <v>X24104277984</v>
          </cell>
          <cell r="F722" t="str">
            <v>GLOBE TELECOM, INC.</v>
          </cell>
          <cell r="G722" t="str">
            <v>BRONZE, PILAR VILL, LAS PINAS CITY</v>
          </cell>
          <cell r="H722" t="str">
            <v>LAS PIÑAS CITY</v>
          </cell>
          <cell r="I722" t="str">
            <v>PARAÑAQUE</v>
          </cell>
          <cell r="J722"/>
          <cell r="K722"/>
          <cell r="L722" t="str">
            <v>C2</v>
          </cell>
          <cell r="M722" t="str">
            <v>TECO</v>
          </cell>
          <cell r="N722" t="str">
            <v>Ian Patrick Perez</v>
          </cell>
          <cell r="O722">
            <v>12.43</v>
          </cell>
          <cell r="P722">
            <v>12.43</v>
          </cell>
          <cell r="Q722">
            <v>23</v>
          </cell>
          <cell r="R722" t="str">
            <v>MODIFICATION</v>
          </cell>
          <cell r="S722">
            <v>146585.70000000001</v>
          </cell>
          <cell r="T722"/>
          <cell r="U722"/>
          <cell r="V722" t="e">
            <v>#DIV/0!</v>
          </cell>
          <cell r="W722">
            <v>45825.416180555556</v>
          </cell>
          <cell r="X722">
            <v>45831.363194444442</v>
          </cell>
          <cell r="Y722" t="str">
            <v>N/A</v>
          </cell>
          <cell r="Z722"/>
          <cell r="AA722">
            <v>45848</v>
          </cell>
          <cell r="AB722">
            <v>45874.405555555553</v>
          </cell>
          <cell r="AC722">
            <v>22.583819444444089</v>
          </cell>
          <cell r="AD722">
            <v>16.636805555557657</v>
          </cell>
          <cell r="AE722">
            <v>26.405555555553292</v>
          </cell>
          <cell r="AF722">
            <v>45844.190374103942</v>
          </cell>
          <cell r="AG722">
            <v>45852.996825716844</v>
          </cell>
          <cell r="AH722">
            <v>45875.416180555556</v>
          </cell>
          <cell r="AI722">
            <v>0.77788711419751855</v>
          </cell>
          <cell r="AJ722">
            <v>0.44009259259255484</v>
          </cell>
          <cell r="AK722">
            <v>20</v>
          </cell>
          <cell r="AL722">
            <v>36</v>
          </cell>
          <cell r="AM722">
            <v>21.774193548387096</v>
          </cell>
          <cell r="AN722">
            <v>27.58064516129032</v>
          </cell>
          <cell r="AO722">
            <v>18.774193548387096</v>
          </cell>
          <cell r="AP722">
            <v>60</v>
          </cell>
          <cell r="AQ722">
            <v>57</v>
          </cell>
          <cell r="AR722">
            <v>52</v>
          </cell>
          <cell r="AS722">
            <v>45908</v>
          </cell>
          <cell r="AT722">
            <v>36</v>
          </cell>
          <cell r="AU722"/>
          <cell r="AV722"/>
          <cell r="AW722"/>
          <cell r="AX722"/>
          <cell r="AY722"/>
          <cell r="AZ722"/>
          <cell r="BA722"/>
          <cell r="BB722"/>
          <cell r="BC722" t="str">
            <v>PAID</v>
          </cell>
          <cell r="BD722"/>
          <cell r="BE722">
            <v>45863</v>
          </cell>
          <cell r="BF722" t="e">
            <v>#VALUE!</v>
          </cell>
          <cell r="BG722"/>
          <cell r="BH722"/>
          <cell r="BI722"/>
        </row>
        <row r="723">
          <cell r="E723" t="str">
            <v>X25030951328</v>
          </cell>
          <cell r="F723" t="str">
            <v>FILINVEST LAND, INC.</v>
          </cell>
          <cell r="G723" t="str">
            <v>EAST SERVICE, ALABANG, MUNTINLUPA</v>
          </cell>
          <cell r="H723" t="str">
            <v>MUNTINLUPA CITY</v>
          </cell>
          <cell r="I723" t="str">
            <v>PARAÑAQUE</v>
          </cell>
          <cell r="J723"/>
          <cell r="K723"/>
          <cell r="L723" t="str">
            <v>C2</v>
          </cell>
          <cell r="M723" t="str">
            <v>TECO</v>
          </cell>
          <cell r="N723" t="str">
            <v>Ian Patrick Perez</v>
          </cell>
          <cell r="O723">
            <v>5.54</v>
          </cell>
          <cell r="P723">
            <v>5.54</v>
          </cell>
          <cell r="Q723">
            <v>11</v>
          </cell>
          <cell r="R723" t="str">
            <v>NEW</v>
          </cell>
          <cell r="S723">
            <v>20820.62</v>
          </cell>
          <cell r="T723"/>
          <cell r="U723"/>
          <cell r="V723" t="e">
            <v>#DIV/0!</v>
          </cell>
          <cell r="W723">
            <v>45824.586747685185</v>
          </cell>
          <cell r="X723">
            <v>45831.364583333336</v>
          </cell>
          <cell r="Y723" t="str">
            <v>N/A</v>
          </cell>
          <cell r="Z723"/>
          <cell r="AA723">
            <v>45842</v>
          </cell>
          <cell r="AB723">
            <v>45874.402083333334</v>
          </cell>
          <cell r="AC723">
            <v>17.413252314814599</v>
          </cell>
          <cell r="AD723">
            <v>10.635416666664241</v>
          </cell>
          <cell r="AE723">
            <v>32.402083333334303</v>
          </cell>
          <cell r="AF723">
            <v>45843.360941233572</v>
          </cell>
          <cell r="AG723">
            <v>45852.167392846473</v>
          </cell>
          <cell r="AH723">
            <v>45874.586747685185</v>
          </cell>
          <cell r="AI723">
            <v>0.59978980195472498</v>
          </cell>
          <cell r="AJ723">
            <v>0.54003472222223836</v>
          </cell>
          <cell r="AK723">
            <v>20</v>
          </cell>
          <cell r="AL723">
            <v>36</v>
          </cell>
          <cell r="AM723">
            <v>21.774193548387096</v>
          </cell>
          <cell r="AN723">
            <v>27.58064516129032</v>
          </cell>
          <cell r="AO723">
            <v>18.774193548387096</v>
          </cell>
          <cell r="AP723">
            <v>60</v>
          </cell>
          <cell r="AQ723">
            <v>57</v>
          </cell>
          <cell r="AR723">
            <v>52</v>
          </cell>
          <cell r="AS723">
            <v>45902</v>
          </cell>
          <cell r="AT723">
            <v>42</v>
          </cell>
          <cell r="AU723"/>
          <cell r="AV723"/>
          <cell r="AW723"/>
          <cell r="AX723"/>
          <cell r="AY723"/>
          <cell r="AZ723"/>
          <cell r="BA723"/>
          <cell r="BB723"/>
          <cell r="BC723" t="str">
            <v>PAID</v>
          </cell>
          <cell r="BD723"/>
          <cell r="BE723">
            <v>45857</v>
          </cell>
          <cell r="BF723" t="e">
            <v>#VALUE!</v>
          </cell>
          <cell r="BG723"/>
          <cell r="BH723"/>
          <cell r="BI723"/>
        </row>
        <row r="724">
          <cell r="E724" t="str">
            <v>X25041378549</v>
          </cell>
          <cell r="F724" t="str">
            <v>RAHUL DEVIDAS DARYANI</v>
          </cell>
          <cell r="G724" t="str">
            <v>E. RODRIGUEZ JR., STO. NINO, PARANAQUE</v>
          </cell>
          <cell r="H724" t="str">
            <v>PARAÑAQUE CITY</v>
          </cell>
          <cell r="I724" t="str">
            <v>PARAÑAQUE</v>
          </cell>
          <cell r="J724"/>
          <cell r="K724"/>
          <cell r="L724" t="str">
            <v>VJC</v>
          </cell>
          <cell r="M724" t="str">
            <v>FCOMP</v>
          </cell>
          <cell r="N724" t="str">
            <v>Jenneth Madrid</v>
          </cell>
          <cell r="O724">
            <v>7.6099999999999994</v>
          </cell>
          <cell r="P724">
            <v>19.61</v>
          </cell>
          <cell r="Q724">
            <v>0</v>
          </cell>
          <cell r="R724" t="str">
            <v>TERMINATION</v>
          </cell>
          <cell r="S724">
            <v>1005983.91</v>
          </cell>
          <cell r="T724">
            <v>16849.41</v>
          </cell>
          <cell r="U724"/>
          <cell r="V724">
            <v>0</v>
          </cell>
          <cell r="W724">
            <v>45827.322916666664</v>
          </cell>
          <cell r="X724">
            <v>45828.570833333331</v>
          </cell>
          <cell r="Y724">
            <v>45832</v>
          </cell>
          <cell r="Z724"/>
          <cell r="AA724">
            <v>45838</v>
          </cell>
          <cell r="AB724"/>
          <cell r="AC724">
            <v>10.677083333335759</v>
          </cell>
          <cell r="AD724">
            <v>9.4291666666686069</v>
          </cell>
          <cell r="AE724">
            <v>-45838</v>
          </cell>
          <cell r="AF724">
            <v>45846.097110215051</v>
          </cell>
          <cell r="AG724">
            <v>45854.903561827952</v>
          </cell>
          <cell r="AH724">
            <v>45877.322916666664</v>
          </cell>
          <cell r="AI724">
            <v>0.36776620370378721</v>
          </cell>
          <cell r="AJ724">
            <v>-763.9666666666667</v>
          </cell>
          <cell r="AK724">
            <v>20</v>
          </cell>
          <cell r="AL724">
            <v>36</v>
          </cell>
          <cell r="AM724">
            <v>21.774193548387096</v>
          </cell>
          <cell r="AN724">
            <v>27.58064516129032</v>
          </cell>
          <cell r="AO724">
            <v>18.774193548387096</v>
          </cell>
          <cell r="AP724">
            <v>60</v>
          </cell>
          <cell r="AQ724">
            <v>57</v>
          </cell>
          <cell r="AR724">
            <v>52</v>
          </cell>
          <cell r="AS724">
            <v>45898</v>
          </cell>
          <cell r="AT724">
            <v>46</v>
          </cell>
          <cell r="AU724"/>
          <cell r="AV724"/>
          <cell r="AW724"/>
          <cell r="AX724"/>
          <cell r="AY724"/>
          <cell r="AZ724"/>
          <cell r="BA724"/>
          <cell r="BB724"/>
          <cell r="BC724" t="str">
            <v>NO COC</v>
          </cell>
          <cell r="BD724"/>
          <cell r="BE724">
            <v>45853</v>
          </cell>
          <cell r="BF724" t="e">
            <v>#VALUE!</v>
          </cell>
          <cell r="BG724"/>
          <cell r="BH724"/>
          <cell r="BI724"/>
        </row>
        <row r="725">
          <cell r="E725" t="str">
            <v>X25031019967</v>
          </cell>
          <cell r="F725" t="str">
            <v>ADONIS VERMUG</v>
          </cell>
          <cell r="G725" t="str">
            <v>INT M.L. QUEZON, PUROK 5, TAGUIG CITY</v>
          </cell>
          <cell r="H725" t="str">
            <v>TAGUIG CITY</v>
          </cell>
          <cell r="I725" t="str">
            <v>PARAÑAQUE</v>
          </cell>
          <cell r="J725"/>
          <cell r="K725"/>
          <cell r="L725" t="str">
            <v>VJC</v>
          </cell>
          <cell r="M725" t="str">
            <v>SCHED</v>
          </cell>
          <cell r="N725" t="str">
            <v>Jenneth Madrid</v>
          </cell>
          <cell r="O725">
            <v>110.24</v>
          </cell>
          <cell r="P725">
            <v>110.24</v>
          </cell>
          <cell r="Q725">
            <v>4.5</v>
          </cell>
          <cell r="R725" t="str">
            <v>NEW</v>
          </cell>
          <cell r="S725">
            <v>113100.57</v>
          </cell>
          <cell r="T725"/>
          <cell r="U725"/>
          <cell r="V725" t="e">
            <v>#DIV/0!</v>
          </cell>
          <cell r="W725">
            <v>45827.537499999999</v>
          </cell>
          <cell r="X725">
            <v>45833.424305555556</v>
          </cell>
          <cell r="Y725">
            <v>45834</v>
          </cell>
          <cell r="Z725"/>
          <cell r="AA725"/>
          <cell r="AB725"/>
          <cell r="AC725">
            <v>-45827.537499999999</v>
          </cell>
          <cell r="AD725">
            <v>-45833.424305555556</v>
          </cell>
          <cell r="AE725">
            <v>0</v>
          </cell>
          <cell r="AF725">
            <v>45848.744396551723</v>
          </cell>
          <cell r="AG725">
            <v>45858.199568965516</v>
          </cell>
          <cell r="AH725">
            <v>45877.537499999999</v>
          </cell>
          <cell r="AI725">
            <v>-1419.8702857905982</v>
          </cell>
          <cell r="AJ725">
            <v>0</v>
          </cell>
          <cell r="AK725">
            <v>26</v>
          </cell>
          <cell r="AL725">
            <v>36</v>
          </cell>
          <cell r="AM725">
            <v>24.206896551724139</v>
          </cell>
          <cell r="AN725">
            <v>30.662068965517239</v>
          </cell>
          <cell r="AO725">
            <v>21.206896551724139</v>
          </cell>
          <cell r="AP725">
            <v>60</v>
          </cell>
          <cell r="AQ725">
            <v>57</v>
          </cell>
          <cell r="AR725">
            <v>52</v>
          </cell>
          <cell r="AS725">
            <v>60</v>
          </cell>
          <cell r="AT725">
            <v>45884</v>
          </cell>
          <cell r="AU725"/>
          <cell r="AV725"/>
          <cell r="AW725"/>
          <cell r="AX725"/>
          <cell r="AY725"/>
          <cell r="AZ725"/>
          <cell r="BA725"/>
          <cell r="BB725"/>
          <cell r="BC725"/>
          <cell r="BD725"/>
          <cell r="BE725">
            <v>15</v>
          </cell>
          <cell r="BF725">
            <v>0</v>
          </cell>
          <cell r="BG725"/>
          <cell r="BH725"/>
          <cell r="BI725"/>
        </row>
        <row r="726">
          <cell r="E726" t="str">
            <v>X25020699073</v>
          </cell>
          <cell r="F726" t="str">
            <v>ALABANG HILLS VILLAGE ASSOCIATION, INC.</v>
          </cell>
          <cell r="G726" t="str">
            <v>DON JESUS, ALABANG HILLS SUBD PH 3, MUNTINLUPA</v>
          </cell>
          <cell r="H726" t="str">
            <v>MUNTINLUPA CITY</v>
          </cell>
          <cell r="I726" t="str">
            <v>PARAÑAQUE</v>
          </cell>
          <cell r="J726"/>
          <cell r="K726"/>
          <cell r="L726" t="str">
            <v>CHALLENGER</v>
          </cell>
          <cell r="M726" t="str">
            <v>FCOMP</v>
          </cell>
          <cell r="N726" t="str">
            <v>Isan Carlo Lazaro</v>
          </cell>
          <cell r="O726">
            <v>114.2</v>
          </cell>
          <cell r="P726">
            <v>192.27</v>
          </cell>
          <cell r="Q726">
            <v>59</v>
          </cell>
          <cell r="R726" t="str">
            <v>NEW</v>
          </cell>
          <cell r="S726">
            <v>610937.01</v>
          </cell>
          <cell r="T726"/>
          <cell r="U726"/>
          <cell r="V726" t="e">
            <v>#DIV/0!</v>
          </cell>
          <cell r="W726">
            <v>45827.536111111112</v>
          </cell>
          <cell r="X726">
            <v>45833.44027777778</v>
          </cell>
          <cell r="Y726">
            <v>45834</v>
          </cell>
          <cell r="Z726"/>
          <cell r="AA726">
            <v>45854</v>
          </cell>
          <cell r="AB726"/>
          <cell r="AC726">
            <v>26.463888888887595</v>
          </cell>
          <cell r="AD726">
            <v>20.559722222220444</v>
          </cell>
          <cell r="AE726">
            <v>-45854</v>
          </cell>
          <cell r="AF726">
            <v>45847.881181533645</v>
          </cell>
          <cell r="AG726">
            <v>45857.106533646322</v>
          </cell>
          <cell r="AH726">
            <v>45877.536111111112</v>
          </cell>
          <cell r="AI726">
            <v>0.8501973353443526</v>
          </cell>
          <cell r="AJ726">
            <v>-764.23333333333335</v>
          </cell>
          <cell r="AK726">
            <v>26</v>
          </cell>
          <cell r="AL726">
            <v>34</v>
          </cell>
          <cell r="AM726">
            <v>23.345070422535212</v>
          </cell>
          <cell r="AN726">
            <v>29.570422535211268</v>
          </cell>
          <cell r="AO726">
            <v>20.345070422535212</v>
          </cell>
          <cell r="AP726">
            <v>60</v>
          </cell>
          <cell r="AQ726">
            <v>57</v>
          </cell>
          <cell r="AR726">
            <v>52</v>
          </cell>
          <cell r="AS726">
            <v>45914</v>
          </cell>
          <cell r="AT726">
            <v>30</v>
          </cell>
          <cell r="AU726"/>
          <cell r="AV726"/>
          <cell r="AW726"/>
          <cell r="AX726"/>
          <cell r="AY726"/>
          <cell r="AZ726"/>
          <cell r="BA726"/>
          <cell r="BB726"/>
          <cell r="BC726" t="str">
            <v>NO COC</v>
          </cell>
          <cell r="BD726"/>
          <cell r="BE726">
            <v>45869</v>
          </cell>
          <cell r="BF726" t="e">
            <v>#VALUE!</v>
          </cell>
          <cell r="BG726"/>
          <cell r="BH726"/>
          <cell r="BI726"/>
        </row>
        <row r="727">
          <cell r="E727" t="str">
            <v>X25061977034</v>
          </cell>
          <cell r="F727" t="str">
            <v>ROVIE BUGAYONG GABIOLA</v>
          </cell>
          <cell r="G727" t="str">
            <v>BF CARNIBAL PARK, BF RESORT VILL, LAS PINAS CITY</v>
          </cell>
          <cell r="H727" t="str">
            <v>LAS PIÑAS CITY</v>
          </cell>
          <cell r="I727" t="str">
            <v>PARAÑAQUE</v>
          </cell>
          <cell r="J727"/>
          <cell r="K727"/>
          <cell r="L727" t="str">
            <v>CHALLENGER</v>
          </cell>
          <cell r="M727" t="str">
            <v>FCOMP</v>
          </cell>
          <cell r="N727" t="str">
            <v>Isan Carlo Lazaro</v>
          </cell>
          <cell r="O727">
            <v>59.72</v>
          </cell>
          <cell r="P727">
            <v>138</v>
          </cell>
          <cell r="Q727">
            <v>18</v>
          </cell>
          <cell r="R727" t="str">
            <v>NEW</v>
          </cell>
          <cell r="S727">
            <v>326798.64</v>
          </cell>
          <cell r="T727"/>
          <cell r="U727"/>
          <cell r="V727" t="e">
            <v>#DIV/0!</v>
          </cell>
          <cell r="W727">
            <v>45827.546527777777</v>
          </cell>
          <cell r="X727">
            <v>45833.421527777777</v>
          </cell>
          <cell r="Y727">
            <v>45840</v>
          </cell>
          <cell r="Z727"/>
          <cell r="AA727">
            <v>45845</v>
          </cell>
          <cell r="AB727"/>
          <cell r="AC727">
            <v>17.453472222223354</v>
          </cell>
          <cell r="AD727">
            <v>11.578472222223354</v>
          </cell>
          <cell r="AE727">
            <v>-45845</v>
          </cell>
          <cell r="AF727">
            <v>45848.753424329501</v>
          </cell>
          <cell r="AG727">
            <v>45858.208596743294</v>
          </cell>
          <cell r="AH727">
            <v>45877.546527777777</v>
          </cell>
          <cell r="AI727">
            <v>0.54075928893640735</v>
          </cell>
          <cell r="AJ727">
            <v>-764.08333333333337</v>
          </cell>
          <cell r="AK727">
            <v>26</v>
          </cell>
          <cell r="AL727">
            <v>36</v>
          </cell>
          <cell r="AM727">
            <v>24.206896551724139</v>
          </cell>
          <cell r="AN727">
            <v>30.662068965517239</v>
          </cell>
          <cell r="AO727">
            <v>21.206896551724139</v>
          </cell>
          <cell r="AP727">
            <v>60</v>
          </cell>
          <cell r="AQ727">
            <v>57</v>
          </cell>
          <cell r="AR727">
            <v>52</v>
          </cell>
          <cell r="AS727">
            <v>45905</v>
          </cell>
          <cell r="AT727">
            <v>39</v>
          </cell>
          <cell r="AU727"/>
          <cell r="AV727"/>
          <cell r="AW727"/>
          <cell r="AX727"/>
          <cell r="AY727"/>
          <cell r="AZ727"/>
          <cell r="BA727"/>
          <cell r="BB727"/>
          <cell r="BC727" t="str">
            <v>NO COC</v>
          </cell>
          <cell r="BD727"/>
          <cell r="BE727">
            <v>45860</v>
          </cell>
          <cell r="BF727" t="e">
            <v>#VALUE!</v>
          </cell>
          <cell r="BG727"/>
          <cell r="BH727"/>
          <cell r="BI727"/>
        </row>
        <row r="728">
          <cell r="E728" t="str">
            <v>X25041097966</v>
          </cell>
          <cell r="F728" t="str">
            <v>ROMAN CATHOLIC BISHOP OF PARANAQUE</v>
          </cell>
          <cell r="G728" t="str">
            <v>BARCELONA, MERVILLE SUBD, PARANAQUE</v>
          </cell>
          <cell r="H728" t="str">
            <v>PARAÑAQUE CITY</v>
          </cell>
          <cell r="I728" t="str">
            <v>PARAÑAQUE</v>
          </cell>
          <cell r="J728" t="str">
            <v xml:space="preserve">done digging, for pole erection :Scope of Work:Reorient Cut out Transformer /Energize 2-75KVA </v>
          </cell>
          <cell r="K728"/>
          <cell r="L728" t="str">
            <v>ECOM</v>
          </cell>
          <cell r="M728" t="str">
            <v>FCOMP</v>
          </cell>
          <cell r="N728" t="str">
            <v>Ronilo Gange Jr.</v>
          </cell>
          <cell r="O728">
            <v>118.40899999999999</v>
          </cell>
          <cell r="P728">
            <v>337.98</v>
          </cell>
          <cell r="Q728">
            <v>97</v>
          </cell>
          <cell r="R728" t="str">
            <v>MODIFICATION</v>
          </cell>
          <cell r="S728">
            <v>886605.55</v>
          </cell>
          <cell r="T728">
            <v>155081.69999999998</v>
          </cell>
          <cell r="U728"/>
          <cell r="V728">
            <v>0</v>
          </cell>
          <cell r="W728">
            <v>45827.683333333334</v>
          </cell>
          <cell r="X728">
            <v>45828.548611111109</v>
          </cell>
          <cell r="Y728">
            <v>45833</v>
          </cell>
          <cell r="Z728"/>
          <cell r="AA728">
            <v>45834</v>
          </cell>
          <cell r="AB728"/>
          <cell r="AC728">
            <v>6.3166666666656965</v>
          </cell>
          <cell r="AD728">
            <v>5.4513888888905058</v>
          </cell>
          <cell r="AE728">
            <v>-45834</v>
          </cell>
          <cell r="AF728">
            <v>45849.202564102568</v>
          </cell>
          <cell r="AG728">
            <v>45858.741025641029</v>
          </cell>
          <cell r="AH728">
            <v>45877.683333333334</v>
          </cell>
          <cell r="AI728">
            <v>0.19321568627448013</v>
          </cell>
          <cell r="AJ728">
            <v>-763.9</v>
          </cell>
          <cell r="AK728">
            <v>30</v>
          </cell>
          <cell r="AL728">
            <v>34</v>
          </cell>
          <cell r="AM728">
            <v>24.51923076923077</v>
          </cell>
          <cell r="AN728">
            <v>31.057692307692307</v>
          </cell>
          <cell r="AO728">
            <v>21.51923076923077</v>
          </cell>
          <cell r="AP728">
            <v>60</v>
          </cell>
          <cell r="AQ728">
            <v>57</v>
          </cell>
          <cell r="AR728">
            <v>52</v>
          </cell>
          <cell r="AS728">
            <v>45894</v>
          </cell>
          <cell r="AT728">
            <v>50</v>
          </cell>
          <cell r="AU728"/>
          <cell r="AV728"/>
          <cell r="AW728"/>
          <cell r="AX728"/>
          <cell r="AY728"/>
          <cell r="AZ728"/>
          <cell r="BA728"/>
          <cell r="BB728"/>
          <cell r="BC728" t="str">
            <v>FOR AUDIT</v>
          </cell>
          <cell r="BD728"/>
          <cell r="BE728">
            <v>45849</v>
          </cell>
          <cell r="BF728">
            <v>-8</v>
          </cell>
          <cell r="BG728">
            <v>45834</v>
          </cell>
          <cell r="BH728">
            <v>45841</v>
          </cell>
          <cell r="BI728"/>
        </row>
        <row r="729">
          <cell r="E729" t="str">
            <v>X25010133152</v>
          </cell>
          <cell r="F729" t="str">
            <v>TSA-TIN SHANIE ANGELO LEASING CORPORATION</v>
          </cell>
          <cell r="G729" t="str">
            <v>MAGDIWANG, GREEN VALLEY SUBD SECT C, BACOOR</v>
          </cell>
          <cell r="H729" t="str">
            <v>BACOOR CITY</v>
          </cell>
          <cell r="I729" t="str">
            <v>DASMA</v>
          </cell>
          <cell r="J729"/>
          <cell r="K729"/>
          <cell r="L729" t="str">
            <v>AVECO</v>
          </cell>
          <cell r="M729" t="str">
            <v>SCHED</v>
          </cell>
          <cell r="N729" t="str">
            <v>Ronilo Gange Jr.</v>
          </cell>
          <cell r="O729">
            <v>43.32</v>
          </cell>
          <cell r="P729">
            <v>3.5</v>
          </cell>
          <cell r="Q729">
            <v>28.5</v>
          </cell>
          <cell r="R729" t="str">
            <v>NEW</v>
          </cell>
          <cell r="S729">
            <v>299225.3</v>
          </cell>
          <cell r="T729">
            <v>37219.110000000008</v>
          </cell>
          <cell r="U729"/>
          <cell r="V729">
            <v>0</v>
          </cell>
          <cell r="W729">
            <v>45827.688888888886</v>
          </cell>
          <cell r="X729">
            <v>45833.441666666666</v>
          </cell>
          <cell r="Y729">
            <v>45834</v>
          </cell>
          <cell r="Z729"/>
          <cell r="AA729"/>
          <cell r="AB729"/>
          <cell r="AC729">
            <v>-45827.688888888886</v>
          </cell>
          <cell r="AD729">
            <v>-45833.441666666666</v>
          </cell>
          <cell r="AE729">
            <v>0</v>
          </cell>
          <cell r="AF729">
            <v>45846.463082437273</v>
          </cell>
          <cell r="AG729">
            <v>45855.269534050174</v>
          </cell>
          <cell r="AH729">
            <v>45877.688888888886</v>
          </cell>
          <cell r="AI729">
            <v>-1578.5092839506169</v>
          </cell>
          <cell r="AJ729">
            <v>0</v>
          </cell>
          <cell r="AK729">
            <v>20</v>
          </cell>
          <cell r="AL729">
            <v>36</v>
          </cell>
          <cell r="AM729">
            <v>21.774193548387096</v>
          </cell>
          <cell r="AN729">
            <v>27.58064516129032</v>
          </cell>
          <cell r="AO729">
            <v>18.774193548387096</v>
          </cell>
          <cell r="AP729">
            <v>60</v>
          </cell>
          <cell r="AQ729">
            <v>57</v>
          </cell>
          <cell r="AR729">
            <v>52</v>
          </cell>
          <cell r="AS729">
            <v>60</v>
          </cell>
          <cell r="AT729">
            <v>45884</v>
          </cell>
          <cell r="AU729"/>
          <cell r="AV729"/>
          <cell r="AW729"/>
          <cell r="AX729"/>
          <cell r="AY729"/>
          <cell r="AZ729"/>
          <cell r="BA729"/>
          <cell r="BB729"/>
          <cell r="BC729"/>
          <cell r="BD729"/>
          <cell r="BE729">
            <v>15</v>
          </cell>
          <cell r="BF729">
            <v>0</v>
          </cell>
          <cell r="BG729"/>
          <cell r="BH729"/>
          <cell r="BI729"/>
        </row>
        <row r="730">
          <cell r="E730" t="str">
            <v>X24072781796</v>
          </cell>
          <cell r="F730" t="str">
            <v>HERBERT JOSEPH GO TAN</v>
          </cell>
          <cell r="G730" t="str">
            <v>SAN CARLOS, AYALA-ALABANG VILL, MUNTINLUPA</v>
          </cell>
          <cell r="H730" t="str">
            <v>MUNTINLUPA CITY</v>
          </cell>
          <cell r="I730" t="str">
            <v>PARAÑAQUE</v>
          </cell>
          <cell r="J730"/>
          <cell r="K730"/>
          <cell r="L730" t="str">
            <v>MAINTENANCE</v>
          </cell>
          <cell r="M730" t="str">
            <v>FCOMP</v>
          </cell>
          <cell r="N730" t="str">
            <v>Junilo Michael Flores</v>
          </cell>
          <cell r="O730">
            <v>387.5</v>
          </cell>
          <cell r="P730">
            <v>387.5</v>
          </cell>
          <cell r="Q730">
            <v>231</v>
          </cell>
          <cell r="R730" t="str">
            <v>NEW</v>
          </cell>
          <cell r="S730">
            <v>1183971.1399999999</v>
          </cell>
          <cell r="T730"/>
          <cell r="U730"/>
          <cell r="V730" t="e">
            <v>#DIV/0!</v>
          </cell>
          <cell r="W730">
            <v>45826.401388888888</v>
          </cell>
          <cell r="X730">
            <v>45831.36041666667</v>
          </cell>
          <cell r="Y730" t="str">
            <v>N/A</v>
          </cell>
          <cell r="Z730"/>
          <cell r="AA730">
            <v>45855</v>
          </cell>
          <cell r="AB730"/>
          <cell r="AC730">
            <v>28.598611111112405</v>
          </cell>
          <cell r="AD730">
            <v>23.639583333329938</v>
          </cell>
          <cell r="AE730">
            <v>-45855</v>
          </cell>
          <cell r="AF730">
            <v>45845.901388888888</v>
          </cell>
          <cell r="AG730">
            <v>45854.901388888888</v>
          </cell>
          <cell r="AH730">
            <v>45876.401388888888</v>
          </cell>
          <cell r="AI730">
            <v>0.95328703703708018</v>
          </cell>
          <cell r="AJ730">
            <v>-764.25</v>
          </cell>
          <cell r="AK730">
            <v>30</v>
          </cell>
          <cell r="AL730">
            <v>30</v>
          </cell>
          <cell r="AM730">
            <v>22.5</v>
          </cell>
          <cell r="AN730">
            <v>28.5</v>
          </cell>
          <cell r="AO730">
            <v>19.5</v>
          </cell>
          <cell r="AP730">
            <v>60</v>
          </cell>
          <cell r="AQ730">
            <v>57</v>
          </cell>
          <cell r="AR730">
            <v>52</v>
          </cell>
          <cell r="AS730">
            <v>45915</v>
          </cell>
          <cell r="AT730">
            <v>29</v>
          </cell>
          <cell r="AU730"/>
          <cell r="AV730"/>
          <cell r="AW730"/>
          <cell r="AX730"/>
          <cell r="AY730"/>
          <cell r="AZ730"/>
          <cell r="BA730"/>
          <cell r="BB730"/>
          <cell r="BC730" t="str">
            <v>NO COC</v>
          </cell>
          <cell r="BD730"/>
          <cell r="BE730">
            <v>45870</v>
          </cell>
          <cell r="BF730" t="e">
            <v>#VALUE!</v>
          </cell>
          <cell r="BG730"/>
          <cell r="BH730"/>
          <cell r="BI730"/>
        </row>
        <row r="731">
          <cell r="E731" t="str">
            <v>X25041175709</v>
          </cell>
          <cell r="F731" t="str">
            <v>THE ROMAN CATHOLIC BISHOP OF PARANAQUE, INC.</v>
          </cell>
          <cell r="G731" t="str">
            <v>BLOCK 30, SOLDIERS HILLS SUBD, MUNTINLUPA</v>
          </cell>
          <cell r="H731" t="str">
            <v>MUNTINLUPA CITY</v>
          </cell>
          <cell r="I731" t="str">
            <v>PARAÑAQUE</v>
          </cell>
          <cell r="J731"/>
          <cell r="K731"/>
          <cell r="L731" t="str">
            <v>MAINTENANCE</v>
          </cell>
          <cell r="M731" t="str">
            <v>FCOMP</v>
          </cell>
          <cell r="N731" t="str">
            <v>Raeven De Quiroz</v>
          </cell>
          <cell r="O731">
            <v>47.7</v>
          </cell>
          <cell r="P731">
            <v>47.7</v>
          </cell>
          <cell r="Q731">
            <v>99</v>
          </cell>
          <cell r="R731" t="str">
            <v>NEW</v>
          </cell>
          <cell r="S731"/>
          <cell r="T731"/>
          <cell r="U731"/>
          <cell r="V731" t="e">
            <v>#DIV/0!</v>
          </cell>
          <cell r="W731">
            <v>45825.565972222219</v>
          </cell>
          <cell r="X731">
            <v>45831.370833333334</v>
          </cell>
          <cell r="Y731" t="str">
            <v>N/A</v>
          </cell>
          <cell r="Z731"/>
          <cell r="AA731">
            <v>45835</v>
          </cell>
          <cell r="AB731"/>
          <cell r="AC731">
            <v>9.4340277777810115</v>
          </cell>
          <cell r="AD731">
            <v>3.6291666666656965</v>
          </cell>
          <cell r="AE731">
            <v>-45835</v>
          </cell>
          <cell r="AF731">
            <v>45843.640352387505</v>
          </cell>
          <cell r="AG731">
            <v>45852.260187098254</v>
          </cell>
          <cell r="AH731">
            <v>45875.565972222219</v>
          </cell>
          <cell r="AI731">
            <v>0.33574040032691244</v>
          </cell>
          <cell r="AJ731">
            <v>-763.91666666666663</v>
          </cell>
          <cell r="AK731">
            <v>20</v>
          </cell>
          <cell r="AL731">
            <v>34</v>
          </cell>
          <cell r="AM731">
            <v>21.074380165289259</v>
          </cell>
          <cell r="AN731">
            <v>26.694214876033058</v>
          </cell>
          <cell r="AO731">
            <v>18.074380165289259</v>
          </cell>
          <cell r="AP731">
            <v>60</v>
          </cell>
          <cell r="AQ731">
            <v>57</v>
          </cell>
          <cell r="AR731">
            <v>52</v>
          </cell>
          <cell r="AS731">
            <v>45895</v>
          </cell>
          <cell r="AT731">
            <v>49</v>
          </cell>
          <cell r="AU731"/>
          <cell r="AV731"/>
          <cell r="AW731"/>
          <cell r="AX731"/>
          <cell r="AY731"/>
          <cell r="AZ731"/>
          <cell r="BA731"/>
          <cell r="BB731"/>
          <cell r="BC731" t="str">
            <v>NO COC</v>
          </cell>
          <cell r="BD731"/>
          <cell r="BE731">
            <v>45850</v>
          </cell>
          <cell r="BF731" t="e">
            <v>#VALUE!</v>
          </cell>
          <cell r="BG731"/>
          <cell r="BH731"/>
          <cell r="BI731"/>
        </row>
        <row r="732">
          <cell r="E732" t="str">
            <v>X25030797111</v>
          </cell>
          <cell r="F732" t="str">
            <v>CITY GOVERNMENT OF TAGUIG</v>
          </cell>
          <cell r="G732" t="str">
            <v>GEN. SANTOS, PUROK 6, TAGUIG CITY</v>
          </cell>
          <cell r="H732" t="str">
            <v>TAGUIG CITY</v>
          </cell>
          <cell r="I732" t="str">
            <v>PARAÑAQUE</v>
          </cell>
          <cell r="J732"/>
          <cell r="K732"/>
          <cell r="L732" t="str">
            <v>C2</v>
          </cell>
          <cell r="M732" t="str">
            <v>TECO</v>
          </cell>
          <cell r="N732" t="str">
            <v>Ian Patrick Perez</v>
          </cell>
          <cell r="O732">
            <v>18.64</v>
          </cell>
          <cell r="P732">
            <v>18.64</v>
          </cell>
          <cell r="Q732">
            <v>28</v>
          </cell>
          <cell r="R732" t="str">
            <v>NEW</v>
          </cell>
          <cell r="S732"/>
          <cell r="T732"/>
          <cell r="U732"/>
          <cell r="V732" t="e">
            <v>#DIV/0!</v>
          </cell>
          <cell r="W732">
            <v>45825.570138888892</v>
          </cell>
          <cell r="X732">
            <v>45831.356944444444</v>
          </cell>
          <cell r="Y732" t="str">
            <v>N/A</v>
          </cell>
          <cell r="Z732"/>
          <cell r="AA732">
            <v>45833</v>
          </cell>
          <cell r="AB732">
            <v>45848.336111111108</v>
          </cell>
          <cell r="AC732">
            <v>7.429861111108039</v>
          </cell>
          <cell r="AD732">
            <v>1.6430555555562023</v>
          </cell>
          <cell r="AE732">
            <v>15.336111111108039</v>
          </cell>
          <cell r="AF732">
            <v>45844.344332437278</v>
          </cell>
          <cell r="AG732">
            <v>45853.15078405018</v>
          </cell>
          <cell r="AH732">
            <v>45875.570138888892</v>
          </cell>
          <cell r="AI732">
            <v>0.2559174382714991</v>
          </cell>
          <cell r="AJ732">
            <v>0.25560185185180068</v>
          </cell>
          <cell r="AK732">
            <v>20</v>
          </cell>
          <cell r="AL732">
            <v>36</v>
          </cell>
          <cell r="AM732">
            <v>21.774193548387096</v>
          </cell>
          <cell r="AN732">
            <v>27.58064516129032</v>
          </cell>
          <cell r="AO732">
            <v>18.774193548387096</v>
          </cell>
          <cell r="AP732">
            <v>60</v>
          </cell>
          <cell r="AQ732">
            <v>57</v>
          </cell>
          <cell r="AR732">
            <v>52</v>
          </cell>
          <cell r="AS732">
            <v>45893</v>
          </cell>
          <cell r="AT732">
            <v>51</v>
          </cell>
          <cell r="AU732"/>
          <cell r="AV732"/>
          <cell r="AW732"/>
          <cell r="AX732"/>
          <cell r="AY732"/>
          <cell r="AZ732"/>
          <cell r="BA732"/>
          <cell r="BB732"/>
          <cell r="BC732" t="str">
            <v>PAID</v>
          </cell>
          <cell r="BD732"/>
          <cell r="BE732">
            <v>45848</v>
          </cell>
          <cell r="BF732" t="e">
            <v>#VALUE!</v>
          </cell>
          <cell r="BG732"/>
          <cell r="BH732"/>
          <cell r="BI732"/>
        </row>
        <row r="733">
          <cell r="E733" t="str">
            <v>R24098951</v>
          </cell>
          <cell r="F733" t="str">
            <v>CAVITEX INFRASTRUCTURE CORP., CBG</v>
          </cell>
          <cell r="G733" t="str">
            <v>MULTINATIONAL, MULTINATIONAL VILL, PARANAQUE</v>
          </cell>
          <cell r="H733" t="str">
            <v>PARAÑAQUE CITY</v>
          </cell>
          <cell r="I733" t="str">
            <v>PARAÑAQUE</v>
          </cell>
          <cell r="J733"/>
          <cell r="K733"/>
          <cell r="L733" t="str">
            <v>ECOM</v>
          </cell>
          <cell r="M733" t="str">
            <v>FCOMP</v>
          </cell>
          <cell r="N733" t="str">
            <v>Ronilo Gange Jr.</v>
          </cell>
          <cell r="O733">
            <v>599.01</v>
          </cell>
          <cell r="P733">
            <v>599.01</v>
          </cell>
          <cell r="Q733">
            <v>0</v>
          </cell>
          <cell r="R733" t="str">
            <v>RELOC</v>
          </cell>
          <cell r="S733">
            <v>829081.67</v>
          </cell>
          <cell r="T733"/>
          <cell r="U733"/>
          <cell r="V733" t="e">
            <v>#DIV/0!</v>
          </cell>
          <cell r="W733">
            <v>45828.406944444447</v>
          </cell>
          <cell r="X733">
            <v>45833.449305555558</v>
          </cell>
          <cell r="Y733">
            <v>45834</v>
          </cell>
          <cell r="Z733"/>
          <cell r="AA733">
            <v>45835</v>
          </cell>
          <cell r="AB733"/>
          <cell r="AC733">
            <v>6.5930555555532919</v>
          </cell>
          <cell r="AD733">
            <v>1.5506944444423425</v>
          </cell>
          <cell r="AE733">
            <v>-45835</v>
          </cell>
          <cell r="AF733">
            <v>45853.241995990837</v>
          </cell>
          <cell r="AG733">
            <v>45863.664676403212</v>
          </cell>
          <cell r="AH733">
            <v>45878.406944444447</v>
          </cell>
          <cell r="AI733">
            <v>0.17764621913574147</v>
          </cell>
          <cell r="AJ733">
            <v>-763.91666666666663</v>
          </cell>
          <cell r="AK733">
            <v>40</v>
          </cell>
          <cell r="AL733">
            <v>36</v>
          </cell>
          <cell r="AM733">
            <v>27.835051546391753</v>
          </cell>
          <cell r="AN733">
            <v>35.257731958762882</v>
          </cell>
          <cell r="AO733">
            <v>24.835051546391753</v>
          </cell>
          <cell r="AP733">
            <v>60</v>
          </cell>
          <cell r="AQ733">
            <v>57</v>
          </cell>
          <cell r="AR733">
            <v>52</v>
          </cell>
          <cell r="AS733">
            <v>45895</v>
          </cell>
          <cell r="AT733">
            <v>49</v>
          </cell>
          <cell r="AU733"/>
          <cell r="AV733"/>
          <cell r="AW733"/>
          <cell r="AX733"/>
          <cell r="AY733"/>
          <cell r="AZ733"/>
          <cell r="BA733"/>
          <cell r="BB733"/>
          <cell r="BC733" t="str">
            <v>NO COC</v>
          </cell>
          <cell r="BD733"/>
          <cell r="BE733">
            <v>45850</v>
          </cell>
          <cell r="BF733" t="e">
            <v>#VALUE!</v>
          </cell>
          <cell r="BG733"/>
          <cell r="BH733"/>
          <cell r="BI733"/>
        </row>
        <row r="734">
          <cell r="E734" t="str">
            <v>R23705436</v>
          </cell>
          <cell r="F734" t="str">
            <v>CAVITEX INFRASTRUCTURE CORP., CBG</v>
          </cell>
          <cell r="G734" t="str">
            <v>C5 ROAD, SAN DIONISIO, PARANAQUE</v>
          </cell>
          <cell r="H734" t="str">
            <v>PARAÑAQUE CITY</v>
          </cell>
          <cell r="I734" t="str">
            <v>PARAÑAQUE</v>
          </cell>
          <cell r="J734"/>
          <cell r="K734"/>
          <cell r="L734" t="str">
            <v>ECOM</v>
          </cell>
          <cell r="M734" t="str">
            <v>SCHED</v>
          </cell>
          <cell r="N734" t="str">
            <v>Ronilo Gange Jr.</v>
          </cell>
          <cell r="O734">
            <v>252.19</v>
          </cell>
          <cell r="P734">
            <v>401.23</v>
          </cell>
          <cell r="Q734">
            <v>0</v>
          </cell>
          <cell r="R734" t="str">
            <v>RELOC</v>
          </cell>
          <cell r="S734">
            <v>788084.57</v>
          </cell>
          <cell r="T734"/>
          <cell r="U734"/>
          <cell r="V734" t="e">
            <v>#DIV/0!</v>
          </cell>
          <cell r="W734">
            <v>45828.40347222222</v>
          </cell>
          <cell r="X734">
            <v>45833.45</v>
          </cell>
          <cell r="Y734">
            <v>45834</v>
          </cell>
          <cell r="Z734"/>
          <cell r="AA734"/>
          <cell r="AB734"/>
          <cell r="AC734">
            <v>-45828.40347222222</v>
          </cell>
          <cell r="AD734">
            <v>-45833.45</v>
          </cell>
          <cell r="AE734">
            <v>0</v>
          </cell>
          <cell r="AF734">
            <v>45851.42756860776</v>
          </cell>
          <cell r="AG734">
            <v>45861.367327643908</v>
          </cell>
          <cell r="AH734">
            <v>45878.40347222222</v>
          </cell>
          <cell r="AI734">
            <v>-1320.7491278452931</v>
          </cell>
          <cell r="AJ734">
            <v>0</v>
          </cell>
          <cell r="AK734">
            <v>32</v>
          </cell>
          <cell r="AL734">
            <v>36</v>
          </cell>
          <cell r="AM734">
            <v>26.024096385542165</v>
          </cell>
          <cell r="AN734">
            <v>32.963855421686745</v>
          </cell>
          <cell r="AO734">
            <v>23.024096385542165</v>
          </cell>
          <cell r="AP734">
            <v>60</v>
          </cell>
          <cell r="AQ734">
            <v>57</v>
          </cell>
          <cell r="AR734">
            <v>52</v>
          </cell>
          <cell r="AS734">
            <v>60</v>
          </cell>
          <cell r="AT734">
            <v>45884</v>
          </cell>
          <cell r="AU734"/>
          <cell r="AV734"/>
          <cell r="AW734"/>
          <cell r="AX734"/>
          <cell r="AY734"/>
          <cell r="AZ734"/>
          <cell r="BA734"/>
          <cell r="BB734"/>
          <cell r="BC734"/>
          <cell r="BD734"/>
          <cell r="BE734">
            <v>15</v>
          </cell>
          <cell r="BF734">
            <v>0</v>
          </cell>
          <cell r="BG734"/>
          <cell r="BH734"/>
          <cell r="BI734"/>
        </row>
        <row r="735">
          <cell r="E735" t="str">
            <v>X25010323001</v>
          </cell>
          <cell r="F735" t="str">
            <v>GAWARAN HEIGHTS PHASE 7 HOMEOWNERS ASSOCIATION, IN</v>
          </cell>
          <cell r="G735" t="str">
            <v>BLOCK 3, GAWARAN HEIGHTS PH. 6 SOUTH GAWARAN, BACOOR</v>
          </cell>
          <cell r="H735" t="str">
            <v>BACOOR CITY</v>
          </cell>
          <cell r="I735" t="str">
            <v>DASMA</v>
          </cell>
          <cell r="J735"/>
          <cell r="K735"/>
          <cell r="L735" t="str">
            <v>AVECO</v>
          </cell>
          <cell r="M735" t="str">
            <v>SCHED</v>
          </cell>
          <cell r="N735" t="str">
            <v>Ronilo Gange Jr.</v>
          </cell>
          <cell r="O735">
            <v>92.78</v>
          </cell>
          <cell r="P735">
            <v>171.06</v>
          </cell>
          <cell r="Q735">
            <v>21</v>
          </cell>
          <cell r="R735" t="str">
            <v>NEW</v>
          </cell>
          <cell r="S735">
            <v>362747.6</v>
          </cell>
          <cell r="T735">
            <v>64987.869999999995</v>
          </cell>
          <cell r="U735"/>
          <cell r="V735">
            <v>0</v>
          </cell>
          <cell r="W735">
            <v>45831.650729166664</v>
          </cell>
          <cell r="X735">
            <v>45838.334027777775</v>
          </cell>
          <cell r="Y735">
            <v>45839</v>
          </cell>
          <cell r="Z735"/>
          <cell r="AA735"/>
          <cell r="AB735"/>
          <cell r="AC735">
            <v>-45831.650729166664</v>
          </cell>
          <cell r="AD735">
            <v>-45838.334027777775</v>
          </cell>
          <cell r="AE735">
            <v>0</v>
          </cell>
          <cell r="AF735">
            <v>45852.857625718389</v>
          </cell>
          <cell r="AG735">
            <v>45862.312798132181</v>
          </cell>
          <cell r="AH735">
            <v>45881.650729166664</v>
          </cell>
          <cell r="AI735">
            <v>-1419.997725583155</v>
          </cell>
          <cell r="AJ735">
            <v>0</v>
          </cell>
          <cell r="AK735">
            <v>26</v>
          </cell>
          <cell r="AL735">
            <v>36</v>
          </cell>
          <cell r="AM735">
            <v>24.206896551724139</v>
          </cell>
          <cell r="AN735">
            <v>30.662068965517239</v>
          </cell>
          <cell r="AO735">
            <v>21.206896551724139</v>
          </cell>
          <cell r="AP735">
            <v>60</v>
          </cell>
          <cell r="AQ735">
            <v>57</v>
          </cell>
          <cell r="AR735">
            <v>52</v>
          </cell>
          <cell r="AS735">
            <v>60</v>
          </cell>
          <cell r="AT735">
            <v>45884</v>
          </cell>
          <cell r="AU735"/>
          <cell r="AV735"/>
          <cell r="AW735"/>
          <cell r="AX735"/>
          <cell r="AY735"/>
          <cell r="AZ735"/>
          <cell r="BA735"/>
          <cell r="BB735"/>
          <cell r="BC735"/>
          <cell r="BD735"/>
          <cell r="BE735">
            <v>15</v>
          </cell>
          <cell r="BF735">
            <v>0</v>
          </cell>
          <cell r="BG735"/>
          <cell r="BH735"/>
          <cell r="BI735"/>
        </row>
        <row r="736">
          <cell r="E736" t="str">
            <v>X25051611244</v>
          </cell>
          <cell r="F736" t="str">
            <v>ROBERTO SANTOS PANTOJA</v>
          </cell>
          <cell r="G736" t="str">
            <v>PROSPERITY, BETTERLIVING SUBD ANNEX 29/32, PARANAQUE</v>
          </cell>
          <cell r="H736" t="str">
            <v>PARAÑAQUE CITY</v>
          </cell>
          <cell r="I736" t="str">
            <v>PARAÑAQUE</v>
          </cell>
          <cell r="J736"/>
          <cell r="K736"/>
          <cell r="L736" t="str">
            <v>AVECO</v>
          </cell>
          <cell r="M736" t="str">
            <v>SCHED</v>
          </cell>
          <cell r="N736" t="str">
            <v>Ronilo Gange Jr.</v>
          </cell>
          <cell r="O736">
            <v>147.72999999999999</v>
          </cell>
          <cell r="P736">
            <v>304.29000000000002</v>
          </cell>
          <cell r="Q736">
            <v>63</v>
          </cell>
          <cell r="R736" t="str">
            <v>NEW</v>
          </cell>
          <cell r="S736">
            <v>640721.14</v>
          </cell>
          <cell r="T736">
            <v>126928.96000000002</v>
          </cell>
          <cell r="U736"/>
          <cell r="V736">
            <v>0</v>
          </cell>
          <cell r="W736">
            <v>45828.983865740738</v>
          </cell>
          <cell r="X736">
            <v>45838.540277777778</v>
          </cell>
          <cell r="Y736">
            <v>45839</v>
          </cell>
          <cell r="Z736"/>
          <cell r="AA736"/>
          <cell r="AB736"/>
          <cell r="AC736">
            <v>-45828.983865740738</v>
          </cell>
          <cell r="AD736">
            <v>-45838.540277777778</v>
          </cell>
          <cell r="AE736">
            <v>0</v>
          </cell>
          <cell r="AF736">
            <v>45850.503096509972</v>
          </cell>
          <cell r="AG736">
            <v>45860.041558048433</v>
          </cell>
          <cell r="AH736">
            <v>45878.983865740738</v>
          </cell>
          <cell r="AI736">
            <v>-1401.827741775599</v>
          </cell>
          <cell r="AJ736">
            <v>0</v>
          </cell>
          <cell r="AK736">
            <v>30</v>
          </cell>
          <cell r="AL736">
            <v>34</v>
          </cell>
          <cell r="AM736">
            <v>24.51923076923077</v>
          </cell>
          <cell r="AN736">
            <v>31.057692307692307</v>
          </cell>
          <cell r="AO736">
            <v>21.51923076923077</v>
          </cell>
          <cell r="AP736">
            <v>60</v>
          </cell>
          <cell r="AQ736">
            <v>57</v>
          </cell>
          <cell r="AR736">
            <v>52</v>
          </cell>
          <cell r="AS736">
            <v>60</v>
          </cell>
          <cell r="AT736">
            <v>45884</v>
          </cell>
          <cell r="AU736"/>
          <cell r="AV736"/>
          <cell r="AW736"/>
          <cell r="AX736"/>
          <cell r="AY736"/>
          <cell r="AZ736"/>
          <cell r="BA736"/>
          <cell r="BB736"/>
          <cell r="BC736"/>
          <cell r="BD736"/>
          <cell r="BE736">
            <v>15</v>
          </cell>
          <cell r="BF736">
            <v>0</v>
          </cell>
          <cell r="BG736"/>
          <cell r="BH736"/>
          <cell r="BI736"/>
        </row>
        <row r="737">
          <cell r="E737" t="str">
            <v>X25010341535</v>
          </cell>
          <cell r="F737" t="str">
            <v>CITY GOVERNMENT OF MUNTINLUPA</v>
          </cell>
          <cell r="G737" t="str">
            <v>BUENDIA, TUNASAN, MUNTINLUPA</v>
          </cell>
          <cell r="H737" t="str">
            <v>MUNTINLUPA CITY</v>
          </cell>
          <cell r="I737" t="str">
            <v>PARAÑAQUE</v>
          </cell>
          <cell r="J737"/>
          <cell r="K737"/>
          <cell r="L737" t="str">
            <v>CHALLENGER</v>
          </cell>
          <cell r="M737" t="str">
            <v>FCOMP</v>
          </cell>
          <cell r="N737" t="str">
            <v>Isan Carlo Lazaro</v>
          </cell>
          <cell r="O737">
            <v>120.26</v>
          </cell>
          <cell r="P737">
            <v>276.82</v>
          </cell>
          <cell r="Q737">
            <v>10</v>
          </cell>
          <cell r="R737" t="str">
            <v>NEW</v>
          </cell>
          <cell r="S737">
            <v>543525.18999999994</v>
          </cell>
          <cell r="T737"/>
          <cell r="U737"/>
          <cell r="V737" t="e">
            <v>#DIV/0!</v>
          </cell>
          <cell r="W737">
            <v>45832.517777777779</v>
          </cell>
          <cell r="X737">
            <v>45838.630555555559</v>
          </cell>
          <cell r="Y737">
            <v>45839</v>
          </cell>
          <cell r="Z737"/>
          <cell r="AA737">
            <v>45862</v>
          </cell>
          <cell r="AB737"/>
          <cell r="AC737">
            <v>29.482222222221026</v>
          </cell>
          <cell r="AD737">
            <v>23.369444444440887</v>
          </cell>
          <cell r="AE737">
            <v>-45862</v>
          </cell>
          <cell r="AF737">
            <v>45854.386198830412</v>
          </cell>
          <cell r="AG737">
            <v>45864.017777777779</v>
          </cell>
          <cell r="AH737">
            <v>45882.517777777779</v>
          </cell>
          <cell r="AI737">
            <v>0.88914638447968164</v>
          </cell>
          <cell r="AJ737">
            <v>-764.36666666666667</v>
          </cell>
          <cell r="AK737">
            <v>28</v>
          </cell>
          <cell r="AL737">
            <v>36</v>
          </cell>
          <cell r="AM737">
            <v>24.868421052631579</v>
          </cell>
          <cell r="AN737">
            <v>31.499999999999996</v>
          </cell>
          <cell r="AO737">
            <v>21.868421052631579</v>
          </cell>
          <cell r="AP737">
            <v>60</v>
          </cell>
          <cell r="AQ737">
            <v>57</v>
          </cell>
          <cell r="AR737">
            <v>52</v>
          </cell>
          <cell r="AS737">
            <v>45922</v>
          </cell>
          <cell r="AT737">
            <v>22</v>
          </cell>
          <cell r="AU737"/>
          <cell r="AV737"/>
          <cell r="AW737"/>
          <cell r="AX737"/>
          <cell r="AY737"/>
          <cell r="AZ737"/>
          <cell r="BA737"/>
          <cell r="BB737"/>
          <cell r="BC737" t="str">
            <v>NO COC</v>
          </cell>
          <cell r="BD737"/>
          <cell r="BE737">
            <v>45877</v>
          </cell>
          <cell r="BF737" t="e">
            <v>#VALUE!</v>
          </cell>
          <cell r="BG737"/>
          <cell r="BH737"/>
          <cell r="BI737"/>
        </row>
        <row r="738">
          <cell r="E738" t="str">
            <v>X25051870678</v>
          </cell>
          <cell r="F738" t="str">
            <v>CLAVEL BISCOCHO BENDAÑA</v>
          </cell>
          <cell r="G738" t="str">
            <v>SAN LORENZO, AYALA-ALABANG VILL, MUNTINLUPA</v>
          </cell>
          <cell r="H738" t="str">
            <v>MUNTINLUPA CITY</v>
          </cell>
          <cell r="I738" t="str">
            <v>PARAÑAQUE</v>
          </cell>
          <cell r="J738"/>
          <cell r="K738"/>
          <cell r="L738" t="str">
            <v>CHALLENGER</v>
          </cell>
          <cell r="M738" t="str">
            <v>SCHED</v>
          </cell>
          <cell r="N738" t="str">
            <v>Isan Carlo Lazaro</v>
          </cell>
          <cell r="O738">
            <v>13</v>
          </cell>
          <cell r="P738">
            <v>13</v>
          </cell>
          <cell r="Q738">
            <v>78</v>
          </cell>
          <cell r="R738" t="str">
            <v>MODIFICATION</v>
          </cell>
          <cell r="S738">
            <v>36321.46</v>
          </cell>
          <cell r="T738"/>
          <cell r="U738"/>
          <cell r="V738" t="e">
            <v>#DIV/0!</v>
          </cell>
          <cell r="W738">
            <v>45828.608124999999</v>
          </cell>
          <cell r="X738">
            <v>45838.537499999999</v>
          </cell>
          <cell r="Y738">
            <v>45839</v>
          </cell>
          <cell r="Z738"/>
          <cell r="AA738"/>
          <cell r="AB738"/>
          <cell r="AC738">
            <v>-45828.608124999999</v>
          </cell>
          <cell r="AD738">
            <v>-45838.537499999999</v>
          </cell>
          <cell r="AE738">
            <v>0</v>
          </cell>
          <cell r="AF738">
            <v>45846.682505165285</v>
          </cell>
          <cell r="AG738">
            <v>45855.302339876034</v>
          </cell>
          <cell r="AH738">
            <v>45878.608124999999</v>
          </cell>
          <cell r="AI738">
            <v>-1630.9592891544116</v>
          </cell>
          <cell r="AJ738">
            <v>0</v>
          </cell>
          <cell r="AK738">
            <v>20</v>
          </cell>
          <cell r="AL738">
            <v>34</v>
          </cell>
          <cell r="AM738">
            <v>21.074380165289259</v>
          </cell>
          <cell r="AN738">
            <v>26.694214876033058</v>
          </cell>
          <cell r="AO738">
            <v>18.074380165289259</v>
          </cell>
          <cell r="AP738">
            <v>60</v>
          </cell>
          <cell r="AQ738">
            <v>57</v>
          </cell>
          <cell r="AR738">
            <v>52</v>
          </cell>
          <cell r="AS738">
            <v>60</v>
          </cell>
          <cell r="AT738">
            <v>45884</v>
          </cell>
          <cell r="AU738"/>
          <cell r="AV738"/>
          <cell r="AW738"/>
          <cell r="AX738"/>
          <cell r="AY738"/>
          <cell r="AZ738"/>
          <cell r="BA738"/>
          <cell r="BB738"/>
          <cell r="BC738"/>
          <cell r="BD738"/>
          <cell r="BE738">
            <v>15</v>
          </cell>
          <cell r="BF738">
            <v>0</v>
          </cell>
          <cell r="BG738"/>
          <cell r="BH738"/>
          <cell r="BI738"/>
        </row>
        <row r="739">
          <cell r="E739" t="str">
            <v>X25051893039</v>
          </cell>
          <cell r="F739" t="str">
            <v>RICARDO PAAT ISLA</v>
          </cell>
          <cell r="G739" t="str">
            <v>DARWIN, BF HOMES, PARANAQUE</v>
          </cell>
          <cell r="H739" t="str">
            <v>PARAÑAQUE CITY</v>
          </cell>
          <cell r="I739" t="str">
            <v>PARAÑAQUE</v>
          </cell>
          <cell r="J739"/>
          <cell r="K739"/>
          <cell r="L739" t="str">
            <v>POWERHOUSE</v>
          </cell>
          <cell r="M739" t="str">
            <v>FCOMP</v>
          </cell>
          <cell r="N739" t="str">
            <v>Isan Carlo Lazaro</v>
          </cell>
          <cell r="O739">
            <v>8.73</v>
          </cell>
          <cell r="P739">
            <v>6.39</v>
          </cell>
          <cell r="Q739">
            <v>28</v>
          </cell>
          <cell r="R739" t="str">
            <v>MODIFICATION</v>
          </cell>
          <cell r="S739">
            <v>24261.23</v>
          </cell>
          <cell r="T739"/>
          <cell r="U739"/>
          <cell r="V739" t="e">
            <v>#DIV/0!</v>
          </cell>
          <cell r="W739">
            <v>45828.672546296293</v>
          </cell>
          <cell r="X739">
            <v>45838.538194444445</v>
          </cell>
          <cell r="Y739">
            <v>45839</v>
          </cell>
          <cell r="Z739"/>
          <cell r="AA739">
            <v>45854</v>
          </cell>
          <cell r="AB739"/>
          <cell r="AC739">
            <v>25.327453703706851</v>
          </cell>
          <cell r="AD739">
            <v>15.461805555554747</v>
          </cell>
          <cell r="AE739">
            <v>-45854</v>
          </cell>
          <cell r="AF739">
            <v>45847.44673984468</v>
          </cell>
          <cell r="AG739">
            <v>45856.253191457581</v>
          </cell>
          <cell r="AH739">
            <v>45878.672546296293</v>
          </cell>
          <cell r="AI739">
            <v>0.87239007201656926</v>
          </cell>
          <cell r="AJ739">
            <v>-764.23333333333335</v>
          </cell>
          <cell r="AK739">
            <v>20</v>
          </cell>
          <cell r="AL739">
            <v>36</v>
          </cell>
          <cell r="AM739">
            <v>21.774193548387096</v>
          </cell>
          <cell r="AN739">
            <v>27.58064516129032</v>
          </cell>
          <cell r="AO739">
            <v>18.774193548387096</v>
          </cell>
          <cell r="AP739">
            <v>60</v>
          </cell>
          <cell r="AQ739">
            <v>57</v>
          </cell>
          <cell r="AR739">
            <v>52</v>
          </cell>
          <cell r="AS739">
            <v>45914</v>
          </cell>
          <cell r="AT739">
            <v>30</v>
          </cell>
          <cell r="AU739"/>
          <cell r="AV739"/>
          <cell r="AW739"/>
          <cell r="AX739"/>
          <cell r="AY739"/>
          <cell r="AZ739"/>
          <cell r="BA739"/>
          <cell r="BB739"/>
          <cell r="BC739" t="str">
            <v>NO COC</v>
          </cell>
          <cell r="BD739"/>
          <cell r="BE739">
            <v>45869</v>
          </cell>
          <cell r="BF739" t="e">
            <v>#VALUE!</v>
          </cell>
          <cell r="BG739"/>
          <cell r="BH739"/>
          <cell r="BI739"/>
        </row>
        <row r="740">
          <cell r="E740" t="str">
            <v>X25062074271</v>
          </cell>
          <cell r="F740" t="str">
            <v>MARIVIC LACHICA</v>
          </cell>
          <cell r="G740" t="str">
            <v>WEST SERVICE, JOSEPH ESTRADA CPD, PARANAQUE</v>
          </cell>
          <cell r="H740" t="str">
            <v>PARAÑAQUE CITY</v>
          </cell>
          <cell r="I740" t="str">
            <v>PARAÑAQUE</v>
          </cell>
          <cell r="J740"/>
          <cell r="K740"/>
          <cell r="L740" t="str">
            <v>POWERHOUSE</v>
          </cell>
          <cell r="M740" t="str">
            <v>FCOMP</v>
          </cell>
          <cell r="N740" t="str">
            <v>Isan Carlo Lazaro</v>
          </cell>
          <cell r="O740">
            <v>8.3800000000000008</v>
          </cell>
          <cell r="P740">
            <v>8.39</v>
          </cell>
          <cell r="Q740">
            <v>15</v>
          </cell>
          <cell r="R740" t="str">
            <v>NEW</v>
          </cell>
          <cell r="S740">
            <v>38678.94</v>
          </cell>
          <cell r="T740"/>
          <cell r="U740"/>
          <cell r="V740" t="e">
            <v>#DIV/0!</v>
          </cell>
          <cell r="W740">
            <v>45828.670115740744</v>
          </cell>
          <cell r="X740">
            <v>45838.538888888892</v>
          </cell>
          <cell r="Y740">
            <v>45839</v>
          </cell>
          <cell r="Z740"/>
          <cell r="AA740">
            <v>45866</v>
          </cell>
          <cell r="AB740"/>
          <cell r="AC740">
            <v>37.329884259255778</v>
          </cell>
          <cell r="AD740">
            <v>27.461111111108039</v>
          </cell>
          <cell r="AE740">
            <v>-45866</v>
          </cell>
          <cell r="AF740">
            <v>45847.444309289131</v>
          </cell>
          <cell r="AG740">
            <v>45856.250760902032</v>
          </cell>
          <cell r="AH740">
            <v>45878.670115740744</v>
          </cell>
          <cell r="AI740">
            <v>1.2858071244854767</v>
          </cell>
          <cell r="AJ740">
            <v>-764.43333333333328</v>
          </cell>
          <cell r="AK740">
            <v>20</v>
          </cell>
          <cell r="AL740">
            <v>36</v>
          </cell>
          <cell r="AM740">
            <v>21.774193548387096</v>
          </cell>
          <cell r="AN740">
            <v>27.58064516129032</v>
          </cell>
          <cell r="AO740">
            <v>18.774193548387096</v>
          </cell>
          <cell r="AP740">
            <v>60</v>
          </cell>
          <cell r="AQ740">
            <v>57</v>
          </cell>
          <cell r="AR740">
            <v>52</v>
          </cell>
          <cell r="AS740">
            <v>45926</v>
          </cell>
          <cell r="AT740">
            <v>18</v>
          </cell>
          <cell r="AU740"/>
          <cell r="AV740"/>
          <cell r="AW740"/>
          <cell r="AX740"/>
          <cell r="AY740"/>
          <cell r="AZ740"/>
          <cell r="BA740"/>
          <cell r="BB740"/>
          <cell r="BC740" t="str">
            <v>NO COC</v>
          </cell>
          <cell r="BD740"/>
          <cell r="BE740">
            <v>45881</v>
          </cell>
          <cell r="BF740" t="e">
            <v>#VALUE!</v>
          </cell>
          <cell r="BG740"/>
          <cell r="BH740"/>
          <cell r="BI740"/>
        </row>
        <row r="741">
          <cell r="E741" t="str">
            <v>X25020682282</v>
          </cell>
          <cell r="F741" t="str">
            <v>HARD DISCOUNT PHILIPPINES, INC.</v>
          </cell>
          <cell r="G741" t="str">
            <v>PIO FELIPE, PUROK 1, TAGUIG CITY</v>
          </cell>
          <cell r="H741" t="str">
            <v>TAGUIG CITY</v>
          </cell>
          <cell r="I741" t="str">
            <v>PARAÑAQUE</v>
          </cell>
          <cell r="J741"/>
          <cell r="K741"/>
          <cell r="L741" t="str">
            <v>VJC</v>
          </cell>
          <cell r="M741" t="str">
            <v>SCHED</v>
          </cell>
          <cell r="N741" t="str">
            <v>Jenneth Madrid</v>
          </cell>
          <cell r="O741">
            <v>37.049999999999997</v>
          </cell>
          <cell r="P741">
            <v>115.33</v>
          </cell>
          <cell r="Q741">
            <v>19</v>
          </cell>
          <cell r="R741" t="str">
            <v>NEW</v>
          </cell>
          <cell r="S741">
            <v>283928.98</v>
          </cell>
          <cell r="T741"/>
          <cell r="U741"/>
          <cell r="V741" t="e">
            <v>#DIV/0!</v>
          </cell>
          <cell r="W741">
            <v>45831.694965277777</v>
          </cell>
          <cell r="X741">
            <v>45838.541666666664</v>
          </cell>
          <cell r="Y741">
            <v>45839</v>
          </cell>
          <cell r="Z741"/>
          <cell r="AA741"/>
          <cell r="AB741"/>
          <cell r="AC741">
            <v>-45831.694965277777</v>
          </cell>
          <cell r="AD741">
            <v>-45838.541666666664</v>
          </cell>
          <cell r="AE741">
            <v>0</v>
          </cell>
          <cell r="AF741">
            <v>45852.901861829501</v>
          </cell>
          <cell r="AG741">
            <v>45862.357034243294</v>
          </cell>
          <cell r="AH741">
            <v>45881.694965277777</v>
          </cell>
          <cell r="AI741">
            <v>-1419.9990961464268</v>
          </cell>
          <cell r="AJ741">
            <v>0</v>
          </cell>
          <cell r="AK741">
            <v>26</v>
          </cell>
          <cell r="AL741">
            <v>36</v>
          </cell>
          <cell r="AM741">
            <v>24.206896551724139</v>
          </cell>
          <cell r="AN741">
            <v>30.662068965517239</v>
          </cell>
          <cell r="AO741">
            <v>21.206896551724139</v>
          </cell>
          <cell r="AP741">
            <v>60</v>
          </cell>
          <cell r="AQ741">
            <v>57</v>
          </cell>
          <cell r="AR741">
            <v>52</v>
          </cell>
          <cell r="AS741">
            <v>60</v>
          </cell>
          <cell r="AT741">
            <v>45884</v>
          </cell>
          <cell r="AU741"/>
          <cell r="AV741"/>
          <cell r="AW741"/>
          <cell r="AX741"/>
          <cell r="AY741"/>
          <cell r="AZ741"/>
          <cell r="BA741"/>
          <cell r="BB741"/>
          <cell r="BC741"/>
          <cell r="BD741"/>
          <cell r="BE741">
            <v>15</v>
          </cell>
          <cell r="BF741">
            <v>0</v>
          </cell>
          <cell r="BG741"/>
          <cell r="BH741"/>
          <cell r="BI741"/>
        </row>
        <row r="742">
          <cell r="E742" t="str">
            <v>X25061939774</v>
          </cell>
          <cell r="F742" t="str">
            <v>ASEANA BUSINESS PARK ESTATE ASSOCIATION, INC.</v>
          </cell>
          <cell r="G742" t="str">
            <v>PRES. DIOSDADO MACAPAGAL, ASEANA BUSINESS PARK, PARANAQUE</v>
          </cell>
          <cell r="H742" t="str">
            <v>PARAÑAQUE CITY</v>
          </cell>
          <cell r="I742" t="str">
            <v>PARAÑAQUE</v>
          </cell>
          <cell r="J742"/>
          <cell r="K742"/>
          <cell r="L742" t="str">
            <v>VJC</v>
          </cell>
          <cell r="M742" t="str">
            <v>FCOMP</v>
          </cell>
          <cell r="N742" t="str">
            <v>Jenneth Madrid</v>
          </cell>
          <cell r="O742">
            <v>19.27</v>
          </cell>
          <cell r="P742">
            <v>19.27</v>
          </cell>
          <cell r="Q742">
            <v>13</v>
          </cell>
          <cell r="R742" t="str">
            <v>NEW</v>
          </cell>
          <cell r="S742">
            <v>148300.68</v>
          </cell>
          <cell r="T742"/>
          <cell r="U742"/>
          <cell r="V742" t="e">
            <v>#DIV/0!</v>
          </cell>
          <cell r="W742">
            <v>45831.657442129632</v>
          </cell>
          <cell r="X742">
            <v>45838.543055555558</v>
          </cell>
          <cell r="Y742">
            <v>45839</v>
          </cell>
          <cell r="Z742"/>
          <cell r="AA742">
            <v>45856</v>
          </cell>
          <cell r="AB742"/>
          <cell r="AC742">
            <v>24.342557870368182</v>
          </cell>
          <cell r="AD742">
            <v>17.456944444442343</v>
          </cell>
          <cell r="AE742">
            <v>-45856</v>
          </cell>
          <cell r="AF742">
            <v>45850.431635678018</v>
          </cell>
          <cell r="AG742">
            <v>45859.23808729092</v>
          </cell>
          <cell r="AH742">
            <v>45881.657442129632</v>
          </cell>
          <cell r="AI742">
            <v>0.8384658822015707</v>
          </cell>
          <cell r="AJ742">
            <v>-764.26666666666665</v>
          </cell>
          <cell r="AK742">
            <v>20</v>
          </cell>
          <cell r="AL742">
            <v>36</v>
          </cell>
          <cell r="AM742">
            <v>21.774193548387096</v>
          </cell>
          <cell r="AN742">
            <v>27.58064516129032</v>
          </cell>
          <cell r="AO742">
            <v>18.774193548387096</v>
          </cell>
          <cell r="AP742">
            <v>60</v>
          </cell>
          <cell r="AQ742">
            <v>57</v>
          </cell>
          <cell r="AR742">
            <v>52</v>
          </cell>
          <cell r="AS742">
            <v>45916</v>
          </cell>
          <cell r="AT742">
            <v>28</v>
          </cell>
          <cell r="AU742"/>
          <cell r="AV742"/>
          <cell r="AW742"/>
          <cell r="AX742"/>
          <cell r="AY742"/>
          <cell r="AZ742"/>
          <cell r="BA742"/>
          <cell r="BB742"/>
          <cell r="BC742" t="str">
            <v>NO COC</v>
          </cell>
          <cell r="BD742"/>
          <cell r="BE742">
            <v>45871</v>
          </cell>
          <cell r="BF742" t="e">
            <v>#VALUE!</v>
          </cell>
          <cell r="BG742"/>
          <cell r="BH742"/>
          <cell r="BI742"/>
        </row>
        <row r="743">
          <cell r="E743" t="str">
            <v>X25051858121</v>
          </cell>
          <cell r="F743" t="str">
            <v>FRANKLIN URI SEDANO</v>
          </cell>
          <cell r="G743" t="str">
            <v>DE SOCORRO, SAN ANTONIO VALLEY 1, PARANAQUE</v>
          </cell>
          <cell r="H743" t="str">
            <v>PARAÑAQUE CITY</v>
          </cell>
          <cell r="I743" t="str">
            <v>PARAÑAQUE</v>
          </cell>
          <cell r="J743"/>
          <cell r="K743"/>
          <cell r="L743" t="str">
            <v>C2</v>
          </cell>
          <cell r="M743" t="str">
            <v>TECO</v>
          </cell>
          <cell r="N743" t="str">
            <v>Ian Patrick Perez</v>
          </cell>
          <cell r="O743">
            <v>34.76</v>
          </cell>
          <cell r="P743">
            <v>34.76</v>
          </cell>
          <cell r="Q743">
            <v>42</v>
          </cell>
          <cell r="R743" t="str">
            <v>NEW</v>
          </cell>
          <cell r="S743">
            <v>269279.90999999997</v>
          </cell>
          <cell r="T743"/>
          <cell r="U743"/>
          <cell r="V743" t="e">
            <v>#DIV/0!</v>
          </cell>
          <cell r="W743">
            <v>45828.669108796297</v>
          </cell>
          <cell r="X743">
            <v>45838.533333333333</v>
          </cell>
          <cell r="Y743" t="str">
            <v>N/A</v>
          </cell>
          <cell r="Z743"/>
          <cell r="AA743">
            <v>45848</v>
          </cell>
          <cell r="AB743">
            <v>45874.406944444447</v>
          </cell>
          <cell r="AC743">
            <v>19.330891203702777</v>
          </cell>
          <cell r="AD743">
            <v>9.4666666666671517</v>
          </cell>
          <cell r="AE743">
            <v>26.406944444446708</v>
          </cell>
          <cell r="AF743">
            <v>45847.443302344684</v>
          </cell>
          <cell r="AG743">
            <v>45856.249753957585</v>
          </cell>
          <cell r="AH743">
            <v>45878.669108796297</v>
          </cell>
          <cell r="AI743">
            <v>0.66584180812754001</v>
          </cell>
          <cell r="AJ743">
            <v>0.44011574074077847</v>
          </cell>
          <cell r="AK743">
            <v>20</v>
          </cell>
          <cell r="AL743">
            <v>36</v>
          </cell>
          <cell r="AM743">
            <v>21.774193548387096</v>
          </cell>
          <cell r="AN743">
            <v>27.58064516129032</v>
          </cell>
          <cell r="AO743">
            <v>18.774193548387096</v>
          </cell>
          <cell r="AP743">
            <v>60</v>
          </cell>
          <cell r="AQ743">
            <v>57</v>
          </cell>
          <cell r="AR743">
            <v>52</v>
          </cell>
          <cell r="AS743">
            <v>45908</v>
          </cell>
          <cell r="AT743">
            <v>36</v>
          </cell>
          <cell r="AU743"/>
          <cell r="AV743"/>
          <cell r="AW743"/>
          <cell r="AX743"/>
          <cell r="AY743"/>
          <cell r="AZ743"/>
          <cell r="BA743"/>
          <cell r="BB743"/>
          <cell r="BC743" t="str">
            <v>PAID</v>
          </cell>
          <cell r="BD743"/>
          <cell r="BE743">
            <v>45863</v>
          </cell>
          <cell r="BF743" t="e">
            <v>#VALUE!</v>
          </cell>
          <cell r="BG743"/>
          <cell r="BH743"/>
          <cell r="BI743"/>
        </row>
        <row r="744">
          <cell r="E744" t="str">
            <v>P2503184475</v>
          </cell>
          <cell r="F744" t="str">
            <v>MN_MAJOR (WDESIGN), Reloc of Pole affctd by Rd Widening along GSIS Rd to M.Alvarez Ext,Bacoor,Cavite</v>
          </cell>
          <cell r="G744" t="str">
            <v>MARCOS ALVAREZ EXT GREEN VALLEY SUBD SECT A SAN NICOLAS III BACOOR CAVITE</v>
          </cell>
          <cell r="H744" t="str">
            <v>BACOOR CITY</v>
          </cell>
          <cell r="I744" t="str">
            <v>DASMA</v>
          </cell>
          <cell r="J744"/>
          <cell r="K744"/>
          <cell r="L744" t="str">
            <v>AVECO</v>
          </cell>
          <cell r="M744" t="str">
            <v>SCHED</v>
          </cell>
          <cell r="N744" t="str">
            <v>Ronilo Gange Jr.</v>
          </cell>
          <cell r="O744">
            <v>56.19</v>
          </cell>
          <cell r="P744">
            <v>745.63</v>
          </cell>
          <cell r="Q744">
            <v>0</v>
          </cell>
          <cell r="R744" t="str">
            <v>RELOC</v>
          </cell>
          <cell r="S744">
            <v>630424.09</v>
          </cell>
          <cell r="T744">
            <v>48281.78</v>
          </cell>
          <cell r="U744"/>
          <cell r="V744">
            <v>0</v>
          </cell>
          <cell r="W744">
            <v>45805.76458333333</v>
          </cell>
          <cell r="X744">
            <v>45833.539583333331</v>
          </cell>
          <cell r="Y744">
            <v>45834</v>
          </cell>
          <cell r="Z744"/>
          <cell r="AA744"/>
          <cell r="AB744"/>
          <cell r="AC744">
            <v>-45805.76458333333</v>
          </cell>
          <cell r="AD744">
            <v>-45833.539583333331</v>
          </cell>
          <cell r="AE744">
            <v>0</v>
          </cell>
          <cell r="AF744">
            <v>45830.59963487972</v>
          </cell>
          <cell r="AG744">
            <v>45841.022315292095</v>
          </cell>
          <cell r="AH744">
            <v>45855.76458333333</v>
          </cell>
          <cell r="AI744">
            <v>-1234.2108790509258</v>
          </cell>
          <cell r="AJ744">
            <v>0</v>
          </cell>
          <cell r="AK744">
            <v>40</v>
          </cell>
          <cell r="AL744">
            <v>36</v>
          </cell>
          <cell r="AM744">
            <v>27.835051546391753</v>
          </cell>
          <cell r="AN744">
            <v>35.257731958762882</v>
          </cell>
          <cell r="AO744">
            <v>24.835051546391753</v>
          </cell>
          <cell r="AP744">
            <v>60</v>
          </cell>
          <cell r="AQ744">
            <v>57</v>
          </cell>
          <cell r="AR744">
            <v>52</v>
          </cell>
          <cell r="AS744">
            <v>60</v>
          </cell>
          <cell r="AT744">
            <v>45884</v>
          </cell>
          <cell r="AU744"/>
          <cell r="AV744"/>
          <cell r="AW744"/>
          <cell r="AX744"/>
          <cell r="AY744"/>
          <cell r="AZ744"/>
          <cell r="BA744"/>
          <cell r="BB744"/>
          <cell r="BC744"/>
          <cell r="BD744"/>
          <cell r="BE744">
            <v>15</v>
          </cell>
          <cell r="BF744">
            <v>0</v>
          </cell>
          <cell r="BG744"/>
          <cell r="BH744"/>
          <cell r="BI744"/>
        </row>
        <row r="745">
          <cell r="E745" t="str">
            <v>R23330255</v>
          </cell>
          <cell r="F745" t="str">
            <v>NMERCADO, JOSSIE C., HMB,</v>
          </cell>
          <cell r="G745" t="str">
            <v>MIKAS, VILLANUEVA SUBD, BACOOR</v>
          </cell>
          <cell r="H745" t="str">
            <v>BACOOR CITY</v>
          </cell>
          <cell r="I745" t="str">
            <v>DASMA</v>
          </cell>
          <cell r="J745"/>
          <cell r="K745"/>
          <cell r="L745" t="str">
            <v>AVECO</v>
          </cell>
          <cell r="M745" t="str">
            <v>SCHED</v>
          </cell>
          <cell r="N745" t="str">
            <v>Ronilo Gange Jr.</v>
          </cell>
          <cell r="O745">
            <v>76</v>
          </cell>
          <cell r="P745">
            <v>232.56</v>
          </cell>
          <cell r="Q745">
            <v>0</v>
          </cell>
          <cell r="R745" t="str">
            <v>RELOC</v>
          </cell>
          <cell r="S745">
            <v>349645.46</v>
          </cell>
          <cell r="T745">
            <v>65297.700000000004</v>
          </cell>
          <cell r="U745"/>
          <cell r="V745">
            <v>0</v>
          </cell>
          <cell r="W745">
            <v>45832</v>
          </cell>
          <cell r="X745">
            <v>45842.595138888886</v>
          </cell>
          <cell r="Y745">
            <v>45846</v>
          </cell>
          <cell r="Z745"/>
          <cell r="AA745"/>
          <cell r="AB745"/>
          <cell r="AC745">
            <v>-45832</v>
          </cell>
          <cell r="AD745">
            <v>-45842.595138888886</v>
          </cell>
          <cell r="AE745">
            <v>0</v>
          </cell>
          <cell r="AF745">
            <v>45853.868421052633</v>
          </cell>
          <cell r="AG745">
            <v>45863.5</v>
          </cell>
          <cell r="AH745">
            <v>45882</v>
          </cell>
          <cell r="AI745">
            <v>-1382.2349206349204</v>
          </cell>
          <cell r="AJ745">
            <v>0</v>
          </cell>
          <cell r="AK745">
            <v>28</v>
          </cell>
          <cell r="AL745">
            <v>36</v>
          </cell>
          <cell r="AM745">
            <v>24.868421052631579</v>
          </cell>
          <cell r="AN745">
            <v>31.499999999999996</v>
          </cell>
          <cell r="AO745">
            <v>21.868421052631579</v>
          </cell>
          <cell r="AP745">
            <v>60</v>
          </cell>
          <cell r="AQ745">
            <v>57</v>
          </cell>
          <cell r="AR745">
            <v>52</v>
          </cell>
          <cell r="AS745">
            <v>60</v>
          </cell>
          <cell r="AT745">
            <v>45884</v>
          </cell>
          <cell r="AU745"/>
          <cell r="AV745"/>
          <cell r="AW745"/>
          <cell r="AX745"/>
          <cell r="AY745"/>
          <cell r="AZ745"/>
          <cell r="BA745"/>
          <cell r="BB745"/>
          <cell r="BC745"/>
          <cell r="BD745"/>
          <cell r="BE745">
            <v>15</v>
          </cell>
          <cell r="BF745">
            <v>0</v>
          </cell>
          <cell r="BG745"/>
          <cell r="BH745"/>
          <cell r="BI745"/>
        </row>
        <row r="746">
          <cell r="E746" t="str">
            <v>X25062207400</v>
          </cell>
          <cell r="F746" t="str">
            <v>GOLDSERVE HOLDING COMPANY INC.</v>
          </cell>
          <cell r="G746" t="str">
            <v>MIA, TAMBO, PARANAQUE</v>
          </cell>
          <cell r="H746" t="str">
            <v>PARAÑAQUE CITY</v>
          </cell>
          <cell r="I746" t="str">
            <v>PARAÑAQUE</v>
          </cell>
          <cell r="J746"/>
          <cell r="K746"/>
          <cell r="L746" t="str">
            <v>AVECO</v>
          </cell>
          <cell r="M746" t="str">
            <v>SCHED</v>
          </cell>
          <cell r="N746" t="str">
            <v>Ronilo Gange Jr.</v>
          </cell>
          <cell r="O746">
            <v>7.91</v>
          </cell>
          <cell r="P746">
            <v>7.91</v>
          </cell>
          <cell r="Q746">
            <v>0</v>
          </cell>
          <cell r="R746" t="str">
            <v>TERMINATION</v>
          </cell>
          <cell r="S746">
            <v>18658.419999999998</v>
          </cell>
          <cell r="T746">
            <v>6796.4600000000009</v>
          </cell>
          <cell r="U746"/>
          <cell r="V746">
            <v>0</v>
          </cell>
          <cell r="W746">
            <v>45833</v>
          </cell>
          <cell r="X746">
            <v>45840.63958333333</v>
          </cell>
          <cell r="Y746">
            <v>45841</v>
          </cell>
          <cell r="Z746"/>
          <cell r="AA746"/>
          <cell r="AB746"/>
          <cell r="AC746">
            <v>-45833</v>
          </cell>
          <cell r="AD746">
            <v>-45840.63958333333</v>
          </cell>
          <cell r="AE746">
            <v>0</v>
          </cell>
          <cell r="AF746">
            <v>45851.774193548386</v>
          </cell>
          <cell r="AG746">
            <v>45860.580645161288</v>
          </cell>
          <cell r="AH746">
            <v>45883</v>
          </cell>
          <cell r="AI746">
            <v>-1578.6922222222222</v>
          </cell>
          <cell r="AJ746">
            <v>0</v>
          </cell>
          <cell r="AK746">
            <v>20</v>
          </cell>
          <cell r="AL746">
            <v>36</v>
          </cell>
          <cell r="AM746">
            <v>21.774193548387096</v>
          </cell>
          <cell r="AN746">
            <v>27.58064516129032</v>
          </cell>
          <cell r="AO746">
            <v>18.774193548387096</v>
          </cell>
          <cell r="AP746">
            <v>60</v>
          </cell>
          <cell r="AQ746">
            <v>57</v>
          </cell>
          <cell r="AR746">
            <v>52</v>
          </cell>
          <cell r="AS746">
            <v>60</v>
          </cell>
          <cell r="AT746">
            <v>45884</v>
          </cell>
          <cell r="AU746"/>
          <cell r="AV746"/>
          <cell r="AW746"/>
          <cell r="AX746"/>
          <cell r="AY746"/>
          <cell r="AZ746"/>
          <cell r="BA746"/>
          <cell r="BB746"/>
          <cell r="BC746"/>
          <cell r="BD746"/>
          <cell r="BE746">
            <v>15</v>
          </cell>
          <cell r="BF746">
            <v>0</v>
          </cell>
          <cell r="BG746"/>
          <cell r="BH746"/>
          <cell r="BI746"/>
        </row>
        <row r="747">
          <cell r="E747" t="str">
            <v>X25051656310</v>
          </cell>
          <cell r="F747" t="str">
            <v>SMC SKYWAY STAGE 4 CORPORATION</v>
          </cell>
          <cell r="G747" t="str">
            <v>ENLISTED PERSONNEL VILL PH 1, ENLISTED PERSONNEL VIL 1, TAGUIG CITY</v>
          </cell>
          <cell r="H747" t="str">
            <v>TAGUIG CITY</v>
          </cell>
          <cell r="I747" t="str">
            <v>PARAÑAQUE</v>
          </cell>
          <cell r="J747"/>
          <cell r="K747"/>
          <cell r="L747" t="str">
            <v>ECOM</v>
          </cell>
          <cell r="M747" t="str">
            <v>COMP-CAN</v>
          </cell>
          <cell r="N747" t="str">
            <v>Ronilo Gange Jr.</v>
          </cell>
          <cell r="O747">
            <v>14.85</v>
          </cell>
          <cell r="P747">
            <v>14.85</v>
          </cell>
          <cell r="Q747">
            <v>0</v>
          </cell>
          <cell r="R747" t="str">
            <v>TERMINATION</v>
          </cell>
          <cell r="S747">
            <v>25841.11</v>
          </cell>
          <cell r="T747"/>
          <cell r="U747"/>
          <cell r="V747" t="e">
            <v>#DIV/0!</v>
          </cell>
          <cell r="W747">
            <v>45833</v>
          </cell>
          <cell r="X747">
            <v>45840.640277777777</v>
          </cell>
          <cell r="Y747">
            <v>45841</v>
          </cell>
          <cell r="Z747"/>
          <cell r="AA747"/>
          <cell r="AB747"/>
          <cell r="AC747">
            <v>-45833</v>
          </cell>
          <cell r="AD747">
            <v>-45840.640277777777</v>
          </cell>
          <cell r="AE747">
            <v>0</v>
          </cell>
          <cell r="AF747">
            <v>45851.774193548386</v>
          </cell>
          <cell r="AG747">
            <v>45860.580645161288</v>
          </cell>
          <cell r="AH747">
            <v>45883</v>
          </cell>
          <cell r="AI747">
            <v>-1578.6922222222222</v>
          </cell>
          <cell r="AJ747">
            <v>0</v>
          </cell>
          <cell r="AK747">
            <v>20</v>
          </cell>
          <cell r="AL747">
            <v>36</v>
          </cell>
          <cell r="AM747">
            <v>21.774193548387096</v>
          </cell>
          <cell r="AN747">
            <v>27.58064516129032</v>
          </cell>
          <cell r="AO747">
            <v>18.774193548387096</v>
          </cell>
          <cell r="AP747">
            <v>60</v>
          </cell>
          <cell r="AQ747">
            <v>57</v>
          </cell>
          <cell r="AR747">
            <v>52</v>
          </cell>
          <cell r="AS747">
            <v>60</v>
          </cell>
          <cell r="AT747">
            <v>45884</v>
          </cell>
          <cell r="AU747"/>
          <cell r="AV747"/>
          <cell r="AW747"/>
          <cell r="AX747"/>
          <cell r="AY747"/>
          <cell r="AZ747"/>
          <cell r="BA747"/>
          <cell r="BB747"/>
          <cell r="BC747"/>
          <cell r="BD747"/>
          <cell r="BE747">
            <v>15</v>
          </cell>
          <cell r="BF747">
            <v>0</v>
          </cell>
          <cell r="BG747"/>
          <cell r="BH747"/>
          <cell r="BI747"/>
        </row>
        <row r="748">
          <cell r="E748" t="str">
            <v>X25030844322</v>
          </cell>
          <cell r="F748" t="str">
            <v>JOAN ANTONIO QUIMPO</v>
          </cell>
          <cell r="G748" t="str">
            <v>BLOCK 19, ENLISTED PERSONNEL VIL 2, TAGUIG CITY</v>
          </cell>
          <cell r="H748" t="str">
            <v>TAGUIG CITY</v>
          </cell>
          <cell r="I748" t="str">
            <v>PARAÑAQUE</v>
          </cell>
          <cell r="J748"/>
          <cell r="K748"/>
          <cell r="L748" t="str">
            <v>ECOM</v>
          </cell>
          <cell r="M748" t="str">
            <v>SCHED</v>
          </cell>
          <cell r="N748" t="str">
            <v>Ronilo Gange Jr.</v>
          </cell>
          <cell r="O748">
            <v>260.14999999999998</v>
          </cell>
          <cell r="P748">
            <v>1124.83</v>
          </cell>
          <cell r="Q748">
            <v>24</v>
          </cell>
          <cell r="R748" t="str">
            <v>NEW</v>
          </cell>
          <cell r="S748"/>
          <cell r="T748"/>
          <cell r="U748"/>
          <cell r="V748" t="e">
            <v>#DIV/0!</v>
          </cell>
          <cell r="W748">
            <v>45833</v>
          </cell>
          <cell r="X748">
            <v>45840.553472222222</v>
          </cell>
          <cell r="Y748">
            <v>45841</v>
          </cell>
          <cell r="Z748"/>
          <cell r="AA748"/>
          <cell r="AB748"/>
          <cell r="AC748">
            <v>-45833</v>
          </cell>
          <cell r="AD748">
            <v>-45840.553472222222</v>
          </cell>
          <cell r="AE748">
            <v>0</v>
          </cell>
          <cell r="AF748">
            <v>45859.475982532749</v>
          </cell>
          <cell r="AG748">
            <v>45870.336244541482</v>
          </cell>
          <cell r="AH748">
            <v>45883</v>
          </cell>
          <cell r="AI748">
            <v>-1166.1952222222221</v>
          </cell>
          <cell r="AJ748">
            <v>0</v>
          </cell>
          <cell r="AK748">
            <v>50</v>
          </cell>
          <cell r="AL748">
            <v>36</v>
          </cell>
          <cell r="AM748">
            <v>29.475982532751093</v>
          </cell>
          <cell r="AN748">
            <v>37.336244541484717</v>
          </cell>
          <cell r="AO748">
            <v>26.475982532751093</v>
          </cell>
          <cell r="AP748">
            <v>60</v>
          </cell>
          <cell r="AQ748">
            <v>57</v>
          </cell>
          <cell r="AR748">
            <v>52</v>
          </cell>
          <cell r="AS748">
            <v>60</v>
          </cell>
          <cell r="AT748">
            <v>45884</v>
          </cell>
          <cell r="AU748"/>
          <cell r="AV748"/>
          <cell r="AW748"/>
          <cell r="AX748"/>
          <cell r="AY748"/>
          <cell r="AZ748"/>
          <cell r="BA748"/>
          <cell r="BB748"/>
          <cell r="BC748"/>
          <cell r="BD748"/>
          <cell r="BE748">
            <v>15</v>
          </cell>
          <cell r="BF748">
            <v>0</v>
          </cell>
          <cell r="BG748"/>
          <cell r="BH748"/>
          <cell r="BI748"/>
        </row>
        <row r="749">
          <cell r="E749" t="str">
            <v>X25041111916</v>
          </cell>
          <cell r="F749" t="str">
            <v>JOAN ANTONIO QUIMPO</v>
          </cell>
          <cell r="G749" t="str">
            <v>BLOCK 19, ENLISTED PERSONNEL VIL 2, TAGUIG CITY</v>
          </cell>
          <cell r="H749" t="str">
            <v>TAGUIG CITY</v>
          </cell>
          <cell r="I749" t="str">
            <v>PARAÑAQUE</v>
          </cell>
          <cell r="J749"/>
          <cell r="K749"/>
          <cell r="L749" t="str">
            <v>ECOM</v>
          </cell>
          <cell r="M749" t="str">
            <v>SCHED</v>
          </cell>
          <cell r="N749" t="str">
            <v>Ronilo Gange Jr.</v>
          </cell>
          <cell r="O749">
            <v>172.15</v>
          </cell>
          <cell r="P749">
            <v>818.06</v>
          </cell>
          <cell r="Q749">
            <v>24</v>
          </cell>
          <cell r="R749" t="str">
            <v>NEW</v>
          </cell>
          <cell r="S749"/>
          <cell r="T749"/>
          <cell r="U749"/>
          <cell r="V749" t="e">
            <v>#DIV/0!</v>
          </cell>
          <cell r="W749">
            <v>45833</v>
          </cell>
          <cell r="X749">
            <v>45840.552777777775</v>
          </cell>
          <cell r="Y749">
            <v>45841</v>
          </cell>
          <cell r="Z749"/>
          <cell r="AA749"/>
          <cell r="AB749"/>
          <cell r="AC749">
            <v>-45833</v>
          </cell>
          <cell r="AD749">
            <v>-45840.552777777775</v>
          </cell>
          <cell r="AE749">
            <v>0</v>
          </cell>
          <cell r="AF749">
            <v>45857.83505154639</v>
          </cell>
          <cell r="AG749">
            <v>45868.257731958765</v>
          </cell>
          <cell r="AH749">
            <v>45883</v>
          </cell>
          <cell r="AI749">
            <v>-1234.9447222222223</v>
          </cell>
          <cell r="AJ749">
            <v>0</v>
          </cell>
          <cell r="AK749">
            <v>40</v>
          </cell>
          <cell r="AL749">
            <v>36</v>
          </cell>
          <cell r="AM749">
            <v>27.835051546391753</v>
          </cell>
          <cell r="AN749">
            <v>35.257731958762882</v>
          </cell>
          <cell r="AO749">
            <v>24.835051546391753</v>
          </cell>
          <cell r="AP749">
            <v>60</v>
          </cell>
          <cell r="AQ749">
            <v>57</v>
          </cell>
          <cell r="AR749">
            <v>52</v>
          </cell>
          <cell r="AS749">
            <v>60</v>
          </cell>
          <cell r="AT749">
            <v>45884</v>
          </cell>
          <cell r="AU749"/>
          <cell r="AV749"/>
          <cell r="AW749"/>
          <cell r="AX749"/>
          <cell r="AY749"/>
          <cell r="AZ749"/>
          <cell r="BA749"/>
          <cell r="BB749"/>
          <cell r="BC749"/>
          <cell r="BD749"/>
          <cell r="BE749">
            <v>15</v>
          </cell>
          <cell r="BF749">
            <v>0</v>
          </cell>
          <cell r="BG749"/>
          <cell r="BH749"/>
          <cell r="BI749"/>
        </row>
        <row r="750">
          <cell r="E750" t="str">
            <v>X25041425641</v>
          </cell>
          <cell r="F750" t="str">
            <v>HARD DISCOUNT PHILIPPINES, INC.</v>
          </cell>
          <cell r="G750" t="str">
            <v>M.L. QUEZON, PUROK 4, TAGUIG CITY</v>
          </cell>
          <cell r="H750" t="str">
            <v>TAGUIG CITY</v>
          </cell>
          <cell r="I750" t="str">
            <v>PARAÑAQUE</v>
          </cell>
          <cell r="J750"/>
          <cell r="K750"/>
          <cell r="L750" t="str">
            <v>VJC</v>
          </cell>
          <cell r="M750" t="str">
            <v>FCOMP</v>
          </cell>
          <cell r="N750" t="str">
            <v>Jenneth Madrid</v>
          </cell>
          <cell r="O750">
            <v>3.4</v>
          </cell>
          <cell r="P750">
            <v>3.4</v>
          </cell>
          <cell r="Q750">
            <v>19</v>
          </cell>
          <cell r="R750" t="str">
            <v>NEW</v>
          </cell>
          <cell r="S750">
            <v>20541.45</v>
          </cell>
          <cell r="T750"/>
          <cell r="U750"/>
          <cell r="V750" t="e">
            <v>#DIV/0!</v>
          </cell>
          <cell r="W750">
            <v>45832</v>
          </cell>
          <cell r="X750">
            <v>45838.340277777781</v>
          </cell>
          <cell r="Y750">
            <v>45839</v>
          </cell>
          <cell r="Z750">
            <v>45847</v>
          </cell>
          <cell r="AA750">
            <v>45847</v>
          </cell>
          <cell r="AB750"/>
          <cell r="AC750">
            <v>15</v>
          </cell>
          <cell r="AD750">
            <v>8.6597222222189885</v>
          </cell>
          <cell r="AE750">
            <v>-45847</v>
          </cell>
          <cell r="AF750">
            <v>45850.774193548386</v>
          </cell>
          <cell r="AG750">
            <v>45859.580645161288</v>
          </cell>
          <cell r="AH750">
            <v>45882</v>
          </cell>
          <cell r="AI750">
            <v>0.51666666666666661</v>
          </cell>
          <cell r="AJ750">
            <v>-764.11666666666667</v>
          </cell>
          <cell r="AK750">
            <v>20</v>
          </cell>
          <cell r="AL750">
            <v>36</v>
          </cell>
          <cell r="AM750">
            <v>21.774193548387096</v>
          </cell>
          <cell r="AN750">
            <v>27.58064516129032</v>
          </cell>
          <cell r="AO750">
            <v>18.774193548387096</v>
          </cell>
          <cell r="AP750">
            <v>60</v>
          </cell>
          <cell r="AQ750">
            <v>57</v>
          </cell>
          <cell r="AR750">
            <v>52</v>
          </cell>
          <cell r="AS750">
            <v>45907</v>
          </cell>
          <cell r="AT750">
            <v>37</v>
          </cell>
          <cell r="AU750"/>
          <cell r="AV750"/>
          <cell r="AW750"/>
          <cell r="AX750"/>
          <cell r="AY750"/>
          <cell r="AZ750"/>
          <cell r="BA750"/>
          <cell r="BB750"/>
          <cell r="BC750" t="str">
            <v>FOR AUDIT</v>
          </cell>
          <cell r="BD750"/>
          <cell r="BE750">
            <v>45862</v>
          </cell>
          <cell r="BF750">
            <v>14</v>
          </cell>
          <cell r="BG750">
            <v>45847</v>
          </cell>
          <cell r="BH750">
            <v>45876</v>
          </cell>
          <cell r="BI750"/>
        </row>
        <row r="751">
          <cell r="E751" t="str">
            <v>X25051535599</v>
          </cell>
          <cell r="F751" t="str">
            <v>JOENY WILSON BELER</v>
          </cell>
          <cell r="G751" t="str">
            <v>A. REYES, PUROK 3, TAGUIG CITY</v>
          </cell>
          <cell r="H751" t="str">
            <v>TAGUIG CITY</v>
          </cell>
          <cell r="I751" t="str">
            <v>PARAÑAQUE</v>
          </cell>
          <cell r="J751"/>
          <cell r="K751"/>
          <cell r="L751" t="str">
            <v>VJC</v>
          </cell>
          <cell r="M751" t="str">
            <v>FCOMP</v>
          </cell>
          <cell r="N751" t="str">
            <v>Jenneth Madrid</v>
          </cell>
          <cell r="O751">
            <v>18.91</v>
          </cell>
          <cell r="P751">
            <v>18.91</v>
          </cell>
          <cell r="Q751">
            <v>12</v>
          </cell>
          <cell r="R751" t="str">
            <v>NEW</v>
          </cell>
          <cell r="S751"/>
          <cell r="T751"/>
          <cell r="U751"/>
          <cell r="V751" t="e">
            <v>#DIV/0!</v>
          </cell>
          <cell r="W751">
            <v>45833</v>
          </cell>
          <cell r="X751">
            <v>45840.550694444442</v>
          </cell>
          <cell r="Y751">
            <v>45842</v>
          </cell>
          <cell r="Z751"/>
          <cell r="AA751">
            <v>45853</v>
          </cell>
          <cell r="AB751"/>
          <cell r="AC751">
            <v>20</v>
          </cell>
          <cell r="AD751">
            <v>12.449305555557657</v>
          </cell>
          <cell r="AE751">
            <v>-45853</v>
          </cell>
          <cell r="AF751">
            <v>45851.774193548386</v>
          </cell>
          <cell r="AG751">
            <v>45860.580645161288</v>
          </cell>
          <cell r="AH751">
            <v>45883</v>
          </cell>
          <cell r="AI751">
            <v>0.68888888888888888</v>
          </cell>
          <cell r="AJ751">
            <v>-764.2166666666667</v>
          </cell>
          <cell r="AK751">
            <v>20</v>
          </cell>
          <cell r="AL751">
            <v>36</v>
          </cell>
          <cell r="AM751">
            <v>21.774193548387096</v>
          </cell>
          <cell r="AN751">
            <v>27.58064516129032</v>
          </cell>
          <cell r="AO751">
            <v>18.774193548387096</v>
          </cell>
          <cell r="AP751">
            <v>60</v>
          </cell>
          <cell r="AQ751">
            <v>57</v>
          </cell>
          <cell r="AR751">
            <v>52</v>
          </cell>
          <cell r="AS751">
            <v>45913</v>
          </cell>
          <cell r="AT751">
            <v>31</v>
          </cell>
          <cell r="AU751"/>
          <cell r="AV751"/>
          <cell r="AW751"/>
          <cell r="AX751"/>
          <cell r="AY751"/>
          <cell r="AZ751"/>
          <cell r="BA751"/>
          <cell r="BB751"/>
          <cell r="BC751" t="str">
            <v>NO COC</v>
          </cell>
          <cell r="BD751"/>
          <cell r="BE751">
            <v>45868</v>
          </cell>
          <cell r="BF751" t="e">
            <v>#VALUE!</v>
          </cell>
          <cell r="BG751"/>
          <cell r="BH751"/>
          <cell r="BI751"/>
        </row>
        <row r="752">
          <cell r="E752" t="str">
            <v>X25051838399</v>
          </cell>
          <cell r="F752" t="str">
            <v>JONATHAN PAJIMULA FABIAN</v>
          </cell>
          <cell r="G752" t="str">
            <v>MAGUINDANAO EXT, PUROK 2, TAGUIG CITY</v>
          </cell>
          <cell r="H752" t="str">
            <v>TAGUIG CITY</v>
          </cell>
          <cell r="I752" t="str">
            <v>PARAÑAQUE</v>
          </cell>
          <cell r="J752"/>
          <cell r="K752"/>
          <cell r="L752" t="str">
            <v>VJC</v>
          </cell>
          <cell r="M752" t="str">
            <v>FCOMP</v>
          </cell>
          <cell r="N752" t="str">
            <v>Jenneth Madrid</v>
          </cell>
          <cell r="O752">
            <v>12.23</v>
          </cell>
          <cell r="P752">
            <v>12.23</v>
          </cell>
          <cell r="Q752">
            <v>7.5</v>
          </cell>
          <cell r="R752" t="str">
            <v>NEW</v>
          </cell>
          <cell r="S752">
            <v>148408.34</v>
          </cell>
          <cell r="T752"/>
          <cell r="U752"/>
          <cell r="V752" t="e">
            <v>#DIV/0!</v>
          </cell>
          <cell r="W752">
            <v>45834</v>
          </cell>
          <cell r="X752">
            <v>45841.625694444447</v>
          </cell>
          <cell r="Y752">
            <v>45846</v>
          </cell>
          <cell r="Z752"/>
          <cell r="AA752">
            <v>45862</v>
          </cell>
          <cell r="AB752"/>
          <cell r="AC752">
            <v>28</v>
          </cell>
          <cell r="AD752">
            <v>20.374305555553292</v>
          </cell>
          <cell r="AE752">
            <v>-45862</v>
          </cell>
          <cell r="AF752">
            <v>45852.774193548386</v>
          </cell>
          <cell r="AG752">
            <v>45861.580645161288</v>
          </cell>
          <cell r="AH752">
            <v>45884</v>
          </cell>
          <cell r="AI752">
            <v>0.96444444444444444</v>
          </cell>
          <cell r="AJ752">
            <v>-764.36666666666667</v>
          </cell>
          <cell r="AK752">
            <v>20</v>
          </cell>
          <cell r="AL752">
            <v>36</v>
          </cell>
          <cell r="AM752">
            <v>21.774193548387096</v>
          </cell>
          <cell r="AN752">
            <v>27.58064516129032</v>
          </cell>
          <cell r="AO752">
            <v>18.774193548387096</v>
          </cell>
          <cell r="AP752">
            <v>60</v>
          </cell>
          <cell r="AQ752">
            <v>57</v>
          </cell>
          <cell r="AR752">
            <v>52</v>
          </cell>
          <cell r="AS752">
            <v>45922</v>
          </cell>
          <cell r="AT752">
            <v>22</v>
          </cell>
          <cell r="AU752"/>
          <cell r="AV752"/>
          <cell r="AW752"/>
          <cell r="AX752"/>
          <cell r="AY752"/>
          <cell r="AZ752"/>
          <cell r="BA752"/>
          <cell r="BB752"/>
          <cell r="BC752" t="str">
            <v>NO COC</v>
          </cell>
          <cell r="BD752"/>
          <cell r="BE752">
            <v>45877</v>
          </cell>
          <cell r="BF752" t="e">
            <v>#VALUE!</v>
          </cell>
          <cell r="BG752"/>
          <cell r="BH752"/>
          <cell r="BI752"/>
        </row>
        <row r="753">
          <cell r="E753" t="str">
            <v>X25062131222</v>
          </cell>
          <cell r="F753" t="str">
            <v>AMBICA INTERNATIONAL CORPORATION</v>
          </cell>
          <cell r="G753" t="str">
            <v>MERVILLE ACCESS, KALAYAAN VILL/BALAGBAG, PASAY CITY</v>
          </cell>
          <cell r="H753" t="str">
            <v>PASAY CITY</v>
          </cell>
          <cell r="I753" t="str">
            <v>PARAÑAQUE</v>
          </cell>
          <cell r="J753"/>
          <cell r="K753"/>
          <cell r="L753" t="str">
            <v>VJC</v>
          </cell>
          <cell r="M753" t="str">
            <v>FCOMP</v>
          </cell>
          <cell r="N753" t="str">
            <v>Jenneth Madrid</v>
          </cell>
          <cell r="O753">
            <v>111.02</v>
          </cell>
          <cell r="P753">
            <v>114.68</v>
          </cell>
          <cell r="Q753">
            <v>0</v>
          </cell>
          <cell r="R753" t="str">
            <v>MODIFICATION</v>
          </cell>
          <cell r="S753"/>
          <cell r="T753"/>
          <cell r="U753"/>
          <cell r="V753" t="e">
            <v>#DIV/0!</v>
          </cell>
          <cell r="W753">
            <v>45834</v>
          </cell>
          <cell r="X753">
            <v>45839.286805555559</v>
          </cell>
          <cell r="Y753">
            <v>45839</v>
          </cell>
          <cell r="Z753"/>
          <cell r="AA753">
            <v>45845</v>
          </cell>
          <cell r="AB753"/>
          <cell r="AC753">
            <v>11</v>
          </cell>
          <cell r="AD753">
            <v>5.7131944444408873</v>
          </cell>
          <cell r="AE753">
            <v>-45845</v>
          </cell>
          <cell r="AF753">
            <v>45855.206896551725</v>
          </cell>
          <cell r="AG753">
            <v>45864.662068965517</v>
          </cell>
          <cell r="AH753">
            <v>45884</v>
          </cell>
          <cell r="AI753">
            <v>0.34081196581196582</v>
          </cell>
          <cell r="AJ753">
            <v>-764.08333333333337</v>
          </cell>
          <cell r="AK753">
            <v>26</v>
          </cell>
          <cell r="AL753">
            <v>36</v>
          </cell>
          <cell r="AM753">
            <v>24.206896551724139</v>
          </cell>
          <cell r="AN753">
            <v>30.662068965517239</v>
          </cell>
          <cell r="AO753">
            <v>21.206896551724139</v>
          </cell>
          <cell r="AP753">
            <v>60</v>
          </cell>
          <cell r="AQ753">
            <v>57</v>
          </cell>
          <cell r="AR753">
            <v>52</v>
          </cell>
          <cell r="AS753">
            <v>45905</v>
          </cell>
          <cell r="AT753">
            <v>39</v>
          </cell>
          <cell r="AU753"/>
          <cell r="AV753"/>
          <cell r="AW753"/>
          <cell r="AX753"/>
          <cell r="AY753"/>
          <cell r="AZ753"/>
          <cell r="BA753"/>
          <cell r="BB753"/>
          <cell r="BC753" t="str">
            <v>NO COC</v>
          </cell>
          <cell r="BD753"/>
          <cell r="BE753">
            <v>45860</v>
          </cell>
          <cell r="BF753" t="e">
            <v>#VALUE!</v>
          </cell>
          <cell r="BG753"/>
          <cell r="BH753"/>
          <cell r="BI753"/>
        </row>
        <row r="754">
          <cell r="E754" t="str">
            <v>X25041426801</v>
          </cell>
          <cell r="F754" t="str">
            <v>HARD DISCOUNT PHILIPPINES, INC.</v>
          </cell>
          <cell r="G754" t="str">
            <v>LUZON, ZONE 5, TAGUIG CITY</v>
          </cell>
          <cell r="H754" t="str">
            <v>TAGUIG CITY</v>
          </cell>
          <cell r="I754" t="str">
            <v>PARAÑAQUE</v>
          </cell>
          <cell r="J754"/>
          <cell r="K754"/>
          <cell r="L754" t="str">
            <v>POWERHOUSE</v>
          </cell>
          <cell r="M754" t="str">
            <v>SCHED</v>
          </cell>
          <cell r="N754" t="str">
            <v>Isan Carlo Lazaro</v>
          </cell>
          <cell r="O754">
            <v>12.13</v>
          </cell>
          <cell r="P754">
            <v>12.13</v>
          </cell>
          <cell r="Q754">
            <v>19</v>
          </cell>
          <cell r="R754" t="str">
            <v>NEW</v>
          </cell>
          <cell r="S754"/>
          <cell r="T754"/>
          <cell r="U754"/>
          <cell r="V754" t="e">
            <v>#DIV/0!</v>
          </cell>
          <cell r="W754">
            <v>45832</v>
          </cell>
          <cell r="X754">
            <v>45838.631944444445</v>
          </cell>
          <cell r="Y754">
            <v>45839</v>
          </cell>
          <cell r="Z754"/>
          <cell r="AA754"/>
          <cell r="AB754"/>
          <cell r="AC754">
            <v>-45832</v>
          </cell>
          <cell r="AD754">
            <v>-45838.631944444445</v>
          </cell>
          <cell r="AE754">
            <v>0</v>
          </cell>
          <cell r="AF754">
            <v>45850.774193548386</v>
          </cell>
          <cell r="AG754">
            <v>45859.580645161288</v>
          </cell>
          <cell r="AH754">
            <v>45882</v>
          </cell>
          <cell r="AI754">
            <v>-1578.6577777777775</v>
          </cell>
          <cell r="AJ754">
            <v>0</v>
          </cell>
          <cell r="AK754">
            <v>20</v>
          </cell>
          <cell r="AL754">
            <v>36</v>
          </cell>
          <cell r="AM754">
            <v>21.774193548387096</v>
          </cell>
          <cell r="AN754">
            <v>27.58064516129032</v>
          </cell>
          <cell r="AO754">
            <v>18.774193548387096</v>
          </cell>
          <cell r="AP754">
            <v>60</v>
          </cell>
          <cell r="AQ754">
            <v>57</v>
          </cell>
          <cell r="AR754">
            <v>52</v>
          </cell>
          <cell r="AS754">
            <v>60</v>
          </cell>
          <cell r="AT754">
            <v>45884</v>
          </cell>
          <cell r="AU754"/>
          <cell r="AV754"/>
          <cell r="AW754"/>
          <cell r="AX754"/>
          <cell r="AY754"/>
          <cell r="AZ754"/>
          <cell r="BA754"/>
          <cell r="BB754"/>
          <cell r="BC754"/>
          <cell r="BD754"/>
          <cell r="BE754">
            <v>15</v>
          </cell>
          <cell r="BF754">
            <v>0</v>
          </cell>
          <cell r="BG754"/>
          <cell r="BH754"/>
          <cell r="BI754"/>
        </row>
        <row r="755">
          <cell r="E755" t="str">
            <v>X25062155208</v>
          </cell>
          <cell r="F755" t="str">
            <v>HITE INC.</v>
          </cell>
          <cell r="G755" t="str">
            <v>2ND, TAGUIG BAGUMBAYAN INDL ASS INC, TAGUIG CITY</v>
          </cell>
          <cell r="H755" t="str">
            <v>TAGUIG CITY</v>
          </cell>
          <cell r="I755" t="str">
            <v>PARAÑAQUE</v>
          </cell>
          <cell r="J755"/>
          <cell r="K755"/>
          <cell r="L755" t="str">
            <v>POWERHOUSE</v>
          </cell>
          <cell r="M755" t="str">
            <v>SCHED</v>
          </cell>
          <cell r="N755" t="str">
            <v>Isan Carlo Lazaro</v>
          </cell>
          <cell r="O755">
            <v>60.22</v>
          </cell>
          <cell r="P755">
            <v>60.22</v>
          </cell>
          <cell r="Q755">
            <v>0</v>
          </cell>
          <cell r="R755" t="str">
            <v>TERMINATION</v>
          </cell>
          <cell r="S755">
            <v>67441.89</v>
          </cell>
          <cell r="T755"/>
          <cell r="U755"/>
          <cell r="V755" t="e">
            <v>#DIV/0!</v>
          </cell>
          <cell r="W755">
            <v>45834</v>
          </cell>
          <cell r="X755">
            <v>45841.627083333333</v>
          </cell>
          <cell r="Y755">
            <v>45846</v>
          </cell>
          <cell r="Z755"/>
          <cell r="AA755"/>
          <cell r="AB755"/>
          <cell r="AC755">
            <v>-45834</v>
          </cell>
          <cell r="AD755">
            <v>-45841.627083333333</v>
          </cell>
          <cell r="AE755">
            <v>0</v>
          </cell>
          <cell r="AF755">
            <v>45854.085501858739</v>
          </cell>
          <cell r="AG755">
            <v>45863.241635687729</v>
          </cell>
          <cell r="AH755">
            <v>45884</v>
          </cell>
          <cell r="AI755">
            <v>-1489.0514492753623</v>
          </cell>
          <cell r="AJ755">
            <v>0</v>
          </cell>
          <cell r="AK755">
            <v>23</v>
          </cell>
          <cell r="AL755">
            <v>36</v>
          </cell>
          <cell r="AM755">
            <v>23.085501858736059</v>
          </cell>
          <cell r="AN755">
            <v>29.241635687732341</v>
          </cell>
          <cell r="AO755">
            <v>20.085501858736059</v>
          </cell>
          <cell r="AP755">
            <v>60</v>
          </cell>
          <cell r="AQ755">
            <v>57</v>
          </cell>
          <cell r="AR755">
            <v>52</v>
          </cell>
          <cell r="AS755">
            <v>60</v>
          </cell>
          <cell r="AT755">
            <v>45884</v>
          </cell>
          <cell r="AU755"/>
          <cell r="AV755"/>
          <cell r="AW755"/>
          <cell r="AX755"/>
          <cell r="AY755"/>
          <cell r="AZ755"/>
          <cell r="BA755"/>
          <cell r="BB755"/>
          <cell r="BC755"/>
          <cell r="BD755"/>
          <cell r="BE755">
            <v>15</v>
          </cell>
          <cell r="BF755">
            <v>0</v>
          </cell>
          <cell r="BG755"/>
          <cell r="BH755"/>
          <cell r="BI755"/>
        </row>
        <row r="756">
          <cell r="E756" t="str">
            <v>X25041309256</v>
          </cell>
          <cell r="F756" t="str">
            <v>DINAH TAMONDONG YAMOMO</v>
          </cell>
          <cell r="G756" t="str">
            <v>PRES. OSMEÑA, ZONE 6, TAGUIG CITY</v>
          </cell>
          <cell r="H756" t="str">
            <v>TAGUIG CITY</v>
          </cell>
          <cell r="I756" t="str">
            <v>PARAÑAQUE</v>
          </cell>
          <cell r="J756"/>
          <cell r="K756"/>
          <cell r="L756" t="str">
            <v>POWERHOUSE</v>
          </cell>
          <cell r="M756" t="str">
            <v>SCHED</v>
          </cell>
          <cell r="N756" t="str">
            <v>Isan Carlo Lazaro</v>
          </cell>
          <cell r="O756">
            <v>89.73</v>
          </cell>
          <cell r="P756">
            <v>168.01</v>
          </cell>
          <cell r="Q756">
            <v>23</v>
          </cell>
          <cell r="R756" t="str">
            <v>NEW</v>
          </cell>
          <cell r="S756">
            <v>372200.79</v>
          </cell>
          <cell r="T756"/>
          <cell r="U756"/>
          <cell r="V756" t="e">
            <v>#DIV/0!</v>
          </cell>
          <cell r="W756">
            <v>45834</v>
          </cell>
          <cell r="X756">
            <v>45841.629166666666</v>
          </cell>
          <cell r="Y756">
            <v>45846</v>
          </cell>
          <cell r="Z756"/>
          <cell r="AA756"/>
          <cell r="AB756"/>
          <cell r="AC756">
            <v>-45834</v>
          </cell>
          <cell r="AD756">
            <v>-45841.629166666666</v>
          </cell>
          <cell r="AE756">
            <v>0</v>
          </cell>
          <cell r="AF756">
            <v>45855.206896551725</v>
          </cell>
          <cell r="AG756">
            <v>45864.662068965517</v>
          </cell>
          <cell r="AH756">
            <v>45884</v>
          </cell>
          <cell r="AI756">
            <v>-1420.0705128205127</v>
          </cell>
          <cell r="AJ756">
            <v>0</v>
          </cell>
          <cell r="AK756">
            <v>26</v>
          </cell>
          <cell r="AL756">
            <v>36</v>
          </cell>
          <cell r="AM756">
            <v>24.206896551724139</v>
          </cell>
          <cell r="AN756">
            <v>30.662068965517239</v>
          </cell>
          <cell r="AO756">
            <v>21.206896551724139</v>
          </cell>
          <cell r="AP756">
            <v>60</v>
          </cell>
          <cell r="AQ756">
            <v>57</v>
          </cell>
          <cell r="AR756">
            <v>52</v>
          </cell>
          <cell r="AS756">
            <v>60</v>
          </cell>
          <cell r="AT756">
            <v>45884</v>
          </cell>
          <cell r="AU756"/>
          <cell r="AV756"/>
          <cell r="AW756"/>
          <cell r="AX756"/>
          <cell r="AY756"/>
          <cell r="AZ756"/>
          <cell r="BA756"/>
          <cell r="BB756"/>
          <cell r="BC756"/>
          <cell r="BD756"/>
          <cell r="BE756">
            <v>15</v>
          </cell>
          <cell r="BF756">
            <v>0</v>
          </cell>
          <cell r="BG756"/>
          <cell r="BH756"/>
          <cell r="BI756"/>
        </row>
        <row r="757">
          <cell r="E757" t="str">
            <v>X24114371468</v>
          </cell>
          <cell r="F757" t="str">
            <v>DITO TELECOMMUNITY CORPORATION</v>
          </cell>
          <cell r="G757" t="str">
            <v>MANILA DOCTOR VILL, ALMANZA I, LAS PINAS CITY</v>
          </cell>
          <cell r="H757" t="str">
            <v>LAS PIÑAS CITY</v>
          </cell>
          <cell r="I757" t="str">
            <v>PARAÑAQUE</v>
          </cell>
          <cell r="J757"/>
          <cell r="K757"/>
          <cell r="L757" t="str">
            <v>MAINTENANCE</v>
          </cell>
          <cell r="M757" t="str">
            <v>FCOMP</v>
          </cell>
          <cell r="N757" t="str">
            <v>Junilo Michael Flores</v>
          </cell>
          <cell r="O757">
            <v>27.7</v>
          </cell>
          <cell r="P757">
            <v>27.7</v>
          </cell>
          <cell r="Q757">
            <v>31</v>
          </cell>
          <cell r="R757" t="str">
            <v>NEW</v>
          </cell>
          <cell r="S757">
            <v>254114.66</v>
          </cell>
          <cell r="T757"/>
          <cell r="U757"/>
          <cell r="V757" t="e">
            <v>#DIV/0!</v>
          </cell>
          <cell r="W757">
            <v>45833</v>
          </cell>
          <cell r="X757">
            <v>45838.531944444447</v>
          </cell>
          <cell r="Y757" t="str">
            <v>N/A</v>
          </cell>
          <cell r="Z757"/>
          <cell r="AA757">
            <v>45855.535416666666</v>
          </cell>
          <cell r="AB757"/>
          <cell r="AC757">
            <v>22.535416666665697</v>
          </cell>
          <cell r="AD757">
            <v>17.003472222218988</v>
          </cell>
          <cell r="AE757">
            <v>-45855.535416666666</v>
          </cell>
          <cell r="AF757">
            <v>45851.774193548386</v>
          </cell>
          <cell r="AG757">
            <v>45860.580645161288</v>
          </cell>
          <cell r="AH757">
            <v>45883</v>
          </cell>
          <cell r="AI757">
            <v>0.7762199074073739</v>
          </cell>
          <cell r="AJ757">
            <v>-764.25892361111107</v>
          </cell>
          <cell r="AK757">
            <v>20</v>
          </cell>
          <cell r="AL757">
            <v>36</v>
          </cell>
          <cell r="AM757">
            <v>21.774193548387096</v>
          </cell>
          <cell r="AN757">
            <v>27.58064516129032</v>
          </cell>
          <cell r="AO757">
            <v>18.774193548387096</v>
          </cell>
          <cell r="AP757">
            <v>60</v>
          </cell>
          <cell r="AQ757">
            <v>57</v>
          </cell>
          <cell r="AR757">
            <v>52</v>
          </cell>
          <cell r="AS757">
            <v>45915.535416666666</v>
          </cell>
          <cell r="AT757">
            <v>28.464583333334303</v>
          </cell>
          <cell r="AU757"/>
          <cell r="AV757"/>
          <cell r="AW757"/>
          <cell r="AX757"/>
          <cell r="AY757"/>
          <cell r="AZ757"/>
          <cell r="BA757"/>
          <cell r="BB757"/>
          <cell r="BC757" t="str">
            <v>NO COC</v>
          </cell>
          <cell r="BD757"/>
          <cell r="BE757">
            <v>45870.535416666666</v>
          </cell>
          <cell r="BF757" t="e">
            <v>#VALUE!</v>
          </cell>
          <cell r="BG757"/>
          <cell r="BH757"/>
          <cell r="BI757"/>
        </row>
        <row r="758">
          <cell r="E758" t="str">
            <v>X25030876602</v>
          </cell>
          <cell r="F758" t="str">
            <v>HARD DISCOUNT PHILIPPINES, INC.</v>
          </cell>
          <cell r="G758" t="str">
            <v>SPINE ROAD, BELLAZONA NAVARRE, BACOOR</v>
          </cell>
          <cell r="H758" t="str">
            <v>BACOOR CITY</v>
          </cell>
          <cell r="I758" t="str">
            <v>DASMA</v>
          </cell>
          <cell r="J758"/>
          <cell r="K758"/>
          <cell r="L758" t="str">
            <v>C2</v>
          </cell>
          <cell r="M758" t="str">
            <v>TECO</v>
          </cell>
          <cell r="N758" t="str">
            <v>Ian Patrick Perez</v>
          </cell>
          <cell r="O758">
            <v>11.67</v>
          </cell>
          <cell r="P758">
            <v>11.67</v>
          </cell>
          <cell r="Q758">
            <v>20</v>
          </cell>
          <cell r="R758" t="str">
            <v>NEW</v>
          </cell>
          <cell r="S758">
            <v>140189.34</v>
          </cell>
          <cell r="T758"/>
          <cell r="U758"/>
          <cell r="V758" t="e">
            <v>#DIV/0!</v>
          </cell>
          <cell r="W758">
            <v>45832</v>
          </cell>
          <cell r="X758">
            <v>45838.324999999997</v>
          </cell>
          <cell r="Y758" t="str">
            <v>N/A</v>
          </cell>
          <cell r="Z758"/>
          <cell r="AA758">
            <v>45840.354166666664</v>
          </cell>
          <cell r="AB758">
            <v>45861.532638888886</v>
          </cell>
          <cell r="AC758">
            <v>8.3541666666642413</v>
          </cell>
          <cell r="AD758">
            <v>2.0291666666671517</v>
          </cell>
          <cell r="AE758">
            <v>21.178472222221899</v>
          </cell>
          <cell r="AF758">
            <v>45850.774193548386</v>
          </cell>
          <cell r="AG758">
            <v>45859.580645161288</v>
          </cell>
          <cell r="AH758">
            <v>45882</v>
          </cell>
          <cell r="AI758">
            <v>0.28775462962954607</v>
          </cell>
          <cell r="AJ758">
            <v>0.35297453703703163</v>
          </cell>
          <cell r="AK758">
            <v>20</v>
          </cell>
          <cell r="AL758">
            <v>36</v>
          </cell>
          <cell r="AM758">
            <v>21.774193548387096</v>
          </cell>
          <cell r="AN758">
            <v>27.58064516129032</v>
          </cell>
          <cell r="AO758">
            <v>18.774193548387096</v>
          </cell>
          <cell r="AP758">
            <v>60</v>
          </cell>
          <cell r="AQ758">
            <v>57</v>
          </cell>
          <cell r="AR758">
            <v>52</v>
          </cell>
          <cell r="AS758">
            <v>45900.354166666664</v>
          </cell>
          <cell r="AT758">
            <v>43.645833333335759</v>
          </cell>
          <cell r="AU758"/>
          <cell r="AV758"/>
          <cell r="AW758"/>
          <cell r="AX758"/>
          <cell r="AY758"/>
          <cell r="AZ758"/>
          <cell r="BA758"/>
          <cell r="BB758"/>
          <cell r="BC758" t="str">
            <v>PAID</v>
          </cell>
          <cell r="BD758"/>
          <cell r="BE758">
            <v>45855.354166666664</v>
          </cell>
          <cell r="BF758" t="e">
            <v>#VALUE!</v>
          </cell>
          <cell r="BG758"/>
          <cell r="BH758"/>
          <cell r="BI758"/>
        </row>
        <row r="759">
          <cell r="E759" t="str">
            <v>X25051521562</v>
          </cell>
          <cell r="F759" t="str">
            <v>GOLDSERVE HOLDING COMPANY INC.</v>
          </cell>
          <cell r="G759" t="str">
            <v>MIA, TAMBO, PARANAQUE</v>
          </cell>
          <cell r="H759" t="str">
            <v>PARAÑAQUE CITY</v>
          </cell>
          <cell r="I759" t="str">
            <v>PARAÑAQUE</v>
          </cell>
          <cell r="J759"/>
          <cell r="K759"/>
          <cell r="L759" t="str">
            <v xml:space="preserve">AVECO/ UG </v>
          </cell>
          <cell r="M759" t="str">
            <v>SCHED</v>
          </cell>
          <cell r="N759" t="str">
            <v>Ronilo Gange Jr.</v>
          </cell>
          <cell r="O759">
            <v>13.27</v>
          </cell>
          <cell r="P759">
            <v>128.08000000000001</v>
          </cell>
          <cell r="Q759">
            <v>86</v>
          </cell>
          <cell r="R759" t="str">
            <v>NEW</v>
          </cell>
          <cell r="S759">
            <v>711679.97</v>
          </cell>
          <cell r="T759"/>
          <cell r="U759"/>
          <cell r="V759" t="e">
            <v>#DIV/0!</v>
          </cell>
          <cell r="W759">
            <v>45831.654166666667</v>
          </cell>
          <cell r="X759">
            <v>45841.631249999999</v>
          </cell>
          <cell r="Y759">
            <v>45846</v>
          </cell>
          <cell r="Z759"/>
          <cell r="AA759"/>
          <cell r="AB759"/>
          <cell r="AC759">
            <v>-45831.654166666667</v>
          </cell>
          <cell r="AD759">
            <v>-45841.631249999999</v>
          </cell>
          <cell r="AE759">
            <v>0</v>
          </cell>
          <cell r="AF759">
            <v>45851.9992370892</v>
          </cell>
          <cell r="AG759">
            <v>45861.224589201876</v>
          </cell>
          <cell r="AH759">
            <v>45881.654166666667</v>
          </cell>
          <cell r="AI759">
            <v>-1472.4196587481147</v>
          </cell>
          <cell r="AJ759">
            <v>0</v>
          </cell>
          <cell r="AK759">
            <v>26</v>
          </cell>
          <cell r="AL759">
            <v>34</v>
          </cell>
          <cell r="AM759">
            <v>23.345070422535212</v>
          </cell>
          <cell r="AN759">
            <v>29.570422535211268</v>
          </cell>
          <cell r="AO759">
            <v>20.345070422535212</v>
          </cell>
          <cell r="AP759">
            <v>60</v>
          </cell>
          <cell r="AQ759">
            <v>57</v>
          </cell>
          <cell r="AR759">
            <v>52</v>
          </cell>
          <cell r="AS759">
            <v>60</v>
          </cell>
          <cell r="AT759">
            <v>45884</v>
          </cell>
          <cell r="AU759"/>
          <cell r="AV759"/>
          <cell r="AW759"/>
          <cell r="AX759"/>
          <cell r="AY759"/>
          <cell r="AZ759"/>
          <cell r="BA759"/>
          <cell r="BB759"/>
          <cell r="BC759"/>
          <cell r="BD759"/>
          <cell r="BE759">
            <v>15</v>
          </cell>
          <cell r="BF759">
            <v>0</v>
          </cell>
          <cell r="BG759"/>
          <cell r="BH759"/>
          <cell r="BI759"/>
        </row>
        <row r="760">
          <cell r="E760" t="str">
            <v>X25030790337</v>
          </cell>
          <cell r="F760" t="str">
            <v>CITY GOVERNMENT OF BACOOR</v>
          </cell>
          <cell r="G760" t="str">
            <v>DUPLEX SUBD, DUPLEX SUBD, BACOOR</v>
          </cell>
          <cell r="H760" t="str">
            <v>BACOOR CITY</v>
          </cell>
          <cell r="I760" t="str">
            <v>DASMA</v>
          </cell>
          <cell r="J760"/>
          <cell r="K760"/>
          <cell r="L760" t="str">
            <v>AVECO</v>
          </cell>
          <cell r="M760" t="str">
            <v>SCHED</v>
          </cell>
          <cell r="N760" t="str">
            <v>Ronilo Gange Jr.</v>
          </cell>
          <cell r="O760">
            <v>335.49</v>
          </cell>
          <cell r="P760">
            <v>726.9</v>
          </cell>
          <cell r="Q760">
            <v>0</v>
          </cell>
          <cell r="R760" t="str">
            <v>NEW</v>
          </cell>
          <cell r="S760">
            <v>1134646.8600000001</v>
          </cell>
          <cell r="T760">
            <v>288258.72999999992</v>
          </cell>
          <cell r="U760"/>
          <cell r="V760">
            <v>0</v>
          </cell>
          <cell r="W760">
            <v>45835.691666666666</v>
          </cell>
          <cell r="X760">
            <v>45842.631944444445</v>
          </cell>
          <cell r="Y760">
            <v>45846</v>
          </cell>
          <cell r="Z760"/>
          <cell r="AA760"/>
          <cell r="AB760"/>
          <cell r="AC760">
            <v>-45835.691666666666</v>
          </cell>
          <cell r="AD760">
            <v>-45842.631944444445</v>
          </cell>
          <cell r="AE760">
            <v>0</v>
          </cell>
          <cell r="AF760">
            <v>45860.526718213056</v>
          </cell>
          <cell r="AG760">
            <v>45870.949398625431</v>
          </cell>
          <cell r="AH760">
            <v>45885.691666666666</v>
          </cell>
          <cell r="AI760">
            <v>-1235.0172476851851</v>
          </cell>
          <cell r="AJ760">
            <v>0</v>
          </cell>
          <cell r="AK760">
            <v>40</v>
          </cell>
          <cell r="AL760">
            <v>36</v>
          </cell>
          <cell r="AM760">
            <v>27.835051546391753</v>
          </cell>
          <cell r="AN760">
            <v>35.257731958762882</v>
          </cell>
          <cell r="AO760">
            <v>24.835051546391753</v>
          </cell>
          <cell r="AP760">
            <v>60</v>
          </cell>
          <cell r="AQ760">
            <v>57</v>
          </cell>
          <cell r="AR760">
            <v>52</v>
          </cell>
          <cell r="AS760">
            <v>60</v>
          </cell>
          <cell r="AT760">
            <v>45884</v>
          </cell>
          <cell r="AU760"/>
          <cell r="AV760"/>
          <cell r="AW760"/>
          <cell r="AX760"/>
          <cell r="AY760"/>
          <cell r="AZ760"/>
          <cell r="BA760"/>
          <cell r="BB760"/>
          <cell r="BC760"/>
          <cell r="BD760"/>
          <cell r="BE760">
            <v>15</v>
          </cell>
          <cell r="BF760">
            <v>0</v>
          </cell>
          <cell r="BG760"/>
          <cell r="BH760"/>
          <cell r="BI760"/>
        </row>
        <row r="761">
          <cell r="E761" t="str">
            <v>X25030866480</v>
          </cell>
          <cell r="F761" t="str">
            <v>CITY GOVERNMENT OF BACOOR</v>
          </cell>
          <cell r="G761" t="str">
            <v>DUPLEX SUBD, DUPLEX SUBD, BACOOR</v>
          </cell>
          <cell r="H761" t="str">
            <v>BACOOR CITY</v>
          </cell>
          <cell r="I761" t="str">
            <v>DASMA</v>
          </cell>
          <cell r="J761"/>
          <cell r="K761"/>
          <cell r="L761" t="str">
            <v>AVECO</v>
          </cell>
          <cell r="M761" t="str">
            <v>SCHED</v>
          </cell>
          <cell r="N761" t="str">
            <v>Ronilo Gange Jr.</v>
          </cell>
          <cell r="O761">
            <v>481.05</v>
          </cell>
          <cell r="P761">
            <v>949.34</v>
          </cell>
          <cell r="Q761">
            <v>153</v>
          </cell>
          <cell r="R761" t="str">
            <v>NEW</v>
          </cell>
          <cell r="S761">
            <v>1916746.11</v>
          </cell>
          <cell r="T761">
            <v>413354.05999999959</v>
          </cell>
          <cell r="U761"/>
          <cell r="V761">
            <v>0</v>
          </cell>
          <cell r="W761">
            <v>45835.695833333331</v>
          </cell>
          <cell r="X761">
            <v>45842.633333333331</v>
          </cell>
          <cell r="Y761">
            <v>45846</v>
          </cell>
          <cell r="Z761"/>
          <cell r="AA761"/>
          <cell r="AB761"/>
          <cell r="AC761">
            <v>-45835.695833333331</v>
          </cell>
          <cell r="AD761">
            <v>-45842.633333333331</v>
          </cell>
          <cell r="AE761">
            <v>0</v>
          </cell>
          <cell r="AF761">
            <v>45858.227748226949</v>
          </cell>
          <cell r="AG761">
            <v>45868.03625886525</v>
          </cell>
          <cell r="AH761">
            <v>45885.695833333331</v>
          </cell>
          <cell r="AI761">
            <v>-1346.4235651041665</v>
          </cell>
          <cell r="AJ761">
            <v>0</v>
          </cell>
          <cell r="AK761">
            <v>40</v>
          </cell>
          <cell r="AL761">
            <v>32</v>
          </cell>
          <cell r="AM761">
            <v>25.531914893617024</v>
          </cell>
          <cell r="AN761">
            <v>32.340425531914896</v>
          </cell>
          <cell r="AO761">
            <v>22.531914893617024</v>
          </cell>
          <cell r="AP761">
            <v>60</v>
          </cell>
          <cell r="AQ761">
            <v>57</v>
          </cell>
          <cell r="AR761">
            <v>52</v>
          </cell>
          <cell r="AS761">
            <v>60</v>
          </cell>
          <cell r="AT761">
            <v>45884</v>
          </cell>
          <cell r="AU761"/>
          <cell r="AV761"/>
          <cell r="AW761"/>
          <cell r="AX761"/>
          <cell r="AY761"/>
          <cell r="AZ761"/>
          <cell r="BA761"/>
          <cell r="BB761"/>
          <cell r="BC761"/>
          <cell r="BD761"/>
          <cell r="BE761">
            <v>15</v>
          </cell>
          <cell r="BF761">
            <v>0</v>
          </cell>
          <cell r="BG761"/>
          <cell r="BH761"/>
          <cell r="BI761"/>
        </row>
        <row r="762">
          <cell r="E762" t="str">
            <v>X25010281553</v>
          </cell>
          <cell r="F762" t="str">
            <v>MICHELLE LUZ HILAO TAN</v>
          </cell>
          <cell r="G762" t="str">
            <v>S. TOLENTINO, GATCHALIAN SUBD, LAS PINAS CITY</v>
          </cell>
          <cell r="H762" t="str">
            <v>LAS PIÑAS CITY</v>
          </cell>
          <cell r="I762" t="str">
            <v>PARAÑAQUE</v>
          </cell>
          <cell r="J762"/>
          <cell r="K762"/>
          <cell r="L762" t="str">
            <v>ECOM</v>
          </cell>
          <cell r="M762" t="str">
            <v>SCHED</v>
          </cell>
          <cell r="N762" t="str">
            <v>Ronilo Gange Jr.</v>
          </cell>
          <cell r="O762"/>
          <cell r="P762">
            <v>261.64</v>
          </cell>
          <cell r="Q762">
            <v>30.8</v>
          </cell>
          <cell r="R762" t="str">
            <v>MODIFICATION</v>
          </cell>
          <cell r="S762">
            <v>399691.08</v>
          </cell>
          <cell r="T762"/>
          <cell r="U762"/>
          <cell r="V762" t="e">
            <v>#DIV/0!</v>
          </cell>
          <cell r="W762">
            <v>45838.588194444441</v>
          </cell>
          <cell r="X762">
            <v>45846</v>
          </cell>
          <cell r="Y762">
            <v>45849</v>
          </cell>
          <cell r="Z762"/>
          <cell r="AA762"/>
          <cell r="AB762"/>
          <cell r="AC762">
            <v>-45838.588194444441</v>
          </cell>
          <cell r="AD762">
            <v>-45846</v>
          </cell>
          <cell r="AE762">
            <v>0</v>
          </cell>
          <cell r="AF762">
            <v>45860.456615497074</v>
          </cell>
          <cell r="AG762">
            <v>45870.088194444441</v>
          </cell>
          <cell r="AH762">
            <v>45888.588194444441</v>
          </cell>
          <cell r="AI762">
            <v>-1382.4336122134036</v>
          </cell>
          <cell r="AJ762">
            <v>0</v>
          </cell>
          <cell r="AK762">
            <v>28</v>
          </cell>
          <cell r="AL762">
            <v>36</v>
          </cell>
          <cell r="AM762">
            <v>24.868421052631579</v>
          </cell>
          <cell r="AN762">
            <v>31.499999999999996</v>
          </cell>
          <cell r="AO762">
            <v>21.868421052631579</v>
          </cell>
          <cell r="AP762">
            <v>60</v>
          </cell>
          <cell r="AQ762">
            <v>57</v>
          </cell>
          <cell r="AR762">
            <v>52</v>
          </cell>
          <cell r="AS762">
            <v>60</v>
          </cell>
          <cell r="AT762">
            <v>45884</v>
          </cell>
          <cell r="AU762"/>
          <cell r="AV762"/>
          <cell r="AW762"/>
          <cell r="AX762"/>
          <cell r="AY762"/>
          <cell r="AZ762"/>
          <cell r="BA762"/>
          <cell r="BB762"/>
          <cell r="BC762"/>
          <cell r="BD762"/>
          <cell r="BE762">
            <v>15</v>
          </cell>
          <cell r="BF762">
            <v>0</v>
          </cell>
          <cell r="BG762"/>
          <cell r="BH762"/>
          <cell r="BI762"/>
        </row>
        <row r="763">
          <cell r="E763" t="str">
            <v>R24094970</v>
          </cell>
          <cell r="F763" t="str">
            <v>ROXAS, CHITO M</v>
          </cell>
          <cell r="G763" t="str">
            <v>KALAPI, AYALA-ALABANG VILL, MUNTINLUPA</v>
          </cell>
          <cell r="H763" t="str">
            <v>MUNTINLUPA CITY</v>
          </cell>
          <cell r="I763" t="str">
            <v>PARAÑAQUE</v>
          </cell>
          <cell r="J763"/>
          <cell r="K763"/>
          <cell r="L763" t="str">
            <v>CHALLENGER</v>
          </cell>
          <cell r="M763" t="str">
            <v>SCHED</v>
          </cell>
          <cell r="N763" t="str">
            <v>Isan Carlo Lazaro</v>
          </cell>
          <cell r="O763">
            <v>31.11</v>
          </cell>
          <cell r="P763">
            <v>31.11</v>
          </cell>
          <cell r="Q763">
            <v>0</v>
          </cell>
          <cell r="R763" t="str">
            <v>RELOC</v>
          </cell>
          <cell r="S763">
            <v>52322.76</v>
          </cell>
          <cell r="T763"/>
          <cell r="U763"/>
          <cell r="V763" t="e">
            <v>#DIV/0!</v>
          </cell>
          <cell r="W763">
            <v>45835.667361111111</v>
          </cell>
          <cell r="X763">
            <v>45842.595833333333</v>
          </cell>
          <cell r="Y763">
            <v>45846</v>
          </cell>
          <cell r="Z763"/>
          <cell r="AA763"/>
          <cell r="AB763"/>
          <cell r="AC763">
            <v>-45835.667361111111</v>
          </cell>
          <cell r="AD763">
            <v>-45842.595833333333</v>
          </cell>
          <cell r="AE763">
            <v>0</v>
          </cell>
          <cell r="AF763">
            <v>45854.441554659497</v>
          </cell>
          <cell r="AG763">
            <v>45863.248006272399</v>
          </cell>
          <cell r="AH763">
            <v>45885.667361111111</v>
          </cell>
          <cell r="AI763">
            <v>-1578.7840979938271</v>
          </cell>
          <cell r="AJ763">
            <v>0</v>
          </cell>
          <cell r="AK763">
            <v>20</v>
          </cell>
          <cell r="AL763">
            <v>36</v>
          </cell>
          <cell r="AM763">
            <v>21.774193548387096</v>
          </cell>
          <cell r="AN763">
            <v>27.58064516129032</v>
          </cell>
          <cell r="AO763">
            <v>18.774193548387096</v>
          </cell>
          <cell r="AP763">
            <v>60</v>
          </cell>
          <cell r="AQ763">
            <v>57</v>
          </cell>
          <cell r="AR763">
            <v>52</v>
          </cell>
          <cell r="AS763">
            <v>60</v>
          </cell>
          <cell r="AT763">
            <v>45884</v>
          </cell>
          <cell r="AU763"/>
          <cell r="AV763"/>
          <cell r="AW763"/>
          <cell r="AX763"/>
          <cell r="AY763"/>
          <cell r="AZ763"/>
          <cell r="BA763"/>
          <cell r="BB763"/>
          <cell r="BC763"/>
          <cell r="BD763"/>
          <cell r="BE763">
            <v>15</v>
          </cell>
          <cell r="BF763">
            <v>0</v>
          </cell>
          <cell r="BG763"/>
          <cell r="BH763"/>
          <cell r="BI763"/>
        </row>
        <row r="764">
          <cell r="E764" t="str">
            <v>X25062139889</v>
          </cell>
          <cell r="F764" t="str">
            <v>ANGEL AMODIA CANJA</v>
          </cell>
          <cell r="G764" t="str">
            <v>11TH AVE EXT, HEN HEADQUARTER SUPPRT GRP, TAGUIG CITY</v>
          </cell>
          <cell r="H764" t="str">
            <v>TAGUIG CITY</v>
          </cell>
          <cell r="I764" t="str">
            <v>PARAÑAQUE</v>
          </cell>
          <cell r="J764"/>
          <cell r="K764"/>
          <cell r="L764" t="str">
            <v>VJC</v>
          </cell>
          <cell r="M764" t="str">
            <v>FCOMP</v>
          </cell>
          <cell r="N764" t="str">
            <v>Jenneth Madrid</v>
          </cell>
          <cell r="O764"/>
          <cell r="P764">
            <v>15</v>
          </cell>
          <cell r="Q764">
            <v>36</v>
          </cell>
          <cell r="R764" t="str">
            <v>MODIFICATION</v>
          </cell>
          <cell r="S764">
            <v>149190.66</v>
          </cell>
          <cell r="T764"/>
          <cell r="U764"/>
          <cell r="V764" t="e">
            <v>#DIV/0!</v>
          </cell>
          <cell r="W764">
            <v>45838.584027777775</v>
          </cell>
          <cell r="X764">
            <v>45846</v>
          </cell>
          <cell r="Y764">
            <v>45849</v>
          </cell>
          <cell r="Z764"/>
          <cell r="AA764">
            <v>45862</v>
          </cell>
          <cell r="AB764"/>
          <cell r="AC764">
            <v>23.415972222224809</v>
          </cell>
          <cell r="AD764">
            <v>16</v>
          </cell>
          <cell r="AE764">
            <v>-45862</v>
          </cell>
          <cell r="AF764">
            <v>45857.358221326162</v>
          </cell>
          <cell r="AG764">
            <v>45866.164672939063</v>
          </cell>
          <cell r="AH764">
            <v>45888.584027777775</v>
          </cell>
          <cell r="AI764">
            <v>0.80655015432107668</v>
          </cell>
          <cell r="AJ764">
            <v>-764.36666666666667</v>
          </cell>
          <cell r="AK764">
            <v>20</v>
          </cell>
          <cell r="AL764">
            <v>36</v>
          </cell>
          <cell r="AM764">
            <v>21.774193548387096</v>
          </cell>
          <cell r="AN764">
            <v>27.58064516129032</v>
          </cell>
          <cell r="AO764">
            <v>18.774193548387096</v>
          </cell>
          <cell r="AP764">
            <v>60</v>
          </cell>
          <cell r="AQ764">
            <v>57</v>
          </cell>
          <cell r="AR764">
            <v>52</v>
          </cell>
          <cell r="AS764">
            <v>45922</v>
          </cell>
          <cell r="AT764">
            <v>22</v>
          </cell>
          <cell r="AU764"/>
          <cell r="AV764"/>
          <cell r="AW764"/>
          <cell r="AX764"/>
          <cell r="AY764"/>
          <cell r="AZ764"/>
          <cell r="BA764"/>
          <cell r="BB764"/>
          <cell r="BC764" t="str">
            <v>NO COC</v>
          </cell>
          <cell r="BD764"/>
          <cell r="BE764">
            <v>45877</v>
          </cell>
          <cell r="BF764" t="e">
            <v>#VALUE!</v>
          </cell>
          <cell r="BG764"/>
          <cell r="BH764"/>
          <cell r="BI764"/>
        </row>
        <row r="765">
          <cell r="E765" t="str">
            <v>X25051640544</v>
          </cell>
          <cell r="F765" t="str">
            <v>S.E.A. OLYMPUS MARKETING INC</v>
          </cell>
          <cell r="G765" t="str">
            <v>1ST, TAGUIG BAGUMBAYAN INDL ASS INC, TAGUIG CITY</v>
          </cell>
          <cell r="H765" t="str">
            <v>TAGUIG CITY</v>
          </cell>
          <cell r="I765" t="str">
            <v>PARAÑAQUE</v>
          </cell>
          <cell r="J765"/>
          <cell r="K765"/>
          <cell r="L765" t="str">
            <v>VJC</v>
          </cell>
          <cell r="M765" t="str">
            <v>SCHED</v>
          </cell>
          <cell r="N765" t="str">
            <v>Jenneth Madrid</v>
          </cell>
          <cell r="O765">
            <v>157.69999999999999</v>
          </cell>
          <cell r="P765">
            <v>235.99</v>
          </cell>
          <cell r="Q765">
            <v>120</v>
          </cell>
          <cell r="R765" t="str">
            <v>MODIFICATION</v>
          </cell>
          <cell r="S765">
            <v>699290.85</v>
          </cell>
          <cell r="T765"/>
          <cell r="U765"/>
          <cell r="V765" t="e">
            <v>#DIV/0!</v>
          </cell>
          <cell r="W765">
            <v>45839.527777777781</v>
          </cell>
          <cell r="X765">
            <v>45845.397916666669</v>
          </cell>
          <cell r="Y765">
            <v>45846</v>
          </cell>
          <cell r="Z765"/>
          <cell r="AA765"/>
          <cell r="AB765"/>
          <cell r="AC765">
            <v>-45839.527777777781</v>
          </cell>
          <cell r="AD765">
            <v>-45845.397916666669</v>
          </cell>
          <cell r="AE765">
            <v>0</v>
          </cell>
          <cell r="AF765">
            <v>45859.541476407918</v>
          </cell>
          <cell r="AG765">
            <v>45868.678462709286</v>
          </cell>
          <cell r="AH765">
            <v>45889.527777777781</v>
          </cell>
          <cell r="AI765">
            <v>-1493.8774677579365</v>
          </cell>
          <cell r="AJ765">
            <v>0</v>
          </cell>
          <cell r="AK765">
            <v>28</v>
          </cell>
          <cell r="AL765">
            <v>32</v>
          </cell>
          <cell r="AM765">
            <v>23.013698630136989</v>
          </cell>
          <cell r="AN765">
            <v>29.150684931506852</v>
          </cell>
          <cell r="AO765">
            <v>20.013698630136989</v>
          </cell>
          <cell r="AP765">
            <v>60</v>
          </cell>
          <cell r="AQ765">
            <v>57</v>
          </cell>
          <cell r="AR765">
            <v>52</v>
          </cell>
          <cell r="AS765">
            <v>60</v>
          </cell>
          <cell r="AT765">
            <v>45884</v>
          </cell>
          <cell r="AU765"/>
          <cell r="AV765"/>
          <cell r="AW765"/>
          <cell r="AX765"/>
          <cell r="AY765"/>
          <cell r="AZ765"/>
          <cell r="BA765"/>
          <cell r="BB765"/>
          <cell r="BC765"/>
          <cell r="BD765"/>
          <cell r="BE765">
            <v>15</v>
          </cell>
          <cell r="BF765">
            <v>0</v>
          </cell>
          <cell r="BG765"/>
          <cell r="BH765"/>
          <cell r="BI765"/>
        </row>
        <row r="766">
          <cell r="E766" t="str">
            <v>X25010291229</v>
          </cell>
          <cell r="F766" t="str">
            <v>EMERITO VER REYES</v>
          </cell>
          <cell r="G766" t="str">
            <v>SEACOM CPD, SEACOM CPD, PARANAQUE</v>
          </cell>
          <cell r="H766" t="str">
            <v>PARAÑAQUE CITY</v>
          </cell>
          <cell r="I766" t="str">
            <v>PARAÑAQUE</v>
          </cell>
          <cell r="J766"/>
          <cell r="K766"/>
          <cell r="L766" t="str">
            <v>MAINTENANCE</v>
          </cell>
          <cell r="M766" t="str">
            <v>FCOMP</v>
          </cell>
          <cell r="N766" t="str">
            <v>Raeven De Quiroz</v>
          </cell>
          <cell r="O766">
            <v>58.26</v>
          </cell>
          <cell r="P766">
            <v>58.26</v>
          </cell>
          <cell r="Q766">
            <v>162</v>
          </cell>
          <cell r="R766" t="str">
            <v>NEW</v>
          </cell>
          <cell r="S766">
            <v>689380.51</v>
          </cell>
          <cell r="T766"/>
          <cell r="U766"/>
          <cell r="V766" t="e">
            <v>#DIV/0!</v>
          </cell>
          <cell r="W766">
            <v>45835.660416666666</v>
          </cell>
          <cell r="X766">
            <v>45840.53402777778</v>
          </cell>
          <cell r="Y766" t="str">
            <v>N/A</v>
          </cell>
          <cell r="Z766"/>
          <cell r="AA766">
            <v>45849</v>
          </cell>
          <cell r="AB766"/>
          <cell r="AC766">
            <v>13.339583333334303</v>
          </cell>
          <cell r="AD766">
            <v>8.4659722222204437</v>
          </cell>
          <cell r="AE766">
            <v>-45849</v>
          </cell>
          <cell r="AF766">
            <v>45854.139015888453</v>
          </cell>
          <cell r="AG766">
            <v>45862.866642347602</v>
          </cell>
          <cell r="AH766">
            <v>45885.660416666666</v>
          </cell>
          <cell r="AI766">
            <v>0.4657979506340918</v>
          </cell>
          <cell r="AJ766">
            <v>-764.15</v>
          </cell>
          <cell r="AK766">
            <v>23</v>
          </cell>
          <cell r="AL766">
            <v>32</v>
          </cell>
          <cell r="AM766">
            <v>21.478599221789885</v>
          </cell>
          <cell r="AN766">
            <v>27.206225680933851</v>
          </cell>
          <cell r="AO766">
            <v>18.478599221789885</v>
          </cell>
          <cell r="AP766">
            <v>60</v>
          </cell>
          <cell r="AQ766">
            <v>57</v>
          </cell>
          <cell r="AR766">
            <v>52</v>
          </cell>
          <cell r="AS766">
            <v>45909</v>
          </cell>
          <cell r="AT766">
            <v>35</v>
          </cell>
          <cell r="AU766"/>
          <cell r="AV766"/>
          <cell r="AW766"/>
          <cell r="AX766"/>
          <cell r="AY766"/>
          <cell r="AZ766"/>
          <cell r="BA766"/>
          <cell r="BB766"/>
          <cell r="BC766" t="str">
            <v>NO COC</v>
          </cell>
          <cell r="BD766"/>
          <cell r="BE766">
            <v>45864</v>
          </cell>
          <cell r="BF766" t="e">
            <v>#VALUE!</v>
          </cell>
          <cell r="BG766"/>
          <cell r="BH766"/>
          <cell r="BI766"/>
        </row>
        <row r="767">
          <cell r="E767" t="str">
            <v>X25062114606</v>
          </cell>
          <cell r="F767" t="str">
            <v>NICHOLAS IAN CALIMLIM DE LUNA</v>
          </cell>
          <cell r="G767" t="str">
            <v>PRES. QUEZON, TEOVILLE SUBD WEST, PARANAQUE</v>
          </cell>
          <cell r="H767" t="str">
            <v>PARAÑAQUE CITY</v>
          </cell>
          <cell r="I767" t="str">
            <v>PARAÑAQUE</v>
          </cell>
          <cell r="J767"/>
          <cell r="K767"/>
          <cell r="L767" t="str">
            <v>MAINTENANCE</v>
          </cell>
          <cell r="M767" t="str">
            <v>FCOMP</v>
          </cell>
          <cell r="N767" t="str">
            <v>Raeven De Quiroz</v>
          </cell>
          <cell r="O767">
            <v>30.51</v>
          </cell>
          <cell r="P767">
            <v>30.51</v>
          </cell>
          <cell r="Q767">
            <v>0</v>
          </cell>
          <cell r="R767" t="str">
            <v>TERMINATION</v>
          </cell>
          <cell r="S767">
            <v>33158.879999999997</v>
          </cell>
          <cell r="T767"/>
          <cell r="U767"/>
          <cell r="V767" t="e">
            <v>#DIV/0!</v>
          </cell>
          <cell r="W767">
            <v>45838.677777777775</v>
          </cell>
          <cell r="X767">
            <v>45840.525000000001</v>
          </cell>
          <cell r="Y767" t="str">
            <v>N/A</v>
          </cell>
          <cell r="Z767"/>
          <cell r="AA767">
            <v>45846</v>
          </cell>
          <cell r="AB767"/>
          <cell r="AC767">
            <v>7.3222222222248092</v>
          </cell>
          <cell r="AD767">
            <v>5.4749999999985448</v>
          </cell>
          <cell r="AE767">
            <v>-45846</v>
          </cell>
          <cell r="AF767">
            <v>45857.451971326162</v>
          </cell>
          <cell r="AG767">
            <v>45866.258422939063</v>
          </cell>
          <cell r="AH767">
            <v>45888.677777777775</v>
          </cell>
          <cell r="AI767">
            <v>0.25220987654329896</v>
          </cell>
          <cell r="AJ767">
            <v>-764.1</v>
          </cell>
          <cell r="AK767">
            <v>20</v>
          </cell>
          <cell r="AL767">
            <v>36</v>
          </cell>
          <cell r="AM767">
            <v>21.774193548387096</v>
          </cell>
          <cell r="AN767">
            <v>27.58064516129032</v>
          </cell>
          <cell r="AO767">
            <v>18.774193548387096</v>
          </cell>
          <cell r="AP767">
            <v>60</v>
          </cell>
          <cell r="AQ767">
            <v>57</v>
          </cell>
          <cell r="AR767">
            <v>52</v>
          </cell>
          <cell r="AS767">
            <v>45906</v>
          </cell>
          <cell r="AT767">
            <v>38</v>
          </cell>
          <cell r="AU767"/>
          <cell r="AV767"/>
          <cell r="AW767"/>
          <cell r="AX767"/>
          <cell r="AY767"/>
          <cell r="AZ767"/>
          <cell r="BA767"/>
          <cell r="BB767"/>
          <cell r="BC767" t="str">
            <v>NO COC</v>
          </cell>
          <cell r="BD767"/>
          <cell r="BE767">
            <v>45861</v>
          </cell>
          <cell r="BF767" t="e">
            <v>#VALUE!</v>
          </cell>
          <cell r="BG767"/>
          <cell r="BH767"/>
          <cell r="BI767"/>
        </row>
        <row r="768">
          <cell r="E768" t="str">
            <v>X25062037709</v>
          </cell>
          <cell r="F768" t="str">
            <v>MONICA FE ESPIRITU LUMBA</v>
          </cell>
          <cell r="G768" t="str">
            <v>AZUCENA, TAHANAN VILL, PARANAQUE</v>
          </cell>
          <cell r="H768" t="str">
            <v>PARAÑAQUE CITY</v>
          </cell>
          <cell r="I768" t="str">
            <v>PARAÑAQUE</v>
          </cell>
          <cell r="J768"/>
          <cell r="K768"/>
          <cell r="L768" t="str">
            <v>MAINTENANCE</v>
          </cell>
          <cell r="M768" t="str">
            <v>FCOMP</v>
          </cell>
          <cell r="N768" t="str">
            <v>Raeven De Quiroz</v>
          </cell>
          <cell r="O768">
            <v>12.47</v>
          </cell>
          <cell r="P768">
            <v>12.47</v>
          </cell>
          <cell r="Q768">
            <v>25</v>
          </cell>
          <cell r="R768" t="str">
            <v>MODIFICATION</v>
          </cell>
          <cell r="S768">
            <v>138781.79999999999</v>
          </cell>
          <cell r="T768"/>
          <cell r="U768"/>
          <cell r="V768" t="e">
            <v>#DIV/0!</v>
          </cell>
          <cell r="W768">
            <v>45838</v>
          </cell>
          <cell r="X768">
            <v>45842.331250000003</v>
          </cell>
          <cell r="Y768" t="str">
            <v>N/A</v>
          </cell>
          <cell r="Z768"/>
          <cell r="AA768">
            <v>45847</v>
          </cell>
          <cell r="AB768"/>
          <cell r="AC768">
            <v>9</v>
          </cell>
          <cell r="AD768">
            <v>4.6687499999970896</v>
          </cell>
          <cell r="AE768">
            <v>-45847</v>
          </cell>
          <cell r="AF768">
            <v>45856.774193548386</v>
          </cell>
          <cell r="AG768">
            <v>45865.580645161288</v>
          </cell>
          <cell r="AH768">
            <v>45888</v>
          </cell>
          <cell r="AI768">
            <v>0.31</v>
          </cell>
          <cell r="AJ768">
            <v>-764.11666666666667</v>
          </cell>
          <cell r="AK768">
            <v>20</v>
          </cell>
          <cell r="AL768">
            <v>36</v>
          </cell>
          <cell r="AM768">
            <v>21.774193548387096</v>
          </cell>
          <cell r="AN768">
            <v>27.58064516129032</v>
          </cell>
          <cell r="AO768">
            <v>18.774193548387096</v>
          </cell>
          <cell r="AP768">
            <v>60</v>
          </cell>
          <cell r="AQ768">
            <v>57</v>
          </cell>
          <cell r="AR768">
            <v>52</v>
          </cell>
          <cell r="AS768">
            <v>45907</v>
          </cell>
          <cell r="AT768">
            <v>37</v>
          </cell>
          <cell r="AU768"/>
          <cell r="AV768"/>
          <cell r="AW768"/>
          <cell r="AX768"/>
          <cell r="AY768"/>
          <cell r="AZ768"/>
          <cell r="BA768"/>
          <cell r="BB768"/>
          <cell r="BC768" t="str">
            <v>NO COC</v>
          </cell>
          <cell r="BD768"/>
          <cell r="BE768">
            <v>45862</v>
          </cell>
          <cell r="BF768" t="e">
            <v>#VALUE!</v>
          </cell>
          <cell r="BG768"/>
          <cell r="BH768"/>
          <cell r="BI768"/>
        </row>
        <row r="769">
          <cell r="E769" t="str">
            <v>X25020561529</v>
          </cell>
          <cell r="F769" t="str">
            <v>SALVADOR JR. PATIGA YABES</v>
          </cell>
          <cell r="G769" t="str">
            <v>EMERALD, POSADAS SUBD, MUNTINLUPA</v>
          </cell>
          <cell r="H769" t="str">
            <v>MUNTINLUPA CITY</v>
          </cell>
          <cell r="I769" t="str">
            <v>PARAÑAQUE</v>
          </cell>
          <cell r="J769"/>
          <cell r="K769"/>
          <cell r="L769" t="str">
            <v>C2</v>
          </cell>
          <cell r="M769" t="str">
            <v>FCOMP</v>
          </cell>
          <cell r="N769" t="str">
            <v>Ian Patrick Perez</v>
          </cell>
          <cell r="O769">
            <v>30.74</v>
          </cell>
          <cell r="P769">
            <v>30.74</v>
          </cell>
          <cell r="Q769">
            <v>85.5</v>
          </cell>
          <cell r="R769" t="str">
            <v>NEW</v>
          </cell>
          <cell r="S769">
            <v>265833.84999999998</v>
          </cell>
          <cell r="T769"/>
          <cell r="U769"/>
          <cell r="V769" t="e">
            <v>#DIV/0!</v>
          </cell>
          <cell r="W769">
            <v>45838.744444444441</v>
          </cell>
          <cell r="X769">
            <v>45840.536805555559</v>
          </cell>
          <cell r="Y769" t="str">
            <v>N/A</v>
          </cell>
          <cell r="Z769"/>
          <cell r="AA769">
            <v>45856</v>
          </cell>
          <cell r="AB769"/>
          <cell r="AC769">
            <v>17.255555555559113</v>
          </cell>
          <cell r="AD769">
            <v>15.463194444440887</v>
          </cell>
          <cell r="AE769">
            <v>-45856</v>
          </cell>
          <cell r="AF769">
            <v>45856.818824609727</v>
          </cell>
          <cell r="AG769">
            <v>45865.438659320476</v>
          </cell>
          <cell r="AH769">
            <v>45888.744444444441</v>
          </cell>
          <cell r="AI769">
            <v>0.61409477124195666</v>
          </cell>
          <cell r="AJ769">
            <v>-764.26666666666665</v>
          </cell>
          <cell r="AK769">
            <v>20</v>
          </cell>
          <cell r="AL769">
            <v>34</v>
          </cell>
          <cell r="AM769">
            <v>21.074380165289259</v>
          </cell>
          <cell r="AN769">
            <v>26.694214876033058</v>
          </cell>
          <cell r="AO769">
            <v>18.074380165289259</v>
          </cell>
          <cell r="AP769">
            <v>60</v>
          </cell>
          <cell r="AQ769">
            <v>57</v>
          </cell>
          <cell r="AR769">
            <v>52</v>
          </cell>
          <cell r="AS769">
            <v>45916</v>
          </cell>
          <cell r="AT769">
            <v>28</v>
          </cell>
          <cell r="AU769"/>
          <cell r="AV769"/>
          <cell r="AW769"/>
          <cell r="AX769"/>
          <cell r="AY769"/>
          <cell r="AZ769"/>
          <cell r="BA769"/>
          <cell r="BB769"/>
          <cell r="BC769" t="str">
            <v>NO COC</v>
          </cell>
          <cell r="BD769"/>
          <cell r="BE769">
            <v>45871</v>
          </cell>
          <cell r="BF769" t="e">
            <v>#VALUE!</v>
          </cell>
          <cell r="BG769"/>
          <cell r="BH769"/>
          <cell r="BI769"/>
        </row>
        <row r="770">
          <cell r="E770" t="str">
            <v>X25062142328</v>
          </cell>
          <cell r="F770" t="str">
            <v>MA. PINKY FABRA DUMANGENG</v>
          </cell>
          <cell r="G770" t="str">
            <v>ONYX, PARANAQUE GREEN HEIGHTS, PARANAQUE</v>
          </cell>
          <cell r="H770" t="str">
            <v>PARAÑAQUE CITY</v>
          </cell>
          <cell r="I770" t="str">
            <v>PARAÑAQUE</v>
          </cell>
          <cell r="J770"/>
          <cell r="K770"/>
          <cell r="L770" t="str">
            <v>C2</v>
          </cell>
          <cell r="M770" t="str">
            <v>FCOMP</v>
          </cell>
          <cell r="N770" t="str">
            <v>Ian Patrick Perez</v>
          </cell>
          <cell r="O770">
            <v>22.83</v>
          </cell>
          <cell r="P770">
            <v>22.83</v>
          </cell>
          <cell r="Q770">
            <v>48</v>
          </cell>
          <cell r="R770" t="str">
            <v>NEW</v>
          </cell>
          <cell r="S770">
            <v>216813.62</v>
          </cell>
          <cell r="T770"/>
          <cell r="U770"/>
          <cell r="V770" t="e">
            <v>#DIV/0!</v>
          </cell>
          <cell r="W770">
            <v>45838.680555555555</v>
          </cell>
          <cell r="X770">
            <v>45840.538194444445</v>
          </cell>
          <cell r="Y770" t="str">
            <v>N/A</v>
          </cell>
          <cell r="Z770"/>
          <cell r="AA770">
            <v>45854.603472222225</v>
          </cell>
          <cell r="AB770"/>
          <cell r="AC770">
            <v>15.922916666670062</v>
          </cell>
          <cell r="AD770">
            <v>14.065277777779556</v>
          </cell>
          <cell r="AE770">
            <v>-45854.603472222225</v>
          </cell>
          <cell r="AF770">
            <v>45857.454749103941</v>
          </cell>
          <cell r="AG770">
            <v>45866.261200716843</v>
          </cell>
          <cell r="AH770">
            <v>45888.680555555555</v>
          </cell>
          <cell r="AI770">
            <v>0.54845601851863546</v>
          </cell>
          <cell r="AJ770">
            <v>-764.24339120370371</v>
          </cell>
          <cell r="AK770">
            <v>20</v>
          </cell>
          <cell r="AL770">
            <v>36</v>
          </cell>
          <cell r="AM770">
            <v>21.774193548387096</v>
          </cell>
          <cell r="AN770">
            <v>27.58064516129032</v>
          </cell>
          <cell r="AO770">
            <v>18.774193548387096</v>
          </cell>
          <cell r="AP770">
            <v>60</v>
          </cell>
          <cell r="AQ770">
            <v>57</v>
          </cell>
          <cell r="AR770">
            <v>52</v>
          </cell>
          <cell r="AS770">
            <v>45914.603472222225</v>
          </cell>
          <cell r="AT770">
            <v>29.396527777775191</v>
          </cell>
          <cell r="AU770"/>
          <cell r="AV770"/>
          <cell r="AW770"/>
          <cell r="AX770"/>
          <cell r="AY770"/>
          <cell r="AZ770"/>
          <cell r="BA770"/>
          <cell r="BB770"/>
          <cell r="BC770" t="str">
            <v>NO COC</v>
          </cell>
          <cell r="BD770"/>
          <cell r="BE770">
            <v>45869.603472222225</v>
          </cell>
          <cell r="BF770" t="e">
            <v>#VALUE!</v>
          </cell>
          <cell r="BG770"/>
          <cell r="BH770"/>
          <cell r="BI770"/>
        </row>
        <row r="771">
          <cell r="E771" t="str">
            <v>R23722397</v>
          </cell>
          <cell r="F771" t="str">
            <v>SMC NAIAX CORPORATION,</v>
          </cell>
          <cell r="G771" t="str">
            <v>NAIA, PASAY, PASAY CITY</v>
          </cell>
          <cell r="H771" t="str">
            <v>PASAY CITY</v>
          </cell>
          <cell r="I771" t="str">
            <v>PARAÑAQUE</v>
          </cell>
          <cell r="J771"/>
          <cell r="K771"/>
          <cell r="L771"/>
          <cell r="M771" t="str">
            <v>FCOMP</v>
          </cell>
          <cell r="N771" t="str">
            <v>Jaron Beirnd Dimaandal</v>
          </cell>
          <cell r="O771"/>
          <cell r="P771">
            <v>850.59</v>
          </cell>
          <cell r="Q771">
            <v>0</v>
          </cell>
          <cell r="R771" t="str">
            <v>RELOC</v>
          </cell>
          <cell r="S771">
            <v>2093250.27</v>
          </cell>
          <cell r="T771"/>
          <cell r="U771"/>
          <cell r="V771" t="e">
            <v>#DIV/0!</v>
          </cell>
          <cell r="W771">
            <v>45828.441666666666</v>
          </cell>
          <cell r="X771">
            <v>45835.655555555553</v>
          </cell>
          <cell r="Y771"/>
          <cell r="Z771"/>
          <cell r="AA771">
            <v>45837</v>
          </cell>
          <cell r="AB771"/>
          <cell r="AC771">
            <v>8.5583333333343035</v>
          </cell>
          <cell r="AD771">
            <v>1.3444444444467081</v>
          </cell>
          <cell r="AE771">
            <v>-45837</v>
          </cell>
          <cell r="AF771">
            <v>45853.276718213056</v>
          </cell>
          <cell r="AG771">
            <v>45863.699398625431</v>
          </cell>
          <cell r="AH771">
            <v>45878.441666666666</v>
          </cell>
          <cell r="AI771">
            <v>0.23059953703706318</v>
          </cell>
          <cell r="AJ771">
            <v>-763.95</v>
          </cell>
          <cell r="AK771">
            <v>40</v>
          </cell>
          <cell r="AL771">
            <v>36</v>
          </cell>
          <cell r="AM771">
            <v>27.835051546391753</v>
          </cell>
          <cell r="AN771">
            <v>35.257731958762882</v>
          </cell>
          <cell r="AO771">
            <v>24.835051546391753</v>
          </cell>
          <cell r="AP771">
            <v>60</v>
          </cell>
          <cell r="AQ771">
            <v>57</v>
          </cell>
          <cell r="AR771">
            <v>52</v>
          </cell>
          <cell r="AS771">
            <v>45897</v>
          </cell>
          <cell r="AT771">
            <v>47</v>
          </cell>
          <cell r="AU771"/>
          <cell r="AV771"/>
          <cell r="AW771"/>
          <cell r="AX771"/>
          <cell r="AY771"/>
          <cell r="AZ771"/>
          <cell r="BA771"/>
          <cell r="BB771"/>
          <cell r="BC771" t="str">
            <v>NO COC</v>
          </cell>
          <cell r="BD771"/>
          <cell r="BE771">
            <v>45852</v>
          </cell>
          <cell r="BF771" t="e">
            <v>#VALUE!</v>
          </cell>
          <cell r="BG771"/>
          <cell r="BH771"/>
          <cell r="BI771"/>
        </row>
        <row r="772">
          <cell r="E772" t="str">
            <v>X25051726265</v>
          </cell>
          <cell r="F772" t="str">
            <v>A R B CONSTRUCTION COMPANY, INC.</v>
          </cell>
          <cell r="G772" t="str">
            <v>BLOCK 3, SOLDIERS HILLS SUBD, MUNTINLUPA</v>
          </cell>
          <cell r="H772" t="str">
            <v>MUNTINLUPA CITY</v>
          </cell>
          <cell r="I772" t="str">
            <v>PARAÑAQUE</v>
          </cell>
          <cell r="J772"/>
          <cell r="K772"/>
          <cell r="L772" t="str">
            <v>CHALLENGER</v>
          </cell>
          <cell r="M772" t="str">
            <v>SCHED</v>
          </cell>
          <cell r="N772" t="str">
            <v>Isan Carlo Lazaro</v>
          </cell>
          <cell r="O772">
            <v>259.11</v>
          </cell>
          <cell r="P772">
            <v>570.83000000000004</v>
          </cell>
          <cell r="Q772">
            <v>150</v>
          </cell>
          <cell r="R772" t="str">
            <v>NEW</v>
          </cell>
          <cell r="S772">
            <v>1414628.64</v>
          </cell>
          <cell r="T772"/>
          <cell r="U772"/>
          <cell r="V772" t="e">
            <v>#DIV/0!</v>
          </cell>
          <cell r="W772">
            <v>45806.45208333333</v>
          </cell>
          <cell r="X772">
            <v>45807.342361111114</v>
          </cell>
          <cell r="Y772">
            <v>45817</v>
          </cell>
          <cell r="Z772"/>
          <cell r="AA772"/>
          <cell r="AB772"/>
          <cell r="AC772">
            <v>-45806.45208333333</v>
          </cell>
          <cell r="AD772">
            <v>-45807.342361111114</v>
          </cell>
          <cell r="AE772">
            <v>0</v>
          </cell>
          <cell r="AF772">
            <v>45828.983998226948</v>
          </cell>
          <cell r="AG772">
            <v>45838.792508865248</v>
          </cell>
          <cell r="AH772">
            <v>45856.45208333333</v>
          </cell>
          <cell r="AI772">
            <v>-1345.5645299479165</v>
          </cell>
          <cell r="AJ772">
            <v>0</v>
          </cell>
          <cell r="AK772">
            <v>40</v>
          </cell>
          <cell r="AL772">
            <v>32</v>
          </cell>
          <cell r="AM772">
            <v>25.531914893617024</v>
          </cell>
          <cell r="AN772">
            <v>32.340425531914896</v>
          </cell>
          <cell r="AO772">
            <v>22.531914893617024</v>
          </cell>
          <cell r="AP772">
            <v>60</v>
          </cell>
          <cell r="AQ772">
            <v>57</v>
          </cell>
          <cell r="AR772">
            <v>52</v>
          </cell>
          <cell r="AS772">
            <v>60</v>
          </cell>
          <cell r="AT772">
            <v>45884</v>
          </cell>
          <cell r="AU772" t="str">
            <v>Materials unavailability</v>
          </cell>
          <cell r="AV772" t="str">
            <v>Y</v>
          </cell>
          <cell r="AW772" t="str">
            <v>Y</v>
          </cell>
          <cell r="AX772"/>
          <cell r="AY772"/>
          <cell r="AZ772">
            <v>45832</v>
          </cell>
          <cell r="BA772">
            <v>34</v>
          </cell>
          <cell r="BB772">
            <v>45866</v>
          </cell>
          <cell r="BC772"/>
          <cell r="BD772"/>
          <cell r="BE772">
            <v>15</v>
          </cell>
          <cell r="BF772">
            <v>0</v>
          </cell>
          <cell r="BG772"/>
          <cell r="BH772"/>
          <cell r="BI772"/>
        </row>
        <row r="773">
          <cell r="E773" t="str">
            <v>X25020684097</v>
          </cell>
          <cell r="F773" t="str">
            <v>MANILA PRIME LAND HOLDINGS, INC.</v>
          </cell>
          <cell r="G773" t="str">
            <v>GEN EMILIO AGUINALDO, CAMELLA HOMES PH II-A, BACOOR</v>
          </cell>
          <cell r="H773" t="str">
            <v>BACOOR CITY</v>
          </cell>
          <cell r="I773" t="str">
            <v>DASMA</v>
          </cell>
          <cell r="J773" t="str">
            <v>aug 7 nag start ng digging</v>
          </cell>
          <cell r="K773"/>
          <cell r="L773" t="str">
            <v>ECOM</v>
          </cell>
          <cell r="M773" t="str">
            <v>SCHED</v>
          </cell>
          <cell r="N773" t="str">
            <v>Ronilo Gange Jr.</v>
          </cell>
          <cell r="O773">
            <v>99.71</v>
          </cell>
          <cell r="P773">
            <v>177.99</v>
          </cell>
          <cell r="Q773">
            <v>236</v>
          </cell>
          <cell r="R773" t="str">
            <v>NEW</v>
          </cell>
          <cell r="S773">
            <v>878759.98</v>
          </cell>
          <cell r="T773"/>
          <cell r="U773"/>
          <cell r="V773" t="e">
            <v>#DIV/0!</v>
          </cell>
          <cell r="W773">
            <v>45840.542361111111</v>
          </cell>
          <cell r="X773">
            <v>45846.580555555556</v>
          </cell>
          <cell r="Y773">
            <v>45847</v>
          </cell>
          <cell r="Z773"/>
          <cell r="AA773"/>
          <cell r="AB773"/>
          <cell r="AC773">
            <v>-45840.542361111111</v>
          </cell>
          <cell r="AD773">
            <v>-45846.580555555556</v>
          </cell>
          <cell r="AE773">
            <v>0</v>
          </cell>
          <cell r="AF773">
            <v>45859.049714052286</v>
          </cell>
          <cell r="AG773">
            <v>45867.785008169936</v>
          </cell>
          <cell r="AH773">
            <v>45890.542361111111</v>
          </cell>
          <cell r="AI773">
            <v>-1598.5419900284896</v>
          </cell>
          <cell r="AJ773">
            <v>0</v>
          </cell>
          <cell r="AK773">
            <v>26</v>
          </cell>
          <cell r="AL773">
            <v>30</v>
          </cell>
          <cell r="AM773">
            <v>21.507352941176471</v>
          </cell>
          <cell r="AN773">
            <v>27.242647058823529</v>
          </cell>
          <cell r="AO773">
            <v>18.507352941176471</v>
          </cell>
          <cell r="AP773">
            <v>60</v>
          </cell>
          <cell r="AQ773">
            <v>57</v>
          </cell>
          <cell r="AR773">
            <v>52</v>
          </cell>
          <cell r="AS773">
            <v>60</v>
          </cell>
          <cell r="AT773">
            <v>45884</v>
          </cell>
          <cell r="AU773"/>
          <cell r="AV773"/>
          <cell r="AW773"/>
          <cell r="AX773"/>
          <cell r="AY773"/>
          <cell r="AZ773"/>
          <cell r="BA773"/>
          <cell r="BB773"/>
          <cell r="BC773"/>
          <cell r="BD773"/>
          <cell r="BE773">
            <v>15</v>
          </cell>
          <cell r="BF773">
            <v>0</v>
          </cell>
          <cell r="BG773"/>
          <cell r="BH773"/>
          <cell r="BI773"/>
        </row>
        <row r="774">
          <cell r="E774" t="str">
            <v>X25051795984</v>
          </cell>
          <cell r="F774" t="str">
            <v>CAFEFRANCE CORP.</v>
          </cell>
          <cell r="G774" t="str">
            <v>GEN. EMILIO AGUINALDO, CAMELLA HOMES PH II-A, BACOOR</v>
          </cell>
          <cell r="H774" t="str">
            <v>BACOOR CITY</v>
          </cell>
          <cell r="I774" t="str">
            <v>DASMA</v>
          </cell>
          <cell r="J774" t="str">
            <v>aug 7 nag start ng digging</v>
          </cell>
          <cell r="K774"/>
          <cell r="L774" t="str">
            <v>ECOM</v>
          </cell>
          <cell r="M774" t="str">
            <v>SCHED</v>
          </cell>
          <cell r="N774" t="str">
            <v>Ronilo Gange Jr.</v>
          </cell>
          <cell r="O774">
            <v>3.32</v>
          </cell>
          <cell r="P774">
            <v>3.32</v>
          </cell>
          <cell r="Q774">
            <v>86</v>
          </cell>
          <cell r="R774" t="str">
            <v>NEW</v>
          </cell>
          <cell r="S774">
            <v>14987.51</v>
          </cell>
          <cell r="T774"/>
          <cell r="U774"/>
          <cell r="V774" t="e">
            <v>#DIV/0!</v>
          </cell>
          <cell r="W774">
            <v>45840.681944444441</v>
          </cell>
          <cell r="X774">
            <v>45846.581250000003</v>
          </cell>
          <cell r="Y774">
            <v>45847</v>
          </cell>
          <cell r="Z774"/>
          <cell r="AA774"/>
          <cell r="AB774"/>
          <cell r="AC774">
            <v>-45840.681944444441</v>
          </cell>
          <cell r="AD774">
            <v>-45846.581250000003</v>
          </cell>
          <cell r="AE774">
            <v>0</v>
          </cell>
          <cell r="AF774">
            <v>45858.756324609727</v>
          </cell>
          <cell r="AG774">
            <v>45867.376159320476</v>
          </cell>
          <cell r="AH774">
            <v>45890.681944444441</v>
          </cell>
          <cell r="AI774">
            <v>-1631.3889750816991</v>
          </cell>
          <cell r="AJ774">
            <v>0</v>
          </cell>
          <cell r="AK774">
            <v>20</v>
          </cell>
          <cell r="AL774">
            <v>34</v>
          </cell>
          <cell r="AM774">
            <v>21.074380165289259</v>
          </cell>
          <cell r="AN774">
            <v>26.694214876033058</v>
          </cell>
          <cell r="AO774">
            <v>18.074380165289259</v>
          </cell>
          <cell r="AP774">
            <v>60</v>
          </cell>
          <cell r="AQ774">
            <v>57</v>
          </cell>
          <cell r="AR774">
            <v>52</v>
          </cell>
          <cell r="AS774">
            <v>60</v>
          </cell>
          <cell r="AT774">
            <v>45884</v>
          </cell>
          <cell r="AU774"/>
          <cell r="AV774"/>
          <cell r="AW774"/>
          <cell r="AX774"/>
          <cell r="AY774"/>
          <cell r="AZ774"/>
          <cell r="BA774"/>
          <cell r="BB774"/>
          <cell r="BC774"/>
          <cell r="BD774"/>
          <cell r="BE774">
            <v>15</v>
          </cell>
          <cell r="BF774">
            <v>0</v>
          </cell>
          <cell r="BG774"/>
          <cell r="BH774"/>
          <cell r="BI774"/>
        </row>
        <row r="775">
          <cell r="E775" t="str">
            <v>X25010118994</v>
          </cell>
          <cell r="F775" t="str">
            <v>SOUTH AVENUE HOSPITALITY INC.</v>
          </cell>
          <cell r="G775" t="str">
            <v>L. GABRIEL, BACLARAN, PARANAQUE</v>
          </cell>
          <cell r="H775" t="str">
            <v>PARAÑAQUE CITY</v>
          </cell>
          <cell r="I775" t="str">
            <v>PARAÑAQUE</v>
          </cell>
          <cell r="J775" t="str">
            <v>done digging and pole erect</v>
          </cell>
          <cell r="K775"/>
          <cell r="L775" t="str">
            <v>ECOM</v>
          </cell>
          <cell r="M775" t="str">
            <v>FCOMP</v>
          </cell>
          <cell r="N775" t="str">
            <v>Ronilo Gange Jr.</v>
          </cell>
          <cell r="O775">
            <v>143.41</v>
          </cell>
          <cell r="P775">
            <v>221.69</v>
          </cell>
          <cell r="Q775">
            <v>353</v>
          </cell>
          <cell r="R775" t="str">
            <v>NEW</v>
          </cell>
          <cell r="S775">
            <v>1080773.54</v>
          </cell>
          <cell r="T775">
            <v>123248.07</v>
          </cell>
          <cell r="U775"/>
          <cell r="V775">
            <v>0</v>
          </cell>
          <cell r="W775">
            <v>45841.598611111112</v>
          </cell>
          <cell r="X775">
            <v>45846.572222222225</v>
          </cell>
          <cell r="Y775">
            <v>45847</v>
          </cell>
          <cell r="Z775"/>
          <cell r="AA775">
            <v>45880.339583333334</v>
          </cell>
          <cell r="AB775"/>
          <cell r="AC775">
            <v>38.740972222221899</v>
          </cell>
          <cell r="AD775">
            <v>33.767361111109494</v>
          </cell>
          <cell r="AE775">
            <v>-45880.339583333334</v>
          </cell>
          <cell r="AF775">
            <v>45859.598611111112</v>
          </cell>
          <cell r="AG775">
            <v>45868.198611111111</v>
          </cell>
          <cell r="AH775">
            <v>45891.598611111112</v>
          </cell>
          <cell r="AI775">
            <v>1.3836061507936392</v>
          </cell>
          <cell r="AJ775">
            <v>-764.67232638888891</v>
          </cell>
          <cell r="AK775">
            <v>28</v>
          </cell>
          <cell r="AL775">
            <v>28</v>
          </cell>
          <cell r="AM775">
            <v>21</v>
          </cell>
          <cell r="AN775">
            <v>26.6</v>
          </cell>
          <cell r="AO775">
            <v>18</v>
          </cell>
          <cell r="AP775">
            <v>60</v>
          </cell>
          <cell r="AQ775">
            <v>57</v>
          </cell>
          <cell r="AR775">
            <v>52</v>
          </cell>
          <cell r="AS775">
            <v>45940.339583333334</v>
          </cell>
          <cell r="AT775">
            <v>3.6604166666656965</v>
          </cell>
          <cell r="AU775"/>
          <cell r="AV775"/>
          <cell r="AW775"/>
          <cell r="AX775"/>
          <cell r="AY775"/>
          <cell r="AZ775"/>
          <cell r="BA775"/>
          <cell r="BB775"/>
          <cell r="BC775" t="str">
            <v>NO COC</v>
          </cell>
          <cell r="BD775"/>
          <cell r="BE775">
            <v>45895.339583333334</v>
          </cell>
          <cell r="BF775" t="e">
            <v>#VALUE!</v>
          </cell>
          <cell r="BG775"/>
          <cell r="BH775"/>
          <cell r="BI775"/>
        </row>
        <row r="776">
          <cell r="E776" t="str">
            <v>X25062317240</v>
          </cell>
          <cell r="F776" t="str">
            <v>SOUTH AVENUE HOSPITALITY INC.</v>
          </cell>
          <cell r="G776" t="str">
            <v>L. GABRIEL, BACLARAN, PARANAQUE</v>
          </cell>
          <cell r="H776" t="str">
            <v>PARAÑAQUE CITY</v>
          </cell>
          <cell r="I776" t="str">
            <v>PARAÑAQUE</v>
          </cell>
          <cell r="J776" t="str">
            <v>done digging and pole erect</v>
          </cell>
          <cell r="K776"/>
          <cell r="L776" t="str">
            <v>ECOM</v>
          </cell>
          <cell r="M776" t="str">
            <v>FCOMP</v>
          </cell>
          <cell r="N776" t="str">
            <v>Ronilo Gange Jr.</v>
          </cell>
          <cell r="O776">
            <v>15.93</v>
          </cell>
          <cell r="P776">
            <v>15.93</v>
          </cell>
          <cell r="Q776">
            <v>28.8</v>
          </cell>
          <cell r="R776" t="str">
            <v>NEW</v>
          </cell>
          <cell r="S776">
            <v>30087.65</v>
          </cell>
          <cell r="T776">
            <v>13687.419999999998</v>
          </cell>
          <cell r="U776"/>
          <cell r="V776">
            <v>0</v>
          </cell>
          <cell r="W776">
            <v>45841.600694444445</v>
          </cell>
          <cell r="X776">
            <v>45846.572916666664</v>
          </cell>
          <cell r="Y776">
            <v>45847</v>
          </cell>
          <cell r="Z776"/>
          <cell r="AA776">
            <v>45880.343055555553</v>
          </cell>
          <cell r="AB776"/>
          <cell r="AC776">
            <v>38.742361111108039</v>
          </cell>
          <cell r="AD776">
            <v>33.770138888889051</v>
          </cell>
          <cell r="AE776">
            <v>-45880.343055555553</v>
          </cell>
          <cell r="AF776">
            <v>45860.374887992832</v>
          </cell>
          <cell r="AG776">
            <v>45869.181339605733</v>
          </cell>
          <cell r="AH776">
            <v>45891.600694444445</v>
          </cell>
          <cell r="AI776">
            <v>1.3344591049381658</v>
          </cell>
          <cell r="AJ776">
            <v>-764.67238425925927</v>
          </cell>
          <cell r="AK776">
            <v>20</v>
          </cell>
          <cell r="AL776">
            <v>36</v>
          </cell>
          <cell r="AM776">
            <v>21.774193548387096</v>
          </cell>
          <cell r="AN776">
            <v>27.58064516129032</v>
          </cell>
          <cell r="AO776">
            <v>18.774193548387096</v>
          </cell>
          <cell r="AP776">
            <v>60</v>
          </cell>
          <cell r="AQ776">
            <v>57</v>
          </cell>
          <cell r="AR776">
            <v>52</v>
          </cell>
          <cell r="AS776">
            <v>45940.343055555553</v>
          </cell>
          <cell r="AT776">
            <v>3.6569444444467081</v>
          </cell>
          <cell r="AU776"/>
          <cell r="AV776"/>
          <cell r="AW776"/>
          <cell r="AX776"/>
          <cell r="AY776"/>
          <cell r="AZ776"/>
          <cell r="BA776"/>
          <cell r="BB776"/>
          <cell r="BC776" t="str">
            <v>NO COC</v>
          </cell>
          <cell r="BD776"/>
          <cell r="BE776">
            <v>45895.343055555553</v>
          </cell>
          <cell r="BF776" t="e">
            <v>#VALUE!</v>
          </cell>
          <cell r="BG776"/>
          <cell r="BH776"/>
          <cell r="BI776"/>
        </row>
        <row r="777">
          <cell r="E777" t="str">
            <v>X25061934243</v>
          </cell>
          <cell r="F777" t="str">
            <v>JMF RESTAURANT CORPORATION</v>
          </cell>
          <cell r="G777" t="str">
            <v>GEN. SANTOS, PUROK 6, TAGUIG CITY</v>
          </cell>
          <cell r="H777" t="str">
            <v>TAGUIG CITY</v>
          </cell>
          <cell r="I777" t="str">
            <v>PARAÑAQUE</v>
          </cell>
          <cell r="J777"/>
          <cell r="K777"/>
          <cell r="L777" t="str">
            <v>VJC</v>
          </cell>
          <cell r="M777" t="str">
            <v>FCOMP</v>
          </cell>
          <cell r="N777" t="str">
            <v>Jenneth Madrid</v>
          </cell>
          <cell r="O777">
            <v>141.6</v>
          </cell>
          <cell r="P777">
            <v>219.88</v>
          </cell>
          <cell r="Q777">
            <v>204</v>
          </cell>
          <cell r="R777" t="str">
            <v>NEW</v>
          </cell>
          <cell r="S777">
            <v>982070.52</v>
          </cell>
          <cell r="T777"/>
          <cell r="U777"/>
          <cell r="V777" t="e">
            <v>#DIV/0!</v>
          </cell>
          <cell r="W777">
            <v>45840.520138888889</v>
          </cell>
          <cell r="X777">
            <v>45846.588888888888</v>
          </cell>
          <cell r="Y777">
            <v>45847</v>
          </cell>
          <cell r="Z777"/>
          <cell r="AA777">
            <v>45856</v>
          </cell>
          <cell r="AB777"/>
          <cell r="AC777">
            <v>15.479861111110949</v>
          </cell>
          <cell r="AD777">
            <v>9.4111111111124046</v>
          </cell>
          <cell r="AE777">
            <v>-45856</v>
          </cell>
          <cell r="AF777">
            <v>45859.548110916861</v>
          </cell>
          <cell r="AG777">
            <v>45868.42223679099</v>
          </cell>
          <cell r="AH777">
            <v>45890.520138888889</v>
          </cell>
          <cell r="AI777">
            <v>0.52705241402115854</v>
          </cell>
          <cell r="AJ777">
            <v>-764.26666666666665</v>
          </cell>
          <cell r="AK777">
            <v>28</v>
          </cell>
          <cell r="AL777">
            <v>30</v>
          </cell>
          <cell r="AM777">
            <v>22.027972027972027</v>
          </cell>
          <cell r="AN777">
            <v>27.9020979020979</v>
          </cell>
          <cell r="AO777">
            <v>19.027972027972027</v>
          </cell>
          <cell r="AP777">
            <v>60</v>
          </cell>
          <cell r="AQ777">
            <v>57</v>
          </cell>
          <cell r="AR777">
            <v>52</v>
          </cell>
          <cell r="AS777">
            <v>45916</v>
          </cell>
          <cell r="AT777">
            <v>28</v>
          </cell>
          <cell r="AU777"/>
          <cell r="AV777"/>
          <cell r="AW777"/>
          <cell r="AX777"/>
          <cell r="AY777"/>
          <cell r="AZ777"/>
          <cell r="BA777"/>
          <cell r="BB777"/>
          <cell r="BC777" t="str">
            <v>NO COC</v>
          </cell>
          <cell r="BD777"/>
          <cell r="BE777">
            <v>45871</v>
          </cell>
          <cell r="BF777" t="e">
            <v>#VALUE!</v>
          </cell>
          <cell r="BG777"/>
          <cell r="BH777"/>
          <cell r="BI777"/>
        </row>
        <row r="778">
          <cell r="E778" t="str">
            <v>X25062096612</v>
          </cell>
          <cell r="F778" t="str">
            <v>JULIE SY TORRES</v>
          </cell>
          <cell r="G778" t="str">
            <v>R.M.T. INDUSTRIAL COMPLEX, R.M.T. INDUSTRIAL COMPLEX, MUNTINLUPA</v>
          </cell>
          <cell r="H778" t="str">
            <v>MUNTINLUPA CITY</v>
          </cell>
          <cell r="I778" t="str">
            <v>PARAÑAQUE</v>
          </cell>
          <cell r="J778"/>
          <cell r="K778"/>
          <cell r="L778" t="str">
            <v>CHALLENGER</v>
          </cell>
          <cell r="M778" t="str">
            <v>SCHED</v>
          </cell>
          <cell r="N778" t="str">
            <v>Isan Carlo Lazaro</v>
          </cell>
          <cell r="O778">
            <v>114.36</v>
          </cell>
          <cell r="P778">
            <v>114.36</v>
          </cell>
          <cell r="Q778">
            <v>0</v>
          </cell>
          <cell r="R778" t="str">
            <v>TERMINATION</v>
          </cell>
          <cell r="S778">
            <v>98432.74</v>
          </cell>
          <cell r="T778"/>
          <cell r="U778"/>
          <cell r="V778" t="e">
            <v>#DIV/0!</v>
          </cell>
          <cell r="W778">
            <v>45840.717361111114</v>
          </cell>
          <cell r="X778">
            <v>45846.589583333334</v>
          </cell>
          <cell r="Y778">
            <v>45847</v>
          </cell>
          <cell r="Z778"/>
          <cell r="AA778"/>
          <cell r="AB778"/>
          <cell r="AC778">
            <v>-45840.717361111114</v>
          </cell>
          <cell r="AD778">
            <v>-45846.589583333334</v>
          </cell>
          <cell r="AE778">
            <v>0</v>
          </cell>
          <cell r="AF778">
            <v>45861.924257662838</v>
          </cell>
          <cell r="AG778">
            <v>45871.379430076631</v>
          </cell>
          <cell r="AH778">
            <v>45890.717361111114</v>
          </cell>
          <cell r="AI778">
            <v>-1420.2786361882715</v>
          </cell>
          <cell r="AJ778">
            <v>0</v>
          </cell>
          <cell r="AK778">
            <v>26</v>
          </cell>
          <cell r="AL778">
            <v>36</v>
          </cell>
          <cell r="AM778">
            <v>24.206896551724139</v>
          </cell>
          <cell r="AN778">
            <v>30.662068965517239</v>
          </cell>
          <cell r="AO778">
            <v>21.206896551724139</v>
          </cell>
          <cell r="AP778">
            <v>60</v>
          </cell>
          <cell r="AQ778">
            <v>57</v>
          </cell>
          <cell r="AR778">
            <v>52</v>
          </cell>
          <cell r="AS778">
            <v>60</v>
          </cell>
          <cell r="AT778">
            <v>45884</v>
          </cell>
          <cell r="AU778"/>
          <cell r="AV778"/>
          <cell r="AW778"/>
          <cell r="AX778"/>
          <cell r="AY778"/>
          <cell r="AZ778"/>
          <cell r="BA778"/>
          <cell r="BB778"/>
          <cell r="BC778"/>
          <cell r="BD778"/>
          <cell r="BE778">
            <v>15</v>
          </cell>
          <cell r="BF778">
            <v>0</v>
          </cell>
          <cell r="BG778"/>
          <cell r="BH778"/>
          <cell r="BI778"/>
        </row>
        <row r="779">
          <cell r="E779" t="str">
            <v>X25062157851</v>
          </cell>
          <cell r="F779" t="str">
            <v>ERNESTO C BAUTISTA JR.</v>
          </cell>
          <cell r="G779" t="str">
            <v>BF RESORT, BF RESORT VILL, LAS PINAS CITY</v>
          </cell>
          <cell r="H779" t="str">
            <v>LAS PIÑAS CITY</v>
          </cell>
          <cell r="I779" t="str">
            <v>PARAÑAQUE</v>
          </cell>
          <cell r="J779"/>
          <cell r="K779"/>
          <cell r="L779" t="str">
            <v>C2</v>
          </cell>
          <cell r="M779" t="str">
            <v>FCOMP</v>
          </cell>
          <cell r="N779" t="str">
            <v>Ian Patrick Perez</v>
          </cell>
          <cell r="O779">
            <v>5.8</v>
          </cell>
          <cell r="P779">
            <v>5.8</v>
          </cell>
          <cell r="Q779">
            <v>6</v>
          </cell>
          <cell r="R779" t="str">
            <v>MODIFICATION</v>
          </cell>
          <cell r="S779">
            <v>24865.38</v>
          </cell>
          <cell r="T779"/>
          <cell r="U779"/>
          <cell r="V779" t="e">
            <v>#DIV/0!</v>
          </cell>
          <cell r="W779">
            <v>45840.532638888886</v>
          </cell>
          <cell r="X779">
            <v>45842.53125</v>
          </cell>
          <cell r="Y779" t="str">
            <v>N/A</v>
          </cell>
          <cell r="Z779"/>
          <cell r="AA779">
            <v>45855.259027777778</v>
          </cell>
          <cell r="AB779"/>
          <cell r="AC779">
            <v>14.726388888891961</v>
          </cell>
          <cell r="AD779">
            <v>12.727777777778101</v>
          </cell>
          <cell r="AE779">
            <v>-45855.259027777778</v>
          </cell>
          <cell r="AF779">
            <v>45859.306832437273</v>
          </cell>
          <cell r="AG779">
            <v>45868.113284050174</v>
          </cell>
          <cell r="AH779">
            <v>45890.532638888886</v>
          </cell>
          <cell r="AI779">
            <v>0.50724228395072313</v>
          </cell>
          <cell r="AJ779">
            <v>-764.25431712962961</v>
          </cell>
          <cell r="AK779">
            <v>20</v>
          </cell>
          <cell r="AL779">
            <v>36</v>
          </cell>
          <cell r="AM779">
            <v>21.774193548387096</v>
          </cell>
          <cell r="AN779">
            <v>27.58064516129032</v>
          </cell>
          <cell r="AO779">
            <v>18.774193548387096</v>
          </cell>
          <cell r="AP779">
            <v>60</v>
          </cell>
          <cell r="AQ779">
            <v>57</v>
          </cell>
          <cell r="AR779">
            <v>52</v>
          </cell>
          <cell r="AS779">
            <v>45915.259027777778</v>
          </cell>
          <cell r="AT779">
            <v>28.740972222221899</v>
          </cell>
          <cell r="AU779"/>
          <cell r="AV779"/>
          <cell r="AW779"/>
          <cell r="AX779"/>
          <cell r="AY779"/>
          <cell r="AZ779"/>
          <cell r="BA779"/>
          <cell r="BB779"/>
          <cell r="BC779" t="str">
            <v>NO COC</v>
          </cell>
          <cell r="BD779"/>
          <cell r="BE779">
            <v>45870.259027777778</v>
          </cell>
          <cell r="BF779" t="e">
            <v>#VALUE!</v>
          </cell>
          <cell r="BG779"/>
          <cell r="BH779"/>
          <cell r="BI779"/>
        </row>
        <row r="780">
          <cell r="E780" t="str">
            <v>X24104287142</v>
          </cell>
          <cell r="F780" t="str">
            <v>DITO TELECOMMUNITY CORPORATION</v>
          </cell>
          <cell r="G780" t="str">
            <v>BF HOMES MARTINVILLE SUBD, BF HOMES MARTINVILLE SUBD, LAS PINAS CITY</v>
          </cell>
          <cell r="H780" t="str">
            <v>LAS PIÑAS CITY</v>
          </cell>
          <cell r="I780" t="str">
            <v>PARAÑAQUE</v>
          </cell>
          <cell r="J780"/>
          <cell r="K780"/>
          <cell r="L780" t="str">
            <v>MAINTENANCE</v>
          </cell>
          <cell r="M780" t="str">
            <v>SCHED</v>
          </cell>
          <cell r="N780" t="str">
            <v>Junilo Michael Flores</v>
          </cell>
          <cell r="O780">
            <v>38.56</v>
          </cell>
          <cell r="P780">
            <v>38.56</v>
          </cell>
          <cell r="Q780">
            <v>31</v>
          </cell>
          <cell r="R780" t="str">
            <v>NEW</v>
          </cell>
          <cell r="S780">
            <v>263276.53999999998</v>
          </cell>
          <cell r="T780"/>
          <cell r="U780"/>
          <cell r="V780" t="e">
            <v>#DIV/0!</v>
          </cell>
          <cell r="W780">
            <v>45841.557638888888</v>
          </cell>
          <cell r="X780">
            <v>45842.531944444447</v>
          </cell>
          <cell r="Y780" t="str">
            <v>N/A</v>
          </cell>
          <cell r="Z780"/>
          <cell r="AA780"/>
          <cell r="AB780"/>
          <cell r="AC780">
            <v>-45841.557638888888</v>
          </cell>
          <cell r="AD780">
            <v>-45842.531944444447</v>
          </cell>
          <cell r="AE780">
            <v>0</v>
          </cell>
          <cell r="AF780">
            <v>45860.331832437274</v>
          </cell>
          <cell r="AG780">
            <v>45869.138284050176</v>
          </cell>
          <cell r="AH780">
            <v>45891.557638888888</v>
          </cell>
          <cell r="AI780">
            <v>-1578.9869853395062</v>
          </cell>
          <cell r="AJ780">
            <v>0</v>
          </cell>
          <cell r="AK780">
            <v>20</v>
          </cell>
          <cell r="AL780">
            <v>36</v>
          </cell>
          <cell r="AM780">
            <v>21.774193548387096</v>
          </cell>
          <cell r="AN780">
            <v>27.58064516129032</v>
          </cell>
          <cell r="AO780">
            <v>18.774193548387096</v>
          </cell>
          <cell r="AP780">
            <v>60</v>
          </cell>
          <cell r="AQ780">
            <v>57</v>
          </cell>
          <cell r="AR780">
            <v>52</v>
          </cell>
          <cell r="AS780">
            <v>60</v>
          </cell>
          <cell r="AT780">
            <v>45884</v>
          </cell>
          <cell r="AU780"/>
          <cell r="AV780"/>
          <cell r="AW780"/>
          <cell r="AX780"/>
          <cell r="AY780"/>
          <cell r="AZ780"/>
          <cell r="BA780"/>
          <cell r="BB780"/>
          <cell r="BC780"/>
          <cell r="BD780"/>
          <cell r="BE780">
            <v>15</v>
          </cell>
          <cell r="BF780">
            <v>0</v>
          </cell>
          <cell r="BG780"/>
          <cell r="BH780"/>
          <cell r="BI780"/>
        </row>
        <row r="781">
          <cell r="E781" t="str">
            <v>X25062239131</v>
          </cell>
          <cell r="F781" t="str">
            <v>EDGARDO ALFANTE LUNA</v>
          </cell>
          <cell r="G781" t="str">
            <v>KULASI CPD, KULASI CPD, LAS PINAS CITY</v>
          </cell>
          <cell r="H781" t="str">
            <v>LAS PIÑAS CITY</v>
          </cell>
          <cell r="I781" t="str">
            <v>PARAÑAQUE</v>
          </cell>
          <cell r="J781"/>
          <cell r="K781"/>
          <cell r="L781" t="str">
            <v>AVECO</v>
          </cell>
          <cell r="M781" t="str">
            <v>SCHED</v>
          </cell>
          <cell r="N781" t="str">
            <v>Ronilo Gange Jr.</v>
          </cell>
          <cell r="O781">
            <v>0.59</v>
          </cell>
          <cell r="P781">
            <v>0.59</v>
          </cell>
          <cell r="Q781">
            <v>1.5</v>
          </cell>
          <cell r="R781" t="str">
            <v>NEW</v>
          </cell>
          <cell r="S781">
            <v>15021.02</v>
          </cell>
          <cell r="T781">
            <v>506.95000000000005</v>
          </cell>
          <cell r="U781"/>
          <cell r="V781">
            <v>0</v>
          </cell>
          <cell r="W781">
            <v>45841.679166666669</v>
          </cell>
          <cell r="X781">
            <v>45848</v>
          </cell>
          <cell r="Y781">
            <v>45849</v>
          </cell>
          <cell r="Z781"/>
          <cell r="AA781"/>
          <cell r="AB781"/>
          <cell r="AC781">
            <v>-45841.679166666669</v>
          </cell>
          <cell r="AD781">
            <v>-45848</v>
          </cell>
          <cell r="AE781">
            <v>0</v>
          </cell>
          <cell r="AF781">
            <v>45860.453360215055</v>
          </cell>
          <cell r="AG781">
            <v>45869.259811827957</v>
          </cell>
          <cell r="AH781">
            <v>45891.679166666669</v>
          </cell>
          <cell r="AI781">
            <v>-1578.9911712962964</v>
          </cell>
          <cell r="AJ781">
            <v>0</v>
          </cell>
          <cell r="AK781">
            <v>20</v>
          </cell>
          <cell r="AL781">
            <v>36</v>
          </cell>
          <cell r="AM781">
            <v>21.774193548387096</v>
          </cell>
          <cell r="AN781">
            <v>27.58064516129032</v>
          </cell>
          <cell r="AO781">
            <v>18.774193548387096</v>
          </cell>
          <cell r="AP781">
            <v>60</v>
          </cell>
          <cell r="AQ781">
            <v>57</v>
          </cell>
          <cell r="AR781">
            <v>52</v>
          </cell>
          <cell r="AS781">
            <v>60</v>
          </cell>
          <cell r="AT781">
            <v>45884</v>
          </cell>
          <cell r="AU781"/>
          <cell r="AV781"/>
          <cell r="AW781"/>
          <cell r="AX781"/>
          <cell r="AY781"/>
          <cell r="AZ781"/>
          <cell r="BA781"/>
          <cell r="BB781"/>
          <cell r="BC781"/>
          <cell r="BD781"/>
          <cell r="BE781">
            <v>15</v>
          </cell>
          <cell r="BF781">
            <v>0</v>
          </cell>
          <cell r="BG781"/>
          <cell r="BH781"/>
          <cell r="BI781"/>
        </row>
        <row r="782">
          <cell r="E782" t="str">
            <v>X24083345617</v>
          </cell>
          <cell r="F782" t="str">
            <v>SAIMA SULTAN ABDUL</v>
          </cell>
          <cell r="G782" t="str">
            <v>BAGONG LIPUNAN, BACLARAN, PARANAQUE</v>
          </cell>
          <cell r="H782" t="str">
            <v>PARAÑAQUE CITY</v>
          </cell>
          <cell r="I782" t="str">
            <v>PARAÑAQUE</v>
          </cell>
          <cell r="J782" t="str">
            <v>X25020417967</v>
          </cell>
          <cell r="K782"/>
          <cell r="L782" t="str">
            <v>ECOM</v>
          </cell>
          <cell r="M782" t="str">
            <v>SCHED</v>
          </cell>
          <cell r="N782" t="str">
            <v>Ronilo Gange Jr.</v>
          </cell>
          <cell r="O782">
            <v>259.79000000000002</v>
          </cell>
          <cell r="P782">
            <v>416.35</v>
          </cell>
          <cell r="Q782">
            <v>90</v>
          </cell>
          <cell r="R782" t="str">
            <v>NEW</v>
          </cell>
          <cell r="S782">
            <v>786924.67</v>
          </cell>
          <cell r="T782"/>
          <cell r="U782"/>
          <cell r="V782" t="e">
            <v>#DIV/0!</v>
          </cell>
          <cell r="W782">
            <v>45845.615972222222</v>
          </cell>
          <cell r="X782">
            <v>45852.620138888888</v>
          </cell>
          <cell r="Y782">
            <v>45855</v>
          </cell>
          <cell r="Z782"/>
          <cell r="AA782"/>
          <cell r="AB782"/>
          <cell r="AC782">
            <v>-45845.615972222222</v>
          </cell>
          <cell r="AD782">
            <v>-45852.620138888888</v>
          </cell>
          <cell r="AE782">
            <v>0</v>
          </cell>
          <cell r="AF782">
            <v>45867.646647068847</v>
          </cell>
          <cell r="AG782">
            <v>45877.321493694617</v>
          </cell>
          <cell r="AH782">
            <v>45895.615972222222</v>
          </cell>
          <cell r="AI782">
            <v>-1373.6829785794525</v>
          </cell>
          <cell r="AJ782">
            <v>0</v>
          </cell>
          <cell r="AK782">
            <v>32</v>
          </cell>
          <cell r="AL782">
            <v>34</v>
          </cell>
          <cell r="AM782">
            <v>25.030674846625768</v>
          </cell>
          <cell r="AN782">
            <v>31.70552147239264</v>
          </cell>
          <cell r="AO782">
            <v>22.030674846625768</v>
          </cell>
          <cell r="AP782">
            <v>60</v>
          </cell>
          <cell r="AQ782">
            <v>57</v>
          </cell>
          <cell r="AR782">
            <v>52</v>
          </cell>
          <cell r="AS782">
            <v>60</v>
          </cell>
          <cell r="AT782">
            <v>45884</v>
          </cell>
          <cell r="AU782"/>
          <cell r="AV782"/>
          <cell r="AW782"/>
          <cell r="AX782"/>
          <cell r="AY782"/>
          <cell r="AZ782"/>
          <cell r="BA782"/>
          <cell r="BB782"/>
          <cell r="BC782"/>
          <cell r="BD782"/>
          <cell r="BE782">
            <v>15</v>
          </cell>
          <cell r="BF782">
            <v>0</v>
          </cell>
          <cell r="BG782"/>
          <cell r="BH782"/>
          <cell r="BI782"/>
        </row>
        <row r="783">
          <cell r="E783" t="str">
            <v>X25062074037</v>
          </cell>
          <cell r="F783" t="str">
            <v>ERICH HERROS LINGAD</v>
          </cell>
          <cell r="G783" t="str">
            <v>TEHERAN, MULTINATIONAL VILL, PARANAQUE</v>
          </cell>
          <cell r="H783" t="str">
            <v>PARAÑAQUE CITY</v>
          </cell>
          <cell r="I783" t="str">
            <v>PARAÑAQUE</v>
          </cell>
          <cell r="J783"/>
          <cell r="K783"/>
          <cell r="L783" t="str">
            <v>ECOM</v>
          </cell>
          <cell r="M783" t="str">
            <v>FCOMP</v>
          </cell>
          <cell r="N783" t="str">
            <v>Ronilo Gange Jr.</v>
          </cell>
          <cell r="O783">
            <v>53.97</v>
          </cell>
          <cell r="P783">
            <v>132.25</v>
          </cell>
          <cell r="Q783">
            <v>80</v>
          </cell>
          <cell r="R783" t="str">
            <v>MODIFICATION</v>
          </cell>
          <cell r="S783">
            <v>397295.13</v>
          </cell>
          <cell r="T783"/>
          <cell r="U783"/>
          <cell r="V783" t="e">
            <v>#DIV/0!</v>
          </cell>
          <cell r="W783">
            <v>45845.96597222222</v>
          </cell>
          <cell r="X783">
            <v>45852.62222222222</v>
          </cell>
          <cell r="Y783">
            <v>45855</v>
          </cell>
          <cell r="Z783"/>
          <cell r="AA783">
            <v>45859</v>
          </cell>
          <cell r="AB783"/>
          <cell r="AC783">
            <v>13.034027777779556</v>
          </cell>
          <cell r="AD783">
            <v>6.3777777777795563</v>
          </cell>
          <cell r="AE783">
            <v>-45859</v>
          </cell>
          <cell r="AF783">
            <v>45866.311042644753</v>
          </cell>
          <cell r="AG783">
            <v>45875.53639475743</v>
          </cell>
          <cell r="AH783">
            <v>45895.96597222222</v>
          </cell>
          <cell r="AI783">
            <v>0.41874025892413957</v>
          </cell>
          <cell r="AJ783">
            <v>-764.31666666666672</v>
          </cell>
          <cell r="AK783">
            <v>26</v>
          </cell>
          <cell r="AL783">
            <v>34</v>
          </cell>
          <cell r="AM783">
            <v>23.345070422535212</v>
          </cell>
          <cell r="AN783">
            <v>29.570422535211268</v>
          </cell>
          <cell r="AO783">
            <v>20.345070422535212</v>
          </cell>
          <cell r="AP783">
            <v>60</v>
          </cell>
          <cell r="AQ783">
            <v>57</v>
          </cell>
          <cell r="AR783">
            <v>52</v>
          </cell>
          <cell r="AS783">
            <v>45919</v>
          </cell>
          <cell r="AT783">
            <v>25</v>
          </cell>
          <cell r="AU783"/>
          <cell r="AV783"/>
          <cell r="AW783"/>
          <cell r="AX783"/>
          <cell r="AY783"/>
          <cell r="AZ783"/>
          <cell r="BA783"/>
          <cell r="BB783"/>
          <cell r="BC783" t="str">
            <v>NO COC</v>
          </cell>
          <cell r="BD783"/>
          <cell r="BE783">
            <v>45874</v>
          </cell>
          <cell r="BF783" t="e">
            <v>#VALUE!</v>
          </cell>
          <cell r="BG783"/>
          <cell r="BH783"/>
          <cell r="BI783"/>
        </row>
        <row r="784">
          <cell r="E784" t="str">
            <v>X25051639776</v>
          </cell>
          <cell r="F784" t="str">
            <v>REGINA OMNOS PACLIBAR</v>
          </cell>
          <cell r="G784" t="str">
            <v>SAN JOSE, MANUYO I, LAS PINAS CITY</v>
          </cell>
          <cell r="H784" t="str">
            <v>LAS PIÑAS CITY</v>
          </cell>
          <cell r="I784" t="str">
            <v>PARAÑAQUE</v>
          </cell>
          <cell r="J784"/>
          <cell r="K784"/>
          <cell r="L784" t="str">
            <v>POWERHOUSE</v>
          </cell>
          <cell r="M784" t="str">
            <v>FCOMP</v>
          </cell>
          <cell r="N784" t="str">
            <v>Isan Carlo Lazaro</v>
          </cell>
          <cell r="O784">
            <v>4.72</v>
          </cell>
          <cell r="P784">
            <v>4.72</v>
          </cell>
          <cell r="Q784">
            <v>1.5</v>
          </cell>
          <cell r="R784" t="str">
            <v>NEW</v>
          </cell>
          <cell r="S784">
            <v>26372.55</v>
          </cell>
          <cell r="T784"/>
          <cell r="U784"/>
          <cell r="V784" t="e">
            <v>#DIV/0!</v>
          </cell>
          <cell r="W784">
            <v>45842.60833333333</v>
          </cell>
          <cell r="X784">
            <v>45849.441666666666</v>
          </cell>
          <cell r="Y784">
            <v>45854</v>
          </cell>
          <cell r="Z784"/>
          <cell r="AA784">
            <v>45866</v>
          </cell>
          <cell r="AB784"/>
          <cell r="AC784">
            <v>23.391666666670062</v>
          </cell>
          <cell r="AD784">
            <v>16.558333333334303</v>
          </cell>
          <cell r="AE784">
            <v>-45866</v>
          </cell>
          <cell r="AF784">
            <v>45861.382526881716</v>
          </cell>
          <cell r="AG784">
            <v>45870.188978494618</v>
          </cell>
          <cell r="AH784">
            <v>45892.60833333333</v>
          </cell>
          <cell r="AI784">
            <v>0.80571296296307993</v>
          </cell>
          <cell r="AJ784">
            <v>-764.43333333333328</v>
          </cell>
          <cell r="AK784">
            <v>20</v>
          </cell>
          <cell r="AL784">
            <v>36</v>
          </cell>
          <cell r="AM784">
            <v>21.774193548387096</v>
          </cell>
          <cell r="AN784">
            <v>27.58064516129032</v>
          </cell>
          <cell r="AO784">
            <v>18.774193548387096</v>
          </cell>
          <cell r="AP784">
            <v>60</v>
          </cell>
          <cell r="AQ784">
            <v>57</v>
          </cell>
          <cell r="AR784">
            <v>52</v>
          </cell>
          <cell r="AS784">
            <v>45926</v>
          </cell>
          <cell r="AT784">
            <v>18</v>
          </cell>
          <cell r="AU784"/>
          <cell r="AV784"/>
          <cell r="AW784"/>
          <cell r="AX784"/>
          <cell r="AY784"/>
          <cell r="AZ784"/>
          <cell r="BA784"/>
          <cell r="BB784"/>
          <cell r="BC784" t="str">
            <v>NO COC</v>
          </cell>
          <cell r="BD784"/>
          <cell r="BE784">
            <v>45881</v>
          </cell>
          <cell r="BF784" t="e">
            <v>#VALUE!</v>
          </cell>
          <cell r="BG784"/>
          <cell r="BH784"/>
          <cell r="BI784"/>
        </row>
        <row r="785">
          <cell r="E785" t="str">
            <v>X25051727907</v>
          </cell>
          <cell r="F785" t="str">
            <v>KAINE ANTONET CHUA CORDOVA,</v>
          </cell>
          <cell r="G785" t="str">
            <v>ONELIA JOSE, BF RESORT VILL, LAS PINAS CITY</v>
          </cell>
          <cell r="H785" t="str">
            <v>LAS PIÑAS CITY</v>
          </cell>
          <cell r="I785" t="str">
            <v>PARAÑAQUE</v>
          </cell>
          <cell r="J785"/>
          <cell r="K785"/>
          <cell r="L785" t="str">
            <v>POWERHOUSE</v>
          </cell>
          <cell r="M785" t="str">
            <v>SCHED</v>
          </cell>
          <cell r="N785" t="str">
            <v>Isan Carlo Lazaro</v>
          </cell>
          <cell r="O785">
            <v>125.51</v>
          </cell>
          <cell r="P785">
            <v>125.51</v>
          </cell>
          <cell r="Q785">
            <v>77.400000000000006</v>
          </cell>
          <cell r="R785" t="str">
            <v>NEW</v>
          </cell>
          <cell r="S785">
            <v>385717.47</v>
          </cell>
          <cell r="T785"/>
          <cell r="U785"/>
          <cell r="V785" t="e">
            <v>#DIV/0!</v>
          </cell>
          <cell r="W785">
            <v>45842.61041666667</v>
          </cell>
          <cell r="X785">
            <v>45849.43472222222</v>
          </cell>
          <cell r="Y785">
            <v>45854</v>
          </cell>
          <cell r="Z785"/>
          <cell r="AA785"/>
          <cell r="AB785"/>
          <cell r="AC785">
            <v>-45842.61041666667</v>
          </cell>
          <cell r="AD785">
            <v>-45849.43472222222</v>
          </cell>
          <cell r="AE785">
            <v>0</v>
          </cell>
          <cell r="AF785">
            <v>45862.955487089203</v>
          </cell>
          <cell r="AG785">
            <v>45872.180839201879</v>
          </cell>
          <cell r="AH785">
            <v>45892.61041666667</v>
          </cell>
          <cell r="AI785">
            <v>-1472.7716468702865</v>
          </cell>
          <cell r="AJ785">
            <v>0</v>
          </cell>
          <cell r="AK785">
            <v>26</v>
          </cell>
          <cell r="AL785">
            <v>34</v>
          </cell>
          <cell r="AM785">
            <v>23.345070422535212</v>
          </cell>
          <cell r="AN785">
            <v>29.570422535211268</v>
          </cell>
          <cell r="AO785">
            <v>20.345070422535212</v>
          </cell>
          <cell r="AP785">
            <v>60</v>
          </cell>
          <cell r="AQ785">
            <v>57</v>
          </cell>
          <cell r="AR785">
            <v>52</v>
          </cell>
          <cell r="AS785">
            <v>60</v>
          </cell>
          <cell r="AT785">
            <v>45884</v>
          </cell>
          <cell r="AU785"/>
          <cell r="AV785"/>
          <cell r="AW785"/>
          <cell r="AX785"/>
          <cell r="AY785"/>
          <cell r="AZ785"/>
          <cell r="BA785"/>
          <cell r="BB785"/>
          <cell r="BC785"/>
          <cell r="BD785"/>
          <cell r="BE785">
            <v>15</v>
          </cell>
          <cell r="BF785">
            <v>0</v>
          </cell>
          <cell r="BG785"/>
          <cell r="BH785"/>
          <cell r="BI785"/>
        </row>
        <row r="786">
          <cell r="E786" t="str">
            <v>X25030875643</v>
          </cell>
          <cell r="F786" t="str">
            <v>JETTI_PETROLEUM INC.</v>
          </cell>
          <cell r="G786" t="str">
            <v>DR. A. SANTOS, BF HOMES, PARANAQUE</v>
          </cell>
          <cell r="H786" t="str">
            <v>PARAÑAQUE CITY</v>
          </cell>
          <cell r="I786" t="str">
            <v>PARAÑAQUE</v>
          </cell>
          <cell r="J786"/>
          <cell r="K786"/>
          <cell r="L786" t="str">
            <v>C2</v>
          </cell>
          <cell r="M786" t="str">
            <v>FCOMP</v>
          </cell>
          <cell r="N786" t="str">
            <v>Ian Patrick Perez</v>
          </cell>
          <cell r="O786">
            <v>38.06</v>
          </cell>
          <cell r="P786">
            <v>38.06</v>
          </cell>
          <cell r="Q786">
            <v>33</v>
          </cell>
          <cell r="R786" t="str">
            <v>NEW</v>
          </cell>
          <cell r="S786">
            <v>247433.29</v>
          </cell>
          <cell r="T786"/>
          <cell r="U786"/>
          <cell r="V786" t="e">
            <v>#DIV/0!</v>
          </cell>
          <cell r="W786">
            <v>45845.618055555555</v>
          </cell>
          <cell r="X786">
            <v>45846.593055555553</v>
          </cell>
          <cell r="Y786" t="str">
            <v>N/A</v>
          </cell>
          <cell r="Z786"/>
          <cell r="AA786">
            <v>45856</v>
          </cell>
          <cell r="AB786"/>
          <cell r="AC786">
            <v>10.381944444445253</v>
          </cell>
          <cell r="AD786">
            <v>9.4069444444467081</v>
          </cell>
          <cell r="AE786">
            <v>-45856</v>
          </cell>
          <cell r="AF786">
            <v>45864.392249103941</v>
          </cell>
          <cell r="AG786">
            <v>45873.198700716843</v>
          </cell>
          <cell r="AH786">
            <v>45895.618055555555</v>
          </cell>
          <cell r="AI786">
            <v>0.3576003086420031</v>
          </cell>
          <cell r="AJ786">
            <v>-764.26666666666665</v>
          </cell>
          <cell r="AK786">
            <v>20</v>
          </cell>
          <cell r="AL786">
            <v>36</v>
          </cell>
          <cell r="AM786">
            <v>21.774193548387096</v>
          </cell>
          <cell r="AN786">
            <v>27.58064516129032</v>
          </cell>
          <cell r="AO786">
            <v>18.774193548387096</v>
          </cell>
          <cell r="AP786">
            <v>60</v>
          </cell>
          <cell r="AQ786">
            <v>57</v>
          </cell>
          <cell r="AR786">
            <v>52</v>
          </cell>
          <cell r="AS786">
            <v>45916</v>
          </cell>
          <cell r="AT786">
            <v>28</v>
          </cell>
          <cell r="AU786"/>
          <cell r="AV786"/>
          <cell r="AW786"/>
          <cell r="AX786"/>
          <cell r="AY786"/>
          <cell r="AZ786"/>
          <cell r="BA786"/>
          <cell r="BB786"/>
          <cell r="BC786" t="str">
            <v>NO COC</v>
          </cell>
          <cell r="BD786"/>
          <cell r="BE786">
            <v>45871</v>
          </cell>
          <cell r="BF786" t="e">
            <v>#VALUE!</v>
          </cell>
          <cell r="BG786"/>
          <cell r="BH786"/>
          <cell r="BI786"/>
        </row>
        <row r="787">
          <cell r="E787" t="str">
            <v>X25062023744</v>
          </cell>
          <cell r="F787" t="str">
            <v>YDLAZAVON PANCIT HABHAB, INC.</v>
          </cell>
          <cell r="G787" t="str">
            <v>SAN ANTONIO, SAN ANTONIO VALLEY 1, PARANAQUE</v>
          </cell>
          <cell r="H787" t="str">
            <v>PARAÑAQUE CITY</v>
          </cell>
          <cell r="I787" t="str">
            <v>PARAÑAQUE</v>
          </cell>
          <cell r="J787"/>
          <cell r="K787"/>
          <cell r="L787" t="str">
            <v>C2</v>
          </cell>
          <cell r="M787" t="str">
            <v>FCOMP</v>
          </cell>
          <cell r="N787" t="str">
            <v>Ian Patrick Perez</v>
          </cell>
          <cell r="O787">
            <v>68.72</v>
          </cell>
          <cell r="P787">
            <v>68.72</v>
          </cell>
          <cell r="Q787">
            <v>81</v>
          </cell>
          <cell r="R787" t="str">
            <v>NEW</v>
          </cell>
          <cell r="S787">
            <v>500165.57</v>
          </cell>
          <cell r="T787"/>
          <cell r="U787"/>
          <cell r="V787" t="e">
            <v>#DIV/0!</v>
          </cell>
          <cell r="W787">
            <v>45841.672222222223</v>
          </cell>
          <cell r="X787">
            <v>45846.592361111114</v>
          </cell>
          <cell r="Y787" t="str">
            <v>N/A</v>
          </cell>
          <cell r="Z787"/>
          <cell r="AA787">
            <v>45852.336805555555</v>
          </cell>
          <cell r="AB787"/>
          <cell r="AC787">
            <v>10.664583333331393</v>
          </cell>
          <cell r="AD787">
            <v>5.7444444444408873</v>
          </cell>
          <cell r="AE787">
            <v>-45852.336805555555</v>
          </cell>
          <cell r="AF787">
            <v>45860.972602450362</v>
          </cell>
          <cell r="AG787">
            <v>45869.919370511197</v>
          </cell>
          <cell r="AH787">
            <v>45891.672222222223</v>
          </cell>
          <cell r="AI787">
            <v>0.35866821184989206</v>
          </cell>
          <cell r="AJ787">
            <v>-764.20561342592589</v>
          </cell>
          <cell r="AK787">
            <v>23</v>
          </cell>
          <cell r="AL787">
            <v>34</v>
          </cell>
          <cell r="AM787">
            <v>22.300380228136884</v>
          </cell>
          <cell r="AN787">
            <v>28.247148288973385</v>
          </cell>
          <cell r="AO787">
            <v>19.300380228136884</v>
          </cell>
          <cell r="AP787">
            <v>60</v>
          </cell>
          <cell r="AQ787">
            <v>57</v>
          </cell>
          <cell r="AR787">
            <v>52</v>
          </cell>
          <cell r="AS787">
            <v>45912.336805555555</v>
          </cell>
          <cell r="AT787">
            <v>31.663194444445253</v>
          </cell>
          <cell r="AU787"/>
          <cell r="AV787"/>
          <cell r="AW787"/>
          <cell r="AX787"/>
          <cell r="AY787"/>
          <cell r="AZ787"/>
          <cell r="BA787"/>
          <cell r="BB787"/>
          <cell r="BC787" t="str">
            <v>NO COC</v>
          </cell>
          <cell r="BD787"/>
          <cell r="BE787">
            <v>45867.336805555555</v>
          </cell>
          <cell r="BF787" t="e">
            <v>#VALUE!</v>
          </cell>
          <cell r="BG787"/>
          <cell r="BH787"/>
          <cell r="BI787"/>
        </row>
        <row r="788">
          <cell r="E788" t="str">
            <v>X24093597833</v>
          </cell>
          <cell r="F788" t="str">
            <v>STA CECILIA VILLAGE ASSOCIATION INC.</v>
          </cell>
          <cell r="G788" t="str">
            <v>ARIA, STA. CECILIA VILL, LAS PINAS CITY</v>
          </cell>
          <cell r="H788" t="str">
            <v>LAS PIÑAS CITY</v>
          </cell>
          <cell r="I788" t="str">
            <v>PARAÑAQUE</v>
          </cell>
          <cell r="J788"/>
          <cell r="K788"/>
          <cell r="L788" t="str">
            <v>MAINTENANCE</v>
          </cell>
          <cell r="M788" t="str">
            <v>FCOMP</v>
          </cell>
          <cell r="N788" t="str">
            <v>Junilo Michael Flores</v>
          </cell>
          <cell r="O788">
            <v>37.15</v>
          </cell>
          <cell r="P788">
            <v>37.15</v>
          </cell>
          <cell r="Q788">
            <v>29</v>
          </cell>
          <cell r="R788" t="str">
            <v>NEW</v>
          </cell>
          <cell r="S788">
            <v>277878.12</v>
          </cell>
          <cell r="T788"/>
          <cell r="U788"/>
          <cell r="V788" t="e">
            <v>#DIV/0!</v>
          </cell>
          <cell r="W788">
            <v>45842.397916666669</v>
          </cell>
          <cell r="X788">
            <v>45846.597916666666</v>
          </cell>
          <cell r="Y788" t="str">
            <v>N/A</v>
          </cell>
          <cell r="Z788"/>
          <cell r="AA788">
            <v>45874.590277777781</v>
          </cell>
          <cell r="AB788"/>
          <cell r="AC788">
            <v>32.192361111112405</v>
          </cell>
          <cell r="AD788">
            <v>27.992361111115315</v>
          </cell>
          <cell r="AE788">
            <v>-45874.590277777781</v>
          </cell>
          <cell r="AF788">
            <v>45861.172110215055</v>
          </cell>
          <cell r="AG788">
            <v>45869.978561827957</v>
          </cell>
          <cell r="AH788">
            <v>45892.397916666669</v>
          </cell>
          <cell r="AI788">
            <v>1.1088479938272049</v>
          </cell>
          <cell r="AJ788">
            <v>-764.57650462962965</v>
          </cell>
          <cell r="AK788">
            <v>20</v>
          </cell>
          <cell r="AL788">
            <v>36</v>
          </cell>
          <cell r="AM788">
            <v>21.774193548387096</v>
          </cell>
          <cell r="AN788">
            <v>27.58064516129032</v>
          </cell>
          <cell r="AO788">
            <v>18.774193548387096</v>
          </cell>
          <cell r="AP788">
            <v>60</v>
          </cell>
          <cell r="AQ788">
            <v>57</v>
          </cell>
          <cell r="AR788">
            <v>52</v>
          </cell>
          <cell r="AS788">
            <v>45934.590277777781</v>
          </cell>
          <cell r="AT788">
            <v>9.4097222222189885</v>
          </cell>
          <cell r="AU788"/>
          <cell r="AV788"/>
          <cell r="AW788"/>
          <cell r="AX788"/>
          <cell r="AY788"/>
          <cell r="AZ788"/>
          <cell r="BA788"/>
          <cell r="BB788"/>
          <cell r="BC788" t="str">
            <v>NO COC</v>
          </cell>
          <cell r="BD788"/>
          <cell r="BE788">
            <v>45889.590277777781</v>
          </cell>
          <cell r="BF788" t="e">
            <v>#VALUE!</v>
          </cell>
          <cell r="BG788"/>
          <cell r="BH788"/>
          <cell r="BI788"/>
        </row>
        <row r="789">
          <cell r="E789" t="str">
            <v>X25062048597</v>
          </cell>
          <cell r="F789" t="str">
            <v>MANILA ESPORTS ICAFE INC.</v>
          </cell>
          <cell r="G789" t="str">
            <v>A. BONIFACIO, PUROK 1, TAGUIG CITY</v>
          </cell>
          <cell r="H789" t="str">
            <v>TAGUIG CITY</v>
          </cell>
          <cell r="I789" t="str">
            <v>PARAÑAQUE</v>
          </cell>
          <cell r="J789"/>
          <cell r="K789"/>
          <cell r="L789" t="str">
            <v>MAINTENANCE</v>
          </cell>
          <cell r="M789" t="str">
            <v>FCOMP</v>
          </cell>
          <cell r="N789" t="str">
            <v>Raeven De Quiroz</v>
          </cell>
          <cell r="O789">
            <v>64.86</v>
          </cell>
          <cell r="P789">
            <v>64.86</v>
          </cell>
          <cell r="Q789">
            <v>61</v>
          </cell>
          <cell r="R789" t="str">
            <v>NEW</v>
          </cell>
          <cell r="S789">
            <v>405410.08</v>
          </cell>
          <cell r="T789"/>
          <cell r="U789"/>
          <cell r="V789" t="e">
            <v>#DIV/0!</v>
          </cell>
          <cell r="W789">
            <v>45842.402083333334</v>
          </cell>
          <cell r="X789">
            <v>45846.597916666666</v>
          </cell>
          <cell r="Y789" t="str">
            <v>N/A</v>
          </cell>
          <cell r="Z789"/>
          <cell r="AA789">
            <v>45876</v>
          </cell>
          <cell r="AB789"/>
          <cell r="AC789">
            <v>33.597916666665697</v>
          </cell>
          <cell r="AD789">
            <v>29.402083333334303</v>
          </cell>
          <cell r="AE789">
            <v>-45876</v>
          </cell>
          <cell r="AF789">
            <v>45861.702463561473</v>
          </cell>
          <cell r="AG789">
            <v>45870.649231622308</v>
          </cell>
          <cell r="AH789">
            <v>45892.402083333334</v>
          </cell>
          <cell r="AI789">
            <v>1.1299555093776315</v>
          </cell>
          <cell r="AJ789">
            <v>-764.6</v>
          </cell>
          <cell r="AK789">
            <v>23</v>
          </cell>
          <cell r="AL789">
            <v>34</v>
          </cell>
          <cell r="AM789">
            <v>22.300380228136884</v>
          </cell>
          <cell r="AN789">
            <v>28.247148288973385</v>
          </cell>
          <cell r="AO789">
            <v>19.300380228136884</v>
          </cell>
          <cell r="AP789">
            <v>60</v>
          </cell>
          <cell r="AQ789">
            <v>57</v>
          </cell>
          <cell r="AR789">
            <v>52</v>
          </cell>
          <cell r="AS789">
            <v>45936</v>
          </cell>
          <cell r="AT789">
            <v>8</v>
          </cell>
          <cell r="AU789"/>
          <cell r="AV789"/>
          <cell r="AW789"/>
          <cell r="AX789"/>
          <cell r="AY789"/>
          <cell r="AZ789"/>
          <cell r="BA789"/>
          <cell r="BB789"/>
          <cell r="BC789" t="str">
            <v>NO COC</v>
          </cell>
          <cell r="BD789"/>
          <cell r="BE789">
            <v>45891</v>
          </cell>
          <cell r="BF789" t="e">
            <v>#VALUE!</v>
          </cell>
          <cell r="BG789"/>
          <cell r="BH789"/>
          <cell r="BI789"/>
        </row>
        <row r="790">
          <cell r="E790" t="str">
            <v>X24093746174</v>
          </cell>
          <cell r="F790" t="str">
            <v>VELCOASIA DEVELOPMENT CORP.</v>
          </cell>
          <cell r="G790" t="str">
            <v>STA. ISABEL, SUSANA HEIGHTS SUBD, MUNTINLUPA</v>
          </cell>
          <cell r="H790" t="str">
            <v>MUNTINLUPA CITY</v>
          </cell>
          <cell r="I790" t="str">
            <v>PARAÑAQUE</v>
          </cell>
          <cell r="J790"/>
          <cell r="K790"/>
          <cell r="L790" t="str">
            <v>CHALLENGER</v>
          </cell>
          <cell r="M790" t="str">
            <v>SCHED</v>
          </cell>
          <cell r="N790" t="str">
            <v>Isan Carlo Lazaro</v>
          </cell>
          <cell r="O790">
            <v>9.23</v>
          </cell>
          <cell r="P790">
            <v>9.23</v>
          </cell>
          <cell r="Q790">
            <v>0</v>
          </cell>
          <cell r="R790" t="str">
            <v>TERMINATION</v>
          </cell>
          <cell r="S790">
            <v>22600.14</v>
          </cell>
          <cell r="T790"/>
          <cell r="U790"/>
          <cell r="V790" t="e">
            <v>#DIV/0!</v>
          </cell>
          <cell r="W790">
            <v>45847.693749999999</v>
          </cell>
          <cell r="X790">
            <v>45855.559027777781</v>
          </cell>
          <cell r="Y790">
            <v>45855</v>
          </cell>
          <cell r="Z790"/>
          <cell r="AA790"/>
          <cell r="AB790"/>
          <cell r="AC790">
            <v>-45847.693749999999</v>
          </cell>
          <cell r="AD790">
            <v>-45855.559027777781</v>
          </cell>
          <cell r="AE790">
            <v>0</v>
          </cell>
          <cell r="AF790">
            <v>45866.467943548385</v>
          </cell>
          <cell r="AG790">
            <v>45875.274395161287</v>
          </cell>
          <cell r="AH790">
            <v>45897.693749999999</v>
          </cell>
          <cell r="AI790">
            <v>-1579.1983402777778</v>
          </cell>
          <cell r="AJ790">
            <v>0</v>
          </cell>
          <cell r="AK790">
            <v>20</v>
          </cell>
          <cell r="AL790">
            <v>36</v>
          </cell>
          <cell r="AM790">
            <v>21.774193548387096</v>
          </cell>
          <cell r="AN790">
            <v>27.58064516129032</v>
          </cell>
          <cell r="AO790">
            <v>18.774193548387096</v>
          </cell>
          <cell r="AP790">
            <v>60</v>
          </cell>
          <cell r="AQ790">
            <v>57</v>
          </cell>
          <cell r="AR790">
            <v>52</v>
          </cell>
          <cell r="AS790">
            <v>60</v>
          </cell>
          <cell r="AT790">
            <v>45884</v>
          </cell>
          <cell r="AU790"/>
          <cell r="AV790"/>
          <cell r="AW790"/>
          <cell r="AX790"/>
          <cell r="AY790"/>
          <cell r="AZ790"/>
          <cell r="BA790"/>
          <cell r="BB790"/>
          <cell r="BC790"/>
          <cell r="BD790"/>
          <cell r="BE790">
            <v>15</v>
          </cell>
          <cell r="BF790">
            <v>0</v>
          </cell>
          <cell r="BG790"/>
          <cell r="BH790"/>
          <cell r="BI790"/>
        </row>
        <row r="791">
          <cell r="E791" t="str">
            <v>X25041338459</v>
          </cell>
          <cell r="F791" t="str">
            <v>PHILIPPINE SEVEN CORPORATION</v>
          </cell>
          <cell r="G791" t="str">
            <v>JADE HEIGHTS, VICTORIAHOMES-JADEHEIGHTS SUBD, MUNTINLUPA</v>
          </cell>
          <cell r="H791" t="str">
            <v>MUNTINLUPA CITY</v>
          </cell>
          <cell r="I791" t="str">
            <v>PARAÑAQUE</v>
          </cell>
          <cell r="J791"/>
          <cell r="K791"/>
          <cell r="L791" t="str">
            <v>CHALLENGER</v>
          </cell>
          <cell r="M791" t="str">
            <v>FCOMP</v>
          </cell>
          <cell r="N791" t="str">
            <v>Isan Carlo Lazaro</v>
          </cell>
          <cell r="O791">
            <v>76.27</v>
          </cell>
          <cell r="P791">
            <v>155.91999999999999</v>
          </cell>
          <cell r="Q791">
            <v>55</v>
          </cell>
          <cell r="R791" t="str">
            <v>NEW</v>
          </cell>
          <cell r="S791">
            <v>416475.6</v>
          </cell>
          <cell r="T791"/>
          <cell r="U791"/>
          <cell r="V791" t="e">
            <v>#DIV/0!</v>
          </cell>
          <cell r="W791">
            <v>45847.515972222223</v>
          </cell>
          <cell r="X791">
            <v>45855.560416666667</v>
          </cell>
          <cell r="Y791">
            <v>45855</v>
          </cell>
          <cell r="Z791"/>
          <cell r="AA791">
            <v>45868</v>
          </cell>
          <cell r="AB791"/>
          <cell r="AC791">
            <v>20.484027777776646</v>
          </cell>
          <cell r="AD791">
            <v>12.439583333332848</v>
          </cell>
          <cell r="AE791">
            <v>-45868</v>
          </cell>
          <cell r="AF791">
            <v>45867.861042644756</v>
          </cell>
          <cell r="AG791">
            <v>45877.086394757433</v>
          </cell>
          <cell r="AH791">
            <v>45897.515972222223</v>
          </cell>
          <cell r="AI791">
            <v>0.65808415032676093</v>
          </cell>
          <cell r="AJ791">
            <v>-764.4666666666667</v>
          </cell>
          <cell r="AK791">
            <v>26</v>
          </cell>
          <cell r="AL791">
            <v>34</v>
          </cell>
          <cell r="AM791">
            <v>23.345070422535212</v>
          </cell>
          <cell r="AN791">
            <v>29.570422535211268</v>
          </cell>
          <cell r="AO791">
            <v>20.345070422535212</v>
          </cell>
          <cell r="AP791">
            <v>60</v>
          </cell>
          <cell r="AQ791">
            <v>57</v>
          </cell>
          <cell r="AR791">
            <v>52</v>
          </cell>
          <cell r="AS791">
            <v>45928</v>
          </cell>
          <cell r="AT791">
            <v>16</v>
          </cell>
          <cell r="AU791"/>
          <cell r="AV791"/>
          <cell r="AW791"/>
          <cell r="AX791"/>
          <cell r="AY791"/>
          <cell r="AZ791"/>
          <cell r="BA791"/>
          <cell r="BB791"/>
          <cell r="BC791" t="str">
            <v>NO COC</v>
          </cell>
          <cell r="BD791"/>
          <cell r="BE791">
            <v>45883</v>
          </cell>
          <cell r="BF791" t="e">
            <v>#VALUE!</v>
          </cell>
          <cell r="BG791"/>
          <cell r="BH791"/>
          <cell r="BI791"/>
        </row>
        <row r="792">
          <cell r="E792" t="str">
            <v>X24114615817</v>
          </cell>
          <cell r="F792" t="str">
            <v>GLYN ROXAS PABLO</v>
          </cell>
          <cell r="G792" t="str">
            <v>SAPPHIRE, POSADAS SUBD, MUNTINLUPA</v>
          </cell>
          <cell r="H792" t="str">
            <v>MUNTINLUPA CITY</v>
          </cell>
          <cell r="I792" t="str">
            <v>PARAÑAQUE</v>
          </cell>
          <cell r="J792"/>
          <cell r="K792"/>
          <cell r="L792" t="str">
            <v>CHALLENGER</v>
          </cell>
          <cell r="M792" t="str">
            <v>SCHED</v>
          </cell>
          <cell r="N792" t="str">
            <v>Isan Carlo Lazaro</v>
          </cell>
          <cell r="O792">
            <v>98.3</v>
          </cell>
          <cell r="P792">
            <v>254.86</v>
          </cell>
          <cell r="Q792">
            <v>33</v>
          </cell>
          <cell r="R792" t="str">
            <v>MODIFICATION</v>
          </cell>
          <cell r="S792">
            <v>497380.68</v>
          </cell>
          <cell r="T792"/>
          <cell r="U792"/>
          <cell r="V792" t="e">
            <v>#DIV/0!</v>
          </cell>
          <cell r="W792">
            <v>45848.640972222223</v>
          </cell>
          <cell r="X792">
            <v>45855.561111111114</v>
          </cell>
          <cell r="Y792">
            <v>45855</v>
          </cell>
          <cell r="Z792"/>
          <cell r="AA792"/>
          <cell r="AB792"/>
          <cell r="AC792">
            <v>-45848.640972222223</v>
          </cell>
          <cell r="AD792">
            <v>27.834027777775191</v>
          </cell>
          <cell r="AE792">
            <v>-45883.395138888889</v>
          </cell>
          <cell r="AF792">
            <v>45870.509393274857</v>
          </cell>
          <cell r="AG792">
            <v>45880.140972222223</v>
          </cell>
          <cell r="AH792">
            <v>45898.640972222223</v>
          </cell>
          <cell r="AI792">
            <v>1.048141534391505</v>
          </cell>
          <cell r="AJ792">
            <v>-764.72325231481477</v>
          </cell>
          <cell r="AK792">
            <v>28</v>
          </cell>
          <cell r="AL792">
            <v>36</v>
          </cell>
          <cell r="AM792">
            <v>24.868421052631579</v>
          </cell>
          <cell r="AN792">
            <v>31.499999999999996</v>
          </cell>
          <cell r="AO792">
            <v>21.868421052631579</v>
          </cell>
          <cell r="AP792">
            <v>60</v>
          </cell>
          <cell r="AQ792">
            <v>57</v>
          </cell>
          <cell r="AR792">
            <v>52</v>
          </cell>
          <cell r="AS792">
            <v>45943.395138888889</v>
          </cell>
          <cell r="AT792">
            <v>0.60486111111094942</v>
          </cell>
          <cell r="AU792"/>
          <cell r="AV792"/>
          <cell r="AW792"/>
          <cell r="AX792"/>
          <cell r="AY792"/>
          <cell r="AZ792"/>
          <cell r="BA792"/>
          <cell r="BB792"/>
          <cell r="BC792" t="str">
            <v>NO COC</v>
          </cell>
          <cell r="BD792"/>
          <cell r="BE792">
            <v>45898.395138888889</v>
          </cell>
          <cell r="BF792" t="e">
            <v>#VALUE!</v>
          </cell>
          <cell r="BG792"/>
          <cell r="BH792"/>
          <cell r="BI792"/>
        </row>
        <row r="793">
          <cell r="E793" t="str">
            <v>X25020433995</v>
          </cell>
          <cell r="F793" t="str">
            <v>JOHN ROMUEL DAEN ESMAS RAMIREZ</v>
          </cell>
          <cell r="G793" t="str">
            <v>TULIP, CAMELLA TOWNHOMES SORRENTO, BACOOR</v>
          </cell>
          <cell r="H793" t="str">
            <v>BACOOR CITY</v>
          </cell>
          <cell r="I793" t="str">
            <v>DASMA</v>
          </cell>
          <cell r="J793"/>
          <cell r="K793"/>
          <cell r="L793" t="str">
            <v>AVECO</v>
          </cell>
          <cell r="M793" t="str">
            <v>SCHED</v>
          </cell>
          <cell r="N793" t="str">
            <v>Ronilo Gange Jr.</v>
          </cell>
          <cell r="O793">
            <v>55.52</v>
          </cell>
          <cell r="P793">
            <v>271.69</v>
          </cell>
          <cell r="Q793">
            <v>26.57</v>
          </cell>
          <cell r="R793" t="str">
            <v>MODIFICATION</v>
          </cell>
          <cell r="S793">
            <v>421014.87</v>
          </cell>
          <cell r="T793">
            <v>47701.68</v>
          </cell>
          <cell r="U793"/>
          <cell r="V793">
            <v>0</v>
          </cell>
          <cell r="W793">
            <v>45846.597222222219</v>
          </cell>
          <cell r="X793">
            <v>45852.625</v>
          </cell>
          <cell r="Y793">
            <v>45854</v>
          </cell>
          <cell r="Z793"/>
          <cell r="AA793"/>
          <cell r="AB793"/>
          <cell r="AC793">
            <v>-45846.597222222219</v>
          </cell>
          <cell r="AD793">
            <v>-45852.625</v>
          </cell>
          <cell r="AE793">
            <v>0</v>
          </cell>
          <cell r="AF793">
            <v>45868.465643274852</v>
          </cell>
          <cell r="AG793">
            <v>45878.097222222219</v>
          </cell>
          <cell r="AH793">
            <v>45896.597222222219</v>
          </cell>
          <cell r="AI793">
            <v>-1382.6751543209875</v>
          </cell>
          <cell r="AJ793">
            <v>0</v>
          </cell>
          <cell r="AK793">
            <v>28</v>
          </cell>
          <cell r="AL793">
            <v>36</v>
          </cell>
          <cell r="AM793">
            <v>24.868421052631579</v>
          </cell>
          <cell r="AN793">
            <v>31.499999999999996</v>
          </cell>
          <cell r="AO793">
            <v>21.868421052631579</v>
          </cell>
          <cell r="AP793">
            <v>60</v>
          </cell>
          <cell r="AQ793">
            <v>57</v>
          </cell>
          <cell r="AR793">
            <v>52</v>
          </cell>
          <cell r="AS793">
            <v>60</v>
          </cell>
          <cell r="AT793">
            <v>45884</v>
          </cell>
          <cell r="AU793"/>
          <cell r="AV793"/>
          <cell r="AW793"/>
          <cell r="AX793"/>
          <cell r="AY793"/>
          <cell r="AZ793"/>
          <cell r="BA793"/>
          <cell r="BB793"/>
          <cell r="BC793"/>
          <cell r="BD793"/>
          <cell r="BE793">
            <v>15</v>
          </cell>
          <cell r="BF793">
            <v>0</v>
          </cell>
          <cell r="BG793"/>
          <cell r="BH793"/>
          <cell r="BI793"/>
        </row>
        <row r="794">
          <cell r="E794" t="str">
            <v>X25031069043</v>
          </cell>
          <cell r="F794" t="str">
            <v>MARY ANN LIZZA M. FREKING</v>
          </cell>
          <cell r="G794" t="str">
            <v>AGUHO, MEADOWOOD EXEC VILL PH IV-B, BACOOR</v>
          </cell>
          <cell r="H794" t="str">
            <v>BACOOR CITY</v>
          </cell>
          <cell r="I794" t="str">
            <v>DASMA</v>
          </cell>
          <cell r="J794" t="str">
            <v>( POLE DIGGING ) 9-12-25</v>
          </cell>
          <cell r="K794"/>
          <cell r="L794" t="str">
            <v>AVECO</v>
          </cell>
          <cell r="M794" t="str">
            <v>SCHED</v>
          </cell>
          <cell r="N794" t="str">
            <v>Ronilo Gange Jr.</v>
          </cell>
          <cell r="O794">
            <v>242.65</v>
          </cell>
          <cell r="P794">
            <v>477.5</v>
          </cell>
          <cell r="Q794">
            <v>48</v>
          </cell>
          <cell r="R794" t="str">
            <v>MODIFICATION</v>
          </cell>
          <cell r="S794">
            <v>921804.67</v>
          </cell>
          <cell r="T794">
            <v>208494.48000000004</v>
          </cell>
          <cell r="U794"/>
          <cell r="V794">
            <v>0</v>
          </cell>
          <cell r="W794">
            <v>45846.59375</v>
          </cell>
          <cell r="X794">
            <v>45852.623611111114</v>
          </cell>
          <cell r="Y794">
            <v>45854</v>
          </cell>
          <cell r="Z794"/>
          <cell r="AA794"/>
          <cell r="AB794"/>
          <cell r="AC794">
            <v>-45846.59375</v>
          </cell>
          <cell r="AD794">
            <v>-45852.623611111114</v>
          </cell>
          <cell r="AE794">
            <v>0</v>
          </cell>
          <cell r="AF794">
            <v>45869.617846385539</v>
          </cell>
          <cell r="AG794">
            <v>45879.557605421687</v>
          </cell>
          <cell r="AH794">
            <v>45896.59375</v>
          </cell>
          <cell r="AI794">
            <v>-1321.2733615451389</v>
          </cell>
          <cell r="AJ794">
            <v>0</v>
          </cell>
          <cell r="AK794">
            <v>32</v>
          </cell>
          <cell r="AL794">
            <v>36</v>
          </cell>
          <cell r="AM794">
            <v>26.024096385542165</v>
          </cell>
          <cell r="AN794">
            <v>32.963855421686745</v>
          </cell>
          <cell r="AO794">
            <v>23.024096385542165</v>
          </cell>
          <cell r="AP794">
            <v>60</v>
          </cell>
          <cell r="AQ794">
            <v>57</v>
          </cell>
          <cell r="AR794">
            <v>52</v>
          </cell>
          <cell r="AS794">
            <v>60</v>
          </cell>
          <cell r="AT794">
            <v>45884</v>
          </cell>
          <cell r="AU794"/>
          <cell r="AV794"/>
          <cell r="AW794"/>
          <cell r="AX794"/>
          <cell r="AY794"/>
          <cell r="AZ794"/>
          <cell r="BA794"/>
          <cell r="BB794"/>
          <cell r="BC794"/>
          <cell r="BD794"/>
          <cell r="BE794">
            <v>15</v>
          </cell>
          <cell r="BF794">
            <v>0</v>
          </cell>
          <cell r="BG794"/>
          <cell r="BH794"/>
          <cell r="BI794"/>
        </row>
        <row r="795">
          <cell r="E795" t="str">
            <v>R24062553</v>
          </cell>
          <cell r="F795" t="str">
            <v>CITY GOVERNMENT OF TAGUIG</v>
          </cell>
          <cell r="G795" t="str">
            <v>C6 ROAD, HAGONOY, TAGUIG CITY</v>
          </cell>
          <cell r="H795" t="str">
            <v>TAGUIG CITY</v>
          </cell>
          <cell r="I795" t="str">
            <v>PARAÑAQUE</v>
          </cell>
          <cell r="J795"/>
          <cell r="K795"/>
          <cell r="L795" t="str">
            <v>VJC</v>
          </cell>
          <cell r="M795" t="str">
            <v>FCOMP</v>
          </cell>
          <cell r="N795" t="str">
            <v>Jenneth Madrid</v>
          </cell>
          <cell r="O795">
            <v>17.690000000000001</v>
          </cell>
          <cell r="P795">
            <v>17.690000000000001</v>
          </cell>
          <cell r="Q795">
            <v>0</v>
          </cell>
          <cell r="R795" t="str">
            <v>RELOC</v>
          </cell>
          <cell r="S795">
            <v>44745.1</v>
          </cell>
          <cell r="T795"/>
          <cell r="U795"/>
          <cell r="V795" t="e">
            <v>#DIV/0!</v>
          </cell>
          <cell r="W795">
            <v>45839.768055555556</v>
          </cell>
          <cell r="X795">
            <v>45852.622916666667</v>
          </cell>
          <cell r="Y795">
            <v>45854</v>
          </cell>
          <cell r="Z795"/>
          <cell r="AA795">
            <v>45862</v>
          </cell>
          <cell r="AB795"/>
          <cell r="AC795">
            <v>22.231944444443798</v>
          </cell>
          <cell r="AD795">
            <v>9.3770833333328483</v>
          </cell>
          <cell r="AE795">
            <v>-45862</v>
          </cell>
          <cell r="AF795">
            <v>45858.542249103943</v>
          </cell>
          <cell r="AG795">
            <v>45867.348700716844</v>
          </cell>
          <cell r="AH795">
            <v>45889.768055555556</v>
          </cell>
          <cell r="AI795">
            <v>0.7657669753086197</v>
          </cell>
          <cell r="AJ795">
            <v>-764.36666666666667</v>
          </cell>
          <cell r="AK795">
            <v>20</v>
          </cell>
          <cell r="AL795">
            <v>36</v>
          </cell>
          <cell r="AM795">
            <v>21.774193548387096</v>
          </cell>
          <cell r="AN795">
            <v>27.58064516129032</v>
          </cell>
          <cell r="AO795">
            <v>18.774193548387096</v>
          </cell>
          <cell r="AP795">
            <v>60</v>
          </cell>
          <cell r="AQ795">
            <v>57</v>
          </cell>
          <cell r="AR795">
            <v>52</v>
          </cell>
          <cell r="AS795">
            <v>45922</v>
          </cell>
          <cell r="AT795">
            <v>22</v>
          </cell>
          <cell r="AU795"/>
          <cell r="AV795"/>
          <cell r="AW795"/>
          <cell r="AX795"/>
          <cell r="AY795"/>
          <cell r="AZ795"/>
          <cell r="BA795"/>
          <cell r="BB795"/>
          <cell r="BC795" t="str">
            <v>NO COC</v>
          </cell>
          <cell r="BD795"/>
          <cell r="BE795">
            <v>45877</v>
          </cell>
          <cell r="BF795" t="e">
            <v>#VALUE!</v>
          </cell>
          <cell r="BG795"/>
          <cell r="BH795"/>
          <cell r="BI795"/>
        </row>
        <row r="796">
          <cell r="E796" t="str">
            <v>X25051836146</v>
          </cell>
          <cell r="F796" t="str">
            <v>DIONISIO JR. GOROSPE ECHANO</v>
          </cell>
          <cell r="G796" t="str">
            <v>7TH ,  GHQ VILL, TAGUIG CITY</v>
          </cell>
          <cell r="H796" t="str">
            <v>TAGUIG CITY</v>
          </cell>
          <cell r="I796" t="str">
            <v>PARAÑAQUE</v>
          </cell>
          <cell r="J796"/>
          <cell r="K796"/>
          <cell r="L796" t="str">
            <v>VJC</v>
          </cell>
          <cell r="M796" t="str">
            <v>FCOMP</v>
          </cell>
          <cell r="N796" t="str">
            <v>Jenneth Madrid</v>
          </cell>
          <cell r="O796">
            <v>4.3899999999999997</v>
          </cell>
          <cell r="P796">
            <v>4.3899999999999997</v>
          </cell>
          <cell r="Q796">
            <v>1.5</v>
          </cell>
          <cell r="R796" t="str">
            <v>NEW</v>
          </cell>
          <cell r="S796">
            <v>25892.04</v>
          </cell>
          <cell r="T796"/>
          <cell r="U796"/>
          <cell r="V796" t="e">
            <v>#DIV/0!</v>
          </cell>
          <cell r="W796">
            <v>45846.643750000003</v>
          </cell>
          <cell r="X796">
            <v>45852.625694444447</v>
          </cell>
          <cell r="Y796">
            <v>45854</v>
          </cell>
          <cell r="Z796"/>
          <cell r="AA796">
            <v>45862</v>
          </cell>
          <cell r="AB796"/>
          <cell r="AC796">
            <v>15.35624999999709</v>
          </cell>
          <cell r="AD796">
            <v>9.3743055555532919</v>
          </cell>
          <cell r="AE796">
            <v>-45862</v>
          </cell>
          <cell r="AF796">
            <v>45865.417943548389</v>
          </cell>
          <cell r="AG796">
            <v>45874.224395161291</v>
          </cell>
          <cell r="AH796">
            <v>45896.643750000003</v>
          </cell>
          <cell r="AI796">
            <v>0.5289374999998997</v>
          </cell>
          <cell r="AJ796">
            <v>-764.36666666666667</v>
          </cell>
          <cell r="AK796">
            <v>20</v>
          </cell>
          <cell r="AL796">
            <v>36</v>
          </cell>
          <cell r="AM796">
            <v>21.774193548387096</v>
          </cell>
          <cell r="AN796">
            <v>27.58064516129032</v>
          </cell>
          <cell r="AO796">
            <v>18.774193548387096</v>
          </cell>
          <cell r="AP796">
            <v>60</v>
          </cell>
          <cell r="AQ796">
            <v>57</v>
          </cell>
          <cell r="AR796">
            <v>52</v>
          </cell>
          <cell r="AS796">
            <v>45922</v>
          </cell>
          <cell r="AT796">
            <v>22</v>
          </cell>
          <cell r="AU796"/>
          <cell r="AV796"/>
          <cell r="AW796"/>
          <cell r="AX796"/>
          <cell r="AY796"/>
          <cell r="AZ796"/>
          <cell r="BA796"/>
          <cell r="BB796"/>
          <cell r="BC796" t="str">
            <v>NO COC</v>
          </cell>
          <cell r="BD796"/>
          <cell r="BE796">
            <v>45877</v>
          </cell>
          <cell r="BF796" t="e">
            <v>#VALUE!</v>
          </cell>
          <cell r="BG796"/>
          <cell r="BH796"/>
          <cell r="BI796"/>
        </row>
        <row r="797">
          <cell r="E797" t="str">
            <v>X25020561180</v>
          </cell>
          <cell r="F797" t="str">
            <v>DAVID ANDRE PALMA SISON</v>
          </cell>
          <cell r="G797" t="str">
            <v>LUZON, AYALA-ALABANG VILL, MUNTINLUPA</v>
          </cell>
          <cell r="H797" t="str">
            <v>MUNTINLUPA CITY</v>
          </cell>
          <cell r="I797" t="str">
            <v>PARAÑAQUE</v>
          </cell>
          <cell r="J797" t="str">
            <v>POLE ERECTION / DRESSING / INSTALL DT 8/8</v>
          </cell>
          <cell r="K797"/>
          <cell r="L797" t="str">
            <v>CHALLENGER</v>
          </cell>
          <cell r="M797" t="str">
            <v>FCOMP</v>
          </cell>
          <cell r="N797" t="str">
            <v>Isan Carlo Lazaro</v>
          </cell>
          <cell r="O797">
            <v>71.44</v>
          </cell>
          <cell r="P797">
            <v>91.72</v>
          </cell>
          <cell r="Q797">
            <v>46</v>
          </cell>
          <cell r="R797" t="str">
            <v>NEW</v>
          </cell>
          <cell r="S797">
            <v>334067.09999999998</v>
          </cell>
          <cell r="T797">
            <v>61383.98000000001</v>
          </cell>
          <cell r="U797"/>
          <cell r="V797">
            <v>0</v>
          </cell>
          <cell r="W797">
            <v>45849</v>
          </cell>
          <cell r="X797">
            <v>45859.428472222222</v>
          </cell>
          <cell r="Y797">
            <v>45860</v>
          </cell>
          <cell r="Z797"/>
          <cell r="AA797">
            <v>45878.382638888892</v>
          </cell>
          <cell r="AB797"/>
          <cell r="AC797">
            <v>29.382638888891961</v>
          </cell>
          <cell r="AD797">
            <v>18.954166666670062</v>
          </cell>
          <cell r="AE797">
            <v>-45878.382638888892</v>
          </cell>
          <cell r="AF797">
            <v>45869.085501858739</v>
          </cell>
          <cell r="AG797">
            <v>45878.241635687729</v>
          </cell>
          <cell r="AH797">
            <v>45899</v>
          </cell>
          <cell r="AI797">
            <v>0.95458090110047555</v>
          </cell>
          <cell r="AJ797">
            <v>-764.63971064814825</v>
          </cell>
          <cell r="AK797">
            <v>23</v>
          </cell>
          <cell r="AL797">
            <v>36</v>
          </cell>
          <cell r="AM797">
            <v>23.085501858736059</v>
          </cell>
          <cell r="AN797">
            <v>29.241635687732341</v>
          </cell>
          <cell r="AO797">
            <v>20.085501858736059</v>
          </cell>
          <cell r="AP797">
            <v>60</v>
          </cell>
          <cell r="AQ797">
            <v>57</v>
          </cell>
          <cell r="AR797">
            <v>52</v>
          </cell>
          <cell r="AS797">
            <v>45938.382638888892</v>
          </cell>
          <cell r="AT797">
            <v>5.617361111108039</v>
          </cell>
          <cell r="AU797"/>
          <cell r="AV797"/>
          <cell r="AW797"/>
          <cell r="AX797"/>
          <cell r="AY797"/>
          <cell r="AZ797"/>
          <cell r="BA797"/>
          <cell r="BB797"/>
          <cell r="BC797" t="str">
            <v>NO COC</v>
          </cell>
          <cell r="BD797"/>
          <cell r="BE797">
            <v>45893.382638888892</v>
          </cell>
          <cell r="BF797" t="e">
            <v>#VALUE!</v>
          </cell>
          <cell r="BG797"/>
          <cell r="BH797"/>
          <cell r="BI797"/>
        </row>
        <row r="798">
          <cell r="E798" t="str">
            <v>X25041100669</v>
          </cell>
          <cell r="F798" t="str">
            <v>CITY GOVERNMENT OF MUNTINLUPA</v>
          </cell>
          <cell r="G798" t="str">
            <v>MONTILLANO, ALABANG, MUNTINLUPA</v>
          </cell>
          <cell r="H798" t="str">
            <v>MUNTINLUPA CITY</v>
          </cell>
          <cell r="I798" t="str">
            <v>PARAÑAQUE</v>
          </cell>
          <cell r="J798"/>
          <cell r="K798"/>
          <cell r="L798" t="str">
            <v>CHALLENGER</v>
          </cell>
          <cell r="M798" t="str">
            <v>SCHED</v>
          </cell>
          <cell r="N798" t="str">
            <v>Isan Carlo Lazaro</v>
          </cell>
          <cell r="O798">
            <v>205.55</v>
          </cell>
          <cell r="P798">
            <v>205.55</v>
          </cell>
          <cell r="Q798">
            <v>108.4</v>
          </cell>
          <cell r="R798" t="str">
            <v>NEW</v>
          </cell>
          <cell r="S798">
            <v>1092314.6499999999</v>
          </cell>
          <cell r="T798"/>
          <cell r="U798"/>
          <cell r="V798" t="e">
            <v>#DIV/0!</v>
          </cell>
          <cell r="W798">
            <v>45849</v>
          </cell>
          <cell r="X798">
            <v>45859.429861111108</v>
          </cell>
          <cell r="Y798">
            <v>45860</v>
          </cell>
          <cell r="Z798"/>
          <cell r="AA798"/>
          <cell r="AB798"/>
          <cell r="AC798">
            <v>-45849</v>
          </cell>
          <cell r="AD798">
            <v>-45859.429861111108</v>
          </cell>
          <cell r="AE798">
            <v>0</v>
          </cell>
          <cell r="AF798">
            <v>45869.013698630137</v>
          </cell>
          <cell r="AG798">
            <v>45878.150684931505</v>
          </cell>
          <cell r="AH798">
            <v>45899</v>
          </cell>
          <cell r="AI798">
            <v>-1494.1861607142857</v>
          </cell>
          <cell r="AJ798">
            <v>0</v>
          </cell>
          <cell r="AK798">
            <v>28</v>
          </cell>
          <cell r="AL798">
            <v>32</v>
          </cell>
          <cell r="AM798">
            <v>23.013698630136989</v>
          </cell>
          <cell r="AN798">
            <v>29.150684931506852</v>
          </cell>
          <cell r="AO798">
            <v>20.013698630136989</v>
          </cell>
          <cell r="AP798">
            <v>60</v>
          </cell>
          <cell r="AQ798">
            <v>57</v>
          </cell>
          <cell r="AR798">
            <v>52</v>
          </cell>
          <cell r="AS798">
            <v>60</v>
          </cell>
          <cell r="AT798">
            <v>45884</v>
          </cell>
          <cell r="AU798"/>
          <cell r="AV798"/>
          <cell r="AW798"/>
          <cell r="AX798"/>
          <cell r="AY798"/>
          <cell r="AZ798"/>
          <cell r="BA798"/>
          <cell r="BB798"/>
          <cell r="BC798"/>
          <cell r="BD798"/>
          <cell r="BE798">
            <v>15</v>
          </cell>
          <cell r="BF798">
            <v>0</v>
          </cell>
          <cell r="BG798"/>
          <cell r="BH798"/>
          <cell r="BI798"/>
        </row>
        <row r="799">
          <cell r="E799" t="str">
            <v>X25061985461</v>
          </cell>
          <cell r="F799" t="str">
            <v>DEBBIE BAUTISTA MACASIANO</v>
          </cell>
          <cell r="G799" t="str">
            <v>SAN GUILLERMO, BAYANAN, MUNTINLUPA</v>
          </cell>
          <cell r="H799" t="str">
            <v>MUNTINLUPA CITY</v>
          </cell>
          <cell r="I799" t="str">
            <v>PARAÑAQUE</v>
          </cell>
          <cell r="J799"/>
          <cell r="K799"/>
          <cell r="L799" t="str">
            <v>CHALLENGER</v>
          </cell>
          <cell r="M799" t="str">
            <v>SCHED</v>
          </cell>
          <cell r="N799" t="str">
            <v>Isan Carlo Lazaro</v>
          </cell>
          <cell r="O799">
            <v>24.61</v>
          </cell>
          <cell r="P799">
            <v>24.61</v>
          </cell>
          <cell r="Q799">
            <v>3</v>
          </cell>
          <cell r="R799" t="str">
            <v>NEW</v>
          </cell>
          <cell r="S799">
            <v>180869.47</v>
          </cell>
          <cell r="T799"/>
          <cell r="U799"/>
          <cell r="V799" t="e">
            <v>#DIV/0!</v>
          </cell>
          <cell r="W799">
            <v>45852</v>
          </cell>
          <cell r="X799">
            <v>45859.433333333334</v>
          </cell>
          <cell r="Y799">
            <v>45860</v>
          </cell>
          <cell r="Z799"/>
          <cell r="AA799"/>
          <cell r="AB799"/>
          <cell r="AC799">
            <v>-45852</v>
          </cell>
          <cell r="AD799">
            <v>-45859.433333333334</v>
          </cell>
          <cell r="AE799">
            <v>0</v>
          </cell>
          <cell r="AF799">
            <v>45870.774193548386</v>
          </cell>
          <cell r="AG799">
            <v>45879.580645161288</v>
          </cell>
          <cell r="AH799">
            <v>45902</v>
          </cell>
          <cell r="AI799">
            <v>-1579.3466666666668</v>
          </cell>
          <cell r="AJ799">
            <v>0</v>
          </cell>
          <cell r="AK799">
            <v>20</v>
          </cell>
          <cell r="AL799">
            <v>36</v>
          </cell>
          <cell r="AM799">
            <v>21.774193548387096</v>
          </cell>
          <cell r="AN799">
            <v>27.58064516129032</v>
          </cell>
          <cell r="AO799">
            <v>18.774193548387096</v>
          </cell>
          <cell r="AP799">
            <v>60</v>
          </cell>
          <cell r="AQ799">
            <v>57</v>
          </cell>
          <cell r="AR799">
            <v>52</v>
          </cell>
          <cell r="AS799">
            <v>60</v>
          </cell>
          <cell r="AT799">
            <v>45884</v>
          </cell>
          <cell r="AU799"/>
          <cell r="AV799"/>
          <cell r="AW799"/>
          <cell r="AX799"/>
          <cell r="AY799"/>
          <cell r="AZ799"/>
          <cell r="BA799"/>
          <cell r="BB799"/>
          <cell r="BC799"/>
          <cell r="BD799"/>
          <cell r="BE799">
            <v>15</v>
          </cell>
          <cell r="BF799">
            <v>0</v>
          </cell>
          <cell r="BG799"/>
          <cell r="BH799"/>
          <cell r="BI799"/>
        </row>
        <row r="800">
          <cell r="E800" t="str">
            <v>X25020540750</v>
          </cell>
          <cell r="F800" t="str">
            <v>LIONAPEX EQUIPMENT (PHIL.), INC.</v>
          </cell>
          <cell r="G800" t="str">
            <v>SAN VICTORES, SEACOM CPD, PARANAQUE</v>
          </cell>
          <cell r="H800" t="str">
            <v>PARAÑAQUE CITY</v>
          </cell>
          <cell r="I800" t="str">
            <v>PARAÑAQUE</v>
          </cell>
          <cell r="J800"/>
          <cell r="K800"/>
          <cell r="L800" t="str">
            <v>POWERHOUSE</v>
          </cell>
          <cell r="M800" t="str">
            <v>SCHED</v>
          </cell>
          <cell r="N800" t="str">
            <v>Isan Carlo Lazaro</v>
          </cell>
          <cell r="O800">
            <v>56.86</v>
          </cell>
          <cell r="P800">
            <v>77.14</v>
          </cell>
          <cell r="Q800">
            <v>14</v>
          </cell>
          <cell r="R800" t="str">
            <v>NEW</v>
          </cell>
          <cell r="S800">
            <v>290936.32000000001</v>
          </cell>
          <cell r="T800"/>
          <cell r="U800"/>
          <cell r="V800" t="e">
            <v>#DIV/0!</v>
          </cell>
          <cell r="W800">
            <v>45855</v>
          </cell>
          <cell r="X800">
            <v>45860.538888888892</v>
          </cell>
          <cell r="Y800">
            <v>45860</v>
          </cell>
          <cell r="Z800"/>
          <cell r="AA800"/>
          <cell r="AB800"/>
          <cell r="AC800">
            <v>-45855</v>
          </cell>
          <cell r="AD800">
            <v>-45860.538888888892</v>
          </cell>
          <cell r="AE800">
            <v>0</v>
          </cell>
          <cell r="AF800">
            <v>45875.085501858739</v>
          </cell>
          <cell r="AG800">
            <v>45884.241635687729</v>
          </cell>
          <cell r="AH800">
            <v>45905</v>
          </cell>
          <cell r="AI800">
            <v>-1489.733695652174</v>
          </cell>
          <cell r="AJ800">
            <v>0</v>
          </cell>
          <cell r="AK800">
            <v>23</v>
          </cell>
          <cell r="AL800">
            <v>36</v>
          </cell>
          <cell r="AM800">
            <v>23.085501858736059</v>
          </cell>
          <cell r="AN800">
            <v>29.241635687732341</v>
          </cell>
          <cell r="AO800">
            <v>20.085501858736059</v>
          </cell>
          <cell r="AP800">
            <v>60</v>
          </cell>
          <cell r="AQ800">
            <v>57</v>
          </cell>
          <cell r="AR800">
            <v>52</v>
          </cell>
          <cell r="AS800">
            <v>60</v>
          </cell>
          <cell r="AT800">
            <v>45884</v>
          </cell>
          <cell r="AU800"/>
          <cell r="AV800"/>
          <cell r="AW800"/>
          <cell r="AX800"/>
          <cell r="AY800"/>
          <cell r="AZ800"/>
          <cell r="BA800"/>
          <cell r="BB800"/>
          <cell r="BC800"/>
          <cell r="BD800"/>
          <cell r="BE800">
            <v>15</v>
          </cell>
          <cell r="BF800">
            <v>0</v>
          </cell>
          <cell r="BG800"/>
          <cell r="BH800"/>
          <cell r="BI800"/>
        </row>
        <row r="801">
          <cell r="E801" t="str">
            <v>X25051838106</v>
          </cell>
          <cell r="F801" t="str">
            <v>ICHAMPION APPTECH DEVELOPMENT CORPORATION</v>
          </cell>
          <cell r="G801" t="str">
            <v>M. ROXAS, FILINVEST SUBD, PARANAQUE</v>
          </cell>
          <cell r="H801" t="str">
            <v>PARAÑAQUE CITY</v>
          </cell>
          <cell r="I801" t="str">
            <v>PARAÑAQUE</v>
          </cell>
          <cell r="J801"/>
          <cell r="K801"/>
          <cell r="L801" t="str">
            <v>ECOM</v>
          </cell>
          <cell r="M801" t="str">
            <v>SCHED</v>
          </cell>
          <cell r="N801" t="str">
            <v>Ronilo Gange Jr.</v>
          </cell>
          <cell r="O801">
            <v>289.05</v>
          </cell>
          <cell r="P801">
            <v>329.61</v>
          </cell>
          <cell r="Q801">
            <v>169</v>
          </cell>
          <cell r="R801" t="str">
            <v>MODIFICATION</v>
          </cell>
          <cell r="S801">
            <v>1175972.96</v>
          </cell>
          <cell r="T801"/>
          <cell r="U801"/>
          <cell r="V801" t="e">
            <v>#DIV/0!</v>
          </cell>
          <cell r="W801">
            <v>45852</v>
          </cell>
          <cell r="X801">
            <v>45859.431944444441</v>
          </cell>
          <cell r="Y801">
            <v>45863</v>
          </cell>
          <cell r="Z801"/>
          <cell r="AA801"/>
          <cell r="AB801"/>
          <cell r="AC801">
            <v>-45852</v>
          </cell>
          <cell r="AD801">
            <v>-45859.431944444441</v>
          </cell>
          <cell r="AE801">
            <v>0</v>
          </cell>
          <cell r="AF801">
            <v>45872.529411764706</v>
          </cell>
          <cell r="AG801">
            <v>45881.803921568629</v>
          </cell>
          <cell r="AH801">
            <v>45902</v>
          </cell>
          <cell r="AI801">
            <v>-1461.5325</v>
          </cell>
          <cell r="AJ801">
            <v>0</v>
          </cell>
          <cell r="AK801">
            <v>30</v>
          </cell>
          <cell r="AL801">
            <v>32</v>
          </cell>
          <cell r="AM801">
            <v>23.52941176470588</v>
          </cell>
          <cell r="AN801">
            <v>29.803921568627448</v>
          </cell>
          <cell r="AO801">
            <v>20.52941176470588</v>
          </cell>
          <cell r="AP801">
            <v>60</v>
          </cell>
          <cell r="AQ801">
            <v>57</v>
          </cell>
          <cell r="AR801">
            <v>52</v>
          </cell>
          <cell r="AS801">
            <v>60</v>
          </cell>
          <cell r="AT801">
            <v>45884</v>
          </cell>
          <cell r="AU801"/>
          <cell r="AV801"/>
          <cell r="AW801"/>
          <cell r="AX801"/>
          <cell r="AY801"/>
          <cell r="AZ801"/>
          <cell r="BA801"/>
          <cell r="BB801"/>
          <cell r="BC801"/>
          <cell r="BD801"/>
          <cell r="BE801">
            <v>15</v>
          </cell>
          <cell r="BF801">
            <v>0</v>
          </cell>
          <cell r="BG801"/>
          <cell r="BH801"/>
          <cell r="BI801"/>
        </row>
        <row r="802">
          <cell r="E802" t="str">
            <v>X25062238532</v>
          </cell>
          <cell r="F802" t="str">
            <v>KATHY KIMBERLY S GAMBOA</v>
          </cell>
          <cell r="G802" t="str">
            <v>WARSAW, BF HOMES, LAS PINAS CITY</v>
          </cell>
          <cell r="H802" t="str">
            <v>LAS PIÑAS CITY</v>
          </cell>
          <cell r="I802" t="str">
            <v>PARAÑAQUE</v>
          </cell>
          <cell r="J802"/>
          <cell r="K802"/>
          <cell r="L802" t="str">
            <v>ECOM</v>
          </cell>
          <cell r="M802" t="str">
            <v>SCHED</v>
          </cell>
          <cell r="N802" t="str">
            <v>Ronilo Gange Jr.</v>
          </cell>
          <cell r="O802">
            <v>17.899999999999999</v>
          </cell>
          <cell r="P802">
            <v>17.899999999999999</v>
          </cell>
          <cell r="Q802">
            <v>12</v>
          </cell>
          <cell r="R802" t="str">
            <v>MODIFICATION</v>
          </cell>
          <cell r="S802">
            <v>37198.870000000003</v>
          </cell>
          <cell r="T802"/>
          <cell r="U802"/>
          <cell r="V802" t="e">
            <v>#DIV/0!</v>
          </cell>
          <cell r="W802">
            <v>45849</v>
          </cell>
          <cell r="X802">
            <v>45859.427083333336</v>
          </cell>
          <cell r="Y802">
            <v>45863</v>
          </cell>
          <cell r="Z802"/>
          <cell r="AA802"/>
          <cell r="AB802"/>
          <cell r="AC802">
            <v>-45849</v>
          </cell>
          <cell r="AD802">
            <v>-45859.427083333336</v>
          </cell>
          <cell r="AE802">
            <v>0</v>
          </cell>
          <cell r="AF802">
            <v>45867.774193548386</v>
          </cell>
          <cell r="AG802">
            <v>45876.580645161288</v>
          </cell>
          <cell r="AH802">
            <v>45899</v>
          </cell>
          <cell r="AI802">
            <v>-1579.2433333333331</v>
          </cell>
          <cell r="AJ802">
            <v>0</v>
          </cell>
          <cell r="AK802">
            <v>20</v>
          </cell>
          <cell r="AL802">
            <v>36</v>
          </cell>
          <cell r="AM802">
            <v>21.774193548387096</v>
          </cell>
          <cell r="AN802">
            <v>27.58064516129032</v>
          </cell>
          <cell r="AO802">
            <v>18.774193548387096</v>
          </cell>
          <cell r="AP802">
            <v>60</v>
          </cell>
          <cell r="AQ802">
            <v>57</v>
          </cell>
          <cell r="AR802">
            <v>52</v>
          </cell>
          <cell r="AS802">
            <v>60</v>
          </cell>
          <cell r="AT802">
            <v>45884</v>
          </cell>
          <cell r="AU802"/>
          <cell r="AV802"/>
          <cell r="AW802"/>
          <cell r="AX802"/>
          <cell r="AY802"/>
          <cell r="AZ802"/>
          <cell r="BA802"/>
          <cell r="BB802"/>
          <cell r="BC802"/>
          <cell r="BD802"/>
          <cell r="BE802">
            <v>15</v>
          </cell>
          <cell r="BF802">
            <v>0</v>
          </cell>
          <cell r="BG802"/>
          <cell r="BH802"/>
          <cell r="BI802"/>
        </row>
        <row r="803">
          <cell r="E803" t="str">
            <v>X24072874617</v>
          </cell>
          <cell r="F803" t="str">
            <v>HERMAN HARRELL HORNE SCHOOL, INC.</v>
          </cell>
          <cell r="G803" t="str">
            <v>BASA, BAHAYANG PAG-ASA PH I, BACOOR</v>
          </cell>
          <cell r="H803" t="str">
            <v>BACOOR CITY</v>
          </cell>
          <cell r="I803" t="str">
            <v>DASMA</v>
          </cell>
          <cell r="J803"/>
          <cell r="K803"/>
          <cell r="L803" t="str">
            <v>AVECO</v>
          </cell>
          <cell r="M803" t="str">
            <v>SCHED</v>
          </cell>
          <cell r="N803" t="str">
            <v>Ronilo Gange Jr.</v>
          </cell>
          <cell r="O803">
            <v>472.66</v>
          </cell>
          <cell r="P803">
            <v>472.66</v>
          </cell>
          <cell r="Q803">
            <v>271</v>
          </cell>
          <cell r="R803" t="str">
            <v>NEW</v>
          </cell>
          <cell r="S803">
            <v>1427142.92</v>
          </cell>
          <cell r="T803">
            <v>305292.52000000019</v>
          </cell>
          <cell r="U803"/>
          <cell r="V803">
            <v>0</v>
          </cell>
          <cell r="W803">
            <v>45855</v>
          </cell>
          <cell r="X803">
            <v>45860.540277777778</v>
          </cell>
          <cell r="Y803">
            <v>45861</v>
          </cell>
          <cell r="Z803"/>
          <cell r="AA803"/>
          <cell r="AB803"/>
          <cell r="AC803">
            <v>-45855</v>
          </cell>
          <cell r="AD803">
            <v>-45860.540277777778</v>
          </cell>
          <cell r="AE803">
            <v>0</v>
          </cell>
          <cell r="AF803">
            <v>45874.929936305729</v>
          </cell>
          <cell r="AG803">
            <v>45884.044585987263</v>
          </cell>
          <cell r="AH803">
            <v>45905</v>
          </cell>
          <cell r="AI803">
            <v>-1499.840625</v>
          </cell>
          <cell r="AJ803">
            <v>0</v>
          </cell>
          <cell r="AK803">
            <v>32</v>
          </cell>
          <cell r="AL803">
            <v>30</v>
          </cell>
          <cell r="AM803">
            <v>22.929936305732486</v>
          </cell>
          <cell r="AN803">
            <v>29.044585987261147</v>
          </cell>
          <cell r="AO803">
            <v>19.929936305732486</v>
          </cell>
          <cell r="AP803">
            <v>60</v>
          </cell>
          <cell r="AQ803">
            <v>57</v>
          </cell>
          <cell r="AR803">
            <v>52</v>
          </cell>
          <cell r="AS803">
            <v>60</v>
          </cell>
          <cell r="AT803">
            <v>45884</v>
          </cell>
          <cell r="AU803"/>
          <cell r="AV803"/>
          <cell r="AW803"/>
          <cell r="AX803"/>
          <cell r="AY803"/>
          <cell r="AZ803"/>
          <cell r="BA803"/>
          <cell r="BB803"/>
          <cell r="BC803"/>
          <cell r="BD803"/>
          <cell r="BE803">
            <v>15</v>
          </cell>
          <cell r="BF803">
            <v>0</v>
          </cell>
          <cell r="BG803"/>
          <cell r="BH803"/>
          <cell r="BI803"/>
        </row>
        <row r="804">
          <cell r="E804" t="str">
            <v>X25010133147</v>
          </cell>
          <cell r="F804" t="str">
            <v>BELEN ALVAREZ SISON</v>
          </cell>
          <cell r="G804" t="str">
            <v>QUEEN OF CROWN, QUEEN'S ROW AREA A SUBD, BACOOR</v>
          </cell>
          <cell r="H804" t="str">
            <v>BACOOR CITY</v>
          </cell>
          <cell r="I804" t="str">
            <v>DASMA</v>
          </cell>
          <cell r="J804"/>
          <cell r="K804"/>
          <cell r="L804" t="str">
            <v>AVECO</v>
          </cell>
          <cell r="M804" t="str">
            <v>SCHED</v>
          </cell>
          <cell r="N804" t="str">
            <v>Ronilo Gange Jr.</v>
          </cell>
          <cell r="O804">
            <v>184.61</v>
          </cell>
          <cell r="P804">
            <v>574.62</v>
          </cell>
          <cell r="Q804">
            <v>30.5</v>
          </cell>
          <cell r="R804" t="str">
            <v>NEW</v>
          </cell>
          <cell r="S804">
            <v>925613.28</v>
          </cell>
          <cell r="T804">
            <v>157813.10999999999</v>
          </cell>
          <cell r="U804"/>
          <cell r="V804">
            <v>0</v>
          </cell>
          <cell r="W804">
            <v>45855</v>
          </cell>
          <cell r="X804">
            <v>45860.541666666664</v>
          </cell>
          <cell r="Y804">
            <v>45861</v>
          </cell>
          <cell r="Z804"/>
          <cell r="AA804"/>
          <cell r="AB804"/>
          <cell r="AC804">
            <v>-45855</v>
          </cell>
          <cell r="AD804">
            <v>-45860.541666666664</v>
          </cell>
          <cell r="AE804">
            <v>0</v>
          </cell>
          <cell r="AF804">
            <v>45879.83505154639</v>
          </cell>
          <cell r="AG804">
            <v>45890.257731958765</v>
          </cell>
          <cell r="AH804">
            <v>45905</v>
          </cell>
          <cell r="AI804">
            <v>-1235.5374999999999</v>
          </cell>
          <cell r="AJ804">
            <v>0</v>
          </cell>
          <cell r="AK804">
            <v>40</v>
          </cell>
          <cell r="AL804">
            <v>36</v>
          </cell>
          <cell r="AM804">
            <v>27.835051546391753</v>
          </cell>
          <cell r="AN804">
            <v>35.257731958762882</v>
          </cell>
          <cell r="AO804">
            <v>24.835051546391753</v>
          </cell>
          <cell r="AP804">
            <v>60</v>
          </cell>
          <cell r="AQ804">
            <v>57</v>
          </cell>
          <cell r="AR804">
            <v>52</v>
          </cell>
          <cell r="AS804">
            <v>60</v>
          </cell>
          <cell r="AT804">
            <v>45884</v>
          </cell>
          <cell r="AU804"/>
          <cell r="AV804"/>
          <cell r="AW804"/>
          <cell r="AX804"/>
          <cell r="AY804"/>
          <cell r="AZ804"/>
          <cell r="BA804"/>
          <cell r="BB804"/>
          <cell r="BC804"/>
          <cell r="BD804"/>
          <cell r="BE804">
            <v>15</v>
          </cell>
          <cell r="BF804">
            <v>0</v>
          </cell>
          <cell r="BG804"/>
          <cell r="BH804"/>
          <cell r="BI804"/>
        </row>
        <row r="805">
          <cell r="E805" t="str">
            <v>X25062272902</v>
          </cell>
          <cell r="F805" t="str">
            <v>HARD DISCOUNT PHILIPPINES, INC.</v>
          </cell>
          <cell r="G805" t="str">
            <v>PASO, BAGUMBAYAN, TAGUIG CITY</v>
          </cell>
          <cell r="H805" t="str">
            <v>TAGUIG CITY</v>
          </cell>
          <cell r="I805" t="str">
            <v>PARAÑAQUE</v>
          </cell>
          <cell r="J805"/>
          <cell r="K805"/>
          <cell r="L805" t="str">
            <v>VJC</v>
          </cell>
          <cell r="M805" t="str">
            <v>FCOMP</v>
          </cell>
          <cell r="N805" t="str">
            <v>Jenneth Madrid</v>
          </cell>
          <cell r="O805">
            <v>4.51</v>
          </cell>
          <cell r="P805">
            <v>4.51</v>
          </cell>
          <cell r="Q805">
            <v>19</v>
          </cell>
          <cell r="R805" t="str">
            <v>NEW</v>
          </cell>
          <cell r="S805">
            <v>23672.39</v>
          </cell>
          <cell r="T805"/>
          <cell r="U805"/>
          <cell r="V805" t="e">
            <v>#DIV/0!</v>
          </cell>
          <cell r="W805">
            <v>45854</v>
          </cell>
          <cell r="X805">
            <v>45859.436111111114</v>
          </cell>
          <cell r="Y805">
            <v>45861</v>
          </cell>
          <cell r="Z805">
            <v>45866</v>
          </cell>
          <cell r="AA805">
            <v>45866</v>
          </cell>
          <cell r="AB805"/>
          <cell r="AC805">
            <v>12</v>
          </cell>
          <cell r="AD805">
            <v>6.5638888888861402</v>
          </cell>
          <cell r="AE805">
            <v>-45866</v>
          </cell>
          <cell r="AF805">
            <v>45872.774193548386</v>
          </cell>
          <cell r="AG805">
            <v>45881.580645161288</v>
          </cell>
          <cell r="AH805">
            <v>45904</v>
          </cell>
          <cell r="AI805">
            <v>0.41333333333333333</v>
          </cell>
          <cell r="AJ805">
            <v>-764.43333333333328</v>
          </cell>
          <cell r="AK805">
            <v>20</v>
          </cell>
          <cell r="AL805">
            <v>36</v>
          </cell>
          <cell r="AM805">
            <v>21.774193548387096</v>
          </cell>
          <cell r="AN805">
            <v>27.58064516129032</v>
          </cell>
          <cell r="AO805">
            <v>18.774193548387096</v>
          </cell>
          <cell r="AP805">
            <v>60</v>
          </cell>
          <cell r="AQ805">
            <v>57</v>
          </cell>
          <cell r="AR805">
            <v>52</v>
          </cell>
          <cell r="AS805">
            <v>45926</v>
          </cell>
          <cell r="AT805">
            <v>18</v>
          </cell>
          <cell r="AU805"/>
          <cell r="AV805"/>
          <cell r="AW805"/>
          <cell r="AX805"/>
          <cell r="AY805"/>
          <cell r="AZ805"/>
          <cell r="BA805"/>
          <cell r="BB805"/>
          <cell r="BC805" t="str">
            <v>FOR AUDIT</v>
          </cell>
          <cell r="BD805"/>
          <cell r="BE805">
            <v>45881</v>
          </cell>
          <cell r="BF805">
            <v>-5</v>
          </cell>
          <cell r="BG805">
            <v>45866</v>
          </cell>
          <cell r="BH805">
            <v>45876</v>
          </cell>
          <cell r="BI805"/>
        </row>
        <row r="806">
          <cell r="E806" t="str">
            <v>X25072438368</v>
          </cell>
          <cell r="F806" t="str">
            <v>FEDERICO JR. PRENDOL HALOG</v>
          </cell>
          <cell r="G806" t="str">
            <v>1ST, BAGUMBAYAN, TAGUIG CITY</v>
          </cell>
          <cell r="H806" t="str">
            <v>TAGUIG CITY</v>
          </cell>
          <cell r="I806" t="str">
            <v>PARAÑAQUE</v>
          </cell>
          <cell r="J806"/>
          <cell r="K806"/>
          <cell r="L806" t="str">
            <v>VJC</v>
          </cell>
          <cell r="M806" t="str">
            <v>FCOMP</v>
          </cell>
          <cell r="N806" t="str">
            <v>Jenneth Madrid</v>
          </cell>
          <cell r="O806">
            <v>3.2</v>
          </cell>
          <cell r="P806">
            <v>3.2</v>
          </cell>
          <cell r="Q806">
            <v>7.5</v>
          </cell>
          <cell r="R806" t="str">
            <v>NEW</v>
          </cell>
          <cell r="S806">
            <v>23672.39</v>
          </cell>
          <cell r="T806"/>
          <cell r="U806"/>
          <cell r="V806" t="e">
            <v>#DIV/0!</v>
          </cell>
          <cell r="W806">
            <v>45854</v>
          </cell>
          <cell r="X806">
            <v>45859.4375</v>
          </cell>
          <cell r="Y806">
            <v>45861</v>
          </cell>
          <cell r="Z806"/>
          <cell r="AA806">
            <v>45866</v>
          </cell>
          <cell r="AB806"/>
          <cell r="AC806">
            <v>12</v>
          </cell>
          <cell r="AD806">
            <v>6.5625</v>
          </cell>
          <cell r="AE806">
            <v>-45866</v>
          </cell>
          <cell r="AF806">
            <v>45872.774193548386</v>
          </cell>
          <cell r="AG806">
            <v>45881.580645161288</v>
          </cell>
          <cell r="AH806">
            <v>45904</v>
          </cell>
          <cell r="AI806">
            <v>0.41333333333333333</v>
          </cell>
          <cell r="AJ806">
            <v>-764.43333333333328</v>
          </cell>
          <cell r="AK806">
            <v>20</v>
          </cell>
          <cell r="AL806">
            <v>36</v>
          </cell>
          <cell r="AM806">
            <v>21.774193548387096</v>
          </cell>
          <cell r="AN806">
            <v>27.58064516129032</v>
          </cell>
          <cell r="AO806">
            <v>18.774193548387096</v>
          </cell>
          <cell r="AP806">
            <v>60</v>
          </cell>
          <cell r="AQ806">
            <v>57</v>
          </cell>
          <cell r="AR806">
            <v>52</v>
          </cell>
          <cell r="AS806">
            <v>45926</v>
          </cell>
          <cell r="AT806">
            <v>18</v>
          </cell>
          <cell r="AU806"/>
          <cell r="AV806"/>
          <cell r="AW806"/>
          <cell r="AX806"/>
          <cell r="AY806"/>
          <cell r="AZ806"/>
          <cell r="BA806"/>
          <cell r="BB806"/>
          <cell r="BC806" t="str">
            <v>NO COC</v>
          </cell>
          <cell r="BD806"/>
          <cell r="BE806">
            <v>45881</v>
          </cell>
          <cell r="BF806" t="e">
            <v>#VALUE!</v>
          </cell>
          <cell r="BG806"/>
          <cell r="BH806"/>
          <cell r="BI806"/>
        </row>
        <row r="807">
          <cell r="E807" t="str">
            <v>X24114383822</v>
          </cell>
          <cell r="F807" t="str">
            <v>VICMAR D ISULAT</v>
          </cell>
          <cell r="G807" t="str">
            <v>BLOCK 7, PUROK 13 SDH, TAGUIG CITY</v>
          </cell>
          <cell r="H807" t="str">
            <v>TAGUIG CITY</v>
          </cell>
          <cell r="I807" t="str">
            <v>PARAÑAQUE</v>
          </cell>
          <cell r="J807"/>
          <cell r="K807"/>
          <cell r="L807" t="str">
            <v>VJC</v>
          </cell>
          <cell r="M807" t="str">
            <v>SCHED</v>
          </cell>
          <cell r="N807" t="str">
            <v>Jenneth Madrid</v>
          </cell>
          <cell r="O807">
            <v>61.94</v>
          </cell>
          <cell r="P807">
            <v>140.22</v>
          </cell>
          <cell r="Q807">
            <v>3</v>
          </cell>
          <cell r="R807" t="str">
            <v>NEW</v>
          </cell>
          <cell r="S807">
            <v>326113.45</v>
          </cell>
          <cell r="T807"/>
          <cell r="U807"/>
          <cell r="V807" t="e">
            <v>#DIV/0!</v>
          </cell>
          <cell r="W807">
            <v>45853</v>
          </cell>
          <cell r="X807">
            <v>45859.434027777781</v>
          </cell>
          <cell r="Y807">
            <v>45861</v>
          </cell>
          <cell r="Z807"/>
          <cell r="AA807"/>
          <cell r="AB807"/>
          <cell r="AC807">
            <v>-45853</v>
          </cell>
          <cell r="AD807">
            <v>-45859.434027777781</v>
          </cell>
          <cell r="AE807">
            <v>0</v>
          </cell>
          <cell r="AF807">
            <v>45874.206896551725</v>
          </cell>
          <cell r="AG807">
            <v>45883.662068965517</v>
          </cell>
          <cell r="AH807">
            <v>45903</v>
          </cell>
          <cell r="AI807">
            <v>-1420.659188034188</v>
          </cell>
          <cell r="AJ807">
            <v>0</v>
          </cell>
          <cell r="AK807">
            <v>26</v>
          </cell>
          <cell r="AL807">
            <v>36</v>
          </cell>
          <cell r="AM807">
            <v>24.206896551724139</v>
          </cell>
          <cell r="AN807">
            <v>30.662068965517239</v>
          </cell>
          <cell r="AO807">
            <v>21.206896551724139</v>
          </cell>
          <cell r="AP807">
            <v>60</v>
          </cell>
          <cell r="AQ807">
            <v>57</v>
          </cell>
          <cell r="AR807">
            <v>52</v>
          </cell>
          <cell r="AS807">
            <v>60</v>
          </cell>
          <cell r="AT807">
            <v>45884</v>
          </cell>
          <cell r="AU807"/>
          <cell r="AV807"/>
          <cell r="AW807"/>
          <cell r="AX807"/>
          <cell r="AY807"/>
          <cell r="AZ807"/>
          <cell r="BA807"/>
          <cell r="BB807"/>
          <cell r="BC807"/>
          <cell r="BD807"/>
          <cell r="BE807">
            <v>15</v>
          </cell>
          <cell r="BF807">
            <v>0</v>
          </cell>
          <cell r="BG807"/>
          <cell r="BH807"/>
          <cell r="BI807"/>
        </row>
        <row r="808">
          <cell r="E808" t="str">
            <v>X25020431659</v>
          </cell>
          <cell r="F808" t="str">
            <v>A.M. ORETA &amp; CO., INC.</v>
          </cell>
          <cell r="G808" t="str">
            <v>GEN. SANTOS, PUROK 6, TAGUIG CITY</v>
          </cell>
          <cell r="H808" t="str">
            <v>TAGUIG CITY</v>
          </cell>
          <cell r="I808" t="str">
            <v>PARAÑAQUE</v>
          </cell>
          <cell r="J808"/>
          <cell r="K808"/>
          <cell r="L808" t="str">
            <v>VJC</v>
          </cell>
          <cell r="M808" t="str">
            <v>SCHED</v>
          </cell>
          <cell r="N808" t="str">
            <v>Jenneth Madrid</v>
          </cell>
          <cell r="O808">
            <v>270.02999999999997</v>
          </cell>
          <cell r="P808">
            <v>283.63</v>
          </cell>
          <cell r="Q808">
            <v>460</v>
          </cell>
          <cell r="R808" t="str">
            <v>NEW</v>
          </cell>
          <cell r="S808">
            <v>1613623.68</v>
          </cell>
          <cell r="T808"/>
          <cell r="U808"/>
          <cell r="V808" t="e">
            <v>#DIV/0!</v>
          </cell>
          <cell r="W808">
            <v>45853</v>
          </cell>
          <cell r="X808">
            <v>45859.435416666667</v>
          </cell>
          <cell r="Y808">
            <v>45863</v>
          </cell>
          <cell r="Z808"/>
          <cell r="AA808"/>
          <cell r="AB808"/>
          <cell r="AC808">
            <v>-45853</v>
          </cell>
          <cell r="AD808">
            <v>-45859.435416666667</v>
          </cell>
          <cell r="AE808">
            <v>0</v>
          </cell>
          <cell r="AF808">
            <v>45869.927007299273</v>
          </cell>
          <cell r="AG808">
            <v>45878.240875912408</v>
          </cell>
          <cell r="AH808">
            <v>45903</v>
          </cell>
          <cell r="AI808">
            <v>-1725.7859890109889</v>
          </cell>
          <cell r="AJ808">
            <v>0</v>
          </cell>
          <cell r="AK808">
            <v>28</v>
          </cell>
          <cell r="AL808">
            <v>26</v>
          </cell>
          <cell r="AM808">
            <v>19.927007299270073</v>
          </cell>
          <cell r="AN808">
            <v>25.240875912408761</v>
          </cell>
          <cell r="AO808">
            <v>16.927007299270073</v>
          </cell>
          <cell r="AP808">
            <v>60</v>
          </cell>
          <cell r="AQ808">
            <v>57</v>
          </cell>
          <cell r="AR808">
            <v>52</v>
          </cell>
          <cell r="AS808">
            <v>60</v>
          </cell>
          <cell r="AT808">
            <v>45884</v>
          </cell>
          <cell r="AU808"/>
          <cell r="AV808"/>
          <cell r="AW808"/>
          <cell r="AX808"/>
          <cell r="AY808"/>
          <cell r="AZ808"/>
          <cell r="BA808"/>
          <cell r="BB808"/>
          <cell r="BC808"/>
          <cell r="BD808"/>
          <cell r="BE808">
            <v>15</v>
          </cell>
          <cell r="BF808">
            <v>0</v>
          </cell>
          <cell r="BG808"/>
          <cell r="BH808"/>
          <cell r="BI808"/>
        </row>
        <row r="809">
          <cell r="E809" t="str">
            <v>X24103888991</v>
          </cell>
          <cell r="F809" t="str">
            <v>HARD DISCOUNT PHILIPPINES, INC.</v>
          </cell>
          <cell r="G809" t="str">
            <v>ILANG-ILANG, T.S. CRUZ SUBD, LAS PINAS CITY</v>
          </cell>
          <cell r="H809" t="str">
            <v>LAS PIÑAS CITY</v>
          </cell>
          <cell r="I809" t="str">
            <v>PARAÑAQUE</v>
          </cell>
          <cell r="J809"/>
          <cell r="K809"/>
          <cell r="L809" t="str">
            <v>MAINTENANCE</v>
          </cell>
          <cell r="M809" t="str">
            <v>SCHED</v>
          </cell>
          <cell r="N809" t="str">
            <v>Junilo Michael Flores</v>
          </cell>
          <cell r="O809">
            <v>21.93</v>
          </cell>
          <cell r="P809">
            <v>21.93</v>
          </cell>
          <cell r="Q809">
            <v>20</v>
          </cell>
          <cell r="R809" t="str">
            <v>NEW</v>
          </cell>
          <cell r="S809">
            <v>196406.01</v>
          </cell>
          <cell r="T809"/>
          <cell r="U809"/>
          <cell r="V809" t="e">
            <v>#DIV/0!</v>
          </cell>
          <cell r="W809">
            <v>45855</v>
          </cell>
          <cell r="X809">
            <v>45860.536805555559</v>
          </cell>
          <cell r="Y809" t="str">
            <v>N/A</v>
          </cell>
          <cell r="Z809"/>
          <cell r="AA809"/>
          <cell r="AB809"/>
          <cell r="AC809">
            <v>-45855</v>
          </cell>
          <cell r="AD809">
            <v>-45860.536805555559</v>
          </cell>
          <cell r="AE809">
            <v>0</v>
          </cell>
          <cell r="AF809">
            <v>45873.774193548386</v>
          </cell>
          <cell r="AG809">
            <v>45882.580645161288</v>
          </cell>
          <cell r="AH809">
            <v>45905</v>
          </cell>
          <cell r="AI809">
            <v>-1579.4499999999998</v>
          </cell>
          <cell r="AJ809">
            <v>0</v>
          </cell>
          <cell r="AK809">
            <v>20</v>
          </cell>
          <cell r="AL809">
            <v>36</v>
          </cell>
          <cell r="AM809">
            <v>21.774193548387096</v>
          </cell>
          <cell r="AN809">
            <v>27.58064516129032</v>
          </cell>
          <cell r="AO809">
            <v>18.774193548387096</v>
          </cell>
          <cell r="AP809">
            <v>60</v>
          </cell>
          <cell r="AQ809">
            <v>57</v>
          </cell>
          <cell r="AR809">
            <v>52</v>
          </cell>
          <cell r="AS809">
            <v>60</v>
          </cell>
          <cell r="AT809">
            <v>45884</v>
          </cell>
          <cell r="AU809"/>
          <cell r="AV809"/>
          <cell r="AW809"/>
          <cell r="AX809"/>
          <cell r="AY809"/>
          <cell r="AZ809"/>
          <cell r="BA809"/>
          <cell r="BB809"/>
          <cell r="BC809"/>
          <cell r="BD809"/>
          <cell r="BE809">
            <v>15</v>
          </cell>
          <cell r="BF809">
            <v>0</v>
          </cell>
          <cell r="BG809"/>
          <cell r="BH809"/>
          <cell r="BI809"/>
        </row>
        <row r="810">
          <cell r="E810" t="str">
            <v>X25062122012</v>
          </cell>
          <cell r="F810" t="str">
            <v>DISEGNO DI MILANO INC.</v>
          </cell>
          <cell r="G810" t="str">
            <v>WEST SERVICE, CUPANG, MUNTINLUPA</v>
          </cell>
          <cell r="H810" t="str">
            <v>MUNTINLUPA CITY</v>
          </cell>
          <cell r="I810" t="str">
            <v>PARAÑAQUE</v>
          </cell>
          <cell r="J810"/>
          <cell r="K810"/>
          <cell r="L810" t="str">
            <v>VJC</v>
          </cell>
          <cell r="M810" t="str">
            <v>FCOMP</v>
          </cell>
          <cell r="N810" t="str">
            <v>Jenneth Madrid</v>
          </cell>
          <cell r="O810">
            <v>68.36</v>
          </cell>
          <cell r="P810">
            <v>68.36</v>
          </cell>
          <cell r="Q810">
            <v>298</v>
          </cell>
          <cell r="R810" t="str">
            <v>NEW</v>
          </cell>
          <cell r="S810">
            <v>855093.42</v>
          </cell>
          <cell r="T810"/>
          <cell r="U810"/>
          <cell r="V810" t="e">
            <v>#DIV/0!</v>
          </cell>
          <cell r="W810">
            <v>45855</v>
          </cell>
          <cell r="X810">
            <v>45859.628472222219</v>
          </cell>
          <cell r="Y810">
            <v>45874</v>
          </cell>
          <cell r="Z810"/>
          <cell r="AA810">
            <v>45869</v>
          </cell>
          <cell r="AB810"/>
          <cell r="AC810">
            <v>14</v>
          </cell>
          <cell r="AD810">
            <v>9.3715277777810115</v>
          </cell>
          <cell r="AE810">
            <v>-45869</v>
          </cell>
          <cell r="AF810">
            <v>45872.617529880481</v>
          </cell>
          <cell r="AG810">
            <v>45881.115537848607</v>
          </cell>
          <cell r="AH810">
            <v>45905</v>
          </cell>
          <cell r="AI810">
            <v>0.50927536231884063</v>
          </cell>
          <cell r="AJ810">
            <v>-764.48333333333335</v>
          </cell>
          <cell r="AK810">
            <v>23</v>
          </cell>
          <cell r="AL810">
            <v>30</v>
          </cell>
          <cell r="AM810">
            <v>20.617529880478088</v>
          </cell>
          <cell r="AN810">
            <v>26.115537848605577</v>
          </cell>
          <cell r="AO810">
            <v>17.617529880478088</v>
          </cell>
          <cell r="AP810">
            <v>60</v>
          </cell>
          <cell r="AQ810">
            <v>57</v>
          </cell>
          <cell r="AR810">
            <v>52</v>
          </cell>
          <cell r="AS810">
            <v>45929</v>
          </cell>
          <cell r="AT810">
            <v>15</v>
          </cell>
          <cell r="AU810"/>
          <cell r="AV810"/>
          <cell r="AW810"/>
          <cell r="AX810"/>
          <cell r="AY810"/>
          <cell r="AZ810"/>
          <cell r="BA810"/>
          <cell r="BB810"/>
          <cell r="BC810" t="str">
            <v>NO COC</v>
          </cell>
          <cell r="BD810"/>
          <cell r="BE810">
            <v>45884</v>
          </cell>
          <cell r="BF810" t="e">
            <v>#VALUE!</v>
          </cell>
          <cell r="BG810"/>
          <cell r="BH810"/>
          <cell r="BI810"/>
        </row>
        <row r="811">
          <cell r="E811" t="str">
            <v>X25062317316</v>
          </cell>
          <cell r="F811" t="str">
            <v>SILVER LINING HOLDINGS CORP.</v>
          </cell>
          <cell r="G811" t="str">
            <v>DOÑA SOLEDAD, BETTER LIVING SUBD, PARANAQUE</v>
          </cell>
          <cell r="H811" t="str">
            <v>PARAÑAQUE CITY</v>
          </cell>
          <cell r="I811" t="str">
            <v>PARAÑAQUE</v>
          </cell>
          <cell r="J811"/>
          <cell r="K811"/>
          <cell r="L811" t="str">
            <v>C2</v>
          </cell>
          <cell r="M811" t="str">
            <v>FCOMP</v>
          </cell>
          <cell r="N811" t="str">
            <v>Ian Patrick Perez</v>
          </cell>
          <cell r="O811">
            <v>12.36</v>
          </cell>
          <cell r="P811">
            <v>12.36</v>
          </cell>
          <cell r="Q811">
            <v>18</v>
          </cell>
          <cell r="R811" t="str">
            <v>NEW</v>
          </cell>
          <cell r="S811">
            <v>855093.42</v>
          </cell>
          <cell r="T811"/>
          <cell r="U811"/>
          <cell r="V811" t="e">
            <v>#DIV/0!</v>
          </cell>
          <cell r="W811">
            <v>45855</v>
          </cell>
          <cell r="X811">
            <v>45862.612500000003</v>
          </cell>
          <cell r="Y811" t="str">
            <v>N/A</v>
          </cell>
          <cell r="Z811"/>
          <cell r="AA811">
            <v>45875.423611111109</v>
          </cell>
          <cell r="AB811"/>
          <cell r="AC811">
            <v>20.423611111109494</v>
          </cell>
          <cell r="AD811">
            <v>12.811111111106584</v>
          </cell>
          <cell r="AE811">
            <v>-45875.423611111109</v>
          </cell>
          <cell r="AF811">
            <v>45873.774193548386</v>
          </cell>
          <cell r="AG811">
            <v>45882.580645161288</v>
          </cell>
          <cell r="AH811">
            <v>45905</v>
          </cell>
          <cell r="AI811">
            <v>0.7034799382715492</v>
          </cell>
          <cell r="AJ811">
            <v>-764.59039351851845</v>
          </cell>
          <cell r="AK811">
            <v>20</v>
          </cell>
          <cell r="AL811">
            <v>36</v>
          </cell>
          <cell r="AM811">
            <v>21.774193548387096</v>
          </cell>
          <cell r="AN811">
            <v>27.58064516129032</v>
          </cell>
          <cell r="AO811">
            <v>18.774193548387096</v>
          </cell>
          <cell r="AP811">
            <v>60</v>
          </cell>
          <cell r="AQ811">
            <v>57</v>
          </cell>
          <cell r="AR811">
            <v>52</v>
          </cell>
          <cell r="AS811">
            <v>45935.423611111109</v>
          </cell>
          <cell r="AT811">
            <v>8.5763888888905058</v>
          </cell>
          <cell r="AU811"/>
          <cell r="AV811"/>
          <cell r="AW811"/>
          <cell r="AX811"/>
          <cell r="AY811"/>
          <cell r="AZ811"/>
          <cell r="BA811"/>
          <cell r="BB811"/>
          <cell r="BC811" t="str">
            <v>NO COC</v>
          </cell>
          <cell r="BD811"/>
          <cell r="BE811">
            <v>45890.423611111109</v>
          </cell>
          <cell r="BF811" t="e">
            <v>#VALUE!</v>
          </cell>
          <cell r="BG811"/>
          <cell r="BH811"/>
          <cell r="BI811"/>
        </row>
        <row r="812">
          <cell r="E812" t="str">
            <v>X25041236026</v>
          </cell>
          <cell r="F812" t="str">
            <v>JOSE MARCO HERNANDEZ DEL PILAR</v>
          </cell>
          <cell r="G812" t="str">
            <v xml:space="preserve"> ACACIA, AYALA-ALABANG VILL, MUNTINLUPA</v>
          </cell>
          <cell r="H812" t="str">
            <v>MUNTINLUPA CITY</v>
          </cell>
          <cell r="I812" t="str">
            <v>PARAÑAQUE</v>
          </cell>
          <cell r="J812"/>
          <cell r="K812"/>
          <cell r="L812" t="str">
            <v>POWERHOUSE</v>
          </cell>
          <cell r="M812" t="str">
            <v>SCHED</v>
          </cell>
          <cell r="N812" t="str">
            <v>Isan Carlo Lazaro</v>
          </cell>
          <cell r="O812">
            <v>118.03</v>
          </cell>
          <cell r="P812">
            <v>274.60000000000002</v>
          </cell>
          <cell r="Q812">
            <v>96</v>
          </cell>
          <cell r="R812" t="str">
            <v>MODIFICATION</v>
          </cell>
          <cell r="S812">
            <v>623160.79</v>
          </cell>
          <cell r="T812"/>
          <cell r="U812"/>
          <cell r="V812" t="e">
            <v>#DIV/0!</v>
          </cell>
          <cell r="W812">
            <v>45859.393055555556</v>
          </cell>
          <cell r="X812">
            <v>45866.618750000001</v>
          </cell>
          <cell r="Y812">
            <v>45866</v>
          </cell>
          <cell r="Z812"/>
          <cell r="AA812"/>
          <cell r="AB812"/>
          <cell r="AC812">
            <v>-45859.393055555556</v>
          </cell>
          <cell r="AD812">
            <v>-45866.618750000001</v>
          </cell>
          <cell r="AE812">
            <v>0</v>
          </cell>
          <cell r="AF812">
            <v>45880.352787099182</v>
          </cell>
          <cell r="AG812">
            <v>45889.742048844149</v>
          </cell>
          <cell r="AH812">
            <v>45909.393055555556</v>
          </cell>
          <cell r="AI812">
            <v>-1435.5146145541548</v>
          </cell>
          <cell r="AJ812">
            <v>0</v>
          </cell>
          <cell r="AK812">
            <v>28</v>
          </cell>
          <cell r="AL812">
            <v>34</v>
          </cell>
          <cell r="AM812">
            <v>23.959731543624162</v>
          </cell>
          <cell r="AN812">
            <v>30.348993288590602</v>
          </cell>
          <cell r="AO812">
            <v>20.959731543624162</v>
          </cell>
          <cell r="AP812">
            <v>60</v>
          </cell>
          <cell r="AQ812">
            <v>57</v>
          </cell>
          <cell r="AR812">
            <v>52</v>
          </cell>
          <cell r="AS812">
            <v>60</v>
          </cell>
          <cell r="AT812">
            <v>45884</v>
          </cell>
          <cell r="AU812"/>
          <cell r="AV812"/>
          <cell r="AW812"/>
          <cell r="AX812"/>
          <cell r="AY812"/>
          <cell r="AZ812"/>
          <cell r="BA812"/>
          <cell r="BB812"/>
          <cell r="BC812"/>
          <cell r="BD812"/>
          <cell r="BE812">
            <v>15</v>
          </cell>
          <cell r="BF812">
            <v>0</v>
          </cell>
          <cell r="BG812"/>
          <cell r="BH812"/>
          <cell r="BI812"/>
        </row>
        <row r="813">
          <cell r="E813" t="str">
            <v>X25020666216</v>
          </cell>
          <cell r="F813" t="str">
            <v>CITY OF LAS PIÑAS</v>
          </cell>
          <cell r="G813" t="str">
            <v>LAZO COURT, ALMANZA I, LAS PINAS CITY</v>
          </cell>
          <cell r="H813" t="str">
            <v>LAS PIÑAS CITY</v>
          </cell>
          <cell r="I813" t="str">
            <v>PARAÑAQUE</v>
          </cell>
          <cell r="J813" t="str">
            <v>Pole Erection / Dressing 8/12</v>
          </cell>
          <cell r="K813"/>
          <cell r="L813" t="str">
            <v>CHALLENGER</v>
          </cell>
          <cell r="M813" t="str">
            <v>SCHED</v>
          </cell>
          <cell r="N813" t="str">
            <v>Isan Carlo Lazaro</v>
          </cell>
          <cell r="O813">
            <v>302.7</v>
          </cell>
          <cell r="P813">
            <v>537.54</v>
          </cell>
          <cell r="Q813">
            <v>124</v>
          </cell>
          <cell r="R813" t="str">
            <v>MODIFICATION</v>
          </cell>
          <cell r="S813">
            <v>1291179.32</v>
          </cell>
          <cell r="T813"/>
          <cell r="U813"/>
          <cell r="V813" t="e">
            <v>#DIV/0!</v>
          </cell>
          <cell r="W813">
            <v>45856.532638888886</v>
          </cell>
          <cell r="X813">
            <v>45863.593055555553</v>
          </cell>
          <cell r="Y813">
            <v>45866</v>
          </cell>
          <cell r="Z813"/>
          <cell r="AA813"/>
          <cell r="AB813"/>
          <cell r="AC813">
            <v>-45856.532638888886</v>
          </cell>
          <cell r="AD813">
            <v>-45863.593055555553</v>
          </cell>
          <cell r="AE813">
            <v>0</v>
          </cell>
          <cell r="AF813">
            <v>45879.064553782504</v>
          </cell>
          <cell r="AG813">
            <v>45888.873064420804</v>
          </cell>
          <cell r="AH813">
            <v>45906.532638888886</v>
          </cell>
          <cell r="AI813">
            <v>-1347.035646267361</v>
          </cell>
          <cell r="AJ813">
            <v>0</v>
          </cell>
          <cell r="AK813">
            <v>40</v>
          </cell>
          <cell r="AL813">
            <v>32</v>
          </cell>
          <cell r="AM813">
            <v>25.531914893617024</v>
          </cell>
          <cell r="AN813">
            <v>32.340425531914896</v>
          </cell>
          <cell r="AO813">
            <v>22.531914893617024</v>
          </cell>
          <cell r="AP813">
            <v>60</v>
          </cell>
          <cell r="AQ813">
            <v>57</v>
          </cell>
          <cell r="AR813">
            <v>52</v>
          </cell>
          <cell r="AS813">
            <v>60</v>
          </cell>
          <cell r="AT813">
            <v>45884</v>
          </cell>
          <cell r="AU813"/>
          <cell r="AV813"/>
          <cell r="AW813"/>
          <cell r="AX813"/>
          <cell r="AY813"/>
          <cell r="AZ813"/>
          <cell r="BA813"/>
          <cell r="BB813"/>
          <cell r="BC813"/>
          <cell r="BD813"/>
          <cell r="BE813">
            <v>15</v>
          </cell>
          <cell r="BF813">
            <v>0</v>
          </cell>
          <cell r="BG813"/>
          <cell r="BH813"/>
          <cell r="BI813"/>
        </row>
        <row r="814">
          <cell r="E814" t="str">
            <v>X25030809834</v>
          </cell>
          <cell r="F814" t="str">
            <v>CITY GOVT OF LAS PIÑAS,</v>
          </cell>
          <cell r="G814" t="str">
            <v>LAZO COURT, ALMANZA I, LAS PINAS CITY</v>
          </cell>
          <cell r="H814" t="str">
            <v>LAS PIÑAS CITY</v>
          </cell>
          <cell r="I814" t="str">
            <v>PARAÑAQUE</v>
          </cell>
          <cell r="J814"/>
          <cell r="K814"/>
          <cell r="L814" t="str">
            <v>CHALLENGER</v>
          </cell>
          <cell r="M814" t="str">
            <v>SCHED</v>
          </cell>
          <cell r="N814" t="str">
            <v>Isan Carlo Lazaro</v>
          </cell>
          <cell r="O814">
            <v>251.16</v>
          </cell>
          <cell r="P814">
            <v>486.01</v>
          </cell>
          <cell r="Q814">
            <v>124</v>
          </cell>
          <cell r="R814" t="str">
            <v>MODIFICATION</v>
          </cell>
          <cell r="S814">
            <v>774554.45</v>
          </cell>
          <cell r="T814"/>
          <cell r="U814"/>
          <cell r="V814" t="e">
            <v>#DIV/0!</v>
          </cell>
          <cell r="W814">
            <v>45856.551388888889</v>
          </cell>
          <cell r="X814">
            <v>45863.609722222223</v>
          </cell>
          <cell r="Y814">
            <v>45866</v>
          </cell>
          <cell r="Z814"/>
          <cell r="AA814"/>
          <cell r="AB814"/>
          <cell r="AC814">
            <v>-45856.551388888889</v>
          </cell>
          <cell r="AD814">
            <v>-45863.609722222223</v>
          </cell>
          <cell r="AE814">
            <v>0</v>
          </cell>
          <cell r="AF814">
            <v>45877.551388888889</v>
          </cell>
          <cell r="AG814">
            <v>45886.951388888891</v>
          </cell>
          <cell r="AH814">
            <v>45906.551388888889</v>
          </cell>
          <cell r="AI814">
            <v>-1433.0172309027776</v>
          </cell>
          <cell r="AJ814">
            <v>0</v>
          </cell>
          <cell r="AK814">
            <v>32</v>
          </cell>
          <cell r="AL814">
            <v>32</v>
          </cell>
          <cell r="AM814">
            <v>24</v>
          </cell>
          <cell r="AN814">
            <v>30.4</v>
          </cell>
          <cell r="AO814">
            <v>21</v>
          </cell>
          <cell r="AP814">
            <v>60</v>
          </cell>
          <cell r="AQ814">
            <v>57</v>
          </cell>
          <cell r="AR814">
            <v>52</v>
          </cell>
          <cell r="AS814">
            <v>60</v>
          </cell>
          <cell r="AT814">
            <v>45884</v>
          </cell>
          <cell r="AU814"/>
          <cell r="AV814"/>
          <cell r="AW814"/>
          <cell r="AX814"/>
          <cell r="AY814"/>
          <cell r="AZ814"/>
          <cell r="BA814"/>
          <cell r="BB814"/>
          <cell r="BC814"/>
          <cell r="BD814"/>
          <cell r="BE814">
            <v>15</v>
          </cell>
          <cell r="BF814">
            <v>0</v>
          </cell>
          <cell r="BG814"/>
          <cell r="BH814"/>
          <cell r="BI814"/>
        </row>
        <row r="815">
          <cell r="E815" t="str">
            <v>X25041432369</v>
          </cell>
          <cell r="F815" t="str">
            <v>JESSIE SALOMON VALMONTE</v>
          </cell>
          <cell r="G815" t="str">
            <v>CUASAY, ZONE 1, TAGUIG CITY</v>
          </cell>
          <cell r="H815" t="str">
            <v>TAGUIG CITY</v>
          </cell>
          <cell r="I815" t="str">
            <v>PARAÑAQUE</v>
          </cell>
          <cell r="J815"/>
          <cell r="K815"/>
          <cell r="L815" t="str">
            <v>VJC</v>
          </cell>
          <cell r="M815" t="str">
            <v>SCHED</v>
          </cell>
          <cell r="N815" t="str">
            <v>Jenneth Madrid</v>
          </cell>
          <cell r="O815">
            <v>220.98</v>
          </cell>
          <cell r="P815">
            <v>532.71</v>
          </cell>
          <cell r="Q815">
            <v>95.2</v>
          </cell>
          <cell r="R815" t="str">
            <v>NEW</v>
          </cell>
          <cell r="S815">
            <v>1151223.6100000001</v>
          </cell>
          <cell r="T815"/>
          <cell r="U815"/>
          <cell r="V815" t="e">
            <v>#DIV/0!</v>
          </cell>
          <cell r="W815">
            <v>45855.532638888886</v>
          </cell>
          <cell r="X815">
            <v>45862.611805555556</v>
          </cell>
          <cell r="Y815">
            <v>45868</v>
          </cell>
          <cell r="Z815"/>
          <cell r="AA815"/>
          <cell r="AB815"/>
          <cell r="AC815">
            <v>-45855.532638888886</v>
          </cell>
          <cell r="AD815">
            <v>-45862.611805555556</v>
          </cell>
          <cell r="AE815">
            <v>0</v>
          </cell>
          <cell r="AF815">
            <v>45879.234209569513</v>
          </cell>
          <cell r="AG815">
            <v>45889.354628417685</v>
          </cell>
          <cell r="AH815">
            <v>45905.532638888886</v>
          </cell>
          <cell r="AI815">
            <v>-1288.0009902982024</v>
          </cell>
          <cell r="AJ815">
            <v>0</v>
          </cell>
          <cell r="AK815">
            <v>40</v>
          </cell>
          <cell r="AL815">
            <v>34</v>
          </cell>
          <cell r="AM815">
            <v>26.701570680628272</v>
          </cell>
          <cell r="AN815">
            <v>33.821989528795811</v>
          </cell>
          <cell r="AO815">
            <v>23.701570680628272</v>
          </cell>
          <cell r="AP815">
            <v>60</v>
          </cell>
          <cell r="AQ815">
            <v>57</v>
          </cell>
          <cell r="AR815">
            <v>52</v>
          </cell>
          <cell r="AS815">
            <v>60</v>
          </cell>
          <cell r="AT815">
            <v>45884</v>
          </cell>
          <cell r="AU815"/>
          <cell r="AV815"/>
          <cell r="AW815"/>
          <cell r="AX815"/>
          <cell r="AY815"/>
          <cell r="AZ815"/>
          <cell r="BA815"/>
          <cell r="BB815"/>
          <cell r="BC815"/>
          <cell r="BD815"/>
          <cell r="BE815">
            <v>15</v>
          </cell>
          <cell r="BF815">
            <v>0</v>
          </cell>
          <cell r="BG815"/>
          <cell r="BH815"/>
          <cell r="BI815"/>
        </row>
        <row r="816">
          <cell r="E816" t="str">
            <v>X25062159255</v>
          </cell>
          <cell r="F816" t="str">
            <v>JOHN RODNEY SANAO BRONDIAL</v>
          </cell>
          <cell r="G816" t="str">
            <v>PRES. GARCIA, TEOVILLE SUBD EAST, PARANAQUE</v>
          </cell>
          <cell r="H816" t="str">
            <v>PARAÑAQUE CITY</v>
          </cell>
          <cell r="I816" t="str">
            <v>PARAÑAQUE</v>
          </cell>
          <cell r="J816"/>
          <cell r="K816"/>
          <cell r="L816" t="str">
            <v>ECOM</v>
          </cell>
          <cell r="M816" t="str">
            <v>FCOMP</v>
          </cell>
          <cell r="N816" t="str">
            <v>Ronilo Gange Jr.</v>
          </cell>
          <cell r="O816">
            <v>5.08</v>
          </cell>
          <cell r="P816">
            <v>5.08</v>
          </cell>
          <cell r="Q816">
            <v>24</v>
          </cell>
          <cell r="R816" t="str">
            <v>MODIFICATION</v>
          </cell>
          <cell r="S816">
            <v>23115.53</v>
          </cell>
          <cell r="T816"/>
          <cell r="U816"/>
          <cell r="V816" t="e">
            <v>#DIV/0!</v>
          </cell>
          <cell r="W816">
            <v>45856.712500000001</v>
          </cell>
          <cell r="X816">
            <v>45862.617361111108</v>
          </cell>
          <cell r="Y816">
            <v>45868</v>
          </cell>
          <cell r="Z816"/>
          <cell r="AA816">
            <v>45868</v>
          </cell>
          <cell r="AB816"/>
          <cell r="AC816">
            <v>11.287499999998545</v>
          </cell>
          <cell r="AD816">
            <v>5.382638888891961</v>
          </cell>
          <cell r="AE816">
            <v>-45868</v>
          </cell>
          <cell r="AF816">
            <v>45875.486693548388</v>
          </cell>
          <cell r="AG816">
            <v>45884.293145161289</v>
          </cell>
          <cell r="AH816">
            <v>45906.712500000001</v>
          </cell>
          <cell r="AI816">
            <v>0.38879166666661652</v>
          </cell>
          <cell r="AJ816">
            <v>-764.4666666666667</v>
          </cell>
          <cell r="AK816">
            <v>20</v>
          </cell>
          <cell r="AL816">
            <v>36</v>
          </cell>
          <cell r="AM816">
            <v>21.774193548387096</v>
          </cell>
          <cell r="AN816">
            <v>27.58064516129032</v>
          </cell>
          <cell r="AO816">
            <v>18.774193548387096</v>
          </cell>
          <cell r="AP816">
            <v>60</v>
          </cell>
          <cell r="AQ816">
            <v>57</v>
          </cell>
          <cell r="AR816">
            <v>52</v>
          </cell>
          <cell r="AS816">
            <v>45928</v>
          </cell>
          <cell r="AT816">
            <v>16</v>
          </cell>
          <cell r="AU816"/>
          <cell r="AV816"/>
          <cell r="AW816"/>
          <cell r="AX816"/>
          <cell r="AY816"/>
          <cell r="AZ816"/>
          <cell r="BA816"/>
          <cell r="BB816"/>
          <cell r="BC816" t="str">
            <v>NO COC</v>
          </cell>
          <cell r="BD816"/>
          <cell r="BE816">
            <v>45883</v>
          </cell>
          <cell r="BF816" t="e">
            <v>#VALUE!</v>
          </cell>
          <cell r="BG816"/>
          <cell r="BH816"/>
          <cell r="BI816"/>
        </row>
        <row r="817">
          <cell r="E817" t="str">
            <v>X25072495380</v>
          </cell>
          <cell r="F817" t="str">
            <v>DISEGNO DI MILANO INC. DOING BUSINESS UNDER THE NA</v>
          </cell>
          <cell r="G817" t="str">
            <v>WEST SERVICE, CUPANG, MUNTINLUPA</v>
          </cell>
          <cell r="H817" t="str">
            <v>MUNTINLUPA CITY</v>
          </cell>
          <cell r="I817" t="str">
            <v>PARAÑAQUE</v>
          </cell>
          <cell r="J817"/>
          <cell r="K817"/>
          <cell r="L817" t="str">
            <v>VJC</v>
          </cell>
          <cell r="M817" t="str">
            <v>FCOMP</v>
          </cell>
          <cell r="N817" t="str">
            <v>Jenneth Madrid</v>
          </cell>
          <cell r="O817">
            <v>33.799999999999997</v>
          </cell>
          <cell r="P817">
            <v>33.799999999999997</v>
          </cell>
          <cell r="Q817">
            <v>0</v>
          </cell>
          <cell r="R817" t="str">
            <v>TERMINATION</v>
          </cell>
          <cell r="S817">
            <v>35402.550000000003</v>
          </cell>
          <cell r="T817"/>
          <cell r="U817"/>
          <cell r="V817" t="e">
            <v>#DIV/0!</v>
          </cell>
          <cell r="W817">
            <v>45856.461111111108</v>
          </cell>
          <cell r="X817">
            <v>45859.632638888892</v>
          </cell>
          <cell r="Y817">
            <v>45874</v>
          </cell>
          <cell r="Z817"/>
          <cell r="AA817">
            <v>45869</v>
          </cell>
          <cell r="AB817"/>
          <cell r="AC817">
            <v>12.538888888891961</v>
          </cell>
          <cell r="AD817">
            <v>9.367361111108039</v>
          </cell>
          <cell r="AE817">
            <v>-45869</v>
          </cell>
          <cell r="AF817">
            <v>45875.235304659494</v>
          </cell>
          <cell r="AG817">
            <v>45884.041756272396</v>
          </cell>
          <cell r="AH817">
            <v>45906.461111111108</v>
          </cell>
          <cell r="AI817">
            <v>0.4318950617285009</v>
          </cell>
          <cell r="AJ817">
            <v>-764.48333333333335</v>
          </cell>
          <cell r="AK817">
            <v>20</v>
          </cell>
          <cell r="AL817">
            <v>36</v>
          </cell>
          <cell r="AM817">
            <v>21.774193548387096</v>
          </cell>
          <cell r="AN817">
            <v>27.58064516129032</v>
          </cell>
          <cell r="AO817">
            <v>18.774193548387096</v>
          </cell>
          <cell r="AP817">
            <v>60</v>
          </cell>
          <cell r="AQ817">
            <v>57</v>
          </cell>
          <cell r="AR817">
            <v>52</v>
          </cell>
          <cell r="AS817">
            <v>45929</v>
          </cell>
          <cell r="AT817">
            <v>15</v>
          </cell>
          <cell r="AU817"/>
          <cell r="AV817"/>
          <cell r="AW817"/>
          <cell r="AX817"/>
          <cell r="AY817"/>
          <cell r="AZ817"/>
          <cell r="BA817"/>
          <cell r="BB817"/>
          <cell r="BC817" t="str">
            <v>NO COC</v>
          </cell>
          <cell r="BD817"/>
          <cell r="BE817">
            <v>45884</v>
          </cell>
          <cell r="BF817" t="e">
            <v>#VALUE!</v>
          </cell>
          <cell r="BG817"/>
          <cell r="BH817"/>
          <cell r="BI817"/>
        </row>
        <row r="818">
          <cell r="E818" t="str">
            <v>X25041184751</v>
          </cell>
          <cell r="F818" t="str">
            <v>MAXIPACIFIC FUEL GAS STATIONS INC.</v>
          </cell>
          <cell r="G818" t="str">
            <v>DAANG-HARI RD., MOLINO IV, BACOOR</v>
          </cell>
          <cell r="H818" t="str">
            <v>BACOOR CITY</v>
          </cell>
          <cell r="I818" t="str">
            <v>DASMA</v>
          </cell>
          <cell r="J818"/>
          <cell r="K818"/>
          <cell r="L818" t="str">
            <v>C2</v>
          </cell>
          <cell r="M818" t="str">
            <v>FCOMP</v>
          </cell>
          <cell r="N818" t="str">
            <v>Ian Patrick Perez</v>
          </cell>
          <cell r="O818">
            <v>3.68</v>
          </cell>
          <cell r="P818">
            <v>3.68</v>
          </cell>
          <cell r="Q818">
            <v>20</v>
          </cell>
          <cell r="R818" t="str">
            <v>NEW</v>
          </cell>
          <cell r="S818">
            <v>18682.3</v>
          </cell>
          <cell r="T818"/>
          <cell r="U818"/>
          <cell r="V818" t="e">
            <v>#DIV/0!</v>
          </cell>
          <cell r="W818">
            <v>45856.644444444442</v>
          </cell>
          <cell r="X818">
            <v>45860.534722222219</v>
          </cell>
          <cell r="Y818" t="str">
            <v>N/A</v>
          </cell>
          <cell r="Z818"/>
          <cell r="AA818">
            <v>45876.265277777777</v>
          </cell>
          <cell r="AB818"/>
          <cell r="AC818">
            <v>19.620833333334303</v>
          </cell>
          <cell r="AD818">
            <v>15.730555555557657</v>
          </cell>
          <cell r="AE818">
            <v>-45876.265277777777</v>
          </cell>
          <cell r="AF818">
            <v>45875.418637992829</v>
          </cell>
          <cell r="AG818">
            <v>45884.22508960573</v>
          </cell>
          <cell r="AH818">
            <v>45906.644444444442</v>
          </cell>
          <cell r="AI818">
            <v>0.67582870370373715</v>
          </cell>
          <cell r="AJ818">
            <v>-764.60442129629632</v>
          </cell>
          <cell r="AK818">
            <v>20</v>
          </cell>
          <cell r="AL818">
            <v>36</v>
          </cell>
          <cell r="AM818">
            <v>21.774193548387096</v>
          </cell>
          <cell r="AN818">
            <v>27.58064516129032</v>
          </cell>
          <cell r="AO818">
            <v>18.774193548387096</v>
          </cell>
          <cell r="AP818">
            <v>60</v>
          </cell>
          <cell r="AQ818">
            <v>57</v>
          </cell>
          <cell r="AR818">
            <v>52</v>
          </cell>
          <cell r="AS818">
            <v>45936.265277777777</v>
          </cell>
          <cell r="AT818">
            <v>7.734722222223354</v>
          </cell>
          <cell r="AU818"/>
          <cell r="AV818"/>
          <cell r="AW818"/>
          <cell r="AX818"/>
          <cell r="AY818"/>
          <cell r="AZ818"/>
          <cell r="BA818"/>
          <cell r="BB818"/>
          <cell r="BC818" t="str">
            <v>NO COC</v>
          </cell>
          <cell r="BD818"/>
          <cell r="BE818">
            <v>45891.265277777777</v>
          </cell>
          <cell r="BF818" t="e">
            <v>#VALUE!</v>
          </cell>
          <cell r="BG818"/>
          <cell r="BH818"/>
          <cell r="BI818"/>
        </row>
        <row r="819">
          <cell r="E819" t="str">
            <v>X25062260365</v>
          </cell>
          <cell r="F819" t="str">
            <v>MOHAMMAD TABAO</v>
          </cell>
          <cell r="G819" t="str">
            <v>MARAWI, MAHARLIKA VILL, TAGUIG CITY</v>
          </cell>
          <cell r="H819" t="str">
            <v>TAGUIG CITY</v>
          </cell>
          <cell r="I819" t="str">
            <v>PARAÑAQUE</v>
          </cell>
          <cell r="J819"/>
          <cell r="K819"/>
          <cell r="L819" t="str">
            <v>VJC</v>
          </cell>
          <cell r="M819" t="str">
            <v>FCOMP</v>
          </cell>
          <cell r="N819" t="str">
            <v>Jenneth Madrid</v>
          </cell>
          <cell r="O819">
            <v>0.33</v>
          </cell>
          <cell r="P819">
            <v>0.33</v>
          </cell>
          <cell r="Q819">
            <v>2</v>
          </cell>
          <cell r="R819" t="str">
            <v>NEW</v>
          </cell>
          <cell r="S819">
            <v>14723.93</v>
          </cell>
          <cell r="T819">
            <v>283.55</v>
          </cell>
          <cell r="U819"/>
          <cell r="V819">
            <v>0</v>
          </cell>
          <cell r="W819">
            <v>45859.682638888888</v>
          </cell>
          <cell r="X819">
            <v>45866.623611111114</v>
          </cell>
          <cell r="Y819">
            <v>45868</v>
          </cell>
          <cell r="Z819"/>
          <cell r="AA819">
            <v>45878.375694444447</v>
          </cell>
          <cell r="AB819"/>
          <cell r="AC819">
            <v>18.693055555559113</v>
          </cell>
          <cell r="AD819">
            <v>11.752083333332848</v>
          </cell>
          <cell r="AE819">
            <v>-45878.375694444447</v>
          </cell>
          <cell r="AF819">
            <v>45878.456832437274</v>
          </cell>
          <cell r="AG819">
            <v>45887.263284050176</v>
          </cell>
          <cell r="AH819">
            <v>45909.682638888888</v>
          </cell>
          <cell r="AI819">
            <v>0.64387191358036944</v>
          </cell>
          <cell r="AJ819">
            <v>-764.6395949074074</v>
          </cell>
          <cell r="AK819">
            <v>20</v>
          </cell>
          <cell r="AL819">
            <v>36</v>
          </cell>
          <cell r="AM819">
            <v>21.774193548387096</v>
          </cell>
          <cell r="AN819">
            <v>27.58064516129032</v>
          </cell>
          <cell r="AO819">
            <v>18.774193548387096</v>
          </cell>
          <cell r="AP819">
            <v>60</v>
          </cell>
          <cell r="AQ819">
            <v>57</v>
          </cell>
          <cell r="AR819">
            <v>52</v>
          </cell>
          <cell r="AS819">
            <v>45938.375694444447</v>
          </cell>
          <cell r="AT819">
            <v>5.6243055555532919</v>
          </cell>
          <cell r="AU819"/>
          <cell r="AV819"/>
          <cell r="AW819"/>
          <cell r="AX819"/>
          <cell r="AY819"/>
          <cell r="AZ819"/>
          <cell r="BA819"/>
          <cell r="BB819"/>
          <cell r="BC819" t="str">
            <v>NO COC</v>
          </cell>
          <cell r="BD819"/>
          <cell r="BE819">
            <v>45893.375694444447</v>
          </cell>
          <cell r="BF819" t="e">
            <v>#VALUE!</v>
          </cell>
          <cell r="BG819"/>
          <cell r="BH819"/>
          <cell r="BI819"/>
        </row>
        <row r="820">
          <cell r="E820" t="str">
            <v>X24104026324</v>
          </cell>
          <cell r="F820" t="str">
            <v>MARCELINO BELTRAN BAQUIRAN</v>
          </cell>
          <cell r="G820" t="str">
            <v>SALAZAR, ZONE 3, TAGUIG CITY</v>
          </cell>
          <cell r="H820" t="str">
            <v>TAGUIG CITY</v>
          </cell>
          <cell r="I820" t="str">
            <v>PARAÑAQUE</v>
          </cell>
          <cell r="J820"/>
          <cell r="K820"/>
          <cell r="L820" t="str">
            <v>VJC</v>
          </cell>
          <cell r="M820" t="str">
            <v>FCOMP</v>
          </cell>
          <cell r="N820" t="str">
            <v>Jenneth Madrid</v>
          </cell>
          <cell r="O820">
            <v>6.69</v>
          </cell>
          <cell r="P820">
            <v>6.69</v>
          </cell>
          <cell r="Q820">
            <v>0</v>
          </cell>
          <cell r="R820" t="str">
            <v>TERMINATION</v>
          </cell>
          <cell r="S820">
            <v>17701.89</v>
          </cell>
          <cell r="T820"/>
          <cell r="U820"/>
          <cell r="V820" t="e">
            <v>#DIV/0!</v>
          </cell>
          <cell r="W820">
            <v>45860.695138888892</v>
          </cell>
          <cell r="X820">
            <v>45866.628472222219</v>
          </cell>
          <cell r="Y820">
            <v>45868</v>
          </cell>
          <cell r="Z820"/>
          <cell r="AA820">
            <v>45872.329861111109</v>
          </cell>
          <cell r="AB820"/>
          <cell r="AC820">
            <v>11.634722222217533</v>
          </cell>
          <cell r="AD820">
            <v>5.7013888888905058</v>
          </cell>
          <cell r="AE820">
            <v>-45872.329861111109</v>
          </cell>
          <cell r="AF820">
            <v>45879.469332437278</v>
          </cell>
          <cell r="AG820">
            <v>45888.27578405018</v>
          </cell>
          <cell r="AH820">
            <v>45910.695138888892</v>
          </cell>
          <cell r="AI820">
            <v>0.40075154320971496</v>
          </cell>
          <cell r="AJ820">
            <v>-764.53883101851852</v>
          </cell>
          <cell r="AK820">
            <v>20</v>
          </cell>
          <cell r="AL820">
            <v>36</v>
          </cell>
          <cell r="AM820">
            <v>21.774193548387096</v>
          </cell>
          <cell r="AN820">
            <v>27.58064516129032</v>
          </cell>
          <cell r="AO820">
            <v>18.774193548387096</v>
          </cell>
          <cell r="AP820">
            <v>60</v>
          </cell>
          <cell r="AQ820">
            <v>57</v>
          </cell>
          <cell r="AR820">
            <v>52</v>
          </cell>
          <cell r="AS820">
            <v>45932.329861111109</v>
          </cell>
          <cell r="AT820">
            <v>11.670138888890506</v>
          </cell>
          <cell r="AU820"/>
          <cell r="AV820"/>
          <cell r="AW820"/>
          <cell r="AX820"/>
          <cell r="AY820"/>
          <cell r="AZ820"/>
          <cell r="BA820"/>
          <cell r="BB820"/>
          <cell r="BC820" t="str">
            <v>NO COC</v>
          </cell>
          <cell r="BD820"/>
          <cell r="BE820">
            <v>45887.329861111109</v>
          </cell>
          <cell r="BF820" t="e">
            <v>#VALUE!</v>
          </cell>
          <cell r="BG820"/>
          <cell r="BH820"/>
          <cell r="BI820"/>
        </row>
        <row r="821">
          <cell r="E821" t="str">
            <v>X25062074364</v>
          </cell>
          <cell r="F821" t="str">
            <v>RICHMOND SANTOS SY</v>
          </cell>
          <cell r="G821" t="str">
            <v>BEECHCRAFT, CONCORDE SUBD, PARANAQUE</v>
          </cell>
          <cell r="H821" t="str">
            <v>PARAÑAQUE CITY</v>
          </cell>
          <cell r="I821" t="str">
            <v>PARAÑAQUE</v>
          </cell>
          <cell r="J821"/>
          <cell r="K821"/>
          <cell r="L821" t="str">
            <v>ECOM</v>
          </cell>
          <cell r="M821" t="str">
            <v>SCHED</v>
          </cell>
          <cell r="N821" t="str">
            <v>Ronilo Gange Jr.</v>
          </cell>
          <cell r="O821">
            <v>15.23</v>
          </cell>
          <cell r="P821">
            <v>15.23</v>
          </cell>
          <cell r="Q821">
            <v>70</v>
          </cell>
          <cell r="R821" t="str">
            <v>NEW</v>
          </cell>
          <cell r="S821">
            <v>47339.51</v>
          </cell>
          <cell r="T821"/>
          <cell r="U821"/>
          <cell r="V821" t="e">
            <v>#DIV/0!</v>
          </cell>
          <cell r="W821">
            <v>45860.65625</v>
          </cell>
          <cell r="X821">
            <v>45866.625</v>
          </cell>
          <cell r="Y821">
            <v>45868</v>
          </cell>
          <cell r="Z821"/>
          <cell r="AA821"/>
          <cell r="AB821"/>
          <cell r="AC821">
            <v>-45860.65625</v>
          </cell>
          <cell r="AD821">
            <v>-45866.625</v>
          </cell>
          <cell r="AE821">
            <v>0</v>
          </cell>
          <cell r="AF821">
            <v>45878.730630165286</v>
          </cell>
          <cell r="AG821">
            <v>45887.350464876035</v>
          </cell>
          <cell r="AH821">
            <v>45910.65625</v>
          </cell>
          <cell r="AI821">
            <v>-1632.0998253676471</v>
          </cell>
          <cell r="AJ821">
            <v>0</v>
          </cell>
          <cell r="AK821">
            <v>20</v>
          </cell>
          <cell r="AL821">
            <v>34</v>
          </cell>
          <cell r="AM821">
            <v>21.074380165289259</v>
          </cell>
          <cell r="AN821">
            <v>26.694214876033058</v>
          </cell>
          <cell r="AO821">
            <v>18.074380165289259</v>
          </cell>
          <cell r="AP821">
            <v>60</v>
          </cell>
          <cell r="AQ821">
            <v>57</v>
          </cell>
          <cell r="AR821">
            <v>52</v>
          </cell>
          <cell r="AS821">
            <v>60</v>
          </cell>
          <cell r="AT821">
            <v>45884</v>
          </cell>
          <cell r="AU821"/>
          <cell r="AV821"/>
          <cell r="AW821"/>
          <cell r="AX821"/>
          <cell r="AY821"/>
          <cell r="AZ821"/>
          <cell r="BA821"/>
          <cell r="BB821"/>
          <cell r="BC821"/>
          <cell r="BD821"/>
          <cell r="BE821">
            <v>15</v>
          </cell>
          <cell r="BF821">
            <v>0</v>
          </cell>
          <cell r="BG821"/>
          <cell r="BH821"/>
          <cell r="BI821"/>
        </row>
        <row r="822">
          <cell r="E822" t="str">
            <v>X24104218323</v>
          </cell>
          <cell r="F822" t="str">
            <v>IMELDA T. AGUILAR</v>
          </cell>
          <cell r="G822" t="str">
            <v>ROSAL, DOÑA MANUELA SUBD, LAS PINAS CITY</v>
          </cell>
          <cell r="H822" t="str">
            <v>LAS PIÑAS CITY</v>
          </cell>
          <cell r="I822" t="str">
            <v>PARAÑAQUE</v>
          </cell>
          <cell r="J822"/>
          <cell r="K822"/>
          <cell r="L822" t="str">
            <v>ECOM</v>
          </cell>
          <cell r="M822" t="str">
            <v>SCHED</v>
          </cell>
          <cell r="N822" t="str">
            <v>Ronilo Gange Jr.</v>
          </cell>
          <cell r="O822">
            <v>70.92</v>
          </cell>
          <cell r="P822">
            <v>149.19999999999999</v>
          </cell>
          <cell r="Q822">
            <v>54.1</v>
          </cell>
          <cell r="R822" t="str">
            <v>MODIFICATION</v>
          </cell>
          <cell r="S822">
            <v>414665.83</v>
          </cell>
          <cell r="T822"/>
          <cell r="U822"/>
          <cell r="V822" t="e">
            <v>#DIV/0!</v>
          </cell>
          <cell r="W822">
            <v>45859.522916666669</v>
          </cell>
          <cell r="X822">
            <v>45866.621527777781</v>
          </cell>
          <cell r="Y822">
            <v>45868</v>
          </cell>
          <cell r="Z822"/>
          <cell r="AA822"/>
          <cell r="AB822"/>
          <cell r="AC822">
            <v>-45859.522916666669</v>
          </cell>
          <cell r="AD822">
            <v>-45866.621527777781</v>
          </cell>
          <cell r="AE822">
            <v>0</v>
          </cell>
          <cell r="AF822">
            <v>45879.867987089201</v>
          </cell>
          <cell r="AG822">
            <v>45889.093339201878</v>
          </cell>
          <cell r="AH822">
            <v>45909.522916666669</v>
          </cell>
          <cell r="AI822">
            <v>-1473.3149896304676</v>
          </cell>
          <cell r="AJ822">
            <v>0</v>
          </cell>
          <cell r="AK822">
            <v>26</v>
          </cell>
          <cell r="AL822">
            <v>34</v>
          </cell>
          <cell r="AM822">
            <v>23.345070422535212</v>
          </cell>
          <cell r="AN822">
            <v>29.570422535211268</v>
          </cell>
          <cell r="AO822">
            <v>20.345070422535212</v>
          </cell>
          <cell r="AP822">
            <v>60</v>
          </cell>
          <cell r="AQ822">
            <v>57</v>
          </cell>
          <cell r="AR822">
            <v>52</v>
          </cell>
          <cell r="AS822">
            <v>60</v>
          </cell>
          <cell r="AT822">
            <v>45884</v>
          </cell>
          <cell r="AU822"/>
          <cell r="AV822"/>
          <cell r="AW822"/>
          <cell r="AX822"/>
          <cell r="AY822"/>
          <cell r="AZ822"/>
          <cell r="BA822"/>
          <cell r="BB822"/>
          <cell r="BC822"/>
          <cell r="BD822"/>
          <cell r="BE822">
            <v>15</v>
          </cell>
          <cell r="BF822">
            <v>0</v>
          </cell>
          <cell r="BG822"/>
          <cell r="BH822"/>
          <cell r="BI822"/>
        </row>
        <row r="823">
          <cell r="E823" t="str">
            <v>X25061989906</v>
          </cell>
          <cell r="F823" t="str">
            <v>SUNNY ROBERT GOTAO YU</v>
          </cell>
          <cell r="G823" t="str">
            <v>CALLE GENEROSO, MULTINATIONAL VILL, PARANAQUE</v>
          </cell>
          <cell r="H823" t="str">
            <v>PARAÑAQUE CITY</v>
          </cell>
          <cell r="I823" t="str">
            <v>PARAÑAQUE</v>
          </cell>
          <cell r="J823"/>
          <cell r="K823"/>
          <cell r="L823" t="str">
            <v>CHALLENGER</v>
          </cell>
          <cell r="M823" t="str">
            <v>SCHED</v>
          </cell>
          <cell r="N823" t="str">
            <v>Isan Carlo Lazaro</v>
          </cell>
          <cell r="O823">
            <v>68</v>
          </cell>
          <cell r="P823">
            <v>146.28</v>
          </cell>
          <cell r="Q823">
            <v>23</v>
          </cell>
          <cell r="R823" t="str">
            <v>MODIFICATION</v>
          </cell>
          <cell r="S823">
            <v>328877.96999999997</v>
          </cell>
          <cell r="T823"/>
          <cell r="U823"/>
          <cell r="V823" t="e">
            <v>#DIV/0!</v>
          </cell>
          <cell r="W823">
            <v>45859.739583333336</v>
          </cell>
          <cell r="X823">
            <v>45866.631944444445</v>
          </cell>
          <cell r="Y823">
            <v>45868</v>
          </cell>
          <cell r="Z823"/>
          <cell r="AA823"/>
          <cell r="AB823"/>
          <cell r="AC823">
            <v>-45859.739583333336</v>
          </cell>
          <cell r="AD823">
            <v>-45866.631944444445</v>
          </cell>
          <cell r="AE823">
            <v>0</v>
          </cell>
          <cell r="AF823">
            <v>45880.94647988506</v>
          </cell>
          <cell r="AG823">
            <v>45890.401652298853</v>
          </cell>
          <cell r="AH823">
            <v>45909.739583333336</v>
          </cell>
          <cell r="AI823">
            <v>-1420.8679999109686</v>
          </cell>
          <cell r="AJ823">
            <v>0</v>
          </cell>
          <cell r="AK823">
            <v>26</v>
          </cell>
          <cell r="AL823">
            <v>36</v>
          </cell>
          <cell r="AM823">
            <v>24.206896551724139</v>
          </cell>
          <cell r="AN823">
            <v>30.662068965517239</v>
          </cell>
          <cell r="AO823">
            <v>21.206896551724139</v>
          </cell>
          <cell r="AP823">
            <v>60</v>
          </cell>
          <cell r="AQ823">
            <v>57</v>
          </cell>
          <cell r="AR823">
            <v>52</v>
          </cell>
          <cell r="AS823">
            <v>60</v>
          </cell>
          <cell r="AT823">
            <v>45884</v>
          </cell>
          <cell r="AU823"/>
          <cell r="AV823"/>
          <cell r="AW823"/>
          <cell r="AX823"/>
          <cell r="AY823"/>
          <cell r="AZ823"/>
          <cell r="BA823"/>
          <cell r="BB823"/>
          <cell r="BC823"/>
          <cell r="BD823"/>
          <cell r="BE823">
            <v>15</v>
          </cell>
          <cell r="BF823">
            <v>0</v>
          </cell>
          <cell r="BG823"/>
          <cell r="BH823"/>
          <cell r="BI823"/>
        </row>
        <row r="824">
          <cell r="E824" t="str">
            <v>X25062208339</v>
          </cell>
          <cell r="F824" t="str">
            <v>RICHILL REALTY &amp; DEVT CORP</v>
          </cell>
          <cell r="G824" t="str">
            <v>ESPIRITU MELITON, MELITON CPD, PARANAQUE</v>
          </cell>
          <cell r="H824" t="str">
            <v>PARAÑAQUE CITY</v>
          </cell>
          <cell r="I824" t="str">
            <v>PARAÑAQUE</v>
          </cell>
          <cell r="J824"/>
          <cell r="K824"/>
          <cell r="L824" t="str">
            <v>CHALLENGER</v>
          </cell>
          <cell r="M824" t="str">
            <v>SCHED</v>
          </cell>
          <cell r="N824" t="str">
            <v>Isan Carlo Lazaro</v>
          </cell>
          <cell r="O824">
            <v>18.93</v>
          </cell>
          <cell r="P824">
            <v>18.93</v>
          </cell>
          <cell r="Q824">
            <v>0</v>
          </cell>
          <cell r="R824" t="str">
            <v>TERMINATION</v>
          </cell>
          <cell r="S824">
            <v>24125.77</v>
          </cell>
          <cell r="T824"/>
          <cell r="U824"/>
          <cell r="V824" t="e">
            <v>#DIV/0!</v>
          </cell>
          <cell r="W824">
            <v>45860.654166666667</v>
          </cell>
          <cell r="X824">
            <v>45866.62777777778</v>
          </cell>
          <cell r="Y824">
            <v>45868</v>
          </cell>
          <cell r="Z824"/>
          <cell r="AA824"/>
          <cell r="AB824"/>
          <cell r="AC824">
            <v>-45860.654166666667</v>
          </cell>
          <cell r="AD824">
            <v>-45866.62777777778</v>
          </cell>
          <cell r="AE824">
            <v>0</v>
          </cell>
          <cell r="AF824">
            <v>45879.428360215054</v>
          </cell>
          <cell r="AG824">
            <v>45888.234811827955</v>
          </cell>
          <cell r="AH824">
            <v>45910.654166666667</v>
          </cell>
          <cell r="AI824">
            <v>-1579.6447546296295</v>
          </cell>
          <cell r="AJ824">
            <v>0</v>
          </cell>
          <cell r="AK824">
            <v>20</v>
          </cell>
          <cell r="AL824">
            <v>36</v>
          </cell>
          <cell r="AM824">
            <v>21.774193548387096</v>
          </cell>
          <cell r="AN824">
            <v>27.58064516129032</v>
          </cell>
          <cell r="AO824">
            <v>18.774193548387096</v>
          </cell>
          <cell r="AP824">
            <v>60</v>
          </cell>
          <cell r="AQ824">
            <v>57</v>
          </cell>
          <cell r="AR824">
            <v>52</v>
          </cell>
          <cell r="AS824">
            <v>60</v>
          </cell>
          <cell r="AT824">
            <v>45884</v>
          </cell>
          <cell r="AU824"/>
          <cell r="AV824"/>
          <cell r="AW824"/>
          <cell r="AX824"/>
          <cell r="AY824"/>
          <cell r="AZ824"/>
          <cell r="BA824"/>
          <cell r="BB824"/>
          <cell r="BC824"/>
          <cell r="BD824"/>
          <cell r="BE824">
            <v>15</v>
          </cell>
          <cell r="BF824">
            <v>0</v>
          </cell>
          <cell r="BG824"/>
          <cell r="BH824"/>
          <cell r="BI824"/>
        </row>
        <row r="825">
          <cell r="E825" t="str">
            <v>X24104300797</v>
          </cell>
          <cell r="F825" t="str">
            <v>RIVER OF LIFE CHRISTIAN SCHOOL INC</v>
          </cell>
          <cell r="G825" t="str">
            <v>CAA, CAA CPD PH 1-B, LAS PINAS CITY</v>
          </cell>
          <cell r="H825" t="str">
            <v>LAS PIÑAS CITY</v>
          </cell>
          <cell r="I825" t="str">
            <v>PARAÑAQUE</v>
          </cell>
          <cell r="J825"/>
          <cell r="K825"/>
          <cell r="L825" t="str">
            <v>POWERHOUSE</v>
          </cell>
          <cell r="M825" t="str">
            <v>SCHED</v>
          </cell>
          <cell r="N825" t="str">
            <v>Isan Carlo Lazaro</v>
          </cell>
          <cell r="O825">
            <v>176.64</v>
          </cell>
          <cell r="P825">
            <v>486.97</v>
          </cell>
          <cell r="Q825">
            <v>20</v>
          </cell>
          <cell r="R825" t="str">
            <v>NEW</v>
          </cell>
          <cell r="S825">
            <v>782151.87</v>
          </cell>
          <cell r="T825"/>
          <cell r="U825"/>
          <cell r="V825" t="e">
            <v>#DIV/0!</v>
          </cell>
          <cell r="W825">
            <v>45860.696527777778</v>
          </cell>
          <cell r="X825">
            <v>45866.630555555559</v>
          </cell>
          <cell r="Y825">
            <v>45868</v>
          </cell>
          <cell r="Z825"/>
          <cell r="AA825"/>
          <cell r="AB825"/>
          <cell r="AC825">
            <v>-45860.696527777778</v>
          </cell>
          <cell r="AD825">
            <v>-45866.630555555559</v>
          </cell>
          <cell r="AE825">
            <v>0</v>
          </cell>
          <cell r="AF825">
            <v>45883.720624163318</v>
          </cell>
          <cell r="AG825">
            <v>45893.660383199465</v>
          </cell>
          <cell r="AH825">
            <v>45910.696527777778</v>
          </cell>
          <cell r="AI825">
            <v>-1321.6797957658177</v>
          </cell>
          <cell r="AJ825">
            <v>0</v>
          </cell>
          <cell r="AK825">
            <v>32</v>
          </cell>
          <cell r="AL825">
            <v>36</v>
          </cell>
          <cell r="AM825">
            <v>26.024096385542165</v>
          </cell>
          <cell r="AN825">
            <v>32.963855421686745</v>
          </cell>
          <cell r="AO825">
            <v>23.024096385542165</v>
          </cell>
          <cell r="AP825">
            <v>60</v>
          </cell>
          <cell r="AQ825">
            <v>57</v>
          </cell>
          <cell r="AR825">
            <v>52</v>
          </cell>
          <cell r="AS825">
            <v>60</v>
          </cell>
          <cell r="AT825">
            <v>45884</v>
          </cell>
          <cell r="AU825"/>
          <cell r="AV825"/>
          <cell r="AW825"/>
          <cell r="AX825"/>
          <cell r="AY825"/>
          <cell r="AZ825"/>
          <cell r="BA825"/>
          <cell r="BB825"/>
          <cell r="BC825"/>
          <cell r="BD825"/>
          <cell r="BE825">
            <v>15</v>
          </cell>
          <cell r="BF825">
            <v>0</v>
          </cell>
          <cell r="BG825"/>
          <cell r="BH825"/>
          <cell r="BI825"/>
        </row>
        <row r="826">
          <cell r="E826" t="str">
            <v>X25061974470</v>
          </cell>
          <cell r="F826" t="str">
            <v>DITO TELECOMMUNITY CORPORATION</v>
          </cell>
          <cell r="G826" t="str">
            <v>ACACIA, AYALA-ALABANG VILL, MUNTINLUPA</v>
          </cell>
          <cell r="H826" t="str">
            <v>MUNTINLUPA CITY</v>
          </cell>
          <cell r="I826" t="str">
            <v>PARAÑAQUE</v>
          </cell>
          <cell r="J826"/>
          <cell r="K826"/>
          <cell r="L826" t="str">
            <v>MAINTENANCE</v>
          </cell>
          <cell r="M826" t="str">
            <v>SCHED</v>
          </cell>
          <cell r="N826" t="str">
            <v>Junilo Michael Flores</v>
          </cell>
          <cell r="O826">
            <v>17.14</v>
          </cell>
          <cell r="P826">
            <v>17.14</v>
          </cell>
          <cell r="Q826">
            <v>22</v>
          </cell>
          <cell r="R826" t="str">
            <v>NEW</v>
          </cell>
          <cell r="S826">
            <v>194170.53</v>
          </cell>
          <cell r="T826"/>
          <cell r="U826"/>
          <cell r="V826" t="e">
            <v>#DIV/0!</v>
          </cell>
          <cell r="W826">
            <v>45859.57708333333</v>
          </cell>
          <cell r="X826">
            <v>45866.620138888888</v>
          </cell>
          <cell r="Y826" t="str">
            <v>N/A</v>
          </cell>
          <cell r="Z826"/>
          <cell r="AA826"/>
          <cell r="AB826"/>
          <cell r="AC826">
            <v>-45859.57708333333</v>
          </cell>
          <cell r="AD826">
            <v>-45866.620138888888</v>
          </cell>
          <cell r="AE826">
            <v>0</v>
          </cell>
          <cell r="AF826">
            <v>45878.351276881716</v>
          </cell>
          <cell r="AG826">
            <v>45887.157728494618</v>
          </cell>
          <cell r="AH826">
            <v>45909.57708333333</v>
          </cell>
          <cell r="AI826">
            <v>-1579.6076550925923</v>
          </cell>
          <cell r="AJ826">
            <v>0</v>
          </cell>
          <cell r="AK826">
            <v>20</v>
          </cell>
          <cell r="AL826">
            <v>36</v>
          </cell>
          <cell r="AM826">
            <v>21.774193548387096</v>
          </cell>
          <cell r="AN826">
            <v>27.58064516129032</v>
          </cell>
          <cell r="AO826">
            <v>18.774193548387096</v>
          </cell>
          <cell r="AP826">
            <v>60</v>
          </cell>
          <cell r="AQ826">
            <v>57</v>
          </cell>
          <cell r="AR826">
            <v>52</v>
          </cell>
          <cell r="AS826">
            <v>60</v>
          </cell>
          <cell r="AT826">
            <v>45884</v>
          </cell>
          <cell r="AU826"/>
          <cell r="AV826"/>
          <cell r="AW826"/>
          <cell r="AX826"/>
          <cell r="AY826"/>
          <cell r="AZ826"/>
          <cell r="BA826"/>
          <cell r="BB826"/>
          <cell r="BC826"/>
          <cell r="BD826"/>
          <cell r="BE826">
            <v>15</v>
          </cell>
          <cell r="BF826">
            <v>0</v>
          </cell>
          <cell r="BG826"/>
          <cell r="BH826"/>
          <cell r="BI826"/>
        </row>
        <row r="827">
          <cell r="E827" t="str">
            <v>X25072562347</v>
          </cell>
          <cell r="F827" t="str">
            <v>TRISTAN ENRIQUEZ TRINIDAD</v>
          </cell>
          <cell r="G827" t="str">
            <v>LIGAS III, LIGAS III, BACOOR</v>
          </cell>
          <cell r="H827" t="str">
            <v>BACOOR CITY</v>
          </cell>
          <cell r="I827" t="str">
            <v>DASMA</v>
          </cell>
          <cell r="J827"/>
          <cell r="K827"/>
          <cell r="L827" t="str">
            <v>C2</v>
          </cell>
          <cell r="M827" t="str">
            <v>FCOMP</v>
          </cell>
          <cell r="N827" t="str">
            <v>Ian Patrick Perez</v>
          </cell>
          <cell r="O827">
            <v>11.8</v>
          </cell>
          <cell r="P827">
            <v>11.8</v>
          </cell>
          <cell r="Q827">
            <v>33</v>
          </cell>
          <cell r="R827" t="str">
            <v>NEW</v>
          </cell>
          <cell r="S827">
            <v>184304.08</v>
          </cell>
          <cell r="T827"/>
          <cell r="U827"/>
          <cell r="V827" t="e">
            <v>#DIV/0!</v>
          </cell>
          <cell r="W827">
            <v>45861.646527777775</v>
          </cell>
          <cell r="X827">
            <v>45863.286805555559</v>
          </cell>
          <cell r="Y827" t="str">
            <v>N/A</v>
          </cell>
          <cell r="Z827"/>
          <cell r="AA827">
            <v>45872</v>
          </cell>
          <cell r="AB827"/>
          <cell r="AC827">
            <v>10.353472222224809</v>
          </cell>
          <cell r="AD827">
            <v>8.7131944444408873</v>
          </cell>
          <cell r="AE827">
            <v>-45872</v>
          </cell>
          <cell r="AF827">
            <v>45880.420721326162</v>
          </cell>
          <cell r="AG827">
            <v>45889.227172939063</v>
          </cell>
          <cell r="AH827">
            <v>45911.646527777775</v>
          </cell>
          <cell r="AI827">
            <v>0.35661959876552118</v>
          </cell>
          <cell r="AJ827">
            <v>-764.5333333333333</v>
          </cell>
          <cell r="AK827">
            <v>20</v>
          </cell>
          <cell r="AL827">
            <v>36</v>
          </cell>
          <cell r="AM827">
            <v>21.774193548387096</v>
          </cell>
          <cell r="AN827">
            <v>27.58064516129032</v>
          </cell>
          <cell r="AO827">
            <v>18.774193548387096</v>
          </cell>
          <cell r="AP827">
            <v>60</v>
          </cell>
          <cell r="AQ827">
            <v>57</v>
          </cell>
          <cell r="AR827">
            <v>52</v>
          </cell>
          <cell r="AS827">
            <v>45932</v>
          </cell>
          <cell r="AT827">
            <v>12</v>
          </cell>
          <cell r="AU827"/>
          <cell r="AV827"/>
          <cell r="AW827"/>
          <cell r="AX827"/>
          <cell r="AY827"/>
          <cell r="AZ827"/>
          <cell r="BA827"/>
          <cell r="BB827"/>
          <cell r="BC827" t="str">
            <v>NO COC</v>
          </cell>
          <cell r="BD827"/>
          <cell r="BE827">
            <v>45887</v>
          </cell>
          <cell r="BF827" t="e">
            <v>#VALUE!</v>
          </cell>
          <cell r="BG827"/>
          <cell r="BH827"/>
          <cell r="BI827"/>
        </row>
        <row r="828">
          <cell r="E828" t="str">
            <v>X23031050954</v>
          </cell>
          <cell r="F828" t="str">
            <v>DEPARTMENT OF SCIENCE AND TECHNOLOGY</v>
          </cell>
          <cell r="G828" t="str">
            <v>GEN. SANTOS, UPPER BICUTAN, TAGUIG CITY</v>
          </cell>
          <cell r="H828" t="str">
            <v>TAGUIG CITY</v>
          </cell>
          <cell r="I828" t="str">
            <v>PARAÑAQUE</v>
          </cell>
          <cell r="J828"/>
          <cell r="K828"/>
          <cell r="L828" t="str">
            <v>CHALLENGER</v>
          </cell>
          <cell r="M828" t="str">
            <v>FCOMP</v>
          </cell>
          <cell r="N828" t="str">
            <v>Isan Carlo Lazaro</v>
          </cell>
          <cell r="O828">
            <v>348.26</v>
          </cell>
          <cell r="P828">
            <v>504.02</v>
          </cell>
          <cell r="Q828">
            <v>668</v>
          </cell>
          <cell r="R828" t="str">
            <v>MODIFICATION</v>
          </cell>
          <cell r="S828">
            <v>2295683.71</v>
          </cell>
          <cell r="T828">
            <v>299388.10000000003</v>
          </cell>
          <cell r="U828"/>
          <cell r="V828">
            <v>0</v>
          </cell>
          <cell r="W828">
            <v>45863.345833333333</v>
          </cell>
          <cell r="X828">
            <v>45863.581250000003</v>
          </cell>
          <cell r="Y828">
            <v>45868</v>
          </cell>
          <cell r="Z828"/>
          <cell r="AA828">
            <v>45878.369444444441</v>
          </cell>
          <cell r="AB828"/>
          <cell r="AC828">
            <v>15.023611111108039</v>
          </cell>
          <cell r="AD828">
            <v>14.788194444437977</v>
          </cell>
          <cell r="AE828">
            <v>-45878.369444444441</v>
          </cell>
          <cell r="AF828">
            <v>45880.116606972304</v>
          </cell>
          <cell r="AG828">
            <v>45888.388813276026</v>
          </cell>
          <cell r="AH828">
            <v>45913.345833333333</v>
          </cell>
          <cell r="AI828">
            <v>0.56991742149746805</v>
          </cell>
          <cell r="AJ828">
            <v>-764.63949074074071</v>
          </cell>
          <cell r="AK828">
            <v>40</v>
          </cell>
          <cell r="AL828">
            <v>23</v>
          </cell>
          <cell r="AM828">
            <v>19.770773638968482</v>
          </cell>
          <cell r="AN828">
            <v>25.04297994269341</v>
          </cell>
          <cell r="AO828">
            <v>16.770773638968482</v>
          </cell>
          <cell r="AP828">
            <v>60</v>
          </cell>
          <cell r="AQ828">
            <v>57</v>
          </cell>
          <cell r="AR828">
            <v>52</v>
          </cell>
          <cell r="AS828">
            <v>45938.369444444441</v>
          </cell>
          <cell r="AT828">
            <v>5.6305555555591127</v>
          </cell>
          <cell r="AU828"/>
          <cell r="AV828"/>
          <cell r="AW828"/>
          <cell r="AX828"/>
          <cell r="AY828"/>
          <cell r="AZ828"/>
          <cell r="BA828"/>
          <cell r="BB828"/>
          <cell r="BC828" t="str">
            <v>NO COC</v>
          </cell>
          <cell r="BD828"/>
          <cell r="BE828">
            <v>45893.369444444441</v>
          </cell>
          <cell r="BF828" t="e">
            <v>#VALUE!</v>
          </cell>
          <cell r="BG828"/>
          <cell r="BH828"/>
          <cell r="BI828"/>
        </row>
        <row r="829">
          <cell r="E829" t="str">
            <v>X25041430567</v>
          </cell>
          <cell r="F829" t="str">
            <v>MEGA TRIUM FOODS CORPORATION</v>
          </cell>
          <cell r="G829" t="str">
            <v>CELESTINO, CELESTINO SUBD, BACOOR</v>
          </cell>
          <cell r="H829" t="str">
            <v>BACOOR CITY</v>
          </cell>
          <cell r="I829" t="str">
            <v>DASMA</v>
          </cell>
          <cell r="J829" t="str">
            <v>POLE ERECTION, INSTALL DT / ENERGIZE 8/6</v>
          </cell>
          <cell r="K829"/>
          <cell r="L829" t="str">
            <v>CHALLENGER</v>
          </cell>
          <cell r="M829" t="str">
            <v>FCOMP</v>
          </cell>
          <cell r="N829" t="str">
            <v>Isan Carlo Lazaro</v>
          </cell>
          <cell r="O829">
            <v>165.83</v>
          </cell>
          <cell r="P829">
            <v>186.11</v>
          </cell>
          <cell r="Q829">
            <v>276</v>
          </cell>
          <cell r="R829" t="str">
            <v>NEW</v>
          </cell>
          <cell r="S829">
            <v>1109918.06</v>
          </cell>
          <cell r="T829">
            <v>142509.27000000008</v>
          </cell>
          <cell r="U829"/>
          <cell r="V829">
            <v>0</v>
          </cell>
          <cell r="W829">
            <v>45862.621527777781</v>
          </cell>
          <cell r="X829">
            <v>45868.321527777778</v>
          </cell>
          <cell r="Y829">
            <v>45874</v>
          </cell>
          <cell r="Z829"/>
          <cell r="AA829">
            <v>45878.37222222222</v>
          </cell>
          <cell r="AB829"/>
          <cell r="AC829">
            <v>15.750694444439432</v>
          </cell>
          <cell r="AD829">
            <v>10.050694444442343</v>
          </cell>
          <cell r="AE829">
            <v>-45878.37222222222</v>
          </cell>
          <cell r="AF829">
            <v>45881.128880718956</v>
          </cell>
          <cell r="AG829">
            <v>45889.864174836606</v>
          </cell>
          <cell r="AH829">
            <v>45912.621527777781</v>
          </cell>
          <cell r="AI829">
            <v>0.54925498575481102</v>
          </cell>
          <cell r="AJ829">
            <v>-764.63953703703703</v>
          </cell>
          <cell r="AK829">
            <v>26</v>
          </cell>
          <cell r="AL829">
            <v>30</v>
          </cell>
          <cell r="AM829">
            <v>21.507352941176471</v>
          </cell>
          <cell r="AN829">
            <v>27.242647058823529</v>
          </cell>
          <cell r="AO829">
            <v>18.507352941176471</v>
          </cell>
          <cell r="AP829">
            <v>60</v>
          </cell>
          <cell r="AQ829">
            <v>57</v>
          </cell>
          <cell r="AR829">
            <v>52</v>
          </cell>
          <cell r="AS829">
            <v>45938.37222222222</v>
          </cell>
          <cell r="AT829">
            <v>5.6277777777795563</v>
          </cell>
          <cell r="AU829"/>
          <cell r="AV829"/>
          <cell r="AW829"/>
          <cell r="AX829"/>
          <cell r="AY829"/>
          <cell r="AZ829"/>
          <cell r="BA829"/>
          <cell r="BB829"/>
          <cell r="BC829" t="str">
            <v>NO COC</v>
          </cell>
          <cell r="BD829"/>
          <cell r="BE829">
            <v>45893.37222222222</v>
          </cell>
          <cell r="BF829" t="e">
            <v>#VALUE!</v>
          </cell>
          <cell r="BG829"/>
          <cell r="BH829"/>
          <cell r="BI829"/>
        </row>
        <row r="830">
          <cell r="E830" t="str">
            <v>X25051846574</v>
          </cell>
          <cell r="F830" t="str">
            <v>GOLDEN HAVEN MEMORIAL PARK, INC.</v>
          </cell>
          <cell r="G830" t="str">
            <v>C5 EXTENSION, PULANGLUPA I, LAS PINAS CITY</v>
          </cell>
          <cell r="H830" t="str">
            <v>LAS PIÑAS CITY</v>
          </cell>
          <cell r="I830" t="str">
            <v>PARAÑAQUE</v>
          </cell>
          <cell r="J830"/>
          <cell r="K830"/>
          <cell r="L830" t="str">
            <v>POWERHOUSE</v>
          </cell>
          <cell r="M830" t="str">
            <v>SCHED</v>
          </cell>
          <cell r="N830" t="str">
            <v>Isan Carlo Lazaro</v>
          </cell>
          <cell r="O830">
            <v>23.45</v>
          </cell>
          <cell r="P830">
            <v>23.45</v>
          </cell>
          <cell r="Q830">
            <v>54</v>
          </cell>
          <cell r="R830" t="str">
            <v>NEW</v>
          </cell>
          <cell r="S830">
            <v>64438.01</v>
          </cell>
          <cell r="T830"/>
          <cell r="U830"/>
          <cell r="V830" t="e">
            <v>#DIV/0!</v>
          </cell>
          <cell r="W830">
            <v>45863.527777777781</v>
          </cell>
          <cell r="X830">
            <v>45870.619444444441</v>
          </cell>
          <cell r="Y830">
            <v>45874</v>
          </cell>
          <cell r="Z830"/>
          <cell r="AA830"/>
          <cell r="AB830"/>
          <cell r="AC830">
            <v>-45863.527777777781</v>
          </cell>
          <cell r="AD830">
            <v>-45870.619444444441</v>
          </cell>
          <cell r="AE830">
            <v>0</v>
          </cell>
          <cell r="AF830">
            <v>45881.602157943067</v>
          </cell>
          <cell r="AG830">
            <v>45890.221992653816</v>
          </cell>
          <cell r="AH830">
            <v>45913.527777777781</v>
          </cell>
          <cell r="AI830">
            <v>-1632.2020179738561</v>
          </cell>
          <cell r="AJ830">
            <v>0</v>
          </cell>
          <cell r="AK830">
            <v>20</v>
          </cell>
          <cell r="AL830">
            <v>34</v>
          </cell>
          <cell r="AM830">
            <v>21.074380165289259</v>
          </cell>
          <cell r="AN830">
            <v>26.694214876033058</v>
          </cell>
          <cell r="AO830">
            <v>18.074380165289259</v>
          </cell>
          <cell r="AP830">
            <v>60</v>
          </cell>
          <cell r="AQ830">
            <v>57</v>
          </cell>
          <cell r="AR830">
            <v>52</v>
          </cell>
          <cell r="AS830">
            <v>60</v>
          </cell>
          <cell r="AT830">
            <v>45884</v>
          </cell>
          <cell r="AU830"/>
          <cell r="AV830"/>
          <cell r="AW830"/>
          <cell r="AX830"/>
          <cell r="AY830"/>
          <cell r="AZ830"/>
          <cell r="BA830"/>
          <cell r="BB830"/>
          <cell r="BC830"/>
          <cell r="BD830"/>
          <cell r="BE830">
            <v>15</v>
          </cell>
          <cell r="BF830">
            <v>0</v>
          </cell>
          <cell r="BG830"/>
          <cell r="BH830"/>
          <cell r="BI830"/>
        </row>
        <row r="831">
          <cell r="E831" t="str">
            <v>X25010242053</v>
          </cell>
          <cell r="F831" t="str">
            <v>LAND CRIS SOMERSET DEVELOPMENT CORPORATION</v>
          </cell>
          <cell r="G831" t="str">
            <v>LANCRIS AVENUE, LANCRIS RESIDENCES, PARANAQUE</v>
          </cell>
          <cell r="H831" t="str">
            <v>PARAÑAQUE CITY</v>
          </cell>
          <cell r="I831" t="str">
            <v>PARAÑAQUE</v>
          </cell>
          <cell r="J831"/>
          <cell r="K831"/>
          <cell r="L831" t="str">
            <v>VJC</v>
          </cell>
          <cell r="M831" t="str">
            <v>SCHED</v>
          </cell>
          <cell r="N831" t="str">
            <v>Jenneth Madrid</v>
          </cell>
          <cell r="O831">
            <v>364.75</v>
          </cell>
          <cell r="P831">
            <v>466.16</v>
          </cell>
          <cell r="Q831">
            <v>474</v>
          </cell>
          <cell r="R831" t="str">
            <v>NEW</v>
          </cell>
          <cell r="S831">
            <v>1680101.75</v>
          </cell>
          <cell r="T831"/>
          <cell r="U831"/>
          <cell r="V831" t="e">
            <v>#DIV/0!</v>
          </cell>
          <cell r="W831">
            <v>45862.668749999997</v>
          </cell>
          <cell r="X831">
            <v>45870.617361111108</v>
          </cell>
          <cell r="Y831">
            <v>45874</v>
          </cell>
          <cell r="Z831"/>
          <cell r="AA831"/>
          <cell r="AB831"/>
          <cell r="AC831">
            <v>-45862.668749999997</v>
          </cell>
          <cell r="AD831">
            <v>-45870.617361111108</v>
          </cell>
          <cell r="AE831">
            <v>0</v>
          </cell>
          <cell r="AF831">
            <v>45880.331001655628</v>
          </cell>
          <cell r="AG831">
            <v>45888.84093543046</v>
          </cell>
          <cell r="AH831">
            <v>45912.668749999997</v>
          </cell>
          <cell r="AI831">
            <v>-1664.7266781850958</v>
          </cell>
          <cell r="AJ831">
            <v>0</v>
          </cell>
          <cell r="AK831">
            <v>32</v>
          </cell>
          <cell r="AL831">
            <v>26</v>
          </cell>
          <cell r="AM831">
            <v>20.662251655629142</v>
          </cell>
          <cell r="AN831">
            <v>26.172185430463578</v>
          </cell>
          <cell r="AO831">
            <v>17.662251655629142</v>
          </cell>
          <cell r="AP831">
            <v>60</v>
          </cell>
          <cell r="AQ831">
            <v>57</v>
          </cell>
          <cell r="AR831">
            <v>52</v>
          </cell>
          <cell r="AS831">
            <v>60</v>
          </cell>
          <cell r="AT831">
            <v>45884</v>
          </cell>
          <cell r="AU831"/>
          <cell r="AV831"/>
          <cell r="AW831"/>
          <cell r="AX831"/>
          <cell r="AY831"/>
          <cell r="AZ831"/>
          <cell r="BA831"/>
          <cell r="BB831"/>
          <cell r="BC831"/>
          <cell r="BD831"/>
          <cell r="BE831">
            <v>15</v>
          </cell>
          <cell r="BF831">
            <v>0</v>
          </cell>
          <cell r="BG831"/>
          <cell r="BH831"/>
          <cell r="BI831"/>
        </row>
        <row r="832">
          <cell r="E832" t="str">
            <v>X25010244921</v>
          </cell>
          <cell r="F832" t="str">
            <v>LAND CRIS SOMERSET DEVELOPMENT CORPORATION</v>
          </cell>
          <cell r="G832" t="str">
            <v>LANCRIS AVENUE, LANCRIS RESIDENCES, PARANAQUE</v>
          </cell>
          <cell r="H832" t="str">
            <v>PARAÑAQUE CITY</v>
          </cell>
          <cell r="I832" t="str">
            <v>PARAÑAQUE</v>
          </cell>
          <cell r="J832"/>
          <cell r="K832"/>
          <cell r="L832" t="str">
            <v>VJC</v>
          </cell>
          <cell r="M832" t="str">
            <v>SCHED</v>
          </cell>
          <cell r="N832" t="str">
            <v>Jenneth Madrid</v>
          </cell>
          <cell r="O832">
            <v>225.89</v>
          </cell>
          <cell r="P832">
            <v>245.37</v>
          </cell>
          <cell r="Q832">
            <v>740</v>
          </cell>
          <cell r="R832" t="str">
            <v>NEW</v>
          </cell>
          <cell r="S832">
            <v>1521529.47</v>
          </cell>
          <cell r="T832"/>
          <cell r="U832"/>
          <cell r="V832" t="e">
            <v>#DIV/0!</v>
          </cell>
          <cell r="W832">
            <v>45862.67083333333</v>
          </cell>
          <cell r="X832">
            <v>45870.616666666669</v>
          </cell>
          <cell r="Y832">
            <v>45874</v>
          </cell>
          <cell r="Z832"/>
          <cell r="AA832"/>
          <cell r="AB832"/>
          <cell r="AC832">
            <v>-45862.67083333333</v>
          </cell>
          <cell r="AD832">
            <v>-45870.616666666669</v>
          </cell>
          <cell r="AE832">
            <v>0</v>
          </cell>
          <cell r="AF832">
            <v>45877.897248427667</v>
          </cell>
          <cell r="AG832">
            <v>45885.757625786158</v>
          </cell>
          <cell r="AH832">
            <v>45912.67083333333</v>
          </cell>
          <cell r="AI832">
            <v>-1887.2061755952377</v>
          </cell>
          <cell r="AJ832">
            <v>0</v>
          </cell>
          <cell r="AK832">
            <v>28</v>
          </cell>
          <cell r="AL832">
            <v>23</v>
          </cell>
          <cell r="AM832">
            <v>18.226415094339625</v>
          </cell>
          <cell r="AN832">
            <v>23.086792452830192</v>
          </cell>
          <cell r="AO832">
            <v>15.226415094339625</v>
          </cell>
          <cell r="AP832">
            <v>60</v>
          </cell>
          <cell r="AQ832">
            <v>57</v>
          </cell>
          <cell r="AR832">
            <v>52</v>
          </cell>
          <cell r="AS832">
            <v>60</v>
          </cell>
          <cell r="AT832">
            <v>45884</v>
          </cell>
          <cell r="AU832"/>
          <cell r="AV832"/>
          <cell r="AW832"/>
          <cell r="AX832"/>
          <cell r="AY832"/>
          <cell r="AZ832"/>
          <cell r="BA832"/>
          <cell r="BB832"/>
          <cell r="BC832"/>
          <cell r="BD832"/>
          <cell r="BE832">
            <v>15</v>
          </cell>
          <cell r="BF832">
            <v>0</v>
          </cell>
          <cell r="BG832"/>
          <cell r="BH832"/>
          <cell r="BI832"/>
        </row>
        <row r="833">
          <cell r="E833" t="str">
            <v>X25062129662</v>
          </cell>
          <cell r="F833" t="str">
            <v>JIGGER P CRUZ</v>
          </cell>
          <cell r="G833" t="str">
            <v>CHESTNUT, EXECUTIVE HEIGHTS SUBD, PARANAQUE</v>
          </cell>
          <cell r="H833" t="str">
            <v>PARAÑAQUE CITY</v>
          </cell>
          <cell r="I833" t="str">
            <v>PARAÑAQUE</v>
          </cell>
          <cell r="J833"/>
          <cell r="K833"/>
          <cell r="L833" t="str">
            <v>ECOM</v>
          </cell>
          <cell r="M833" t="str">
            <v>SCHED</v>
          </cell>
          <cell r="N833" t="str">
            <v>Ronilo Gange Jr.</v>
          </cell>
          <cell r="O833">
            <v>48.68</v>
          </cell>
          <cell r="P833">
            <v>126.96</v>
          </cell>
          <cell r="Q833">
            <v>56</v>
          </cell>
          <cell r="R833" t="str">
            <v>MODIFICATION</v>
          </cell>
          <cell r="S833">
            <v>340190.54</v>
          </cell>
          <cell r="T833"/>
          <cell r="U833"/>
          <cell r="V833" t="e">
            <v>#DIV/0!</v>
          </cell>
          <cell r="W833">
            <v>45862.672222222223</v>
          </cell>
          <cell r="X833">
            <v>45870.593055555553</v>
          </cell>
          <cell r="Y833">
            <v>45876</v>
          </cell>
          <cell r="Z833"/>
          <cell r="AA833"/>
          <cell r="AB833"/>
          <cell r="AC833">
            <v>-45862.672222222223</v>
          </cell>
          <cell r="AD833">
            <v>-45870.593055555553</v>
          </cell>
          <cell r="AE833">
            <v>0</v>
          </cell>
          <cell r="AF833">
            <v>45883.017292644756</v>
          </cell>
          <cell r="AG833">
            <v>45892.242644757433</v>
          </cell>
          <cell r="AH833">
            <v>45912.672222222223</v>
          </cell>
          <cell r="AI833">
            <v>-1473.4161664152839</v>
          </cell>
          <cell r="AJ833">
            <v>0</v>
          </cell>
          <cell r="AK833">
            <v>26</v>
          </cell>
          <cell r="AL833">
            <v>34</v>
          </cell>
          <cell r="AM833">
            <v>23.345070422535212</v>
          </cell>
          <cell r="AN833">
            <v>29.570422535211268</v>
          </cell>
          <cell r="AO833">
            <v>20.345070422535212</v>
          </cell>
          <cell r="AP833">
            <v>60</v>
          </cell>
          <cell r="AQ833">
            <v>57</v>
          </cell>
          <cell r="AR833">
            <v>52</v>
          </cell>
          <cell r="AS833">
            <v>60</v>
          </cell>
          <cell r="AT833">
            <v>45884</v>
          </cell>
          <cell r="AU833"/>
          <cell r="AV833"/>
          <cell r="AW833"/>
          <cell r="AX833"/>
          <cell r="AY833"/>
          <cell r="AZ833"/>
          <cell r="BA833"/>
          <cell r="BB833"/>
          <cell r="BC833"/>
          <cell r="BD833"/>
          <cell r="BE833">
            <v>15</v>
          </cell>
          <cell r="BF833">
            <v>0</v>
          </cell>
          <cell r="BG833"/>
          <cell r="BH833"/>
          <cell r="BI833"/>
        </row>
        <row r="834">
          <cell r="E834" t="str">
            <v>R23954275</v>
          </cell>
          <cell r="F834" t="str">
            <v>BAUTISTA ALBERTO O,</v>
          </cell>
          <cell r="G834" t="str">
            <v>ONYX, SEVERINA DIAMOND SUBD, PARANAQUE</v>
          </cell>
          <cell r="H834" t="str">
            <v>PARAÑAQUE CITY</v>
          </cell>
          <cell r="I834" t="str">
            <v>PARAÑAQUE</v>
          </cell>
          <cell r="J834"/>
          <cell r="K834"/>
          <cell r="L834" t="str">
            <v>ECOM</v>
          </cell>
          <cell r="M834" t="str">
            <v>SCHED</v>
          </cell>
          <cell r="N834" t="str">
            <v>Ronilo Gange Jr.</v>
          </cell>
          <cell r="O834">
            <v>99.46</v>
          </cell>
          <cell r="P834">
            <v>177.74</v>
          </cell>
          <cell r="Q834">
            <v>0</v>
          </cell>
          <cell r="R834" t="str">
            <v>RELOC</v>
          </cell>
          <cell r="S834">
            <v>262857.87</v>
          </cell>
          <cell r="T834"/>
          <cell r="U834"/>
          <cell r="V834" t="e">
            <v>#DIV/0!</v>
          </cell>
          <cell r="W834">
            <v>45862.620833333334</v>
          </cell>
          <cell r="X834">
            <v>45870.622916666667</v>
          </cell>
          <cell r="Y834">
            <v>45876</v>
          </cell>
          <cell r="Z834"/>
          <cell r="AA834"/>
          <cell r="AB834"/>
          <cell r="AC834">
            <v>-45862.620833333334</v>
          </cell>
          <cell r="AD834">
            <v>-45870.622916666667</v>
          </cell>
          <cell r="AE834">
            <v>0</v>
          </cell>
          <cell r="AF834">
            <v>45883.827729885059</v>
          </cell>
          <cell r="AG834">
            <v>45893.282902298852</v>
          </cell>
          <cell r="AH834">
            <v>45912.620833333334</v>
          </cell>
          <cell r="AI834">
            <v>-1420.957269408832</v>
          </cell>
          <cell r="AJ834">
            <v>0</v>
          </cell>
          <cell r="AK834">
            <v>26</v>
          </cell>
          <cell r="AL834">
            <v>36</v>
          </cell>
          <cell r="AM834">
            <v>24.206896551724139</v>
          </cell>
          <cell r="AN834">
            <v>30.662068965517239</v>
          </cell>
          <cell r="AO834">
            <v>21.206896551724139</v>
          </cell>
          <cell r="AP834">
            <v>60</v>
          </cell>
          <cell r="AQ834">
            <v>57</v>
          </cell>
          <cell r="AR834">
            <v>52</v>
          </cell>
          <cell r="AS834">
            <v>60</v>
          </cell>
          <cell r="AT834">
            <v>45884</v>
          </cell>
          <cell r="AU834"/>
          <cell r="AV834"/>
          <cell r="AW834"/>
          <cell r="AX834"/>
          <cell r="AY834"/>
          <cell r="AZ834"/>
          <cell r="BA834"/>
          <cell r="BB834"/>
          <cell r="BC834"/>
          <cell r="BD834"/>
          <cell r="BE834">
            <v>15</v>
          </cell>
          <cell r="BF834">
            <v>0</v>
          </cell>
          <cell r="BG834"/>
          <cell r="BH834"/>
          <cell r="BI834"/>
        </row>
        <row r="835">
          <cell r="E835" t="str">
            <v>X25072477989</v>
          </cell>
          <cell r="F835" t="str">
            <v>JOSE ROSELLER  JR LASCANO LATOSA</v>
          </cell>
          <cell r="G835" t="str">
            <v>SANTOL, CAA CPD PH 1-B, LAS PINAS CITY</v>
          </cell>
          <cell r="H835" t="str">
            <v>LAS PIÑAS CITY</v>
          </cell>
          <cell r="I835" t="str">
            <v>PARAÑAQUE</v>
          </cell>
          <cell r="J835"/>
          <cell r="K835"/>
          <cell r="L835" t="str">
            <v>ECOM</v>
          </cell>
          <cell r="M835" t="str">
            <v>SCHED</v>
          </cell>
          <cell r="N835" t="str">
            <v>Ronilo Gange Jr.</v>
          </cell>
          <cell r="O835">
            <v>0.6</v>
          </cell>
          <cell r="P835">
            <v>0.6</v>
          </cell>
          <cell r="Q835">
            <v>1.5</v>
          </cell>
          <cell r="R835" t="str">
            <v>NEW</v>
          </cell>
          <cell r="S835">
            <v>15004.94</v>
          </cell>
          <cell r="T835"/>
          <cell r="U835"/>
          <cell r="V835" t="e">
            <v>#DIV/0!</v>
          </cell>
          <cell r="W835">
            <v>45862.726388888892</v>
          </cell>
          <cell r="X835">
            <v>45870.621527777781</v>
          </cell>
          <cell r="Y835">
            <v>45876</v>
          </cell>
          <cell r="Z835"/>
          <cell r="AA835"/>
          <cell r="AB835"/>
          <cell r="AC835">
            <v>-45862.726388888892</v>
          </cell>
          <cell r="AD835">
            <v>-45870.621527777781</v>
          </cell>
          <cell r="AE835">
            <v>0</v>
          </cell>
          <cell r="AF835">
            <v>45881.500582437278</v>
          </cell>
          <cell r="AG835">
            <v>45890.30703405018</v>
          </cell>
          <cell r="AH835">
            <v>45912.726388888892</v>
          </cell>
          <cell r="AI835">
            <v>-1579.7161311728396</v>
          </cell>
          <cell r="AJ835">
            <v>0</v>
          </cell>
          <cell r="AK835">
            <v>20</v>
          </cell>
          <cell r="AL835">
            <v>36</v>
          </cell>
          <cell r="AM835">
            <v>21.774193548387096</v>
          </cell>
          <cell r="AN835">
            <v>27.58064516129032</v>
          </cell>
          <cell r="AO835">
            <v>18.774193548387096</v>
          </cell>
          <cell r="AP835">
            <v>60</v>
          </cell>
          <cell r="AQ835">
            <v>57</v>
          </cell>
          <cell r="AR835">
            <v>52</v>
          </cell>
          <cell r="AS835">
            <v>60</v>
          </cell>
          <cell r="AT835">
            <v>45884</v>
          </cell>
          <cell r="AU835"/>
          <cell r="AV835"/>
          <cell r="AW835"/>
          <cell r="AX835"/>
          <cell r="AY835"/>
          <cell r="AZ835"/>
          <cell r="BA835"/>
          <cell r="BB835"/>
          <cell r="BC835"/>
          <cell r="BD835"/>
          <cell r="BE835">
            <v>15</v>
          </cell>
          <cell r="BF835">
            <v>0</v>
          </cell>
          <cell r="BG835"/>
          <cell r="BH835"/>
          <cell r="BI835"/>
        </row>
        <row r="836">
          <cell r="E836" t="str">
            <v>X25072448988</v>
          </cell>
          <cell r="F836" t="str">
            <v>FIRSTAR HVAC INC.</v>
          </cell>
          <cell r="G836" t="str">
            <v>COASTAL, LONGOS, BACOOR</v>
          </cell>
          <cell r="H836" t="str">
            <v>BACOOR CITY</v>
          </cell>
          <cell r="I836" t="str">
            <v>DASMA</v>
          </cell>
          <cell r="J836"/>
          <cell r="K836"/>
          <cell r="L836" t="str">
            <v>AVECO</v>
          </cell>
          <cell r="M836" t="str">
            <v>SCHED</v>
          </cell>
          <cell r="N836" t="str">
            <v>Ronilo Gange Jr.</v>
          </cell>
          <cell r="O836">
            <v>2.2400000000000002</v>
          </cell>
          <cell r="P836">
            <v>2.2400000000000002</v>
          </cell>
          <cell r="Q836">
            <v>0</v>
          </cell>
          <cell r="R836" t="str">
            <v>TERMINATION</v>
          </cell>
          <cell r="S836">
            <v>11569.43</v>
          </cell>
          <cell r="T836">
            <v>1924.58</v>
          </cell>
          <cell r="U836"/>
          <cell r="V836">
            <v>0</v>
          </cell>
          <cell r="W836">
            <v>45863.561805555553</v>
          </cell>
          <cell r="X836">
            <v>45870.618055555555</v>
          </cell>
          <cell r="Y836">
            <v>45874</v>
          </cell>
          <cell r="Z836"/>
          <cell r="AA836"/>
          <cell r="AB836"/>
          <cell r="AC836">
            <v>-45863.561805555553</v>
          </cell>
          <cell r="AD836">
            <v>-45870.618055555555</v>
          </cell>
          <cell r="AE836">
            <v>0</v>
          </cell>
          <cell r="AF836">
            <v>45882.33599910394</v>
          </cell>
          <cell r="AG836">
            <v>45891.142450716841</v>
          </cell>
          <cell r="AH836">
            <v>45913.561805555553</v>
          </cell>
          <cell r="AI836">
            <v>-1579.7449066358024</v>
          </cell>
          <cell r="AJ836">
            <v>0</v>
          </cell>
          <cell r="AK836">
            <v>20</v>
          </cell>
          <cell r="AL836">
            <v>36</v>
          </cell>
          <cell r="AM836">
            <v>21.774193548387096</v>
          </cell>
          <cell r="AN836">
            <v>27.58064516129032</v>
          </cell>
          <cell r="AO836">
            <v>18.774193548387096</v>
          </cell>
          <cell r="AP836">
            <v>60</v>
          </cell>
          <cell r="AQ836">
            <v>57</v>
          </cell>
          <cell r="AR836">
            <v>52</v>
          </cell>
          <cell r="AS836">
            <v>60</v>
          </cell>
          <cell r="AT836">
            <v>45884</v>
          </cell>
          <cell r="AU836"/>
          <cell r="AV836"/>
          <cell r="AW836"/>
          <cell r="AX836"/>
          <cell r="AY836"/>
          <cell r="AZ836"/>
          <cell r="BA836"/>
          <cell r="BB836"/>
          <cell r="BC836"/>
          <cell r="BD836"/>
          <cell r="BE836">
            <v>15</v>
          </cell>
          <cell r="BF836">
            <v>0</v>
          </cell>
          <cell r="BG836"/>
          <cell r="BH836"/>
          <cell r="BI836"/>
        </row>
        <row r="837">
          <cell r="E837" t="str">
            <v>X25041311153</v>
          </cell>
          <cell r="F837" t="str">
            <v>NELSON ACEBO</v>
          </cell>
          <cell r="G837" t="str">
            <v>LAGUNA BAY, SOUTH BAY GARDEN SUBD, PARANAQUE</v>
          </cell>
          <cell r="H837" t="str">
            <v>PARAÑAQUE CITY</v>
          </cell>
          <cell r="I837" t="str">
            <v>PARAÑAQUE</v>
          </cell>
          <cell r="J837"/>
          <cell r="K837"/>
          <cell r="L837" t="str">
            <v>CHALLENGER</v>
          </cell>
          <cell r="M837" t="str">
            <v>SCHED</v>
          </cell>
          <cell r="N837" t="str">
            <v>Isan Carlo Lazaro</v>
          </cell>
          <cell r="O837">
            <v>49.51</v>
          </cell>
          <cell r="P837">
            <v>56.71</v>
          </cell>
          <cell r="Q837">
            <v>82</v>
          </cell>
          <cell r="R837" t="str">
            <v>MODIFICATION</v>
          </cell>
          <cell r="S837">
            <v>322164.94</v>
          </cell>
          <cell r="T837"/>
          <cell r="U837"/>
          <cell r="V837" t="e">
            <v>#DIV/0!</v>
          </cell>
          <cell r="W837">
            <v>45863.563194444447</v>
          </cell>
          <cell r="X837">
            <v>45870.618750000001</v>
          </cell>
          <cell r="Y837">
            <v>45874</v>
          </cell>
          <cell r="Z837"/>
          <cell r="AA837"/>
          <cell r="AB837"/>
          <cell r="AC837">
            <v>-45863.563194444447</v>
          </cell>
          <cell r="AD837">
            <v>-45870.618750000001</v>
          </cell>
          <cell r="AE837">
            <v>0</v>
          </cell>
          <cell r="AF837">
            <v>45882.863574672585</v>
          </cell>
          <cell r="AG837">
            <v>45891.810342733421</v>
          </cell>
          <cell r="AH837">
            <v>45913.563194444447</v>
          </cell>
          <cell r="AI837">
            <v>-1542.4702199666099</v>
          </cell>
          <cell r="AJ837">
            <v>0</v>
          </cell>
          <cell r="AK837">
            <v>23</v>
          </cell>
          <cell r="AL837">
            <v>34</v>
          </cell>
          <cell r="AM837">
            <v>22.300380228136884</v>
          </cell>
          <cell r="AN837">
            <v>28.247148288973385</v>
          </cell>
          <cell r="AO837">
            <v>19.300380228136884</v>
          </cell>
          <cell r="AP837">
            <v>60</v>
          </cell>
          <cell r="AQ837">
            <v>57</v>
          </cell>
          <cell r="AR837">
            <v>52</v>
          </cell>
          <cell r="AS837">
            <v>60</v>
          </cell>
          <cell r="AT837">
            <v>45884</v>
          </cell>
          <cell r="AU837"/>
          <cell r="AV837"/>
          <cell r="AW837"/>
          <cell r="AX837"/>
          <cell r="AY837"/>
          <cell r="AZ837"/>
          <cell r="BA837"/>
          <cell r="BB837"/>
          <cell r="BC837"/>
          <cell r="BD837"/>
          <cell r="BE837">
            <v>15</v>
          </cell>
          <cell r="BF837">
            <v>0</v>
          </cell>
          <cell r="BG837"/>
          <cell r="BH837"/>
          <cell r="BI837"/>
        </row>
        <row r="838">
          <cell r="E838" t="str">
            <v>X25041098276</v>
          </cell>
          <cell r="F838" t="str">
            <v>JOSE ANTONIO K. LEGARDA</v>
          </cell>
          <cell r="G838" t="str">
            <v>G. CU-UNJIENG, BF HOMES, PARANAQUE</v>
          </cell>
          <cell r="H838" t="str">
            <v>PARAÑAQUE CITY</v>
          </cell>
          <cell r="I838" t="str">
            <v>PARAÑAQUE</v>
          </cell>
          <cell r="J838"/>
          <cell r="K838"/>
          <cell r="L838" t="str">
            <v>POWERHOUSE</v>
          </cell>
          <cell r="M838" t="str">
            <v>SCHED</v>
          </cell>
          <cell r="N838" t="str">
            <v>Isan Carlo Lazaro</v>
          </cell>
          <cell r="O838">
            <v>107.93</v>
          </cell>
          <cell r="P838">
            <v>341.38</v>
          </cell>
          <cell r="Q838">
            <v>33</v>
          </cell>
          <cell r="R838" t="str">
            <v>MODIFICATION</v>
          </cell>
          <cell r="S838">
            <v>585302.24</v>
          </cell>
          <cell r="T838"/>
          <cell r="U838"/>
          <cell r="V838" t="e">
            <v>#DIV/0!</v>
          </cell>
          <cell r="W838">
            <v>45867.438194444447</v>
          </cell>
          <cell r="X838">
            <v>45875.627083333333</v>
          </cell>
          <cell r="Y838">
            <v>45876</v>
          </cell>
          <cell r="Z838"/>
          <cell r="AA838"/>
          <cell r="AB838"/>
          <cell r="AC838">
            <v>-45867.438194444447</v>
          </cell>
          <cell r="AD838">
            <v>-45875.627083333333</v>
          </cell>
          <cell r="AE838">
            <v>0</v>
          </cell>
          <cell r="AF838">
            <v>45889.909892557655</v>
          </cell>
          <cell r="AG838">
            <v>45899.702345387843</v>
          </cell>
          <cell r="AH838">
            <v>45917.438194444447</v>
          </cell>
          <cell r="AI838">
            <v>-1350.5412357253088</v>
          </cell>
          <cell r="AJ838">
            <v>0</v>
          </cell>
          <cell r="AK838">
            <v>30</v>
          </cell>
          <cell r="AL838">
            <v>36</v>
          </cell>
          <cell r="AM838">
            <v>25.471698113207545</v>
          </cell>
          <cell r="AN838">
            <v>32.264150943396224</v>
          </cell>
          <cell r="AO838">
            <v>22.471698113207545</v>
          </cell>
          <cell r="AP838">
            <v>60</v>
          </cell>
          <cell r="AQ838">
            <v>57</v>
          </cell>
          <cell r="AR838">
            <v>52</v>
          </cell>
          <cell r="AS838">
            <v>60</v>
          </cell>
          <cell r="AT838">
            <v>45884</v>
          </cell>
          <cell r="AU838"/>
          <cell r="AV838"/>
          <cell r="AW838"/>
          <cell r="AX838"/>
          <cell r="AY838"/>
          <cell r="AZ838"/>
          <cell r="BA838"/>
          <cell r="BB838"/>
          <cell r="BC838"/>
          <cell r="BD838"/>
          <cell r="BE838">
            <v>15</v>
          </cell>
          <cell r="BF838">
            <v>0</v>
          </cell>
          <cell r="BG838"/>
          <cell r="BH838"/>
          <cell r="BI838"/>
        </row>
        <row r="839">
          <cell r="E839" t="str">
            <v>X25072352853</v>
          </cell>
          <cell r="F839" t="str">
            <v>MA AGNES SILVA</v>
          </cell>
          <cell r="G839" t="str">
            <v>MOLAVE, MOLAVE PARK VILL, PARANAQUE</v>
          </cell>
          <cell r="H839" t="str">
            <v>PARAÑAQUE CITY</v>
          </cell>
          <cell r="I839" t="str">
            <v>PARAÑAQUE</v>
          </cell>
          <cell r="J839"/>
          <cell r="K839"/>
          <cell r="L839" t="str">
            <v>VJC</v>
          </cell>
          <cell r="M839" t="str">
            <v>SCHED</v>
          </cell>
          <cell r="N839" t="str">
            <v>Jenneth Madrid</v>
          </cell>
          <cell r="O839">
            <v>351.02</v>
          </cell>
          <cell r="P839">
            <v>820.71</v>
          </cell>
          <cell r="Q839">
            <v>42</v>
          </cell>
          <cell r="R839" t="str">
            <v>MODIFICATION</v>
          </cell>
          <cell r="S839">
            <v>1578730.37</v>
          </cell>
          <cell r="T839"/>
          <cell r="U839"/>
          <cell r="V839" t="e">
            <v>#DIV/0!</v>
          </cell>
          <cell r="W839">
            <v>45863.558333333334</v>
          </cell>
          <cell r="X839">
            <v>45870.62222222222</v>
          </cell>
          <cell r="Y839">
            <v>45874</v>
          </cell>
          <cell r="Z839"/>
          <cell r="AA839"/>
          <cell r="AB839"/>
          <cell r="AC839">
            <v>-45863.558333333334</v>
          </cell>
          <cell r="AD839">
            <v>-45870.62222222222</v>
          </cell>
          <cell r="AE839">
            <v>0</v>
          </cell>
          <cell r="AF839">
            <v>45888.393384879724</v>
          </cell>
          <cell r="AG839">
            <v>45898.8160652921</v>
          </cell>
          <cell r="AH839">
            <v>45913.558333333334</v>
          </cell>
          <cell r="AI839">
            <v>-1235.768099537037</v>
          </cell>
          <cell r="AJ839">
            <v>0</v>
          </cell>
          <cell r="AK839">
            <v>40</v>
          </cell>
          <cell r="AL839">
            <v>36</v>
          </cell>
          <cell r="AM839">
            <v>27.835051546391753</v>
          </cell>
          <cell r="AN839">
            <v>35.257731958762882</v>
          </cell>
          <cell r="AO839">
            <v>24.835051546391753</v>
          </cell>
          <cell r="AP839">
            <v>60</v>
          </cell>
          <cell r="AQ839">
            <v>57</v>
          </cell>
          <cell r="AR839">
            <v>52</v>
          </cell>
          <cell r="AS839">
            <v>60</v>
          </cell>
          <cell r="AT839">
            <v>45884</v>
          </cell>
          <cell r="AU839"/>
          <cell r="AV839"/>
          <cell r="AW839"/>
          <cell r="AX839"/>
          <cell r="AY839"/>
          <cell r="AZ839"/>
          <cell r="BA839"/>
          <cell r="BB839"/>
          <cell r="BC839"/>
          <cell r="BD839"/>
          <cell r="BE839">
            <v>15</v>
          </cell>
          <cell r="BF839">
            <v>0</v>
          </cell>
          <cell r="BG839"/>
          <cell r="BH839"/>
          <cell r="BI839"/>
        </row>
        <row r="840">
          <cell r="E840" t="str">
            <v>X25062163581</v>
          </cell>
          <cell r="F840" t="str">
            <v>REKADO FILIPINO CUISINE, INC</v>
          </cell>
          <cell r="G840" t="str">
            <v>DEUTERONOMY, BF HOMES MARTINVILLE SUBD, LAS PINAS CITY</v>
          </cell>
          <cell r="H840" t="str">
            <v>LAS PIÑAS CITY</v>
          </cell>
          <cell r="I840" t="str">
            <v>PARAÑAQUE</v>
          </cell>
          <cell r="J840"/>
          <cell r="K840"/>
          <cell r="L840" t="str">
            <v>ECOM</v>
          </cell>
          <cell r="M840" t="str">
            <v>FCOMP</v>
          </cell>
          <cell r="N840" t="str">
            <v>Ronilo Gange Jr.</v>
          </cell>
          <cell r="O840">
            <v>100.08</v>
          </cell>
          <cell r="P840">
            <v>178.36</v>
          </cell>
          <cell r="Q840">
            <v>139</v>
          </cell>
          <cell r="R840" t="str">
            <v>NEW</v>
          </cell>
          <cell r="S840">
            <v>872290.85</v>
          </cell>
          <cell r="T840">
            <v>86015.819999999992</v>
          </cell>
          <cell r="U840"/>
          <cell r="V840">
            <v>0</v>
          </cell>
          <cell r="W840">
            <v>45867.677083333336</v>
          </cell>
          <cell r="X840">
            <v>45869.293749999997</v>
          </cell>
          <cell r="Y840"/>
          <cell r="Z840"/>
          <cell r="AA840">
            <v>45876</v>
          </cell>
          <cell r="AB840"/>
          <cell r="AC840">
            <v>8.3229166666642413</v>
          </cell>
          <cell r="AD840">
            <v>6.7062500000029104</v>
          </cell>
          <cell r="AE840">
            <v>-45876</v>
          </cell>
          <cell r="AF840">
            <v>45887.123126498802</v>
          </cell>
          <cell r="AG840">
            <v>45896.108738009592</v>
          </cell>
          <cell r="AH840">
            <v>45917.677083333336</v>
          </cell>
          <cell r="AI840">
            <v>0.27809745592940616</v>
          </cell>
          <cell r="AJ840">
            <v>-764.6</v>
          </cell>
          <cell r="AK840">
            <v>26</v>
          </cell>
          <cell r="AL840">
            <v>32</v>
          </cell>
          <cell r="AM840">
            <v>22.446043165467625</v>
          </cell>
          <cell r="AN840">
            <v>28.431654676258994</v>
          </cell>
          <cell r="AO840">
            <v>19.446043165467625</v>
          </cell>
          <cell r="AP840">
            <v>60</v>
          </cell>
          <cell r="AQ840">
            <v>57</v>
          </cell>
          <cell r="AR840">
            <v>52</v>
          </cell>
          <cell r="AS840">
            <v>45936</v>
          </cell>
          <cell r="AT840">
            <v>8</v>
          </cell>
          <cell r="AU840"/>
          <cell r="AV840"/>
          <cell r="AW840"/>
          <cell r="AX840"/>
          <cell r="AY840"/>
          <cell r="AZ840"/>
          <cell r="BA840"/>
          <cell r="BB840"/>
          <cell r="BC840" t="str">
            <v>NO COC</v>
          </cell>
          <cell r="BD840"/>
          <cell r="BE840">
            <v>45891</v>
          </cell>
          <cell r="BF840" t="e">
            <v>#VALUE!</v>
          </cell>
          <cell r="BG840"/>
          <cell r="BH840"/>
          <cell r="BI840"/>
        </row>
        <row r="841">
          <cell r="E841" t="str">
            <v>X25072495126</v>
          </cell>
          <cell r="F841" t="str">
            <v>ANTONIO PAOLO BACOLOD CENON</v>
          </cell>
          <cell r="G841" t="str">
            <v>GLORIA DIAZ, BF RESORT VILL, LAS PINAS CITY</v>
          </cell>
          <cell r="H841" t="str">
            <v>LAS PIÑAS CITY</v>
          </cell>
          <cell r="I841" t="str">
            <v>PARAÑAQUE</v>
          </cell>
          <cell r="J841"/>
          <cell r="K841"/>
          <cell r="L841" t="str">
            <v>MAINTENANCE</v>
          </cell>
          <cell r="M841" t="str">
            <v>FCOMP</v>
          </cell>
          <cell r="N841" t="str">
            <v>Junilo Michael Flores</v>
          </cell>
          <cell r="O841">
            <v>46.18</v>
          </cell>
          <cell r="P841">
            <v>46.18</v>
          </cell>
          <cell r="Q841">
            <v>28</v>
          </cell>
          <cell r="R841" t="str">
            <v>NEW</v>
          </cell>
          <cell r="S841">
            <v>261681.61</v>
          </cell>
          <cell r="T841"/>
          <cell r="U841"/>
          <cell r="V841" t="e">
            <v>#DIV/0!</v>
          </cell>
          <cell r="W841">
            <v>45867.419444444444</v>
          </cell>
          <cell r="X841">
            <v>45870.625</v>
          </cell>
          <cell r="Y841" t="str">
            <v>N/A</v>
          </cell>
          <cell r="Z841"/>
          <cell r="AA841">
            <v>45875.56527777778</v>
          </cell>
          <cell r="AB841"/>
          <cell r="AC841">
            <v>8.1458333333357587</v>
          </cell>
          <cell r="AD841">
            <v>4.9402777777795563</v>
          </cell>
          <cell r="AE841">
            <v>-45875.56527777778</v>
          </cell>
          <cell r="AF841">
            <v>45886.19363799283</v>
          </cell>
          <cell r="AG841">
            <v>45895.000089605732</v>
          </cell>
          <cell r="AH841">
            <v>45917.419444444444</v>
          </cell>
          <cell r="AI841">
            <v>0.28057870370378724</v>
          </cell>
          <cell r="AJ841">
            <v>-764.59275462962967</v>
          </cell>
          <cell r="AK841">
            <v>20</v>
          </cell>
          <cell r="AL841">
            <v>36</v>
          </cell>
          <cell r="AM841">
            <v>21.774193548387096</v>
          </cell>
          <cell r="AN841">
            <v>27.58064516129032</v>
          </cell>
          <cell r="AO841">
            <v>18.774193548387096</v>
          </cell>
          <cell r="AP841">
            <v>60</v>
          </cell>
          <cell r="AQ841">
            <v>57</v>
          </cell>
          <cell r="AR841">
            <v>52</v>
          </cell>
          <cell r="AS841">
            <v>45935.56527777778</v>
          </cell>
          <cell r="AT841">
            <v>8.4347222222204437</v>
          </cell>
          <cell r="AU841"/>
          <cell r="AV841"/>
          <cell r="AW841"/>
          <cell r="AX841"/>
          <cell r="AY841"/>
          <cell r="AZ841"/>
          <cell r="BA841"/>
          <cell r="BB841"/>
          <cell r="BC841" t="str">
            <v>NO COC</v>
          </cell>
          <cell r="BD841"/>
          <cell r="BE841">
            <v>45890.56527777778</v>
          </cell>
          <cell r="BF841" t="e">
            <v>#VALUE!</v>
          </cell>
          <cell r="BG841"/>
          <cell r="BH841"/>
          <cell r="BI841"/>
        </row>
        <row r="842">
          <cell r="E842" t="str">
            <v>X23083314771</v>
          </cell>
          <cell r="F842" t="str">
            <v>FRANZ JOIE DEYSOLONG ARAQUE</v>
          </cell>
          <cell r="G842" t="str">
            <v>CAIRO, MULTINATIONAL VILL, PARANAQUE</v>
          </cell>
          <cell r="H842" t="str">
            <v>PARAÑAQUE CITY</v>
          </cell>
          <cell r="I842" t="str">
            <v>PARAÑAQUE</v>
          </cell>
          <cell r="J842"/>
          <cell r="K842"/>
          <cell r="L842" t="str">
            <v>ECOM</v>
          </cell>
          <cell r="M842" t="str">
            <v>SCHED</v>
          </cell>
          <cell r="N842" t="str">
            <v>Ronilo Gange Jr.</v>
          </cell>
          <cell r="O842">
            <v>44.69</v>
          </cell>
          <cell r="P842">
            <v>122.97</v>
          </cell>
          <cell r="Q842">
            <v>30</v>
          </cell>
          <cell r="R842" t="str">
            <v>MODIFICATION</v>
          </cell>
          <cell r="S842">
            <v>296458.34000000003</v>
          </cell>
          <cell r="T842"/>
          <cell r="U842"/>
          <cell r="V842" t="e">
            <v>#DIV/0!</v>
          </cell>
          <cell r="W842">
            <v>45868.761111111111</v>
          </cell>
          <cell r="X842">
            <v>45875.632638888892</v>
          </cell>
          <cell r="Y842">
            <v>45876</v>
          </cell>
          <cell r="Z842"/>
          <cell r="AA842"/>
          <cell r="AB842"/>
          <cell r="AC842">
            <v>-45868.761111111111</v>
          </cell>
          <cell r="AD842">
            <v>-45875.632638888892</v>
          </cell>
          <cell r="AE842">
            <v>0</v>
          </cell>
          <cell r="AF842">
            <v>45889.968007662836</v>
          </cell>
          <cell r="AG842">
            <v>45899.423180076628</v>
          </cell>
          <cell r="AH842">
            <v>45918.761111111111</v>
          </cell>
          <cell r="AI842">
            <v>-1421.1475130579297</v>
          </cell>
          <cell r="AJ842">
            <v>0</v>
          </cell>
          <cell r="AK842">
            <v>26</v>
          </cell>
          <cell r="AL842">
            <v>36</v>
          </cell>
          <cell r="AM842">
            <v>24.206896551724139</v>
          </cell>
          <cell r="AN842">
            <v>30.662068965517239</v>
          </cell>
          <cell r="AO842">
            <v>21.206896551724139</v>
          </cell>
          <cell r="AP842">
            <v>60</v>
          </cell>
          <cell r="AQ842">
            <v>57</v>
          </cell>
          <cell r="AR842">
            <v>52</v>
          </cell>
          <cell r="AS842">
            <v>60</v>
          </cell>
          <cell r="AT842">
            <v>45884</v>
          </cell>
          <cell r="AU842"/>
          <cell r="AV842"/>
          <cell r="AW842"/>
          <cell r="AX842"/>
          <cell r="AY842"/>
          <cell r="AZ842"/>
          <cell r="BA842"/>
          <cell r="BB842"/>
          <cell r="BC842"/>
          <cell r="BD842"/>
          <cell r="BE842">
            <v>15</v>
          </cell>
          <cell r="BF842">
            <v>0</v>
          </cell>
          <cell r="BG842"/>
          <cell r="BH842"/>
          <cell r="BI842"/>
        </row>
        <row r="843">
          <cell r="E843" t="str">
            <v>X25061934575</v>
          </cell>
          <cell r="F843" t="str">
            <v xml:space="preserve"> ALFAMART TRADING PHILIPPINES, INC.</v>
          </cell>
          <cell r="G843" t="str">
            <v>MULTINATIONAL, MULTINATIONAL VILL, PARANAQUE</v>
          </cell>
          <cell r="H843" t="str">
            <v>PARAÑAQUE CITY</v>
          </cell>
          <cell r="I843" t="str">
            <v>PARAÑAQUE</v>
          </cell>
          <cell r="J843"/>
          <cell r="K843"/>
          <cell r="L843" t="str">
            <v>ECOM</v>
          </cell>
          <cell r="M843" t="str">
            <v>FCOMP</v>
          </cell>
          <cell r="N843" t="str">
            <v>Ronilo Gange Jr.</v>
          </cell>
          <cell r="O843">
            <v>36.81</v>
          </cell>
          <cell r="P843">
            <v>36.81</v>
          </cell>
          <cell r="Q843">
            <v>34.5</v>
          </cell>
          <cell r="R843" t="str">
            <v>NEW</v>
          </cell>
          <cell r="S843">
            <v>247888.96</v>
          </cell>
          <cell r="T843">
            <v>31631.309999999998</v>
          </cell>
          <cell r="U843"/>
          <cell r="V843">
            <v>0</v>
          </cell>
          <cell r="W843">
            <v>45868.451388888891</v>
          </cell>
          <cell r="X843">
            <v>45875.628472222219</v>
          </cell>
          <cell r="Y843">
            <v>45876</v>
          </cell>
          <cell r="Z843"/>
          <cell r="AA843">
            <v>45881.597916666666</v>
          </cell>
          <cell r="AB843"/>
          <cell r="AC843">
            <v>13.146527777775191</v>
          </cell>
          <cell r="AD843">
            <v>5.9694444444467081</v>
          </cell>
          <cell r="AE843">
            <v>-45881.597916666666</v>
          </cell>
          <cell r="AF843">
            <v>45887.225582437277</v>
          </cell>
          <cell r="AG843">
            <v>45896.032034050178</v>
          </cell>
          <cell r="AH843">
            <v>45918.451388888891</v>
          </cell>
          <cell r="AI843">
            <v>0.45282484567892317</v>
          </cell>
          <cell r="AJ843">
            <v>-764.69329861111112</v>
          </cell>
          <cell r="AK843">
            <v>20</v>
          </cell>
          <cell r="AL843">
            <v>36</v>
          </cell>
          <cell r="AM843">
            <v>21.774193548387096</v>
          </cell>
          <cell r="AN843">
            <v>27.58064516129032</v>
          </cell>
          <cell r="AO843">
            <v>18.774193548387096</v>
          </cell>
          <cell r="AP843">
            <v>60</v>
          </cell>
          <cell r="AQ843">
            <v>57</v>
          </cell>
          <cell r="AR843">
            <v>52</v>
          </cell>
          <cell r="AS843">
            <v>45941.597916666666</v>
          </cell>
          <cell r="AT843">
            <v>2.4020833333343035</v>
          </cell>
          <cell r="AU843"/>
          <cell r="AV843"/>
          <cell r="AW843"/>
          <cell r="AX843"/>
          <cell r="AY843"/>
          <cell r="AZ843"/>
          <cell r="BA843"/>
          <cell r="BB843"/>
          <cell r="BC843" t="str">
            <v>NO COC</v>
          </cell>
          <cell r="BD843"/>
          <cell r="BE843">
            <v>45896.597916666666</v>
          </cell>
          <cell r="BF843" t="e">
            <v>#VALUE!</v>
          </cell>
          <cell r="BG843"/>
          <cell r="BH843"/>
          <cell r="BI843"/>
        </row>
        <row r="844">
          <cell r="E844" t="str">
            <v>R23915657</v>
          </cell>
          <cell r="F844" t="str">
            <v>ARB CONSTRUCTION COMPANY INC., HMB</v>
          </cell>
          <cell r="G844" t="str">
            <v>MT. APO, SOLDIER'S HILLS 4 PH I, BACOOR</v>
          </cell>
          <cell r="H844" t="str">
            <v>BACOOR CITY</v>
          </cell>
          <cell r="I844" t="str">
            <v>DASMA</v>
          </cell>
          <cell r="J844"/>
          <cell r="K844"/>
          <cell r="L844" t="str">
            <v>AVECO</v>
          </cell>
          <cell r="M844" t="str">
            <v>SCHED</v>
          </cell>
          <cell r="N844" t="str">
            <v>Ronilo Gange Jr.</v>
          </cell>
          <cell r="O844">
            <v>37.83</v>
          </cell>
          <cell r="P844">
            <v>191.59</v>
          </cell>
          <cell r="Q844">
            <v>0</v>
          </cell>
          <cell r="R844" t="str">
            <v>RELOC</v>
          </cell>
          <cell r="S844">
            <v>229981.27</v>
          </cell>
          <cell r="T844">
            <v>32504.12</v>
          </cell>
          <cell r="U844"/>
          <cell r="V844">
            <v>0</v>
          </cell>
          <cell r="W844">
            <v>45869.720833333333</v>
          </cell>
          <cell r="X844">
            <v>45881.631249999999</v>
          </cell>
          <cell r="Y844">
            <v>45877</v>
          </cell>
          <cell r="Z844"/>
          <cell r="AA844"/>
          <cell r="AB844"/>
          <cell r="AC844">
            <v>-45869.720833333333</v>
          </cell>
          <cell r="AD844">
            <v>-45881.631249999999</v>
          </cell>
          <cell r="AE844">
            <v>0</v>
          </cell>
          <cell r="AF844">
            <v>45890.927729885057</v>
          </cell>
          <cell r="AG844">
            <v>45900.38290229885</v>
          </cell>
          <cell r="AH844">
            <v>45919.720833333333</v>
          </cell>
          <cell r="AI844">
            <v>-1421.1772480413106</v>
          </cell>
          <cell r="AJ844">
            <v>0</v>
          </cell>
          <cell r="AK844">
            <v>26</v>
          </cell>
          <cell r="AL844">
            <v>36</v>
          </cell>
          <cell r="AM844">
            <v>24.206896551724139</v>
          </cell>
          <cell r="AN844">
            <v>30.662068965517239</v>
          </cell>
          <cell r="AO844">
            <v>21.206896551724139</v>
          </cell>
          <cell r="AP844">
            <v>60</v>
          </cell>
          <cell r="AQ844">
            <v>57</v>
          </cell>
          <cell r="AR844">
            <v>52</v>
          </cell>
          <cell r="AS844">
            <v>60</v>
          </cell>
          <cell r="AT844">
            <v>45884</v>
          </cell>
          <cell r="AU844"/>
          <cell r="AV844"/>
          <cell r="AW844"/>
          <cell r="AX844"/>
          <cell r="AY844"/>
          <cell r="AZ844"/>
          <cell r="BA844"/>
          <cell r="BB844"/>
          <cell r="BC844"/>
          <cell r="BD844"/>
          <cell r="BE844">
            <v>15</v>
          </cell>
          <cell r="BF844">
            <v>0</v>
          </cell>
          <cell r="BG844"/>
          <cell r="BH844"/>
          <cell r="BI844"/>
        </row>
        <row r="845">
          <cell r="E845" t="str">
            <v>X25072598830</v>
          </cell>
          <cell r="F845" t="str">
            <v>BARANGAY TALON KUATRO</v>
          </cell>
          <cell r="G845" t="str">
            <v>SAMPAGUITA, SAN ANTONIO VALLEY 17, LAS PINAS CITY</v>
          </cell>
          <cell r="H845" t="str">
            <v>LAS PIÑAS CITY</v>
          </cell>
          <cell r="I845" t="str">
            <v>PARAÑAQUE</v>
          </cell>
          <cell r="J845"/>
          <cell r="K845"/>
          <cell r="L845" t="str">
            <v>POWERHOUSE</v>
          </cell>
          <cell r="M845" t="str">
            <v>SCHED</v>
          </cell>
          <cell r="N845" t="str">
            <v>Isan Carlo Lazaro</v>
          </cell>
          <cell r="O845">
            <v>25.91</v>
          </cell>
          <cell r="P845">
            <v>25.91</v>
          </cell>
          <cell r="Q845">
            <v>40</v>
          </cell>
          <cell r="R845" t="str">
            <v>NEW</v>
          </cell>
          <cell r="S845">
            <v>217753.95</v>
          </cell>
          <cell r="T845"/>
          <cell r="U845"/>
          <cell r="V845" t="e">
            <v>#DIV/0!</v>
          </cell>
          <cell r="W845">
            <v>45869.708333333336</v>
          </cell>
          <cell r="X845">
            <v>45875.634027777778</v>
          </cell>
          <cell r="Y845">
            <v>45876</v>
          </cell>
          <cell r="Z845"/>
          <cell r="AA845"/>
          <cell r="AB845"/>
          <cell r="AC845">
            <v>-45869.708333333336</v>
          </cell>
          <cell r="AD845">
            <v>-45875.634027777778</v>
          </cell>
          <cell r="AE845">
            <v>0</v>
          </cell>
          <cell r="AF845">
            <v>45888.482526881722</v>
          </cell>
          <cell r="AG845">
            <v>45897.288978494624</v>
          </cell>
          <cell r="AH845">
            <v>45919.708333333336</v>
          </cell>
          <cell r="AI845">
            <v>-1579.9566203703703</v>
          </cell>
          <cell r="AJ845">
            <v>0</v>
          </cell>
          <cell r="AK845">
            <v>20</v>
          </cell>
          <cell r="AL845">
            <v>36</v>
          </cell>
          <cell r="AM845">
            <v>21.774193548387096</v>
          </cell>
          <cell r="AN845">
            <v>27.58064516129032</v>
          </cell>
          <cell r="AO845">
            <v>18.774193548387096</v>
          </cell>
          <cell r="AP845">
            <v>60</v>
          </cell>
          <cell r="AQ845">
            <v>57</v>
          </cell>
          <cell r="AR845">
            <v>52</v>
          </cell>
          <cell r="AS845">
            <v>60</v>
          </cell>
          <cell r="AT845">
            <v>45884</v>
          </cell>
          <cell r="AU845"/>
          <cell r="AV845"/>
          <cell r="AW845"/>
          <cell r="AX845"/>
          <cell r="AY845"/>
          <cell r="AZ845"/>
          <cell r="BA845"/>
          <cell r="BB845"/>
          <cell r="BC845"/>
          <cell r="BD845"/>
          <cell r="BE845">
            <v>15</v>
          </cell>
          <cell r="BF845">
            <v>0</v>
          </cell>
          <cell r="BG845"/>
          <cell r="BH845"/>
          <cell r="BI845"/>
        </row>
        <row r="846">
          <cell r="E846" t="str">
            <v>X25010076510</v>
          </cell>
          <cell r="F846" t="str">
            <v>THEODORE REYES LEONIN</v>
          </cell>
          <cell r="G846" t="str">
            <v>CHAMPACA, TAHANAN VILL, PARANAQUE</v>
          </cell>
          <cell r="H846" t="str">
            <v>PARAÑAQUE CITY</v>
          </cell>
          <cell r="I846" t="str">
            <v>PARAÑAQUE</v>
          </cell>
          <cell r="J846" t="str">
            <v>DIGGING 8/13</v>
          </cell>
          <cell r="K846"/>
          <cell r="L846" t="str">
            <v>CHALLENGER</v>
          </cell>
          <cell r="M846" t="str">
            <v>SCHED</v>
          </cell>
          <cell r="N846" t="str">
            <v>Isan Carlo Lazaro</v>
          </cell>
          <cell r="O846">
            <v>148.27000000000001</v>
          </cell>
          <cell r="P846">
            <v>188.83</v>
          </cell>
          <cell r="Q846">
            <v>42</v>
          </cell>
          <cell r="R846" t="str">
            <v>NEW</v>
          </cell>
          <cell r="S846">
            <v>527240.99</v>
          </cell>
          <cell r="T846"/>
          <cell r="U846"/>
          <cell r="V846" t="e">
            <v>#DIV/0!</v>
          </cell>
          <cell r="W846">
            <v>45869.555555555555</v>
          </cell>
          <cell r="X846">
            <v>45875.634722222225</v>
          </cell>
          <cell r="Y846">
            <v>45876</v>
          </cell>
          <cell r="Z846"/>
          <cell r="AA846"/>
          <cell r="AB846"/>
          <cell r="AC846">
            <v>-45869.555555555555</v>
          </cell>
          <cell r="AD846">
            <v>-45875.634722222225</v>
          </cell>
          <cell r="AE846">
            <v>0</v>
          </cell>
          <cell r="AF846">
            <v>45890.762452107279</v>
          </cell>
          <cell r="AG846">
            <v>45900.217624521072</v>
          </cell>
          <cell r="AH846">
            <v>45919.555555555555</v>
          </cell>
          <cell r="AI846">
            <v>-1421.1721272554605</v>
          </cell>
          <cell r="AJ846">
            <v>0</v>
          </cell>
          <cell r="AK846">
            <v>26</v>
          </cell>
          <cell r="AL846">
            <v>36</v>
          </cell>
          <cell r="AM846">
            <v>24.206896551724139</v>
          </cell>
          <cell r="AN846">
            <v>30.662068965517239</v>
          </cell>
          <cell r="AO846">
            <v>21.206896551724139</v>
          </cell>
          <cell r="AP846">
            <v>60</v>
          </cell>
          <cell r="AQ846">
            <v>57</v>
          </cell>
          <cell r="AR846">
            <v>52</v>
          </cell>
          <cell r="AS846">
            <v>60</v>
          </cell>
          <cell r="AT846">
            <v>45884</v>
          </cell>
          <cell r="AU846"/>
          <cell r="AV846"/>
          <cell r="AW846"/>
          <cell r="AX846"/>
          <cell r="AY846"/>
          <cell r="AZ846"/>
          <cell r="BA846"/>
          <cell r="BB846"/>
          <cell r="BC846"/>
          <cell r="BD846"/>
          <cell r="BE846">
            <v>15</v>
          </cell>
          <cell r="BF846">
            <v>0</v>
          </cell>
          <cell r="BG846"/>
          <cell r="BH846"/>
          <cell r="BI846"/>
        </row>
        <row r="847">
          <cell r="E847" t="str">
            <v>X25061951229</v>
          </cell>
          <cell r="F847" t="str">
            <v>GLADYS ROMUALDEZ JOHNSON</v>
          </cell>
          <cell r="G847" t="str">
            <v>BLOCK 1, BRAZILIA HEIGHTS, MUNTINLUPA</v>
          </cell>
          <cell r="H847" t="str">
            <v>MUNTINLUPA CITY</v>
          </cell>
          <cell r="I847" t="str">
            <v>PARAÑAQUE</v>
          </cell>
          <cell r="J847"/>
          <cell r="K847"/>
          <cell r="L847" t="str">
            <v>C2</v>
          </cell>
          <cell r="M847" t="str">
            <v>FCOMP</v>
          </cell>
          <cell r="N847" t="str">
            <v>Ian Patrick Perez</v>
          </cell>
          <cell r="O847">
            <v>26.83</v>
          </cell>
          <cell r="P847">
            <v>26.83</v>
          </cell>
          <cell r="Q847">
            <v>53</v>
          </cell>
          <cell r="R847" t="str">
            <v>MODIFICATION</v>
          </cell>
          <cell r="S847">
            <v>218940.69</v>
          </cell>
          <cell r="T847">
            <v>18979.170000000002</v>
          </cell>
          <cell r="U847"/>
          <cell r="V847">
            <v>0</v>
          </cell>
          <cell r="W847">
            <v>45869.421527777777</v>
          </cell>
          <cell r="X847">
            <v>45873.362500000003</v>
          </cell>
          <cell r="Y847">
            <v>45876</v>
          </cell>
          <cell r="Z847"/>
          <cell r="AA847">
            <v>45877</v>
          </cell>
          <cell r="AB847"/>
          <cell r="AC847">
            <v>7.578472222223354</v>
          </cell>
          <cell r="AD847">
            <v>3.6374999999970896</v>
          </cell>
          <cell r="AE847">
            <v>-45877</v>
          </cell>
          <cell r="AF847">
            <v>45887.495907943063</v>
          </cell>
          <cell r="AG847">
            <v>45896.115742653812</v>
          </cell>
          <cell r="AH847">
            <v>45919.421527777777</v>
          </cell>
          <cell r="AI847">
            <v>0.26970445261441933</v>
          </cell>
          <cell r="AJ847">
            <v>-764.61666666666667</v>
          </cell>
          <cell r="AK847">
            <v>20</v>
          </cell>
          <cell r="AL847">
            <v>34</v>
          </cell>
          <cell r="AM847">
            <v>21.074380165289259</v>
          </cell>
          <cell r="AN847">
            <v>26.694214876033058</v>
          </cell>
          <cell r="AO847">
            <v>18.074380165289259</v>
          </cell>
          <cell r="AP847">
            <v>60</v>
          </cell>
          <cell r="AQ847">
            <v>57</v>
          </cell>
          <cell r="AR847">
            <v>52</v>
          </cell>
          <cell r="AS847">
            <v>45937</v>
          </cell>
          <cell r="AT847">
            <v>7</v>
          </cell>
          <cell r="AU847"/>
          <cell r="AV847"/>
          <cell r="AW847"/>
          <cell r="AX847"/>
          <cell r="AY847"/>
          <cell r="AZ847"/>
          <cell r="BA847"/>
          <cell r="BB847"/>
          <cell r="BC847" t="str">
            <v>NO COC</v>
          </cell>
          <cell r="BD847"/>
          <cell r="BE847">
            <v>45892</v>
          </cell>
          <cell r="BF847" t="e">
            <v>#VALUE!</v>
          </cell>
          <cell r="BG847"/>
          <cell r="BH847"/>
          <cell r="BI847"/>
        </row>
        <row r="848">
          <cell r="E848" t="str">
            <v>X24093538960</v>
          </cell>
          <cell r="F848" t="str">
            <v>RIZAL COMMERCIAL BANKING CORPORATION</v>
          </cell>
          <cell r="G848" t="str">
            <v>BF RESORT, BF RESORT VILL, LAS PINAS CITY</v>
          </cell>
          <cell r="H848" t="str">
            <v>LAS PIÑAS CITY</v>
          </cell>
          <cell r="I848" t="str">
            <v>PARAÑAQUE</v>
          </cell>
          <cell r="J848"/>
          <cell r="K848"/>
          <cell r="L848" t="str">
            <v>POWERHOUSE</v>
          </cell>
          <cell r="M848" t="str">
            <v>SCHED</v>
          </cell>
          <cell r="N848" t="str">
            <v>Isan Carlo Lazaro</v>
          </cell>
          <cell r="O848">
            <v>5.26</v>
          </cell>
          <cell r="P848">
            <v>5.26</v>
          </cell>
          <cell r="Q848">
            <v>26</v>
          </cell>
          <cell r="R848" t="str">
            <v>NEW</v>
          </cell>
          <cell r="S848">
            <v>32944.83</v>
          </cell>
          <cell r="T848"/>
          <cell r="U848"/>
          <cell r="V848" t="e">
            <v>#DIV/0!</v>
          </cell>
          <cell r="W848">
            <v>45873.513194444444</v>
          </cell>
          <cell r="X848">
            <v>45881.635416666664</v>
          </cell>
          <cell r="Y848">
            <v>45876</v>
          </cell>
          <cell r="Z848"/>
          <cell r="AA848"/>
          <cell r="AB848"/>
          <cell r="AC848">
            <v>-45873.513194444444</v>
          </cell>
          <cell r="AD848">
            <v>-45881.635416666664</v>
          </cell>
          <cell r="AE848">
            <v>0</v>
          </cell>
          <cell r="AF848">
            <v>45892.28738799283</v>
          </cell>
          <cell r="AG848">
            <v>45901.093839605732</v>
          </cell>
          <cell r="AH848">
            <v>45923.513194444444</v>
          </cell>
          <cell r="AI848">
            <v>-1580.0876766975307</v>
          </cell>
          <cell r="AJ848">
            <v>0</v>
          </cell>
          <cell r="AK848">
            <v>20</v>
          </cell>
          <cell r="AL848">
            <v>36</v>
          </cell>
          <cell r="AM848">
            <v>21.774193548387096</v>
          </cell>
          <cell r="AN848">
            <v>27.58064516129032</v>
          </cell>
          <cell r="AO848">
            <v>18.774193548387096</v>
          </cell>
          <cell r="AP848">
            <v>60</v>
          </cell>
          <cell r="AQ848">
            <v>57</v>
          </cell>
          <cell r="AR848">
            <v>52</v>
          </cell>
          <cell r="AS848">
            <v>60</v>
          </cell>
          <cell r="AT848">
            <v>45884</v>
          </cell>
          <cell r="AU848"/>
          <cell r="AV848"/>
          <cell r="AW848"/>
          <cell r="AX848"/>
          <cell r="AY848"/>
          <cell r="AZ848"/>
          <cell r="BA848"/>
          <cell r="BB848"/>
          <cell r="BC848"/>
          <cell r="BD848"/>
          <cell r="BE848">
            <v>15</v>
          </cell>
          <cell r="BF848">
            <v>0</v>
          </cell>
          <cell r="BG848"/>
          <cell r="BH848"/>
          <cell r="BI848"/>
        </row>
        <row r="849">
          <cell r="E849" t="str">
            <v>X25072684723</v>
          </cell>
          <cell r="F849" t="str">
            <v>CIPRIANO JR T. SISON</v>
          </cell>
          <cell r="G849" t="str">
            <v>DON JUAN, GAT MENDOZA SUBD, PARANAQUE</v>
          </cell>
          <cell r="H849" t="str">
            <v>PARAÑAQUE CITY</v>
          </cell>
          <cell r="I849" t="str">
            <v>PARAÑAQUE</v>
          </cell>
          <cell r="J849"/>
          <cell r="K849"/>
          <cell r="L849" t="str">
            <v>POWERHOUSE</v>
          </cell>
          <cell r="M849" t="str">
            <v>SCHED</v>
          </cell>
          <cell r="N849" t="str">
            <v>Isan Carlo Lazaro</v>
          </cell>
          <cell r="O849">
            <v>17.88</v>
          </cell>
          <cell r="P849">
            <v>17.88</v>
          </cell>
          <cell r="Q849">
            <v>40</v>
          </cell>
          <cell r="R849" t="str">
            <v>NEW</v>
          </cell>
          <cell r="S849">
            <v>54051.77</v>
          </cell>
          <cell r="T849"/>
          <cell r="U849"/>
          <cell r="V849" t="e">
            <v>#DIV/0!</v>
          </cell>
          <cell r="W849">
            <v>45870.706944444442</v>
          </cell>
          <cell r="X849">
            <v>45881.635416666664</v>
          </cell>
          <cell r="Y849">
            <v>45876</v>
          </cell>
          <cell r="Z849"/>
          <cell r="AA849"/>
          <cell r="AB849"/>
          <cell r="AC849">
            <v>-45870.706944444442</v>
          </cell>
          <cell r="AD849">
            <v>-45881.635416666664</v>
          </cell>
          <cell r="AE849">
            <v>0</v>
          </cell>
          <cell r="AF849">
            <v>45889.481137992829</v>
          </cell>
          <cell r="AG849">
            <v>45898.28758960573</v>
          </cell>
          <cell r="AH849">
            <v>45920.706944444442</v>
          </cell>
          <cell r="AI849">
            <v>-1579.9910169753084</v>
          </cell>
          <cell r="AJ849">
            <v>0</v>
          </cell>
          <cell r="AK849">
            <v>20</v>
          </cell>
          <cell r="AL849">
            <v>36</v>
          </cell>
          <cell r="AM849">
            <v>21.774193548387096</v>
          </cell>
          <cell r="AN849">
            <v>27.58064516129032</v>
          </cell>
          <cell r="AO849">
            <v>18.774193548387096</v>
          </cell>
          <cell r="AP849">
            <v>60</v>
          </cell>
          <cell r="AQ849">
            <v>57</v>
          </cell>
          <cell r="AR849">
            <v>52</v>
          </cell>
          <cell r="AS849">
            <v>60</v>
          </cell>
          <cell r="AT849">
            <v>45884</v>
          </cell>
          <cell r="AU849"/>
          <cell r="AV849"/>
          <cell r="AW849"/>
          <cell r="AX849"/>
          <cell r="AY849"/>
          <cell r="AZ849"/>
          <cell r="BA849"/>
          <cell r="BB849"/>
          <cell r="BC849"/>
          <cell r="BD849"/>
          <cell r="BE849">
            <v>15</v>
          </cell>
          <cell r="BF849">
            <v>0</v>
          </cell>
          <cell r="BG849"/>
          <cell r="BH849"/>
          <cell r="BI849"/>
        </row>
        <row r="850">
          <cell r="E850" t="str">
            <v>X25051644653</v>
          </cell>
          <cell r="F850" t="str">
            <v>MARIA ANTONIETTE PECKSON NAGAI</v>
          </cell>
          <cell r="G850" t="str">
            <v>6TH, GOLDEN GATE SUBD, LAS PINAS CITY</v>
          </cell>
          <cell r="H850" t="str">
            <v>LAS PIÑAS CITY</v>
          </cell>
          <cell r="I850" t="str">
            <v>PARAÑAQUE</v>
          </cell>
          <cell r="J850"/>
          <cell r="K850"/>
          <cell r="L850" t="str">
            <v>CHALLENGER</v>
          </cell>
          <cell r="M850" t="str">
            <v>SCHED</v>
          </cell>
          <cell r="N850" t="str">
            <v>Isan Carlo Lazaro</v>
          </cell>
          <cell r="O850">
            <v>68.989999999999995</v>
          </cell>
          <cell r="P850">
            <v>147.27000000000001</v>
          </cell>
          <cell r="Q850">
            <v>75</v>
          </cell>
          <cell r="R850" t="str">
            <v>NEW</v>
          </cell>
          <cell r="S850">
            <v>397281.96</v>
          </cell>
          <cell r="T850"/>
          <cell r="U850"/>
          <cell r="V850" t="e">
            <v>#DIV/0!</v>
          </cell>
          <cell r="W850">
            <v>45873.505555555559</v>
          </cell>
          <cell r="X850">
            <v>45881.636111111111</v>
          </cell>
          <cell r="Y850">
            <v>45876</v>
          </cell>
          <cell r="Z850"/>
          <cell r="AA850"/>
          <cell r="AB850"/>
          <cell r="AC850">
            <v>-45873.505555555559</v>
          </cell>
          <cell r="AD850">
            <v>-45881.636111111111</v>
          </cell>
          <cell r="AE850">
            <v>0</v>
          </cell>
          <cell r="AF850">
            <v>45893.850625978092</v>
          </cell>
          <cell r="AG850">
            <v>45903.075978090768</v>
          </cell>
          <cell r="AH850">
            <v>45923.505555555559</v>
          </cell>
          <cell r="AI850">
            <v>-1473.7642056309705</v>
          </cell>
          <cell r="AJ850">
            <v>0</v>
          </cell>
          <cell r="AK850">
            <v>26</v>
          </cell>
          <cell r="AL850">
            <v>34</v>
          </cell>
          <cell r="AM850">
            <v>23.345070422535212</v>
          </cell>
          <cell r="AN850">
            <v>29.570422535211268</v>
          </cell>
          <cell r="AO850">
            <v>20.345070422535212</v>
          </cell>
          <cell r="AP850">
            <v>60</v>
          </cell>
          <cell r="AQ850">
            <v>57</v>
          </cell>
          <cell r="AR850">
            <v>52</v>
          </cell>
          <cell r="AS850">
            <v>60</v>
          </cell>
          <cell r="AT850">
            <v>45884</v>
          </cell>
          <cell r="AU850"/>
          <cell r="AV850"/>
          <cell r="AW850"/>
          <cell r="AX850"/>
          <cell r="AY850"/>
          <cell r="AZ850"/>
          <cell r="BA850"/>
          <cell r="BB850"/>
          <cell r="BC850"/>
          <cell r="BD850"/>
          <cell r="BE850">
            <v>15</v>
          </cell>
          <cell r="BF850">
            <v>0</v>
          </cell>
          <cell r="BG850"/>
          <cell r="BH850"/>
          <cell r="BI850"/>
        </row>
        <row r="851">
          <cell r="E851" t="str">
            <v>X24103907761</v>
          </cell>
          <cell r="F851" t="str">
            <v>DITO TELECOMMUNITY CORPORATION</v>
          </cell>
          <cell r="G851" t="str">
            <v>AREA 2 SAN AGUSTIN, SAN AGUSTIN VILLAGE AREA 2, PARANAQUE</v>
          </cell>
          <cell r="H851" t="str">
            <v>PARAÑAQUE CITY</v>
          </cell>
          <cell r="I851" t="str">
            <v>PARAÑAQUE</v>
          </cell>
          <cell r="J851"/>
          <cell r="K851"/>
          <cell r="L851" t="str">
            <v>CHALLENGER</v>
          </cell>
          <cell r="M851" t="str">
            <v>SCHED</v>
          </cell>
          <cell r="N851" t="str">
            <v>Isan Carlo Lazaro</v>
          </cell>
          <cell r="O851">
            <v>76.22</v>
          </cell>
          <cell r="P851">
            <v>96.5</v>
          </cell>
          <cell r="Q851">
            <v>23</v>
          </cell>
          <cell r="R851" t="str">
            <v>NEW</v>
          </cell>
          <cell r="S851">
            <v>336387.87</v>
          </cell>
          <cell r="T851"/>
          <cell r="U851"/>
          <cell r="V851" t="e">
            <v>#DIV/0!</v>
          </cell>
          <cell r="W851">
            <v>45874.536805555559</v>
          </cell>
          <cell r="X851">
            <v>45881.636805555558</v>
          </cell>
          <cell r="Y851">
            <v>45876</v>
          </cell>
          <cell r="Z851"/>
          <cell r="AA851"/>
          <cell r="AB851"/>
          <cell r="AC851">
            <v>-45874.536805555559</v>
          </cell>
          <cell r="AD851">
            <v>-45881.636805555558</v>
          </cell>
          <cell r="AE851">
            <v>0</v>
          </cell>
          <cell r="AF851">
            <v>45894.622307414298</v>
          </cell>
          <cell r="AG851">
            <v>45903.778441243288</v>
          </cell>
          <cell r="AH851">
            <v>45924.536805555559</v>
          </cell>
          <cell r="AI851">
            <v>-1490.3684058809717</v>
          </cell>
          <cell r="AJ851">
            <v>0</v>
          </cell>
          <cell r="AK851">
            <v>23</v>
          </cell>
          <cell r="AL851">
            <v>36</v>
          </cell>
          <cell r="AM851">
            <v>23.085501858736059</v>
          </cell>
          <cell r="AN851">
            <v>29.241635687732341</v>
          </cell>
          <cell r="AO851">
            <v>20.085501858736059</v>
          </cell>
          <cell r="AP851">
            <v>60</v>
          </cell>
          <cell r="AQ851">
            <v>57</v>
          </cell>
          <cell r="AR851">
            <v>52</v>
          </cell>
          <cell r="AS851">
            <v>60</v>
          </cell>
          <cell r="AT851">
            <v>45884</v>
          </cell>
          <cell r="AU851"/>
          <cell r="AV851"/>
          <cell r="AW851"/>
          <cell r="AX851"/>
          <cell r="AY851"/>
          <cell r="AZ851"/>
          <cell r="BA851"/>
          <cell r="BB851"/>
          <cell r="BC851"/>
          <cell r="BD851"/>
          <cell r="BE851">
            <v>15</v>
          </cell>
          <cell r="BF851">
            <v>0</v>
          </cell>
          <cell r="BG851"/>
          <cell r="BH851"/>
          <cell r="BI851"/>
        </row>
        <row r="852">
          <cell r="E852" t="str">
            <v>X25072477127</v>
          </cell>
          <cell r="F852" t="str">
            <v>MARICEL G. SARMIENTO</v>
          </cell>
          <cell r="G852" t="str">
            <v>M.L. QUEZON, PUROK 6, TAGUIG CITY</v>
          </cell>
          <cell r="H852" t="str">
            <v>TAGUIG CITY</v>
          </cell>
          <cell r="I852" t="str">
            <v>PARAÑAQUE</v>
          </cell>
          <cell r="J852"/>
          <cell r="K852"/>
          <cell r="L852" t="str">
            <v>VJC</v>
          </cell>
          <cell r="M852" t="str">
            <v>SCHED</v>
          </cell>
          <cell r="N852" t="str">
            <v>Jenneth Madrid</v>
          </cell>
          <cell r="O852">
            <v>85.77</v>
          </cell>
          <cell r="P852">
            <v>164.05</v>
          </cell>
          <cell r="Q852">
            <v>63</v>
          </cell>
          <cell r="R852" t="str">
            <v>NEW</v>
          </cell>
          <cell r="S852">
            <v>580376.35</v>
          </cell>
          <cell r="T852"/>
          <cell r="U852"/>
          <cell r="V852" t="e">
            <v>#DIV/0!</v>
          </cell>
          <cell r="W852">
            <v>45873.617361111108</v>
          </cell>
          <cell r="X852">
            <v>45881.640277777777</v>
          </cell>
          <cell r="Y852">
            <v>45877</v>
          </cell>
          <cell r="Z852"/>
          <cell r="AA852"/>
          <cell r="AB852"/>
          <cell r="AC852">
            <v>-45873.617361111108</v>
          </cell>
          <cell r="AD852">
            <v>-45881.640277777777</v>
          </cell>
          <cell r="AE852">
            <v>0</v>
          </cell>
          <cell r="AF852">
            <v>45893.96243153364</v>
          </cell>
          <cell r="AG852">
            <v>45903.187783646317</v>
          </cell>
          <cell r="AH852">
            <v>45923.617361111108</v>
          </cell>
          <cell r="AI852">
            <v>-1473.7677975741576</v>
          </cell>
          <cell r="AJ852">
            <v>0</v>
          </cell>
          <cell r="AK852">
            <v>26</v>
          </cell>
          <cell r="AL852">
            <v>34</v>
          </cell>
          <cell r="AM852">
            <v>23.345070422535212</v>
          </cell>
          <cell r="AN852">
            <v>29.570422535211268</v>
          </cell>
          <cell r="AO852">
            <v>20.345070422535212</v>
          </cell>
          <cell r="AP852">
            <v>60</v>
          </cell>
          <cell r="AQ852">
            <v>57</v>
          </cell>
          <cell r="AR852">
            <v>52</v>
          </cell>
          <cell r="AS852">
            <v>60</v>
          </cell>
          <cell r="AT852">
            <v>45884</v>
          </cell>
          <cell r="AU852"/>
          <cell r="AV852"/>
          <cell r="AW852"/>
          <cell r="AX852"/>
          <cell r="AY852"/>
          <cell r="AZ852"/>
          <cell r="BA852"/>
          <cell r="BB852"/>
          <cell r="BC852"/>
          <cell r="BD852"/>
          <cell r="BE852">
            <v>15</v>
          </cell>
          <cell r="BF852">
            <v>0</v>
          </cell>
          <cell r="BG852"/>
          <cell r="BH852"/>
          <cell r="BI852"/>
        </row>
        <row r="853">
          <cell r="E853" t="str">
            <v>X25062037196</v>
          </cell>
          <cell r="F853" t="str">
            <v>MANUEL SARIANA BOLON</v>
          </cell>
          <cell r="G853" t="str">
            <v>MAGSAYSAY, PUROK 2A, TAGUIG CITY</v>
          </cell>
          <cell r="H853" t="str">
            <v>TAGUIG CITY</v>
          </cell>
          <cell r="I853" t="str">
            <v>PARAÑAQUE</v>
          </cell>
          <cell r="J853"/>
          <cell r="K853"/>
          <cell r="L853" t="str">
            <v>VJC</v>
          </cell>
          <cell r="M853" t="str">
            <v>FCOMP</v>
          </cell>
          <cell r="N853" t="str">
            <v>Jenneth Madrid</v>
          </cell>
          <cell r="O853">
            <v>0.73</v>
          </cell>
          <cell r="P853">
            <v>0.73</v>
          </cell>
          <cell r="Q853">
            <v>1.5</v>
          </cell>
          <cell r="R853" t="str">
            <v>NEW</v>
          </cell>
          <cell r="S853">
            <v>15258.91</v>
          </cell>
          <cell r="T853">
            <v>627.25</v>
          </cell>
          <cell r="U853"/>
          <cell r="V853">
            <v>0</v>
          </cell>
          <cell r="W853">
            <v>45874.511111111111</v>
          </cell>
          <cell r="X853">
            <v>45881.409722222219</v>
          </cell>
          <cell r="Y853">
            <v>45877</v>
          </cell>
          <cell r="Z853"/>
          <cell r="AA853">
            <v>45881.409722222219</v>
          </cell>
          <cell r="AB853"/>
          <cell r="AC853">
            <v>6.898611111108039</v>
          </cell>
          <cell r="AD853">
            <v>0</v>
          </cell>
          <cell r="AE853">
            <v>-45881.409722222219</v>
          </cell>
          <cell r="AF853">
            <v>45893.285304659497</v>
          </cell>
          <cell r="AG853">
            <v>45902.091756272399</v>
          </cell>
          <cell r="AH853">
            <v>45924.511111111111</v>
          </cell>
          <cell r="AI853">
            <v>0.23761882716038801</v>
          </cell>
          <cell r="AJ853">
            <v>-764.690162037037</v>
          </cell>
          <cell r="AK853">
            <v>20</v>
          </cell>
          <cell r="AL853">
            <v>36</v>
          </cell>
          <cell r="AM853">
            <v>21.774193548387096</v>
          </cell>
          <cell r="AN853">
            <v>27.58064516129032</v>
          </cell>
          <cell r="AO853">
            <v>18.774193548387096</v>
          </cell>
          <cell r="AP853">
            <v>60</v>
          </cell>
          <cell r="AQ853">
            <v>57</v>
          </cell>
          <cell r="AR853">
            <v>52</v>
          </cell>
          <cell r="AS853">
            <v>45941.409722222219</v>
          </cell>
          <cell r="AT853">
            <v>2.5902777777810115</v>
          </cell>
          <cell r="AU853"/>
          <cell r="AV853"/>
          <cell r="AW853"/>
          <cell r="AX853"/>
          <cell r="AY853"/>
          <cell r="AZ853"/>
          <cell r="BA853"/>
          <cell r="BB853"/>
          <cell r="BC853" t="str">
            <v>NO COC</v>
          </cell>
          <cell r="BD853"/>
          <cell r="BE853">
            <v>45896.409722222219</v>
          </cell>
          <cell r="BF853" t="e">
            <v>#VALUE!</v>
          </cell>
          <cell r="BG853"/>
          <cell r="BH853"/>
          <cell r="BI853"/>
        </row>
        <row r="854">
          <cell r="E854" t="str">
            <v>X25041244029</v>
          </cell>
          <cell r="F854" t="str">
            <v>ISON TOWER LTD. INC.</v>
          </cell>
          <cell r="G854" t="str">
            <v>MILLARES, PUROK 4B, TAGUIG CITY</v>
          </cell>
          <cell r="H854" t="str">
            <v>TAGUIG CITY</v>
          </cell>
          <cell r="I854" t="str">
            <v>PARAÑAQUE</v>
          </cell>
          <cell r="J854"/>
          <cell r="K854"/>
          <cell r="L854" t="str">
            <v>VJC</v>
          </cell>
          <cell r="M854" t="str">
            <v>SCHED</v>
          </cell>
          <cell r="N854" t="str">
            <v>Jenneth Madrid</v>
          </cell>
          <cell r="O854">
            <v>11.3</v>
          </cell>
          <cell r="P854">
            <v>11.3</v>
          </cell>
          <cell r="Q854">
            <v>22</v>
          </cell>
          <cell r="R854" t="str">
            <v>NEW</v>
          </cell>
          <cell r="S854">
            <v>146931.81</v>
          </cell>
          <cell r="T854"/>
          <cell r="U854"/>
          <cell r="V854" t="e">
            <v>#DIV/0!</v>
          </cell>
          <cell r="W854">
            <v>45874.703472222223</v>
          </cell>
          <cell r="X854">
            <v>45881.637499999997</v>
          </cell>
          <cell r="Y854">
            <v>45877</v>
          </cell>
          <cell r="Z854"/>
          <cell r="AA854"/>
          <cell r="AB854"/>
          <cell r="AC854">
            <v>-45874.703472222223</v>
          </cell>
          <cell r="AD854">
            <v>-45881.637499999997</v>
          </cell>
          <cell r="AE854">
            <v>0</v>
          </cell>
          <cell r="AF854">
            <v>45893.47766577061</v>
          </cell>
          <cell r="AG854">
            <v>45902.284117383511</v>
          </cell>
          <cell r="AH854">
            <v>45924.703472222223</v>
          </cell>
          <cell r="AI854">
            <v>-1580.1286751543209</v>
          </cell>
          <cell r="AJ854">
            <v>0</v>
          </cell>
          <cell r="AK854">
            <v>20</v>
          </cell>
          <cell r="AL854">
            <v>36</v>
          </cell>
          <cell r="AM854">
            <v>21.774193548387096</v>
          </cell>
          <cell r="AN854">
            <v>27.58064516129032</v>
          </cell>
          <cell r="AO854">
            <v>18.774193548387096</v>
          </cell>
          <cell r="AP854">
            <v>60</v>
          </cell>
          <cell r="AQ854">
            <v>57</v>
          </cell>
          <cell r="AR854">
            <v>52</v>
          </cell>
          <cell r="AS854">
            <v>60</v>
          </cell>
          <cell r="AT854">
            <v>45884</v>
          </cell>
          <cell r="AU854"/>
          <cell r="AV854"/>
          <cell r="AW854"/>
          <cell r="AX854"/>
          <cell r="AY854"/>
          <cell r="AZ854"/>
          <cell r="BA854"/>
          <cell r="BB854"/>
          <cell r="BC854"/>
          <cell r="BD854"/>
          <cell r="BE854">
            <v>15</v>
          </cell>
          <cell r="BF854">
            <v>0</v>
          </cell>
          <cell r="BG854"/>
          <cell r="BH854"/>
          <cell r="BI854"/>
        </row>
        <row r="855">
          <cell r="E855" t="str">
            <v>X25072557290</v>
          </cell>
          <cell r="F855" t="str">
            <v>IGNACIO L. LEDESMA</v>
          </cell>
          <cell r="G855" t="str">
            <v>PRES. GARCIA, SOUTH ADMIRAL VILL, PARANAQUE</v>
          </cell>
          <cell r="H855" t="str">
            <v>PARAÑAQUE CITY</v>
          </cell>
          <cell r="I855" t="str">
            <v>PARAÑAQUE</v>
          </cell>
          <cell r="J855"/>
          <cell r="K855"/>
          <cell r="L855" t="str">
            <v>ECOM</v>
          </cell>
          <cell r="M855" t="str">
            <v>SCHED</v>
          </cell>
          <cell r="N855" t="str">
            <v>Ronilo Gange Jr.</v>
          </cell>
          <cell r="O855">
            <v>79.489999999999995</v>
          </cell>
          <cell r="P855">
            <v>157.77000000000001</v>
          </cell>
          <cell r="Q855">
            <v>46</v>
          </cell>
          <cell r="R855" t="str">
            <v>MODIFICATION</v>
          </cell>
          <cell r="S855">
            <v>408580.46</v>
          </cell>
          <cell r="T855"/>
          <cell r="U855"/>
          <cell r="V855" t="e">
            <v>#DIV/0!</v>
          </cell>
          <cell r="W855">
            <v>45874.320138888892</v>
          </cell>
          <cell r="X855">
            <v>45881.63958333333</v>
          </cell>
          <cell r="Y855">
            <v>45882</v>
          </cell>
          <cell r="Z855"/>
          <cell r="AA855"/>
          <cell r="AB855"/>
          <cell r="AC855">
            <v>-45874.320138888892</v>
          </cell>
          <cell r="AD855">
            <v>-45881.63958333333</v>
          </cell>
          <cell r="AE855">
            <v>0</v>
          </cell>
          <cell r="AF855">
            <v>45895.527035440617</v>
          </cell>
          <cell r="AG855">
            <v>45904.982207854409</v>
          </cell>
          <cell r="AH855">
            <v>45924.320138888892</v>
          </cell>
          <cell r="AI855">
            <v>-1421.3197478929251</v>
          </cell>
          <cell r="AJ855">
            <v>0</v>
          </cell>
          <cell r="AK855">
            <v>26</v>
          </cell>
          <cell r="AL855">
            <v>36</v>
          </cell>
          <cell r="AM855">
            <v>24.206896551724139</v>
          </cell>
          <cell r="AN855">
            <v>30.662068965517239</v>
          </cell>
          <cell r="AO855">
            <v>21.206896551724139</v>
          </cell>
          <cell r="AP855">
            <v>60</v>
          </cell>
          <cell r="AQ855">
            <v>57</v>
          </cell>
          <cell r="AR855">
            <v>52</v>
          </cell>
          <cell r="AS855">
            <v>60</v>
          </cell>
          <cell r="AT855">
            <v>45884</v>
          </cell>
          <cell r="AU855"/>
          <cell r="AV855"/>
          <cell r="AW855"/>
          <cell r="AX855"/>
          <cell r="AY855"/>
          <cell r="AZ855"/>
          <cell r="BA855"/>
          <cell r="BB855"/>
          <cell r="BC855"/>
          <cell r="BD855"/>
          <cell r="BE855">
            <v>15</v>
          </cell>
          <cell r="BF855">
            <v>0</v>
          </cell>
          <cell r="BG855"/>
          <cell r="BH855"/>
          <cell r="BI855"/>
        </row>
        <row r="856">
          <cell r="E856" t="str">
            <v>R24106120</v>
          </cell>
          <cell r="F856" t="str">
            <v>DON BOSCO CENTER OF STUDIES, INC.,</v>
          </cell>
          <cell r="G856" t="str">
            <v>MICHAEL RUA, BETTER LIVING SUBD, PARANAQUE</v>
          </cell>
          <cell r="H856" t="str">
            <v>PARAÑAQUE CITY</v>
          </cell>
          <cell r="I856" t="str">
            <v>PARAÑAQUE</v>
          </cell>
          <cell r="J856"/>
          <cell r="K856"/>
          <cell r="L856" t="str">
            <v>ECOM</v>
          </cell>
          <cell r="M856" t="str">
            <v>WMTRL</v>
          </cell>
          <cell r="N856" t="str">
            <v>Ronilo Gange Jr.</v>
          </cell>
          <cell r="O856">
            <v>59.26</v>
          </cell>
          <cell r="P856">
            <v>210.63</v>
          </cell>
          <cell r="Q856">
            <v>0</v>
          </cell>
          <cell r="R856" t="str">
            <v>RELOC</v>
          </cell>
          <cell r="S856">
            <v>267327.02</v>
          </cell>
          <cell r="T856"/>
          <cell r="U856"/>
          <cell r="V856" t="e">
            <v>#DIV/0!</v>
          </cell>
          <cell r="W856">
            <v>45873.618055555555</v>
          </cell>
          <cell r="X856"/>
          <cell r="Y856">
            <v>45882</v>
          </cell>
          <cell r="Z856"/>
          <cell r="AA856"/>
          <cell r="AB856"/>
          <cell r="AC856">
            <v>-45873.618055555555</v>
          </cell>
          <cell r="AD856">
            <v>0</v>
          </cell>
          <cell r="AE856">
            <v>0</v>
          </cell>
          <cell r="AF856">
            <v>45895.486476608188</v>
          </cell>
          <cell r="AG856">
            <v>45905.118055555555</v>
          </cell>
          <cell r="AH856">
            <v>45923.618055555555</v>
          </cell>
          <cell r="AI856">
            <v>-1383.4900683421515</v>
          </cell>
          <cell r="AJ856">
            <v>0</v>
          </cell>
          <cell r="AK856">
            <v>28</v>
          </cell>
          <cell r="AL856">
            <v>36</v>
          </cell>
          <cell r="AM856">
            <v>24.868421052631579</v>
          </cell>
          <cell r="AN856">
            <v>31.499999999999996</v>
          </cell>
          <cell r="AO856">
            <v>21.868421052631579</v>
          </cell>
          <cell r="AP856">
            <v>60</v>
          </cell>
          <cell r="AQ856">
            <v>57</v>
          </cell>
          <cell r="AR856">
            <v>52</v>
          </cell>
          <cell r="AS856">
            <v>60</v>
          </cell>
          <cell r="AT856">
            <v>45884</v>
          </cell>
          <cell r="AU856"/>
          <cell r="AV856"/>
          <cell r="AW856"/>
          <cell r="AX856"/>
          <cell r="AY856"/>
          <cell r="AZ856"/>
          <cell r="BA856"/>
          <cell r="BB856"/>
          <cell r="BC856"/>
          <cell r="BD856"/>
          <cell r="BE856">
            <v>15</v>
          </cell>
          <cell r="BF856">
            <v>0</v>
          </cell>
          <cell r="BG856"/>
          <cell r="BH856"/>
          <cell r="BI856"/>
        </row>
        <row r="857">
          <cell r="E857" t="str">
            <v>X25072438725</v>
          </cell>
          <cell r="F857" t="str">
            <v>ALFAMART TRADING PHILIPPINES, INC.</v>
          </cell>
          <cell r="G857" t="str">
            <v>MULTINATIONAL, MULTINATIONAL VILL, PARANAQUE</v>
          </cell>
          <cell r="H857" t="str">
            <v>PARAÑAQUE CITY</v>
          </cell>
          <cell r="I857" t="str">
            <v>PARAÑAQUE</v>
          </cell>
          <cell r="J857" t="str">
            <v>hindi pa tapos sa digging : Sir itong manila prime  ng cavite , tatlong palapag daw puro semento 😅, pa advice ndin Po sa nag follow up nxt week pa tlga matatapos, sumuko na bareta at shovel nong digger eh..  Hndi pa boss tapos hukay eh tatlong patong ng concrete</v>
          </cell>
          <cell r="K857"/>
          <cell r="L857" t="str">
            <v>ECOM</v>
          </cell>
          <cell r="M857" t="str">
            <v>FCOMP</v>
          </cell>
          <cell r="N857" t="str">
            <v>Ronilo Gange Jr.</v>
          </cell>
          <cell r="O857">
            <v>1.91</v>
          </cell>
          <cell r="P857">
            <v>1.91</v>
          </cell>
          <cell r="Q857">
            <v>4.5</v>
          </cell>
          <cell r="R857" t="str">
            <v>NEW</v>
          </cell>
          <cell r="S857">
            <v>12949.55</v>
          </cell>
          <cell r="T857">
            <v>1641.1</v>
          </cell>
          <cell r="U857"/>
          <cell r="V857">
            <v>0</v>
          </cell>
          <cell r="W857">
            <v>45877.612500000003</v>
          </cell>
          <cell r="X857">
            <v>45877.62222222222</v>
          </cell>
          <cell r="Y857">
            <v>45882</v>
          </cell>
          <cell r="Z857"/>
          <cell r="AA857">
            <v>45881.598611111112</v>
          </cell>
          <cell r="AB857"/>
          <cell r="AC857">
            <v>3.9861111111094942</v>
          </cell>
          <cell r="AD857">
            <v>3.976388888891961</v>
          </cell>
          <cell r="AE857">
            <v>-45881.598611111112</v>
          </cell>
          <cell r="AF857">
            <v>45896.386693548389</v>
          </cell>
          <cell r="AG857">
            <v>45905.193145161291</v>
          </cell>
          <cell r="AH857">
            <v>45927.612500000003</v>
          </cell>
          <cell r="AI857">
            <v>0.13729938271599368</v>
          </cell>
          <cell r="AJ857">
            <v>-764.69331018518517</v>
          </cell>
          <cell r="AK857">
            <v>20</v>
          </cell>
          <cell r="AL857">
            <v>36</v>
          </cell>
          <cell r="AM857">
            <v>21.774193548387096</v>
          </cell>
          <cell r="AN857">
            <v>27.58064516129032</v>
          </cell>
          <cell r="AO857">
            <v>18.774193548387096</v>
          </cell>
          <cell r="AP857">
            <v>60</v>
          </cell>
          <cell r="AQ857">
            <v>57</v>
          </cell>
          <cell r="AR857">
            <v>52</v>
          </cell>
          <cell r="AS857">
            <v>45941.598611111112</v>
          </cell>
          <cell r="AT857">
            <v>2.4013888888875954</v>
          </cell>
          <cell r="AU857"/>
          <cell r="AV857"/>
          <cell r="AW857"/>
          <cell r="AX857"/>
          <cell r="AY857"/>
          <cell r="AZ857"/>
          <cell r="BA857"/>
          <cell r="BB857"/>
          <cell r="BC857" t="str">
            <v>NO COC</v>
          </cell>
          <cell r="BD857"/>
          <cell r="BE857">
            <v>45896.598611111112</v>
          </cell>
          <cell r="BF857" t="e">
            <v>#VALUE!</v>
          </cell>
          <cell r="BG857"/>
          <cell r="BH857"/>
          <cell r="BI857"/>
        </row>
        <row r="858">
          <cell r="E858" t="str">
            <v>X25051900761</v>
          </cell>
          <cell r="F858" t="str">
            <v>AYALA LAND, INC.,</v>
          </cell>
          <cell r="G858" t="str">
            <v>DUHAT RD. COR. DBP AVE., ARCA SOUTH, TAGUIG CITY</v>
          </cell>
          <cell r="H858" t="str">
            <v>TAGUIG CITY</v>
          </cell>
          <cell r="I858" t="str">
            <v>PARAÑAQUE</v>
          </cell>
          <cell r="J858"/>
          <cell r="K858"/>
          <cell r="L858" t="str">
            <v xml:space="preserve">VJC </v>
          </cell>
          <cell r="M858" t="str">
            <v>WMTRL</v>
          </cell>
          <cell r="N858" t="str">
            <v>Jenneth Madrid</v>
          </cell>
          <cell r="O858"/>
          <cell r="P858">
            <v>115.19</v>
          </cell>
          <cell r="Q858">
            <v>4250</v>
          </cell>
          <cell r="R858" t="str">
            <v>NEW</v>
          </cell>
          <cell r="S858">
            <v>240487.38</v>
          </cell>
          <cell r="T858"/>
          <cell r="U858"/>
          <cell r="V858" t="e">
            <v>#DIV/0!</v>
          </cell>
          <cell r="W858">
            <v>45877.397916666669</v>
          </cell>
          <cell r="X858"/>
          <cell r="Y858"/>
          <cell r="Z858"/>
          <cell r="AA858"/>
          <cell r="AB858"/>
          <cell r="AC858">
            <v>-45877.397916666669</v>
          </cell>
          <cell r="AD858">
            <v>0</v>
          </cell>
          <cell r="AE858">
            <v>0</v>
          </cell>
          <cell r="AF858">
            <v>45890.513619146004</v>
          </cell>
          <cell r="AG858">
            <v>45897.811139807163</v>
          </cell>
          <cell r="AH858">
            <v>45927.397916666669</v>
          </cell>
          <cell r="AI858">
            <v>-2135.063518429487</v>
          </cell>
          <cell r="AJ858">
            <v>0</v>
          </cell>
          <cell r="AK858">
            <v>26</v>
          </cell>
          <cell r="AL858">
            <v>20</v>
          </cell>
          <cell r="AM858">
            <v>16.115702479338843</v>
          </cell>
          <cell r="AN858">
            <v>20.41322314049587</v>
          </cell>
          <cell r="AO858">
            <v>13.115702479338843</v>
          </cell>
          <cell r="AP858">
            <v>60</v>
          </cell>
          <cell r="AQ858">
            <v>57</v>
          </cell>
          <cell r="AR858">
            <v>52</v>
          </cell>
          <cell r="AS858">
            <v>60</v>
          </cell>
          <cell r="AT858">
            <v>45884</v>
          </cell>
          <cell r="AU858"/>
          <cell r="AV858"/>
          <cell r="AW858"/>
          <cell r="AX858"/>
          <cell r="AY858"/>
          <cell r="AZ858"/>
          <cell r="BA858"/>
          <cell r="BB858"/>
          <cell r="BC858"/>
          <cell r="BD858"/>
          <cell r="BE858">
            <v>15</v>
          </cell>
          <cell r="BF858">
            <v>0</v>
          </cell>
          <cell r="BG858"/>
          <cell r="BH858"/>
          <cell r="BI858"/>
        </row>
        <row r="859">
          <cell r="E859" t="str">
            <v>X25062074195</v>
          </cell>
          <cell r="F859" t="str">
            <v>ARTHUR J. LEDESMA</v>
          </cell>
          <cell r="G859" t="str">
            <v>VIENNA, MERVILLE SUBD, PARANAQUE</v>
          </cell>
          <cell r="H859" t="str">
            <v>PARAÑAQUE CITY</v>
          </cell>
          <cell r="I859" t="str">
            <v>PARAÑAQUE</v>
          </cell>
          <cell r="J859"/>
          <cell r="K859"/>
          <cell r="L859" t="str">
            <v xml:space="preserve">VJC </v>
          </cell>
          <cell r="M859" t="str">
            <v>WMTRL</v>
          </cell>
          <cell r="N859" t="str">
            <v>Jenneth Madrid</v>
          </cell>
          <cell r="O859"/>
          <cell r="P859">
            <v>706.06</v>
          </cell>
          <cell r="Q859">
            <v>102</v>
          </cell>
          <cell r="R859" t="str">
            <v>MODIFICATION</v>
          </cell>
          <cell r="S859">
            <v>1263037.77</v>
          </cell>
          <cell r="T859"/>
          <cell r="U859"/>
          <cell r="V859" t="e">
            <v>#DIV/0!</v>
          </cell>
          <cell r="W859">
            <v>45877.665277777778</v>
          </cell>
          <cell r="X859"/>
          <cell r="Y859"/>
          <cell r="Z859"/>
          <cell r="AA859"/>
          <cell r="AB859"/>
          <cell r="AC859">
            <v>-45877.665277777778</v>
          </cell>
          <cell r="AD859">
            <v>0</v>
          </cell>
          <cell r="AE859">
            <v>0</v>
          </cell>
          <cell r="AF859">
            <v>45900.197192671396</v>
          </cell>
          <cell r="AG859">
            <v>45910.005703309696</v>
          </cell>
          <cell r="AH859">
            <v>45927.665277777778</v>
          </cell>
          <cell r="AI859">
            <v>-1347.6564175347221</v>
          </cell>
          <cell r="AJ859">
            <v>0</v>
          </cell>
          <cell r="AK859">
            <v>40</v>
          </cell>
          <cell r="AL859">
            <v>32</v>
          </cell>
          <cell r="AM859">
            <v>25.531914893617024</v>
          </cell>
          <cell r="AN859">
            <v>32.340425531914896</v>
          </cell>
          <cell r="AO859">
            <v>22.531914893617024</v>
          </cell>
          <cell r="AP859">
            <v>60</v>
          </cell>
          <cell r="AQ859">
            <v>57</v>
          </cell>
          <cell r="AR859">
            <v>52</v>
          </cell>
          <cell r="AS859">
            <v>60</v>
          </cell>
          <cell r="AT859">
            <v>45884</v>
          </cell>
          <cell r="AU859"/>
          <cell r="AV859"/>
          <cell r="AW859"/>
          <cell r="AX859"/>
          <cell r="AY859"/>
          <cell r="AZ859"/>
          <cell r="BA859"/>
          <cell r="BB859"/>
          <cell r="BC859"/>
          <cell r="BD859"/>
          <cell r="BE859">
            <v>15</v>
          </cell>
          <cell r="BF859">
            <v>0</v>
          </cell>
          <cell r="BG859"/>
          <cell r="BH859"/>
          <cell r="BI859"/>
        </row>
        <row r="860">
          <cell r="E860" t="str">
            <v>X24041436603</v>
          </cell>
          <cell r="F860" t="str">
            <v>DITO TELECOMMUNITY CORPORATION</v>
          </cell>
          <cell r="G860" t="str">
            <v>C. ARELLANO, KATARUNGAN VILLAGE, MUNTINLUPA</v>
          </cell>
          <cell r="H860" t="str">
            <v>MUNTINLUPA CITY</v>
          </cell>
          <cell r="I860" t="str">
            <v>PARAÑAQUE</v>
          </cell>
          <cell r="J860"/>
          <cell r="K860"/>
          <cell r="L860" t="str">
            <v xml:space="preserve">CHALLENGER </v>
          </cell>
          <cell r="M860" t="str">
            <v>WMTRL</v>
          </cell>
          <cell r="N860" t="str">
            <v>Isan Carlo Lazaro</v>
          </cell>
          <cell r="O860"/>
          <cell r="P860">
            <v>89.35</v>
          </cell>
          <cell r="Q860">
            <v>22</v>
          </cell>
          <cell r="R860" t="str">
            <v>NEW</v>
          </cell>
          <cell r="S860">
            <v>419897.84</v>
          </cell>
          <cell r="T860"/>
          <cell r="U860"/>
          <cell r="V860" t="e">
            <v>#DIV/0!</v>
          </cell>
          <cell r="W860">
            <v>45880.460416666669</v>
          </cell>
          <cell r="X860"/>
          <cell r="Y860">
            <v>45882</v>
          </cell>
          <cell r="Z860"/>
          <cell r="AA860"/>
          <cell r="AB860"/>
          <cell r="AC860">
            <v>-45880.460416666669</v>
          </cell>
          <cell r="AD860">
            <v>0</v>
          </cell>
          <cell r="AE860">
            <v>0</v>
          </cell>
          <cell r="AF860">
            <v>45900.545918525408</v>
          </cell>
          <cell r="AG860">
            <v>45909.702052354398</v>
          </cell>
          <cell r="AH860">
            <v>45930.460416666669</v>
          </cell>
          <cell r="AI860">
            <v>-1490.5608517008857</v>
          </cell>
          <cell r="AJ860">
            <v>0</v>
          </cell>
          <cell r="AK860">
            <v>23</v>
          </cell>
          <cell r="AL860">
            <v>36</v>
          </cell>
          <cell r="AM860">
            <v>23.085501858736059</v>
          </cell>
          <cell r="AN860">
            <v>29.241635687732341</v>
          </cell>
          <cell r="AO860">
            <v>20.085501858736059</v>
          </cell>
          <cell r="AP860">
            <v>60</v>
          </cell>
          <cell r="AQ860">
            <v>57</v>
          </cell>
          <cell r="AR860">
            <v>52</v>
          </cell>
          <cell r="AS860">
            <v>60</v>
          </cell>
          <cell r="AT860">
            <v>45884</v>
          </cell>
          <cell r="AU860"/>
          <cell r="AV860"/>
          <cell r="AW860"/>
          <cell r="AX860"/>
          <cell r="AY860"/>
          <cell r="AZ860"/>
          <cell r="BA860"/>
          <cell r="BB860"/>
          <cell r="BC860"/>
          <cell r="BD860"/>
          <cell r="BE860">
            <v>15</v>
          </cell>
          <cell r="BF860">
            <v>0</v>
          </cell>
          <cell r="BG860"/>
          <cell r="BH860"/>
          <cell r="BI860"/>
        </row>
        <row r="861">
          <cell r="E861" t="str">
            <v>X24104021997</v>
          </cell>
          <cell r="F861" t="str">
            <v>ROSA NISMAL ABANGON</v>
          </cell>
          <cell r="G861" t="str">
            <v>AGUIRRE, BF HOMES, PARANAQUE</v>
          </cell>
          <cell r="H861" t="str">
            <v>PARAÑAQUE CITY</v>
          </cell>
          <cell r="I861" t="str">
            <v>PARAÑAQUE</v>
          </cell>
          <cell r="J861"/>
          <cell r="K861"/>
          <cell r="L861" t="str">
            <v xml:space="preserve">CHALLENGER </v>
          </cell>
          <cell r="M861" t="str">
            <v>WMTRL</v>
          </cell>
          <cell r="N861" t="str">
            <v>Isan Carlo Lazaro</v>
          </cell>
          <cell r="O861"/>
          <cell r="P861">
            <v>129.12</v>
          </cell>
          <cell r="Q861">
            <v>45</v>
          </cell>
          <cell r="R861" t="str">
            <v>NEW</v>
          </cell>
          <cell r="S861">
            <v>359556.01</v>
          </cell>
          <cell r="T861"/>
          <cell r="U861"/>
          <cell r="V861" t="e">
            <v>#DIV/0!</v>
          </cell>
          <cell r="W861">
            <v>45880.697222222225</v>
          </cell>
          <cell r="X861"/>
          <cell r="Y861">
            <v>45882</v>
          </cell>
          <cell r="Z861"/>
          <cell r="AA861"/>
          <cell r="AB861"/>
          <cell r="AC861">
            <v>-45880.697222222225</v>
          </cell>
          <cell r="AD861">
            <v>0</v>
          </cell>
          <cell r="AE861">
            <v>0</v>
          </cell>
          <cell r="AF861">
            <v>45901.904118773949</v>
          </cell>
          <cell r="AG861">
            <v>45911.359291187742</v>
          </cell>
          <cell r="AH861">
            <v>45930.697222222225</v>
          </cell>
          <cell r="AI861">
            <v>-1421.5173284662869</v>
          </cell>
          <cell r="AJ861">
            <v>0</v>
          </cell>
          <cell r="AK861">
            <v>26</v>
          </cell>
          <cell r="AL861">
            <v>36</v>
          </cell>
          <cell r="AM861">
            <v>24.206896551724139</v>
          </cell>
          <cell r="AN861">
            <v>30.662068965517239</v>
          </cell>
          <cell r="AO861">
            <v>21.206896551724139</v>
          </cell>
          <cell r="AP861">
            <v>60</v>
          </cell>
          <cell r="AQ861">
            <v>57</v>
          </cell>
          <cell r="AR861">
            <v>52</v>
          </cell>
          <cell r="AS861">
            <v>60</v>
          </cell>
          <cell r="AT861">
            <v>45884</v>
          </cell>
          <cell r="AU861"/>
          <cell r="AV861"/>
          <cell r="AW861"/>
          <cell r="AX861"/>
          <cell r="AY861"/>
          <cell r="AZ861"/>
          <cell r="BA861"/>
          <cell r="BB861"/>
          <cell r="BC861"/>
          <cell r="BD861"/>
          <cell r="BE861">
            <v>15</v>
          </cell>
          <cell r="BF861">
            <v>0</v>
          </cell>
          <cell r="BG861"/>
          <cell r="BH861"/>
          <cell r="BI861"/>
        </row>
        <row r="862">
          <cell r="E862" t="str">
            <v>X25062260009</v>
          </cell>
          <cell r="F862" t="str">
            <v>RAYMOND CANARIA ALMAZAN</v>
          </cell>
          <cell r="G862" t="str">
            <v>HUMILITY, MULTINATIONAL VILL, PARANAQUE</v>
          </cell>
          <cell r="H862" t="str">
            <v>PARAÑAQUE CITY</v>
          </cell>
          <cell r="I862" t="str">
            <v>PARAÑAQUE</v>
          </cell>
          <cell r="J862"/>
          <cell r="K862"/>
          <cell r="L862" t="str">
            <v xml:space="preserve">POWERHOUSE </v>
          </cell>
          <cell r="M862" t="str">
            <v>WMTRL</v>
          </cell>
          <cell r="N862" t="str">
            <v>Isan Carlo Lazaro</v>
          </cell>
          <cell r="O862"/>
          <cell r="P862">
            <v>13.04</v>
          </cell>
          <cell r="Q862">
            <v>23</v>
          </cell>
          <cell r="R862" t="str">
            <v>MODIFICATION</v>
          </cell>
          <cell r="S862">
            <v>142685.54999999999</v>
          </cell>
          <cell r="T862"/>
          <cell r="U862"/>
          <cell r="V862" t="e">
            <v>#DIV/0!</v>
          </cell>
          <cell r="W862">
            <v>45881.696527777778</v>
          </cell>
          <cell r="X862"/>
          <cell r="Y862"/>
          <cell r="Z862"/>
          <cell r="AA862"/>
          <cell r="AB862"/>
          <cell r="AC862">
            <v>-45881.696527777778</v>
          </cell>
          <cell r="AD862">
            <v>0</v>
          </cell>
          <cell r="AE862">
            <v>0</v>
          </cell>
          <cell r="AF862">
            <v>45900.470721326164</v>
          </cell>
          <cell r="AG862">
            <v>45909.277172939066</v>
          </cell>
          <cell r="AH862">
            <v>45931.696527777778</v>
          </cell>
          <cell r="AI862">
            <v>-1580.3695470679013</v>
          </cell>
          <cell r="AJ862">
            <v>0</v>
          </cell>
          <cell r="AK862">
            <v>20</v>
          </cell>
          <cell r="AL862">
            <v>36</v>
          </cell>
          <cell r="AM862">
            <v>21.774193548387096</v>
          </cell>
          <cell r="AN862">
            <v>27.58064516129032</v>
          </cell>
          <cell r="AO862">
            <v>18.774193548387096</v>
          </cell>
          <cell r="AP862">
            <v>60</v>
          </cell>
          <cell r="AQ862">
            <v>57</v>
          </cell>
          <cell r="AR862">
            <v>52</v>
          </cell>
          <cell r="AS862">
            <v>60</v>
          </cell>
          <cell r="AT862">
            <v>45884</v>
          </cell>
          <cell r="AU862"/>
          <cell r="AV862"/>
          <cell r="AW862"/>
          <cell r="AX862"/>
          <cell r="AY862"/>
          <cell r="AZ862"/>
          <cell r="BA862"/>
          <cell r="BB862"/>
          <cell r="BC862"/>
          <cell r="BD862"/>
          <cell r="BE862">
            <v>15</v>
          </cell>
          <cell r="BF862">
            <v>0</v>
          </cell>
          <cell r="BG862"/>
          <cell r="BH862"/>
          <cell r="BI862"/>
        </row>
        <row r="863">
          <cell r="E863" t="str">
            <v>X25061989891</v>
          </cell>
          <cell r="F863" t="str">
            <v>DE FENG CORPORATION</v>
          </cell>
          <cell r="G863" t="str">
            <v>PHILIP, MULTINATIONAL VILL, PARANAQUE</v>
          </cell>
          <cell r="H863" t="str">
            <v>PARAÑAQUE CITY</v>
          </cell>
          <cell r="I863" t="str">
            <v>PARAÑAQUE</v>
          </cell>
          <cell r="J863"/>
          <cell r="K863"/>
          <cell r="L863" t="str">
            <v xml:space="preserve">ECOM </v>
          </cell>
          <cell r="M863" t="str">
            <v>WMTRL</v>
          </cell>
          <cell r="N863" t="str">
            <v>Ronilo Gange</v>
          </cell>
          <cell r="O863">
            <v>526.61</v>
          </cell>
          <cell r="P863">
            <v>1165.95</v>
          </cell>
          <cell r="Q863">
            <v>42</v>
          </cell>
          <cell r="R863" t="str">
            <v>MODIFICATION</v>
          </cell>
          <cell r="S863">
            <v>2087885.05</v>
          </cell>
          <cell r="T863"/>
          <cell r="U863"/>
          <cell r="V863" t="e">
            <v>#DIV/0!</v>
          </cell>
          <cell r="W863">
            <v>45881.630555555559</v>
          </cell>
          <cell r="X863"/>
          <cell r="Y863"/>
          <cell r="Z863"/>
          <cell r="AA863"/>
          <cell r="AB863"/>
          <cell r="AC863">
            <v>-45881.630555555559</v>
          </cell>
          <cell r="AD863">
            <v>0</v>
          </cell>
          <cell r="AE863">
            <v>0</v>
          </cell>
          <cell r="AF863">
            <v>45908.106538088308</v>
          </cell>
          <cell r="AG863">
            <v>45918.966800097041</v>
          </cell>
          <cell r="AH863">
            <v>45931.630555555559</v>
          </cell>
          <cell r="AI863">
            <v>-1167.4325996913581</v>
          </cell>
          <cell r="AJ863">
            <v>0</v>
          </cell>
          <cell r="AK863">
            <v>50</v>
          </cell>
          <cell r="AL863">
            <v>36</v>
          </cell>
          <cell r="AM863">
            <v>29.475982532751093</v>
          </cell>
          <cell r="AN863">
            <v>37.336244541484717</v>
          </cell>
          <cell r="AO863">
            <v>26.475982532751093</v>
          </cell>
          <cell r="AP863">
            <v>60</v>
          </cell>
          <cell r="AQ863">
            <v>57</v>
          </cell>
          <cell r="AR863">
            <v>52</v>
          </cell>
          <cell r="AS863">
            <v>60</v>
          </cell>
          <cell r="AT863">
            <v>45884</v>
          </cell>
          <cell r="AU863"/>
          <cell r="AV863"/>
          <cell r="AW863"/>
          <cell r="AX863"/>
          <cell r="AY863"/>
          <cell r="AZ863"/>
          <cell r="BA863"/>
          <cell r="BB863"/>
          <cell r="BC863"/>
          <cell r="BD863"/>
          <cell r="BE863">
            <v>15</v>
          </cell>
          <cell r="BF863">
            <v>0</v>
          </cell>
          <cell r="BG863"/>
          <cell r="BH863"/>
          <cell r="BI863"/>
        </row>
        <row r="864">
          <cell r="E864" t="str">
            <v>X24114527619</v>
          </cell>
          <cell r="F864" t="str">
            <v>LEGADO CAR SALES BACOOR, INC.</v>
          </cell>
          <cell r="G864" t="str">
            <v>MOLINO BLVD., BAYANAN, BACOOR</v>
          </cell>
          <cell r="H864" t="str">
            <v>BACOOR CITY</v>
          </cell>
          <cell r="I864" t="str">
            <v>DASMA</v>
          </cell>
          <cell r="J864"/>
          <cell r="K864"/>
          <cell r="L864" t="str">
            <v xml:space="preserve">ECOM </v>
          </cell>
          <cell r="M864" t="str">
            <v>SCHED</v>
          </cell>
          <cell r="N864" t="str">
            <v>Ronilo Gange</v>
          </cell>
          <cell r="O864">
            <v>21.88</v>
          </cell>
          <cell r="P864">
            <v>21.88</v>
          </cell>
          <cell r="Q864">
            <v>64</v>
          </cell>
          <cell r="R864" t="str">
            <v>NEW</v>
          </cell>
          <cell r="S864">
            <v>240537.18</v>
          </cell>
          <cell r="T864"/>
          <cell r="U864"/>
          <cell r="V864" t="e">
            <v>#DIV/0!</v>
          </cell>
          <cell r="W864">
            <v>45875.572916666664</v>
          </cell>
          <cell r="X864">
            <v>45882.371527777781</v>
          </cell>
          <cell r="Y864"/>
          <cell r="Z864"/>
          <cell r="AA864"/>
          <cell r="AB864"/>
          <cell r="AC864">
            <v>-45875.572916666664</v>
          </cell>
          <cell r="AD864">
            <v>-45882.371527777781</v>
          </cell>
          <cell r="AE864">
            <v>0</v>
          </cell>
          <cell r="AF864">
            <v>45893.64729683195</v>
          </cell>
          <cell r="AG864">
            <v>45902.2671315427</v>
          </cell>
          <cell r="AH864">
            <v>45925.572916666664</v>
          </cell>
          <cell r="AI864">
            <v>-1632.6306832107841</v>
          </cell>
          <cell r="AJ864">
            <v>0</v>
          </cell>
          <cell r="AK864">
            <v>20</v>
          </cell>
          <cell r="AL864">
            <v>34</v>
          </cell>
          <cell r="AM864">
            <v>21.074380165289259</v>
          </cell>
          <cell r="AN864">
            <v>26.694214876033058</v>
          </cell>
          <cell r="AO864">
            <v>18.074380165289259</v>
          </cell>
          <cell r="AP864">
            <v>60</v>
          </cell>
          <cell r="AQ864">
            <v>57</v>
          </cell>
          <cell r="AR864">
            <v>52</v>
          </cell>
          <cell r="AS864">
            <v>60</v>
          </cell>
          <cell r="AT864">
            <v>45884</v>
          </cell>
          <cell r="AU864"/>
          <cell r="AV864"/>
          <cell r="AW864"/>
          <cell r="AX864"/>
          <cell r="AY864"/>
          <cell r="AZ864"/>
          <cell r="BA864"/>
          <cell r="BB864"/>
          <cell r="BC864"/>
          <cell r="BD864"/>
          <cell r="BE864">
            <v>15</v>
          </cell>
          <cell r="BF864">
            <v>0</v>
          </cell>
          <cell r="BG864"/>
          <cell r="BH864"/>
          <cell r="BI864"/>
        </row>
        <row r="865">
          <cell r="E865"/>
          <cell r="F865"/>
          <cell r="G865"/>
          <cell r="H865"/>
          <cell r="I865"/>
          <cell r="J865"/>
          <cell r="K865"/>
          <cell r="L865"/>
          <cell r="M865"/>
          <cell r="N865"/>
          <cell r="O865"/>
          <cell r="P865"/>
          <cell r="Q865"/>
          <cell r="R865"/>
          <cell r="S865"/>
          <cell r="T865"/>
          <cell r="U865"/>
          <cell r="V865"/>
          <cell r="W865"/>
          <cell r="X865"/>
          <cell r="Y865"/>
          <cell r="Z865"/>
          <cell r="AA865"/>
          <cell r="AB865"/>
          <cell r="AC865"/>
          <cell r="AD865"/>
          <cell r="AE865"/>
          <cell r="AF865"/>
          <cell r="AG865"/>
          <cell r="AH865"/>
          <cell r="AI865"/>
          <cell r="AJ865"/>
          <cell r="AK865"/>
          <cell r="AL865"/>
          <cell r="AM865"/>
          <cell r="AN865"/>
          <cell r="AO865"/>
          <cell r="AP865"/>
          <cell r="AQ865"/>
          <cell r="AR865"/>
          <cell r="AS865"/>
          <cell r="AT865"/>
          <cell r="AU865"/>
          <cell r="AV865"/>
          <cell r="AW865"/>
          <cell r="AX865"/>
          <cell r="AY865"/>
          <cell r="AZ865"/>
          <cell r="BA865"/>
          <cell r="BB865"/>
          <cell r="BC865"/>
          <cell r="BD865"/>
          <cell r="BE865"/>
          <cell r="BF865"/>
          <cell r="BG865"/>
          <cell r="BH865"/>
          <cell r="BI865"/>
        </row>
        <row r="866">
          <cell r="E866"/>
          <cell r="F866"/>
          <cell r="G866"/>
          <cell r="H866"/>
          <cell r="I866"/>
          <cell r="J866"/>
          <cell r="K866"/>
          <cell r="L866"/>
          <cell r="M866"/>
          <cell r="N866"/>
          <cell r="O866"/>
          <cell r="P866"/>
          <cell r="Q866"/>
          <cell r="R866"/>
          <cell r="S866"/>
          <cell r="T866"/>
          <cell r="U866"/>
          <cell r="V866"/>
          <cell r="W866"/>
          <cell r="X866"/>
          <cell r="Y866"/>
          <cell r="Z866"/>
          <cell r="AA866"/>
          <cell r="AB866"/>
          <cell r="AC866"/>
          <cell r="AD866"/>
          <cell r="AE866"/>
          <cell r="AF866"/>
          <cell r="AG866"/>
          <cell r="AH866"/>
          <cell r="AI866"/>
          <cell r="AJ866"/>
          <cell r="AK866"/>
          <cell r="AL866"/>
          <cell r="AM866"/>
          <cell r="AN866"/>
          <cell r="AO866"/>
          <cell r="AP866"/>
          <cell r="AQ866"/>
          <cell r="AR866"/>
          <cell r="AS866"/>
          <cell r="AT866"/>
          <cell r="AU866"/>
          <cell r="AV866"/>
          <cell r="AW866"/>
          <cell r="AX866"/>
          <cell r="AY866"/>
          <cell r="AZ866"/>
          <cell r="BA866"/>
          <cell r="BB866"/>
          <cell r="BC866"/>
          <cell r="BD866"/>
          <cell r="BE866"/>
          <cell r="BF866"/>
          <cell r="BG866"/>
          <cell r="BH866"/>
          <cell r="BI866"/>
        </row>
        <row r="867">
          <cell r="E867"/>
          <cell r="F867"/>
          <cell r="G867"/>
          <cell r="H867"/>
          <cell r="I867"/>
          <cell r="J867"/>
          <cell r="K867"/>
          <cell r="L867"/>
          <cell r="M867"/>
          <cell r="N867"/>
          <cell r="O867"/>
          <cell r="P867"/>
          <cell r="Q867"/>
          <cell r="R867"/>
          <cell r="S867"/>
          <cell r="T867"/>
          <cell r="U867"/>
          <cell r="V867"/>
          <cell r="W867"/>
          <cell r="X867"/>
          <cell r="Y867"/>
          <cell r="Z867"/>
          <cell r="AA867"/>
          <cell r="AB867"/>
          <cell r="AC867"/>
          <cell r="AD867"/>
          <cell r="AE867"/>
          <cell r="AF867"/>
          <cell r="AG867"/>
          <cell r="AH867"/>
          <cell r="AI867"/>
          <cell r="AJ867"/>
          <cell r="AK867"/>
          <cell r="AL867"/>
          <cell r="AM867"/>
          <cell r="AN867"/>
          <cell r="AO867"/>
          <cell r="AP867"/>
          <cell r="AQ867"/>
          <cell r="AR867"/>
          <cell r="AS867"/>
          <cell r="AT867"/>
          <cell r="AU867"/>
          <cell r="AV867"/>
          <cell r="AW867"/>
          <cell r="AX867"/>
          <cell r="AY867"/>
          <cell r="AZ867"/>
          <cell r="BA867"/>
          <cell r="BB867"/>
          <cell r="BC867"/>
          <cell r="BD867"/>
          <cell r="BE867"/>
          <cell r="BF867"/>
          <cell r="BG867"/>
          <cell r="BH867"/>
          <cell r="BI867"/>
        </row>
        <row r="868">
          <cell r="E868"/>
          <cell r="F868"/>
          <cell r="G868"/>
          <cell r="H868"/>
          <cell r="I868"/>
          <cell r="J868"/>
          <cell r="K868"/>
          <cell r="L868"/>
          <cell r="M868"/>
          <cell r="N868"/>
          <cell r="O868"/>
          <cell r="P868"/>
          <cell r="Q868"/>
          <cell r="R868"/>
          <cell r="S868"/>
          <cell r="T868"/>
          <cell r="U868"/>
          <cell r="V868"/>
          <cell r="W868"/>
          <cell r="X868"/>
          <cell r="Y868"/>
          <cell r="Z868"/>
          <cell r="AA868"/>
          <cell r="AB868"/>
          <cell r="AC868"/>
          <cell r="AD868"/>
          <cell r="AE868"/>
          <cell r="AF868"/>
          <cell r="AG868"/>
          <cell r="AH868"/>
          <cell r="AI868"/>
          <cell r="AJ868"/>
          <cell r="AK868"/>
          <cell r="AL868"/>
          <cell r="AM868"/>
          <cell r="AN868"/>
          <cell r="AO868"/>
          <cell r="AP868"/>
          <cell r="AQ868"/>
          <cell r="AR868"/>
          <cell r="AS868"/>
          <cell r="AT868"/>
          <cell r="AU868"/>
          <cell r="AV868"/>
          <cell r="AW868"/>
          <cell r="AX868"/>
          <cell r="AY868"/>
          <cell r="AZ868"/>
          <cell r="BA868"/>
          <cell r="BB868"/>
          <cell r="BC868"/>
          <cell r="BD868"/>
          <cell r="BE868"/>
          <cell r="BF868"/>
          <cell r="BG868"/>
          <cell r="BH868"/>
          <cell r="BI868"/>
        </row>
        <row r="869">
          <cell r="E869"/>
          <cell r="F869"/>
          <cell r="G869"/>
          <cell r="H869"/>
          <cell r="I869"/>
          <cell r="J869"/>
          <cell r="K869"/>
          <cell r="L869"/>
          <cell r="M869"/>
          <cell r="N869"/>
          <cell r="O869"/>
          <cell r="P869"/>
          <cell r="Q869"/>
          <cell r="R869"/>
          <cell r="S869"/>
          <cell r="T869"/>
          <cell r="U869"/>
          <cell r="V869"/>
          <cell r="W869"/>
          <cell r="X869"/>
          <cell r="Y869"/>
          <cell r="Z869"/>
          <cell r="AA869"/>
          <cell r="AB869"/>
          <cell r="AC869"/>
          <cell r="AD869"/>
          <cell r="AE869"/>
          <cell r="AF869"/>
          <cell r="AG869"/>
          <cell r="AH869"/>
          <cell r="AI869"/>
          <cell r="AJ869"/>
          <cell r="AK869"/>
          <cell r="AL869"/>
          <cell r="AM869"/>
          <cell r="AN869"/>
          <cell r="AO869"/>
          <cell r="AP869"/>
          <cell r="AQ869"/>
          <cell r="AR869"/>
          <cell r="AS869"/>
          <cell r="AT869"/>
          <cell r="AU869"/>
          <cell r="AV869"/>
          <cell r="AW869"/>
          <cell r="AX869"/>
          <cell r="AY869"/>
          <cell r="AZ869"/>
          <cell r="BA869"/>
          <cell r="BB869"/>
          <cell r="BC869"/>
          <cell r="BD869"/>
          <cell r="BE869"/>
          <cell r="BF869"/>
          <cell r="BG869"/>
          <cell r="BH869"/>
          <cell r="BI869"/>
        </row>
        <row r="870">
          <cell r="E870"/>
          <cell r="F870"/>
          <cell r="G870"/>
          <cell r="H870"/>
          <cell r="I870"/>
          <cell r="J870"/>
          <cell r="K870"/>
          <cell r="L870"/>
          <cell r="M870"/>
          <cell r="N870"/>
          <cell r="O870"/>
          <cell r="P870"/>
          <cell r="Q870"/>
          <cell r="R870"/>
          <cell r="S870"/>
          <cell r="T870"/>
          <cell r="U870"/>
          <cell r="V870"/>
          <cell r="W870"/>
          <cell r="X870"/>
          <cell r="Y870"/>
          <cell r="Z870"/>
          <cell r="AA870"/>
          <cell r="AB870"/>
          <cell r="AC870"/>
          <cell r="AD870"/>
          <cell r="AE870"/>
          <cell r="AF870"/>
          <cell r="AG870"/>
          <cell r="AH870"/>
          <cell r="AI870"/>
          <cell r="AJ870"/>
          <cell r="AK870"/>
          <cell r="AL870"/>
          <cell r="AM870"/>
          <cell r="AN870"/>
          <cell r="AO870"/>
          <cell r="AP870"/>
          <cell r="AQ870"/>
          <cell r="AR870"/>
          <cell r="AS870"/>
          <cell r="AT870"/>
          <cell r="AU870"/>
          <cell r="AV870"/>
          <cell r="AW870"/>
          <cell r="AX870"/>
          <cell r="AY870"/>
          <cell r="AZ870"/>
          <cell r="BA870"/>
          <cell r="BB870"/>
          <cell r="BC870"/>
          <cell r="BD870"/>
          <cell r="BE870"/>
          <cell r="BF870"/>
          <cell r="BG870"/>
          <cell r="BH870"/>
          <cell r="BI870"/>
        </row>
        <row r="871">
          <cell r="E871"/>
          <cell r="F871"/>
          <cell r="G871"/>
          <cell r="H871"/>
          <cell r="I871"/>
          <cell r="J871"/>
          <cell r="K871"/>
          <cell r="L871"/>
          <cell r="M871"/>
          <cell r="N871"/>
          <cell r="O871"/>
          <cell r="P871"/>
          <cell r="Q871"/>
          <cell r="R871"/>
          <cell r="S871"/>
          <cell r="T871"/>
          <cell r="U871"/>
          <cell r="V871"/>
          <cell r="W871"/>
          <cell r="X871"/>
          <cell r="Y871"/>
          <cell r="Z871"/>
          <cell r="AA871"/>
          <cell r="AB871"/>
          <cell r="AC871"/>
          <cell r="AD871"/>
          <cell r="AE871"/>
          <cell r="AF871"/>
          <cell r="AG871"/>
          <cell r="AH871"/>
          <cell r="AI871"/>
          <cell r="AJ871"/>
          <cell r="AK871"/>
          <cell r="AL871"/>
          <cell r="AM871"/>
          <cell r="AN871"/>
          <cell r="AO871"/>
          <cell r="AP871"/>
          <cell r="AQ871"/>
          <cell r="AR871"/>
          <cell r="AS871"/>
          <cell r="AT871"/>
          <cell r="AU871"/>
          <cell r="AV871"/>
          <cell r="AW871"/>
          <cell r="AX871"/>
          <cell r="AY871"/>
          <cell r="AZ871"/>
          <cell r="BA871"/>
          <cell r="BB871"/>
          <cell r="BC871"/>
          <cell r="BD871"/>
          <cell r="BE871"/>
          <cell r="BF871"/>
          <cell r="BG871"/>
          <cell r="BH871"/>
          <cell r="BI871"/>
        </row>
        <row r="872">
          <cell r="E872"/>
          <cell r="F872"/>
          <cell r="G872"/>
          <cell r="H872"/>
          <cell r="I872"/>
          <cell r="J872"/>
          <cell r="K872"/>
          <cell r="L872"/>
          <cell r="M872"/>
          <cell r="N872"/>
          <cell r="O872"/>
          <cell r="P872"/>
          <cell r="Q872"/>
          <cell r="R872"/>
          <cell r="S872"/>
          <cell r="T872"/>
          <cell r="U872"/>
          <cell r="V872"/>
          <cell r="W872"/>
          <cell r="X872"/>
          <cell r="Y872"/>
          <cell r="Z872"/>
          <cell r="AA872"/>
          <cell r="AB872"/>
          <cell r="AC872"/>
          <cell r="AD872"/>
          <cell r="AE872"/>
          <cell r="AF872"/>
          <cell r="AG872"/>
          <cell r="AH872"/>
          <cell r="AI872"/>
          <cell r="AJ872"/>
          <cell r="AK872"/>
          <cell r="AL872"/>
          <cell r="AM872"/>
          <cell r="AN872"/>
          <cell r="AO872"/>
          <cell r="AP872"/>
          <cell r="AQ872"/>
          <cell r="AR872"/>
          <cell r="AS872"/>
          <cell r="AT872"/>
          <cell r="AU872"/>
          <cell r="AV872"/>
          <cell r="AW872"/>
          <cell r="AX872"/>
          <cell r="AY872"/>
          <cell r="AZ872"/>
          <cell r="BA872"/>
          <cell r="BB872"/>
          <cell r="BC872"/>
          <cell r="BD872"/>
          <cell r="BE872"/>
          <cell r="BF872"/>
          <cell r="BG872"/>
          <cell r="BH872"/>
          <cell r="BI872"/>
        </row>
        <row r="873">
          <cell r="E873"/>
          <cell r="F873"/>
          <cell r="G873"/>
          <cell r="H873"/>
          <cell r="I873"/>
          <cell r="J873"/>
          <cell r="K873"/>
          <cell r="L873"/>
          <cell r="M873"/>
          <cell r="N873"/>
          <cell r="O873"/>
          <cell r="P873"/>
          <cell r="Q873"/>
          <cell r="R873"/>
          <cell r="S873"/>
          <cell r="T873"/>
          <cell r="U873"/>
          <cell r="V873"/>
          <cell r="W873"/>
          <cell r="X873"/>
          <cell r="Y873"/>
          <cell r="Z873"/>
          <cell r="AA873"/>
          <cell r="AB873"/>
          <cell r="AC873"/>
          <cell r="AD873"/>
          <cell r="AE873"/>
          <cell r="AF873"/>
          <cell r="AG873"/>
          <cell r="AH873"/>
          <cell r="AI873"/>
          <cell r="AJ873"/>
          <cell r="AK873"/>
          <cell r="AL873"/>
          <cell r="AM873"/>
          <cell r="AN873"/>
          <cell r="AO873"/>
          <cell r="AP873"/>
          <cell r="AQ873"/>
          <cell r="AR873"/>
          <cell r="AS873"/>
          <cell r="AT873"/>
          <cell r="AU873"/>
          <cell r="AV873"/>
          <cell r="AW873"/>
          <cell r="AX873"/>
          <cell r="AY873"/>
          <cell r="AZ873"/>
          <cell r="BA873"/>
          <cell r="BB873"/>
          <cell r="BC873"/>
          <cell r="BD873"/>
          <cell r="BE873"/>
          <cell r="BF873"/>
          <cell r="BG873"/>
          <cell r="BH873"/>
          <cell r="BI873"/>
        </row>
        <row r="874">
          <cell r="E874"/>
          <cell r="F874"/>
          <cell r="G874"/>
          <cell r="H874"/>
          <cell r="I874"/>
          <cell r="J874"/>
          <cell r="K874"/>
          <cell r="L874"/>
          <cell r="M874"/>
          <cell r="N874"/>
          <cell r="O874"/>
          <cell r="P874"/>
          <cell r="Q874"/>
          <cell r="R874"/>
          <cell r="S874"/>
          <cell r="T874"/>
          <cell r="U874"/>
          <cell r="V874"/>
          <cell r="W874"/>
          <cell r="X874"/>
          <cell r="Y874"/>
          <cell r="Z874"/>
          <cell r="AA874"/>
          <cell r="AB874"/>
          <cell r="AC874"/>
          <cell r="AD874"/>
          <cell r="AE874"/>
          <cell r="AF874"/>
          <cell r="AG874"/>
          <cell r="AH874"/>
          <cell r="AI874"/>
          <cell r="AJ874"/>
          <cell r="AK874"/>
          <cell r="AL874"/>
          <cell r="AM874"/>
          <cell r="AN874"/>
          <cell r="AO874"/>
          <cell r="AP874"/>
          <cell r="AQ874"/>
          <cell r="AR874"/>
          <cell r="AS874"/>
          <cell r="AT874"/>
          <cell r="AU874"/>
          <cell r="AV874"/>
          <cell r="AW874"/>
          <cell r="AX874"/>
          <cell r="AY874"/>
          <cell r="AZ874"/>
          <cell r="BA874"/>
          <cell r="BB874"/>
          <cell r="BC874"/>
          <cell r="BD874"/>
          <cell r="BE874"/>
          <cell r="BF874"/>
          <cell r="BG874"/>
          <cell r="BH874"/>
          <cell r="BI874"/>
        </row>
        <row r="875">
          <cell r="E875"/>
          <cell r="F875"/>
          <cell r="G875"/>
          <cell r="H875"/>
          <cell r="I875"/>
          <cell r="J875"/>
          <cell r="K875"/>
          <cell r="L875"/>
          <cell r="M875"/>
          <cell r="N875"/>
          <cell r="O875"/>
          <cell r="P875"/>
          <cell r="Q875"/>
          <cell r="R875"/>
          <cell r="S875"/>
          <cell r="T875"/>
          <cell r="U875"/>
          <cell r="V875"/>
          <cell r="W875"/>
          <cell r="X875"/>
          <cell r="Y875"/>
          <cell r="Z875"/>
          <cell r="AA875"/>
          <cell r="AB875"/>
          <cell r="AC875"/>
          <cell r="AD875"/>
          <cell r="AE875"/>
          <cell r="AF875"/>
          <cell r="AG875"/>
          <cell r="AH875"/>
          <cell r="AI875"/>
          <cell r="AJ875"/>
          <cell r="AK875"/>
          <cell r="AL875"/>
          <cell r="AM875"/>
          <cell r="AN875"/>
          <cell r="AO875"/>
          <cell r="AP875"/>
          <cell r="AQ875"/>
          <cell r="AR875"/>
          <cell r="AS875"/>
          <cell r="AT875"/>
          <cell r="AU875"/>
          <cell r="AV875"/>
          <cell r="AW875"/>
          <cell r="AX875"/>
          <cell r="AY875"/>
          <cell r="AZ875"/>
          <cell r="BA875"/>
          <cell r="BB875"/>
          <cell r="BC875"/>
          <cell r="BD875"/>
          <cell r="BE875"/>
          <cell r="BF875"/>
          <cell r="BG875"/>
          <cell r="BH875"/>
          <cell r="BI875"/>
        </row>
        <row r="876">
          <cell r="E876"/>
          <cell r="F876"/>
          <cell r="G876"/>
          <cell r="H876"/>
          <cell r="I876"/>
          <cell r="J876"/>
          <cell r="K876"/>
          <cell r="L876"/>
          <cell r="M876"/>
          <cell r="N876"/>
          <cell r="O876"/>
          <cell r="P876"/>
          <cell r="Q876"/>
          <cell r="R876"/>
          <cell r="S876"/>
          <cell r="T876"/>
          <cell r="U876"/>
          <cell r="V876"/>
          <cell r="W876"/>
          <cell r="X876"/>
          <cell r="Y876"/>
          <cell r="Z876"/>
          <cell r="AA876"/>
          <cell r="AB876"/>
          <cell r="AC876"/>
          <cell r="AD876"/>
          <cell r="AE876"/>
          <cell r="AF876"/>
          <cell r="AG876"/>
          <cell r="AH876"/>
          <cell r="AI876"/>
          <cell r="AJ876"/>
          <cell r="AK876"/>
          <cell r="AL876"/>
          <cell r="AM876"/>
          <cell r="AN876"/>
          <cell r="AO876"/>
          <cell r="AP876"/>
          <cell r="AQ876"/>
          <cell r="AR876"/>
          <cell r="AS876"/>
          <cell r="AT876"/>
          <cell r="AU876"/>
          <cell r="AV876"/>
          <cell r="AW876"/>
          <cell r="AX876"/>
          <cell r="AY876"/>
          <cell r="AZ876"/>
          <cell r="BA876"/>
          <cell r="BB876"/>
          <cell r="BC876"/>
          <cell r="BD876"/>
          <cell r="BE876"/>
          <cell r="BF876"/>
          <cell r="BG876"/>
          <cell r="BH876"/>
          <cell r="BI876"/>
        </row>
        <row r="877">
          <cell r="E877"/>
          <cell r="F877"/>
          <cell r="G877"/>
          <cell r="H877"/>
          <cell r="I877"/>
          <cell r="J877"/>
          <cell r="K877"/>
          <cell r="L877"/>
          <cell r="M877"/>
          <cell r="N877"/>
          <cell r="O877"/>
          <cell r="P877"/>
          <cell r="Q877"/>
          <cell r="R877"/>
          <cell r="S877"/>
          <cell r="T877"/>
          <cell r="U877"/>
          <cell r="V877"/>
          <cell r="W877"/>
          <cell r="X877"/>
          <cell r="Y877"/>
          <cell r="Z877"/>
          <cell r="AA877"/>
          <cell r="AB877"/>
          <cell r="AC877"/>
          <cell r="AD877"/>
          <cell r="AE877"/>
          <cell r="AF877"/>
          <cell r="AG877"/>
          <cell r="AH877"/>
          <cell r="AI877"/>
          <cell r="AJ877"/>
          <cell r="AK877"/>
          <cell r="AL877"/>
          <cell r="AM877"/>
          <cell r="AN877"/>
          <cell r="AO877"/>
          <cell r="AP877"/>
          <cell r="AQ877"/>
          <cell r="AR877"/>
          <cell r="AS877"/>
          <cell r="AT877"/>
          <cell r="AU877"/>
          <cell r="AV877"/>
          <cell r="AW877"/>
          <cell r="AX877"/>
          <cell r="AY877"/>
          <cell r="AZ877"/>
          <cell r="BA877"/>
          <cell r="BB877"/>
          <cell r="BC877"/>
          <cell r="BD877"/>
          <cell r="BE877"/>
          <cell r="BF877"/>
          <cell r="BG877"/>
          <cell r="BH877"/>
          <cell r="BI877"/>
        </row>
        <row r="878">
          <cell r="E878"/>
          <cell r="F878"/>
          <cell r="G878"/>
          <cell r="H878"/>
          <cell r="I878"/>
          <cell r="J878"/>
          <cell r="K878"/>
          <cell r="L878"/>
          <cell r="M878"/>
          <cell r="N878"/>
          <cell r="O878"/>
          <cell r="P878"/>
          <cell r="Q878"/>
          <cell r="R878"/>
          <cell r="S878"/>
          <cell r="T878"/>
          <cell r="U878"/>
          <cell r="V878"/>
          <cell r="W878"/>
          <cell r="X878"/>
          <cell r="Y878"/>
          <cell r="Z878"/>
          <cell r="AA878"/>
          <cell r="AB878"/>
          <cell r="AC878"/>
          <cell r="AD878"/>
          <cell r="AE878"/>
          <cell r="AF878"/>
          <cell r="AG878"/>
          <cell r="AH878"/>
          <cell r="AI878"/>
          <cell r="AJ878"/>
          <cell r="AK878"/>
          <cell r="AL878"/>
          <cell r="AM878"/>
          <cell r="AN878"/>
          <cell r="AO878"/>
          <cell r="AP878"/>
          <cell r="AQ878"/>
          <cell r="AR878"/>
          <cell r="AS878"/>
          <cell r="AT878"/>
          <cell r="AU878"/>
          <cell r="AV878"/>
          <cell r="AW878"/>
          <cell r="AX878"/>
          <cell r="AY878"/>
          <cell r="AZ878"/>
          <cell r="BA878"/>
          <cell r="BB878"/>
          <cell r="BC878"/>
          <cell r="BD878"/>
          <cell r="BE878"/>
          <cell r="BF878"/>
          <cell r="BG878"/>
          <cell r="BH878"/>
          <cell r="BI878"/>
        </row>
        <row r="879">
          <cell r="E879"/>
          <cell r="F879"/>
          <cell r="G879"/>
          <cell r="H879"/>
          <cell r="I879"/>
          <cell r="J879"/>
          <cell r="K879"/>
          <cell r="L879"/>
          <cell r="M879"/>
          <cell r="N879"/>
          <cell r="O879"/>
          <cell r="P879"/>
          <cell r="Q879"/>
          <cell r="R879"/>
          <cell r="S879"/>
          <cell r="T879"/>
          <cell r="U879"/>
          <cell r="V879"/>
          <cell r="W879"/>
          <cell r="X879"/>
          <cell r="Y879"/>
          <cell r="Z879"/>
          <cell r="AA879"/>
          <cell r="AB879"/>
          <cell r="AC879"/>
          <cell r="AD879"/>
          <cell r="AE879"/>
          <cell r="AF879"/>
          <cell r="AG879"/>
          <cell r="AH879"/>
          <cell r="AI879"/>
          <cell r="AJ879"/>
          <cell r="AK879"/>
          <cell r="AL879"/>
          <cell r="AM879"/>
          <cell r="AN879"/>
          <cell r="AO879"/>
          <cell r="AP879"/>
          <cell r="AQ879"/>
          <cell r="AR879"/>
          <cell r="AS879"/>
          <cell r="AT879"/>
          <cell r="AU879"/>
          <cell r="AV879"/>
          <cell r="AW879"/>
          <cell r="AX879"/>
          <cell r="AY879"/>
          <cell r="AZ879"/>
          <cell r="BA879"/>
          <cell r="BB879"/>
          <cell r="BC879"/>
          <cell r="BD879"/>
          <cell r="BE879"/>
          <cell r="BF879"/>
          <cell r="BG879"/>
          <cell r="BH879"/>
          <cell r="BI879"/>
        </row>
        <row r="880">
          <cell r="E880"/>
          <cell r="F880"/>
          <cell r="G880"/>
          <cell r="H880"/>
          <cell r="I880"/>
          <cell r="J880"/>
          <cell r="K880"/>
          <cell r="L880"/>
          <cell r="M880"/>
          <cell r="N880"/>
          <cell r="O880"/>
          <cell r="P880"/>
          <cell r="Q880"/>
          <cell r="R880"/>
          <cell r="S880"/>
          <cell r="T880"/>
          <cell r="U880"/>
          <cell r="V880"/>
          <cell r="W880"/>
          <cell r="X880"/>
          <cell r="Y880"/>
          <cell r="Z880"/>
          <cell r="AA880"/>
          <cell r="AB880"/>
          <cell r="AC880"/>
          <cell r="AD880"/>
          <cell r="AE880"/>
          <cell r="AF880"/>
          <cell r="AG880"/>
          <cell r="AH880"/>
          <cell r="AI880"/>
          <cell r="AJ880"/>
          <cell r="AK880"/>
          <cell r="AL880"/>
          <cell r="AM880"/>
          <cell r="AN880"/>
          <cell r="AO880"/>
          <cell r="AP880"/>
          <cell r="AQ880"/>
          <cell r="AR880"/>
          <cell r="AS880"/>
          <cell r="AT880"/>
          <cell r="AU880"/>
          <cell r="AV880"/>
          <cell r="AW880"/>
          <cell r="AX880"/>
          <cell r="AY880"/>
          <cell r="AZ880"/>
          <cell r="BA880"/>
          <cell r="BB880"/>
          <cell r="BC880"/>
          <cell r="BD880"/>
          <cell r="BE880"/>
          <cell r="BF880"/>
          <cell r="BG880"/>
          <cell r="BH880"/>
          <cell r="BI880"/>
        </row>
        <row r="881">
          <cell r="E881"/>
          <cell r="F881"/>
          <cell r="G881"/>
          <cell r="H881"/>
          <cell r="I881"/>
          <cell r="J881"/>
          <cell r="K881"/>
          <cell r="L881"/>
          <cell r="M881"/>
          <cell r="N881"/>
          <cell r="O881"/>
          <cell r="P881"/>
          <cell r="Q881"/>
          <cell r="R881"/>
          <cell r="S881"/>
          <cell r="T881"/>
          <cell r="U881"/>
          <cell r="V881"/>
          <cell r="W881"/>
          <cell r="X881"/>
          <cell r="Y881"/>
          <cell r="Z881"/>
          <cell r="AA881"/>
          <cell r="AB881"/>
          <cell r="AC881"/>
          <cell r="AD881"/>
          <cell r="AE881"/>
          <cell r="AF881"/>
          <cell r="AG881"/>
          <cell r="AH881"/>
          <cell r="AI881"/>
          <cell r="AJ881"/>
          <cell r="AK881"/>
          <cell r="AL881"/>
          <cell r="AM881"/>
          <cell r="AN881"/>
          <cell r="AO881"/>
          <cell r="AP881"/>
          <cell r="AQ881"/>
          <cell r="AR881"/>
          <cell r="AS881"/>
          <cell r="AT881"/>
          <cell r="AU881"/>
          <cell r="AV881"/>
          <cell r="AW881"/>
          <cell r="AX881"/>
          <cell r="AY881"/>
          <cell r="AZ881"/>
          <cell r="BA881"/>
          <cell r="BB881"/>
          <cell r="BC881"/>
          <cell r="BD881"/>
          <cell r="BE881"/>
          <cell r="BF881"/>
          <cell r="BG881"/>
          <cell r="BH881"/>
          <cell r="BI881"/>
        </row>
        <row r="882">
          <cell r="E882"/>
          <cell r="F882"/>
          <cell r="G882"/>
          <cell r="H882"/>
          <cell r="I882"/>
          <cell r="J882"/>
          <cell r="K882"/>
          <cell r="L882"/>
          <cell r="M882"/>
          <cell r="N882"/>
          <cell r="O882"/>
          <cell r="P882"/>
          <cell r="Q882"/>
          <cell r="R882"/>
          <cell r="S882"/>
          <cell r="T882"/>
          <cell r="U882"/>
          <cell r="V882"/>
          <cell r="W882"/>
          <cell r="X882"/>
          <cell r="Y882"/>
          <cell r="Z882"/>
          <cell r="AA882"/>
          <cell r="AB882"/>
          <cell r="AC882"/>
          <cell r="AD882"/>
          <cell r="AE882"/>
          <cell r="AF882"/>
          <cell r="AG882"/>
          <cell r="AH882"/>
          <cell r="AI882"/>
          <cell r="AJ882"/>
          <cell r="AK882"/>
          <cell r="AL882"/>
          <cell r="AM882"/>
          <cell r="AN882"/>
          <cell r="AO882"/>
          <cell r="AP882"/>
          <cell r="AQ882"/>
          <cell r="AR882"/>
          <cell r="AS882"/>
          <cell r="AT882"/>
          <cell r="AU882"/>
          <cell r="AV882"/>
          <cell r="AW882"/>
          <cell r="AX882"/>
          <cell r="AY882"/>
          <cell r="AZ882"/>
          <cell r="BA882"/>
          <cell r="BB882"/>
          <cell r="BC882"/>
          <cell r="BD882"/>
          <cell r="BE882"/>
          <cell r="BF882"/>
          <cell r="BG882"/>
          <cell r="BH882"/>
          <cell r="BI882"/>
        </row>
        <row r="883">
          <cell r="E883"/>
          <cell r="F883"/>
          <cell r="G883"/>
          <cell r="H883"/>
          <cell r="I883"/>
          <cell r="J883"/>
          <cell r="K883"/>
          <cell r="L883"/>
          <cell r="M883"/>
          <cell r="N883"/>
          <cell r="O883"/>
          <cell r="P883"/>
          <cell r="Q883"/>
          <cell r="R883"/>
          <cell r="S883"/>
          <cell r="T883"/>
          <cell r="U883"/>
          <cell r="V883"/>
          <cell r="W883"/>
          <cell r="X883"/>
          <cell r="Y883"/>
          <cell r="Z883"/>
          <cell r="AA883"/>
          <cell r="AB883"/>
          <cell r="AC883"/>
          <cell r="AD883"/>
          <cell r="AE883"/>
          <cell r="AF883"/>
          <cell r="AG883"/>
          <cell r="AH883"/>
          <cell r="AI883"/>
          <cell r="AJ883"/>
          <cell r="AK883"/>
          <cell r="AL883"/>
          <cell r="AM883"/>
          <cell r="AN883"/>
          <cell r="AO883"/>
          <cell r="AP883"/>
          <cell r="AQ883"/>
          <cell r="AR883"/>
          <cell r="AS883"/>
          <cell r="AT883"/>
          <cell r="AU883"/>
          <cell r="AV883"/>
          <cell r="AW883"/>
          <cell r="AX883"/>
          <cell r="AY883"/>
          <cell r="AZ883"/>
          <cell r="BA883"/>
          <cell r="BB883"/>
          <cell r="BC883"/>
          <cell r="BD883"/>
          <cell r="BE883"/>
          <cell r="BF883"/>
          <cell r="BG883"/>
          <cell r="BH883"/>
          <cell r="BI883"/>
        </row>
        <row r="884">
          <cell r="E884"/>
          <cell r="F884"/>
          <cell r="G884"/>
          <cell r="H884"/>
          <cell r="I884"/>
          <cell r="J884"/>
          <cell r="K884"/>
          <cell r="L884"/>
          <cell r="M884"/>
          <cell r="N884"/>
          <cell r="O884"/>
          <cell r="P884"/>
          <cell r="Q884"/>
          <cell r="R884"/>
          <cell r="S884"/>
          <cell r="T884"/>
          <cell r="U884"/>
          <cell r="V884"/>
          <cell r="W884"/>
          <cell r="X884"/>
          <cell r="Y884"/>
          <cell r="Z884"/>
          <cell r="AA884"/>
          <cell r="AB884"/>
          <cell r="AC884"/>
          <cell r="AD884"/>
          <cell r="AE884"/>
          <cell r="AF884"/>
          <cell r="AG884"/>
          <cell r="AH884"/>
          <cell r="AI884"/>
          <cell r="AJ884"/>
          <cell r="AK884"/>
          <cell r="AL884"/>
          <cell r="AM884"/>
          <cell r="AN884"/>
          <cell r="AO884"/>
          <cell r="AP884"/>
          <cell r="AQ884"/>
          <cell r="AR884"/>
          <cell r="AS884"/>
          <cell r="AT884"/>
          <cell r="AU884"/>
          <cell r="AV884"/>
          <cell r="AW884"/>
          <cell r="AX884"/>
          <cell r="AY884"/>
          <cell r="AZ884"/>
          <cell r="BA884"/>
          <cell r="BB884"/>
          <cell r="BC884"/>
          <cell r="BD884"/>
          <cell r="BE884"/>
          <cell r="BF884"/>
          <cell r="BG884"/>
          <cell r="BH884"/>
          <cell r="BI884"/>
        </row>
        <row r="885">
          <cell r="E885"/>
          <cell r="F885"/>
          <cell r="G885"/>
          <cell r="H885"/>
          <cell r="I885"/>
          <cell r="J885"/>
          <cell r="K885"/>
          <cell r="L885"/>
          <cell r="M885"/>
          <cell r="N885"/>
          <cell r="O885"/>
          <cell r="P885"/>
          <cell r="Q885"/>
          <cell r="R885"/>
          <cell r="S885"/>
          <cell r="T885"/>
          <cell r="U885"/>
          <cell r="V885"/>
          <cell r="W885"/>
          <cell r="X885"/>
          <cell r="Y885"/>
          <cell r="Z885"/>
          <cell r="AA885"/>
          <cell r="AB885"/>
          <cell r="AC885"/>
          <cell r="AD885"/>
          <cell r="AE885"/>
          <cell r="AF885"/>
          <cell r="AG885"/>
          <cell r="AH885"/>
          <cell r="AI885"/>
          <cell r="AJ885"/>
          <cell r="AK885"/>
          <cell r="AL885"/>
          <cell r="AM885"/>
          <cell r="AN885"/>
          <cell r="AO885"/>
          <cell r="AP885"/>
          <cell r="AQ885"/>
          <cell r="AR885"/>
          <cell r="AS885"/>
          <cell r="AT885"/>
          <cell r="AU885"/>
          <cell r="AV885"/>
          <cell r="AW885"/>
          <cell r="AX885"/>
          <cell r="AY885"/>
          <cell r="AZ885"/>
          <cell r="BA885"/>
          <cell r="BB885"/>
          <cell r="BC885"/>
          <cell r="BD885"/>
          <cell r="BE885"/>
          <cell r="BF885"/>
          <cell r="BG885"/>
          <cell r="BH885"/>
          <cell r="BI885"/>
        </row>
        <row r="886">
          <cell r="E886"/>
          <cell r="F886"/>
          <cell r="G886"/>
          <cell r="H886"/>
          <cell r="I886"/>
          <cell r="J886"/>
          <cell r="K886"/>
          <cell r="L886"/>
          <cell r="M886"/>
          <cell r="N886"/>
          <cell r="O886"/>
          <cell r="P886"/>
          <cell r="Q886"/>
          <cell r="R886"/>
          <cell r="S886"/>
          <cell r="T886"/>
          <cell r="U886"/>
          <cell r="V886"/>
          <cell r="W886"/>
          <cell r="X886"/>
          <cell r="Y886"/>
          <cell r="Z886"/>
          <cell r="AA886"/>
          <cell r="AB886"/>
          <cell r="AC886"/>
          <cell r="AD886"/>
          <cell r="AE886"/>
          <cell r="AF886"/>
          <cell r="AG886"/>
          <cell r="AH886"/>
          <cell r="AI886"/>
          <cell r="AJ886"/>
          <cell r="AK886"/>
          <cell r="AL886"/>
          <cell r="AM886"/>
          <cell r="AN886"/>
          <cell r="AO886"/>
          <cell r="AP886"/>
          <cell r="AQ886"/>
          <cell r="AR886"/>
          <cell r="AS886"/>
          <cell r="AT886"/>
          <cell r="AU886"/>
          <cell r="AV886"/>
          <cell r="AW886"/>
          <cell r="AX886"/>
          <cell r="AY886"/>
          <cell r="AZ886"/>
          <cell r="BA886"/>
          <cell r="BB886"/>
          <cell r="BC886"/>
          <cell r="BD886"/>
          <cell r="BE886"/>
          <cell r="BF886"/>
          <cell r="BG886"/>
          <cell r="BH886"/>
          <cell r="BI886"/>
        </row>
        <row r="887">
          <cell r="E887"/>
          <cell r="F887"/>
          <cell r="G887"/>
          <cell r="H887"/>
          <cell r="I887"/>
          <cell r="J887"/>
          <cell r="K887"/>
          <cell r="L887"/>
          <cell r="M887"/>
          <cell r="N887"/>
          <cell r="O887"/>
          <cell r="P887"/>
          <cell r="Q887"/>
          <cell r="R887"/>
          <cell r="S887"/>
          <cell r="T887"/>
          <cell r="U887"/>
          <cell r="V887"/>
          <cell r="W887"/>
          <cell r="X887"/>
          <cell r="Y887"/>
          <cell r="Z887"/>
          <cell r="AA887"/>
          <cell r="AB887"/>
          <cell r="AC887"/>
          <cell r="AD887"/>
          <cell r="AE887"/>
          <cell r="AF887"/>
          <cell r="AG887"/>
          <cell r="AH887"/>
          <cell r="AI887"/>
          <cell r="AJ887"/>
          <cell r="AK887"/>
          <cell r="AL887"/>
          <cell r="AM887"/>
          <cell r="AN887"/>
          <cell r="AO887"/>
          <cell r="AP887"/>
          <cell r="AQ887"/>
          <cell r="AR887"/>
          <cell r="AS887"/>
          <cell r="AT887"/>
          <cell r="AU887"/>
          <cell r="AV887"/>
          <cell r="AW887"/>
          <cell r="AX887"/>
          <cell r="AY887"/>
          <cell r="AZ887"/>
          <cell r="BA887"/>
          <cell r="BB887"/>
          <cell r="BC887"/>
          <cell r="BD887"/>
          <cell r="BE887"/>
          <cell r="BF887"/>
          <cell r="BG887"/>
          <cell r="BH887"/>
          <cell r="BI887"/>
        </row>
        <row r="888">
          <cell r="E888"/>
          <cell r="F888"/>
          <cell r="G888"/>
          <cell r="H888"/>
          <cell r="I888"/>
          <cell r="J888"/>
          <cell r="K888"/>
          <cell r="L888"/>
          <cell r="M888"/>
          <cell r="N888"/>
          <cell r="O888"/>
          <cell r="P888"/>
          <cell r="Q888"/>
          <cell r="R888"/>
          <cell r="S888"/>
          <cell r="T888"/>
          <cell r="U888"/>
          <cell r="V888"/>
          <cell r="W888"/>
          <cell r="X888"/>
          <cell r="Y888"/>
          <cell r="Z888"/>
          <cell r="AA888"/>
          <cell r="AB888"/>
          <cell r="AC888"/>
          <cell r="AD888"/>
          <cell r="AE888"/>
          <cell r="AF888"/>
          <cell r="AG888"/>
          <cell r="AH888"/>
          <cell r="AI888"/>
          <cell r="AJ888"/>
          <cell r="AK888"/>
          <cell r="AL888"/>
          <cell r="AM888"/>
          <cell r="AN888"/>
          <cell r="AO888"/>
          <cell r="AP888"/>
          <cell r="AQ888"/>
          <cell r="AR888"/>
          <cell r="AS888"/>
          <cell r="AT888"/>
          <cell r="AU888"/>
          <cell r="AV888"/>
          <cell r="AW888"/>
          <cell r="AX888"/>
          <cell r="AY888"/>
          <cell r="AZ888"/>
          <cell r="BA888"/>
          <cell r="BB888"/>
          <cell r="BC888"/>
          <cell r="BD888"/>
          <cell r="BE888"/>
          <cell r="BF888"/>
          <cell r="BG888"/>
          <cell r="BH888"/>
          <cell r="BI888"/>
        </row>
        <row r="889">
          <cell r="E889"/>
          <cell r="F889"/>
          <cell r="G889"/>
          <cell r="H889"/>
          <cell r="I889"/>
          <cell r="J889"/>
          <cell r="K889"/>
          <cell r="L889"/>
          <cell r="M889"/>
          <cell r="N889"/>
          <cell r="O889"/>
          <cell r="P889"/>
          <cell r="Q889"/>
          <cell r="R889"/>
          <cell r="S889"/>
          <cell r="T889"/>
          <cell r="U889"/>
          <cell r="V889"/>
          <cell r="W889"/>
          <cell r="X889"/>
          <cell r="Y889"/>
          <cell r="Z889"/>
          <cell r="AA889"/>
          <cell r="AB889"/>
          <cell r="AC889"/>
          <cell r="AD889"/>
          <cell r="AE889"/>
          <cell r="AF889"/>
          <cell r="AG889"/>
          <cell r="AH889"/>
          <cell r="AI889"/>
          <cell r="AJ889"/>
          <cell r="AK889"/>
          <cell r="AL889"/>
          <cell r="AM889"/>
          <cell r="AN889"/>
          <cell r="AO889"/>
          <cell r="AP889"/>
          <cell r="AQ889"/>
          <cell r="AR889"/>
          <cell r="AS889"/>
          <cell r="AT889"/>
          <cell r="AU889"/>
          <cell r="AV889"/>
          <cell r="AW889"/>
          <cell r="AX889"/>
          <cell r="AY889"/>
          <cell r="AZ889"/>
          <cell r="BA889"/>
          <cell r="BB889"/>
          <cell r="BC889"/>
          <cell r="BD889"/>
          <cell r="BE889"/>
          <cell r="BF889"/>
          <cell r="BG889"/>
          <cell r="BH889"/>
          <cell r="BI889"/>
        </row>
        <row r="890">
          <cell r="E890"/>
          <cell r="F890"/>
          <cell r="G890"/>
          <cell r="H890"/>
          <cell r="I890"/>
          <cell r="J890"/>
          <cell r="K890"/>
          <cell r="L890"/>
          <cell r="M890"/>
          <cell r="N890"/>
          <cell r="O890"/>
          <cell r="P890"/>
          <cell r="Q890"/>
          <cell r="R890"/>
          <cell r="S890"/>
          <cell r="T890"/>
          <cell r="U890"/>
          <cell r="V890"/>
          <cell r="W890"/>
          <cell r="X890"/>
          <cell r="Y890"/>
          <cell r="Z890"/>
          <cell r="AA890"/>
          <cell r="AB890"/>
          <cell r="AC890"/>
          <cell r="AD890"/>
          <cell r="AE890"/>
          <cell r="AF890"/>
          <cell r="AG890"/>
          <cell r="AH890"/>
          <cell r="AI890"/>
          <cell r="AJ890"/>
          <cell r="AK890"/>
          <cell r="AL890"/>
          <cell r="AM890"/>
          <cell r="AN890"/>
          <cell r="AO890"/>
          <cell r="AP890"/>
          <cell r="AQ890"/>
          <cell r="AR890"/>
          <cell r="AS890"/>
          <cell r="AT890"/>
          <cell r="AU890"/>
          <cell r="AV890"/>
          <cell r="AW890"/>
          <cell r="AX890"/>
          <cell r="AY890"/>
          <cell r="AZ890"/>
          <cell r="BA890"/>
          <cell r="BB890"/>
          <cell r="BC890"/>
          <cell r="BD890"/>
          <cell r="BE890"/>
          <cell r="BF890"/>
          <cell r="BG890"/>
          <cell r="BH890"/>
          <cell r="BI890"/>
        </row>
        <row r="891">
          <cell r="E891"/>
          <cell r="F891"/>
          <cell r="G891"/>
          <cell r="H891"/>
          <cell r="I891"/>
          <cell r="J891"/>
          <cell r="K891"/>
          <cell r="L891"/>
          <cell r="M891"/>
          <cell r="N891"/>
          <cell r="O891"/>
          <cell r="P891"/>
          <cell r="Q891"/>
          <cell r="R891"/>
          <cell r="S891"/>
          <cell r="T891"/>
          <cell r="U891"/>
          <cell r="V891"/>
          <cell r="W891"/>
          <cell r="X891"/>
          <cell r="Y891"/>
          <cell r="Z891"/>
          <cell r="AA891"/>
          <cell r="AB891"/>
          <cell r="AC891"/>
          <cell r="AD891"/>
          <cell r="AE891"/>
          <cell r="AF891"/>
          <cell r="AG891"/>
          <cell r="AH891"/>
          <cell r="AI891"/>
          <cell r="AJ891"/>
          <cell r="AK891"/>
          <cell r="AL891"/>
          <cell r="AM891"/>
          <cell r="AN891"/>
          <cell r="AO891"/>
          <cell r="AP891"/>
          <cell r="AQ891"/>
          <cell r="AR891"/>
          <cell r="AS891"/>
          <cell r="AT891"/>
          <cell r="AU891"/>
          <cell r="AV891"/>
          <cell r="AW891"/>
          <cell r="AX891"/>
          <cell r="AY891"/>
          <cell r="AZ891"/>
          <cell r="BA891"/>
          <cell r="BB891"/>
          <cell r="BC891"/>
          <cell r="BD891"/>
          <cell r="BE891"/>
          <cell r="BF891"/>
          <cell r="BG891"/>
          <cell r="BH891"/>
          <cell r="BI891"/>
        </row>
        <row r="892">
          <cell r="E892"/>
          <cell r="F892"/>
          <cell r="G892"/>
          <cell r="H892"/>
          <cell r="I892"/>
          <cell r="J892"/>
          <cell r="K892"/>
          <cell r="L892"/>
          <cell r="M892"/>
          <cell r="N892"/>
          <cell r="O892"/>
          <cell r="P892"/>
          <cell r="Q892"/>
          <cell r="R892"/>
          <cell r="S892"/>
          <cell r="T892"/>
          <cell r="U892"/>
          <cell r="V892"/>
          <cell r="W892"/>
          <cell r="X892"/>
          <cell r="Y892"/>
          <cell r="Z892"/>
          <cell r="AA892"/>
          <cell r="AB892"/>
          <cell r="AC892"/>
          <cell r="AD892"/>
          <cell r="AE892"/>
          <cell r="AF892"/>
          <cell r="AG892"/>
          <cell r="AH892"/>
          <cell r="AI892"/>
          <cell r="AJ892"/>
          <cell r="AK892"/>
          <cell r="AL892"/>
          <cell r="AM892"/>
          <cell r="AN892"/>
          <cell r="AO892"/>
          <cell r="AP892"/>
          <cell r="AQ892"/>
          <cell r="AR892"/>
          <cell r="AS892"/>
          <cell r="AT892"/>
          <cell r="AU892"/>
          <cell r="AV892"/>
          <cell r="AW892"/>
          <cell r="AX892"/>
          <cell r="AY892"/>
          <cell r="AZ892"/>
          <cell r="BA892"/>
          <cell r="BB892"/>
          <cell r="BC892"/>
          <cell r="BD892"/>
          <cell r="BE892"/>
          <cell r="BF892"/>
          <cell r="BG892"/>
          <cell r="BH892"/>
          <cell r="BI892"/>
        </row>
        <row r="893">
          <cell r="E893"/>
          <cell r="F893"/>
          <cell r="G893"/>
          <cell r="H893"/>
          <cell r="I893"/>
          <cell r="J893"/>
          <cell r="K893"/>
          <cell r="L893"/>
          <cell r="M893"/>
          <cell r="N893"/>
          <cell r="O893"/>
          <cell r="P893"/>
          <cell r="Q893"/>
          <cell r="R893"/>
          <cell r="S893"/>
          <cell r="T893"/>
          <cell r="U893"/>
          <cell r="V893"/>
          <cell r="W893"/>
          <cell r="X893"/>
          <cell r="Y893"/>
          <cell r="Z893"/>
          <cell r="AA893"/>
          <cell r="AB893"/>
          <cell r="AC893"/>
          <cell r="AD893"/>
          <cell r="AE893"/>
          <cell r="AF893"/>
          <cell r="AG893"/>
          <cell r="AH893"/>
          <cell r="AI893"/>
          <cell r="AJ893"/>
          <cell r="AK893"/>
          <cell r="AL893"/>
          <cell r="AM893"/>
          <cell r="AN893"/>
          <cell r="AO893"/>
          <cell r="AP893"/>
          <cell r="AQ893"/>
          <cell r="AR893"/>
          <cell r="AS893"/>
          <cell r="AT893"/>
          <cell r="AU893"/>
          <cell r="AV893"/>
          <cell r="AW893"/>
          <cell r="AX893"/>
          <cell r="AY893"/>
          <cell r="AZ893"/>
          <cell r="BA893"/>
          <cell r="BB893"/>
          <cell r="BC893"/>
          <cell r="BD893"/>
          <cell r="BE893"/>
          <cell r="BF893"/>
          <cell r="BG893"/>
          <cell r="BH893"/>
          <cell r="BI893"/>
        </row>
        <row r="894">
          <cell r="E894"/>
          <cell r="F894"/>
          <cell r="G894"/>
          <cell r="H894"/>
          <cell r="I894"/>
          <cell r="J894"/>
          <cell r="K894"/>
          <cell r="L894"/>
          <cell r="M894"/>
          <cell r="N894"/>
          <cell r="O894"/>
          <cell r="P894"/>
          <cell r="Q894"/>
          <cell r="R894"/>
          <cell r="S894"/>
          <cell r="T894"/>
          <cell r="U894"/>
          <cell r="V894"/>
          <cell r="W894"/>
          <cell r="X894"/>
          <cell r="Y894"/>
          <cell r="Z894"/>
          <cell r="AA894"/>
          <cell r="AB894"/>
          <cell r="AC894"/>
          <cell r="AD894"/>
          <cell r="AE894"/>
          <cell r="AF894"/>
          <cell r="AG894"/>
          <cell r="AH894"/>
          <cell r="AI894"/>
          <cell r="AJ894"/>
          <cell r="AK894"/>
          <cell r="AL894"/>
          <cell r="AM894"/>
          <cell r="AN894"/>
          <cell r="AO894"/>
          <cell r="AP894"/>
          <cell r="AQ894"/>
          <cell r="AR894"/>
          <cell r="AS894"/>
          <cell r="AT894"/>
          <cell r="AU894"/>
          <cell r="AV894"/>
          <cell r="AW894"/>
          <cell r="AX894"/>
          <cell r="AY894"/>
          <cell r="AZ894"/>
          <cell r="BA894"/>
          <cell r="BB894"/>
          <cell r="BC894"/>
          <cell r="BD894"/>
          <cell r="BE894"/>
          <cell r="BF894"/>
          <cell r="BG894"/>
          <cell r="BH894"/>
          <cell r="BI894"/>
        </row>
        <row r="895">
          <cell r="E895"/>
          <cell r="F895"/>
          <cell r="G895"/>
          <cell r="H895"/>
          <cell r="I895"/>
          <cell r="J895"/>
          <cell r="K895"/>
          <cell r="L895"/>
          <cell r="M895"/>
          <cell r="N895"/>
          <cell r="O895"/>
          <cell r="P895"/>
          <cell r="Q895"/>
          <cell r="R895"/>
          <cell r="S895"/>
          <cell r="T895"/>
          <cell r="U895"/>
          <cell r="V895"/>
          <cell r="W895"/>
          <cell r="X895"/>
          <cell r="Y895"/>
          <cell r="Z895"/>
          <cell r="AA895"/>
          <cell r="AB895"/>
          <cell r="AC895"/>
          <cell r="AD895"/>
          <cell r="AE895"/>
          <cell r="AF895"/>
          <cell r="AG895"/>
          <cell r="AH895"/>
          <cell r="AI895"/>
          <cell r="AJ895"/>
          <cell r="AK895"/>
          <cell r="AL895"/>
          <cell r="AM895"/>
          <cell r="AN895"/>
          <cell r="AO895"/>
          <cell r="AP895"/>
          <cell r="AQ895"/>
          <cell r="AR895"/>
          <cell r="AS895"/>
          <cell r="AT895"/>
          <cell r="AU895"/>
          <cell r="AV895"/>
          <cell r="AW895"/>
          <cell r="AX895"/>
          <cell r="AY895"/>
          <cell r="AZ895"/>
          <cell r="BA895"/>
          <cell r="BB895"/>
          <cell r="BC895"/>
          <cell r="BD895"/>
          <cell r="BE895"/>
          <cell r="BF895"/>
          <cell r="BG895"/>
          <cell r="BH895"/>
          <cell r="BI895"/>
        </row>
        <row r="896">
          <cell r="E896"/>
          <cell r="F896"/>
          <cell r="G896"/>
          <cell r="H896"/>
          <cell r="I896"/>
          <cell r="J896"/>
          <cell r="K896"/>
          <cell r="L896"/>
          <cell r="M896"/>
          <cell r="N896"/>
          <cell r="O896"/>
          <cell r="P896"/>
          <cell r="Q896"/>
          <cell r="R896"/>
          <cell r="S896"/>
          <cell r="T896"/>
          <cell r="U896"/>
          <cell r="V896"/>
          <cell r="W896"/>
          <cell r="X896"/>
          <cell r="Y896"/>
          <cell r="Z896"/>
          <cell r="AA896"/>
          <cell r="AB896"/>
          <cell r="AC896"/>
          <cell r="AD896"/>
          <cell r="AE896"/>
          <cell r="AF896"/>
          <cell r="AG896"/>
          <cell r="AH896"/>
          <cell r="AI896"/>
          <cell r="AJ896"/>
          <cell r="AK896"/>
          <cell r="AL896"/>
          <cell r="AM896"/>
          <cell r="AN896"/>
          <cell r="AO896"/>
          <cell r="AP896"/>
          <cell r="AQ896"/>
          <cell r="AR896"/>
          <cell r="AS896"/>
          <cell r="AT896"/>
          <cell r="AU896"/>
          <cell r="AV896"/>
          <cell r="AW896"/>
          <cell r="AX896"/>
          <cell r="AY896"/>
          <cell r="AZ896"/>
          <cell r="BA896"/>
          <cell r="BB896"/>
          <cell r="BC896"/>
          <cell r="BD896"/>
          <cell r="BE896"/>
          <cell r="BF896"/>
          <cell r="BG896"/>
          <cell r="BH896"/>
          <cell r="BI896"/>
        </row>
        <row r="897">
          <cell r="E897"/>
          <cell r="F897"/>
          <cell r="G897"/>
          <cell r="H897"/>
          <cell r="I897"/>
          <cell r="J897"/>
          <cell r="K897"/>
          <cell r="L897"/>
          <cell r="M897"/>
          <cell r="N897"/>
          <cell r="O897"/>
          <cell r="P897"/>
          <cell r="Q897"/>
          <cell r="R897"/>
          <cell r="S897"/>
          <cell r="T897"/>
          <cell r="U897"/>
          <cell r="V897"/>
          <cell r="W897"/>
          <cell r="X897"/>
          <cell r="Y897"/>
          <cell r="Z897"/>
          <cell r="AA897"/>
          <cell r="AB897"/>
          <cell r="AC897"/>
          <cell r="AD897"/>
          <cell r="AE897"/>
          <cell r="AF897"/>
          <cell r="AG897"/>
          <cell r="AH897"/>
          <cell r="AI897"/>
          <cell r="AJ897"/>
          <cell r="AK897"/>
          <cell r="AL897"/>
          <cell r="AM897"/>
          <cell r="AN897"/>
          <cell r="AO897"/>
          <cell r="AP897"/>
          <cell r="AQ897"/>
          <cell r="AR897"/>
          <cell r="AS897"/>
          <cell r="AT897"/>
          <cell r="AU897"/>
          <cell r="AV897"/>
          <cell r="AW897"/>
          <cell r="AX897"/>
          <cell r="AY897"/>
          <cell r="AZ897"/>
          <cell r="BA897"/>
          <cell r="BB897"/>
          <cell r="BC897"/>
          <cell r="BD897"/>
          <cell r="BE897"/>
          <cell r="BF897"/>
          <cell r="BG897"/>
          <cell r="BH897"/>
          <cell r="BI897"/>
        </row>
        <row r="898">
          <cell r="E898"/>
          <cell r="F898"/>
          <cell r="G898"/>
          <cell r="H898"/>
          <cell r="I898"/>
          <cell r="J898"/>
          <cell r="K898"/>
          <cell r="L898"/>
          <cell r="M898"/>
          <cell r="N898"/>
          <cell r="O898"/>
          <cell r="P898"/>
          <cell r="Q898"/>
          <cell r="R898"/>
          <cell r="S898"/>
          <cell r="T898"/>
          <cell r="U898"/>
          <cell r="V898"/>
          <cell r="W898"/>
          <cell r="X898"/>
          <cell r="Y898"/>
          <cell r="Z898"/>
          <cell r="AA898"/>
          <cell r="AB898"/>
          <cell r="AC898"/>
          <cell r="AD898"/>
          <cell r="AE898"/>
          <cell r="AF898"/>
          <cell r="AG898"/>
          <cell r="AH898"/>
          <cell r="AI898"/>
          <cell r="AJ898"/>
          <cell r="AK898"/>
          <cell r="AL898"/>
          <cell r="AM898"/>
          <cell r="AN898"/>
          <cell r="AO898"/>
          <cell r="AP898"/>
          <cell r="AQ898"/>
          <cell r="AR898"/>
          <cell r="AS898"/>
          <cell r="AT898"/>
          <cell r="AU898"/>
          <cell r="AV898"/>
          <cell r="AW898"/>
          <cell r="AX898"/>
          <cell r="AY898"/>
          <cell r="AZ898"/>
          <cell r="BA898"/>
          <cell r="BB898"/>
          <cell r="BC898"/>
          <cell r="BD898"/>
          <cell r="BE898"/>
          <cell r="BF898"/>
          <cell r="BG898"/>
          <cell r="BH898"/>
          <cell r="BI898"/>
        </row>
        <row r="899">
          <cell r="E899"/>
          <cell r="F899"/>
          <cell r="G899"/>
          <cell r="H899"/>
          <cell r="I899"/>
          <cell r="J899"/>
          <cell r="K899"/>
          <cell r="L899"/>
          <cell r="M899"/>
          <cell r="N899"/>
          <cell r="O899"/>
          <cell r="P899"/>
          <cell r="Q899"/>
          <cell r="R899"/>
          <cell r="S899"/>
          <cell r="T899"/>
          <cell r="U899"/>
          <cell r="V899"/>
          <cell r="W899"/>
          <cell r="X899"/>
          <cell r="Y899"/>
          <cell r="Z899"/>
          <cell r="AA899"/>
          <cell r="AB899"/>
          <cell r="AC899"/>
          <cell r="AD899"/>
          <cell r="AE899"/>
          <cell r="AF899"/>
          <cell r="AG899"/>
          <cell r="AH899"/>
          <cell r="AI899"/>
          <cell r="AJ899"/>
          <cell r="AK899"/>
          <cell r="AL899"/>
          <cell r="AM899"/>
          <cell r="AN899"/>
          <cell r="AO899"/>
          <cell r="AP899"/>
          <cell r="AQ899"/>
          <cell r="AR899"/>
          <cell r="AS899"/>
          <cell r="AT899"/>
          <cell r="AU899"/>
          <cell r="AV899"/>
          <cell r="AW899"/>
          <cell r="AX899"/>
          <cell r="AY899"/>
          <cell r="AZ899"/>
          <cell r="BA899"/>
          <cell r="BB899"/>
          <cell r="BC899"/>
          <cell r="BD899"/>
          <cell r="BE899"/>
          <cell r="BF899"/>
          <cell r="BG899"/>
          <cell r="BH899"/>
          <cell r="BI899"/>
        </row>
        <row r="900">
          <cell r="E900"/>
          <cell r="F900"/>
          <cell r="G900"/>
          <cell r="H900"/>
          <cell r="I900"/>
          <cell r="J900"/>
          <cell r="K900"/>
          <cell r="L900"/>
          <cell r="M900"/>
          <cell r="N900"/>
          <cell r="O900"/>
          <cell r="P900"/>
          <cell r="Q900"/>
          <cell r="R900"/>
          <cell r="S900"/>
          <cell r="T900"/>
          <cell r="U900"/>
          <cell r="V900"/>
          <cell r="W900"/>
          <cell r="X900"/>
          <cell r="Y900"/>
          <cell r="Z900"/>
          <cell r="AA900"/>
          <cell r="AB900"/>
          <cell r="AC900"/>
          <cell r="AD900"/>
          <cell r="AE900"/>
          <cell r="AF900"/>
          <cell r="AG900"/>
          <cell r="AH900"/>
          <cell r="AI900"/>
          <cell r="AJ900"/>
          <cell r="AK900"/>
          <cell r="AL900"/>
          <cell r="AM900"/>
          <cell r="AN900"/>
          <cell r="AO900"/>
          <cell r="AP900"/>
          <cell r="AQ900"/>
          <cell r="AR900"/>
          <cell r="AS900"/>
          <cell r="AT900"/>
          <cell r="AU900"/>
          <cell r="AV900"/>
          <cell r="AW900"/>
          <cell r="AX900"/>
          <cell r="AY900"/>
          <cell r="AZ900"/>
          <cell r="BA900"/>
          <cell r="BB900"/>
          <cell r="BC900"/>
          <cell r="BD900"/>
          <cell r="BE900"/>
          <cell r="BF900"/>
          <cell r="BG900"/>
          <cell r="BH900"/>
          <cell r="BI900"/>
        </row>
        <row r="901">
          <cell r="E901"/>
          <cell r="F901"/>
          <cell r="G901"/>
          <cell r="H901"/>
          <cell r="I901"/>
          <cell r="J901"/>
          <cell r="K901"/>
          <cell r="L901"/>
          <cell r="M901"/>
          <cell r="N901"/>
          <cell r="O901"/>
          <cell r="P901"/>
          <cell r="Q901"/>
          <cell r="R901"/>
          <cell r="S901"/>
          <cell r="T901"/>
          <cell r="U901"/>
          <cell r="V901"/>
          <cell r="W901"/>
          <cell r="X901"/>
          <cell r="Y901"/>
          <cell r="Z901"/>
          <cell r="AA901"/>
          <cell r="AB901"/>
          <cell r="AC901"/>
          <cell r="AD901"/>
          <cell r="AE901"/>
          <cell r="AF901"/>
          <cell r="AG901"/>
          <cell r="AH901"/>
          <cell r="AI901"/>
          <cell r="AJ901"/>
          <cell r="AK901"/>
          <cell r="AL901"/>
          <cell r="AM901"/>
          <cell r="AN901"/>
          <cell r="AO901"/>
          <cell r="AP901"/>
          <cell r="AQ901"/>
          <cell r="AR901"/>
          <cell r="AS901"/>
          <cell r="AT901"/>
          <cell r="AU901"/>
          <cell r="AV901"/>
          <cell r="AW901"/>
          <cell r="AX901"/>
          <cell r="AY901"/>
          <cell r="AZ901"/>
          <cell r="BA901"/>
          <cell r="BB901"/>
          <cell r="BC901"/>
          <cell r="BD901"/>
          <cell r="BE901"/>
          <cell r="BF901"/>
          <cell r="BG901"/>
          <cell r="BH901"/>
          <cell r="BI901"/>
        </row>
        <row r="902">
          <cell r="E902"/>
          <cell r="K902"/>
          <cell r="N902"/>
          <cell r="P902"/>
          <cell r="Q902"/>
          <cell r="R902"/>
          <cell r="S902"/>
          <cell r="AI902"/>
          <cell r="AJ902"/>
          <cell r="AO902"/>
          <cell r="AT902"/>
          <cell r="AU902"/>
          <cell r="BB902"/>
          <cell r="BC902"/>
          <cell r="BH902"/>
          <cell r="BI902"/>
        </row>
        <row r="903">
          <cell r="E903"/>
          <cell r="K903"/>
          <cell r="N903"/>
          <cell r="P903"/>
          <cell r="Q903"/>
          <cell r="R903"/>
          <cell r="S903"/>
          <cell r="AI903"/>
          <cell r="AJ903"/>
          <cell r="AO903"/>
          <cell r="AT903"/>
          <cell r="AU903"/>
          <cell r="BB903"/>
          <cell r="BC903"/>
          <cell r="BH903"/>
          <cell r="BI903"/>
        </row>
        <row r="904">
          <cell r="E904"/>
          <cell r="K904"/>
          <cell r="N904"/>
          <cell r="P904"/>
          <cell r="Q904"/>
          <cell r="R904"/>
          <cell r="S904"/>
          <cell r="AI904"/>
          <cell r="AJ904"/>
          <cell r="AO904"/>
          <cell r="AT904"/>
          <cell r="AU904"/>
          <cell r="BB904"/>
          <cell r="BC904"/>
          <cell r="BH904"/>
          <cell r="BI904"/>
        </row>
        <row r="905">
          <cell r="E905"/>
          <cell r="K905"/>
          <cell r="N905"/>
          <cell r="P905"/>
          <cell r="Q905"/>
          <cell r="R905"/>
          <cell r="S905"/>
          <cell r="AI905"/>
          <cell r="AJ905"/>
          <cell r="AO905"/>
          <cell r="AT905"/>
          <cell r="AU905"/>
          <cell r="BB905"/>
          <cell r="BC905"/>
          <cell r="BH905"/>
          <cell r="BI905"/>
        </row>
        <row r="906">
          <cell r="E906"/>
          <cell r="K906"/>
          <cell r="N906"/>
          <cell r="P906"/>
          <cell r="Q906"/>
          <cell r="R906"/>
          <cell r="S906"/>
          <cell r="AI906"/>
          <cell r="AJ906"/>
          <cell r="AO906"/>
          <cell r="AT906"/>
          <cell r="AU906"/>
          <cell r="BB906"/>
          <cell r="BC906"/>
          <cell r="BH906"/>
          <cell r="BI906"/>
        </row>
        <row r="907">
          <cell r="E907"/>
          <cell r="K907"/>
          <cell r="N907"/>
          <cell r="P907"/>
          <cell r="Q907"/>
          <cell r="R907"/>
          <cell r="S907"/>
          <cell r="AI907"/>
          <cell r="AJ907"/>
          <cell r="AO907"/>
          <cell r="AT907"/>
          <cell r="AU907"/>
          <cell r="BB907"/>
          <cell r="BC907"/>
          <cell r="BH907"/>
          <cell r="BI907"/>
        </row>
        <row r="908">
          <cell r="E908"/>
          <cell r="K908"/>
          <cell r="N908"/>
          <cell r="P908"/>
          <cell r="Q908"/>
          <cell r="R908"/>
          <cell r="S908"/>
          <cell r="AI908"/>
          <cell r="AJ908"/>
          <cell r="AO908"/>
          <cell r="AT908"/>
          <cell r="AU908"/>
          <cell r="BB908"/>
          <cell r="BC908"/>
          <cell r="BH908"/>
          <cell r="BI908"/>
        </row>
        <row r="909">
          <cell r="E909"/>
          <cell r="K909"/>
          <cell r="N909"/>
          <cell r="P909"/>
          <cell r="Q909"/>
          <cell r="R909"/>
          <cell r="S909"/>
          <cell r="AI909"/>
          <cell r="AJ909"/>
          <cell r="AO909"/>
          <cell r="AT909"/>
          <cell r="AU909"/>
          <cell r="BB909"/>
          <cell r="BC909"/>
          <cell r="BH909"/>
          <cell r="BI909"/>
        </row>
        <row r="910">
          <cell r="E910"/>
          <cell r="K910"/>
          <cell r="N910"/>
          <cell r="P910"/>
          <cell r="Q910"/>
          <cell r="R910"/>
          <cell r="S910"/>
          <cell r="AI910"/>
          <cell r="AJ910"/>
          <cell r="AO910"/>
          <cell r="AT910"/>
          <cell r="AU910"/>
          <cell r="BB910"/>
          <cell r="BC910"/>
          <cell r="BH910"/>
          <cell r="BI910"/>
        </row>
        <row r="911">
          <cell r="E911"/>
          <cell r="AO911"/>
          <cell r="AT911"/>
          <cell r="AU911"/>
        </row>
        <row r="912">
          <cell r="E912"/>
          <cell r="AO912"/>
          <cell r="AT912"/>
          <cell r="AU912"/>
        </row>
        <row r="913">
          <cell r="E913"/>
          <cell r="AO913"/>
          <cell r="AT913"/>
          <cell r="AU913"/>
        </row>
        <row r="914">
          <cell r="E914"/>
          <cell r="AO914"/>
          <cell r="AT914"/>
          <cell r="AU914"/>
        </row>
        <row r="915">
          <cell r="E915"/>
          <cell r="AO915"/>
          <cell r="AT915"/>
          <cell r="AU915"/>
        </row>
        <row r="916">
          <cell r="E916"/>
          <cell r="AO916"/>
          <cell r="AT916"/>
          <cell r="AU916"/>
        </row>
        <row r="917">
          <cell r="E917"/>
          <cell r="AO917"/>
          <cell r="AT917"/>
          <cell r="AU917"/>
        </row>
        <row r="918">
          <cell r="E918"/>
          <cell r="AO918"/>
          <cell r="AT918"/>
          <cell r="AU918"/>
        </row>
        <row r="919">
          <cell r="E919"/>
          <cell r="AO919"/>
          <cell r="AT919"/>
          <cell r="AU919"/>
        </row>
        <row r="920">
          <cell r="E920"/>
          <cell r="AO920"/>
          <cell r="AT920"/>
          <cell r="AU920"/>
        </row>
        <row r="921">
          <cell r="E921"/>
          <cell r="AO921"/>
          <cell r="AT921"/>
          <cell r="AU921"/>
        </row>
        <row r="922">
          <cell r="E922"/>
          <cell r="AO922"/>
          <cell r="AT922"/>
          <cell r="AU922"/>
        </row>
        <row r="923">
          <cell r="E923"/>
          <cell r="AO923"/>
          <cell r="AT923"/>
          <cell r="AU923"/>
        </row>
        <row r="924">
          <cell r="E924"/>
          <cell r="AO924"/>
          <cell r="AT924"/>
          <cell r="AU924"/>
        </row>
        <row r="925">
          <cell r="E925"/>
          <cell r="AO925"/>
          <cell r="AT925"/>
          <cell r="AU925"/>
        </row>
        <row r="926">
          <cell r="E926"/>
          <cell r="AO926"/>
          <cell r="AT926"/>
          <cell r="AU926"/>
        </row>
        <row r="927">
          <cell r="E927"/>
          <cell r="AO927"/>
          <cell r="AT927"/>
          <cell r="AU927"/>
        </row>
        <row r="928">
          <cell r="E928"/>
          <cell r="AO928"/>
          <cell r="AT928"/>
          <cell r="AU928"/>
        </row>
        <row r="929">
          <cell r="E929"/>
          <cell r="AO929"/>
          <cell r="AT929"/>
          <cell r="AU929"/>
        </row>
        <row r="930">
          <cell r="E930"/>
          <cell r="AO930"/>
          <cell r="AT930"/>
          <cell r="AU930"/>
        </row>
        <row r="931">
          <cell r="E931"/>
          <cell r="AO931"/>
          <cell r="AT931"/>
          <cell r="AU931"/>
        </row>
        <row r="932">
          <cell r="E932"/>
          <cell r="AO932"/>
          <cell r="AT932"/>
          <cell r="AU932"/>
        </row>
        <row r="933">
          <cell r="E933"/>
          <cell r="AO933"/>
          <cell r="AT933"/>
          <cell r="AU933"/>
        </row>
        <row r="934">
          <cell r="E934"/>
          <cell r="AO934"/>
          <cell r="AT934"/>
          <cell r="AU934"/>
        </row>
        <row r="935">
          <cell r="E935"/>
          <cell r="AO935"/>
          <cell r="AT935"/>
          <cell r="AU935"/>
        </row>
        <row r="936">
          <cell r="AO936"/>
          <cell r="AT936"/>
          <cell r="AU936"/>
        </row>
        <row r="937">
          <cell r="E937"/>
          <cell r="AO937"/>
          <cell r="AT937"/>
          <cell r="AU937"/>
        </row>
        <row r="938">
          <cell r="E938"/>
          <cell r="AO938"/>
          <cell r="AT938"/>
          <cell r="AU938"/>
        </row>
        <row r="939">
          <cell r="E939"/>
          <cell r="AO939"/>
          <cell r="AT939"/>
          <cell r="AU939"/>
        </row>
        <row r="940">
          <cell r="E940"/>
          <cell r="AO940"/>
          <cell r="AT940"/>
          <cell r="AU940"/>
        </row>
        <row r="941">
          <cell r="E941"/>
          <cell r="AO941"/>
          <cell r="AT941"/>
          <cell r="AU941"/>
        </row>
        <row r="942">
          <cell r="E942"/>
          <cell r="AO942"/>
          <cell r="AT942"/>
          <cell r="AU942"/>
        </row>
        <row r="943">
          <cell r="E943"/>
          <cell r="AO943"/>
          <cell r="AT943"/>
          <cell r="AU943"/>
        </row>
        <row r="944">
          <cell r="AO944"/>
          <cell r="AT944"/>
          <cell r="AU944"/>
        </row>
        <row r="945">
          <cell r="AO945"/>
          <cell r="AT945"/>
          <cell r="AU945"/>
        </row>
        <row r="946">
          <cell r="AO946"/>
          <cell r="AT946"/>
          <cell r="AU946"/>
        </row>
        <row r="947">
          <cell r="AO947"/>
          <cell r="AT947"/>
          <cell r="AU947"/>
        </row>
        <row r="948">
          <cell r="AO948"/>
          <cell r="AT948"/>
          <cell r="AU948"/>
        </row>
        <row r="949">
          <cell r="AO949"/>
          <cell r="AT949"/>
          <cell r="AU949"/>
        </row>
        <row r="950">
          <cell r="AO950"/>
          <cell r="AT950"/>
          <cell r="AU950"/>
        </row>
        <row r="951">
          <cell r="AO951"/>
          <cell r="AT951"/>
          <cell r="AU951"/>
        </row>
        <row r="952">
          <cell r="AO952"/>
          <cell r="AT952"/>
          <cell r="AU952"/>
        </row>
        <row r="953">
          <cell r="AO953"/>
          <cell r="AT953"/>
          <cell r="AU953"/>
        </row>
        <row r="954">
          <cell r="AO954"/>
          <cell r="AT954"/>
          <cell r="AU954"/>
        </row>
        <row r="955">
          <cell r="AO955"/>
          <cell r="AT955"/>
          <cell r="AU955"/>
        </row>
        <row r="956">
          <cell r="AO956"/>
          <cell r="AT956"/>
          <cell r="AU956"/>
        </row>
        <row r="957">
          <cell r="AO957"/>
          <cell r="AT957"/>
          <cell r="AU957"/>
        </row>
        <row r="958">
          <cell r="AO958"/>
          <cell r="AT958"/>
          <cell r="AU958"/>
        </row>
        <row r="959">
          <cell r="AO959"/>
          <cell r="AT959"/>
          <cell r="AU959"/>
        </row>
        <row r="960">
          <cell r="AO960"/>
          <cell r="AT960"/>
          <cell r="AU960"/>
        </row>
        <row r="961">
          <cell r="AO961"/>
          <cell r="AT961"/>
          <cell r="AU961"/>
        </row>
        <row r="962">
          <cell r="AO962"/>
          <cell r="AT962"/>
          <cell r="AU962"/>
        </row>
        <row r="963">
          <cell r="AO963"/>
          <cell r="AT963"/>
          <cell r="AU963"/>
        </row>
        <row r="964">
          <cell r="AO964"/>
          <cell r="AT964"/>
          <cell r="AU964"/>
        </row>
        <row r="965">
          <cell r="AO965"/>
          <cell r="AT965"/>
          <cell r="AU965"/>
        </row>
        <row r="966">
          <cell r="AO966"/>
          <cell r="AT966"/>
          <cell r="AU966"/>
        </row>
        <row r="967">
          <cell r="AO967"/>
          <cell r="AT967"/>
          <cell r="AU967"/>
        </row>
        <row r="968">
          <cell r="AO968"/>
          <cell r="AT968"/>
          <cell r="AU968"/>
        </row>
        <row r="969">
          <cell r="AO969"/>
          <cell r="AT969"/>
          <cell r="AU969"/>
        </row>
        <row r="970">
          <cell r="AO970"/>
          <cell r="AT970"/>
          <cell r="AU970"/>
        </row>
        <row r="971">
          <cell r="AO971"/>
          <cell r="AT971"/>
          <cell r="AU971"/>
        </row>
        <row r="972">
          <cell r="AO972"/>
          <cell r="AT972"/>
          <cell r="AU972"/>
        </row>
        <row r="973">
          <cell r="AO973"/>
          <cell r="AT973"/>
          <cell r="AU973"/>
        </row>
        <row r="974">
          <cell r="AO974"/>
          <cell r="AT974"/>
          <cell r="AU974"/>
        </row>
        <row r="975">
          <cell r="AO975"/>
          <cell r="AT975"/>
          <cell r="AU975"/>
        </row>
        <row r="976">
          <cell r="AO976"/>
          <cell r="AT976"/>
          <cell r="AU976"/>
        </row>
        <row r="999">
          <cell r="Q999"/>
        </row>
      </sheetData>
      <sheetData sheetId="5"/>
      <sheetData sheetId="6"/>
      <sheetData sheetId="7"/>
      <sheetData sheetId="8"/>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risse Ann S. Borja (Miescor, Inc.)" refreshedDate="45884.311032407408" createdVersion="8" refreshedVersion="8" minRefreshableVersion="3" recordCount="489" xr:uid="{ABA1AAFD-ECBF-432C-87F4-A74AF713139A}">
  <cacheSource type="worksheet">
    <worksheetSource ref="A1:S490" sheet="Monitoring"/>
  </cacheSource>
  <cacheFields count="20">
    <cacheField name="WO" numFmtId="0">
      <sharedItems/>
    </cacheField>
    <cacheField name="EXT" numFmtId="0">
      <sharedItems containsBlank="1"/>
    </cacheField>
    <cacheField name="DESCRIPTION" numFmtId="0">
      <sharedItems/>
    </cacheField>
    <cacheField name="LOCATION" numFmtId="0">
      <sharedItems containsMixedTypes="1" containsNumber="1" containsInteger="1" minValue="11" maxValue="11"/>
    </cacheField>
    <cacheField name="TOTAL PLANNED PROJECT COST" numFmtId="43">
      <sharedItems containsMixedTypes="1" containsNumber="1" minValue="1038.46" maxValue="8506182.5099999998"/>
    </cacheField>
    <cacheField name="TOTAL MANHOURS" numFmtId="43">
      <sharedItems containsMixedTypes="1" containsNumber="1" minValue="1.29" maxValue="2874.93"/>
    </cacheField>
    <cacheField name="SUPV" numFmtId="43">
      <sharedItems/>
    </cacheField>
    <cacheField name="SUPV NAME" numFmtId="43">
      <sharedItems containsBlank="1"/>
    </cacheField>
    <cacheField name="VENDOR" numFmtId="0">
      <sharedItems/>
    </cacheField>
    <cacheField name="Date IR created" numFmtId="0">
      <sharedItems containsNonDate="0" containsDate="1" containsString="0" containsBlank="1" minDate="2025-03-20T00:00:00" maxDate="2025-08-02T00:00:00"/>
    </cacheField>
    <cacheField name="Date IR given to QI" numFmtId="0">
      <sharedItems containsDate="1" containsBlank="1" containsMixedTypes="1" minDate="2024-06-12T00:00:00" maxDate="2025-08-13T00:00:00"/>
    </cacheField>
    <cacheField name="QI" numFmtId="0">
      <sharedItems containsBlank="1" count="21">
        <s v="RAC"/>
        <s v="CMR"/>
        <s v="AGD"/>
        <s v="ECI"/>
        <s v="RCL"/>
        <s v="RPR"/>
        <s v="RLM"/>
        <s v="C/O C2"/>
        <m/>
        <s v="C/O JGR"/>
        <s v="NCB"/>
        <s v="C/O SIR IAN"/>
        <s v="C/O SIR JIM"/>
        <s v="GTO"/>
        <s v="C/O SIR EM"/>
        <s v="AVR"/>
        <s v="                    "/>
        <s v="SIR RONNIE" u="1"/>
        <s v="RM" u="1"/>
        <s v="C2" u="1"/>
        <s v="C/O MAM JEN" u="1"/>
      </sharedItems>
    </cacheField>
    <cacheField name="PERSONNEL (CSB/NVP)" numFmtId="0">
      <sharedItems containsBlank="1"/>
    </cacheField>
    <cacheField name="YEAR FCOMP" numFmtId="0">
      <sharedItems containsMixedTypes="1" containsNumber="1" containsInteger="1" minValue="2022" maxValue="2025" count="5">
        <n v="2023"/>
        <n v="2024"/>
        <n v="2022"/>
        <n v="2025"/>
        <e v="#N/A"/>
      </sharedItems>
    </cacheField>
    <cacheField name="Date received from QI (Done Audit)" numFmtId="0">
      <sharedItems containsNonDate="0" containsDate="1" containsString="0" containsBlank="1" minDate="2025-02-27T00:00:00" maxDate="2025-08-07T00:00:00" count="91">
        <d v="2025-03-07T00:00:00"/>
        <d v="2025-03-17T00:00:00"/>
        <d v="2025-04-14T00:00:00"/>
        <m/>
        <d v="2025-03-27T00:00:00"/>
        <d v="2025-04-09T00:00:00"/>
        <d v="2025-04-22T00:00:00"/>
        <d v="2025-07-10T00:00:00"/>
        <d v="2025-07-25T00:00:00"/>
        <d v="2025-03-24T00:00:00"/>
        <d v="2025-03-28T00:00:00"/>
        <d v="2025-03-25T00:00:00"/>
        <d v="2025-04-03T00:00:00"/>
        <d v="2025-04-30T00:00:00"/>
        <d v="2025-04-29T00:00:00"/>
        <d v="2025-04-28T00:00:00"/>
        <d v="2025-03-26T00:00:00"/>
        <d v="2025-05-15T00:00:00"/>
        <d v="2025-04-21T00:00:00"/>
        <d v="2025-06-30T00:00:00"/>
        <d v="2025-04-08T00:00:00"/>
        <d v="2025-04-01T00:00:00"/>
        <d v="2025-07-01T00:00:00"/>
        <d v="2025-03-21T00:00:00"/>
        <d v="2025-05-30T00:00:00"/>
        <d v="2025-05-19T00:00:00"/>
        <d v="2025-06-24T00:00:00"/>
        <d v="2025-05-20T00:00:00"/>
        <d v="2025-03-31T00:00:00"/>
        <d v="2025-07-04T00:00:00"/>
        <d v="2025-04-23T00:00:00"/>
        <d v="2025-05-05T00:00:00"/>
        <d v="2025-04-04T00:00:00"/>
        <d v="2025-06-03T00:00:00"/>
        <d v="2025-04-05T00:00:00"/>
        <d v="2025-05-11T00:00:00"/>
        <d v="2025-05-07T00:00:00"/>
        <d v="2025-04-06T00:00:00"/>
        <d v="2025-06-04T00:00:00"/>
        <d v="2025-03-30T00:00:00"/>
        <d v="2025-02-27T00:00:00"/>
        <d v="2025-03-11T00:00:00"/>
        <d v="2025-03-16T00:00:00"/>
        <d v="2025-04-12T00:00:00"/>
        <d v="2025-04-24T00:00:00"/>
        <d v="2025-05-12T00:00:00"/>
        <d v="2025-07-09T00:00:00"/>
        <d v="2025-07-30T00:00:00"/>
        <d v="2025-06-23T00:00:00"/>
        <d v="2025-04-15T00:00:00"/>
        <d v="2025-05-22T00:00:00"/>
        <d v="2025-05-21T00:00:00"/>
        <d v="2025-06-06T00:00:00"/>
        <d v="2025-07-23T00:00:00"/>
        <d v="2025-05-27T00:00:00"/>
        <d v="2025-06-12T00:00:00"/>
        <d v="2025-05-29T00:00:00"/>
        <d v="2025-07-11T00:00:00"/>
        <d v="2025-05-06T00:00:00"/>
        <d v="2025-05-23T00:00:00"/>
        <d v="2025-05-18T00:00:00"/>
        <d v="2025-05-01T00:00:00"/>
        <d v="2025-06-05T00:00:00"/>
        <d v="2025-06-02T00:00:00"/>
        <d v="2025-08-05T00:00:00"/>
        <d v="2025-05-26T00:00:00"/>
        <d v="2025-06-11T00:00:00"/>
        <d v="2025-06-17T00:00:00"/>
        <d v="2025-07-02T00:00:00"/>
        <d v="2025-06-28T00:00:00"/>
        <d v="2025-07-08T00:00:00"/>
        <d v="2025-06-20T00:00:00"/>
        <d v="2025-07-03T00:00:00"/>
        <d v="2025-07-07T00:00:00"/>
        <d v="2025-07-15T00:00:00"/>
        <d v="2025-07-18T00:00:00"/>
        <d v="2025-07-16T00:00:00"/>
        <d v="2025-08-04T00:00:00"/>
        <d v="2025-06-19T00:00:00"/>
        <d v="2025-06-16T00:00:00"/>
        <d v="2025-07-31T00:00:00"/>
        <d v="2025-07-29T00:00:00"/>
        <d v="2025-08-01T00:00:00"/>
        <d v="2025-06-25T00:00:00"/>
        <d v="2025-07-17T00:00:00"/>
        <d v="2025-07-24T00:00:00"/>
        <d v="2025-07-27T00:00:00"/>
        <d v="2025-08-06T00:00:00"/>
        <d v="2025-07-14T00:00:00"/>
        <d v="2025-07-28T00:00:00"/>
        <d v="2025-07-26T00:00:00"/>
      </sharedItems>
      <fieldGroup par="19"/>
    </cacheField>
    <cacheField name="DONE AUDIT?" numFmtId="0">
      <sharedItems count="2">
        <s v="YES"/>
        <s v="NO"/>
      </sharedItems>
    </cacheField>
    <cacheField name="Date created COI" numFmtId="0">
      <sharedItems containsDate="1" containsBlank="1" containsMixedTypes="1" minDate="2025-03-17T00:00:00" maxDate="2025-08-15T00:00:00"/>
    </cacheField>
    <cacheField name="STATUS" numFmtId="0">
      <sharedItems containsBlank="1"/>
    </cacheField>
    <cacheField name="TASK COUNT" numFmtId="0">
      <sharedItems containsString="0" containsBlank="1" containsNumber="1" containsInteger="1" minValue="1" maxValue="48"/>
    </cacheField>
    <cacheField name="Months (Date received from QI (Done Audit))" numFmtId="0" databaseField="0">
      <fieldGroup base="14">
        <rangePr groupBy="months" startDate="2025-02-27T00:00:00" endDate="2025-08-07T00:00:00"/>
        <groupItems count="14">
          <s v="&lt;2/27/2025"/>
          <s v="Jan"/>
          <s v="Feb"/>
          <s v="Mar"/>
          <s v="Apr"/>
          <s v="May"/>
          <s v="Jun"/>
          <s v="Jul"/>
          <s v="Aug"/>
          <s v="Sep"/>
          <s v="Oct"/>
          <s v="Nov"/>
          <s v="Dec"/>
          <s v="&gt;8/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risse Ann S. Borja (Miescor, Inc.)" refreshedDate="45884.311035879633" createdVersion="8" refreshedVersion="8" minRefreshableVersion="3" recordCount="395" xr:uid="{EDC99861-76B7-483F-9520-16638AAD79C3}">
  <cacheSource type="worksheet">
    <worksheetSource ref="A1:S396" sheet="Monitoring"/>
  </cacheSource>
  <cacheFields count="20">
    <cacheField name="WO" numFmtId="0">
      <sharedItems/>
    </cacheField>
    <cacheField name="EXT" numFmtId="0">
      <sharedItems containsBlank="1"/>
    </cacheField>
    <cacheField name="DESCRIPTION" numFmtId="0">
      <sharedItems/>
    </cacheField>
    <cacheField name="LOCATION" numFmtId="0">
      <sharedItems containsMixedTypes="1" containsNumber="1" containsInteger="1" minValue="11" maxValue="11"/>
    </cacheField>
    <cacheField name="TOTAL PLANNED PROJECT COST" numFmtId="43">
      <sharedItems containsMixedTypes="1" containsNumber="1" minValue="11521.34" maxValue="8506182.5099999998"/>
    </cacheField>
    <cacheField name="TOTAL MANHOURS" numFmtId="43">
      <sharedItems containsMixedTypes="1" containsNumber="1" minValue="2.27" maxValue="2874.93"/>
    </cacheField>
    <cacheField name="SUPV" numFmtId="43">
      <sharedItems/>
    </cacheField>
    <cacheField name="SUPV NAME" numFmtId="43">
      <sharedItems containsBlank="1"/>
    </cacheField>
    <cacheField name="VENDOR" numFmtId="0">
      <sharedItems containsMixedTypes="1" containsNumber="1" containsInteger="1" minValue="0" maxValue="45293" count="9">
        <s v="AVECO"/>
        <s v="ECOM"/>
        <s v="POWERHOUSE"/>
        <s v="CHALLENGER"/>
        <s v="VJC"/>
        <s v="MAINTENANCE"/>
        <e v="#N/A"/>
        <n v="0" u="1"/>
        <n v="45293" u="1"/>
      </sharedItems>
    </cacheField>
    <cacheField name="Date IR created" numFmtId="0">
      <sharedItems containsNonDate="0" containsDate="1" containsString="0" containsBlank="1" minDate="2025-03-20T00:00:00" maxDate="2025-06-13T00:00:00"/>
    </cacheField>
    <cacheField name="Date IR given to QI" numFmtId="0">
      <sharedItems containsDate="1" containsBlank="1" containsMixedTypes="1" minDate="2024-06-12T00:00:00" maxDate="2025-08-13T00:00:00" count="49">
        <m/>
        <d v="2025-03-20T00:00:00"/>
        <d v="2025-07-01T00:00:00"/>
        <d v="2025-07-25T00:00:00"/>
        <d v="2025-03-21T00:00:00"/>
        <d v="2025-03-05T00:00:00"/>
        <d v="2025-05-29T00:00:00"/>
        <d v="2025-04-19T00:00:00"/>
        <d v="2025-03-24T00:00:00"/>
        <s v="-"/>
        <d v="2025-03-25T00:00:00"/>
        <d v="2025-03-28T00:00:00"/>
        <d v="2025-04-01T00:00:00"/>
        <d v="2025-03-31T00:00:00"/>
        <d v="2025-04-03T00:00:00"/>
        <d v="2025-04-04T00:00:00"/>
        <d v="2025-04-08T00:00:00"/>
        <d v="2025-04-10T00:00:00"/>
        <d v="2025-07-02T00:00:00"/>
        <d v="2025-07-31T00:00:00"/>
        <d v="2025-06-23T00:00:00"/>
        <d v="2025-03-19T00:00:00"/>
        <d v="2025-04-22T00:00:00"/>
        <d v="2025-04-23T00:00:00"/>
        <d v="2025-04-24T00:00:00"/>
        <d v="2025-04-30T00:00:00"/>
        <d v="2025-05-01T00:00:00"/>
        <d v="2025-06-12T00:00:00"/>
        <d v="2025-05-06T00:00:00"/>
        <d v="2025-05-05T00:00:00"/>
        <d v="2025-07-10T00:00:00"/>
        <d v="2025-06-24T00:00:00"/>
        <d v="2025-05-23T00:00:00"/>
        <d v="2025-05-22T00:00:00"/>
        <d v="2025-05-28T00:00:00"/>
        <d v="2025-06-04T00:00:00"/>
        <d v="2025-06-09T00:00:00"/>
        <d v="2025-06-06T00:00:00"/>
        <d v="2025-06-16T00:00:00"/>
        <d v="2025-06-30T00:00:00"/>
        <d v="2025-07-07T00:00:00"/>
        <d v="2025-07-14T00:00:00"/>
        <d v="2025-06-10T00:00:00"/>
        <d v="2025-07-11T00:00:00"/>
        <d v="2025-08-12T00:00:00"/>
        <d v="2024-06-12T00:00:00"/>
        <d v="2025-06-22T00:00:00"/>
        <d v="2025-02-11T00:00:00"/>
        <s v="te" u="1"/>
      </sharedItems>
    </cacheField>
    <cacheField name="QI" numFmtId="0">
      <sharedItems containsBlank="1" count="20">
        <s v="RAC"/>
        <s v="CMR"/>
        <s v="AGD"/>
        <s v="ECI"/>
        <s v="RCL"/>
        <s v="RPR"/>
        <s v="RLM"/>
        <s v="C/O C2"/>
        <m/>
        <s v="C/O JGR"/>
        <s v="NCB"/>
        <s v="C/O SIR IAN"/>
        <s v="C/O SIR JIM"/>
        <s v="GTO"/>
        <s v="C/O SIR EM"/>
        <s v="AVR"/>
        <s v="SIR RONNIE" u="1"/>
        <s v="RM" u="1"/>
        <s v="C2" u="1"/>
        <s v="C/O MAM JEN" u="1"/>
      </sharedItems>
    </cacheField>
    <cacheField name="PERSONNEL (CSB/NVP)" numFmtId="0">
      <sharedItems containsBlank="1"/>
    </cacheField>
    <cacheField name="YEAR FCOMP" numFmtId="0">
      <sharedItems containsMixedTypes="1" containsNumber="1" containsInteger="1" minValue="1900" maxValue="2025" count="6">
        <n v="2023"/>
        <n v="2024"/>
        <n v="2022"/>
        <n v="2025"/>
        <e v="#N/A"/>
        <n v="1900" u="1"/>
      </sharedItems>
    </cacheField>
    <cacheField name="Date received from QI (Done Audit)" numFmtId="0">
      <sharedItems containsNonDate="0" containsDate="1" containsString="0" containsBlank="1" minDate="2025-02-27T00:00:00" maxDate="2025-08-06T00:00:00" count="85">
        <d v="2025-03-07T00:00:00"/>
        <d v="2025-03-17T00:00:00"/>
        <d v="2025-04-14T00:00:00"/>
        <m/>
        <d v="2025-03-27T00:00:00"/>
        <d v="2025-04-09T00:00:00"/>
        <d v="2025-04-22T00:00:00"/>
        <d v="2025-07-10T00:00:00"/>
        <d v="2025-07-25T00:00:00"/>
        <d v="2025-03-24T00:00:00"/>
        <d v="2025-03-28T00:00:00"/>
        <d v="2025-03-25T00:00:00"/>
        <d v="2025-04-03T00:00:00"/>
        <d v="2025-04-30T00:00:00"/>
        <d v="2025-04-29T00:00:00"/>
        <d v="2025-04-28T00:00:00"/>
        <d v="2025-03-26T00:00:00"/>
        <d v="2025-05-15T00:00:00"/>
        <d v="2025-04-21T00:00:00"/>
        <d v="2025-06-30T00:00:00"/>
        <d v="2025-04-08T00:00:00"/>
        <d v="2025-04-01T00:00:00"/>
        <d v="2025-07-01T00:00:00"/>
        <d v="2025-03-21T00:00:00"/>
        <d v="2025-05-30T00:00:00"/>
        <d v="2025-05-19T00:00:00"/>
        <d v="2025-06-24T00:00:00"/>
        <d v="2025-05-20T00:00:00"/>
        <d v="2025-03-31T00:00:00"/>
        <d v="2025-07-04T00:00:00"/>
        <d v="2025-04-23T00:00:00"/>
        <d v="2025-05-05T00:00:00"/>
        <d v="2025-04-04T00:00:00"/>
        <d v="2025-06-03T00:00:00"/>
        <d v="2025-04-05T00:00:00"/>
        <d v="2025-05-11T00:00:00"/>
        <d v="2025-05-07T00:00:00"/>
        <d v="2025-04-06T00:00:00"/>
        <d v="2025-06-04T00:00:00"/>
        <d v="2025-03-30T00:00:00"/>
        <d v="2025-02-27T00:00:00"/>
        <d v="2025-03-11T00:00:00"/>
        <d v="2025-03-16T00:00:00"/>
        <d v="2025-04-12T00:00:00"/>
        <d v="2025-04-24T00:00:00"/>
        <d v="2025-05-12T00:00:00"/>
        <d v="2025-07-09T00:00:00"/>
        <d v="2025-07-30T00:00:00"/>
        <d v="2025-06-23T00:00:00"/>
        <d v="2025-04-15T00:00:00"/>
        <d v="2025-05-22T00:00:00"/>
        <d v="2025-05-21T00:00:00"/>
        <d v="2025-06-06T00:00:00"/>
        <d v="2025-07-23T00:00:00"/>
        <d v="2025-05-27T00:00:00"/>
        <d v="2025-06-12T00:00:00"/>
        <d v="2025-05-29T00:00:00"/>
        <d v="2025-07-11T00:00:00"/>
        <d v="2025-05-06T00:00:00"/>
        <d v="2025-05-23T00:00:00"/>
        <d v="2025-05-18T00:00:00"/>
        <d v="2025-05-01T00:00:00"/>
        <d v="2025-06-05T00:00:00"/>
        <d v="2025-06-02T00:00:00"/>
        <d v="2025-08-05T00:00:00"/>
        <d v="2025-05-26T00:00:00"/>
        <d v="2025-06-11T00:00:00"/>
        <d v="2025-06-17T00:00:00"/>
        <d v="2025-07-02T00:00:00"/>
        <d v="2025-06-28T00:00:00"/>
        <d v="2025-07-08T00:00:00"/>
        <d v="2025-06-20T00:00:00"/>
        <d v="2025-07-03T00:00:00"/>
        <d v="2025-07-07T00:00:00"/>
        <d v="2025-07-15T00:00:00"/>
        <d v="2025-07-18T00:00:00"/>
        <d v="2025-07-16T00:00:00"/>
        <d v="2025-08-04T00:00:00"/>
        <d v="2025-06-19T00:00:00"/>
        <d v="2025-06-16T00:00:00"/>
        <d v="2025-07-31T00:00:00"/>
        <d v="2025-07-29T00:00:00"/>
        <d v="2025-08-01T00:00:00"/>
        <d v="2025-06-25T00:00:00"/>
        <d v="2025-07-17T00:00:00"/>
      </sharedItems>
      <fieldGroup par="19"/>
    </cacheField>
    <cacheField name="DONE AUDIT?" numFmtId="0">
      <sharedItems count="2">
        <s v="YES"/>
        <s v="NO"/>
      </sharedItems>
    </cacheField>
    <cacheField name="Date created COI" numFmtId="0">
      <sharedItems containsDate="1" containsBlank="1" containsMixedTypes="1" minDate="2025-03-17T00:00:00" maxDate="2025-08-15T00:00:00"/>
    </cacheField>
    <cacheField name="STATUS" numFmtId="0">
      <sharedItems containsBlank="1"/>
    </cacheField>
    <cacheField name="TASK COUNT" numFmtId="0">
      <sharedItems containsSemiMixedTypes="0" containsString="0" containsNumber="1" containsInteger="1" minValue="1" maxValue="48"/>
    </cacheField>
    <cacheField name="Months (Date received from QI (Done Audit))" numFmtId="0" databaseField="0">
      <fieldGroup base="14">
        <rangePr groupBy="months" startDate="2025-02-27T00:00:00" endDate="2025-08-06T00:00:00"/>
        <groupItems count="14">
          <s v="&lt;2/27/2025"/>
          <s v="Jan"/>
          <s v="Feb"/>
          <s v="Mar"/>
          <s v="Apr"/>
          <s v="May"/>
          <s v="Jun"/>
          <s v="Jul"/>
          <s v="Aug"/>
          <s v="Sep"/>
          <s v="Oct"/>
          <s v="Nov"/>
          <s v="Dec"/>
          <s v="&gt;8/6/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risse Ann S. Borja (Miescor, Inc.)" refreshedDate="45884.311037500003" createdVersion="8" refreshedVersion="8" minRefreshableVersion="3" recordCount="563" xr:uid="{9EA6F540-DFA2-40D4-A5E0-16B3E9444B76}">
  <cacheSource type="worksheet">
    <worksheetSource ref="A1:R1048576" sheet="Monitoring"/>
  </cacheSource>
  <cacheFields count="18">
    <cacheField name="WO" numFmtId="0">
      <sharedItems containsBlank="1"/>
    </cacheField>
    <cacheField name="EXT" numFmtId="0">
      <sharedItems containsBlank="1"/>
    </cacheField>
    <cacheField name="DESCRIPTION" numFmtId="0">
      <sharedItems containsBlank="1"/>
    </cacheField>
    <cacheField name="LOCATION" numFmtId="0">
      <sharedItems containsBlank="1" containsMixedTypes="1" containsNumber="1" containsInteger="1" minValue="11" maxValue="11"/>
    </cacheField>
    <cacheField name="TOTAL PLANNED PROJECT COST" numFmtId="43">
      <sharedItems containsBlank="1" containsMixedTypes="1" containsNumber="1" minValue="0" maxValue="8506182.5099999998"/>
    </cacheField>
    <cacheField name="TOTAL MANHOURS" numFmtId="43">
      <sharedItems containsBlank="1" containsMixedTypes="1" containsNumber="1" minValue="1.29" maxValue="2874.93"/>
    </cacheField>
    <cacheField name="SUPV" numFmtId="43">
      <sharedItems containsBlank="1"/>
    </cacheField>
    <cacheField name="SUPV NAME" numFmtId="43">
      <sharedItems containsBlank="1"/>
    </cacheField>
    <cacheField name="VENDOR" numFmtId="0">
      <sharedItems containsBlank="1"/>
    </cacheField>
    <cacheField name="Date IR created" numFmtId="0">
      <sharedItems containsNonDate="0" containsDate="1" containsString="0" containsBlank="1" minDate="2025-03-20T00:00:00" maxDate="2025-08-15T00:00:00"/>
    </cacheField>
    <cacheField name="Date IR given to QI" numFmtId="0">
      <sharedItems containsDate="1" containsBlank="1" containsMixedTypes="1" minDate="2024-06-12T00:00:00" maxDate="2025-08-15T00:00:00"/>
    </cacheField>
    <cacheField name="QI" numFmtId="0">
      <sharedItems containsBlank="1" count="22">
        <s v="RAC"/>
        <s v="CMR"/>
        <s v="AGD"/>
        <s v="ECI"/>
        <s v="RCL"/>
        <s v="RPR"/>
        <s v="RLM"/>
        <s v="C/O C2"/>
        <m/>
        <s v="C/O JGR"/>
        <s v="NCB"/>
        <s v="C/O SIR IAN"/>
        <s v="C/O SIR JIM"/>
        <s v="GTO"/>
        <s v="C/O SIR EM"/>
        <s v="AVR"/>
        <s v="                    "/>
        <s v="SIR RONNIE" u="1"/>
        <s v="RM" u="1"/>
        <s v="C2" u="1"/>
        <s v="C/O MAM JEN" u="1"/>
        <s v="ECI/AGD" u="1"/>
      </sharedItems>
    </cacheField>
    <cacheField name="PERSONNEL (CSB/NVP)" numFmtId="0">
      <sharedItems containsBlank="1"/>
    </cacheField>
    <cacheField name="YEAR FCOMP" numFmtId="0">
      <sharedItems containsBlank="1" containsMixedTypes="1" containsNumber="1" containsInteger="1" minValue="2022" maxValue="2025"/>
    </cacheField>
    <cacheField name="Date received from QI (Done Audit)" numFmtId="0">
      <sharedItems containsNonDate="0" containsDate="1" containsString="0" containsBlank="1" minDate="2025-02-27T00:00:00" maxDate="2025-08-12T00:00:00" count="94">
        <d v="2025-03-07T00:00:00"/>
        <d v="2025-03-17T00:00:00"/>
        <d v="2025-04-14T00:00:00"/>
        <m/>
        <d v="2025-03-27T00:00:00"/>
        <d v="2025-04-09T00:00:00"/>
        <d v="2025-04-22T00:00:00"/>
        <d v="2025-07-10T00:00:00"/>
        <d v="2025-07-25T00:00:00"/>
        <d v="2025-03-24T00:00:00"/>
        <d v="2025-03-28T00:00:00"/>
        <d v="2025-03-25T00:00:00"/>
        <d v="2025-04-03T00:00:00"/>
        <d v="2025-04-30T00:00:00"/>
        <d v="2025-04-29T00:00:00"/>
        <d v="2025-04-28T00:00:00"/>
        <d v="2025-03-26T00:00:00"/>
        <d v="2025-05-15T00:00:00"/>
        <d v="2025-04-21T00:00:00"/>
        <d v="2025-06-30T00:00:00"/>
        <d v="2025-04-08T00:00:00"/>
        <d v="2025-04-01T00:00:00"/>
        <d v="2025-07-01T00:00:00"/>
        <d v="2025-03-21T00:00:00"/>
        <d v="2025-05-30T00:00:00"/>
        <d v="2025-05-19T00:00:00"/>
        <d v="2025-06-24T00:00:00"/>
        <d v="2025-05-20T00:00:00"/>
        <d v="2025-03-31T00:00:00"/>
        <d v="2025-07-04T00:00:00"/>
        <d v="2025-04-23T00:00:00"/>
        <d v="2025-05-05T00:00:00"/>
        <d v="2025-04-04T00:00:00"/>
        <d v="2025-06-03T00:00:00"/>
        <d v="2025-04-05T00:00:00"/>
        <d v="2025-05-11T00:00:00"/>
        <d v="2025-05-07T00:00:00"/>
        <d v="2025-04-06T00:00:00"/>
        <d v="2025-06-04T00:00:00"/>
        <d v="2025-03-30T00:00:00"/>
        <d v="2025-02-27T00:00:00"/>
        <d v="2025-03-11T00:00:00"/>
        <d v="2025-03-16T00:00:00"/>
        <d v="2025-04-12T00:00:00"/>
        <d v="2025-04-24T00:00:00"/>
        <d v="2025-05-12T00:00:00"/>
        <d v="2025-07-09T00:00:00"/>
        <d v="2025-07-30T00:00:00"/>
        <d v="2025-06-23T00:00:00"/>
        <d v="2025-04-15T00:00:00"/>
        <d v="2025-05-22T00:00:00"/>
        <d v="2025-05-21T00:00:00"/>
        <d v="2025-06-06T00:00:00"/>
        <d v="2025-07-23T00:00:00"/>
        <d v="2025-05-27T00:00:00"/>
        <d v="2025-06-12T00:00:00"/>
        <d v="2025-05-29T00:00:00"/>
        <d v="2025-07-11T00:00:00"/>
        <d v="2025-05-06T00:00:00"/>
        <d v="2025-05-23T00:00:00"/>
        <d v="2025-05-18T00:00:00"/>
        <d v="2025-05-01T00:00:00"/>
        <d v="2025-06-05T00:00:00"/>
        <d v="2025-06-02T00:00:00"/>
        <d v="2025-08-05T00:00:00"/>
        <d v="2025-05-26T00:00:00"/>
        <d v="2025-06-11T00:00:00"/>
        <d v="2025-06-17T00:00:00"/>
        <d v="2025-07-02T00:00:00"/>
        <d v="2025-06-28T00:00:00"/>
        <d v="2025-07-08T00:00:00"/>
        <d v="2025-06-20T00:00:00"/>
        <d v="2025-07-03T00:00:00"/>
        <d v="2025-07-07T00:00:00"/>
        <d v="2025-07-15T00:00:00"/>
        <d v="2025-07-18T00:00:00"/>
        <d v="2025-07-16T00:00:00"/>
        <d v="2025-08-04T00:00:00"/>
        <d v="2025-06-19T00:00:00"/>
        <d v="2025-06-16T00:00:00"/>
        <d v="2025-07-31T00:00:00"/>
        <d v="2025-07-29T00:00:00"/>
        <d v="2025-08-01T00:00:00"/>
        <d v="2025-06-25T00:00:00"/>
        <d v="2025-07-17T00:00:00"/>
        <d v="2025-07-24T00:00:00"/>
        <d v="2025-07-27T00:00:00"/>
        <d v="2025-08-06T00:00:00"/>
        <d v="2025-07-14T00:00:00"/>
        <d v="2025-07-28T00:00:00"/>
        <d v="2025-07-26T00:00:00"/>
        <d v="2025-08-08T00:00:00"/>
        <d v="2025-07-21T00:00:00"/>
        <d v="2025-08-11T00:00:00"/>
      </sharedItems>
    </cacheField>
    <cacheField name="DONE AUDIT?" numFmtId="0">
      <sharedItems containsBlank="1" count="3">
        <s v="YES"/>
        <s v="NO"/>
        <m/>
      </sharedItems>
    </cacheField>
    <cacheField name="Date created COI" numFmtId="0">
      <sharedItems containsDate="1" containsBlank="1" containsMixedTypes="1" minDate="2025-03-17T00:00:00" maxDate="2025-08-15T00:00:00"/>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risse Ann S. Borja (Miescor, Inc.)" refreshedDate="45884.31103877315" createdVersion="8" refreshedVersion="8" minRefreshableVersion="3" recordCount="511" xr:uid="{494F695D-43CB-4F9B-9D53-DF8C7805D425}">
  <cacheSource type="worksheet">
    <worksheetSource ref="A1:S512" sheet="Monitoring"/>
  </cacheSource>
  <cacheFields count="20">
    <cacheField name="WO" numFmtId="0">
      <sharedItems/>
    </cacheField>
    <cacheField name="EXT" numFmtId="0">
      <sharedItems containsBlank="1"/>
    </cacheField>
    <cacheField name="DESCRIPTION" numFmtId="0">
      <sharedItems/>
    </cacheField>
    <cacheField name="LOCATION" numFmtId="0">
      <sharedItems containsMixedTypes="1" containsNumber="1" containsInteger="1" minValue="11" maxValue="11"/>
    </cacheField>
    <cacheField name="TOTAL PLANNED PROJECT COST" numFmtId="43">
      <sharedItems containsMixedTypes="1" containsNumber="1" minValue="1038.46" maxValue="8506182.5099999998"/>
    </cacheField>
    <cacheField name="TOTAL MANHOURS" numFmtId="43">
      <sharedItems containsMixedTypes="1" containsNumber="1" minValue="1.29" maxValue="2874.93"/>
    </cacheField>
    <cacheField name="SUPV" numFmtId="43">
      <sharedItems/>
    </cacheField>
    <cacheField name="SUPV NAME" numFmtId="43">
      <sharedItems containsBlank="1"/>
    </cacheField>
    <cacheField name="VENDOR" numFmtId="0">
      <sharedItems/>
    </cacheField>
    <cacheField name="Date IR created" numFmtId="0">
      <sharedItems containsNonDate="0" containsDate="1" containsString="0" containsBlank="1" minDate="2025-03-20T00:00:00" maxDate="2025-08-06T00:00:00"/>
    </cacheField>
    <cacheField name="Date IR given to QI" numFmtId="0">
      <sharedItems containsDate="1" containsBlank="1" containsMixedTypes="1" minDate="2024-06-12T00:00:00" maxDate="2025-08-13T00:00:00"/>
    </cacheField>
    <cacheField name="QI" numFmtId="0">
      <sharedItems containsBlank="1" count="19">
        <s v="RAC"/>
        <s v="CMR"/>
        <s v="AGD"/>
        <s v="ECI"/>
        <s v="RCL"/>
        <s v="RPR"/>
        <s v="RLM"/>
        <s v="C/O C2"/>
        <m/>
        <s v="C/O JGR"/>
        <s v="NCB"/>
        <s v="C/O SIR IAN"/>
        <s v="C/O SIR JIM"/>
        <s v="GTO"/>
        <s v="C/O SIR EM"/>
        <s v="AVR"/>
        <s v="                    "/>
        <s v="SIR RONNIE" u="1"/>
        <s v="RM" u="1"/>
      </sharedItems>
    </cacheField>
    <cacheField name="PERSONNEL (CSB/NVP)" numFmtId="0">
      <sharedItems containsBlank="1"/>
    </cacheField>
    <cacheField name="YEAR FCOMP" numFmtId="0">
      <sharedItems containsMixedTypes="1" containsNumber="1" containsInteger="1" minValue="2022" maxValue="2025" count="5">
        <n v="2023"/>
        <n v="2024"/>
        <n v="2022"/>
        <n v="2025"/>
        <e v="#N/A"/>
      </sharedItems>
    </cacheField>
    <cacheField name="Date received from QI (Done Audit)" numFmtId="0">
      <sharedItems containsNonDate="0" containsDate="1" containsString="0" containsBlank="1" minDate="2025-02-27T00:00:00" maxDate="2025-08-09T00:00:00" count="93">
        <d v="2025-03-07T00:00:00"/>
        <d v="2025-03-17T00:00:00"/>
        <d v="2025-04-14T00:00:00"/>
        <m/>
        <d v="2025-03-27T00:00:00"/>
        <d v="2025-04-09T00:00:00"/>
        <d v="2025-04-22T00:00:00"/>
        <d v="2025-07-10T00:00:00"/>
        <d v="2025-07-25T00:00:00"/>
        <d v="2025-03-24T00:00:00"/>
        <d v="2025-03-28T00:00:00"/>
        <d v="2025-03-25T00:00:00"/>
        <d v="2025-04-03T00:00:00"/>
        <d v="2025-04-30T00:00:00"/>
        <d v="2025-04-29T00:00:00"/>
        <d v="2025-04-28T00:00:00"/>
        <d v="2025-03-26T00:00:00"/>
        <d v="2025-05-15T00:00:00"/>
        <d v="2025-04-21T00:00:00"/>
        <d v="2025-06-30T00:00:00"/>
        <d v="2025-04-08T00:00:00"/>
        <d v="2025-04-01T00:00:00"/>
        <d v="2025-07-01T00:00:00"/>
        <d v="2025-03-21T00:00:00"/>
        <d v="2025-05-30T00:00:00"/>
        <d v="2025-05-19T00:00:00"/>
        <d v="2025-06-24T00:00:00"/>
        <d v="2025-05-20T00:00:00"/>
        <d v="2025-03-31T00:00:00"/>
        <d v="2025-07-04T00:00:00"/>
        <d v="2025-04-23T00:00:00"/>
        <d v="2025-05-05T00:00:00"/>
        <d v="2025-04-04T00:00:00"/>
        <d v="2025-06-03T00:00:00"/>
        <d v="2025-04-05T00:00:00"/>
        <d v="2025-05-11T00:00:00"/>
        <d v="2025-05-07T00:00:00"/>
        <d v="2025-04-06T00:00:00"/>
        <d v="2025-06-04T00:00:00"/>
        <d v="2025-03-30T00:00:00"/>
        <d v="2025-02-27T00:00:00"/>
        <d v="2025-03-11T00:00:00"/>
        <d v="2025-03-16T00:00:00"/>
        <d v="2025-04-12T00:00:00"/>
        <d v="2025-04-24T00:00:00"/>
        <d v="2025-05-12T00:00:00"/>
        <d v="2025-07-09T00:00:00"/>
        <d v="2025-07-30T00:00:00"/>
        <d v="2025-06-23T00:00:00"/>
        <d v="2025-04-15T00:00:00"/>
        <d v="2025-05-22T00:00:00"/>
        <d v="2025-05-21T00:00:00"/>
        <d v="2025-06-06T00:00:00"/>
        <d v="2025-07-23T00:00:00"/>
        <d v="2025-05-27T00:00:00"/>
        <d v="2025-06-12T00:00:00"/>
        <d v="2025-05-29T00:00:00"/>
        <d v="2025-07-11T00:00:00"/>
        <d v="2025-05-06T00:00:00"/>
        <d v="2025-05-23T00:00:00"/>
        <d v="2025-05-18T00:00:00"/>
        <d v="2025-05-01T00:00:00"/>
        <d v="2025-06-05T00:00:00"/>
        <d v="2025-06-02T00:00:00"/>
        <d v="2025-08-05T00:00:00"/>
        <d v="2025-05-26T00:00:00"/>
        <d v="2025-06-11T00:00:00"/>
        <d v="2025-06-17T00:00:00"/>
        <d v="2025-07-02T00:00:00"/>
        <d v="2025-06-28T00:00:00"/>
        <d v="2025-07-08T00:00:00"/>
        <d v="2025-06-20T00:00:00"/>
        <d v="2025-07-03T00:00:00"/>
        <d v="2025-07-07T00:00:00"/>
        <d v="2025-07-15T00:00:00"/>
        <d v="2025-07-18T00:00:00"/>
        <d v="2025-07-16T00:00:00"/>
        <d v="2025-08-04T00:00:00"/>
        <d v="2025-06-19T00:00:00"/>
        <d v="2025-06-16T00:00:00"/>
        <d v="2025-07-31T00:00:00"/>
        <d v="2025-07-29T00:00:00"/>
        <d v="2025-08-01T00:00:00"/>
        <d v="2025-06-25T00:00:00"/>
        <d v="2025-07-17T00:00:00"/>
        <d v="2025-07-24T00:00:00"/>
        <d v="2025-07-27T00:00:00"/>
        <d v="2025-08-06T00:00:00"/>
        <d v="2025-07-14T00:00:00"/>
        <d v="2025-07-28T00:00:00"/>
        <d v="2025-07-26T00:00:00"/>
        <d v="2025-08-08T00:00:00"/>
        <d v="2025-07-21T00:00:00"/>
      </sharedItems>
      <fieldGroup par="19"/>
    </cacheField>
    <cacheField name="DONE AUDIT?" numFmtId="0">
      <sharedItems count="2">
        <s v="YES"/>
        <s v="NO"/>
      </sharedItems>
    </cacheField>
    <cacheField name="Date created COI" numFmtId="0">
      <sharedItems containsDate="1" containsBlank="1" containsMixedTypes="1" minDate="2025-03-17T00:00:00" maxDate="2025-08-15T00:00:00"/>
    </cacheField>
    <cacheField name="STATUS" numFmtId="0">
      <sharedItems containsBlank="1"/>
    </cacheField>
    <cacheField name="TASK COUNT" numFmtId="0">
      <sharedItems containsString="0" containsBlank="1" containsNumber="1" containsInteger="1" minValue="1" maxValue="48"/>
    </cacheField>
    <cacheField name="Months (Date received from QI (Done Audit))" numFmtId="0" databaseField="0">
      <fieldGroup base="14">
        <rangePr groupBy="months" startDate="2025-02-27T00:00:00" endDate="2025-08-09T00:00:00"/>
        <groupItems count="14">
          <s v="&lt;2/27/2025"/>
          <s v="Jan"/>
          <s v="Feb"/>
          <s v="Mar"/>
          <s v="Apr"/>
          <s v="May"/>
          <s v="Jun"/>
          <s v="Jul"/>
          <s v="Aug"/>
          <s v="Sep"/>
          <s v="Oct"/>
          <s v="Nov"/>
          <s v="Dec"/>
          <s v="&gt;8/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s v="X23072784795"/>
    <s v="'X23072784795',"/>
    <s v="DISEGNO DI MILANO INC. DOING BUSINESS UNDER THE NA"/>
    <s v="WEST SERVICE, CUPANG, MUNTINLUPA"/>
    <n v="178133.17"/>
    <n v="70.78"/>
    <s v="RRG"/>
    <s v="RONILO JR GANGE"/>
    <s v="AVECO"/>
    <m/>
    <m/>
    <x v="0"/>
    <m/>
    <x v="0"/>
    <x v="0"/>
    <x v="0"/>
    <d v="2025-03-17T00:00:00"/>
    <s v="NO BACKJOB"/>
    <n v="2"/>
  </r>
  <r>
    <s v="X24062336064"/>
    <s v="'X24062336064',"/>
    <s v="DITO TELECOMMUNITY CORPORATION"/>
    <s v="CERVANTES CPD, CERVANTES CPD, PARANAQUE"/>
    <n v="205000.15"/>
    <n v="34.619999999999997"/>
    <s v="RRG"/>
    <s v="RONILO JR GANGE"/>
    <s v="ECOM"/>
    <m/>
    <m/>
    <x v="0"/>
    <m/>
    <x v="1"/>
    <x v="0"/>
    <x v="0"/>
    <d v="2025-03-17T00:00:00"/>
    <s v="WITH BACKJOB"/>
    <n v="2"/>
  </r>
  <r>
    <s v="X23114610946"/>
    <s v="'X23114610946',"/>
    <s v="SPENCER FOODS CORPORATION"/>
    <s v="AGUIRRE, BF HOMES, PARANAQUE"/>
    <n v="48068.36"/>
    <n v="21.57"/>
    <s v="JMM"/>
    <s v="JENNETH MADRID"/>
    <s v="POWERHOUSE"/>
    <m/>
    <m/>
    <x v="0"/>
    <m/>
    <x v="1"/>
    <x v="0"/>
    <x v="0"/>
    <d v="2025-03-17T00:00:00"/>
    <s v="NO BACKJOB"/>
    <n v="2"/>
  </r>
  <r>
    <s v="X24030858589"/>
    <s v="'X24030858589',"/>
    <s v="DEO MISSALYN SARIGUMBA SAVELLANO"/>
    <s v="VON BRAUN, MOONWALK, PARANAQUE"/>
    <n v="408530.17"/>
    <n v="110.52"/>
    <s v="JCF"/>
    <s v="JUNILO MICHAEL FLORES"/>
    <s v="CHALLENGER"/>
    <m/>
    <m/>
    <x v="0"/>
    <m/>
    <x v="1"/>
    <x v="0"/>
    <x v="0"/>
    <d v="2025-03-19T00:00:00"/>
    <s v="WITH BACKJOB"/>
    <n v="6"/>
  </r>
  <r>
    <s v="X23083404027"/>
    <s v="'X23083404027',"/>
    <s v="FIL-GARTE CONSTRUCTION AND DEVELOPMENT CORPORATION"/>
    <s v="GEN. TIRONA, DULONG BAYAN, BACOOR"/>
    <n v="138793.76"/>
    <n v="17.88"/>
    <s v="DCB"/>
    <s v="DEAN CARL BORJAL"/>
    <s v="POWERHOUSE"/>
    <m/>
    <m/>
    <x v="1"/>
    <m/>
    <x v="1"/>
    <x v="0"/>
    <x v="0"/>
    <d v="2025-03-19T00:00:00"/>
    <s v="NO BACKJOB"/>
    <n v="3"/>
  </r>
  <r>
    <s v="X24072928648"/>
    <s v="'X24072928648',"/>
    <s v="LOWELL L. YU"/>
    <s v="NARRA, AYALA-ALABANG VILL, MUNTINLUPA"/>
    <n v="695642.64"/>
    <n v="217.9"/>
    <s v="JSP"/>
    <s v="JEMUEL PERALTA"/>
    <s v="CHALLENGER"/>
    <m/>
    <m/>
    <x v="0"/>
    <m/>
    <x v="1"/>
    <x v="1"/>
    <x v="0"/>
    <d v="2025-03-21T00:00:00"/>
    <s v="WITH BACKJOB"/>
    <n v="9"/>
  </r>
  <r>
    <s v="X23072898930"/>
    <s v="'X23072898930',"/>
    <s v="MONALIZA B. CALUBAT"/>
    <s v="BLOCK 2, CAMELLA SPRINGVILLE EXEC II, BACOOR"/>
    <n v="397499.52"/>
    <n v="120.52"/>
    <s v="RRG"/>
    <s v="RONILO JR GANGE"/>
    <s v="AVECO"/>
    <m/>
    <d v="2025-03-20T00:00:00"/>
    <x v="2"/>
    <s v="CSB"/>
    <x v="0"/>
    <x v="2"/>
    <x v="0"/>
    <d v="2025-05-01T00:00:00"/>
    <s v="WITH BACKJOB"/>
    <n v="3"/>
  </r>
  <r>
    <s v="X21041366402"/>
    <s v="'X21041366402',"/>
    <s v="GLOBE TELECOM, INC."/>
    <s v="MALINIS CPD, MALINIS CPD, BACOOR"/>
    <n v="14049.52"/>
    <n v="4.75"/>
    <s v="RRG"/>
    <s v="RONILO JR GANGE"/>
    <s v="AVECO"/>
    <m/>
    <d v="2025-03-20T00:00:00"/>
    <x v="2"/>
    <s v="CSB"/>
    <x v="2"/>
    <x v="3"/>
    <x v="1"/>
    <m/>
    <m/>
    <n v="2"/>
  </r>
  <r>
    <s v="X22093803978"/>
    <s v="'X22093803978',"/>
    <s v="HOUSEHOLD DEVELOPMENT CORPORATION,"/>
    <s v="BLOCK 3, VILLA LESSANDRA 6, BACOOR"/>
    <n v="23361.7"/>
    <n v="17.05"/>
    <s v="RRG"/>
    <s v="RONILO JR GANGE"/>
    <s v="AVECO"/>
    <m/>
    <d v="2025-03-20T00:00:00"/>
    <x v="2"/>
    <s v="CSB"/>
    <x v="2"/>
    <x v="3"/>
    <x v="1"/>
    <m/>
    <m/>
    <n v="2"/>
  </r>
  <r>
    <s v="X22083673909"/>
    <s v="'X22083673909',"/>
    <s v="ALEJANDRO AQUINO"/>
    <s v="BLOCK 13, GREEN VALLEY SUBD SECT A, BACOOR"/>
    <n v="285521.42"/>
    <n v="74.25"/>
    <s v="EAO"/>
    <s v="JEMUEL PERALTA"/>
    <s v="CHALLENGER"/>
    <m/>
    <d v="2025-03-20T00:00:00"/>
    <x v="2"/>
    <s v="CSB"/>
    <x v="0"/>
    <x v="4"/>
    <x v="0"/>
    <d v="2025-07-17T00:00:00"/>
    <s v="WITH BACKJOB"/>
    <n v="4"/>
  </r>
  <r>
    <s v="X22125090828"/>
    <s v="'X22125090828',"/>
    <s v="DITO TELECOMMUNITY CORPORATION"/>
    <s v="ANIBAN V, ANIBAN V, BACOOR"/>
    <n v="49092.14"/>
    <n v="23.18"/>
    <s v="RRG"/>
    <s v="RONILO JR GANGE"/>
    <s v="AVECO"/>
    <m/>
    <d v="2025-03-20T00:00:00"/>
    <x v="2"/>
    <s v="CSB"/>
    <x v="0"/>
    <x v="3"/>
    <x v="1"/>
    <m/>
    <m/>
    <n v="4"/>
  </r>
  <r>
    <s v="X23051874609"/>
    <s v="'X23051874609',"/>
    <s v="STA. LUCIA REALTY &amp; DEVELOPMENT, INC."/>
    <s v="HAZEL, VISTA VERDE SOUTH EXEC VILL 2, BACOOR"/>
    <n v="209139.71"/>
    <n v="40.229999999999997"/>
    <s v="EAO"/>
    <s v="ISAN CARLO LAZARO"/>
    <s v="CHALLENGER"/>
    <m/>
    <d v="2025-03-20T00:00:00"/>
    <x v="2"/>
    <s v="CSB"/>
    <x v="0"/>
    <x v="5"/>
    <x v="0"/>
    <s v="/"/>
    <s v="NO BACKJOB"/>
    <n v="3"/>
  </r>
  <r>
    <s v="X22041707487"/>
    <s v="'X22041707487',"/>
    <s v="NOEMI BORROMEO DOMINGUEZ"/>
    <s v="ALDRIN, MOONWALK, PARANAQUE"/>
    <n v="1913754.14"/>
    <n v="1011.12"/>
    <s v="IJP"/>
    <s v="IAN PATRICK PEREZ"/>
    <s v="POWERHOUSE"/>
    <m/>
    <d v="2025-03-20T00:00:00"/>
    <x v="2"/>
    <s v="CSB"/>
    <x v="2"/>
    <x v="3"/>
    <x v="1"/>
    <m/>
    <m/>
    <n v="19"/>
  </r>
  <r>
    <s v="X23083147226"/>
    <s v="'X23083147226',"/>
    <s v="CITY GOVERNMENT OF PARAÑAQUE"/>
    <s v="STA. MONICA, DON GALO, PARANAQUE"/>
    <n v="333554.59000000003"/>
    <n v="80.319999999999993"/>
    <s v="RRG"/>
    <s v="RONILO JR GANGE"/>
    <s v="AVECO"/>
    <m/>
    <d v="2025-03-20T00:00:00"/>
    <x v="2"/>
    <s v="CSB"/>
    <x v="0"/>
    <x v="3"/>
    <x v="1"/>
    <m/>
    <m/>
    <n v="4"/>
  </r>
  <r>
    <s v="X23093500518"/>
    <s v="'X23093500518',"/>
    <s v="JOYCE ANN ROMAN TUMANG"/>
    <s v="CAPERNAUM, MULTINATIONAL VILL, PARANAQUE"/>
    <n v="473227.53"/>
    <n v="135.72999999999999"/>
    <s v="EAO"/>
    <s v="JEMUEL PERALTA"/>
    <s v="VJC"/>
    <m/>
    <d v="2025-03-20T00:00:00"/>
    <x v="3"/>
    <s v="CSB"/>
    <x v="0"/>
    <x v="6"/>
    <x v="0"/>
    <d v="2025-07-09T00:00:00"/>
    <s v="WITH BACKJOB"/>
    <n v="5"/>
  </r>
  <r>
    <s v="X24093865089"/>
    <s v="'X24093865089',"/>
    <s v="JOVY BITANGCOL LOSERIAGA"/>
    <s v="BLOCK 8, AFP OVAI PH 1, TAGUIG CITY"/>
    <n v="41516.720000000001"/>
    <n v="15.83"/>
    <s v="Jenneth Madrid"/>
    <s v="JENNETH MADRID"/>
    <s v="VJC"/>
    <d v="2025-03-20T00:00:00"/>
    <d v="2025-07-01T00:00:00"/>
    <x v="4"/>
    <m/>
    <x v="3"/>
    <x v="7"/>
    <x v="0"/>
    <d v="2025-08-11T00:00:00"/>
    <s v="NO BACKJOB"/>
    <n v="2"/>
  </r>
  <r>
    <s v="X24093492216"/>
    <s v="'X24093492216',"/>
    <s v="ALFAMART TRADING PHILIPPINES, INC."/>
    <s v="SUMMIT CIRCLE SUBD, SUMMIT CIRCLE SUBD, MUNTINLUPA"/>
    <n v="186146.6"/>
    <n v="17.579999999999998"/>
    <s v="Isan Carlo Lazaro"/>
    <s v="ISAN CARLO LAZARO"/>
    <s v="CHALLENGER"/>
    <d v="2025-03-20T00:00:00"/>
    <d v="2025-07-25T00:00:00"/>
    <x v="2"/>
    <m/>
    <x v="3"/>
    <x v="8"/>
    <x v="0"/>
    <d v="2025-07-31T00:00:00"/>
    <s v="NO BACKJOB"/>
    <n v="3"/>
  </r>
  <r>
    <s v="X25010119305"/>
    <s v="'X25010119305',"/>
    <s v="VICENTE P PEREZ"/>
    <s v="EL GRANDE, BF HOMES, PARANAQUE"/>
    <n v="241637.84"/>
    <n v="45.67"/>
    <s v="Isan Carlo Lazaro"/>
    <s v="ISAN CARLO LAZARO"/>
    <s v="CHALLENGER"/>
    <d v="2025-03-20T00:00:00"/>
    <d v="2025-03-21T00:00:00"/>
    <x v="2"/>
    <s v="CSB"/>
    <x v="3"/>
    <x v="9"/>
    <x v="0"/>
    <d v="2025-07-17T00:00:00"/>
    <s v="NO BACKJOB"/>
    <n v="3"/>
  </r>
  <r>
    <s v="X24093707345"/>
    <s v="'X24093707345',"/>
    <s v="CITY GOVERNMENT OF TAGUIG"/>
    <s v="MAGSAYSAY, ZONE 6, TAGUIG CITY"/>
    <n v="715296.24"/>
    <n v="114.4"/>
    <s v="Jenneth Madrid"/>
    <s v="JENNETH MADRID"/>
    <s v="VJC"/>
    <d v="2025-03-20T00:00:00"/>
    <d v="2025-03-21T00:00:00"/>
    <x v="2"/>
    <s v="CSB"/>
    <x v="3"/>
    <x v="10"/>
    <x v="0"/>
    <d v="2025-04-02T00:00:00"/>
    <s v="WITH BACKJOB"/>
    <n v="3"/>
  </r>
  <r>
    <s v="X24114622443"/>
    <s v="'X24114622443',"/>
    <s v="NELSON BALIGUAT RODRIGUEZ"/>
    <s v="ENLISTED PERSONNEL VIL 2, TAGUIG CITY"/>
    <n v="78921.539999999994"/>
    <n v="54.73"/>
    <s v="Jenneth Madrid"/>
    <s v="JENNETH MADRID"/>
    <s v="VJC"/>
    <d v="2025-03-20T00:00:00"/>
    <d v="2025-07-01T00:00:00"/>
    <x v="4"/>
    <m/>
    <x v="3"/>
    <x v="7"/>
    <x v="0"/>
    <d v="2025-08-12T00:00:00"/>
    <s v="WITH BACKJOB"/>
    <n v="4"/>
  </r>
  <r>
    <s v="X25010059547"/>
    <s v="'X25010059547',"/>
    <s v="ALFAMETRO MARKETING INC. (CORCUERRA - BANNER 4TH ESTATE)"/>
    <s v="BANNER, 4TH ESTATE SUBD, PARANAQUE"/>
    <n v="202246.77"/>
    <n v="27.28"/>
    <s v="Isan Carlo Lazaro"/>
    <s v="ISAN CARLO LAZARO"/>
    <s v="CHALLENGER"/>
    <d v="2025-03-20T00:00:00"/>
    <d v="2025-03-21T00:00:00"/>
    <x v="2"/>
    <s v="CSB"/>
    <x v="3"/>
    <x v="11"/>
    <x v="0"/>
    <s v="/"/>
    <s v="NO BACKJOB"/>
    <n v="3"/>
  </r>
  <r>
    <s v="X23104201686"/>
    <s v="'X23104201686',"/>
    <s v="MINGHAI SU"/>
    <s v="MATTHEW, MULTINATIONAL VILL, PARANAQUE"/>
    <n v="428089.39"/>
    <n v="86.52"/>
    <s v="Isan Carlo Lazaro"/>
    <s v="ISAN CARLO LAZARO"/>
    <s v="CHALLENGER"/>
    <d v="2025-03-20T00:00:00"/>
    <d v="2025-03-21T00:00:00"/>
    <x v="2"/>
    <s v="CSB"/>
    <x v="3"/>
    <x v="11"/>
    <x v="0"/>
    <d v="2025-06-09T00:00:00"/>
    <s v="WITH BACKJOB"/>
    <n v="3"/>
  </r>
  <r>
    <s v="X24104141244"/>
    <s v="'X24104141244',"/>
    <s v="SERVEQUEST INC."/>
    <s v="SUMMIT CIRCLE SUBD, SUMMIT CIRCLE SUBD, MUNTINLUPA"/>
    <n v="846988.2"/>
    <n v="139.87"/>
    <s v="Isan Carlo Lazaro"/>
    <s v="ISAN CARLO LAZARO"/>
    <s v="CHALLENGER"/>
    <m/>
    <d v="2025-03-20T00:00:00"/>
    <x v="3"/>
    <s v="CSB"/>
    <x v="3"/>
    <x v="12"/>
    <x v="0"/>
    <d v="2025-04-23T00:00:00"/>
    <s v="NO BACKJOB"/>
    <n v="4"/>
  </r>
  <r>
    <s v="X23083142769"/>
    <s v="'X23083142769',"/>
    <s v="CHRISTOPHER SANTIAGO"/>
    <s v="TANAUAN, AYALA-ALABANG VILL, MUNTINLUPA"/>
    <n v="69069.98"/>
    <n v="115.77"/>
    <s v="EAO"/>
    <s v="ISAN CARLO LAZARO"/>
    <s v="CHALLENGER"/>
    <m/>
    <d v="2025-03-20T00:00:00"/>
    <x v="2"/>
    <s v="CSB"/>
    <x v="0"/>
    <x v="13"/>
    <x v="0"/>
    <d v="2025-07-17T00:00:00"/>
    <s v="NO BACKJOB"/>
    <n v="5"/>
  </r>
  <r>
    <s v="X22041849543"/>
    <s v="'X22041849543',"/>
    <s v="DITO TELECOMMUNITY CORPORATION"/>
    <s v="COL. E. DE LEON, STO. NINO, PARANAQUE"/>
    <n v="347662.79"/>
    <n v="76.819999999999993"/>
    <s v="RRG"/>
    <s v="RONILO JR GANGE"/>
    <s v="ECOM"/>
    <m/>
    <d v="2025-03-20T00:00:00"/>
    <x v="3"/>
    <s v="CSB"/>
    <x v="0"/>
    <x v="3"/>
    <x v="1"/>
    <m/>
    <m/>
    <n v="4"/>
  </r>
  <r>
    <s v="X23062242918"/>
    <s v="'X23062242918',"/>
    <s v="GEORGIE VELASCO SAMONTE"/>
    <s v="BLOCK 47 ST, GEORGETOWN HEIGHTS SUBD PH II, BACOOR"/>
    <n v="35997.050000000003"/>
    <n v="19.600000000000001"/>
    <s v="EAO"/>
    <s v="RONILO JR GANGE"/>
    <s v="AVECO"/>
    <m/>
    <d v="2025-03-20T00:00:00"/>
    <x v="2"/>
    <s v="CSB"/>
    <x v="0"/>
    <x v="5"/>
    <x v="0"/>
    <d v="2025-07-17T00:00:00"/>
    <s v="NO BACKJOB"/>
    <n v="4"/>
  </r>
  <r>
    <s v="R22553542"/>
    <s v="'R22553542',"/>
    <s v="BASCUGUIN BUENA MONTES,"/>
    <s v="KALAYAAN VILL/BALAGBAG, KALAYAAN VILL/BALAGBAG, PASAY CITY"/>
    <n v="210433.39"/>
    <n v="94.97"/>
    <s v="RRG"/>
    <s v="RONILO JR GANGE"/>
    <s v="ECOM"/>
    <m/>
    <d v="2025-03-20T00:00:00"/>
    <x v="3"/>
    <s v="CSB"/>
    <x v="1"/>
    <x v="3"/>
    <x v="1"/>
    <m/>
    <m/>
    <n v="2"/>
  </r>
  <r>
    <s v="R23067764"/>
    <s v="'R23067764',"/>
    <s v="F &amp; E DE CASTRO CORPORATION,, HMB"/>
    <s v="BLOCK 19, GEORGETOWN HEIGHTS SUBD PH I, BACOOR"/>
    <n v="153228.84"/>
    <n v="51.02"/>
    <s v="RRG"/>
    <s v="RONILO JR GANGE"/>
    <s v="ECOM"/>
    <m/>
    <d v="2025-03-20T00:00:00"/>
    <x v="2"/>
    <s v="CSB"/>
    <x v="1"/>
    <x v="5"/>
    <x v="0"/>
    <d v="2025-07-17T00:00:00"/>
    <s v="NO BACKJOB"/>
    <n v="2"/>
  </r>
  <r>
    <s v="R21257785"/>
    <s v="'R21257785',"/>
    <s v="GO JEREMY LESTER TEE TEN"/>
    <s v="BAYANAN, BAYANAN, BACOOR"/>
    <n v="446398.79"/>
    <n v="225.67"/>
    <s v="IJP"/>
    <s v="IAN PATRICK PEREZ"/>
    <s v="AVECO"/>
    <m/>
    <d v="2025-03-20T00:00:00"/>
    <x v="3"/>
    <s v="CSB"/>
    <x v="2"/>
    <x v="3"/>
    <x v="1"/>
    <m/>
    <m/>
    <n v="6"/>
  </r>
  <r>
    <s v="X23072902617"/>
    <s v="'X23072902617',"/>
    <s v="LIGHT RAIL MANILA CORPORATION (REDEMPTORIST STATION)"/>
    <s v="PRES. M. ROXAS, BACLARAN, PARANAQUE"/>
    <n v="539841.81000000006"/>
    <n v="300.3"/>
    <s v="IJP"/>
    <s v="IAN PATRICK PEREZ"/>
    <s v="CHALLENGER"/>
    <m/>
    <d v="2025-03-20T00:00:00"/>
    <x v="2"/>
    <s v="CSB"/>
    <x v="0"/>
    <x v="6"/>
    <x v="0"/>
    <m/>
    <s v="WITH BACKJOB"/>
    <n v="5"/>
  </r>
  <r>
    <s v="R22837793"/>
    <s v="'R22837793',"/>
    <s v="LUI, CHAD ALFRED SO, HMB"/>
    <s v="BLK 6, PALM COAST MARINA, PARANAQUE"/>
    <n v="544752.43000000005"/>
    <n v="271.47000000000003"/>
    <s v="JSB"/>
    <s v="JASPER BASTASA"/>
    <s v="VJC"/>
    <m/>
    <d v="2025-03-20T00:00:00"/>
    <x v="3"/>
    <s v="CSB"/>
    <x v="1"/>
    <x v="3"/>
    <x v="1"/>
    <m/>
    <m/>
    <n v="8"/>
  </r>
  <r>
    <s v="X24072668324"/>
    <s v="'X24072668324',"/>
    <s v="FODC-FIRST ORIENT DEVELOPMENT AND CONSTRUCTION COR"/>
    <s v="PRES. M. ROXAS, TAMBO, PARANAQUE"/>
    <n v="35822.769999999997"/>
    <n v="52.63"/>
    <s v="JSB"/>
    <s v="JASPER BASTASA"/>
    <s v="VJC"/>
    <m/>
    <d v="2025-03-20T00:00:00"/>
    <x v="2"/>
    <s v="CSB"/>
    <x v="1"/>
    <x v="6"/>
    <x v="0"/>
    <d v="2025-07-09T00:00:00"/>
    <s v="NO BACKJOB"/>
    <n v="2"/>
  </r>
  <r>
    <s v="X21115170333"/>
    <s v="'X21115170333',"/>
    <s v="JOSE AGUSTO GUSTILO QUIMPO"/>
    <s v="ST. JOSEPH, SAN JOSE SUBD, MUNTINLUPA"/>
    <n v="535717.03"/>
    <n v="238.85"/>
    <s v="FMS"/>
    <s v="FRANCIS MARC SANTOS"/>
    <s v="POWERHOUSE"/>
    <m/>
    <d v="2025-03-20T00:00:00"/>
    <x v="3"/>
    <s v="CSB"/>
    <x v="2"/>
    <x v="12"/>
    <x v="0"/>
    <d v="2025-07-02T00:00:00"/>
    <s v="WITH BACKJOB"/>
    <n v="8"/>
  </r>
  <r>
    <s v="X24072541358"/>
    <s v="'X24072541358',"/>
    <s v="WILHOME DEVELOPMENT INC."/>
    <s v="MOLINO ROAD, MOLINO III, BACOOR"/>
    <n v="833293.59"/>
    <n v="144.6"/>
    <s v="Jenneth Madrid"/>
    <m/>
    <s v="POWERHOUSE"/>
    <m/>
    <m/>
    <x v="2"/>
    <m/>
    <x v="3"/>
    <x v="14"/>
    <x v="0"/>
    <d v="2025-05-15T00:00:00"/>
    <s v="NO BACKJOB"/>
    <n v="3"/>
  </r>
  <r>
    <s v="X24051934516"/>
    <s v="'X24051934516',"/>
    <s v="EPICUREAN PARTNERS EXCHANGE INC."/>
    <s v="NATIONAL, TUNASAN, MUNTINLUPA"/>
    <n v="828221.87"/>
    <n v="146.16999999999999"/>
    <s v="JSP"/>
    <s v="JEMUEL PERALTA"/>
    <s v="CHALLENGER"/>
    <m/>
    <d v="2025-03-20T00:00:00"/>
    <x v="0"/>
    <s v="NVP"/>
    <x v="1"/>
    <x v="4"/>
    <x v="0"/>
    <d v="2025-04-08T00:00:00"/>
    <s v="WITH BACKJOB"/>
    <n v="3"/>
  </r>
  <r>
    <s v="X24041088653"/>
    <s v="'X24041088653',"/>
    <s v="GABRIEL AGUILA REYES"/>
    <s v="BLOCK 10, BRAZILIA HEIGHTS, MUNTINLUPA"/>
    <n v="1365333.42"/>
    <n v="493.75"/>
    <s v="JSP"/>
    <s v="JEMUEL PERALTA"/>
    <s v="CHALLENGER"/>
    <m/>
    <d v="2025-03-20T00:00:00"/>
    <x v="0"/>
    <s v="NVP"/>
    <x v="1"/>
    <x v="15"/>
    <x v="0"/>
    <d v="2025-05-14T00:00:00"/>
    <s v="WITH BACKJOB"/>
    <n v="18"/>
  </r>
  <r>
    <s v="X23093726087"/>
    <s v="'X23093726087',"/>
    <s v="CITY GOV'T OF LAS PIÑAS"/>
    <s v="C5 EXTENSION, PULANGLUPA I, LAS PINAS CITY"/>
    <n v="2921763.85"/>
    <n v="1039.42"/>
    <s v="JSP"/>
    <s v="JEMUEL PERALTA"/>
    <s v="CHALLENGER"/>
    <m/>
    <d v="2025-03-20T00:00:00"/>
    <x v="0"/>
    <s v="NVP"/>
    <x v="1"/>
    <x v="16"/>
    <x v="0"/>
    <d v="2025-04-24T00:00:00"/>
    <s v="WITH BACKJOB"/>
    <n v="26"/>
  </r>
  <r>
    <s v="X23124803010"/>
    <s v="'X23124803010',"/>
    <s v="MUBG REALTY CORP."/>
    <s v="QUIRINO, BACLARAN, PARANAQUE"/>
    <n v="639194.31999999995"/>
    <n v="79.55"/>
    <s v="JSP"/>
    <s v="JEMUEL PERALTA"/>
    <s v="CHALLENGER"/>
    <d v="2025-03-20T00:00:00"/>
    <d v="2025-03-20T00:00:00"/>
    <x v="0"/>
    <s v="NVP"/>
    <x v="1"/>
    <x v="17"/>
    <x v="0"/>
    <d v="2025-06-09T00:00:00"/>
    <s v="NO BACKJOB"/>
    <n v="3"/>
  </r>
  <r>
    <s v="X24114405667"/>
    <s v="'X24114405667',"/>
    <s v="GREENKRAFT CORPORATION"/>
    <s v="CHAMPACA, UNITED PQUE 4 SUBD, PARANAQUE"/>
    <n v="640840.51"/>
    <n v="76.52"/>
    <s v="JSP"/>
    <s v="JEMUEL PERALTA"/>
    <s v="CHALLENGER"/>
    <d v="2025-03-20T00:00:00"/>
    <d v="2025-03-20T00:00:00"/>
    <x v="0"/>
    <s v="NVP"/>
    <x v="1"/>
    <x v="18"/>
    <x v="0"/>
    <d v="2025-05-14T00:00:00"/>
    <s v="WITH BACKJOB"/>
    <n v="4"/>
  </r>
  <r>
    <s v="X23051529972"/>
    <s v="'X23051529972',"/>
    <s v="ERIC ANTHONY S CASTAÑEDA"/>
    <s v="TIERRA NUEVA SUBD, MUNTINLUPA"/>
    <n v="363155.38"/>
    <n v="88.23"/>
    <s v="Isan Carlo Lazaro"/>
    <s v="ISAN CARLO LAZARO"/>
    <s v="CHALLENGER"/>
    <d v="2025-03-20T00:00:00"/>
    <m/>
    <x v="3"/>
    <m/>
    <x v="3"/>
    <x v="19"/>
    <x v="0"/>
    <d v="2025-07-17T00:00:00"/>
    <s v="WITH BACKJOB"/>
    <n v="3"/>
  </r>
  <r>
    <s v="X24104022999"/>
    <s v="'X24104022999',"/>
    <s v="DAHN BERGER PHILS. CONSTRUCTION CORPORATION"/>
    <s v="DOÑA SOLEDAD, BETTER LIVING SUBD, PARANAQUE"/>
    <n v="140893"/>
    <n v="250.75"/>
    <s v="Jenneth Madrid"/>
    <s v="JENNETH MADRID"/>
    <s v="VJC"/>
    <d v="2025-03-20T00:00:00"/>
    <d v="2025-03-21T00:00:00"/>
    <x v="2"/>
    <s v="CSB"/>
    <x v="3"/>
    <x v="20"/>
    <x v="0"/>
    <d v="2025-04-11T00:00:00"/>
    <s v="NO BACKJOB"/>
    <n v="5"/>
  </r>
  <r>
    <s v="X24083434936"/>
    <s v="'X24083434936',"/>
    <s v="MAXIPRINTS INC."/>
    <s v="1ST, TAGUIG BAGUMBAYAN INDL ASS INC, TAGUIG CITY"/>
    <n v="980297.45"/>
    <n v="249.83"/>
    <s v="Jenneth Madrid"/>
    <s v="JENNETH MADRID"/>
    <s v="VJC"/>
    <d v="2025-03-20T00:00:00"/>
    <d v="2025-03-21T00:00:00"/>
    <x v="2"/>
    <s v="CSB"/>
    <x v="3"/>
    <x v="10"/>
    <x v="0"/>
    <d v="2025-04-02T00:00:00"/>
    <s v="WITH BACKJOB"/>
    <n v="3"/>
  </r>
  <r>
    <s v="X24114634928"/>
    <s v="'X24114634928',"/>
    <s v="CHRISTOPHER JOSEPH REYES TSUI"/>
    <s v="DAYAP LOOP TAMARIND COVE, AYALA-ALABANG VILL, MUNTINLUPA"/>
    <n v="177491.79"/>
    <n v="55.53"/>
    <s v="Isan Carlo Lazaro"/>
    <s v="ISAN CARLO LAZARO"/>
    <s v="CHALLENGER"/>
    <d v="2025-03-20T00:00:00"/>
    <d v="2025-03-20T00:00:00"/>
    <x v="3"/>
    <m/>
    <x v="3"/>
    <x v="21"/>
    <x v="0"/>
    <s v="/"/>
    <s v="NO BACKJOB"/>
    <n v="2"/>
  </r>
  <r>
    <s v="X24114634882"/>
    <s v="'X24114634882',"/>
    <s v="CHRISTOPHER JOSEPH REYES TSUI"/>
    <s v="DAYAP LOOP TAMARIND COVE, AYALA-ALABANG VILL, MUNTINLUPA"/>
    <n v="196704.22"/>
    <n v="21.43"/>
    <s v="Isan Carlo Lazaro"/>
    <s v="ISAN CARLO LAZARO"/>
    <s v="CHALLENGER"/>
    <d v="2025-03-20T00:00:00"/>
    <d v="2025-03-05T00:00:00"/>
    <x v="3"/>
    <m/>
    <x v="3"/>
    <x v="21"/>
    <x v="0"/>
    <d v="2025-07-17T00:00:00"/>
    <s v="NO BACKJOB"/>
    <n v="2"/>
  </r>
  <r>
    <s v="X24041165850"/>
    <s v="'X24041165850',"/>
    <s v="DITO TELECOMMUNITY CORPORATION"/>
    <s v="TUNASAN, MUNTINLUPA"/>
    <n v="1017553.36"/>
    <n v="90.53"/>
    <s v="Isan Carlo Lazaro"/>
    <s v="ISAN CARLO LAZARO"/>
    <s v="CHALLENGER"/>
    <d v="2025-03-20T00:00:00"/>
    <d v="2025-07-25T00:00:00"/>
    <x v="2"/>
    <m/>
    <x v="3"/>
    <x v="8"/>
    <x v="0"/>
    <d v="2025-07-31T00:00:00"/>
    <s v="WITH BACKJOB"/>
    <n v="3"/>
  </r>
  <r>
    <s v="X24083108742"/>
    <s v="'X24083108742',"/>
    <s v="GLENDA G ADEFUIN"/>
    <s v="BLOCK 2, PATIO HOMES SUBD, MUNTINLUPA"/>
    <n v="407351.66"/>
    <n v="110.25"/>
    <s v="Isan Carlo Lazaro"/>
    <s v="ISAN CARLO LAZARO"/>
    <s v="CHALLENGER"/>
    <d v="2025-03-20T00:00:00"/>
    <d v="2025-07-01T00:00:00"/>
    <x v="3"/>
    <m/>
    <x v="3"/>
    <x v="22"/>
    <x v="0"/>
    <d v="2025-07-30T00:00:00"/>
    <s v="WITH BACKJOB"/>
    <n v="4"/>
  </r>
  <r>
    <s v="X24072854687"/>
    <s v="'X24072854687',"/>
    <s v="MALILIN O. RICSENIA"/>
    <s v="BLOCK 12, BETTER LIVING ANX31 SUBD, PARANAQUE"/>
    <n v="176013.59"/>
    <n v="72.53"/>
    <s v="Jenneth Madrid"/>
    <s v="JENNETH MADRID"/>
    <s v="VJC"/>
    <d v="2025-03-20T00:00:00"/>
    <d v="2025-03-21T00:00:00"/>
    <x v="2"/>
    <s v="CSB"/>
    <x v="3"/>
    <x v="20"/>
    <x v="0"/>
    <d v="2025-07-02T00:00:00"/>
    <s v="WITH BACKJOB"/>
    <n v="4"/>
  </r>
  <r>
    <s v="X24103955636"/>
    <s v="'X24103955636',"/>
    <s v="DELECTABLE FEAST CORPORATION"/>
    <s v="AGUIRRE, BF HOMES, PARANAQUE"/>
    <n v="381005.41"/>
    <n v="71.569999999999993"/>
    <s v="Isan Carlo Lazaro"/>
    <s v="ISAN CARLO LAZARO"/>
    <s v="CHALLENGER"/>
    <d v="2025-03-20T00:00:00"/>
    <d v="2025-03-21T00:00:00"/>
    <x v="2"/>
    <s v="CSB"/>
    <x v="3"/>
    <x v="23"/>
    <x v="0"/>
    <d v="2025-07-25T00:00:00"/>
    <s v="WITH BACKJOB"/>
    <n v="3"/>
  </r>
  <r>
    <s v="X23114603408"/>
    <s v="'X23114603408',"/>
    <s v="GILBERT CLAIRE O REALICA"/>
    <s v="APO, AYALA-ALABANG VILL, MUNTINLUPA"/>
    <n v="448826.37"/>
    <n v="132.85"/>
    <s v="Ronilo Gange Jr."/>
    <s v="RONILO JR GANGE"/>
    <s v="ECOM"/>
    <d v="2025-03-20T00:00:00"/>
    <d v="2025-05-29T00:00:00"/>
    <x v="3"/>
    <s v="CSB"/>
    <x v="3"/>
    <x v="24"/>
    <x v="0"/>
    <d v="2025-07-28T00:00:00"/>
    <s v="WITH BACKJOB"/>
    <n v="3"/>
  </r>
  <r>
    <s v="X24093720779"/>
    <s v="'X24093720779',"/>
    <s v="DITO TELECOMMUNITY CORPORATION"/>
    <n v="11"/>
    <n v="153039.91"/>
    <n v="20.9"/>
    <s v="JMM"/>
    <s v="JENNETH MADRID"/>
    <s v="VJC"/>
    <m/>
    <d v="2025-03-21T00:00:00"/>
    <x v="2"/>
    <s v="CSB"/>
    <x v="1"/>
    <x v="4"/>
    <x v="0"/>
    <d v="2025-04-08T00:00:00"/>
    <s v="NO BACKJOB"/>
    <n v="3"/>
  </r>
  <r>
    <s v="X24051839872"/>
    <s v="'X24051839872',"/>
    <s v="JULIO MAXIMINA JM MENDOZA REALTY, INC."/>
    <s v="DOÑA SOLEDAD, BETTER LIVING SUBD, PARANAQUE"/>
    <n v="615322.01"/>
    <n v="117.67"/>
    <s v="JMM"/>
    <s v="JENNETH MADRID"/>
    <s v="VJC"/>
    <m/>
    <d v="2025-03-21T00:00:00"/>
    <x v="2"/>
    <s v="CSB"/>
    <x v="1"/>
    <x v="4"/>
    <x v="0"/>
    <d v="2025-04-08T00:00:00"/>
    <s v="NO BACKJOB"/>
    <n v="3"/>
  </r>
  <r>
    <s v="X24020533373"/>
    <s v="'X24020533373',"/>
    <s v="GRUPPO SACHIN &amp; SACHIN CO."/>
    <s v="SAN VICTORES, SEACOM CPD, PARANAQUE"/>
    <n v="178449.2"/>
    <n v="23.78"/>
    <s v="Jenneth Madrid"/>
    <s v="JENNETH MADRID"/>
    <s v="VJC"/>
    <d v="2025-03-20T00:00:00"/>
    <d v="2025-03-21T00:00:00"/>
    <x v="2"/>
    <s v="CSB"/>
    <x v="3"/>
    <x v="4"/>
    <x v="0"/>
    <d v="2025-04-08T00:00:00"/>
    <s v="WITH BACKJOB"/>
    <n v="3"/>
  </r>
  <r>
    <s v="X24073016208"/>
    <s v="'X24073016208',"/>
    <s v="KISE GAYLE RAMOS TANG"/>
    <s v="COUNTRY CLUB, AYALA-ALABANG VILL, MUNTINLUPA"/>
    <n v="1564214.32"/>
    <n v="385.32"/>
    <s v="Jemuel Peralta"/>
    <s v="JEMUEL PERALTA"/>
    <s v="CHALLENGER"/>
    <d v="2025-03-20T00:00:00"/>
    <d v="2025-04-19T00:00:00"/>
    <x v="0"/>
    <m/>
    <x v="3"/>
    <x v="25"/>
    <x v="0"/>
    <d v="2025-06-09T00:00:00"/>
    <s v="WITH BACKJOB"/>
    <n v="5"/>
  </r>
  <r>
    <s v="X24072803104"/>
    <s v="'X24072803104',"/>
    <s v="PATRICK SOON NGO"/>
    <s v="AZUCENA, BF HOMES, PARANAQUE"/>
    <n v="479799.06"/>
    <n v="190.9"/>
    <s v="Isan Carlo Lazaro"/>
    <s v="ISAN CARLO LAZARO"/>
    <s v="CHALLENGER"/>
    <d v="2025-03-20T00:00:00"/>
    <d v="2025-03-21T00:00:00"/>
    <x v="3"/>
    <s v="CSB"/>
    <x v="3"/>
    <x v="21"/>
    <x v="0"/>
    <d v="2025-06-09T00:00:00"/>
    <s v="WITH BACKJOB"/>
    <n v="9"/>
  </r>
  <r>
    <s v="X24083395699"/>
    <s v="'X24083395699',"/>
    <s v="PETRON CORPORATION"/>
    <s v="ALABANG-ZAPOTE, TALON II, LAS PINAS CITY"/>
    <n v="559454.47"/>
    <n v="121.68"/>
    <s v="JSP"/>
    <s v="JEMUEL PERALTA"/>
    <s v="CHALLENGER"/>
    <m/>
    <m/>
    <x v="0"/>
    <m/>
    <x v="1"/>
    <x v="1"/>
    <x v="0"/>
    <d v="2025-03-21T00:00:00"/>
    <s v="NO BACKJOB"/>
    <n v="3"/>
  </r>
  <r>
    <s v="X22062802760"/>
    <s v="'X22062802760',"/>
    <s v="AMELITA LEVISTE DE LEON"/>
    <s v="MJS, LEVITOWN ESTATE, PARANAQUE"/>
    <n v="361983.18"/>
    <n v="100.42"/>
    <s v="JSP"/>
    <s v="JEMUEL PERALTA"/>
    <s v="POWERHOUSE"/>
    <d v="2025-03-24T00:00:00"/>
    <d v="2025-03-24T00:00:00"/>
    <x v="0"/>
    <s v="CSB"/>
    <x v="0"/>
    <x v="26"/>
    <x v="0"/>
    <d v="2025-07-17T00:00:00"/>
    <s v="NO BACKJOB"/>
    <n v="4"/>
  </r>
  <r>
    <s v="X22073241382"/>
    <s v="'X22073241382',"/>
    <s v="AYALA LAND, INC.,"/>
    <s v="BLOCK 2A, AVIDA VERRA SETTINGS VERMOSA, IMUS"/>
    <n v="67459.320000000007"/>
    <n v="42.07"/>
    <s v="RHM"/>
    <s v="REYZON MATIENZO"/>
    <s v="CHALLENGER"/>
    <d v="2025-03-24T00:00:00"/>
    <d v="2025-03-24T00:00:00"/>
    <x v="5"/>
    <s v="CSB"/>
    <x v="2"/>
    <x v="27"/>
    <x v="0"/>
    <d v="2025-07-17T00:00:00"/>
    <s v="WITH BACKJOB"/>
    <n v="1"/>
  </r>
  <r>
    <s v="X24010080234"/>
    <s v="'X24010080234',"/>
    <s v="EMMANUEL C. CABIGAS"/>
    <s v="M. GATMAITAN, KATARUNGAN VILLAGE, MUNTINLUPA"/>
    <n v="528001.63"/>
    <n v="153.44999999999999"/>
    <s v="JSP"/>
    <s v="JEMUEL PERALTA"/>
    <s v="CHALLENGER"/>
    <d v="2025-03-24T00:00:00"/>
    <d v="2025-03-24T00:00:00"/>
    <x v="0"/>
    <s v="CSB"/>
    <x v="1"/>
    <x v="3"/>
    <x v="1"/>
    <m/>
    <m/>
    <n v="6"/>
  </r>
  <r>
    <s v="X22094042831"/>
    <s v="'X22094042831',"/>
    <s v="RUSTAN COFFEE CORPORATION"/>
    <s v="GEN. EMILIO AGUINALDO, HABAY II, BACOOR"/>
    <n v="665097.66"/>
    <n v="138.87"/>
    <s v="JSP"/>
    <s v="JEMUEL PERALTA"/>
    <s v="AVECO"/>
    <d v="2025-03-24T00:00:00"/>
    <d v="2025-03-24T00:00:00"/>
    <x v="0"/>
    <s v="CSB"/>
    <x v="2"/>
    <x v="3"/>
    <x v="1"/>
    <m/>
    <m/>
    <n v="3"/>
  </r>
  <r>
    <s v="X24072586230"/>
    <s v="'X24072586230',"/>
    <s v="CITY GOVT OF LAS PIÑAS,"/>
    <s v="MACAPUNO, GOLDEN ACRES SUBD, LAS PINAS CITY"/>
    <n v="698317.29"/>
    <n v="244.22"/>
    <s v="JSP"/>
    <s v="JEMUEL PERALTA"/>
    <s v="CHALLENGER"/>
    <d v="2025-03-24T00:00:00"/>
    <d v="2025-03-24T00:00:00"/>
    <x v="0"/>
    <s v="CSB"/>
    <x v="1"/>
    <x v="28"/>
    <x v="0"/>
    <d v="2025-05-01T00:00:00"/>
    <s v="WITH BACKJOB"/>
    <n v="6"/>
  </r>
  <r>
    <s v="X23031028024"/>
    <s v="'X23031028024',"/>
    <s v="ROMAN CATHOLIC BISHOP OF IMUS, INCORPORATED"/>
    <s v="SANTAN, QUEEN'S ROW AREA B SUBD, BACOOR"/>
    <n v="724594.23"/>
    <n v="213.62"/>
    <s v="JSP"/>
    <s v="JEMUEL PERALTA"/>
    <s v="CHALLENGER"/>
    <d v="2025-03-24T00:00:00"/>
    <d v="2025-03-24T00:00:00"/>
    <x v="0"/>
    <s v="CSB"/>
    <x v="1"/>
    <x v="28"/>
    <x v="0"/>
    <d v="2025-05-01T00:00:00"/>
    <s v="WITH BACKJOB"/>
    <n v="6"/>
  </r>
  <r>
    <s v="X24051735189"/>
    <s v="'X24051735189',"/>
    <s v="ALEXCY CORPORATION"/>
    <s v="ORMOC, ALABANG HILLS SUBD PH 2, MUNTINLUPA"/>
    <n v="1288738.2"/>
    <n v="472.05"/>
    <s v="DCB"/>
    <s v="DEAN CARL BORJAL"/>
    <s v="CHALLENGER"/>
    <m/>
    <s v="-"/>
    <x v="1"/>
    <s v="-"/>
    <x v="1"/>
    <x v="0"/>
    <x v="0"/>
    <d v="2025-03-26T00:00:00"/>
    <s v="WITH BACKJOB"/>
    <n v="17"/>
  </r>
  <r>
    <s v="X22031115703"/>
    <s v="'X22031115703',"/>
    <s v="DITO TELECOMMUNITY CORPORATION"/>
    <s v="LAZO COURT, ALMANZA I, LAS PINAS CITY"/>
    <n v="174196.42"/>
    <n v="36.82"/>
    <s v="DSB"/>
    <s v="DEAN CARL BORJAL"/>
    <s v="POWERHOUSE"/>
    <m/>
    <m/>
    <x v="1"/>
    <s v="-"/>
    <x v="1"/>
    <x v="0"/>
    <x v="0"/>
    <d v="2025-03-26T00:00:00"/>
    <s v="WITH BACKJOB"/>
    <n v="3"/>
  </r>
  <r>
    <s v="X23114408727"/>
    <s v="'X23114408727',"/>
    <s v="CITY GOVERNMENT OF TAGUIG"/>
    <s v="BERNARDO, ZONE 3, TAGUIG CITY"/>
    <n v="18962.21"/>
    <n v="4.67"/>
    <s v="JSP"/>
    <s v="JEMUEL PERALTA"/>
    <s v="VJC"/>
    <m/>
    <d v="2025-03-25T00:00:00"/>
    <x v="3"/>
    <s v="CSB"/>
    <x v="0"/>
    <x v="29"/>
    <x v="0"/>
    <m/>
    <m/>
    <n v="2"/>
  </r>
  <r>
    <s v="X24051727142"/>
    <s v="'X24051727142',"/>
    <s v="HOLY SPIRIT CHRISTIAN LEARNING CENTRE INC."/>
    <s v="RESMA, ZONE 4, TAGUIG CITY"/>
    <n v="43011.89"/>
    <n v="964.72"/>
    <s v="JSB"/>
    <s v="JASPER BASTASA"/>
    <s v="VJC"/>
    <m/>
    <d v="2025-03-25T00:00:00"/>
    <x v="6"/>
    <s v="CSB"/>
    <x v="1"/>
    <x v="30"/>
    <x v="0"/>
    <d v="2025-07-09T00:00:00"/>
    <s v="WITH BACKJOB"/>
    <n v="2"/>
  </r>
  <r>
    <s v="X23104093739"/>
    <s v="'X23104093739',"/>
    <s v="DITO TELECOMMUNITY CORPORATION"/>
    <s v="MANALAC, BAGONG TANYAG, TAGUIG CITY"/>
    <n v="207781.92"/>
    <n v="31.97"/>
    <s v="JSP"/>
    <s v="JEMUEL PERALTA"/>
    <s v="VJC"/>
    <m/>
    <d v="2025-03-25T00:00:00"/>
    <x v="3"/>
    <s v="CSB"/>
    <x v="0"/>
    <x v="3"/>
    <x v="1"/>
    <m/>
    <m/>
    <n v="2"/>
  </r>
  <r>
    <s v="X22083577405"/>
    <s v="'X22083577405',"/>
    <s v="MEDICAL CENTER MUNTINLUPA, INC."/>
    <s v="LARBAF, BRUGER SUBD, MUNTINLUPA"/>
    <n v="854712.66"/>
    <n v="251.72"/>
    <s v="EAO"/>
    <s v="RONILO JR GANGE"/>
    <s v="AVECO"/>
    <m/>
    <d v="2025-03-25T00:00:00"/>
    <x v="3"/>
    <s v="CSB"/>
    <x v="0"/>
    <x v="12"/>
    <x v="0"/>
    <d v="2025-05-01T00:00:00"/>
    <s v="NO BACKJOB"/>
    <n v="11"/>
  </r>
  <r>
    <s v="X23030963414"/>
    <s v="'X23030963414',"/>
    <s v="BARANGAY ALABANG - PEOPLES CENTER"/>
    <s v="ILAYA ST., ALABANG, MUNTINLUPA"/>
    <n v="343900.03"/>
    <n v="75.73"/>
    <s v="RRG"/>
    <s v="RONILO JR GANGE"/>
    <s v="AVECO"/>
    <m/>
    <d v="2025-03-25T00:00:00"/>
    <x v="3"/>
    <s v="CSB"/>
    <x v="0"/>
    <x v="3"/>
    <x v="1"/>
    <m/>
    <m/>
    <n v="5"/>
  </r>
  <r>
    <s v="X24114521247"/>
    <s v="'X24114521247',"/>
    <s v="LILIAN V KHADKA"/>
    <s v="MILAN, MERVILLE SUBD, PARANAQUE"/>
    <n v="181978.29"/>
    <n v="17.38"/>
    <s v="JMM"/>
    <s v="JENNETH MADRID"/>
    <s v="VJC"/>
    <m/>
    <m/>
    <x v="0"/>
    <m/>
    <x v="1"/>
    <x v="16"/>
    <x v="0"/>
    <d v="2025-03-27T00:00:00"/>
    <s v="NO BACKJOB"/>
    <n v="3"/>
  </r>
  <r>
    <s v="X24072803306"/>
    <s v="'X24072803306',"/>
    <s v="HERSH KAMAL ABICHANDANI"/>
    <s v="VATICAN, MERVILLE SUBD, PARANAQUE"/>
    <n v="432247.23"/>
    <n v="114.92"/>
    <s v="JMM"/>
    <s v="JENNETH MADRID"/>
    <s v="VJC"/>
    <m/>
    <m/>
    <x v="0"/>
    <m/>
    <x v="1"/>
    <x v="16"/>
    <x v="0"/>
    <d v="2025-03-27T00:00:00"/>
    <s v="WITH BACKJOB"/>
    <n v="4"/>
  </r>
  <r>
    <s v="X22094139131"/>
    <s v="'X22094139131',"/>
    <s v="DITO TELECOMMUNITY CORPORATION"/>
    <s v="E. RODRIGUEZ JR., MOONWALK, PARANAQUE"/>
    <n v="245012.44"/>
    <n v="37.119999999999997"/>
    <s v="JMM"/>
    <s v="JENNETH MADRID"/>
    <s v="POWERHOUSE"/>
    <m/>
    <m/>
    <x v="0"/>
    <m/>
    <x v="1"/>
    <x v="1"/>
    <x v="0"/>
    <d v="2025-03-28T00:00:00"/>
    <s v="WITH BACKJOB"/>
    <n v="2"/>
  </r>
  <r>
    <s v="X23114428468"/>
    <s v="'X23114428468',"/>
    <s v="BLESHILDA OCAMPO QUIRAY"/>
    <s v="ALEJANDRO, AIRPORT VILL, PARANAQUE"/>
    <n v="584635.15"/>
    <n v="185.92"/>
    <s v="JSP"/>
    <s v="JEMUEL PERALTA"/>
    <s v="CHALLENGER"/>
    <m/>
    <m/>
    <x v="5"/>
    <m/>
    <x v="1"/>
    <x v="17"/>
    <x v="0"/>
    <m/>
    <m/>
    <n v="6"/>
  </r>
  <r>
    <s v="X23104175879"/>
    <s v="'X23104175879',"/>
    <s v="DITO TELECOMMUNITY CORPORATION"/>
    <s v="QUIRINO, SAN DIONISIO, PARANAQUE"/>
    <n v="1063007.27"/>
    <n v="96.4"/>
    <s v="IJP"/>
    <s v="IAN PATRICK PEREZ"/>
    <s v="CHALLENGER"/>
    <m/>
    <d v="2025-03-28T00:00:00"/>
    <x v="2"/>
    <s v="CSB"/>
    <x v="1"/>
    <x v="14"/>
    <x v="0"/>
    <s v="/"/>
    <s v="NO BACKJOB"/>
    <n v="4"/>
  </r>
  <r>
    <s v="X24020558376"/>
    <s v="'X24020558376',"/>
    <s v="ERIC GO YAP"/>
    <s v="AGUIRRE, BF HOMES, PARANAQUE"/>
    <n v="398848.59"/>
    <n v="132.16999999999999"/>
    <s v="JSP"/>
    <s v="JEMUEL PERALTA"/>
    <s v="CHALLENGER"/>
    <m/>
    <m/>
    <x v="0"/>
    <m/>
    <x v="1"/>
    <x v="1"/>
    <x v="0"/>
    <d v="2025-04-02T00:00:00"/>
    <s v="WITH BACKJOB"/>
    <n v="4"/>
  </r>
  <r>
    <s v="X22062778410"/>
    <s v="'X22062778410',"/>
    <s v="ALVEO LAND CORP."/>
    <s v="BLOCK 01, ARDIA VERMOSA, IMUS"/>
    <n v="553766.06999999995"/>
    <n v="259.64999999999998"/>
    <s v="RHM"/>
    <s v="REYZON MATIENZO"/>
    <s v="CHALLENGER"/>
    <m/>
    <m/>
    <x v="5"/>
    <m/>
    <x v="0"/>
    <x v="4"/>
    <x v="0"/>
    <d v="2025-04-02T00:00:00"/>
    <s v="NO BACKJOB"/>
    <n v="7"/>
  </r>
  <r>
    <s v="X22072907884"/>
    <s v="'X22072907884',"/>
    <s v="ALVEO LAND CORP."/>
    <s v="BLOCK 35, ARDIA VERMOSA, IMUS"/>
    <n v="646129.09"/>
    <n v="321.64999999999998"/>
    <s v="RHM"/>
    <s v="REYZON MATIENZO"/>
    <s v="CHALLENGER"/>
    <m/>
    <m/>
    <x v="5"/>
    <m/>
    <x v="0"/>
    <x v="4"/>
    <x v="0"/>
    <d v="2025-04-02T00:00:00"/>
    <s v="WITH BACKJOB"/>
    <n v="7"/>
  </r>
  <r>
    <s v="X22114642301"/>
    <s v="'X22114642301',"/>
    <s v="AYALA LAND, INC."/>
    <s v="BLOCK 02, ARDIA VERMOSA, IMUS"/>
    <n v="849221.28"/>
    <n v="432.58"/>
    <s v="RHM"/>
    <s v="REYZON MATIENZO"/>
    <s v="CHALLENGER"/>
    <m/>
    <m/>
    <x v="5"/>
    <m/>
    <x v="0"/>
    <x v="4"/>
    <x v="0"/>
    <d v="2025-04-02T00:00:00"/>
    <s v="WITH BACKJOB"/>
    <n v="9"/>
  </r>
  <r>
    <s v="X22062777770"/>
    <s v="'X22062777770',"/>
    <s v="ALVEO LAND CORP."/>
    <s v="BLOCK 40, ARDIA VERMOSA, IMUS"/>
    <n v="442639.39"/>
    <n v="183.33"/>
    <s v="RHM"/>
    <s v="REYZON MATIENZO"/>
    <s v="CHALLENGER"/>
    <m/>
    <m/>
    <x v="5"/>
    <m/>
    <x v="0"/>
    <x v="4"/>
    <x v="0"/>
    <d v="2025-04-02T00:00:00"/>
    <s v="WITH BACKJOB"/>
    <n v="6"/>
  </r>
  <r>
    <s v="X22083405557"/>
    <s v="'X22083405557',"/>
    <s v="AYALA LAND, INC."/>
    <s v="BLOCK 02, ARDIA VERMOSA, IMUS"/>
    <n v="511010.96"/>
    <n v="223.7"/>
    <s v="RHM"/>
    <s v="REYZON MATIENZO"/>
    <s v="CHALLENGER"/>
    <m/>
    <m/>
    <x v="5"/>
    <m/>
    <x v="0"/>
    <x v="4"/>
    <x v="0"/>
    <d v="2025-04-02T00:00:00"/>
    <s v="NO BACKJOB"/>
    <n v="6"/>
  </r>
  <r>
    <s v="P2205132719"/>
    <s v="'P2205132719',"/>
    <s v="C1_MAJOR (WDESIGN), DPWH RELOC OF POLES ALONG TAGAYTAY-BATANGAS RD MAITIM 2 WEST TAGAYTAY (JOB2)"/>
    <s v="RICHMORELAND RICHMORELAND MAITIM 2ND WEST TAGAYTAY CITY CAVITE"/>
    <n v="5508294.46"/>
    <n v="2860.77"/>
    <s v="IJP"/>
    <s v="IAN PATRICK PEREZ"/>
    <s v="POWERHOUSE"/>
    <m/>
    <d v="2025-04-01T00:00:00"/>
    <x v="7"/>
    <s v="CSB"/>
    <x v="0"/>
    <x v="3"/>
    <x v="1"/>
    <m/>
    <m/>
    <n v="37"/>
  </r>
  <r>
    <s v="P2202125055"/>
    <s v="'P2202125055',"/>
    <s v="C1_MAJOR (WDESIGN), DPWH RELOC OF POLES ALONG TAGAYTAY-BATANGAS ARTERIAL HIGHWAY, TAGAYTAY CITY"/>
    <s v="MAITIM 2ND CENTRAL MAITIM 2ND CENTRAL MAITIM 2ND CENTRAL TAGAYTAY CITY CAVITE"/>
    <n v="5080118.17"/>
    <n v="2761.52"/>
    <s v="IJP"/>
    <s v="IAN PATRICK PEREZ"/>
    <s v="POWERHOUSE"/>
    <m/>
    <d v="2025-04-01T00:00:00"/>
    <x v="7"/>
    <s v="CSB"/>
    <x v="1"/>
    <x v="3"/>
    <x v="1"/>
    <m/>
    <m/>
    <n v="37"/>
  </r>
  <r>
    <s v="X24104284473"/>
    <s v="'X24104284473',"/>
    <s v="E.M. CUERPO, INC."/>
    <s v="BLDG. 8, CIUDAD KAUNLARAN, BACOOR"/>
    <n v="465942.42"/>
    <n v="103.33"/>
    <s v="JMM"/>
    <s v="JENNETH MADRID"/>
    <s v="POWERHOUSE"/>
    <m/>
    <d v="2025-03-31T00:00:00"/>
    <x v="2"/>
    <s v="CSB"/>
    <x v="1"/>
    <x v="31"/>
    <x v="0"/>
    <d v="2025-07-02T00:00:00"/>
    <s v="WITH BACKJOB"/>
    <n v="3"/>
  </r>
  <r>
    <s v="X24104284466"/>
    <s v="'X24104284466',"/>
    <s v="E.M. CUERPO, INC."/>
    <s v="BLDG. 7, CIUDAD KAUNLARAN, BACOOR"/>
    <n v="347849.46"/>
    <n v="45"/>
    <s v="JMM"/>
    <s v="JENNETH MADRID"/>
    <s v="POWERHOUSE"/>
    <m/>
    <d v="2025-03-31T00:00:00"/>
    <x v="2"/>
    <s v="CSB"/>
    <x v="1"/>
    <x v="32"/>
    <x v="0"/>
    <d v="2025-04-11T00:00:00"/>
    <s v="WITH BACKJOB"/>
    <n v="3"/>
  </r>
  <r>
    <s v="X24104284465"/>
    <s v="'X24104284465',"/>
    <s v="E.M. CUERPO, INC."/>
    <s v="BLDG. 6, CIUDAD KAUNLARAN, BACOOR"/>
    <n v="496978.85"/>
    <n v="134.02000000000001"/>
    <s v="JMM"/>
    <s v="JENNETH MADRID"/>
    <s v="POWERHOUSE"/>
    <m/>
    <d v="2025-03-31T00:00:00"/>
    <x v="2"/>
    <s v="CSB"/>
    <x v="1"/>
    <x v="31"/>
    <x v="0"/>
    <d v="2025-06-02T00:00:00"/>
    <s v="NO BACKJOB"/>
    <n v="3"/>
  </r>
  <r>
    <s v="X24104284463"/>
    <s v="'X24104284463',"/>
    <s v="E.M. CUERPO, INC."/>
    <s v="BLDG. 5, CIUDAD KAUNLARAN, BACOOR"/>
    <n v="870533.28"/>
    <n v="265.05"/>
    <s v="JMM"/>
    <s v="JENNETH MADRID"/>
    <s v="POWERHOUSE"/>
    <m/>
    <d v="2025-03-31T00:00:00"/>
    <x v="2"/>
    <s v="CSB"/>
    <x v="1"/>
    <x v="3"/>
    <x v="1"/>
    <m/>
    <m/>
    <n v="6"/>
  </r>
  <r>
    <s v="X24062487549"/>
    <s v="'X24062487549',"/>
    <s v="E.M. CUERPO, INC."/>
    <s v="BLDG. 4, CIUDAD KAUNLARAN, BACOOR"/>
    <n v="650461.72"/>
    <n v="133.78"/>
    <s v="JSP"/>
    <s v="JEMUEL PERALTA"/>
    <s v="POWERHOUSE"/>
    <m/>
    <d v="2025-03-31T00:00:00"/>
    <x v="2"/>
    <s v="CSB"/>
    <x v="1"/>
    <x v="3"/>
    <x v="1"/>
    <m/>
    <m/>
    <n v="5"/>
  </r>
  <r>
    <s v="X23031039495"/>
    <s v="'X23031039495',"/>
    <s v="LAWSON PHILIPPINES, INC."/>
    <s v="BLOCK 1, MARY HOMES PH 1A, BACOOR"/>
    <n v="526256.55000000005"/>
    <n v="132.72999999999999"/>
    <s v="RRG"/>
    <s v="RONILO JR GANGE"/>
    <s v="ECOM"/>
    <m/>
    <d v="2025-03-31T00:00:00"/>
    <x v="2"/>
    <s v="CSB"/>
    <x v="1"/>
    <x v="28"/>
    <x v="0"/>
    <d v="2025-07-02T00:00:00"/>
    <s v="NO BACKJOB"/>
    <n v="3"/>
  </r>
  <r>
    <s v="X23010189655"/>
    <s v="'X23010189655',"/>
    <s v="CITY GOVERNMENT OF BACOOR"/>
    <s v="MOLINO BLVD., BAYANAN, BACOOR"/>
    <n v="1980536.57"/>
    <n v="345.23"/>
    <s v="RRG"/>
    <s v="RONILO JR GANGE"/>
    <s v="AVECO"/>
    <m/>
    <d v="2025-03-31T00:00:00"/>
    <x v="2"/>
    <s v="CSB"/>
    <x v="0"/>
    <x v="3"/>
    <x v="1"/>
    <m/>
    <m/>
    <n v="4"/>
  </r>
  <r>
    <s v="X24052001144"/>
    <s v="'X24052001144',"/>
    <s v="MGS CONSTRUCTION, INCORPORATED"/>
    <s v="DAANG-HARI RD., MOLINO IV, BACOOR"/>
    <n v="103560.83"/>
    <n v="156.6"/>
    <s v="RRG"/>
    <s v="RONILO JR GANGE"/>
    <s v="ECOM"/>
    <m/>
    <d v="2025-03-31T00:00:00"/>
    <x v="2"/>
    <s v="CSB"/>
    <x v="1"/>
    <x v="28"/>
    <x v="0"/>
    <d v="2025-05-22T00:00:00"/>
    <s v="NO BACKJOB"/>
    <n v="4"/>
  </r>
  <r>
    <s v="X24010179647"/>
    <s v="'X24010179647',"/>
    <s v="FRANCIS ERINE ACABADO SANTIAGUEL"/>
    <s v="GSIS, MOLINO III, BACOOR"/>
    <n v="389872.78"/>
    <n v="72.650000000000006"/>
    <s v="JSP"/>
    <s v="JEMUEL PERALTA"/>
    <s v="CHALLENGER"/>
    <m/>
    <d v="2025-03-31T00:00:00"/>
    <x v="2"/>
    <s v="CSB"/>
    <x v="1"/>
    <x v="28"/>
    <x v="0"/>
    <d v="2025-05-14T00:00:00"/>
    <s v="WITH BACKJOB"/>
    <n v="4"/>
  </r>
  <r>
    <s v="X23103901545"/>
    <s v="'X23103901545',"/>
    <s v="HOUSEHOLD DEVELOPMENT CORPORATION"/>
    <s v="LUARCA, THE HERMOSA PHASE 2, LAS PINAS CITY"/>
    <n v="54247.02"/>
    <n v="28.43"/>
    <s v="EAO"/>
    <s v="RONILO JR GANGE"/>
    <s v="AVECO"/>
    <m/>
    <d v="2025-03-31T00:00:00"/>
    <x v="3"/>
    <s v="CSB"/>
    <x v="0"/>
    <x v="33"/>
    <x v="0"/>
    <s v="/"/>
    <s v="NO BACKJOB"/>
    <n v="2"/>
  </r>
  <r>
    <s v="X23020602689"/>
    <s v="'X23020602689',"/>
    <s v="CITY GOV'T OF LAS PIÑAS"/>
    <s v="MINDANAO, CAA CPD TIMOG, LAS PINAS CITY"/>
    <n v="300029.98"/>
    <n v="58.92"/>
    <s v="JSP"/>
    <s v="JEMUEL PERALTA"/>
    <s v="VJC"/>
    <m/>
    <d v="2025-03-31T00:00:00"/>
    <x v="2"/>
    <s v="CSB"/>
    <x v="0"/>
    <x v="3"/>
    <x v="1"/>
    <m/>
    <m/>
    <n v="5"/>
  </r>
  <r>
    <s v="X24041460909"/>
    <s v="'X24041460909',"/>
    <s v="SERVEQUEST PROPERTIES CORPORATION"/>
    <s v="J. ELIZALDE, BF HOMES, PARANAQUE"/>
    <n v="642153.57999999996"/>
    <n v="163.62"/>
    <s v="RRG"/>
    <s v="RONILO JR GANGE"/>
    <s v="ECOM"/>
    <m/>
    <d v="2025-03-31T00:00:00"/>
    <x v="2"/>
    <s v="CSB"/>
    <x v="1"/>
    <x v="12"/>
    <x v="0"/>
    <d v="2025-04-24T00:00:00"/>
    <s v="WITH BACKJOB"/>
    <n v="4"/>
  </r>
  <r>
    <s v="X24093563951"/>
    <s v="'X24093563951',"/>
    <s v="JUAN VICTOR SANTOS VALDEZ"/>
    <s v="CEBU, ALABANG HILLS SUBD PH 3, MUNTINLUPA"/>
    <n v="594754.26"/>
    <n v="178.72"/>
    <s v="JSP"/>
    <s v="JEMUEL PERALTA"/>
    <s v="CHALLENGER"/>
    <d v="2025-04-03T00:00:00"/>
    <d v="2025-04-03T00:00:00"/>
    <x v="0"/>
    <s v="CSB"/>
    <x v="1"/>
    <x v="2"/>
    <x v="0"/>
    <d v="2025-05-01T00:00:00"/>
    <s v="WITH BACKJOB"/>
    <n v="8"/>
  </r>
  <r>
    <s v="X24041298356"/>
    <s v="'X24041298356',"/>
    <s v="MARY CATHERINE H TY"/>
    <s v="ORMOC, ALABANG HILLS SUBD PH 2, MUNTINLUPA"/>
    <n v="266599.94"/>
    <n v="51.72"/>
    <s v="JSP"/>
    <s v="JEMUEL PERALTA"/>
    <s v="CHALLENGER"/>
    <d v="2025-04-03T00:00:00"/>
    <d v="2025-04-03T00:00:00"/>
    <x v="0"/>
    <s v="CSB"/>
    <x v="1"/>
    <x v="2"/>
    <x v="0"/>
    <d v="2025-05-01T00:00:00"/>
    <s v="WITH BACKJOB"/>
    <n v="3"/>
  </r>
  <r>
    <s v="X24103906896"/>
    <s v="'X24103906896',"/>
    <s v="SBA INVESTMENT, INC."/>
    <s v="BATANGAS NORTH, AYALA-ALABANG VILL, MUNTINLUPA"/>
    <n v="308293.44"/>
    <n v="75.87"/>
    <s v="JSP"/>
    <s v="JEMUEL PERALTA"/>
    <s v="CHALLENGER"/>
    <d v="2025-04-03T00:00:00"/>
    <d v="2025-04-03T00:00:00"/>
    <x v="0"/>
    <s v="CSB"/>
    <x v="1"/>
    <x v="25"/>
    <x v="0"/>
    <d v="2025-06-09T00:00:00"/>
    <s v="NO BACKJOB"/>
    <n v="3"/>
  </r>
  <r>
    <s v="X24093627247"/>
    <s v="'X24093627247',"/>
    <s v="DITO TELECOMMUNITY CORPORATION"/>
    <s v="GREENLAND, TOPLAND SUBD - SAV 13, PARANAQUE"/>
    <n v="235473.65"/>
    <n v="48.73"/>
    <s v="JSP"/>
    <s v="JEMUEL PERALTA"/>
    <s v="CHALLENGER"/>
    <d v="2025-04-03T00:00:00"/>
    <d v="2025-04-03T00:00:00"/>
    <x v="0"/>
    <s v="CSB"/>
    <x v="1"/>
    <x v="34"/>
    <x v="0"/>
    <d v="2025-06-09T00:00:00"/>
    <s v="NO BACKJOB"/>
    <n v="2"/>
  </r>
  <r>
    <s v="X24041316086"/>
    <s v="'X24041316086',"/>
    <s v="JASMIN VALDEZ SALVADOR"/>
    <s v="BROOKSIDE, LEVITOWN PH 9 SUBD, PARANAQUE"/>
    <n v="621370.93000000005"/>
    <n v="191.28"/>
    <s v="JSP"/>
    <s v="JEMUEL PERALTA"/>
    <s v="CHALLENGER"/>
    <m/>
    <d v="2025-04-03T00:00:00"/>
    <x v="0"/>
    <s v="CSB"/>
    <x v="1"/>
    <x v="26"/>
    <x v="0"/>
    <d v="2025-07-17T00:00:00"/>
    <s v="NO BACKJOB"/>
    <n v="7"/>
  </r>
  <r>
    <s v="X24051727275"/>
    <s v="'X24051727275',"/>
    <s v="STARCROSS CONSTRUCTION INC."/>
    <s v="PACWOOD, PACWOOD, MUNTINLUPA"/>
    <n v="515966.83"/>
    <n v="137.6"/>
    <s v="JSP"/>
    <s v="JEMUEL PERALTA"/>
    <s v="CHALLENGER"/>
    <m/>
    <d v="2025-04-03T00:00:00"/>
    <x v="0"/>
    <s v="CSB"/>
    <x v="1"/>
    <x v="35"/>
    <x v="0"/>
    <d v="2025-07-17T00:00:00"/>
    <s v="WITH BACKJOB"/>
    <n v="8"/>
  </r>
  <r>
    <s v="X23093684362"/>
    <s v="'X23093684362',"/>
    <s v="CITYSTATE SAVINGS BANK, INC."/>
    <s v="NATIONAL, TUNASAN, MUNTINLUPA"/>
    <n v="140165.23000000001"/>
    <n v="18.55"/>
    <s v="JSP"/>
    <s v="JEMUEL PERALTA"/>
    <s v="CHALLENGER"/>
    <m/>
    <d v="2025-04-03T00:00:00"/>
    <x v="0"/>
    <s v="CSB"/>
    <x v="1"/>
    <x v="17"/>
    <x v="0"/>
    <d v="2025-07-25T00:00:00"/>
    <s v="WITH BACKJOB"/>
    <n v="3"/>
  </r>
  <r>
    <s v="X24030907776"/>
    <s v="'X24030907776',"/>
    <s v="EASTERN TELECOM PHIL INC"/>
    <s v="MAGENTA, GOODWILL 2 SUBD, PARANAQUE"/>
    <n v="181413.25"/>
    <n v="97.22"/>
    <s v="JSP"/>
    <s v="JEMUEL PERALTA"/>
    <s v="CHALLENGER"/>
    <m/>
    <d v="2025-04-03T00:00:00"/>
    <x v="0"/>
    <s v="CSB"/>
    <x v="1"/>
    <x v="30"/>
    <x v="0"/>
    <d v="2025-06-09T00:00:00"/>
    <s v="NO BACKJOB"/>
    <n v="5"/>
  </r>
  <r>
    <s v="X24051593192"/>
    <s v="'X24051593192',"/>
    <s v="JEAN FLORENCE IPSIOCO UNAS"/>
    <s v="MAYUGA, BF HOMES, PARANAQUE"/>
    <n v="383382.27"/>
    <n v="74.88"/>
    <s v="JSP"/>
    <s v="JEMUEL PERALTA"/>
    <s v="CHALLENGER"/>
    <m/>
    <d v="2025-04-03T00:00:00"/>
    <x v="0"/>
    <s v="CSB"/>
    <x v="1"/>
    <x v="30"/>
    <x v="0"/>
    <d v="2025-07-17T00:00:00"/>
    <s v="WITH BACKJOB"/>
    <n v="4"/>
  </r>
  <r>
    <s v="X24010034743"/>
    <s v="'X24010034743',"/>
    <s v="ALEXANDER CREUS BONDOC"/>
    <s v="ARDEN, ST. JOSEPH SUBD, LAS PINAS CITY"/>
    <n v="865510.99"/>
    <n v="276.35000000000002"/>
    <s v="JSP"/>
    <s v="JEMUEL PERALTA"/>
    <s v="CHALLENGER"/>
    <m/>
    <d v="2025-04-03T00:00:00"/>
    <x v="0"/>
    <s v="CSB"/>
    <x v="1"/>
    <x v="36"/>
    <x v="0"/>
    <d v="2025-07-17T00:00:00"/>
    <s v="WITH BACKJOB"/>
    <n v="6"/>
  </r>
  <r>
    <s v="X24062373971"/>
    <s v="'X24062373971',"/>
    <s v="CHRISTIAN REL BARQUILLO SUBEBE"/>
    <s v="EDONG COMPOUND - PICTORIAL LANE (AREA 5), 4TH ESTATE SUBD, PARANAQUE"/>
    <n v="806251.79"/>
    <n v="242.92"/>
    <s v="JSP"/>
    <s v="JEMUEL PERALTA"/>
    <s v="CHALLENGER"/>
    <m/>
    <d v="2025-04-03T00:00:00"/>
    <x v="0"/>
    <s v="CSB"/>
    <x v="1"/>
    <x v="14"/>
    <x v="0"/>
    <d v="2025-06-09T00:00:00"/>
    <s v="NO BACKJOB"/>
    <n v="10"/>
  </r>
  <r>
    <s v="X24083472119"/>
    <s v="'X24083472119',"/>
    <s v="ELDRED ESTANISLAO CASTILAN"/>
    <s v="EL GRANDE, BF HOMES, PARANAQUE"/>
    <n v="825213.89"/>
    <n v="191.8"/>
    <s v="JSP"/>
    <s v="JEMUEL PERALTA"/>
    <s v="CHALLENGER"/>
    <m/>
    <d v="2025-04-03T00:00:00"/>
    <x v="0"/>
    <s v="CSB"/>
    <x v="1"/>
    <x v="14"/>
    <x v="0"/>
    <d v="2025-06-09T00:00:00"/>
    <s v="NO BACKJOB"/>
    <n v="4"/>
  </r>
  <r>
    <s v="R21798720"/>
    <s v="'R21798720',"/>
    <s v="ANG, GLEN"/>
    <s v="ZAPOTE II, ZAPOTE II, BACOOR"/>
    <n v="548913.85"/>
    <n v="386.5"/>
    <s v="EAO"/>
    <s v="JEMUEL PERALTA"/>
    <s v="AVECO"/>
    <d v="2025-04-03T00:00:00"/>
    <d v="2025-04-03T00:00:00"/>
    <x v="0"/>
    <s v="CSB"/>
    <x v="0"/>
    <x v="37"/>
    <x v="0"/>
    <d v="2025-04-24T00:00:00"/>
    <s v="NO BACKJOB"/>
    <n v="4"/>
  </r>
  <r>
    <s v="X24093767977"/>
    <s v="'X24093767977',"/>
    <s v="BIGBANG REALTY AND DEVELOPMENT CORPORATION"/>
    <s v="ANIBAN I, ANIBAN I, BACOOR"/>
    <n v="2236672.58"/>
    <n v="477.08"/>
    <s v="Jenneth Madrid"/>
    <s v="JENNETH MADRID"/>
    <s v="POWERHOUSE"/>
    <d v="2025-04-10T00:00:00"/>
    <m/>
    <x v="8"/>
    <m/>
    <x v="3"/>
    <x v="3"/>
    <x v="1"/>
    <m/>
    <m/>
    <n v="5"/>
  </r>
  <r>
    <s v="X23030958205"/>
    <s v="'X23030958205',"/>
    <s v="PROPERTY PROFESSIONALS, INC."/>
    <s v="SAN NICOLAS III, SAN NICOLAS III, BACOOR"/>
    <n v="206959.77"/>
    <n v="28.68"/>
    <s v="IJP"/>
    <s v="IAN PATRICK PEREZ"/>
    <s v="CHALLENGER"/>
    <d v="2025-04-10T00:00:00"/>
    <m/>
    <x v="0"/>
    <m/>
    <x v="0"/>
    <x v="38"/>
    <x v="0"/>
    <d v="2025-06-09T00:00:00"/>
    <s v="NO BACKJOB"/>
    <n v="3"/>
  </r>
  <r>
    <s v="X24104284472"/>
    <s v="'X24104284472',"/>
    <s v="E.M. CUERPO, INC."/>
    <s v="BLDG. 8, CIUDAD KAUNLARAN, BACOOR"/>
    <n v="33668.99"/>
    <n v="18.920000000000002"/>
    <s v="JMM"/>
    <s v="JENNETH MADRID"/>
    <s v="POWERHOUSE"/>
    <d v="2025-04-04T00:00:00"/>
    <d v="2025-04-04T00:00:00"/>
    <x v="2"/>
    <s v="CSB"/>
    <x v="1"/>
    <x v="32"/>
    <x v="0"/>
    <d v="2025-04-11T00:00:00"/>
    <s v="NO BACKJOB"/>
    <n v="2"/>
  </r>
  <r>
    <s v="X24104284464"/>
    <s v="'X24104284464',"/>
    <s v="E.M. CUERPO, INC."/>
    <s v="BLDG. 6, CIUDAD KAUNLARAN, BACOOR"/>
    <n v="43940.03"/>
    <n v="27.88"/>
    <s v="JMM"/>
    <s v="JENNETH MADRID"/>
    <s v="POWERHOUSE"/>
    <d v="2025-04-04T00:00:00"/>
    <d v="2025-04-04T00:00:00"/>
    <x v="2"/>
    <s v="CSB"/>
    <x v="1"/>
    <x v="32"/>
    <x v="0"/>
    <d v="2025-04-11T00:00:00"/>
    <s v="NO BACKJOB"/>
    <n v="2"/>
  </r>
  <r>
    <s v="X24072830710"/>
    <s v="'X24072830710',"/>
    <s v="BAYSIDE NEIGHBORHOOD ASSOCIATION INC."/>
    <s v="M.L. QUEZON, PUROK 6, TAGUIG CITY"/>
    <n v="135683.56"/>
    <n v="15.95"/>
    <s v="RRG"/>
    <s v="RONILO JR GANGE"/>
    <s v="AVECO"/>
    <m/>
    <m/>
    <x v="0"/>
    <s v="NVP"/>
    <x v="1"/>
    <x v="39"/>
    <x v="0"/>
    <d v="2025-05-14T00:00:00"/>
    <s v="WITH BACKJOB"/>
    <n v="3"/>
  </r>
  <r>
    <s v="X24072830423"/>
    <s v="'X24072830423',"/>
    <s v="BAYSIDE NEIGHBORHOOD ASSOCIATION INC."/>
    <s v="M.L. QUEZON, PUROK 6, TAGUIG CITY"/>
    <n v="136301.17000000001"/>
    <n v="16.23"/>
    <s v="RRG"/>
    <s v="RONILO JR GANGE"/>
    <s v="AVECO"/>
    <m/>
    <m/>
    <x v="0"/>
    <s v="NVP"/>
    <x v="1"/>
    <x v="39"/>
    <x v="0"/>
    <d v="2025-07-02T00:00:00"/>
    <s v="NO BACKJOB"/>
    <n v="3"/>
  </r>
  <r>
    <s v="X24072830171"/>
    <s v="'X24072830171',"/>
    <s v="BAYSIDE NEIGHBORHOOD ASSOCIATION INC."/>
    <s v="M.L. QUEZON, PUROK 6, TAGUIG CITY"/>
    <n v="135712.4"/>
    <n v="15.95"/>
    <s v="RRG"/>
    <s v="RONILO JR GANGE"/>
    <s v="AVECO"/>
    <m/>
    <m/>
    <x v="0"/>
    <s v="NVP"/>
    <x v="1"/>
    <x v="39"/>
    <x v="0"/>
    <d v="2025-05-14T00:00:00"/>
    <s v="NO BACKJOB"/>
    <n v="3"/>
  </r>
  <r>
    <s v="X24062201210"/>
    <s v="'X24062201210',"/>
    <s v="PHINMA PROPERTY HOLDINGS CORPORATION"/>
    <s v="METROTOWNE, METROTOWNE, LAS PINAS CITY"/>
    <n v="1544727.62"/>
    <n v="607.95000000000005"/>
    <s v="DCB"/>
    <s v="DEAN CARL BORJAL"/>
    <s v="CHALLENGER"/>
    <m/>
    <m/>
    <x v="1"/>
    <m/>
    <x v="1"/>
    <x v="40"/>
    <x v="0"/>
    <d v="2025-07-30T00:00:00"/>
    <s v="WITH BACKJOB"/>
    <n v="10"/>
  </r>
  <r>
    <s v="X24030845069"/>
    <s v="'X24030845069',"/>
    <s v="JOAHNNA SEE SORIANO"/>
    <s v="BUCKINGHAM, HILLSBOROUGH SUBD, MUNTINLUPA"/>
    <n v="425926.51"/>
    <n v="113.57"/>
    <s v="RRG"/>
    <s v="RONILO JR GANGE"/>
    <s v="ECOM"/>
    <m/>
    <m/>
    <x v="0"/>
    <s v="NVP"/>
    <x v="1"/>
    <x v="41"/>
    <x v="0"/>
    <m/>
    <m/>
    <n v="4"/>
  </r>
  <r>
    <s v="X23072561532"/>
    <s v="'X23072561532',"/>
    <s v="MICHELLE MARTELINO YU"/>
    <s v="LANCASTER, HILLSBOROUGH SUBD, MUNTINLUPA"/>
    <n v="408123.13"/>
    <n v="124.47"/>
    <s v="RRG"/>
    <s v="RONILO JR GANGE"/>
    <s v="ECOM"/>
    <m/>
    <m/>
    <x v="0"/>
    <m/>
    <x v="1"/>
    <x v="41"/>
    <x v="0"/>
    <m/>
    <m/>
    <n v="6"/>
  </r>
  <r>
    <s v="X24010321750"/>
    <s v="'X24010321750',"/>
    <s v="FIA MEDICAL SUPPLY INC."/>
    <s v="ROAD 6A, UNITED PARANAQUE 5, PARANAQUE"/>
    <n v="858422.98"/>
    <n v="297.02999999999997"/>
    <s v="JSP"/>
    <s v="JEMUEL PERALTA"/>
    <s v="POWERHOUSE"/>
    <m/>
    <m/>
    <x v="0"/>
    <s v="NVP"/>
    <x v="1"/>
    <x v="41"/>
    <x v="0"/>
    <m/>
    <s v="WITH BACKJOB"/>
    <n v="6"/>
  </r>
  <r>
    <s v="X24020565841"/>
    <s v="'X24020565841',"/>
    <s v="JAN ALBERT COLE RONGAVILLA"/>
    <s v="MAYOR J. POSADAS, DOÑA ROSARIO HEIGHTS SUBD, MUNTINLUPA"/>
    <n v="442069.73"/>
    <n v="143.44999999999999"/>
    <s v="RRG"/>
    <s v="RONILO JR GANGE"/>
    <s v="ECOM"/>
    <m/>
    <m/>
    <x v="0"/>
    <s v="NVP"/>
    <x v="1"/>
    <x v="41"/>
    <x v="0"/>
    <m/>
    <m/>
    <n v="5"/>
  </r>
  <r>
    <s v="X23072902054"/>
    <s v="'X23072902054',"/>
    <s v="ALSTOM TRANSPORT CONSTRUCTION PHILIPPINES, INC."/>
    <s v="PRES. M. ROXAS, BACLARAN, PARANAQUE"/>
    <n v="419045.17"/>
    <n v="86.48"/>
    <s v="JSP"/>
    <s v="JEMUEL PERALTA"/>
    <s v="CHALLENGER"/>
    <m/>
    <m/>
    <x v="0"/>
    <s v="NVP"/>
    <x v="0"/>
    <x v="1"/>
    <x v="0"/>
    <d v="2025-06-09T00:00:00"/>
    <s v="NO BACKJOB"/>
    <n v="3"/>
  </r>
  <r>
    <s v="R20493451"/>
    <s v="'R20493451',"/>
    <s v="CAVITEX INFRASTRUCTURE CORP."/>
    <s v="TRAMO, SAN DIONISIO, PARANAQUE"/>
    <n v="42031.01"/>
    <n v="43.47"/>
    <s v="MBF"/>
    <s v="MARC JOSEPH FERRER"/>
    <s v="AVECO"/>
    <m/>
    <m/>
    <x v="0"/>
    <s v="NVP"/>
    <x v="2"/>
    <x v="42"/>
    <x v="0"/>
    <d v="2025-07-17T00:00:00"/>
    <s v="NO BACKJOB"/>
    <n v="6"/>
  </r>
  <r>
    <s v="X24083232349"/>
    <s v="'X24083232349',"/>
    <s v="ASIAN CONSTRUCTION &amp; DEVT CORP,"/>
    <s v="PHASE 2 ACCESS ROAD, AMVEL COMMERCIAL COMPLEX, PARANAQUE"/>
    <n v="37619.97"/>
    <n v="54.73"/>
    <s v="RRG"/>
    <s v="RONILO JR GANGE"/>
    <s v="ECOM"/>
    <m/>
    <d v="2025-04-08T00:00:00"/>
    <x v="3"/>
    <s v="CSB"/>
    <x v="1"/>
    <x v="20"/>
    <x v="0"/>
    <d v="2025-05-22T00:00:00"/>
    <s v="NO BACKJOB"/>
    <n v="2"/>
  </r>
  <r>
    <s v="X24093597317"/>
    <s v="'X24093597317',"/>
    <s v="CITY GOVERNMENT OF PARANAQUE"/>
    <s v="NINOY AQUINO, SAN DIONISIO, PARANAQUE"/>
    <n v="68480.039999999994"/>
    <n v="120.73"/>
    <s v="RRG"/>
    <s v="RONILO JR GANGE"/>
    <s v="AVECO"/>
    <m/>
    <d v="2025-04-08T00:00:00"/>
    <x v="3"/>
    <s v="CSB"/>
    <x v="1"/>
    <x v="43"/>
    <x v="0"/>
    <d v="2025-05-22T00:00:00"/>
    <s v="NO BACKJOB"/>
    <n v="2"/>
  </r>
  <r>
    <s v="X24072724902"/>
    <s v="'X24072724902',"/>
    <s v="MEGAN BIHAG MARCOS"/>
    <s v="CALCUTTA, MERVILLE SUBD, PARANAQUE"/>
    <n v="677295.1"/>
    <n v="279.05"/>
    <s v="RRG"/>
    <s v="RONILO JR GANGE"/>
    <s v="AVECO"/>
    <m/>
    <d v="2025-04-08T00:00:00"/>
    <x v="3"/>
    <s v="CSB"/>
    <x v="1"/>
    <x v="20"/>
    <x v="0"/>
    <d v="2025-07-02T00:00:00"/>
    <s v="WITH BACKJOB"/>
    <n v="9"/>
  </r>
  <r>
    <s v="X24072824993"/>
    <s v="'X24072824993',"/>
    <s v="RUBY MAE GRACE DELA CRUZ MORALES"/>
    <s v="DON RUFINO, TAHANAN VILL, PARANAQUE"/>
    <n v="94997.79"/>
    <n v="49.7"/>
    <s v="JSB"/>
    <s v="JASPER BASTASA"/>
    <s v="VJC"/>
    <m/>
    <d v="2025-04-08T00:00:00"/>
    <x v="3"/>
    <s v="CSB"/>
    <x v="1"/>
    <x v="5"/>
    <x v="0"/>
    <d v="2025-07-09T00:00:00"/>
    <s v="NO BACKJOB"/>
    <n v="2"/>
  </r>
  <r>
    <s v="X23093519231"/>
    <s v="'X23093519231',"/>
    <s v="MA. VICTORIA C. CASIN"/>
    <s v="BONN, BF HOMES, PARANAQUE"/>
    <n v="462223.1"/>
    <n v="167.5"/>
    <s v="JSB"/>
    <s v="JASPER BASTASA"/>
    <s v="VJC"/>
    <m/>
    <d v="2025-04-08T00:00:00"/>
    <x v="3"/>
    <s v="CSB"/>
    <x v="1"/>
    <x v="20"/>
    <x v="0"/>
    <m/>
    <s v="WITH BACKJOB"/>
    <n v="6"/>
  </r>
  <r>
    <s v="X24051599402"/>
    <s v="'X24051599402',"/>
    <s v="LUTGARDA TOLENTINO LOZADA"/>
    <s v="DR. A. SANTOS, SAN ANTONIO, PARANAQUE"/>
    <n v="182101.6"/>
    <n v="29.78"/>
    <s v="RRG"/>
    <s v="RONILO JR GANGE"/>
    <s v="ECOM"/>
    <m/>
    <d v="2025-04-08T00:00:00"/>
    <x v="3"/>
    <s v="CSB"/>
    <x v="1"/>
    <x v="20"/>
    <x v="0"/>
    <d v="2025-07-17T00:00:00"/>
    <s v="NO BACKJOB"/>
    <n v="3"/>
  </r>
  <r>
    <s v="X24030775694"/>
    <s v="'X24030775694',"/>
    <s v="MARILOU ALIGANZA DE GUZMAN"/>
    <s v="BARCELONA, MERVILLE SUBD, PARANAQUE"/>
    <n v="544893.4"/>
    <n v="85.62"/>
    <s v="RRG"/>
    <s v="RONILO JR GANGE"/>
    <s v="ECOM"/>
    <m/>
    <d v="2025-04-08T00:00:00"/>
    <x v="3"/>
    <s v="CSB"/>
    <x v="1"/>
    <x v="20"/>
    <x v="0"/>
    <d v="2025-07-17T00:00:00"/>
    <s v="NO BACKJOB"/>
    <n v="3"/>
  </r>
  <r>
    <s v="R23205687"/>
    <s v="'R23205687',"/>
    <s v="ANINAO CHARITO CABANGISAN"/>
    <s v="ST. CHRISTOPHER, SAN ANTONIO VALLEY 15, PARANAQUE"/>
    <n v="109870.29"/>
    <n v="27.63"/>
    <s v="RRG"/>
    <s v="RONILO JR GANGE"/>
    <s v="ECOM"/>
    <m/>
    <d v="2025-04-08T00:00:00"/>
    <x v="2"/>
    <s v="CSB"/>
    <x v="1"/>
    <x v="44"/>
    <x v="0"/>
    <d v="2025-07-28T00:00:00"/>
    <s v="WITH BACKJOB"/>
    <n v="2"/>
  </r>
  <r>
    <s v="X24083345535"/>
    <s v="'X24083345535',"/>
    <s v="MAYA MORENA B KUIJPERS"/>
    <s v="AGUIRRE, BF HOMES, PARANAQUE"/>
    <n v="366904.48"/>
    <n v="111.07"/>
    <s v="RRG"/>
    <s v="RONILO JR GANGE"/>
    <s v="ECOM"/>
    <m/>
    <d v="2025-04-08T00:00:00"/>
    <x v="3"/>
    <s v="CSB"/>
    <x v="1"/>
    <x v="20"/>
    <x v="0"/>
    <d v="2025-05-22T00:00:00"/>
    <s v="NO BACKJOB"/>
    <n v="5"/>
  </r>
  <r>
    <s v="X23114328331"/>
    <s v="'X23114328331',"/>
    <s v="MILLICENT RONQUILLO RUIZ"/>
    <s v="EL GRANDE, BF HOMES, PARANAQUE"/>
    <n v="416005.51"/>
    <n v="100.87"/>
    <s v="RRG"/>
    <s v="RONILO JR GANGE"/>
    <s v="ECOM"/>
    <m/>
    <d v="2025-04-08T00:00:00"/>
    <x v="3"/>
    <s v="CSB"/>
    <x v="1"/>
    <x v="20"/>
    <x v="0"/>
    <d v="2025-05-22T00:00:00"/>
    <s v="NO BACKJOB"/>
    <n v="3"/>
  </r>
  <r>
    <s v="X24083434319"/>
    <s v="'X24083434319',"/>
    <s v="SHARON DELA TORRE-GRANDE"/>
    <s v="ST. JUDE, SAN ANTONIO VALLEY 1, PARANAQUE"/>
    <n v="282709.03000000003"/>
    <n v="96.22"/>
    <s v="RRG"/>
    <s v="RONILO JR GANGE"/>
    <s v="ECOM"/>
    <m/>
    <d v="2025-04-08T00:00:00"/>
    <x v="3"/>
    <s v="CSB"/>
    <x v="1"/>
    <x v="20"/>
    <x v="0"/>
    <d v="2025-07-28T00:00:00"/>
    <s v="WITH BACKJOB"/>
    <n v="7"/>
  </r>
  <r>
    <s v="X23083052843"/>
    <s v="'X23083052843',"/>
    <s v="EDGAR JON DELA CRUZ FUNTANILLA"/>
    <s v="CHRYSANTHEMUM, TAHANAN VILL, PARANAQUE"/>
    <n v="237464.86"/>
    <n v="964.72"/>
    <s v="JSB"/>
    <s v="JASPER BASTASA"/>
    <s v="VJC"/>
    <m/>
    <d v="2025-04-08T00:00:00"/>
    <x v="3"/>
    <s v="CSB"/>
    <x v="1"/>
    <x v="5"/>
    <x v="0"/>
    <d v="2025-07-09T00:00:00"/>
    <s v="WITH BACKJOB"/>
    <n v="4"/>
  </r>
  <r>
    <s v="X23072903924"/>
    <s v="'X23072903924',"/>
    <s v="ALSTOM TRANSPORT CONSTRUCTION PHILIPPINES, INC."/>
    <s v="NINOY AQUINO, STO. NINO, PARANAQUE"/>
    <n v="424868.61"/>
    <n v="964.72"/>
    <s v="JSB"/>
    <s v="JASPER BASTASA"/>
    <s v="VJC"/>
    <m/>
    <d v="2025-04-08T00:00:00"/>
    <x v="3"/>
    <s v="CSB"/>
    <x v="1"/>
    <x v="20"/>
    <x v="0"/>
    <d v="2025-07-09T00:00:00"/>
    <s v="WITH BACKJOB"/>
    <n v="3"/>
  </r>
  <r>
    <s v="X21073276718"/>
    <s v="'X21073276718',"/>
    <s v="MANILA BAY DEVT CORP,"/>
    <s v="PRES. M. ROXAS, TAMBO, PARANAQUE"/>
    <n v="11521.34"/>
    <n v="5.18"/>
    <s v="JSP"/>
    <s v="JEMUEL PERALTA"/>
    <s v="CHALLENGER"/>
    <m/>
    <d v="2025-04-08T00:00:00"/>
    <x v="2"/>
    <s v="CSB"/>
    <x v="1"/>
    <x v="6"/>
    <x v="0"/>
    <d v="2025-06-02T00:00:00"/>
    <s v="NO BACKJOB"/>
    <n v="1"/>
  </r>
  <r>
    <s v="X23030791387"/>
    <s v="'X23030791387',"/>
    <s v="YVES JOB ALBA EDRALIN"/>
    <s v="PROSPERITY, BETTERLIVING SUBD ANNEX 29/32, PARANAQUE"/>
    <n v="333797.45"/>
    <n v="964.72"/>
    <s v="JSB"/>
    <s v="JASPER BASTASA"/>
    <s v="VJC"/>
    <m/>
    <d v="2025-04-08T00:00:00"/>
    <x v="3"/>
    <s v="CSB"/>
    <x v="1"/>
    <x v="19"/>
    <x v="0"/>
    <d v="2025-07-09T00:00:00"/>
    <s v="NO BACKJOB"/>
    <n v="4"/>
  </r>
  <r>
    <s v="X23104021509"/>
    <s v="'X23104021509',"/>
    <s v="AGNES ESCALANTE DIVINAGRACIA"/>
    <s v="BLOCK 2, BETTER LIVING ANX31 SUBD, PARANAQUE"/>
    <n v="895998.67"/>
    <n v="964.72"/>
    <s v="JSB"/>
    <s v="JASPER BASTASA"/>
    <s v="VJC"/>
    <m/>
    <d v="2025-04-08T00:00:00"/>
    <x v="3"/>
    <s v="CSB"/>
    <x v="1"/>
    <x v="45"/>
    <x v="0"/>
    <d v="2025-07-09T00:00:00"/>
    <s v="WITH BACKJOB"/>
    <n v="7"/>
  </r>
  <r>
    <s v="X23104054803"/>
    <s v="'X23104054803',"/>
    <s v="MARILYN JAYMALIN ALQUITRAN"/>
    <s v="ROSEWOOD, MGV PHASE 2, PARANAQUE"/>
    <n v="370220.51"/>
    <n v="964.72"/>
    <s v="JSB"/>
    <s v="JASPER BASTASA"/>
    <s v="VJC"/>
    <m/>
    <d v="2025-04-08T00:00:00"/>
    <x v="2"/>
    <s v="CSB"/>
    <x v="1"/>
    <x v="6"/>
    <x v="0"/>
    <d v="2025-07-08T00:00:00"/>
    <s v="WITH BACKJOB"/>
    <n v="7"/>
  </r>
  <r>
    <s v="X24030907457"/>
    <s v="'X24030907457',"/>
    <s v="DITO TELECOMMUNITY CORPORATION"/>
    <s v="BLK 9, BETTER LIVING ANX31 SUBD, PARANAQUE"/>
    <n v="2770356.84"/>
    <n v="964.72"/>
    <s v="JSB"/>
    <s v="JASPER BASTASA"/>
    <s v="VJC"/>
    <m/>
    <d v="2025-04-08T00:00:00"/>
    <x v="3"/>
    <s v="CSB"/>
    <x v="1"/>
    <x v="6"/>
    <x v="0"/>
    <d v="2025-08-11T00:00:00"/>
    <s v="WITH BACKJOB"/>
    <n v="6"/>
  </r>
  <r>
    <s v="X23062143747"/>
    <s v="'X23062143747',"/>
    <s v="SEAOIL PHILIPPINES, INC."/>
    <s v="EAST SERVICE, SN MARTIN DE PORRES, PARANAQUE"/>
    <n v="202762.79"/>
    <n v="964.72"/>
    <s v="JSB"/>
    <s v="JASPER BASTASA"/>
    <s v="VJC"/>
    <m/>
    <d v="2025-04-08T00:00:00"/>
    <x v="3"/>
    <s v="CSB"/>
    <x v="1"/>
    <x v="30"/>
    <x v="0"/>
    <d v="2025-06-02T00:00:00"/>
    <s v="WITH BACKJOB"/>
    <n v="3"/>
  </r>
  <r>
    <s v="X23104128063"/>
    <s v="'X23104128063',"/>
    <s v="MYLENE MENDIORO ASPIRIN"/>
    <s v="EDITORIAL, 4TH ESTATE SUBD, PARANAQUE"/>
    <n v="333037.12"/>
    <n v="964.72"/>
    <s v="JSB"/>
    <s v="JASPER BASTASA"/>
    <s v="VJC"/>
    <m/>
    <d v="2025-04-08T00:00:00"/>
    <x v="3"/>
    <s v="CSB"/>
    <x v="1"/>
    <x v="44"/>
    <x v="0"/>
    <d v="2025-07-09T00:00:00"/>
    <s v="NO BACKJOB"/>
    <n v="4"/>
  </r>
  <r>
    <s v="X24041185273"/>
    <s v="'X24041185273'&quot;"/>
    <s v="DON AGUEDO BERNABE SUBDIVISION HOMEOWNERS ASSOCIAT"/>
    <s v="CATTLEYA, DON AGUEDO BERNABE SUBD-SAV5, PARANAQUE"/>
    <n v="1032754.31"/>
    <n v="398.3"/>
    <s v="JGR"/>
    <m/>
    <s v="CHALLENGER"/>
    <d v="2025-04-10T00:00:00"/>
    <d v="2025-04-10T00:00:00"/>
    <x v="9"/>
    <m/>
    <x v="1"/>
    <x v="3"/>
    <x v="1"/>
    <m/>
    <m/>
    <n v="10"/>
  </r>
  <r>
    <s v="X24010331790"/>
    <s v="'X24010331790',"/>
    <s v="ALBERT PAULE SIOCHI"/>
    <s v="BLOCK 4, ISABELLE GARDEN MANOR, PARANAQUE"/>
    <n v="732102.52"/>
    <n v="221.18"/>
    <s v="JGR"/>
    <m/>
    <s v="CHALLENGER"/>
    <d v="2025-04-10T00:00:00"/>
    <d v="2025-04-10T00:00:00"/>
    <x v="9"/>
    <m/>
    <x v="1"/>
    <x v="3"/>
    <x v="1"/>
    <m/>
    <m/>
    <n v="7"/>
  </r>
  <r>
    <s v="X24041261200"/>
    <s v="'X24041261200',"/>
    <s v="PIA ALONZO WURTZBACH"/>
    <s v="BUCKINGHAM, HILLSBOROUGH SUBD, MUNTINLUPA"/>
    <n v="418666.94"/>
    <n v="95.35"/>
    <s v="JGR"/>
    <m/>
    <s v="CHALLENGER"/>
    <d v="2025-04-10T00:00:00"/>
    <d v="2025-04-10T00:00:00"/>
    <x v="10"/>
    <m/>
    <x v="1"/>
    <x v="6"/>
    <x v="0"/>
    <s v="NO COI"/>
    <s v="NO BACKJOB"/>
    <n v="3"/>
  </r>
  <r>
    <s v="X23020431827"/>
    <s v="'X23020431827',"/>
    <s v="GLOBE TELECOM INC.,"/>
    <s v="ANTERO MIRANDA CPD., PANAPAAN IV, BACOOR"/>
    <n v="253538.45"/>
    <n v="80.47"/>
    <s v="JGR"/>
    <m/>
    <s v="CHALLENGER"/>
    <d v="2025-04-10T00:00:00"/>
    <d v="2025-04-10T00:00:00"/>
    <x v="9"/>
    <m/>
    <x v="0"/>
    <x v="3"/>
    <x v="1"/>
    <m/>
    <m/>
    <n v="8"/>
  </r>
  <r>
    <s v="X24072577424"/>
    <s v="'X24072577424',"/>
    <s v="ARTHUR NOLASCO IRASUSTA"/>
    <s v="R. MAGSAYSAY, FILINVEST SUBD, PARANAQUE"/>
    <n v="61552.23"/>
    <n v="29.53"/>
    <s v="Jenneth Madrid"/>
    <m/>
    <s v="POWERHOUSE"/>
    <m/>
    <d v="2025-07-02T00:00:00"/>
    <x v="3"/>
    <m/>
    <x v="3"/>
    <x v="46"/>
    <x v="0"/>
    <d v="2025-08-02T00:00:00"/>
    <s v="NO BACKJOB"/>
    <n v="2"/>
  </r>
  <r>
    <s v="X24083257768"/>
    <s v="'X24083257768',"/>
    <s v="PHILIP JAMES S. WEE"/>
    <s v="CANTERBURY, HILLSBOROUGH SUBD, MUNTINLUPA"/>
    <n v="585781.04"/>
    <n v="153.88"/>
    <s v="JMM"/>
    <m/>
    <s v="POWERHOUSE"/>
    <m/>
    <d v="2025-07-31T00:00:00"/>
    <x v="3"/>
    <m/>
    <x v="1"/>
    <x v="3"/>
    <x v="1"/>
    <m/>
    <m/>
    <n v="5"/>
  </r>
  <r>
    <s v="R23432609"/>
    <s v="'R23432609',"/>
    <s v="CITY GOVERNMENT OF TAGUIG"/>
    <s v="PIO FELIPE, PUROK 1, TAGUIG CITY"/>
    <n v="218444.61"/>
    <n v="105.8"/>
    <s v="JMM"/>
    <m/>
    <s v="VJC"/>
    <m/>
    <d v="2025-07-02T00:00:00"/>
    <x v="3"/>
    <m/>
    <x v="1"/>
    <x v="47"/>
    <x v="0"/>
    <m/>
    <m/>
    <n v="2"/>
  </r>
  <r>
    <s v="X25010136657"/>
    <s v="'X25010136657',"/>
    <s v="COFFEE MASTERS, INC."/>
    <s v="MOLINO BLVD, MOLINO III, BACOOR"/>
    <n v="472661.66"/>
    <n v="66.03"/>
    <s v="Isan Carlo Lazaro"/>
    <m/>
    <s v="CHALLENGER"/>
    <m/>
    <d v="2025-06-23T00:00:00"/>
    <x v="2"/>
    <m/>
    <x v="3"/>
    <x v="48"/>
    <x v="0"/>
    <d v="2025-07-17T00:00:00"/>
    <s v="NO BACKJOB"/>
    <n v="3"/>
  </r>
  <r>
    <s v="X24010064308"/>
    <s v="'X24010064308',"/>
    <s v="MJC MANAGEMENT CORPORATION"/>
    <s v="SAN ENRIQUE, AYALA-ALABANG VILL, MUNTINLUPA"/>
    <n v="246296.65"/>
    <n v="33.979999999999997"/>
    <s v="JGR"/>
    <m/>
    <s v="POWERHOUSE"/>
    <m/>
    <d v="2025-04-10T00:00:00"/>
    <x v="10"/>
    <m/>
    <x v="1"/>
    <x v="6"/>
    <x v="0"/>
    <m/>
    <m/>
    <n v="3"/>
  </r>
  <r>
    <s v="X24051643141"/>
    <s v="'X24051643141',"/>
    <s v="ANTON CHRISTOPHER GENEROSO GO"/>
    <s v="CANTERBURY, HILLSBOROUGH SUBD, MUNTINLUPA"/>
    <n v="1077142.54"/>
    <n v="274.14999999999998"/>
    <s v="JSP"/>
    <m/>
    <s v="CHALLENGER"/>
    <m/>
    <d v="2025-04-10T00:00:00"/>
    <x v="0"/>
    <m/>
    <x v="1"/>
    <x v="2"/>
    <x v="0"/>
    <d v="2025-05-01T00:00:00"/>
    <s v="WITH BACKJOB"/>
    <n v="9"/>
  </r>
  <r>
    <s v="X24072831191"/>
    <s v="'X24072831191',"/>
    <s v="BAYSIDE NEIGHBORHOOD ASSOCIATION INC."/>
    <s v="M.L. QUEZON, PUROK 6, TAGUIG CITY"/>
    <n v="137533.73000000001"/>
    <n v="16.8"/>
    <s v="RRG"/>
    <m/>
    <s v="AVECO"/>
    <m/>
    <m/>
    <x v="0"/>
    <m/>
    <x v="1"/>
    <x v="18"/>
    <x v="0"/>
    <d v="2025-05-14T00:00:00"/>
    <s v="NO BACKJOB"/>
    <n v="3"/>
  </r>
  <r>
    <s v="X24020454916"/>
    <s v="'X24020454916',"/>
    <s v="WIDEARTH GARMENTS MANUFACTURING, INC."/>
    <s v="MERVILLE ACCESS, KALAYAAN VILL/BALAGBAG, PASAY CITY"/>
    <n v="14351.36"/>
    <n v="2.27"/>
    <s v="JMM"/>
    <m/>
    <s v="VJC"/>
    <m/>
    <m/>
    <x v="2"/>
    <m/>
    <x v="1"/>
    <x v="49"/>
    <x v="0"/>
    <d v="2025-05-14T00:00:00"/>
    <s v="NO BACKJOB"/>
    <n v="1"/>
  </r>
  <r>
    <s v="X22072837369"/>
    <s v="'X22072837369',"/>
    <s v="MARITES BAUTISTA NUÑEZ"/>
    <s v="MOLINO III, MOLINO III, BACOOR"/>
    <n v="245093.83"/>
    <n v="67.63"/>
    <s v="EAO"/>
    <m/>
    <s v="POWERHOUSE"/>
    <m/>
    <d v="2025-03-19T00:00:00"/>
    <x v="2"/>
    <m/>
    <x v="0"/>
    <x v="2"/>
    <x v="0"/>
    <s v="/"/>
    <s v="NO BACKJOB"/>
    <n v="4"/>
  </r>
  <r>
    <s v="X22073184642"/>
    <s v="'X22073184642',"/>
    <s v="ALVEO LAND CORP."/>
    <s v="BLOCK 16, ARDIA VERMOSA, IMUS"/>
    <n v="1033871.12"/>
    <n v="537.95000000000005"/>
    <s v="IJP"/>
    <m/>
    <s v="AVECO"/>
    <d v="2025-04-22T00:00:00"/>
    <d v="2025-04-22T00:00:00"/>
    <x v="11"/>
    <m/>
    <x v="0"/>
    <x v="3"/>
    <x v="1"/>
    <m/>
    <m/>
    <n v="11"/>
  </r>
  <r>
    <s v="X22104161520"/>
    <s v="'X22104161520',"/>
    <s v="MAYNILAD WATER SERVICES, INC. (RCLR)"/>
    <s v="UMALI, POBLACION, MUNTINLUPA"/>
    <n v="2117353.6800000002"/>
    <n v="411.37"/>
    <s v="JSP"/>
    <m/>
    <s v="AVECO"/>
    <d v="2025-04-22T00:00:00"/>
    <d v="2025-04-22T00:00:00"/>
    <x v="0"/>
    <m/>
    <x v="0"/>
    <x v="35"/>
    <x v="0"/>
    <d v="2025-05-22T00:00:00"/>
    <s v="NO BACKJOB"/>
    <n v="9"/>
  </r>
  <r>
    <s v="X22073184576"/>
    <s v="'X22073184576',"/>
    <s v="ALVEO LAND CORP."/>
    <s v="BLOCK 25, ARDIA VERMOSA, IMUS"/>
    <n v="1620069.92"/>
    <n v="884.98"/>
    <s v="IJP"/>
    <m/>
    <s v="AVECO"/>
    <d v="2025-04-22T00:00:00"/>
    <d v="2025-04-22T00:00:00"/>
    <x v="11"/>
    <m/>
    <x v="0"/>
    <x v="3"/>
    <x v="1"/>
    <m/>
    <m/>
    <n v="17"/>
  </r>
  <r>
    <s v="X22030921149"/>
    <s v="'X22030921149',"/>
    <s v="AYALA LAND INC.,"/>
    <s v="BLOCK 28, WESTFIELD SUBD., IMUS"/>
    <n v="1284849.29"/>
    <n v="676.62"/>
    <s v="IJP"/>
    <m/>
    <s v="ECOM"/>
    <d v="2025-04-22T00:00:00"/>
    <d v="2025-04-22T00:00:00"/>
    <x v="12"/>
    <m/>
    <x v="0"/>
    <x v="3"/>
    <x v="1"/>
    <m/>
    <m/>
    <n v="22"/>
  </r>
  <r>
    <s v="X24041316125"/>
    <s v="'X24041316125',"/>
    <s v="JUSTINE CLARENCE SAW LI"/>
    <s v="A. BONIFACIO, SAN DIONISIO, PARANAQUE"/>
    <n v="1134760.0900000001"/>
    <n v="366.43"/>
    <s v="CLG"/>
    <m/>
    <s v="CHALLENGER"/>
    <m/>
    <d v="2025-04-22T00:00:00"/>
    <x v="3"/>
    <m/>
    <x v="1"/>
    <x v="3"/>
    <x v="1"/>
    <m/>
    <m/>
    <n v="7"/>
  </r>
  <r>
    <s v="X24051593277"/>
    <s v="'X24051593277',"/>
    <s v="SALLY CHOA LEE"/>
    <s v="IPIL-IPIL, MULTINATIONAL VILL, PARANAQUE"/>
    <n v="633629.14"/>
    <n v="190.23"/>
    <s v="RRG"/>
    <m/>
    <s v="ECOM"/>
    <m/>
    <d v="2025-04-22T00:00:00"/>
    <x v="3"/>
    <m/>
    <x v="1"/>
    <x v="6"/>
    <x v="0"/>
    <d v="2025-07-02T00:00:00"/>
    <s v="WITH BACKJOB"/>
    <n v="9"/>
  </r>
  <r>
    <s v="X24041432585"/>
    <s v="'X24041432585',"/>
    <s v="LIGHT RAIL MANILA CORPORATION"/>
    <s v="PRES. M. ROXAS, BACLARAN, PARANAQUE"/>
    <n v="1456250.19"/>
    <n v="396.63"/>
    <s v="IJP"/>
    <m/>
    <s v="CHALLENGER"/>
    <m/>
    <d v="2025-04-22T00:00:00"/>
    <x v="3"/>
    <m/>
    <x v="1"/>
    <x v="3"/>
    <x v="1"/>
    <m/>
    <m/>
    <n v="11"/>
  </r>
  <r>
    <s v="X24030782714"/>
    <s v="'X24030782714',"/>
    <s v="C N C CONSTRUCTION &amp; DEV'T. CORPORATION"/>
    <s v="BANNER, 4TH ESTATE SUBD, PARANAQUE"/>
    <n v="136450.29999999999"/>
    <n v="17.25"/>
    <s v="JSP"/>
    <m/>
    <s v="CHALLENGER"/>
    <m/>
    <d v="2025-04-22T00:00:00"/>
    <x v="3"/>
    <m/>
    <x v="1"/>
    <x v="6"/>
    <x v="0"/>
    <d v="2025-06-09T00:00:00"/>
    <s v="NO BACKJOB"/>
    <n v="3"/>
  </r>
  <r>
    <s v="X24030782696"/>
    <s v="'X24030782696',"/>
    <s v="ALFAMETRO MARKETING INC."/>
    <s v="BANNER, 4TH ESTATE SUBD, PARANAQUE"/>
    <n v="188213.05"/>
    <n v="109.48"/>
    <s v="JSP"/>
    <m/>
    <s v="CHALLENGER"/>
    <m/>
    <d v="2025-04-22T00:00:00"/>
    <x v="3"/>
    <m/>
    <x v="1"/>
    <x v="6"/>
    <x v="0"/>
    <d v="2025-07-17T00:00:00"/>
    <s v="WITH BACKJOB"/>
    <n v="5"/>
  </r>
  <r>
    <s v="X24104022459"/>
    <s v="'X24104022459',"/>
    <s v="UNIOIL PETROLEUM PHILIPPINES INC."/>
    <s v="DOÑA SOLEDAD, BETTER LIVING SUBD, PARANAQUE"/>
    <n v="39380.629999999997"/>
    <n v="13.8"/>
    <s v="JSP"/>
    <m/>
    <s v="CHALLENGER"/>
    <m/>
    <d v="2025-04-22T00:00:00"/>
    <x v="3"/>
    <m/>
    <x v="1"/>
    <x v="3"/>
    <x v="1"/>
    <m/>
    <m/>
    <n v="2"/>
  </r>
  <r>
    <s v="X23104038952"/>
    <s v="'X23104038952',"/>
    <s v="MA CLARISA CORONEL DEL ROSARIO"/>
    <s v="NICANOR ABELARDO, BF HOMES, PARANAQUE"/>
    <n v="538965.42000000004"/>
    <n v="123.15"/>
    <s v="RRG"/>
    <m/>
    <s v="ECOM"/>
    <m/>
    <d v="2025-04-22T00:00:00"/>
    <x v="2"/>
    <m/>
    <x v="1"/>
    <x v="6"/>
    <x v="0"/>
    <d v="2025-05-22T00:00:00"/>
    <s v="NO BACKJOB"/>
    <n v="3"/>
  </r>
  <r>
    <s v="R23026428"/>
    <s v="'R23026428',"/>
    <s v="ABENTAJADO, ANABEL S."/>
    <s v="STREET, BLK 9, BETTER LIVING ANX31 SUBD, PARANAQUE"/>
    <n v="210222.15"/>
    <n v="964.72"/>
    <s v="JSB"/>
    <m/>
    <s v="VJC"/>
    <m/>
    <d v="2025-04-22T00:00:00"/>
    <x v="3"/>
    <m/>
    <x v="1"/>
    <x v="6"/>
    <x v="0"/>
    <m/>
    <s v="WITH BACKJOB"/>
    <n v="3"/>
  </r>
  <r>
    <s v="X24030697159"/>
    <s v="'X24030697159',"/>
    <s v="JAYSON R. GARCIA"/>
    <s v="ALAGAW, STO. NINO, TAGUIG CITY"/>
    <n v="173781.28"/>
    <n v="964.72"/>
    <s v="JSB"/>
    <m/>
    <s v="VJC"/>
    <m/>
    <d v="2025-04-23T00:00:00"/>
    <x v="3"/>
    <s v="CSB"/>
    <x v="1"/>
    <x v="3"/>
    <x v="1"/>
    <m/>
    <m/>
    <n v="4"/>
  </r>
  <r>
    <s v="X23114605512"/>
    <s v="'X23114605512',"/>
    <s v="HARRITEX INDUSTRIAL CORPORATION"/>
    <s v="MANALAC, TAGUIG BAGUMBAYAN INDL ASS INC, TAGUIG CITY"/>
    <n v="116484.38"/>
    <n v="964.72"/>
    <s v="JSB"/>
    <m/>
    <s v="VJC"/>
    <m/>
    <d v="2025-04-23T00:00:00"/>
    <x v="3"/>
    <s v="CSB"/>
    <x v="1"/>
    <x v="30"/>
    <x v="0"/>
    <d v="2025-07-09T00:00:00"/>
    <s v="NO BACKJOB"/>
    <n v="3"/>
  </r>
  <r>
    <s v="X24093702472"/>
    <s v="'X24093702472',"/>
    <s v="THE ROMAN CATHOLIC BISHOP OF PASIG INC."/>
    <s v="BLOCK 35, PUROK 4, TAGUIG CITY"/>
    <n v="21758.87"/>
    <n v="5.03"/>
    <s v="JMM"/>
    <m/>
    <s v="VJC"/>
    <m/>
    <d v="2025-04-23T00:00:00"/>
    <x v="3"/>
    <s v="CSB"/>
    <x v="1"/>
    <x v="3"/>
    <x v="1"/>
    <m/>
    <m/>
    <n v="2"/>
  </r>
  <r>
    <s v="X24010187346"/>
    <s v="'X24010187346',"/>
    <s v="MLQVENTURES HOLDINGS INC."/>
    <s v="M.L. QUEZON, PUROK 5, TAGUIG CITY"/>
    <n v="355003.86"/>
    <n v="137.91999999999999"/>
    <s v="JSP"/>
    <m/>
    <s v="CHALLENGER"/>
    <m/>
    <d v="2025-04-23T00:00:00"/>
    <x v="3"/>
    <s v="CSB"/>
    <x v="1"/>
    <x v="30"/>
    <x v="0"/>
    <d v="2025-07-25T00:00:00"/>
    <s v="WITH BACKJOB"/>
    <n v="4"/>
  </r>
  <r>
    <s v="X24072647438"/>
    <s v="'X24072647438',"/>
    <s v="GLAEZA JOY PASCUA CRUZ"/>
    <s v="MARTINEZ, ZONE 2, TAGUIG CITY"/>
    <n v="396037.99"/>
    <n v="138.72"/>
    <s v="JSP"/>
    <m/>
    <s v="CHALLENGER"/>
    <m/>
    <d v="2025-04-23T00:00:00"/>
    <x v="3"/>
    <s v="CSB"/>
    <x v="1"/>
    <x v="30"/>
    <x v="0"/>
    <d v="2025-07-17T00:00:00"/>
    <s v="WITH BACKJOB"/>
    <n v="4"/>
  </r>
  <r>
    <s v="R23019063"/>
    <s v="'R23019063',"/>
    <s v="MASA, HORACIO G,"/>
    <s v="BLOCK 10, PINAGSAMA PH 1 VILL, TAGUIG CITY"/>
    <n v="338575.92"/>
    <n v="964.72"/>
    <s v="JSB"/>
    <m/>
    <s v="VJC"/>
    <m/>
    <d v="2025-04-23T00:00:00"/>
    <x v="3"/>
    <s v="CSB"/>
    <x v="1"/>
    <x v="50"/>
    <x v="0"/>
    <m/>
    <s v="WITH BACKJOB"/>
    <n v="8"/>
  </r>
  <r>
    <s v="X23114409472"/>
    <s v="'X23114409472',"/>
    <s v="CITY GOVERNMENT OF TAGUIG"/>
    <s v="MINDANAO, MAHARLIKA VILL, TAGUIG CITY"/>
    <n v="336546.5"/>
    <n v="964.72"/>
    <s v="JSB"/>
    <m/>
    <s v="VJC"/>
    <m/>
    <d v="2025-04-23T00:00:00"/>
    <x v="3"/>
    <s v="CSB"/>
    <x v="1"/>
    <x v="3"/>
    <x v="1"/>
    <m/>
    <m/>
    <n v="4"/>
  </r>
  <r>
    <s v="X24083048091"/>
    <s v="'X24083048091',"/>
    <s v="OSAVE TRADING PHILIPPINES CORPORATION"/>
    <s v="DIEGO SILANG, AFPOVAI PHASE 2, TAGUIG CITY"/>
    <n v="15892.45"/>
    <n v="5.97"/>
    <s v="JSB"/>
    <m/>
    <s v="VJC"/>
    <m/>
    <d v="2025-04-23T00:00:00"/>
    <x v="3"/>
    <s v="CSB"/>
    <x v="1"/>
    <x v="51"/>
    <x v="0"/>
    <d v="2025-07-09T00:00:00"/>
    <s v="NO BACKJOB"/>
    <n v="2"/>
  </r>
  <r>
    <s v="X24073016598"/>
    <s v="'X24073016598',"/>
    <s v="ADRIAN LESTER P. LEVINA"/>
    <s v="DUQUE ST, AFPOVAI PHASE 2, TAGUIG CITY"/>
    <n v="21879.98"/>
    <n v="5.0199999999999996"/>
    <s v="JSB"/>
    <m/>
    <s v="VJC"/>
    <m/>
    <d v="2025-04-23T00:00:00"/>
    <x v="3"/>
    <s v="CSB"/>
    <x v="1"/>
    <x v="51"/>
    <x v="0"/>
    <d v="2025-07-09T00:00:00"/>
    <s v="NO BACKJOB"/>
    <n v="2"/>
  </r>
  <r>
    <s v="X23114534878"/>
    <s v="'X23114534878',"/>
    <s v="DITO TELECOMMUNITY CORPORATION"/>
    <s v="PENDATUN, MAHARLIKA VILL, TAGUIG CITY"/>
    <n v="400009.26"/>
    <n v="964.72"/>
    <s v="JSB"/>
    <m/>
    <s v="VJC"/>
    <m/>
    <d v="2025-04-23T00:00:00"/>
    <x v="3"/>
    <s v="CSB"/>
    <x v="1"/>
    <x v="30"/>
    <x v="0"/>
    <d v="2025-07-09T00:00:00"/>
    <s v="WITH BACKJOB"/>
    <n v="4"/>
  </r>
  <r>
    <s v="X24114451220"/>
    <s v="'X24114451220',"/>
    <s v="GRNN LIRAM SERVICES INC."/>
    <s v="STA. MARIA, TAGUIG BAGUMBAYAN INDL ASS INC, TAGUIG CITY"/>
    <n v="1794932.63"/>
    <n v="562.53"/>
    <s v="RRG"/>
    <m/>
    <s v="ECOM"/>
    <m/>
    <d v="2025-04-23T00:00:00"/>
    <x v="3"/>
    <s v="CSB"/>
    <x v="1"/>
    <x v="30"/>
    <x v="0"/>
    <d v="2025-07-02T00:00:00"/>
    <s v="WITH BACKJOB"/>
    <n v="6"/>
  </r>
  <r>
    <s v="X24010070316"/>
    <s v="'X24010070316',"/>
    <s v="GLOBE TELECOM, INC."/>
    <s v="BLOCK 74, PUROK 6, TAGUIG CITY"/>
    <n v="298578.75"/>
    <n v="964.72"/>
    <s v="JSB"/>
    <m/>
    <s v="VJC"/>
    <m/>
    <d v="2025-04-23T00:00:00"/>
    <x v="3"/>
    <s v="CSB"/>
    <x v="1"/>
    <x v="3"/>
    <x v="1"/>
    <m/>
    <m/>
    <n v="5"/>
  </r>
  <r>
    <s v="X24030870954"/>
    <s v="'X24030870954',"/>
    <s v="RINO DUTERTE BALO"/>
    <s v="ROAD 1, NORTH DAANG HARI, TAGUIG CITY"/>
    <n v="21766.84"/>
    <n v="964.72"/>
    <s v="JSB"/>
    <m/>
    <s v="VJC"/>
    <m/>
    <d v="2025-04-23T00:00:00"/>
    <x v="3"/>
    <s v="CSB"/>
    <x v="1"/>
    <x v="3"/>
    <x v="1"/>
    <m/>
    <m/>
    <n v="2"/>
  </r>
  <r>
    <s v="X24020606223"/>
    <s v="'X24020606223',"/>
    <s v="ARISTOTLE BARRIE MARINIAS CARLOS"/>
    <s v="M.L. QUEZON, PUROK 4, TAGUIG CITY"/>
    <n v="380309.04"/>
    <n v="964.72"/>
    <s v="JSB"/>
    <m/>
    <s v="VJC"/>
    <m/>
    <d v="2025-04-23T00:00:00"/>
    <x v="3"/>
    <s v="CSB"/>
    <x v="1"/>
    <x v="30"/>
    <x v="0"/>
    <d v="2025-07-08T00:00:00"/>
    <s v="WITH BACKJOB"/>
    <n v="3"/>
  </r>
  <r>
    <s v="X24083093814"/>
    <s v="'X24083093814',"/>
    <s v="INTERNATIONAL SPECIALTY CONCEPTS, INC."/>
    <s v="VRCC, VETERANS CENTER, TAGUIG CITY"/>
    <n v="25811.46"/>
    <n v="6.23"/>
    <s v="JSB"/>
    <m/>
    <s v="VJC"/>
    <m/>
    <d v="2025-04-23T00:00:00"/>
    <x v="3"/>
    <s v="CSB"/>
    <x v="1"/>
    <x v="30"/>
    <x v="0"/>
    <d v="2025-07-09T00:00:00"/>
    <s v="NO BACKJOB"/>
    <n v="2"/>
  </r>
  <r>
    <s v="X23093728494"/>
    <s v="'X23093728494',"/>
    <s v="CHROMAESTHETICS INC."/>
    <s v="MOLINO, NIOG III, BACOOR"/>
    <n v="902470.09"/>
    <n v="179.72"/>
    <s v="JSP"/>
    <m/>
    <s v="CHALLENGER"/>
    <m/>
    <m/>
    <x v="0"/>
    <m/>
    <x v="1"/>
    <x v="37"/>
    <x v="0"/>
    <d v="2025-04-23T00:00:00"/>
    <s v="WITH BACKJOB"/>
    <n v="4"/>
  </r>
  <r>
    <s v="X23114500278"/>
    <s v="'X23114500278',"/>
    <s v="R.E.J. COM'L CORP."/>
    <s v="V. DE LEON, STO. NINO, PARANAQUE"/>
    <n v="1126643.1599999999"/>
    <n v="306.25"/>
    <s v="JSP"/>
    <m/>
    <s v="CHALLENGER"/>
    <m/>
    <d v="2025-04-24T00:00:00"/>
    <x v="2"/>
    <s v="CSB"/>
    <x v="1"/>
    <x v="3"/>
    <x v="1"/>
    <m/>
    <m/>
    <n v="4"/>
  </r>
  <r>
    <s v="X24030695765"/>
    <s v="'X24030695765',"/>
    <s v="MITHCAH BIBLE BAPTIST CHURCH INC."/>
    <s v="ST. CECILLE, FATIMA SUBD, LAS PINAS CITY"/>
    <n v="390162.58"/>
    <n v="98.05"/>
    <s v="Ronilo Gange Jr."/>
    <m/>
    <s v="ECOM"/>
    <m/>
    <d v="2025-04-24T00:00:00"/>
    <x v="2"/>
    <s v="CSB"/>
    <x v="3"/>
    <x v="3"/>
    <x v="1"/>
    <m/>
    <m/>
    <n v="5"/>
  </r>
  <r>
    <s v="X24124701904"/>
    <s v="'X24124701904',"/>
    <s v="LISA ARCILIA LAW"/>
    <s v="17 DE MARZO, BACLARAN, PARANAQUE"/>
    <n v="465687.7"/>
    <n v="69.900000000000006"/>
    <s v="Ronilo Gange Jr."/>
    <m/>
    <s v="ECOM"/>
    <m/>
    <d v="2025-04-24T00:00:00"/>
    <x v="3"/>
    <s v="CSB"/>
    <x v="3"/>
    <x v="44"/>
    <x v="0"/>
    <d v="2025-05-22T00:00:00"/>
    <s v="NO BACKJOB"/>
    <n v="3"/>
  </r>
  <r>
    <s v="X24083392619"/>
    <s v="'X24083392619',"/>
    <s v="RONILO LANSANG DAVID"/>
    <s v="LAPU-LAPU, BACLARAN, PARANAQUE"/>
    <n v="655324.42000000004"/>
    <n v="218.5"/>
    <s v="Ronilo Gange Jr."/>
    <m/>
    <s v="ECOM"/>
    <m/>
    <d v="2025-04-24T00:00:00"/>
    <x v="2"/>
    <s v="CSB"/>
    <x v="3"/>
    <x v="3"/>
    <x v="1"/>
    <m/>
    <m/>
    <n v="9"/>
  </r>
  <r>
    <s v="X24010267693"/>
    <s v="'X24010267693',"/>
    <s v="SMWJ CORPORATION"/>
    <s v="GLORIA DIAZ, BF RESORT VILL, LAS PINAS CITY"/>
    <n v="595637.65"/>
    <n v="964.72"/>
    <s v="JSB"/>
    <m/>
    <s v="VJC"/>
    <m/>
    <d v="2025-04-24T00:00:00"/>
    <x v="2"/>
    <s v="CSB"/>
    <x v="1"/>
    <x v="3"/>
    <x v="1"/>
    <m/>
    <m/>
    <n v="3"/>
  </r>
  <r>
    <s v="X23104103492"/>
    <s v="'X23104103492',"/>
    <s v="DITO TELECOMMUNITY CORPORATION"/>
    <s v="STA. INES, SAN ANTONIO VALLEY 6, PARANAQUE"/>
    <n v="251435.36"/>
    <n v="964.72"/>
    <s v="JSB"/>
    <m/>
    <s v="VJC"/>
    <m/>
    <d v="2025-04-24T00:00:00"/>
    <x v="2"/>
    <s v="CSB"/>
    <x v="1"/>
    <x v="3"/>
    <x v="1"/>
    <m/>
    <m/>
    <n v="2"/>
  </r>
  <r>
    <s v="X24020387830"/>
    <s v="'X24020387830',"/>
    <s v="NATHANIELLE VINCE DE GUZMAN ORTIZ"/>
    <s v="DIMASALANG, BACLARAN, PARANAQUE"/>
    <n v="19075.96"/>
    <n v="964.72"/>
    <s v="JSB"/>
    <m/>
    <s v="VJC"/>
    <m/>
    <d v="2025-04-24T00:00:00"/>
    <x v="2"/>
    <s v="CSB"/>
    <x v="1"/>
    <x v="3"/>
    <x v="1"/>
    <m/>
    <m/>
    <n v="2"/>
  </r>
  <r>
    <s v="X23093790331"/>
    <s v="'X23093790331',"/>
    <s v="LIGHT RAIL MANILA CORPORATION"/>
    <s v="NINOY AQUINO, STO. NINO, PARANAQUE"/>
    <n v="795001.99"/>
    <n v="964.72"/>
    <s v="JSB"/>
    <m/>
    <s v="VJC"/>
    <m/>
    <d v="2025-04-24T00:00:00"/>
    <x v="2"/>
    <s v="CSB"/>
    <x v="1"/>
    <x v="3"/>
    <x v="1"/>
    <m/>
    <m/>
    <n v="2"/>
  </r>
  <r>
    <s v="X23124805460"/>
    <s v="'X23124805460',"/>
    <s v="CARLSON CHEN CAI"/>
    <s v="BLK 5, PALM COAST MARINA, PARANAQUE"/>
    <n v="438866.71"/>
    <n v="964.72"/>
    <s v="JSB"/>
    <m/>
    <s v="VJC"/>
    <m/>
    <d v="2025-04-24T00:00:00"/>
    <x v="2"/>
    <s v="CSB"/>
    <x v="1"/>
    <x v="3"/>
    <x v="1"/>
    <m/>
    <m/>
    <n v="4"/>
  </r>
  <r>
    <s v="X23010262595"/>
    <s v="'X23010262595',"/>
    <s v="FRANCISCO ARANETA CLIMENT"/>
    <s v="BANAWE, AYALA-ALABANG VILL, MUNTINLUPA"/>
    <n v="44190.67"/>
    <n v="15.97"/>
    <s v="Isan Carlo Lazaro"/>
    <m/>
    <s v="CHALLENGER"/>
    <m/>
    <d v="2025-04-30T00:00:00"/>
    <x v="2"/>
    <s v="CSB"/>
    <x v="3"/>
    <x v="13"/>
    <x v="0"/>
    <s v="/"/>
    <s v="NO BACKJOB"/>
    <n v="2"/>
  </r>
  <r>
    <s v="X24104341977"/>
    <s v="'X24104341977',"/>
    <s v="MARGARITA OROSA FELIX"/>
    <s v="TANAUAN, AYALA-ALABANG VILL, MUNTINLUPA"/>
    <n v="402458.69"/>
    <n v="100.7"/>
    <s v="Isan Carlo Lazaro"/>
    <m/>
    <s v="CHALLENGER"/>
    <m/>
    <d v="2025-04-30T00:00:00"/>
    <x v="2"/>
    <s v="CSB"/>
    <x v="3"/>
    <x v="13"/>
    <x v="0"/>
    <d v="2025-07-25T00:00:00"/>
    <s v="WITH BACKJOB"/>
    <n v="5"/>
  </r>
  <r>
    <s v="X24030697989"/>
    <s v="'X24030697989',"/>
    <s v="PHILIP ANDREW ARCELLANA LAPUT,"/>
    <s v="L. DA VINCI, ITALIA 500-BF HOMES, LAS PINAS CITY"/>
    <n v="703369.77"/>
    <n v="228.88"/>
    <s v="IGL"/>
    <m/>
    <s v="CHALLENGER"/>
    <m/>
    <d v="2025-05-01T00:00:00"/>
    <x v="2"/>
    <s v="CSB"/>
    <x v="1"/>
    <x v="3"/>
    <x v="1"/>
    <m/>
    <m/>
    <n v="8"/>
  </r>
  <r>
    <s v="X24020423802"/>
    <s v="'X24020423802',"/>
    <s v="OSCAR ESPEJO DELOS REYES"/>
    <s v="BOUGAINVILLA, T.S. CRUZ SUBD, LAS PINAS CITY"/>
    <n v="1248473.78"/>
    <n v="364.42"/>
    <s v="CLG"/>
    <m/>
    <s v="CHALLENGER"/>
    <m/>
    <d v="2025-05-01T00:00:00"/>
    <x v="2"/>
    <s v="CSB"/>
    <x v="1"/>
    <x v="3"/>
    <x v="1"/>
    <m/>
    <m/>
    <n v="8"/>
  </r>
  <r>
    <s v="X24093538589"/>
    <s v="'X24093538589',"/>
    <s v="RUSTAN COFFEE CORPORATION"/>
    <s v="BF RESORT, BF RESORT VILL, LAS PINAS CITY"/>
    <n v="81080.72"/>
    <n v="51.48"/>
    <s v="JSP"/>
    <m/>
    <s v="CHALLENGER"/>
    <m/>
    <d v="2025-05-01T00:00:00"/>
    <x v="2"/>
    <s v="CSB"/>
    <x v="1"/>
    <x v="3"/>
    <x v="1"/>
    <m/>
    <m/>
    <n v="2"/>
  </r>
  <r>
    <s v="X24020630735"/>
    <s v="'X24020630735',"/>
    <s v="ROBINSON'S SUPERMARKET CORPORATION"/>
    <s v="GLORIA DIAZ, BF RESORT VILL, LAS PINAS CITY"/>
    <n v="477975.56"/>
    <n v="108.68"/>
    <s v="CLG"/>
    <m/>
    <s v="CHALLENGER"/>
    <m/>
    <d v="2025-05-01T00:00:00"/>
    <x v="2"/>
    <s v="CSB"/>
    <x v="1"/>
    <x v="3"/>
    <x v="1"/>
    <m/>
    <m/>
    <n v="4"/>
  </r>
  <r>
    <s v="X24010075594"/>
    <s v="'X24010075594',"/>
    <s v="JORGE MIRANDA YULO"/>
    <s v="CAMIA, DOÑA MANUELA SUBD, LAS PINAS CITY"/>
    <n v="429324.36"/>
    <n v="105.7"/>
    <s v="JSP"/>
    <m/>
    <s v="CHALLENGER"/>
    <m/>
    <d v="2025-05-01T00:00:00"/>
    <x v="2"/>
    <s v="CSB"/>
    <x v="1"/>
    <x v="3"/>
    <x v="1"/>
    <m/>
    <m/>
    <n v="4"/>
  </r>
  <r>
    <s v="X23083195776"/>
    <s v="'X23083195776',"/>
    <s v="SO HUAT TRADING OPC DOING BUSINESS UNDER THE NAMES"/>
    <s v="DONA SOLEDAD EXTN, BETTER LIVING SUBD, PARANAQUE"/>
    <n v="510055.9"/>
    <n v="964.72"/>
    <s v="JSB"/>
    <m/>
    <s v="VJC"/>
    <m/>
    <m/>
    <x v="2"/>
    <s v="CSB"/>
    <x v="1"/>
    <x v="15"/>
    <x v="0"/>
    <d v="2025-07-09T00:00:00"/>
    <s v="NO BACKJOB"/>
    <n v="4"/>
  </r>
  <r>
    <s v="X24072720259"/>
    <s v="'X24072720259',"/>
    <s v="RAMON GALVEZ VIZMONTE"/>
    <s v="MAMBOG IV, BACOOR"/>
    <n v="647847.98"/>
    <n v="70.849999999999994"/>
    <s v="Ronilo Gange Jr."/>
    <m/>
    <s v="AVECO"/>
    <d v="2025-06-12T00:00:00"/>
    <d v="2025-06-12T00:00:00"/>
    <x v="2"/>
    <m/>
    <x v="3"/>
    <x v="48"/>
    <x v="0"/>
    <d v="2025-07-17T00:00:00"/>
    <s v="WITH BACKJOB"/>
    <n v="3"/>
  </r>
  <r>
    <s v="X24030736254"/>
    <s v="'X24030736254',"/>
    <s v="NEW PACIFIC RESOURCES MANAGEME"/>
    <s v="BLOCK 36, SOLVIENTO VILLAS PH 3, BACOOR"/>
    <n v="3368500.83"/>
    <n v="1401.45"/>
    <s v="Ronilo Gange Jr."/>
    <m/>
    <s v="AVECO"/>
    <d v="2025-05-01T00:00:00"/>
    <d v="2025-05-06T00:00:00"/>
    <x v="2"/>
    <s v="CSB"/>
    <x v="3"/>
    <x v="52"/>
    <x v="0"/>
    <d v="2025-06-06T00:00:00"/>
    <s v="NO BACKJOB"/>
    <n v="43"/>
  </r>
  <r>
    <s v="X24103888835"/>
    <s v="'X24103888835',"/>
    <s v="MAKATI DEVELOPMENT CORPORATION"/>
    <s v="EAST UNION, ARCA SOUTH, TAGUIG CITY"/>
    <n v="248970.42"/>
    <n v="344.73"/>
    <s v="Jenneth Madrid"/>
    <m/>
    <s v="VJC"/>
    <d v="2025-05-01T00:00:00"/>
    <d v="2025-05-05T00:00:00"/>
    <x v="3"/>
    <s v="CSB"/>
    <x v="3"/>
    <x v="51"/>
    <x v="0"/>
    <d v="2025-07-02T00:00:00"/>
    <s v="NO BACKJOB"/>
    <n v="5"/>
  </r>
  <r>
    <s v="X24093502622"/>
    <s v="'X24093502622',"/>
    <s v="GINA BAGASIN ECLIPSE"/>
    <s v="KALAYAAN VILL/BALAGBAG, KALAYAAN VILL/BALAGBAG, PASAY CITY"/>
    <n v="25036.83"/>
    <n v="4.67"/>
    <s v="Jenneth Madrid"/>
    <m/>
    <s v="VJC"/>
    <d v="2025-05-01T00:00:00"/>
    <d v="2025-07-10T00:00:00"/>
    <x v="2"/>
    <m/>
    <x v="3"/>
    <x v="53"/>
    <x v="0"/>
    <d v="2025-08-12T00:00:00"/>
    <s v="NO BACKJOB"/>
    <n v="1"/>
  </r>
  <r>
    <s v="X25010119071"/>
    <s v="'X25010119071',"/>
    <s v="SPX PHILIPPINES, INC."/>
    <s v="MIMC CPD, CERVANTES CPD, PARANAQUE"/>
    <n v="753143.29"/>
    <n v="310.52999999999997"/>
    <s v="Isan Carlo Lazaro"/>
    <m/>
    <s v="CHALLENGER"/>
    <d v="2025-05-01T00:00:00"/>
    <d v="2025-05-05T00:00:00"/>
    <x v="3"/>
    <s v="CSB"/>
    <x v="3"/>
    <x v="45"/>
    <x v="0"/>
    <d v="2025-06-02T00:00:00"/>
    <s v="NO BACKJOB"/>
    <n v="6"/>
  </r>
  <r>
    <s v="X24072590693"/>
    <s v="'X24072590693',"/>
    <s v="HARD DISCOUNT PHILIPPINES, INC."/>
    <s v="HOLY FAMILY AVE, HOLY FAMILY VILL, TAGUIG CITY"/>
    <n v="278461.53999999998"/>
    <n v="55.3"/>
    <s v="Isan Carlo Lazaro"/>
    <m/>
    <s v="CHALLENGER"/>
    <d v="2025-05-01T00:00:00"/>
    <d v="2025-05-01T00:00:00"/>
    <x v="3"/>
    <s v="CSB"/>
    <x v="3"/>
    <x v="51"/>
    <x v="0"/>
    <d v="2025-06-09T00:00:00"/>
    <s v="WITH BACKJOB"/>
    <n v="3"/>
  </r>
  <r>
    <s v="X24103973963"/>
    <s v="'X24103973963',"/>
    <s v="IMV GEMINI PHARMA INC."/>
    <s v="BF HOMES-HERNANDEZ PORTION, ALMANZA I, LAS PINAS CITY"/>
    <n v="458087.14"/>
    <n v="53.6"/>
    <s v="Isan Carlo Lazaro"/>
    <m/>
    <s v="CHALLENGER"/>
    <d v="2025-05-01T00:00:00"/>
    <d v="2025-05-01T00:00:00"/>
    <x v="3"/>
    <s v="CSB"/>
    <x v="3"/>
    <x v="54"/>
    <x v="0"/>
    <d v="2025-06-09T00:00:00"/>
    <s v="NO BACKJOB"/>
    <n v="5"/>
  </r>
  <r>
    <s v="X25010209684"/>
    <s v="'X25010209684',"/>
    <s v="UNIOIL PETROLEUM PHILIPPINES, INC."/>
    <s v="EAST SERVICE, SN MARTIN DE PORRES, PARANAQUE"/>
    <n v="143724.53"/>
    <n v="20.52"/>
    <s v="Isan Carlo Lazaro"/>
    <m/>
    <s v="CHALLENGER"/>
    <d v="2025-05-01T00:00:00"/>
    <d v="2025-05-01T00:00:00"/>
    <x v="3"/>
    <s v="CSB"/>
    <x v="3"/>
    <x v="51"/>
    <x v="0"/>
    <s v="/"/>
    <s v="NO BACKJOB"/>
    <n v="3"/>
  </r>
  <r>
    <s v="X24041261990"/>
    <s v="'X24041261990',"/>
    <s v="DITO TELECOMMUNITY CORPORATION"/>
    <s v="NATIONAL, TUNASAN, MUNTINLUPA"/>
    <n v="346656.97"/>
    <n v="99.63"/>
    <s v="Isan Carlo Lazaro"/>
    <m/>
    <s v="CHALLENGER"/>
    <d v="2025-05-01T00:00:00"/>
    <d v="2025-05-01T00:00:00"/>
    <x v="3"/>
    <s v="CSB"/>
    <x v="3"/>
    <x v="3"/>
    <x v="1"/>
    <m/>
    <m/>
    <n v="3"/>
  </r>
  <r>
    <s v="X24093725597"/>
    <s v="'X24093725597',"/>
    <s v="RAV MC LESTER SALCEDO ASI"/>
    <s v="ST. GEORGE, METROCOR SOUTH GATE HOMES, LAS PINAS CITY"/>
    <n v="740394.49"/>
    <n v="233.1"/>
    <s v="Isan Carlo Lazaro"/>
    <m/>
    <s v="CHALLENGER"/>
    <d v="2025-05-01T00:00:00"/>
    <d v="2025-05-01T00:00:00"/>
    <x v="3"/>
    <s v="CSB"/>
    <x v="3"/>
    <x v="54"/>
    <x v="0"/>
    <d v="2025-07-17T00:00:00"/>
    <s v="WITH BACKJOB"/>
    <n v="3"/>
  </r>
  <r>
    <s v="X24124856516"/>
    <s v="'X24124856516',"/>
    <s v="RAUL GABRIEL II S. DIMATATAC"/>
    <s v="SUSANA HEIGHTS SUBD, MUNTINLUPA"/>
    <n v="273825.69"/>
    <n v="43.28"/>
    <s v="Ronilo Gange Jr."/>
    <m/>
    <s v="AVECO"/>
    <d v="2025-05-01T00:00:00"/>
    <d v="2025-07-31T00:00:00"/>
    <x v="3"/>
    <m/>
    <x v="3"/>
    <x v="3"/>
    <x v="1"/>
    <m/>
    <m/>
    <n v="6"/>
  </r>
  <r>
    <s v="X24104112560"/>
    <s v="'X24104112560',"/>
    <s v="METRO STONERICH CORPORATION,"/>
    <s v="INDOCHINA LANE, FILINVEST CORPORATE CITY, MUNTINLUPA"/>
    <n v="49996.03"/>
    <n v="73.97"/>
    <s v="Jenneth Madrid"/>
    <m/>
    <s v="VJC"/>
    <d v="2025-05-01T00:00:00"/>
    <m/>
    <x v="8"/>
    <m/>
    <x v="3"/>
    <x v="3"/>
    <x v="1"/>
    <m/>
    <m/>
    <n v="2"/>
  </r>
  <r>
    <s v="X24114379540"/>
    <s v="'X24114379540',"/>
    <s v="DHAN JERICO MIKE M. DELOS SANTOS"/>
    <s v="BLOCK 11, VISTA VERDE SOUTH PH I, BACOOR"/>
    <n v="207326.18"/>
    <n v="33.049999999999997"/>
    <s v="Ronilo Gange Jr."/>
    <m/>
    <s v="AVECO"/>
    <d v="2025-05-01T00:00:00"/>
    <d v="2025-06-24T00:00:00"/>
    <x v="2"/>
    <m/>
    <x v="3"/>
    <x v="22"/>
    <x v="0"/>
    <d v="2025-07-17T00:00:00"/>
    <s v="NO BACKJOB"/>
    <n v="3"/>
  </r>
  <r>
    <s v="X25010133520"/>
    <s v="'X25010133520',"/>
    <s v="MICHAEL GERARD TANTOCO MORADA"/>
    <s v="BUNGA, AYALA-ALABANG VILL, MUNTINLUPA"/>
    <n v="242142.06"/>
    <n v="27.57"/>
    <s v="Isan Carlo Lazaro"/>
    <m/>
    <s v="MAINTENANCE"/>
    <d v="2025-05-01T00:00:00"/>
    <m/>
    <x v="8"/>
    <m/>
    <x v="3"/>
    <x v="3"/>
    <x v="1"/>
    <m/>
    <m/>
    <n v="3"/>
  </r>
  <r>
    <s v="X23124718193"/>
    <s v="'X23124718193',"/>
    <s v="CHARLES MICHAEL R MAGALLANES"/>
    <s v="ZAPOTE III, ZAPOTE III, BACOOR"/>
    <n v="529978.54"/>
    <n v="129.65"/>
    <s v="JSP"/>
    <m/>
    <s v="CHALLENGER"/>
    <d v="2025-05-01T00:00:00"/>
    <d v="2025-05-23T00:00:00"/>
    <x v="13"/>
    <m/>
    <x v="1"/>
    <x v="33"/>
    <x v="0"/>
    <d v="2025-06-09T00:00:00"/>
    <s v="WITH BACKJOB"/>
    <n v="4"/>
  </r>
  <r>
    <s v="X24062079073"/>
    <s v="'X24062079073',"/>
    <s v="THE LANDMARK MANILA BAY CORPORATION"/>
    <s v="ASEANA, ASEANA BUSINESS PARK, PARANAQUE"/>
    <n v="5216314.41"/>
    <n v="536.37"/>
    <s v="UG"/>
    <m/>
    <s v="VJC"/>
    <d v="2025-05-01T00:00:00"/>
    <d v="2025-05-05T00:00:00"/>
    <x v="3"/>
    <s v="CSB"/>
    <x v="1"/>
    <x v="45"/>
    <x v="0"/>
    <d v="2025-07-02T00:00:00"/>
    <s v="WITH BACKJOB"/>
    <n v="3"/>
  </r>
  <r>
    <s v="X24114394901"/>
    <s v="'X24114394901',"/>
    <s v="WAYNE S. LLEGADO"/>
    <s v="SACRED HEART, HOLY FAMILY VILL, TAGUIG CITY"/>
    <n v="219972.97"/>
    <n v="58.6"/>
    <s v="JMM"/>
    <m/>
    <s v="VJC"/>
    <d v="2025-05-01T00:00:00"/>
    <d v="2025-05-05T00:00:00"/>
    <x v="3"/>
    <s v="CSB"/>
    <x v="1"/>
    <x v="51"/>
    <x v="0"/>
    <d v="2025-07-02T00:00:00"/>
    <s v="NO BACKJOB"/>
    <n v="5"/>
  </r>
  <r>
    <s v="X24030804233"/>
    <s v="'X24030804233',"/>
    <s v="SAFEXPRESS LOGISTICS INC."/>
    <s v="MDC, VETERANS CENTER, TAGUIG CITY"/>
    <n v="438048.35"/>
    <n v="125.23"/>
    <s v="JMM"/>
    <m/>
    <s v="VJC"/>
    <d v="2025-05-01T00:00:00"/>
    <d v="2025-05-05T00:00:00"/>
    <x v="3"/>
    <s v="CSB"/>
    <x v="1"/>
    <x v="51"/>
    <x v="0"/>
    <d v="2025-07-02T00:00:00"/>
    <s v="WITH BACKJOB"/>
    <n v="3"/>
  </r>
  <r>
    <s v="X24010070692"/>
    <s v="'X24010070692',"/>
    <s v="NITO DUBLA DOLLEGUES"/>
    <s v="BLOCK 10, SSB DE VILLE(SERV SUPPRT BRGD), TAGUIG CITY"/>
    <n v="36363.019999999997"/>
    <n v="964.72"/>
    <s v="JSB"/>
    <m/>
    <s v="VJC"/>
    <d v="2025-05-01T00:00:00"/>
    <d v="2025-05-05T00:00:00"/>
    <x v="3"/>
    <s v="CSB"/>
    <x v="1"/>
    <x v="3"/>
    <x v="1"/>
    <d v="2025-05-13T00:00:00"/>
    <s v="NO BACKJOB"/>
    <n v="3"/>
  </r>
  <r>
    <s v="X22083415066"/>
    <s v="'X22083415066',"/>
    <s v="GLOBE TELECOM., INC."/>
    <s v="ENGINEERING, SCIENCE VILL, PARANAQUE"/>
    <n v="60984.88"/>
    <n v="964.72"/>
    <s v="JSB"/>
    <m/>
    <s v="VJC"/>
    <d v="2025-05-01T00:00:00"/>
    <d v="2025-05-05T00:00:00"/>
    <x v="3"/>
    <s v="CSB"/>
    <x v="1"/>
    <x v="55"/>
    <x v="0"/>
    <d v="2025-07-09T00:00:00"/>
    <s v="WITH BACKJOB"/>
    <n v="3"/>
  </r>
  <r>
    <s v="X24062094685"/>
    <s v="'X24062094685',"/>
    <s v="SAIMA SULTAN ABDUL"/>
    <s v="BAGONG SILANG, BACLARAN, PARANAQUE"/>
    <n v="578750.36"/>
    <n v="113.28"/>
    <s v="JMM"/>
    <m/>
    <s v="VJC"/>
    <d v="2025-05-01T00:00:00"/>
    <d v="2025-05-05T00:00:00"/>
    <x v="6"/>
    <s v="CSB"/>
    <x v="1"/>
    <x v="6"/>
    <x v="0"/>
    <d v="2025-07-02T00:00:00"/>
    <s v="WITH BACKJOB"/>
    <n v="3"/>
  </r>
  <r>
    <s v="X24083444242"/>
    <s v="'X24083444242',"/>
    <s v="JEIKA PROPERTIES CORPORATION"/>
    <s v="BLOCK 6, KATHLEEN PLACE 5 SUBD, BACOOR"/>
    <n v="8506182.5099999998"/>
    <n v="2637.35"/>
    <s v="Isan Carlo Lazaro"/>
    <m/>
    <s v="CHALLENGER"/>
    <d v="2025-05-01T00:00:00"/>
    <d v="2025-05-06T00:00:00"/>
    <x v="2"/>
    <s v="CSB"/>
    <x v="3"/>
    <x v="56"/>
    <x v="0"/>
    <d v="2025-06-09T00:00:00"/>
    <s v="WITH BACKJOB"/>
    <n v="48"/>
  </r>
  <r>
    <s v="X24093693382"/>
    <s v="'X24093693382',"/>
    <s v="ASIA STRUCTURAL DEVELOPER CORP,"/>
    <s v="PACIFIC, MARINA SUBD, PARANAQUE"/>
    <n v="118408.73"/>
    <n v="198.33"/>
    <s v="Ronilo Gange Jr."/>
    <m/>
    <s v="ECOM"/>
    <d v="2025-05-01T00:00:00"/>
    <d v="2025-05-05T00:00:00"/>
    <x v="3"/>
    <s v="CSB"/>
    <x v="3"/>
    <x v="45"/>
    <x v="0"/>
    <d v="2025-07-02T00:00:00"/>
    <s v="NO BACKJOB"/>
    <n v="3"/>
  </r>
  <r>
    <s v="X24093698934"/>
    <s v="'X24093698934',"/>
    <s v="BLOOMINGDALE ENTERPRISES INC"/>
    <s v="ALABANG-ZAPOTE, TALON I, LAS PINAS CITY"/>
    <n v="16595.27"/>
    <n v="2.98"/>
    <s v="Jenneth Madrid"/>
    <m/>
    <s v="POWERHOUSE"/>
    <d v="2025-05-01T00:00:00"/>
    <d v="2025-05-05T00:00:00"/>
    <x v="3"/>
    <s v="CSB"/>
    <x v="3"/>
    <x v="33"/>
    <x v="0"/>
    <d v="2025-07-17T00:00:00"/>
    <s v="NO BACKJOB"/>
    <n v="1"/>
  </r>
  <r>
    <s v="R23797682"/>
    <s v="'R23797682',"/>
    <s v="CAVITEX INFRASTRUCTURE CORP., "/>
    <s v="KAINGIN RD., KAINGIN, PARANAQUE"/>
    <n v="86997.81"/>
    <n v="107.92"/>
    <s v="Ronilo Gange Jr."/>
    <m/>
    <s v="ECOM"/>
    <d v="2025-05-01T00:00:00"/>
    <d v="2025-05-05T00:00:00"/>
    <x v="3"/>
    <s v="CSB"/>
    <x v="3"/>
    <x v="3"/>
    <x v="1"/>
    <m/>
    <m/>
    <n v="4"/>
  </r>
  <r>
    <s v="X24093601294"/>
    <s v="'X24093601294',"/>
    <s v="SOCRATES GENEROSO A. BAQUIRAN"/>
    <s v="SALAZAR, ZONE 3, TAGUIG CITY"/>
    <n v="22974.639999999999"/>
    <n v="6.67"/>
    <s v="JMM"/>
    <m/>
    <s v="VJC"/>
    <d v="2025-05-02T00:00:00"/>
    <d v="2025-05-05T00:00:00"/>
    <x v="3"/>
    <s v="CSB"/>
    <x v="1"/>
    <x v="51"/>
    <x v="0"/>
    <d v="2025-07-02T00:00:00"/>
    <s v="NO BACKJOB"/>
    <n v="2"/>
  </r>
  <r>
    <s v="X24072678058"/>
    <s v="'X24072678058',"/>
    <s v="APOLONIO BANSON PASCUAL"/>
    <s v="QUIRINO, TAMBO, PARANAQUE"/>
    <n v="138814.95000000001"/>
    <n v="17.149999999999999"/>
    <s v="JSB"/>
    <m/>
    <s v="VJC"/>
    <d v="2025-05-02T00:00:00"/>
    <d v="2025-05-05T00:00:00"/>
    <x v="3"/>
    <s v="CSB"/>
    <x v="1"/>
    <x v="17"/>
    <x v="0"/>
    <d v="2025-07-09T00:00:00"/>
    <s v="NO BACKJOB"/>
    <n v="3"/>
  </r>
  <r>
    <s v="X24093598222"/>
    <s v="'X24093598222',"/>
    <s v="ASEANA BUSINESS PARK ESTATE ASSOCIATION, INC."/>
    <s v="PRES. DIOSDADO MACAPAGAL, ASEANA BUSINESS PARK, PARANAQUE"/>
    <n v="54889.43"/>
    <n v="28.75"/>
    <s v="JMM"/>
    <m/>
    <s v="VJC"/>
    <d v="2025-05-02T00:00:00"/>
    <d v="2025-05-05T00:00:00"/>
    <x v="3"/>
    <s v="CSB"/>
    <x v="1"/>
    <x v="6"/>
    <x v="0"/>
    <d v="2025-06-02T00:00:00"/>
    <s v="NO BACKJOB"/>
    <n v="2"/>
  </r>
  <r>
    <s v="X24062315995"/>
    <s v="'X24062315995',"/>
    <s v="AKIRHA OPC"/>
    <s v="STA. BARBARA, SUSANA HEIGHTS SUBD, MUNTINLUPA"/>
    <n v="1013798.24"/>
    <n v="331.85"/>
    <s v="RRG"/>
    <m/>
    <s v="ECOM"/>
    <d v="2025-05-02T00:00:00"/>
    <d v="2025-06-12T00:00:00"/>
    <x v="3"/>
    <m/>
    <x v="1"/>
    <x v="29"/>
    <x v="0"/>
    <d v="2025-08-01T00:00:00"/>
    <s v="WITH BACKJOB"/>
    <n v="8"/>
  </r>
  <r>
    <s v="X23114382653"/>
    <s v="'X23114382653',"/>
    <s v="ROSELYN RODELAS LETIGIO"/>
    <s v="BLOCK 9, SAGRADA FAMILIA, TAGUIG CITY"/>
    <n v="325780.37"/>
    <n v="964.72"/>
    <s v="JSB"/>
    <m/>
    <s v="VJC"/>
    <d v="2025-05-02T00:00:00"/>
    <d v="2025-05-05T00:00:00"/>
    <x v="3"/>
    <s v="CSB"/>
    <x v="1"/>
    <x v="54"/>
    <x v="0"/>
    <d v="2025-07-09T00:00:00"/>
    <s v="NO BACKJOB"/>
    <n v="8"/>
  </r>
  <r>
    <s v="X22125055944"/>
    <s v="'X22125055944',"/>
    <s v="INTERCONTINENTAL DEVELOPMENT CORPORATION"/>
    <s v="BLOCK 7, BRAZILIA HEIGHTS, MUNTINLUPA"/>
    <n v="631625.49"/>
    <n v="265.63"/>
    <s v="JSP"/>
    <m/>
    <s v="CHALLENGER"/>
    <d v="2025-05-02T00:00:00"/>
    <d v="2025-05-23T00:00:00"/>
    <x v="0"/>
    <m/>
    <x v="1"/>
    <x v="33"/>
    <x v="0"/>
    <d v="2025-07-25T00:00:00"/>
    <s v="WITH BACKJOB"/>
    <n v="9"/>
  </r>
  <r>
    <s v="X24020554362"/>
    <s v="'X24020554362',"/>
    <s v="DITO TELECOMMUNITY CORPORATION"/>
    <s v="BLOCK 10, PINAGSAMA PH 2 VILL, TAGUIG CITY"/>
    <n v="287712.8"/>
    <n v="964.72"/>
    <s v="JSB"/>
    <m/>
    <s v="VJC"/>
    <d v="2025-05-02T00:00:00"/>
    <d v="2025-05-05T00:00:00"/>
    <x v="3"/>
    <s v="CSB"/>
    <x v="1"/>
    <x v="51"/>
    <x v="0"/>
    <d v="2025-07-09T00:00:00"/>
    <s v="WITH BACKJOB"/>
    <n v="4"/>
  </r>
  <r>
    <s v="X24104144935"/>
    <s v="'X24104144935',"/>
    <s v="ALVEO LAND CORP."/>
    <s v="ALABANG-ZAPOTE, ALMANZA I, LAS PINAS CITY"/>
    <n v="750005.9"/>
    <n v="244.97"/>
    <s v="JSP"/>
    <m/>
    <s v="CHALLENGER"/>
    <d v="2025-05-02T00:00:00"/>
    <d v="2025-05-23T00:00:00"/>
    <x v="0"/>
    <m/>
    <x v="1"/>
    <x v="57"/>
    <x v="0"/>
    <d v="2025-07-30T00:00:00"/>
    <s v="WITH BACKJOB"/>
    <n v="3"/>
  </r>
  <r>
    <s v="R23094776"/>
    <s v="'R23094776',"/>
    <s v="CADELINA JOHN PHILIP BARROSA"/>
    <s v="EVELYN CAMUS, BF RESORT VILL, LAS PINAS CITY"/>
    <n v="48365.68"/>
    <n v="31.47"/>
    <s v="RRG"/>
    <m/>
    <s v="AVECO"/>
    <d v="2025-05-02T00:00:00"/>
    <m/>
    <x v="8"/>
    <m/>
    <x v="1"/>
    <x v="3"/>
    <x v="1"/>
    <m/>
    <m/>
    <n v="2"/>
  </r>
  <r>
    <s v="X24010151897"/>
    <s v="'X24010151897',"/>
    <s v="RICHARD SAICHER ABENDAN"/>
    <s v="DOÑA MARY, ALABANG HILLS SUBD PH 2, MUNTINLUPA"/>
    <n v="403464.64"/>
    <n v="119.63"/>
    <s v="RRG"/>
    <m/>
    <s v="AVECO"/>
    <d v="2025-05-02T00:00:00"/>
    <m/>
    <x v="3"/>
    <m/>
    <x v="1"/>
    <x v="19"/>
    <x v="0"/>
    <d v="2025-07-17T00:00:00"/>
    <s v="WITH BACKJOB"/>
    <n v="4"/>
  </r>
  <r>
    <s v="X23114346770"/>
    <s v="'X23114346770',"/>
    <s v="EASY SHOP SHOPPING CENTER CORP."/>
    <s v="NAGA, PULANGLUPA I, LAS PINAS CITY"/>
    <n v="520469.64"/>
    <n v="107.05"/>
    <s v="RRG"/>
    <m/>
    <s v="AVECO"/>
    <d v="2025-05-02T00:00:00"/>
    <d v="2025-06-12T00:00:00"/>
    <x v="2"/>
    <m/>
    <x v="1"/>
    <x v="29"/>
    <x v="0"/>
    <d v="2025-07-30T00:00:00"/>
    <s v="WITH BACKJOB"/>
    <n v="3"/>
  </r>
  <r>
    <s v="X24072764755"/>
    <s v="'X24072764755',"/>
    <s v="OSAVE TRADING PHILIPPINES CORPORATION"/>
    <s v="GEN. EVANGELISTA, POBLACION, BACOOR"/>
    <n v="143807.71"/>
    <n v="18.920000000000002"/>
    <s v="Reyzon Matienzo"/>
    <m/>
    <s v="MAINTENANCE"/>
    <m/>
    <m/>
    <x v="5"/>
    <m/>
    <x v="3"/>
    <x v="31"/>
    <x v="0"/>
    <d v="2025-05-14T00:00:00"/>
    <s v="NO BACKJOB"/>
    <n v="3"/>
  </r>
  <r>
    <s v="X24062133128"/>
    <s v="'X24062133128',"/>
    <s v="REYNALDO A CASIMSIMAN"/>
    <s v="VIZCARRA, PUROK 1, TAGUIG CITY"/>
    <n v="1649097.77"/>
    <n v="552.73"/>
    <s v="RRG"/>
    <m/>
    <s v="AVECO"/>
    <m/>
    <m/>
    <x v="0"/>
    <m/>
    <x v="1"/>
    <x v="58"/>
    <x v="0"/>
    <d v="2025-05-22T00:00:00"/>
    <s v="NO BACKJOB"/>
    <n v="22"/>
  </r>
  <r>
    <s v="R23054624"/>
    <s v="'R23054624',"/>
    <s v="WONG, ALEX Z"/>
    <s v="CORNELIUS, BETTERLIVING SUBD ANNEX 35, PARANAQUE"/>
    <n v="149882.65"/>
    <n v="964.72"/>
    <s v="JSB"/>
    <m/>
    <s v="VJC"/>
    <m/>
    <m/>
    <x v="2"/>
    <m/>
    <x v="1"/>
    <x v="15"/>
    <x v="0"/>
    <d v="2025-07-09T00:00:00"/>
    <s v="NO BACKJOB"/>
    <n v="4"/>
  </r>
  <r>
    <s v="X24030941443"/>
    <s v="'X24030941443',"/>
    <s v="DHS ABODE CORP."/>
    <s v="PALMSPRING, MERVILLE SUBD, PARANAQUE"/>
    <n v="443067.22"/>
    <n v="124.37"/>
    <s v="CLG"/>
    <m/>
    <s v="CHALLENGER"/>
    <m/>
    <m/>
    <x v="2"/>
    <m/>
    <x v="1"/>
    <x v="15"/>
    <x v="0"/>
    <d v="2025-06-09T00:00:00"/>
    <s v="NO BACKJOB"/>
    <n v="6"/>
  </r>
  <r>
    <s v="X23020656225"/>
    <s v="'X23020656225',"/>
    <s v="JENNIFER AUSTRIA BARZAGA"/>
    <s v="LAUAN, AYALA-ALABANG VILL, MUNTINLUPA"/>
    <n v="1822047.68"/>
    <n v="599.82000000000005"/>
    <s v="Jemuel Peralta"/>
    <m/>
    <s v="CHALLENGER"/>
    <m/>
    <d v="2025-05-06T00:00:00"/>
    <x v="0"/>
    <m/>
    <x v="3"/>
    <x v="59"/>
    <x v="0"/>
    <d v="2025-07-25T00:00:00"/>
    <s v="WITH BACKJOB"/>
    <n v="13"/>
  </r>
  <r>
    <s v="X24062100987"/>
    <s v="'X24062100987',"/>
    <s v="GLOBE TELECOM, INC."/>
    <s v="SAN JUANICO, AYALA-ALABANG VILL, MUNTINLUPA"/>
    <n v="31819.8"/>
    <n v="10.75"/>
    <s v="JSP"/>
    <m/>
    <s v="POWERHOUSE"/>
    <m/>
    <d v="2025-05-06T00:00:00"/>
    <x v="0"/>
    <m/>
    <x v="1"/>
    <x v="60"/>
    <x v="0"/>
    <d v="2025-07-02T00:00:00"/>
    <s v="NO BACKJOB"/>
    <n v="1"/>
  </r>
  <r>
    <s v="X24041427291"/>
    <s v="'X24041427291',"/>
    <s v="DOÑA FELISA REALTY AND DEVELOPMENT CORPORATION"/>
    <s v="MANGO, AYALA-ALABANG VILL, MUNTINLUPA"/>
    <n v="440537.01"/>
    <n v="111.92"/>
    <s v="JSP"/>
    <m/>
    <s v="POWERHOUSE"/>
    <m/>
    <d v="2025-05-06T00:00:00"/>
    <x v="0"/>
    <m/>
    <x v="1"/>
    <x v="59"/>
    <x v="0"/>
    <d v="2025-07-17T00:00:00"/>
    <s v="NO BACKJOB"/>
    <n v="5"/>
  </r>
  <r>
    <s v="X24104052286"/>
    <s v="'X24104052286',"/>
    <s v="DITO TELECOMMUNITY CORPORATION"/>
    <s v="AGATHA, RAYMUNDVILLE 1 CASA FILIPINA, PARANAQUE"/>
    <n v="227497.27"/>
    <n v="55.18"/>
    <s v="JMM"/>
    <m/>
    <s v="VJC"/>
    <m/>
    <m/>
    <x v="2"/>
    <m/>
    <x v="1"/>
    <x v="14"/>
    <x v="0"/>
    <d v="2025-05-14T00:00:00"/>
    <s v="NO BACKJOB"/>
    <n v="2"/>
  </r>
  <r>
    <s v="X24104118718"/>
    <s v="'X24104118718',"/>
    <s v="ELTON ANGELES GABRIEL"/>
    <s v="MAPLE DRIVE, MENLO PARK, PARANAQUE"/>
    <n v="20665.28"/>
    <n v="7.22"/>
    <s v="JSP"/>
    <m/>
    <s v="CHALLENGER"/>
    <m/>
    <m/>
    <x v="3"/>
    <m/>
    <x v="1"/>
    <x v="6"/>
    <x v="0"/>
    <d v="2025-06-09T00:00:00"/>
    <s v="NO BACKJOB"/>
    <n v="2"/>
  </r>
  <r>
    <s v="X24114362991"/>
    <s v="'X24114362991',"/>
    <s v="MAKATI DEVELOPMENT CORPORATION,"/>
    <s v="RAMBUTAN, FTI CPD, TAGUIG CITY"/>
    <n v="135321.43"/>
    <n v="224.03"/>
    <s v="Jenneth Madrid"/>
    <m/>
    <s v="VJC"/>
    <m/>
    <m/>
    <x v="3"/>
    <m/>
    <x v="3"/>
    <x v="30"/>
    <x v="0"/>
    <d v="2025-06-02T00:00:00"/>
    <s v="NO BACKJOB"/>
    <n v="5"/>
  </r>
  <r>
    <s v="R21946565"/>
    <m/>
    <s v="PENULIAR, MARCELO"/>
    <s v="HERBS, ZONE 6, TAGUIG CITY"/>
    <n v="32061.54"/>
    <n v="16.5"/>
    <s v="JGR"/>
    <m/>
    <s v="POWERHOUSE"/>
    <m/>
    <m/>
    <x v="10"/>
    <m/>
    <x v="2"/>
    <x v="12"/>
    <x v="0"/>
    <d v="2025-06-02T00:00:00"/>
    <s v="NO BACKJOB"/>
    <n v="1"/>
  </r>
  <r>
    <s v="X23072577947"/>
    <m/>
    <s v="THE DAILY MEAL FOOD CORPORATION"/>
    <s v="ALABANG-ZAPOTE, ALMANZA I, LAS PINAS CITY"/>
    <n v="672132.77"/>
    <n v="114.97"/>
    <s v="JSP"/>
    <m/>
    <s v="POWERHOUSE"/>
    <m/>
    <m/>
    <x v="0"/>
    <m/>
    <x v="0"/>
    <x v="61"/>
    <x v="0"/>
    <d v="2025-06-02T00:00:00"/>
    <s v="WITH BACKJOB"/>
    <n v="3"/>
  </r>
  <r>
    <s v="X24020406218"/>
    <m/>
    <s v="LAS PINAS RENAL CARE CENTER INC."/>
    <s v="PHILAMLIFE, PAMPLONA II, LAS PINAS CITY"/>
    <n v="80349.11"/>
    <n v="50.42"/>
    <s v="JSP"/>
    <m/>
    <s v="POWERHOUSE"/>
    <m/>
    <d v="2025-05-22T00:00:00"/>
    <x v="3"/>
    <m/>
    <x v="1"/>
    <x v="33"/>
    <x v="0"/>
    <d v="2025-08-06T00:00:00"/>
    <s v="WITH BACKJOB"/>
    <n v="2"/>
  </r>
  <r>
    <s v="X24030697130"/>
    <m/>
    <s v="JHOY MEDINA MATILLA"/>
    <s v="ROSAL, T.S. CRUZ SUBD, LAS PINAS CITY"/>
    <n v="949791.79"/>
    <n v="325.02"/>
    <s v="CLG"/>
    <m/>
    <s v="POWERHOUSE"/>
    <m/>
    <d v="2025-05-22T00:00:00"/>
    <x v="3"/>
    <m/>
    <x v="1"/>
    <x v="33"/>
    <x v="0"/>
    <m/>
    <s v="WITH BACKJOB"/>
    <n v="7"/>
  </r>
  <r>
    <s v="X24051725389"/>
    <m/>
    <s v="MARTIN'S CAR ACCESSORIES PARTS AND SERVICES INC."/>
    <s v="JASMIN, T.S. CRUZ SUBD, LAS PINAS CITY"/>
    <n v="305981.84000000003"/>
    <n v="79.099999999999994"/>
    <s v="RRG"/>
    <m/>
    <s v="ECOM"/>
    <m/>
    <d v="2025-05-22T00:00:00"/>
    <x v="3"/>
    <m/>
    <x v="1"/>
    <x v="54"/>
    <x v="0"/>
    <d v="2025-07-02T00:00:00"/>
    <s v="WITH BACKJOB"/>
    <n v="4"/>
  </r>
  <r>
    <s v="X24083106181"/>
    <m/>
    <s v="JEIKA PROPERTIES CORPORATION,"/>
    <s v="SAN FRANCISCO, METROCOR HMS AREA B, LAS PINAS CITY"/>
    <n v="142208.35999999999"/>
    <n v="17.3"/>
    <s v="RRG"/>
    <m/>
    <s v="ECOM"/>
    <m/>
    <d v="2025-07-25T00:00:00"/>
    <x v="6"/>
    <m/>
    <x v="1"/>
    <x v="8"/>
    <x v="0"/>
    <d v="2025-08-01T00:00:00"/>
    <s v="NO BACKJOB"/>
    <n v="3"/>
  </r>
  <r>
    <s v="X24093693618"/>
    <m/>
    <s v="SIONIL BUILDERS CORPORATION"/>
    <s v="SKYLARK, GOOD YEAR PARK SUBD, LAS PINAS CITY"/>
    <n v="34688.080000000002"/>
    <n v="18.52"/>
    <s v="JSP"/>
    <m/>
    <s v="POWERHOUSE"/>
    <m/>
    <d v="2025-05-22T00:00:00"/>
    <x v="3"/>
    <m/>
    <x v="1"/>
    <x v="33"/>
    <x v="0"/>
    <s v="/"/>
    <s v="NO BACKJOB"/>
    <n v="3"/>
  </r>
  <r>
    <s v="X24072575113"/>
    <m/>
    <s v="PAUL JOHN AIRA LOPES KATO"/>
    <s v="BF RESORT, BF RESORT VILL, LAS PINAS CITY"/>
    <n v="330729.64"/>
    <n v="89.88"/>
    <s v="RRG"/>
    <m/>
    <s v="ECOM"/>
    <m/>
    <d v="2025-05-22T00:00:00"/>
    <x v="3"/>
    <m/>
    <x v="1"/>
    <x v="33"/>
    <x v="0"/>
    <d v="2025-07-28T00:00:00"/>
    <s v="WITH BACKJOB"/>
    <n v="4"/>
  </r>
  <r>
    <s v="X24072605371"/>
    <m/>
    <s v="GENEROSA WALTERS DIONISIO"/>
    <s v="B. APACIBLE, PHILAMLIFE VILL, LAS PINAS CITY"/>
    <n v="355297.06"/>
    <n v="84.12"/>
    <s v="RRG"/>
    <m/>
    <s v="ECOM"/>
    <m/>
    <d v="2025-05-22T00:00:00"/>
    <x v="3"/>
    <m/>
    <x v="1"/>
    <x v="33"/>
    <x v="0"/>
    <m/>
    <s v="WITH BACKJOB"/>
    <n v="5"/>
  </r>
  <r>
    <s v="X24093540862"/>
    <m/>
    <s v="NINA RACHEL TORRES DE VERA"/>
    <s v="BLUEBIRD LANE, BF-PILAR SOUTHVILLE, LAS PINAS CITY"/>
    <n v="220395.74"/>
    <n v="37.450000000000003"/>
    <s v="RRG"/>
    <m/>
    <s v="ECOM"/>
    <m/>
    <d v="2025-05-22T00:00:00"/>
    <x v="3"/>
    <m/>
    <x v="1"/>
    <x v="54"/>
    <x v="0"/>
    <d v="2025-07-02T00:00:00"/>
    <s v="NO BACKJOB"/>
    <n v="3"/>
  </r>
  <r>
    <s v="X24062327169"/>
    <m/>
    <s v="EPICUREAN PARTNERS EXCHANGE INC."/>
    <s v="MOLINO BLVD, MOLINO III, BACOOR"/>
    <n v="706605.21"/>
    <n v="125.85"/>
    <s v="JSP"/>
    <m/>
    <s v="POWERHOUSE"/>
    <m/>
    <d v="2025-05-23T00:00:00"/>
    <x v="0"/>
    <m/>
    <x v="1"/>
    <x v="62"/>
    <x v="0"/>
    <d v="2025-07-28T00:00:00"/>
    <s v="WITH BACKJOB"/>
    <n v="3"/>
  </r>
  <r>
    <s v="X24030696614"/>
    <m/>
    <s v="ST. FRANCIS DE ASSISI EDUC,"/>
    <s v="BAYANAN, BAYANAN, BACOOR"/>
    <n v="1097618.1100000001"/>
    <n v="284.85000000000002"/>
    <s v="JSP"/>
    <m/>
    <s v="POWERHOUSE"/>
    <m/>
    <d v="2025-05-23T00:00:00"/>
    <x v="0"/>
    <m/>
    <x v="1"/>
    <x v="62"/>
    <x v="0"/>
    <d v="2025-07-02T00:00:00"/>
    <s v="WITH BACKJOB"/>
    <n v="3"/>
  </r>
  <r>
    <s v="X24010026319"/>
    <m/>
    <s v=" TTK REALTY &amp; DEVELOPMENT CORPORATION"/>
    <s v="ANGELINA CANAYNAY, SAN DIONISIO, PARANAQUE"/>
    <n v="668629.67000000004"/>
    <n v="125.38"/>
    <s v="JSP"/>
    <m/>
    <s v="POWERHOUSE"/>
    <m/>
    <d v="2025-05-23T00:00:00"/>
    <x v="0"/>
    <m/>
    <x v="1"/>
    <x v="46"/>
    <x v="0"/>
    <d v="2025-08-02T00:00:00"/>
    <s v="NO BACKJOB"/>
    <n v="4"/>
  </r>
  <r>
    <s v="X24010044720"/>
    <m/>
    <s v="GLOBE TELECOM, INC."/>
    <s v="GEN. TIRONA, DULONG BAYAN, BACOOR"/>
    <n v="2375469.88"/>
    <n v="310.72000000000003"/>
    <s v="JSP"/>
    <m/>
    <s v="POWERHOUSE"/>
    <m/>
    <d v="2025-05-23T00:00:00"/>
    <x v="13"/>
    <m/>
    <x v="1"/>
    <x v="63"/>
    <x v="0"/>
    <d v="2025-07-02T00:00:00"/>
    <s v="NO BACKJOB"/>
    <n v="4"/>
  </r>
  <r>
    <s v="X19092044917"/>
    <m/>
    <s v="EL REYNO HOMES, INCORPORATED"/>
    <s v="MORNING GLORY, SOUTH GREENHEIGHTS VILL, MUNTINLUPA"/>
    <n v="563044.73"/>
    <n v="359.65"/>
    <s v="JSP"/>
    <m/>
    <s v="POWERHOUSE"/>
    <m/>
    <d v="2025-05-23T00:00:00"/>
    <x v="0"/>
    <m/>
    <x v="2"/>
    <x v="33"/>
    <x v="0"/>
    <d v="2025-07-17T00:00:00"/>
    <s v="NO BACKJOB"/>
    <n v="11"/>
  </r>
  <r>
    <s v="X22010390586"/>
    <m/>
    <s v="VISION HOMES, INC."/>
    <s v="JUDGE BIENVENIDO TAN SR., BF RESORT VILL, LAS PINAS CITY"/>
    <n v="577019.12"/>
    <n v="133.87"/>
    <s v="EAO"/>
    <m/>
    <s v="POWERHOUSE"/>
    <m/>
    <d v="2025-05-23T00:00:00"/>
    <x v="13"/>
    <m/>
    <x v="0"/>
    <x v="54"/>
    <x v="0"/>
    <d v="2025-07-02T00:00:00"/>
    <s v="WITH BACKJOB"/>
    <n v="3"/>
  </r>
  <r>
    <s v="X24020385451"/>
    <m/>
    <s v="STA. LUCIA REALTY &amp; DEVELOPMENT, INC."/>
    <s v="BLK 4, VISTA VERDE PH I, BACOOR"/>
    <n v="392901.53"/>
    <n v="104.68"/>
    <s v="JSP"/>
    <m/>
    <s v="CHALLENGER"/>
    <m/>
    <d v="2025-05-23T00:00:00"/>
    <x v="13"/>
    <m/>
    <x v="1"/>
    <x v="52"/>
    <x v="0"/>
    <d v="2025-07-25T00:00:00"/>
    <s v="WITH BACKJOB"/>
    <n v="7"/>
  </r>
  <r>
    <s v="X24010310026"/>
    <m/>
    <s v="DIPPER PAVIA MABANSAG"/>
    <s v="SANTOL EXT, ZONE 1, TAGUIG CITY"/>
    <n v="1465025.13"/>
    <n v="548.75"/>
    <s v="JSP"/>
    <m/>
    <s v="CHALLENGER"/>
    <m/>
    <d v="2025-05-23T00:00:00"/>
    <x v="0"/>
    <m/>
    <x v="1"/>
    <x v="64"/>
    <x v="0"/>
    <m/>
    <m/>
    <n v="15"/>
  </r>
  <r>
    <s v="X24093677826"/>
    <m/>
    <s v="OPTIMUM REFRIGERATION SYSTEMS SOLUTIONS INC."/>
    <s v="SAPPHIRE HEIGHTS, VICTORIAHOMES-SAPPHIREHTS SUBD, MUNTINLUPA"/>
    <n v="390741.15"/>
    <n v="85.02"/>
    <s v="JSP"/>
    <m/>
    <s v="CHALLENGER"/>
    <m/>
    <d v="2025-05-23T00:00:00"/>
    <x v="13"/>
    <m/>
    <x v="1"/>
    <x v="54"/>
    <x v="0"/>
    <d v="2025-07-17T00:00:00"/>
    <s v="WITH BACKJOB"/>
    <n v="4"/>
  </r>
  <r>
    <s v="X24072776948"/>
    <m/>
    <s v="FRANCISCO E ARCIAGA"/>
    <s v="NATIONAL, BAYANAN, MUNTINLUPA"/>
    <n v="326100.62"/>
    <n v="91.22"/>
    <s v="JSP"/>
    <m/>
    <s v="CHALLENGER"/>
    <m/>
    <d v="2025-05-23T00:00:00"/>
    <x v="13"/>
    <m/>
    <x v="1"/>
    <x v="52"/>
    <x v="0"/>
    <d v="2025-07-25T00:00:00"/>
    <s v="WITH BACKJOB"/>
    <n v="4"/>
  </r>
  <r>
    <s v="X22083320228"/>
    <m/>
    <s v="AYALA LAND, INC."/>
    <s v="BLOCK 02, ARDIA VERMOSA, IMUS"/>
    <n v="1475621.86"/>
    <n v="810.72"/>
    <s v="RHM"/>
    <m/>
    <s v="CHALLENGER"/>
    <m/>
    <m/>
    <x v="5"/>
    <m/>
    <x v="0"/>
    <x v="65"/>
    <x v="0"/>
    <d v="2025-07-30T00:00:00"/>
    <s v="WITH BACKJOB"/>
    <n v="18"/>
  </r>
  <r>
    <s v="P2303146847"/>
    <m/>
    <s v="MN_MAJOR (WDESIGN), DPWH Reloc of Poles Along Molino-Paliparan Rd. due to Molino Flyover (Job 3)"/>
    <s v="MOLINO IV, MOLINO IV, BACOOR"/>
    <n v="2471422.66"/>
    <n v="1334.73"/>
    <s v="JCL"/>
    <m/>
    <s v="AVECO"/>
    <m/>
    <d v="2025-05-28T00:00:00"/>
    <x v="14"/>
    <m/>
    <x v="0"/>
    <x v="3"/>
    <x v="1"/>
    <m/>
    <m/>
    <n v="21"/>
  </r>
  <r>
    <s v="X22094056902"/>
    <m/>
    <s v="CITY GOVERNMENT OF BACOOR,"/>
    <s v="F. MIRANDA, SINEGUELASAN, BACOOR"/>
    <n v="265689.7"/>
    <n v="105.93"/>
    <s v="JCL"/>
    <m/>
    <s v="CHALLENGER"/>
    <m/>
    <d v="2025-05-28T00:00:00"/>
    <x v="5"/>
    <m/>
    <x v="0"/>
    <x v="66"/>
    <x v="0"/>
    <d v="2025-07-17T00:00:00"/>
    <s v="NO BACKJOB"/>
    <n v="5"/>
  </r>
  <r>
    <s v="X23010209993"/>
    <m/>
    <s v="BABY SHALEE C FABIAN"/>
    <s v="GEN. EMILIO AGUINALDO, PANAPAAN IV, BACOOR"/>
    <n v="290845.19"/>
    <n v="71.650000000000006"/>
    <s v="JCL"/>
    <m/>
    <s v="CHALLENGER"/>
    <m/>
    <d v="2025-05-28T00:00:00"/>
    <x v="5"/>
    <m/>
    <x v="0"/>
    <x v="66"/>
    <x v="0"/>
    <d v="2025-07-17T00:00:00"/>
    <s v="NO BACKJOB"/>
    <n v="3"/>
  </r>
  <r>
    <s v="X22030903177"/>
    <m/>
    <s v="PHILIPPINE NATIONAL RAILWAYS"/>
    <s v="MOLINA, PUROK 6B, MUNTINLUPA"/>
    <n v="451692.62"/>
    <n v="182.77"/>
    <s v="JCL"/>
    <m/>
    <s v="AVECO"/>
    <m/>
    <d v="2025-05-28T00:00:00"/>
    <x v="14"/>
    <m/>
    <x v="2"/>
    <x v="3"/>
    <x v="1"/>
    <m/>
    <m/>
    <n v="6"/>
  </r>
  <r>
    <s v="X23041298040"/>
    <m/>
    <s v="SPEED CONSTRUCTION &amp; DEVELOPMENT CORP.,"/>
    <s v="BLOCK 55, GEORGETOWN HEIGHTS SUBD PH II, BACOOR"/>
    <n v="2071311.33"/>
    <n v="577.67999999999995"/>
    <s v="JSP"/>
    <m/>
    <s v="CHALLENGER"/>
    <m/>
    <d v="2025-05-29T00:00:00"/>
    <x v="0"/>
    <m/>
    <x v="1"/>
    <x v="66"/>
    <x v="0"/>
    <d v="2025-07-17T00:00:00"/>
    <s v="NO BACKJOB"/>
    <n v="23"/>
  </r>
  <r>
    <s v="X24010161761"/>
    <m/>
    <s v="HERNEL FABIANO BELTEJAR"/>
    <s v="BLOCK 7, PRINCETON HEIGHTS PH 3, BACOOR"/>
    <n v="603228.4"/>
    <n v="192.7"/>
    <s v="JSP"/>
    <m/>
    <s v="CHALLENGER"/>
    <m/>
    <d v="2025-05-29T00:00:00"/>
    <x v="0"/>
    <m/>
    <x v="1"/>
    <x v="62"/>
    <x v="0"/>
    <d v="2025-07-17T00:00:00"/>
    <s v="WITH BACKJOB"/>
    <n v="6"/>
  </r>
  <r>
    <s v="X22114823452"/>
    <m/>
    <s v="CHRISTOPHER SANTIAGO"/>
    <s v="TANAUAN, AYALA-ALABANG VILL, MUNTINLUPA"/>
    <n v="365310.71999999997"/>
    <n v="83.47"/>
    <s v="EAO"/>
    <m/>
    <s v="CHALLENGER"/>
    <m/>
    <d v="2025-05-29T00:00:00"/>
    <x v="0"/>
    <m/>
    <x v="0"/>
    <x v="67"/>
    <x v="0"/>
    <d v="2025-07-17T00:00:00"/>
    <s v="NO BACKJOB"/>
    <n v="4"/>
  </r>
  <r>
    <s v="X23083248002"/>
    <m/>
    <s v="COOGEE INTERNATIONAL DEVELOPMENT INC."/>
    <s v="ANONAS, AYALA-ALABANG VILL, MUNTINLUPA"/>
    <n v="473302.86"/>
    <n v="157"/>
    <s v="RRG"/>
    <m/>
    <s v="AVECO"/>
    <m/>
    <d v="2025-05-29T00:00:00"/>
    <x v="3"/>
    <m/>
    <x v="0"/>
    <x v="3"/>
    <x v="1"/>
    <m/>
    <m/>
    <n v="4"/>
  </r>
  <r>
    <s v="X22083296106"/>
    <m/>
    <s v="METRO STONERICH CORPORATION"/>
    <s v="CORPORATE WOODS AVENUE, FILINVEST CORPORATE CITY, MUNTINLUPA"/>
    <n v="56180.55"/>
    <n v="80.03"/>
    <s v="JSP"/>
    <m/>
    <s v="POWERHOUSE"/>
    <m/>
    <d v="2025-05-29T00:00:00"/>
    <x v="3"/>
    <m/>
    <x v="2"/>
    <x v="68"/>
    <x v="0"/>
    <d v="2025-07-17T00:00:00"/>
    <s v="NO BACKJOB"/>
    <n v="2"/>
  </r>
  <r>
    <s v="X23114561852"/>
    <m/>
    <s v="JOSE DAYAG DASALLA"/>
    <s v="Q. PAREDES, KATARUNGAN VILLAGE, MUNTINLUPA"/>
    <n v="57039.92"/>
    <n v="32.82"/>
    <s v="JSP"/>
    <m/>
    <s v="POWERHOUSE"/>
    <m/>
    <d v="2025-05-29T00:00:00"/>
    <x v="3"/>
    <m/>
    <x v="1"/>
    <x v="24"/>
    <x v="0"/>
    <d v="2025-07-17T00:00:00"/>
    <s v="NO BACKJOB"/>
    <n v="5"/>
  </r>
  <r>
    <s v="X23083412397"/>
    <m/>
    <s v="FILINVEST ALABANG INC"/>
    <s v="ALABANG-ZAPOTE, FILINVEST CORPORATE CITY, MUNTINLUPA"/>
    <n v="31749.73"/>
    <n v="35.35"/>
    <s v="JSP"/>
    <m/>
    <s v="CHALLENGER"/>
    <m/>
    <d v="2025-05-29T00:00:00"/>
    <x v="3"/>
    <m/>
    <x v="1"/>
    <x v="52"/>
    <x v="0"/>
    <d v="2025-07-17T00:00:00"/>
    <s v="NO BACKJOB"/>
    <n v="2"/>
  </r>
  <r>
    <s v="X23010284719"/>
    <m/>
    <s v="URATEX PHIL'S INC."/>
    <s v="WEST SERVICE, CUPANG, MUNTINLUPA"/>
    <n v="24043.8"/>
    <n v="19.850000000000001"/>
    <s v="JSP"/>
    <m/>
    <s v="CHALLENGER"/>
    <m/>
    <d v="2025-05-29T00:00:00"/>
    <x v="3"/>
    <m/>
    <x v="1"/>
    <x v="24"/>
    <x v="0"/>
    <d v="2025-07-17T00:00:00"/>
    <s v="NO BACKJOB"/>
    <n v="2"/>
  </r>
  <r>
    <s v="R23157389"/>
    <m/>
    <s v="PAZZIUAGAN, ROSARIO BELTRAN,"/>
    <s v="R. GIANZON, KATARUNGAN VILLAGE, MUNTINLUPA"/>
    <n v="31634.95"/>
    <n v="16.45"/>
    <s v="JSP"/>
    <m/>
    <s v="CHALLENGER"/>
    <m/>
    <d v="2025-05-29T00:00:00"/>
    <x v="3"/>
    <m/>
    <x v="1"/>
    <x v="52"/>
    <x v="0"/>
    <d v="2025-07-25T00:00:00"/>
    <s v="WITH BACKJOB"/>
    <n v="2"/>
  </r>
  <r>
    <s v="X24062484988"/>
    <m/>
    <s v="TRISTAN U. LOBENDINO"/>
    <s v="BLOCK 17, LINDENWOOD RESIDENCES, MUNTINLUPA"/>
    <n v="186878.85"/>
    <n v="20.38"/>
    <s v="JSP"/>
    <m/>
    <s v="POWERHOUSE"/>
    <m/>
    <d v="2025-05-29T00:00:00"/>
    <x v="3"/>
    <m/>
    <x v="1"/>
    <x v="52"/>
    <x v="0"/>
    <d v="2025-08-02T00:00:00"/>
    <s v="NO BACKJOB"/>
    <n v="3"/>
  </r>
  <r>
    <s v="X24051780183"/>
    <m/>
    <s v="ABBY GAIL MANANSALA LACBO"/>
    <s v="AGNO, AYALA-ALABANG VILL, MUNTINLUPA"/>
    <n v="503810.4"/>
    <n v="159.03"/>
    <s v="IJP"/>
    <m/>
    <s v="CHALLENGER"/>
    <m/>
    <d v="2025-05-29T00:00:00"/>
    <x v="3"/>
    <m/>
    <x v="1"/>
    <x v="24"/>
    <x v="0"/>
    <s v="/"/>
    <s v="NO BACKJOB"/>
    <n v="4"/>
  </r>
  <r>
    <s v="X23020597673"/>
    <m/>
    <s v="VELCOASIA DEVELOPMENT CORP."/>
    <s v="STA. CECILIA, SUSANA HEIGHTS SUBD, MUNTINLUPA"/>
    <n v="194985.46"/>
    <n v="27.87"/>
    <s v="JSP"/>
    <m/>
    <s v="POWERHOUSE"/>
    <m/>
    <d v="2025-05-29T00:00:00"/>
    <x v="3"/>
    <m/>
    <x v="1"/>
    <x v="52"/>
    <x v="0"/>
    <d v="2025-07-17T00:00:00"/>
    <s v="NO BACKJOB"/>
    <n v="3"/>
  </r>
  <r>
    <s v="X24062200225"/>
    <m/>
    <s v="C-E CONSTRUCTION CORPORATION"/>
    <s v="INDO-CHINA DRIVE, NORTGATE, MUNTINLUPA"/>
    <n v="781274.06"/>
    <n v="199.43"/>
    <s v="RRG"/>
    <m/>
    <s v="ECOM"/>
    <m/>
    <d v="2025-05-29T00:00:00"/>
    <x v="3"/>
    <m/>
    <x v="1"/>
    <x v="52"/>
    <x v="0"/>
    <d v="2025-07-28T00:00:00"/>
    <s v="WITH BACKJOB"/>
    <n v="5"/>
  </r>
  <r>
    <s v="X24041281176"/>
    <m/>
    <s v="DITO TELECOMMUNITY CORPORATION"/>
    <s v="NATIONAL, TUNASAN, MUNTINLUPA"/>
    <n v="27804.09"/>
    <n v="4.0999999999999996"/>
    <s v="JSP"/>
    <m/>
    <s v="POWERHOUSE"/>
    <m/>
    <d v="2025-05-29T00:00:00"/>
    <x v="3"/>
    <m/>
    <x v="1"/>
    <x v="3"/>
    <x v="1"/>
    <m/>
    <m/>
    <n v="2"/>
  </r>
  <r>
    <s v="X24093488724"/>
    <m/>
    <s v="MUNTINLUPA SQUARE &amp; COMPASS CLUB, INC."/>
    <s v="VICTORIAHOMES-EMERALD HTS SUBD, VICTORIAHOMES-EMERALD HTS SUBD, MUNTINLUPA"/>
    <n v="239014.95"/>
    <n v="29.4"/>
    <s v="RRG"/>
    <m/>
    <s v="ECOM"/>
    <m/>
    <d v="2025-05-29T00:00:00"/>
    <x v="3"/>
    <m/>
    <x v="1"/>
    <x v="24"/>
    <x v="0"/>
    <d v="2025-07-17T00:00:00"/>
    <s v="NO BACKJOB"/>
    <n v="3"/>
  </r>
  <r>
    <s v="X24083116995"/>
    <m/>
    <s v="AMBER SHAWN ANDRADE GAGAJENA"/>
    <s v="LINDENWOOD RESIDENCES, LINDENWOOD RESIDENCES, MUNTINLUPA"/>
    <n v="253269.15"/>
    <n v="39.22"/>
    <s v="RRG"/>
    <m/>
    <s v="AVECO"/>
    <m/>
    <d v="2025-05-29T00:00:00"/>
    <x v="3"/>
    <m/>
    <x v="1"/>
    <x v="52"/>
    <x v="0"/>
    <s v="/"/>
    <s v="NO BACKJOB"/>
    <n v="3"/>
  </r>
  <r>
    <s v="X24072534671"/>
    <m/>
    <s v="RAYMUND JORGE MASAGCA PINEDA"/>
    <s v="KAMAGONG, AYALA-ALABANG VILL, MUNTINLUPA"/>
    <n v="59736.13"/>
    <n v="42.65"/>
    <s v="RRG"/>
    <m/>
    <s v="ECOM"/>
    <m/>
    <d v="2025-05-29T00:00:00"/>
    <x v="3"/>
    <m/>
    <x v="1"/>
    <x v="3"/>
    <x v="1"/>
    <m/>
    <s v="NO BACKJOB"/>
    <n v="3"/>
  </r>
  <r>
    <s v="X24093686302"/>
    <m/>
    <s v="SKY CABLE CORPORATION,"/>
    <s v="DON MANOLO, ALABANG HILLS SUBD PH 3, MUNTINLUPA"/>
    <n v="51487.11"/>
    <n v="77.849999999999994"/>
    <s v="RRG"/>
    <m/>
    <s v="ECOM"/>
    <m/>
    <d v="2025-05-29T00:00:00"/>
    <x v="3"/>
    <m/>
    <x v="1"/>
    <x v="24"/>
    <x v="0"/>
    <s v="/"/>
    <s v="NO BACKJOB"/>
    <n v="2"/>
  </r>
  <r>
    <s v="X23114532013"/>
    <m/>
    <s v="JUAN MIGUEL ANTONIO DOMINGO CASTILLO"/>
    <s v="GLOUCESTER, HILLSBOROUGH SUBD, MUNTINLUPA"/>
    <n v="231995.44"/>
    <n v="45.45"/>
    <s v="RRG"/>
    <m/>
    <s v="ECOM"/>
    <m/>
    <d v="2025-05-29T00:00:00"/>
    <x v="3"/>
    <m/>
    <x v="1"/>
    <x v="24"/>
    <x v="0"/>
    <d v="2025-07-17T00:00:00"/>
    <s v="NO BACKJOB"/>
    <n v="3"/>
  </r>
  <r>
    <s v="X23124810532"/>
    <m/>
    <s v="GLOBE TELECOM, INC."/>
    <s v="MARIGOLD, LAKEVIEW HOMES I, MUNTINLUPA"/>
    <n v="489125.65"/>
    <n v="132.9"/>
    <s v="RRG"/>
    <m/>
    <s v="ECOM"/>
    <m/>
    <d v="2025-05-29T00:00:00"/>
    <x v="3"/>
    <m/>
    <x v="1"/>
    <x v="3"/>
    <x v="1"/>
    <m/>
    <m/>
    <n v="4"/>
  </r>
  <r>
    <s v="R23415622"/>
    <m/>
    <s v="REYES, MANRIQUE E."/>
    <s v="EAST SERVICE, SN MARTIN DE PORRES, PARANAQUE"/>
    <n v="285204.01"/>
    <n v="117.25"/>
    <s v="JMM"/>
    <m/>
    <s v="VJC"/>
    <m/>
    <d v="2025-05-29T00:00:00"/>
    <x v="3"/>
    <m/>
    <x v="1"/>
    <x v="3"/>
    <x v="1"/>
    <m/>
    <m/>
    <n v="6"/>
  </r>
  <r>
    <s v="X22104257355"/>
    <m/>
    <s v="MAYNILAD WATER SERVICES, INC. (JOB 3)"/>
    <s v="UMALI, POBLACION, MUNTINLUPA"/>
    <n v="1848159.94"/>
    <n v="896.23"/>
    <s v="IJP"/>
    <m/>
    <s v="POWERHOUSE"/>
    <m/>
    <d v="2025-05-29T00:00:00"/>
    <x v="3"/>
    <m/>
    <x v="0"/>
    <x v="3"/>
    <x v="1"/>
    <m/>
    <m/>
    <n v="15"/>
  </r>
  <r>
    <s v="X23031059339"/>
    <m/>
    <s v="CESAR G MONTELIBANO"/>
    <s v="NARRA, EXECUTIVE HEIGHTS SUBD, PARANAQUE"/>
    <n v="1845481.22"/>
    <n v="969.15"/>
    <s v="RRG"/>
    <m/>
    <s v="ECOM"/>
    <m/>
    <d v="2025-06-04T00:00:00"/>
    <x v="3"/>
    <m/>
    <x v="1"/>
    <x v="3"/>
    <x v="1"/>
    <m/>
    <m/>
    <n v="17"/>
  </r>
  <r>
    <s v="X24051975891"/>
    <m/>
    <s v="FANG LIN OASIS CORPORATION"/>
    <s v="QUIRINO, TAMBO, PARANAQUE"/>
    <n v="975572.44"/>
    <n v="144.63"/>
    <s v="Ronilo Gange Jr."/>
    <m/>
    <s v="ECOM"/>
    <m/>
    <d v="2025-06-04T00:00:00"/>
    <x v="3"/>
    <m/>
    <x v="3"/>
    <x v="19"/>
    <x v="0"/>
    <d v="2025-07-28T00:00:00"/>
    <s v="WITH BACKJOB"/>
    <n v="4"/>
  </r>
  <r>
    <s v="X24020533981"/>
    <m/>
    <s v="ROMMEL PARULAN NADAL"/>
    <s v="N. ARMSTRONG, MOONWALK, PARANAQUE"/>
    <n v="550631.56000000006"/>
    <n v="133.30000000000001"/>
    <s v="RRG"/>
    <m/>
    <s v="ECOM"/>
    <m/>
    <d v="2025-06-04T00:00:00"/>
    <x v="3"/>
    <m/>
    <x v="1"/>
    <x v="55"/>
    <x v="0"/>
    <d v="2025-07-28T00:00:00"/>
    <s v="WITH BACKJOB"/>
    <n v="4"/>
  </r>
  <r>
    <s v="X24072829801"/>
    <m/>
    <s v="LASOHO REALTY DEVELOPMENT CORP."/>
    <s v="NINOY AQUINO, SAN DIONISIO, PARANAQUE"/>
    <n v="57167.22"/>
    <n v="98.03"/>
    <s v="RRG"/>
    <m/>
    <s v="ECOM"/>
    <m/>
    <d v="2025-06-04T00:00:00"/>
    <x v="3"/>
    <m/>
    <x v="1"/>
    <x v="3"/>
    <x v="1"/>
    <m/>
    <m/>
    <n v="2"/>
  </r>
  <r>
    <s v="X24083392891"/>
    <m/>
    <s v="RONILO LANSANG DAVID"/>
    <s v="LT. GARCIA, BACLARAN, PARANAQUE"/>
    <n v="49796.55"/>
    <n v="19.07"/>
    <s v="RRG"/>
    <m/>
    <s v="ECOM"/>
    <m/>
    <d v="2025-06-04T00:00:00"/>
    <x v="3"/>
    <m/>
    <x v="1"/>
    <x v="29"/>
    <x v="0"/>
    <d v="2025-08-01T00:00:00"/>
    <s v="NO BACKJOB"/>
    <n v="2"/>
  </r>
  <r>
    <s v="X25020504155"/>
    <m/>
    <s v="SHERWILL REALTY CORPORATION"/>
    <s v="TERESITA DRIVE, TAGUIG BAGUMBAYAN INDL ASS INC, TAGUIG CITY"/>
    <n v="474742.63"/>
    <n v="55.51"/>
    <s v="Jenneth Madrid"/>
    <m/>
    <s v="VJC"/>
    <m/>
    <d v="2025-06-09T00:00:00"/>
    <x v="3"/>
    <m/>
    <x v="3"/>
    <x v="69"/>
    <x v="0"/>
    <d v="2025-07-09T00:00:00"/>
    <s v="NO BACKJOB"/>
    <n v="2"/>
  </r>
  <r>
    <s v="X25010222514"/>
    <m/>
    <s v="PHILIPPINE SEVEN CORPORATION"/>
    <s v="MAHOGANY, VICTORIA HOMES-PEARL HTS SUBD, MUNTINLUPA"/>
    <n v="216246.34"/>
    <n v="24.54"/>
    <s v="Isan Carlo Lazaro"/>
    <m/>
    <s v="CHALLENGER"/>
    <d v="2025-06-05T00:00:00"/>
    <d v="2025-06-06T00:00:00"/>
    <x v="3"/>
    <m/>
    <x v="3"/>
    <x v="33"/>
    <x v="0"/>
    <d v="2025-07-17T00:00:00"/>
    <s v="NO BACKJOB"/>
    <n v="3"/>
  </r>
  <r>
    <s v="X24093485695"/>
    <m/>
    <s v="POSH PROPERTIES DEVELOPMENT CORPORATION"/>
    <s v="BELLE, ASEANA BUSINESS PARK, PARANAQUE"/>
    <n v="149903.73000000001"/>
    <n v="72"/>
    <s v="Jenneth Madrid"/>
    <m/>
    <s v="VJC"/>
    <d v="2025-06-05T00:00:00"/>
    <d v="2025-06-06T00:00:00"/>
    <x v="3"/>
    <m/>
    <x v="3"/>
    <x v="29"/>
    <x v="0"/>
    <m/>
    <m/>
    <n v="2"/>
  </r>
  <r>
    <s v="X25020617611"/>
    <m/>
    <s v="CONNIE LAO YU"/>
    <s v="N. ARMSTRONG, MOONWALK, PARANAQUE"/>
    <n v="20856.59"/>
    <n v="4.3499999999999996"/>
    <s v="Ronilo Gange Jr."/>
    <m/>
    <s v="ECOM"/>
    <d v="2025-06-05T00:00:00"/>
    <d v="2025-06-06T00:00:00"/>
    <x v="3"/>
    <m/>
    <x v="3"/>
    <x v="19"/>
    <x v="0"/>
    <d v="2025-07-17T00:00:00"/>
    <s v="NO BACKJOB"/>
    <n v="3"/>
  </r>
  <r>
    <s v="X25010249951"/>
    <m/>
    <s v="ALEX JUSTINIANO CLAVERIA"/>
    <s v="SANTIAGO LOOP, AYALA-ALABANG VILL, MUNTINLUPA"/>
    <n v="417348.14"/>
    <n v="69.62"/>
    <s v="Isan Carlo Lazaro"/>
    <m/>
    <s v="CHALLENGER"/>
    <d v="2025-06-05T00:00:00"/>
    <d v="2025-06-06T00:00:00"/>
    <x v="3"/>
    <m/>
    <x v="3"/>
    <x v="52"/>
    <x v="0"/>
    <d v="2025-07-25T00:00:00"/>
    <s v="WITH BACKJOB"/>
    <n v="4"/>
  </r>
  <r>
    <s v="X22030889525"/>
    <m/>
    <s v="RICKY B. TUMBALE"/>
    <s v="REYES-SORIANO COMPOUND, VILLA PARAISO, PARANAQUE"/>
    <n v="788672.79"/>
    <n v="232.88"/>
    <s v="JSP"/>
    <m/>
    <s v="POWERHOUSE"/>
    <d v="2025-06-06T00:00:00"/>
    <d v="2025-06-09T00:00:00"/>
    <x v="0"/>
    <m/>
    <x v="0"/>
    <x v="70"/>
    <x v="0"/>
    <d v="2025-08-02T00:00:00"/>
    <s v="NO BACKJOB"/>
    <n v="11"/>
  </r>
  <r>
    <s v="X24041299339"/>
    <m/>
    <s v="FILINVEST LAND INC."/>
    <s v="EAST SERVICE, ALABANG, MUNTINLUPA"/>
    <n v="3209466.13"/>
    <n v="753.73"/>
    <s v="JSP"/>
    <m/>
    <s v="POWERHOUSE"/>
    <d v="2025-06-06T00:00:00"/>
    <d v="2025-06-16T00:00:00"/>
    <x v="12"/>
    <m/>
    <x v="1"/>
    <x v="3"/>
    <x v="1"/>
    <m/>
    <m/>
    <n v="8"/>
  </r>
  <r>
    <s v="X23010331803"/>
    <m/>
    <s v="GLOBE TELECOM, INC."/>
    <s v="PALAWAN, AYALA-ALABANG VILL, MUNTINLUPA"/>
    <n v="29912.22"/>
    <n v="5.55"/>
    <s v="JSP"/>
    <m/>
    <s v="POWERHOUSE"/>
    <d v="2025-06-06T00:00:00"/>
    <d v="2025-06-16T00:00:00"/>
    <x v="15"/>
    <m/>
    <x v="1"/>
    <x v="68"/>
    <x v="0"/>
    <s v="/"/>
    <s v="NO BACKJOB"/>
    <n v="3"/>
  </r>
  <r>
    <s v="X23124776607"/>
    <m/>
    <s v="MAYNILAD WATER SERVICES, INC."/>
    <s v="NIA, PUTATAN, MUNTINLUPA"/>
    <n v="2453299.1"/>
    <n v="405.1"/>
    <s v="JSP"/>
    <m/>
    <s v="POWERHOUSE"/>
    <d v="2025-06-06T00:00:00"/>
    <d v="2025-06-24T00:00:00"/>
    <x v="0"/>
    <m/>
    <x v="1"/>
    <x v="22"/>
    <x v="0"/>
    <d v="2025-07-17T00:00:00"/>
    <s v="NO BACKJOB"/>
    <n v="6"/>
  </r>
  <r>
    <s v="X22093909010"/>
    <m/>
    <s v="ZOSIMO GATDULA MERCADO"/>
    <s v="DUHAT, MON-EL SUBD, PARANAQUE"/>
    <n v="325707.68"/>
    <n v="117.87"/>
    <s v="JSP"/>
    <m/>
    <s v="POWERHOUSE"/>
    <d v="2025-06-06T00:00:00"/>
    <d v="2025-06-09T00:00:00"/>
    <x v="0"/>
    <m/>
    <x v="0"/>
    <x v="71"/>
    <x v="0"/>
    <d v="2025-07-17T00:00:00"/>
    <s v="NO BACKJOB"/>
    <n v="4"/>
  </r>
  <r>
    <s v="X22094052983"/>
    <m/>
    <s v="AZEUS O. SILVA"/>
    <s v="BB. RAMONA TIRONA, BF HOMES, MUNTINLUPA"/>
    <n v="365073.28"/>
    <n v="96.85"/>
    <s v="EAO"/>
    <m/>
    <s v="POWERHOUSE"/>
    <d v="2025-06-06T00:00:00"/>
    <d v="2025-06-09T00:00:00"/>
    <x v="0"/>
    <m/>
    <x v="0"/>
    <x v="67"/>
    <x v="0"/>
    <d v="2025-07-17T00:00:00"/>
    <s v="NO BACKJOB"/>
    <n v="4"/>
  </r>
  <r>
    <s v="X23072655685"/>
    <m/>
    <s v="THE ROMAN CATHOLIC BISHOP OF PARANAQUE, INC."/>
    <s v="DON JESUS, ALABANG HILLS SUBD PH 3, MUNTINLUPA"/>
    <n v="1448696.17"/>
    <n v="485.18"/>
    <s v="EAO"/>
    <m/>
    <s v="POWERHOUSE"/>
    <d v="2025-06-06T00:00:00"/>
    <d v="2025-06-09T00:00:00"/>
    <x v="0"/>
    <m/>
    <x v="0"/>
    <x v="71"/>
    <x v="0"/>
    <d v="2025-07-17T00:00:00"/>
    <s v="NO BACKJOB"/>
    <n v="6"/>
  </r>
  <r>
    <s v="X23093693464"/>
    <m/>
    <s v="CITY GOVERNMENT OF LAS PIÑAS"/>
    <s v="`"/>
    <n v="192530.01"/>
    <n v="24.92"/>
    <s v="JSP"/>
    <m/>
    <s v="POWERHOUSE"/>
    <d v="2025-06-06T00:00:00"/>
    <d v="2025-06-09T00:00:00"/>
    <x v="0"/>
    <m/>
    <x v="1"/>
    <x v="72"/>
    <x v="0"/>
    <d v="2025-08-02T00:00:00"/>
    <s v="NO BACKJOB"/>
    <n v="3"/>
  </r>
  <r>
    <s v="X24104024806"/>
    <m/>
    <s v="JUNEL PENALBA"/>
    <s v="JUDGE BIENVENIDO TAN SR., BF RESORT VILL, LAS PINAS CITY"/>
    <n v="431455.57"/>
    <n v="43.71"/>
    <s v="Isan Carlo Lazaro"/>
    <m/>
    <s v="CHALLENGER"/>
    <d v="2025-06-06T00:00:00"/>
    <d v="2025-07-10T00:00:00"/>
    <x v="2"/>
    <m/>
    <x v="3"/>
    <x v="7"/>
    <x v="0"/>
    <d v="2025-07-30T00:00:00"/>
    <s v="WITH BACKJOB"/>
    <n v="3"/>
  </r>
  <r>
    <s v="X25010133145"/>
    <m/>
    <s v="SPEED CONSTRUCTION &amp; DEVELOPMENT CORP.,"/>
    <s v="BLOCK 51, GEORGETOWN HEIGHTS SUBD PH II, BACOOR"/>
    <n v="2137566.1"/>
    <n v="413.38"/>
    <s v="Isan Carlo Lazaro"/>
    <m/>
    <s v="CHALLENGER"/>
    <d v="2025-06-06T00:00:00"/>
    <d v="2025-06-30T00:00:00"/>
    <x v="2"/>
    <m/>
    <x v="3"/>
    <x v="19"/>
    <x v="0"/>
    <d v="2025-07-17T00:00:00"/>
    <s v="WITH BACKJOB"/>
    <n v="22"/>
  </r>
  <r>
    <s v="X25010054654"/>
    <m/>
    <s v="SUZENNE MARGARETH TEE TANG-DONOVAN"/>
    <s v="WASHINGTON, MERVILLE SUBD, PARANAQUE"/>
    <n v="416189.14"/>
    <n v="165.62"/>
    <s v="Ronilo Gange Jr."/>
    <m/>
    <s v="ECOM"/>
    <d v="2025-06-06T00:00:00"/>
    <m/>
    <x v="8"/>
    <m/>
    <x v="3"/>
    <x v="3"/>
    <x v="1"/>
    <m/>
    <m/>
    <n v="4"/>
  </r>
  <r>
    <s v="X25010341636"/>
    <m/>
    <s v="TERESITA G MANAHAN"/>
    <s v="BOEING, CONCORDE SUBD, PARANAQUE"/>
    <n v="439221.4"/>
    <n v="75.67"/>
    <s v="Ronilo Gange Jr."/>
    <m/>
    <s v="ECOM"/>
    <d v="2025-06-06T00:00:00"/>
    <d v="2025-06-09T00:00:00"/>
    <x v="3"/>
    <m/>
    <x v="3"/>
    <x v="19"/>
    <x v="0"/>
    <d v="2025-07-28T00:00:00"/>
    <s v="WITH BACKJOB"/>
    <n v="7"/>
  </r>
  <r>
    <s v="X25030992144"/>
    <m/>
    <s v="SONNY MACARAIG NG"/>
    <s v="LEYTE, MARINA SUBD, PARANAQUE"/>
    <n v="367939.35"/>
    <n v="71.08"/>
    <s v="Ronilo Gange Jr."/>
    <m/>
    <s v="ECOM"/>
    <d v="2025-06-06T00:00:00"/>
    <m/>
    <x v="8"/>
    <m/>
    <x v="3"/>
    <x v="3"/>
    <x v="1"/>
    <m/>
    <m/>
    <n v="4"/>
  </r>
  <r>
    <s v="X24010101554"/>
    <m/>
    <s v="TOBIE INTERNATIONAL INC."/>
    <s v="EXODUS, BF HOMES MARTINVILLE SUBD, LAS PINAS CITY"/>
    <n v="367791.66"/>
    <n v="45.45"/>
    <s v="Ronilo Gange Jr."/>
    <m/>
    <s v="ECOM"/>
    <d v="2025-06-06T00:00:00"/>
    <d v="2025-07-10T00:00:00"/>
    <x v="2"/>
    <m/>
    <x v="3"/>
    <x v="7"/>
    <x v="0"/>
    <d v="2025-08-01T00:00:00"/>
    <s v="NO BACKJOB"/>
    <n v="2"/>
  </r>
  <r>
    <s v="R23512370"/>
    <m/>
    <s v="CARPIO, EMILIO III S"/>
    <s v="BELMONT, ALABANG 400 VILLAGE, MUNTINLUPA"/>
    <n v="35440.5"/>
    <n v="10.7"/>
    <s v="Ronilo Gange Jr."/>
    <m/>
    <s v="ECOM"/>
    <d v="2025-06-06T00:00:00"/>
    <d v="2025-07-31T00:00:00"/>
    <x v="3"/>
    <m/>
    <x v="3"/>
    <x v="3"/>
    <x v="1"/>
    <m/>
    <m/>
    <n v="2"/>
  </r>
  <r>
    <s v="R23563800"/>
    <m/>
    <s v="WOODRIDGE PROPERTIES, INC.,"/>
    <s v="BLOCK 4, DANAROSE RESIDENCES, BACOOR"/>
    <n v="117785.94"/>
    <n v="16.93"/>
    <s v="Ronilo Gange Jr."/>
    <m/>
    <s v="ECOM"/>
    <d v="2025-06-06T00:00:00"/>
    <d v="2025-07-07T00:00:00"/>
    <x v="2"/>
    <m/>
    <x v="3"/>
    <x v="73"/>
    <x v="0"/>
    <d v="2025-08-01T00:00:00"/>
    <s v="WITH BACKJOB"/>
    <n v="2"/>
  </r>
  <r>
    <s v="X25010118641"/>
    <m/>
    <s v="HIJO GREENS, INC."/>
    <s v="EDISON, EDISON INDUSTRIAL COMPLEX, PARANAQUE"/>
    <n v="911302.13"/>
    <n v="216.64"/>
    <s v="Ronilo Gange Jr."/>
    <s v="  "/>
    <s v="ECOM"/>
    <d v="2025-06-06T00:00:00"/>
    <m/>
    <x v="8"/>
    <m/>
    <x v="3"/>
    <x v="3"/>
    <x v="1"/>
    <m/>
    <m/>
    <n v="5"/>
  </r>
  <r>
    <s v="X25010329960"/>
    <m/>
    <s v="RODRIGO SANGALANG LA TORRE"/>
    <s v="TOPAZ, SEVERINA DIAMOND SUBD, PARANAQUE"/>
    <n v="359972.84"/>
    <n v="63.43"/>
    <s v="Ronilo Gange Jr."/>
    <m/>
    <s v="ECOM"/>
    <d v="2025-06-06T00:00:00"/>
    <d v="2025-06-09T00:00:00"/>
    <x v="3"/>
    <m/>
    <x v="3"/>
    <x v="19"/>
    <x v="0"/>
    <d v="2025-07-17T00:00:00"/>
    <s v="NO BACKJOB"/>
    <n v="3"/>
  </r>
  <r>
    <s v="X24103967818"/>
    <m/>
    <s v="ELPIDIO THOMAS SANTIAGO ACERO III"/>
    <s v="WASHINGTON, MERVILLE SUBD, PARANAQUE"/>
    <n v="398405.14"/>
    <n v="136.91999999999999"/>
    <s v="Ronilo Gange Jr."/>
    <m/>
    <s v="ECOM"/>
    <d v="2025-06-06T00:00:00"/>
    <m/>
    <x v="8"/>
    <m/>
    <x v="3"/>
    <x v="3"/>
    <x v="1"/>
    <m/>
    <m/>
    <n v="4"/>
  </r>
  <r>
    <s v="P2302145301"/>
    <m/>
    <s v="MN_MAJOR (WDESIGN), Reloc of Pole affected by Road Widening Salawag to Daang Hari(Segment 6, 7 &amp; 8)"/>
    <s v="MOLINO IV, MOLINO IV, BACOOR"/>
    <n v="575906.32999999996"/>
    <n v="301.3"/>
    <s v="IPJ"/>
    <m/>
    <s v="CHALLENGER"/>
    <d v="2025-06-06T00:00:00"/>
    <d v="2025-06-06T00:00:00"/>
    <x v="11"/>
    <m/>
    <x v="0"/>
    <x v="3"/>
    <x v="1"/>
    <m/>
    <m/>
    <n v="5"/>
  </r>
  <r>
    <s v="X23010330135"/>
    <m/>
    <s v="QUEEN'S ROW ELEMENTARY SCHOOL"/>
    <s v="QUEEN'S MAIN, QUEEN'S ROW AREA A SUBD, BACOOR"/>
    <n v="815408.01"/>
    <n v="146.63"/>
    <s v="IJP"/>
    <m/>
    <s v="AVECO"/>
    <d v="2025-06-06T00:00:00"/>
    <d v="2025-06-06T00:00:00"/>
    <x v="11"/>
    <m/>
    <x v="0"/>
    <x v="3"/>
    <x v="1"/>
    <m/>
    <m/>
    <n v="5"/>
  </r>
  <r>
    <s v="X22083673437"/>
    <m/>
    <s v="HOMEOWNERS OF SUMMERHILL TOWNHOMES SUBDIVISION, IN"/>
    <s v="BLOCK 9, SUMMERHILLS SUBD. PHASE 1, BACOOR"/>
    <n v="311393.46999999997"/>
    <n v="101.42"/>
    <s v="IPJ"/>
    <m/>
    <s v="AVECO"/>
    <d v="2025-06-06T00:00:00"/>
    <d v="2025-06-06T00:00:00"/>
    <x v="11"/>
    <m/>
    <x v="0"/>
    <x v="3"/>
    <x v="1"/>
    <m/>
    <m/>
    <n v="4"/>
  </r>
  <r>
    <s v="X25010173661"/>
    <m/>
    <s v="MJ RIAN P ROM"/>
    <s v="SAN PEDRO, CARMENCITA VILL, LAS PINAS CITY"/>
    <n v="25562.85"/>
    <n v="4.32"/>
    <s v="Ronilo Gange Jr."/>
    <m/>
    <s v="ECOM"/>
    <d v="2025-06-06T00:00:00"/>
    <d v="2025-07-10T00:00:00"/>
    <x v="2"/>
    <m/>
    <x v="3"/>
    <x v="7"/>
    <x v="0"/>
    <d v="2025-08-01T00:00:00"/>
    <s v="NO BACKJOB"/>
    <n v="1"/>
  </r>
  <r>
    <s v="X25051535307"/>
    <m/>
    <s v="PHILIP SIGFRID ALFARO FORTUN"/>
    <s v="SAN AGUSTIN, SUSANA HTS SUBD VILL 6, MUNTINLUPA"/>
    <n v="447937.96"/>
    <n v="132.4"/>
    <s v="Ronilo Gange Jr."/>
    <m/>
    <s v="ECOM"/>
    <d v="2025-06-06T00:00:00"/>
    <d v="2025-07-31T00:00:00"/>
    <x v="3"/>
    <m/>
    <x v="3"/>
    <x v="3"/>
    <x v="1"/>
    <m/>
    <m/>
    <n v="7"/>
  </r>
  <r>
    <s v="X24020423392"/>
    <m/>
    <s v="GERMAN SELDAS MOTAR"/>
    <s v="MULTINATIONAL VILL, PARANAQUE"/>
    <n v="613121.03"/>
    <n v="166.07"/>
    <s v="Ronilo Gange Jr."/>
    <m/>
    <s v="ECOM"/>
    <d v="2025-06-06T00:00:00"/>
    <d v="2025-06-12T00:00:00"/>
    <x v="3"/>
    <m/>
    <x v="3"/>
    <x v="3"/>
    <x v="1"/>
    <m/>
    <m/>
    <n v="9"/>
  </r>
  <r>
    <s v="X24093657207"/>
    <m/>
    <s v="SONNY HABOC BURIAS"/>
    <s v="WASHINGTON, MERVILLE SUBD, PARANAQUE"/>
    <n v="415129.66"/>
    <n v="62.72"/>
    <s v="Ronilo Gange Jr."/>
    <m/>
    <s v="ECOM"/>
    <d v="2025-06-06T00:00:00"/>
    <d v="2025-07-02T00:00:00"/>
    <x v="3"/>
    <m/>
    <x v="3"/>
    <x v="3"/>
    <x v="1"/>
    <m/>
    <m/>
    <n v="4"/>
  </r>
  <r>
    <s v="X24010064526"/>
    <m/>
    <s v="ARLEEN MARIA Z BORROMEO"/>
    <s v="ZARATOGA LOOP, ALABANG 400 VILLAGE, MUNTINLUPA"/>
    <n v="803564.77"/>
    <n v="191.82"/>
    <s v="Ronilo Gange Jr."/>
    <m/>
    <s v="ECOM"/>
    <d v="2025-06-06T00:00:00"/>
    <d v="2025-07-31T00:00:00"/>
    <x v="3"/>
    <m/>
    <x v="3"/>
    <x v="3"/>
    <x v="1"/>
    <m/>
    <m/>
    <n v="9"/>
  </r>
  <r>
    <s v="X24010012133"/>
    <m/>
    <s v="LAGUNA AIR PRODUCT CORPORATION"/>
    <s v="JERUSALEM, BF HOMES MARTINVILLE SUBD, LAS PINAS CITY"/>
    <n v="225683.79"/>
    <n v="43.72"/>
    <s v="JSP"/>
    <m/>
    <s v="POWERHOUSE"/>
    <d v="2025-06-06T00:00:00"/>
    <d v="2025-06-09T00:00:00"/>
    <x v="0"/>
    <m/>
    <x v="1"/>
    <x v="53"/>
    <x v="0"/>
    <d v="2025-08-02T00:00:00"/>
    <s v="NO BACKJOB"/>
    <n v="3"/>
  </r>
  <r>
    <s v="X24062236601"/>
    <m/>
    <s v="LEIGH ANGELI ADARNA ANCHETA"/>
    <s v="MA. LOURDES ATIENZA, BF RESORT VILL, LAS PINAS CITY"/>
    <n v="1396868.56"/>
    <n v="358.34"/>
    <s v="Ronilo Gange Jr."/>
    <m/>
    <s v="ECOM"/>
    <d v="2025-06-06T00:00:00"/>
    <d v="2025-07-14T00:00:00"/>
    <x v="2"/>
    <m/>
    <x v="3"/>
    <x v="74"/>
    <x v="0"/>
    <d v="2025-08-01T00:00:00"/>
    <s v="WITH BACKJOB"/>
    <n v="18"/>
  </r>
  <r>
    <s v="X24010064473"/>
    <m/>
    <s v="ALEXANDER SANTOS ISIP"/>
    <s v="LANCASTER, HILLSBOROUGH SUBD, MUNTINLUPA"/>
    <n v="391390.73"/>
    <n v="48.2"/>
    <s v="Isan Carlo Lazaro"/>
    <m/>
    <s v="CHALLENGER"/>
    <d v="2025-06-06T00:00:00"/>
    <d v="2025-07-02T00:00:00"/>
    <x v="2"/>
    <m/>
    <x v="3"/>
    <x v="46"/>
    <x v="0"/>
    <d v="2025-07-31T00:00:00"/>
    <s v="WITH BACKJOB"/>
    <n v="4"/>
  </r>
  <r>
    <s v="X24083238472"/>
    <m/>
    <s v="LAND TRANSPORTATION OFFICE"/>
    <s v="NATIONAL, TUNASAN, MUNTINLUPA"/>
    <n v="588364.43999999994"/>
    <n v="64.8"/>
    <s v="Isan Carlo Lazaro"/>
    <m/>
    <s v="CHALLENGER"/>
    <d v="2025-06-06T00:00:00"/>
    <d v="2025-07-02T00:00:00"/>
    <x v="3"/>
    <m/>
    <x v="3"/>
    <x v="29"/>
    <x v="0"/>
    <d v="2025-07-30T00:00:00"/>
    <s v="WITH BACKJOB"/>
    <n v="3"/>
  </r>
  <r>
    <s v="X24093683073"/>
    <m/>
    <s v="ELECTRO-SYSTEMS INDUSTRIES CORPORATION"/>
    <s v="BAES, PERPETUAL VILLAGE, TAGUIG CITY"/>
    <n v="589728.55000000005"/>
    <n v="257.27999999999997"/>
    <s v="Jenneth Madrid"/>
    <m/>
    <s v="VJC"/>
    <d v="2025-06-06T00:00:00"/>
    <d v="2025-06-16T00:00:00"/>
    <x v="3"/>
    <m/>
    <x v="3"/>
    <x v="68"/>
    <x v="0"/>
    <d v="2025-07-09T00:00:00"/>
    <s v="WITH BACKJOB"/>
    <n v="5"/>
  </r>
  <r>
    <s v="X24103959118"/>
    <m/>
    <s v="MILES AND LEVELS PHILIPPINES, INC."/>
    <s v="WEST SERVICE, PHILCREST CPD, MUNTINLUPA"/>
    <n v="335303.64"/>
    <n v="65.08"/>
    <s v="Isan Carlo Lazaro"/>
    <m/>
    <s v="CHALLENGER"/>
    <d v="2025-06-06T00:00:00"/>
    <d v="2025-07-02T00:00:00"/>
    <x v="2"/>
    <m/>
    <x v="3"/>
    <x v="29"/>
    <x v="0"/>
    <m/>
    <s v="WITH BACKJOB"/>
    <n v="5"/>
  </r>
  <r>
    <s v="X24020448821"/>
    <m/>
    <s v="ROSE NONO LIN"/>
    <s v="COUNTRY CLUB, AYALA-ALABANG VILL, MUNTINLUPA"/>
    <n v="606460.99"/>
    <n v="75.05"/>
    <s v="Isan Carlo Lazaro"/>
    <m/>
    <s v="CHALLENGER"/>
    <d v="2025-06-06T00:00:00"/>
    <d v="2025-07-02T00:00:00"/>
    <x v="3"/>
    <m/>
    <x v="3"/>
    <x v="3"/>
    <x v="1"/>
    <m/>
    <m/>
    <n v="3"/>
  </r>
  <r>
    <s v="X25010310664"/>
    <m/>
    <s v="NEBUCHADNEZZAR C RABAYA"/>
    <s v="MARINER, MOONWALK VILL, LAS PINAS CITY"/>
    <n v="290132.07"/>
    <n v="51"/>
    <s v="Isan Carlo Lazaro"/>
    <m/>
    <s v="CHALLENGER"/>
    <d v="2025-06-06T00:00:00"/>
    <d v="2025-06-10T00:00:00"/>
    <x v="3"/>
    <m/>
    <x v="3"/>
    <x v="3"/>
    <x v="1"/>
    <m/>
    <m/>
    <n v="5"/>
  </r>
  <r>
    <s v="X25030817116"/>
    <m/>
    <s v="LLOYD ELGENE ASUNCION APOSTOL"/>
    <s v="LINDENWOOD RESIDENCES, MUNTINLUPA"/>
    <n v="274127.23"/>
    <n v="35.4"/>
    <s v="Isan Carlo Lazaro"/>
    <m/>
    <s v="CHALLENGER"/>
    <d v="2025-06-06T00:00:00"/>
    <d v="2025-07-02T00:00:00"/>
    <x v="3"/>
    <m/>
    <x v="3"/>
    <x v="29"/>
    <x v="0"/>
    <d v="2025-07-31T00:00:00"/>
    <s v="NO BACKJOB"/>
    <n v="3"/>
  </r>
  <r>
    <s v="X25010134670"/>
    <m/>
    <s v="C N C CONSTRUCTION &amp; DEV'T. CORPORATION"/>
    <s v="BANNER, 4TH ESTATE SUBD, PARANAQUE"/>
    <n v="17205.11"/>
    <n v="7.4"/>
    <s v="Isan Carlo Lazaro"/>
    <m/>
    <s v="CHALLENGER"/>
    <d v="2025-06-06T00:00:00"/>
    <m/>
    <x v="8"/>
    <m/>
    <x v="3"/>
    <x v="3"/>
    <x v="1"/>
    <m/>
    <m/>
    <n v="2"/>
  </r>
  <r>
    <s v="X24062117779"/>
    <m/>
    <s v="CITY GOVERNMENT OF PARAÑAQUE"/>
    <s v="BENIGNO AQUINO SR., BF HOMES, PARANAQUE"/>
    <n v="375766.47"/>
    <n v="64.680000000000007"/>
    <s v="Isan Carlo Lazaro"/>
    <m/>
    <s v="CHALLENGER"/>
    <d v="2025-06-06T00:00:00"/>
    <m/>
    <x v="8"/>
    <m/>
    <x v="3"/>
    <x v="3"/>
    <x v="1"/>
    <m/>
    <m/>
    <n v="4"/>
  </r>
  <r>
    <s v="X24020420937"/>
    <m/>
    <s v="RICHIE ALMAZAN PADAMA"/>
    <s v="FRANCE, BETTER LIVING SUBD, PARANAQUE"/>
    <n v="1531076.88"/>
    <n v="692.43"/>
    <s v="RRG"/>
    <m/>
    <s v="AVECO"/>
    <d v="2025-06-06T00:00:00"/>
    <d v="2025-06-12T00:00:00"/>
    <x v="3"/>
    <m/>
    <x v="1"/>
    <x v="67"/>
    <x v="0"/>
    <d v="2025-07-17T00:00:00"/>
    <s v="WITH BACKJOB"/>
    <n v="18"/>
  </r>
  <r>
    <s v="X24030771569"/>
    <m/>
    <s v="MARK ANTHONY DE CASTRO BOSITA"/>
    <s v="MAGDIWANG SUBD, MAGDIWANG SUBD, BACOOR"/>
    <n v="820640.22"/>
    <n v="256.63"/>
    <s v="RRG"/>
    <m/>
    <s v="AVECO"/>
    <d v="2025-06-06T00:00:00"/>
    <d v="2025-06-24T00:00:00"/>
    <x v="2"/>
    <m/>
    <x v="1"/>
    <x v="53"/>
    <x v="0"/>
    <d v="2025-07-30T00:00:00"/>
    <s v="WITH BACKJOB"/>
    <n v="15"/>
  </r>
  <r>
    <s v="X24114645553"/>
    <m/>
    <s v="BGST PRIME DEVELOPMENT CORP."/>
    <s v="COASTAL RD, SAN DIONISIO, PARANAQUE"/>
    <n v="1597363.95"/>
    <n v="1539.4"/>
    <s v="Ronilo Gange Jr."/>
    <m/>
    <s v="AVECO"/>
    <d v="2025-06-06T00:00:00"/>
    <d v="2025-06-06T00:00:00"/>
    <x v="2"/>
    <m/>
    <x v="3"/>
    <x v="75"/>
    <x v="0"/>
    <d v="2025-07-30T00:00:00"/>
    <s v="WITH BACKJOB"/>
    <n v="13"/>
  </r>
  <r>
    <s v="X24124786551"/>
    <m/>
    <s v="OMNICO CONSORTIUM INC."/>
    <s v="CARLO, TAGUIG BAGUMBAYAN INDL ASS INC, TAGUIG CITY"/>
    <n v="1023594.08"/>
    <n v="257.92"/>
    <s v="Ronilo Gange Jr."/>
    <m/>
    <s v="ECOM"/>
    <d v="2025-06-06T00:00:00"/>
    <d v="2025-06-12T00:00:00"/>
    <x v="3"/>
    <m/>
    <x v="3"/>
    <x v="22"/>
    <x v="0"/>
    <d v="2025-08-01T00:00:00"/>
    <s v="WITH BACKJOB"/>
    <n v="6"/>
  </r>
  <r>
    <s v="X23083155815"/>
    <m/>
    <s v="ERLINDA CORTES ALMIRANTE"/>
    <s v="PUROK 2, SILVERIO CPD, PARANAQUE"/>
    <n v="2108375.6800000002"/>
    <n v="524.97"/>
    <s v="RRG"/>
    <m/>
    <s v="ECOM"/>
    <d v="2025-06-06T00:00:00"/>
    <d v="2025-07-31T00:00:00"/>
    <x v="3"/>
    <m/>
    <x v="1"/>
    <x v="3"/>
    <x v="1"/>
    <m/>
    <m/>
    <n v="11"/>
  </r>
  <r>
    <s v="X24052000319"/>
    <m/>
    <s v="CITY GOVERNMENT OF TAGUIG"/>
    <s v="MAULENG CREEK , LOWER BICUTAN , TAGUIG"/>
    <n v="2734702.55"/>
    <n v="713.33"/>
    <s v="Ronilo Gange Jr."/>
    <m/>
    <s v="ECOM"/>
    <d v="2025-06-06T00:00:00"/>
    <d v="2025-07-10T00:00:00"/>
    <x v="4"/>
    <m/>
    <x v="3"/>
    <x v="76"/>
    <x v="0"/>
    <d v="2025-08-01T00:00:00"/>
    <s v="WITH BACKJOB"/>
    <n v="18"/>
  </r>
  <r>
    <s v="X25010269534"/>
    <m/>
    <s v="AMVEL LAND DEVELOPMENT CORP.,"/>
    <s v="PHASE 2 ACCESS ROAD, AMVEL COMMERCIAL COMPLEX, PARANAQUE"/>
    <n v="41565.68"/>
    <n v="42.53"/>
    <s v="Isan Carlo Lazaro"/>
    <m/>
    <s v="CHALLENGER"/>
    <d v="2025-06-06T00:00:00"/>
    <m/>
    <x v="8"/>
    <m/>
    <x v="3"/>
    <x v="3"/>
    <x v="1"/>
    <m/>
    <m/>
    <n v="1"/>
  </r>
  <r>
    <s v="X24072786899"/>
    <m/>
    <s v="DITO TELECOMMUNITY CORPORATION"/>
    <s v="CAMELLA, CAMELLA HOMES ALABANG 1 SUBD, MUNTINLUPA"/>
    <n v="267147.11"/>
    <n v="39.479999999999997"/>
    <s v="Isan Carlo Lazaro"/>
    <m/>
    <s v="CHALLENGER"/>
    <d v="2025-06-06T00:00:00"/>
    <m/>
    <x v="8"/>
    <m/>
    <x v="3"/>
    <x v="3"/>
    <x v="1"/>
    <m/>
    <m/>
    <n v="2"/>
  </r>
  <r>
    <s v="R23158337"/>
    <m/>
    <s v="CROWN ASIA PROPERTIES, INC.,"/>
    <s v="BLOCK 10, PONTICELLI GARDENS 2, BACOOR"/>
    <n v="27199.3"/>
    <n v="16.600000000000001"/>
    <s v="Isan Carlo Lazaro"/>
    <m/>
    <s v="CHALLENGER"/>
    <d v="2025-06-06T00:00:00"/>
    <d v="2025-07-07T00:00:00"/>
    <x v="2"/>
    <m/>
    <x v="3"/>
    <x v="73"/>
    <x v="0"/>
    <d v="2025-07-30T00:00:00"/>
    <s v="WITH BACKJOB"/>
    <n v="1"/>
  </r>
  <r>
    <s v="X24010234099"/>
    <m/>
    <s v="LORENZO ENRIQUEZ GUERRERO"/>
    <s v="LIPA, AYALA-ALABANG VILL, MUNTINLUPA"/>
    <n v="272805.40999999997"/>
    <n v="43.89"/>
    <s v="Isan Carlo Lazaro"/>
    <m/>
    <s v="CHALLENGER"/>
    <d v="2025-06-06T00:00:00"/>
    <m/>
    <x v="2"/>
    <m/>
    <x v="3"/>
    <x v="77"/>
    <x v="0"/>
    <m/>
    <m/>
    <n v="3"/>
  </r>
  <r>
    <s v="X25020466847"/>
    <m/>
    <s v="NADINE G ABELA"/>
    <s v=" LUZON, AYALA-ALABANG VILL, MUNTINLUPA"/>
    <n v="222665.25"/>
    <n v="29.57"/>
    <s v="Isan Carlo Lazaro"/>
    <m/>
    <s v="CHALLENGER"/>
    <d v="2025-06-06T00:00:00"/>
    <m/>
    <x v="8"/>
    <m/>
    <x v="3"/>
    <x v="3"/>
    <x v="1"/>
    <m/>
    <m/>
    <n v="3"/>
  </r>
  <r>
    <s v="X25030837914"/>
    <m/>
    <s v="BARANGAY ALABANG"/>
    <s v="MONTILLANO, ALABANG, MUNTINLUPA"/>
    <n v="153594.65"/>
    <n v="75.959999999999994"/>
    <s v="Isan Carlo Lazaro"/>
    <m/>
    <s v="CHALLENGER"/>
    <d v="2025-06-06T00:00:00"/>
    <d v="2025-07-31T00:00:00"/>
    <x v="3"/>
    <m/>
    <x v="3"/>
    <x v="3"/>
    <x v="1"/>
    <m/>
    <m/>
    <n v="4"/>
  </r>
  <r>
    <s v="X24010310203"/>
    <m/>
    <s v="HSL - BRAILLE COLLEGE, INC.,"/>
    <s v="DURIAN, ZONE 1, TAGUIG CITY"/>
    <n v="846143.09"/>
    <n v="206.16"/>
    <s v="Isan Carlo Lazaro"/>
    <m/>
    <s v="CHALLENGER"/>
    <d v="2025-06-06T00:00:00"/>
    <d v="2025-06-12T00:00:00"/>
    <x v="2"/>
    <m/>
    <x v="3"/>
    <x v="78"/>
    <x v="0"/>
    <d v="2025-07-17T00:00:00"/>
    <s v="WITH BACKJOB"/>
    <n v="6"/>
  </r>
  <r>
    <s v="X24072692499"/>
    <m/>
    <s v="HSL - BRAILLE COLLEGE, INC.,"/>
    <s v="DURIAN, ZONE 1, TAGUIG CITY"/>
    <n v="2501537.66"/>
    <n v="550.22"/>
    <s v="Isan Carlo Lazaro"/>
    <m/>
    <s v="CHALLENGER"/>
    <d v="2025-06-06T00:00:00"/>
    <d v="2025-06-12T00:00:00"/>
    <x v="2"/>
    <m/>
    <x v="3"/>
    <x v="79"/>
    <x v="0"/>
    <d v="2025-07-17T00:00:00"/>
    <s v="WITH BACKJOB"/>
    <n v="23"/>
  </r>
  <r>
    <s v="X23114429217"/>
    <m/>
    <e v="#N/A"/>
    <e v="#N/A"/>
    <e v="#N/A"/>
    <e v="#N/A"/>
    <e v="#N/A"/>
    <m/>
    <e v="#N/A"/>
    <d v="2025-06-06T00:00:00"/>
    <m/>
    <x v="8"/>
    <m/>
    <x v="4"/>
    <x v="3"/>
    <x v="1"/>
    <m/>
    <m/>
    <n v="5"/>
  </r>
  <r>
    <s v="X24083423327"/>
    <m/>
    <s v="NATIONAL RESEARCH COUNCIL OF THE PHILIPPINES"/>
    <s v="GEN. SANTOS, UPPER BICUTAN, TAGUIG CITY"/>
    <n v="100355.03"/>
    <n v="43.93"/>
    <s v="Jenneth Madrid"/>
    <m/>
    <s v="VJC"/>
    <d v="2025-06-06T00:00:00"/>
    <d v="2025-07-01T00:00:00"/>
    <x v="4"/>
    <m/>
    <x v="3"/>
    <x v="73"/>
    <x v="0"/>
    <d v="2025-08-11T00:00:00"/>
    <s v="NO BACKJOB"/>
    <n v="2"/>
  </r>
  <r>
    <s v="X24072542131"/>
    <m/>
    <s v="RAMONCHITO DIZON JAVIER "/>
    <s v="BEIRUT, BF HOMES, PARANAQUE"/>
    <n v="1097209.19"/>
    <n v="260.13"/>
    <s v="Isan Carlo Lazaro"/>
    <m/>
    <s v="CHALLENGER"/>
    <d v="2025-06-06T00:00:00"/>
    <d v="2025-07-02T00:00:00"/>
    <x v="3"/>
    <m/>
    <x v="3"/>
    <x v="46"/>
    <x v="0"/>
    <d v="2025-07-31T00:00:00"/>
    <s v="WITH BACKJOB"/>
    <n v="15"/>
  </r>
  <r>
    <s v="X24104075973"/>
    <m/>
    <s v="TOTAL GAMEZONE XTREME INCORPORATED"/>
    <s v="WEST SERVICE, MERVILLE SUBD, PARANAQUE"/>
    <n v="1070121.1599999999"/>
    <n v="133.31"/>
    <s v="Isan Carlo Lazaro"/>
    <m/>
    <s v="CHALLENGER"/>
    <d v="2025-06-06T00:00:00"/>
    <d v="2025-07-02T00:00:00"/>
    <x v="3"/>
    <m/>
    <x v="3"/>
    <x v="3"/>
    <x v="1"/>
    <m/>
    <m/>
    <n v="8"/>
  </r>
  <r>
    <s v="X24041187305"/>
    <m/>
    <s v="CATHEDRAL OF THE KING, INC. (CORPORATION SOLE)"/>
    <s v="MARIMAR VILLAGE, PARANAQUE"/>
    <n v="546397.23"/>
    <n v="95.46"/>
    <s v="Isan Carlo Lazaro"/>
    <m/>
    <s v="CHALLENGER"/>
    <d v="2025-06-06T00:00:00"/>
    <m/>
    <x v="8"/>
    <m/>
    <x v="3"/>
    <x v="3"/>
    <x v="1"/>
    <m/>
    <m/>
    <n v="6"/>
  </r>
  <r>
    <s v="X24093717402"/>
    <m/>
    <s v="ROGER ABANDO DUNGAN"/>
    <s v="Q. PAREDES, KATARUNGAN VILLAGE, MUNTINLUPA"/>
    <n v="1240286.08"/>
    <n v="256.95999999999998"/>
    <s v="Isan Carlo Lazaro"/>
    <m/>
    <s v="CHALLENGER"/>
    <d v="2025-06-06T00:00:00"/>
    <d v="2025-07-31T00:00:00"/>
    <x v="3"/>
    <m/>
    <x v="3"/>
    <x v="3"/>
    <x v="1"/>
    <m/>
    <m/>
    <n v="9"/>
  </r>
  <r>
    <s v="X24093530616"/>
    <m/>
    <s v="SPRINGTOWN DEVELOPMENT CORPORATION"/>
    <s v="SUSANA, TUNASAN, MUNTINLUPA"/>
    <n v="73744.25"/>
    <n v="72.209999999999994"/>
    <s v="Isan Carlo Lazaro"/>
    <m/>
    <s v="CHALLENGER"/>
    <d v="2025-06-06T00:00:00"/>
    <d v="2025-07-25T00:00:00"/>
    <x v="6"/>
    <m/>
    <x v="3"/>
    <x v="80"/>
    <x v="0"/>
    <d v="2025-07-31T00:00:00"/>
    <s v="NO BACKJOB"/>
    <n v="1"/>
  </r>
  <r>
    <s v="X25010007601"/>
    <m/>
    <s v="ACASYS DEVELOPMENT CORP."/>
    <s v="SAN ANDRES, SUN VALLEY, PARANAQUE"/>
    <n v="3356230.93"/>
    <n v="826.39"/>
    <s v="Jenneth Madrid"/>
    <m/>
    <s v="VJC"/>
    <d v="2025-06-06T00:00:00"/>
    <d v="2025-07-11T00:00:00"/>
    <x v="3"/>
    <m/>
    <x v="3"/>
    <x v="76"/>
    <x v="0"/>
    <d v="2025-08-12T00:00:00"/>
    <s v="WITH BACKJOB"/>
    <n v="11"/>
  </r>
  <r>
    <s v="X25020394464"/>
    <m/>
    <s v="PINESBEL MFG. &amp; TRADING CORP."/>
    <s v="BAES, PERPETUAL VILLAGE, TAGUIG CITY"/>
    <n v="2026310.46"/>
    <n v="287.32"/>
    <s v="Jenneth Madrid"/>
    <m/>
    <s v="VJC"/>
    <m/>
    <d v="2025-06-12T00:00:00"/>
    <x v="3"/>
    <m/>
    <x v="3"/>
    <x v="22"/>
    <x v="0"/>
    <d v="2025-07-08T00:00:00"/>
    <s v="NO BACKJOB"/>
    <n v="4"/>
  </r>
  <r>
    <s v="X24020649090"/>
    <m/>
    <s v="MICHAEL CHRISTIAN R. PICHEL"/>
    <s v="M.L. QUEZON, PUROK 3, TAGUIG CITY"/>
    <n v="525931.28"/>
    <n v="339.78"/>
    <s v="Jenneth Madrid"/>
    <m/>
    <s v="VJC"/>
    <m/>
    <d v="2025-06-16T00:00:00"/>
    <x v="3"/>
    <m/>
    <x v="3"/>
    <x v="22"/>
    <x v="0"/>
    <d v="2025-07-09T00:00:00"/>
    <s v="WITH BACKJOB"/>
    <n v="6"/>
  </r>
  <r>
    <s v="X24083317606"/>
    <m/>
    <s v="HARD DISCOUNT PHILIPPINES, INC."/>
    <s v="M.L. QUEZON, PUROK 2, TAGUIG CITY"/>
    <n v="279802.61"/>
    <n v="114.56"/>
    <s v="Jenneth Madrid"/>
    <m/>
    <s v="VJC"/>
    <m/>
    <d v="2025-07-01T00:00:00"/>
    <x v="4"/>
    <m/>
    <x v="3"/>
    <x v="7"/>
    <x v="0"/>
    <d v="2025-08-11T00:00:00"/>
    <s v="WITH BACKJOB"/>
    <n v="3"/>
  </r>
  <r>
    <s v="X25010120302"/>
    <m/>
    <s v="CDC REALTY INC."/>
    <s v="DOVE LOFTS, LION'S PARK RESIDENCES, PARANAQUE"/>
    <n v="813015.11"/>
    <n v="120.1"/>
    <s v="Jenneth Madrid"/>
    <m/>
    <s v="VJC"/>
    <m/>
    <d v="2025-07-11T00:00:00"/>
    <x v="2"/>
    <m/>
    <x v="3"/>
    <x v="81"/>
    <x v="0"/>
    <d v="2025-08-14T00:00:00"/>
    <s v="WITH BACKJOB"/>
    <n v="4"/>
  </r>
  <r>
    <s v="X25010149592"/>
    <m/>
    <s v="HARD DISCOUNT PHILIPPINES, INC."/>
    <s v="8TH, ZONE 1, TAGUIG CITY"/>
    <n v="220841.32"/>
    <n v="35.82"/>
    <s v="Jenneth Madrid"/>
    <m/>
    <s v="VJC"/>
    <m/>
    <d v="2025-07-10T00:00:00"/>
    <x v="4"/>
    <m/>
    <x v="3"/>
    <x v="74"/>
    <x v="0"/>
    <d v="2025-08-11T00:00:00"/>
    <s v="WITH BACKJOB"/>
    <n v="3"/>
  </r>
  <r>
    <s v="X25020632623"/>
    <m/>
    <s v="PAUL ERWIN SALAZAR CANTOS"/>
    <s v="BLOCK 14-B, LINDENWOOD RESIDENCES, MUNTINLUPA"/>
    <n v="252394.2"/>
    <n v="22.7"/>
    <s v="Isan Carlo Lazaro"/>
    <m/>
    <s v="CHALLENGER"/>
    <m/>
    <d v="2025-07-25T00:00:00"/>
    <x v="2"/>
    <m/>
    <x v="3"/>
    <x v="82"/>
    <x v="0"/>
    <m/>
    <m/>
    <n v="3"/>
  </r>
  <r>
    <s v="X24072566400"/>
    <m/>
    <s v="JOHN TULAO CENICA"/>
    <s v="CORDILLERA, AYALA-ALABANG VILL, MUNTINLUPA"/>
    <n v="233355.21"/>
    <n v="20.34"/>
    <s v="Isan Carlo Lazaro"/>
    <m/>
    <s v="CHALLENGER"/>
    <d v="2025-06-06T00:00:00"/>
    <d v="2025-07-25T00:00:00"/>
    <x v="2"/>
    <m/>
    <x v="3"/>
    <x v="8"/>
    <x v="0"/>
    <d v="2025-07-31T00:00:00"/>
    <s v="NO BACKJOB"/>
    <n v="3"/>
  </r>
  <r>
    <s v="X24072870130"/>
    <m/>
    <s v="RALPH LIM JOSEPH"/>
    <s v="AGUIRRE, BF HOMES, PARANAQUE"/>
    <n v="23374.03"/>
    <n v="7.75"/>
    <s v="JSP"/>
    <m/>
    <s v="CHALLENGER"/>
    <m/>
    <m/>
    <x v="8"/>
    <m/>
    <x v="1"/>
    <x v="3"/>
    <x v="1"/>
    <m/>
    <m/>
    <n v="2"/>
  </r>
  <r>
    <s v="X24083316199"/>
    <m/>
    <s v="ADEL MUNDAN BALOGO"/>
    <s v="SAUDI ARABIA, BETTER LIVING SUBD, PARANAQUE"/>
    <n v="391146.94"/>
    <n v="138.31"/>
    <s v="Jenneth Madrid"/>
    <m/>
    <s v="VJC"/>
    <m/>
    <d v="2025-06-10T00:00:00"/>
    <x v="3"/>
    <m/>
    <x v="3"/>
    <x v="19"/>
    <x v="0"/>
    <d v="2025-07-09T00:00:00"/>
    <s v="WITH BACKJOB"/>
    <n v="4"/>
  </r>
  <r>
    <s v="R22344695"/>
    <m/>
    <s v="ALVEO LAND CORPORATION"/>
    <s v="MADRIGAL BUSINESS PARK, ALABANG, MUNTINLUPA"/>
    <n v="4408402.49"/>
    <n v="656.97"/>
    <s v="Ronilo Gange Jr."/>
    <m/>
    <s v="ECOM"/>
    <m/>
    <d v="2025-08-12T00:00:00"/>
    <x v="6"/>
    <m/>
    <x v="3"/>
    <x v="3"/>
    <x v="1"/>
    <m/>
    <m/>
    <n v="19"/>
  </r>
  <r>
    <s v="X24062419263"/>
    <m/>
    <s v="678 F.C.M. BLVD DAMPA SEAFOODS NIGHT MARKET CORP."/>
    <s v="MOLINO BLVD., MAMBOG IV, BACOOR"/>
    <n v="1064582.55"/>
    <n v="243"/>
    <s v="RRG"/>
    <m/>
    <s v="AVECO"/>
    <d v="2025-06-12T00:00:00"/>
    <d v="2025-06-12T00:00:00"/>
    <x v="2"/>
    <m/>
    <x v="1"/>
    <x v="26"/>
    <x v="0"/>
    <d v="2025-07-17T00:00:00"/>
    <s v="WITH BACKJOB"/>
    <n v="4"/>
  </r>
  <r>
    <s v="X24062101038"/>
    <m/>
    <s v="GLOBE TELECOM, INC."/>
    <s v="TIMBANG, MAMBOG III, BACOOR"/>
    <n v="353455.45"/>
    <n v="102.03"/>
    <s v="Ronilo Gange Jr."/>
    <m/>
    <s v="AVECO"/>
    <d v="2025-06-12T00:00:00"/>
    <d v="2025-06-12T00:00:00"/>
    <x v="2"/>
    <m/>
    <x v="3"/>
    <x v="48"/>
    <x v="0"/>
    <d v="2025-07-17T00:00:00"/>
    <s v="WITH BACKJOB"/>
    <n v="5"/>
  </r>
  <r>
    <s v="X24030689569"/>
    <m/>
    <s v="PILIPINAS SHELL PETROLEUM CORPORATION"/>
    <s v="SAMPAGUITA, CAMP SAMPAGUITA, MUNTINLUPA"/>
    <n v="3575972.05"/>
    <n v="2874.93"/>
    <s v="Ronilo Gange Jr."/>
    <m/>
    <s v="AVECO"/>
    <d v="2025-06-12T00:00:00"/>
    <d v="2025-06-12T00:00:00"/>
    <x v="3"/>
    <m/>
    <x v="3"/>
    <x v="3"/>
    <x v="1"/>
    <m/>
    <m/>
    <n v="17"/>
  </r>
  <r>
    <s v="X24062084382"/>
    <m/>
    <s v="AMAIA LAND CORP."/>
    <s v="ISABELA, AMAIA STEPS SUCAT, PARANAQUE"/>
    <n v="2640728.35"/>
    <n v="465.25"/>
    <s v="Ronilo Gange Jr."/>
    <m/>
    <s v="AVECO"/>
    <d v="2025-06-12T00:00:00"/>
    <d v="2025-06-12T00:00:00"/>
    <x v="3"/>
    <m/>
    <x v="3"/>
    <x v="79"/>
    <x v="0"/>
    <d v="2025-06-17T00:00:00"/>
    <s v="WITH BACKJOB"/>
    <n v="5"/>
  </r>
  <r>
    <s v="X23124813649"/>
    <m/>
    <s v="PENAFRANCIA PAYORAN XU"/>
    <s v="T. CLAUDIO, BACLARAN, PARANAQUE"/>
    <n v="1813449.99"/>
    <n v="467.63"/>
    <s v="RRG"/>
    <m/>
    <s v="AVECO"/>
    <d v="2025-06-12T00:00:00"/>
    <d v="2025-06-12T00:00:00"/>
    <x v="3"/>
    <m/>
    <x v="1"/>
    <x v="3"/>
    <x v="1"/>
    <m/>
    <m/>
    <n v="8"/>
  </r>
  <r>
    <s v="X24041266423"/>
    <m/>
    <s v="APRIL MENDOZA DIZON"/>
    <s v="MOLAVE, CASIMIRO 1 VILL, LAS PINAS CITY"/>
    <n v="622068.59"/>
    <n v="189.47"/>
    <s v="RRG"/>
    <m/>
    <s v="ECOM"/>
    <m/>
    <d v="2025-06-12T00:00:00"/>
    <x v="3"/>
    <m/>
    <x v="1"/>
    <x v="3"/>
    <x v="1"/>
    <m/>
    <m/>
    <n v="6"/>
  </r>
  <r>
    <s v="X24124714328"/>
    <m/>
    <s v="AC AUTOMOTIVE BUSINESS SERVICES, INC."/>
    <s v="MOLINO BLVD., BAYANAN, BACOOR"/>
    <n v="383052.97"/>
    <n v="52.96"/>
    <s v="Ronilo Gange Jr."/>
    <m/>
    <s v="AVECO"/>
    <m/>
    <d v="2024-06-12T00:00:00"/>
    <x v="2"/>
    <m/>
    <x v="3"/>
    <x v="48"/>
    <x v="0"/>
    <d v="2025-07-07T00:00:00"/>
    <s v="NO BACKJOB"/>
    <n v="3"/>
  </r>
  <r>
    <s v="P2209138859"/>
    <m/>
    <s v="DPWH Reloc of poles at Panapaan Bridge, Tirona Highway Bacoor Cavite"/>
    <s v="GEN. F. TIRONA, PANAPAAN VI, BACOOR"/>
    <n v="3354240.11"/>
    <n v="2049.4499999999998"/>
    <s v="RHM"/>
    <m/>
    <s v="AVECO"/>
    <m/>
    <m/>
    <x v="5"/>
    <m/>
    <x v="0"/>
    <x v="55"/>
    <x v="0"/>
    <d v="2025-07-17T00:00:00"/>
    <s v="WITH BACKJOB"/>
    <n v="20"/>
  </r>
  <r>
    <s v="X24104105713"/>
    <m/>
    <s v="ECLECTUS FOOD VENTURES CORPORATION"/>
    <s v="M.L. QUEZON, PUROK 1, TAGUIG CITY"/>
    <n v="833032.22"/>
    <n v="138.22999999999999"/>
    <s v="Jenneth Madrid"/>
    <m/>
    <s v="VJC"/>
    <m/>
    <d v="2025-06-16T00:00:00"/>
    <x v="2"/>
    <m/>
    <x v="3"/>
    <x v="83"/>
    <x v="0"/>
    <d v="2025-07-09T00:00:00"/>
    <s v="WITH BACKJOB"/>
    <n v="5"/>
  </r>
  <r>
    <s v="X24103906652"/>
    <m/>
    <s v="BERNADETTE A. NAVALTA"/>
    <s v="B. CAPISTRANO, HAGONOY, TAGUIG CITY"/>
    <n v="693459.93"/>
    <n v="135.91"/>
    <s v="Jenneth Madrid"/>
    <m/>
    <s v="VJC"/>
    <m/>
    <d v="2025-06-16T00:00:00"/>
    <x v="2"/>
    <m/>
    <x v="3"/>
    <x v="83"/>
    <x v="0"/>
    <d v="2025-08-12T00:00:00"/>
    <s v="WITH BACKJOB"/>
    <n v="6"/>
  </r>
  <r>
    <s v="X22010058303"/>
    <m/>
    <s v="VIRGILIO MELGAR MONREAL"/>
    <s v="6TH, SALINAS I, BACOOR"/>
    <n v="34738.53"/>
    <n v="29.78"/>
    <s v="FMS"/>
    <m/>
    <s v="AVECO"/>
    <m/>
    <d v="2025-06-16T00:00:00"/>
    <x v="2"/>
    <m/>
    <x v="2"/>
    <x v="84"/>
    <x v="0"/>
    <d v="2025-07-30T00:00:00"/>
    <s v="WITH BACKJOB"/>
    <n v="3"/>
  </r>
  <r>
    <s v="X24072732325"/>
    <m/>
    <s v="MARIO H. ELEDA"/>
    <s v="BLOCK 34, VISTA VERDE PH III, BACOOR"/>
    <n v="188963.62"/>
    <n v="22.07"/>
    <s v="JSP"/>
    <m/>
    <s v="POWERHOUSE"/>
    <m/>
    <d v="2025-06-22T00:00:00"/>
    <x v="13"/>
    <m/>
    <x v="1"/>
    <x v="3"/>
    <x v="1"/>
    <m/>
    <m/>
    <n v="4"/>
  </r>
  <r>
    <s v="X24041057944"/>
    <m/>
    <s v="STA. LUCIA REALTY &amp; DEVELOPMENT, INC."/>
    <s v="STREET, BLOCK 29, VISTA VERDE PH II, BACOOR"/>
    <n v="347458.02"/>
    <n v="107.68"/>
    <s v="JSP"/>
    <m/>
    <s v="CHALLENGER"/>
    <m/>
    <d v="2025-06-22T00:00:00"/>
    <x v="13"/>
    <m/>
    <x v="1"/>
    <x v="3"/>
    <x v="1"/>
    <m/>
    <m/>
    <n v="7"/>
  </r>
  <r>
    <s v="X24041159047"/>
    <m/>
    <s v="DENNIS FUENTES BANCAIREN"/>
    <s v="SAPLUNGAN, MEADOWOOD EXEC. VILLAGE PHASE 3B, BACOOR"/>
    <n v="286060.38"/>
    <n v="105.75"/>
    <s v="JSP"/>
    <m/>
    <s v="CHALLENGER"/>
    <m/>
    <d v="2025-06-22T00:00:00"/>
    <x v="13"/>
    <m/>
    <x v="1"/>
    <x v="3"/>
    <x v="1"/>
    <m/>
    <m/>
    <n v="5"/>
  </r>
  <r>
    <s v="P2403164170"/>
    <m/>
    <s v="MN_MAJOR (WDESIGN), DS RELOC DUE TO CONSTRUCTION OF DAANG HARI ROAD FLYOVER BACOOR CAVITE"/>
    <s v="MOLINO IV, MOLINO IV, BACOOR"/>
    <n v="669165.41"/>
    <n v="154.19999999999999"/>
    <s v="JSP"/>
    <m/>
    <s v="CHALLENGER"/>
    <m/>
    <d v="2025-06-22T00:00:00"/>
    <x v="13"/>
    <m/>
    <x v="1"/>
    <x v="3"/>
    <x v="1"/>
    <m/>
    <m/>
    <n v="2"/>
  </r>
  <r>
    <s v="X23030797808"/>
    <m/>
    <s v="PACIFIC PARAGON CORP"/>
    <s v="BAYANAN, BAYANAN, BACOOR"/>
    <n v="295244.46000000002"/>
    <n v="40.33"/>
    <s v="EAO"/>
    <m/>
    <s v="AVECO"/>
    <m/>
    <d v="2025-06-24T00:00:00"/>
    <x v="2"/>
    <m/>
    <x v="0"/>
    <x v="73"/>
    <x v="0"/>
    <d v="2025-07-30T00:00:00"/>
    <s v="WITH BACKJOB"/>
    <n v="3"/>
  </r>
  <r>
    <s v="X24041348468"/>
    <m/>
    <s v="ONE ROXAS PRIME DEVELOPMENT CORPORATION"/>
    <s v="TIMOTHY, MULTINATIONAL VILL, PARANAQUE"/>
    <n v="3056430.77"/>
    <n v="1196.08"/>
    <s v="RHM"/>
    <m/>
    <s v="CHALLENGER"/>
    <m/>
    <d v="2025-02-11T00:00:00"/>
    <x v="5"/>
    <m/>
    <x v="1"/>
    <x v="17"/>
    <x v="0"/>
    <d v="2025-07-17T00:00:00"/>
    <s v="WITH BACKJOB"/>
    <n v="32"/>
  </r>
  <r>
    <s v="X23103955191"/>
    <m/>
    <s v="CITY GOVERNMENT OF TAGUIG,"/>
    <s v="PROPER TANYAG, BAGONG TANYAG, TAGUIG CITY"/>
    <n v="1657523.14"/>
    <n v="510.77"/>
    <s v="RRG"/>
    <m/>
    <s v="ECOM"/>
    <m/>
    <d v="2025-06-30T00:00:00"/>
    <x v="3"/>
    <m/>
    <x v="0"/>
    <x v="3"/>
    <x v="1"/>
    <m/>
    <m/>
    <n v="13"/>
  </r>
  <r>
    <s v="X24051819719"/>
    <m/>
    <s v="CITY GOVERNMENT OF TAGUIG"/>
    <s v="BALLECER, ZONE 2, TAGUIG CITY"/>
    <n v="66253.87"/>
    <n v="964.72"/>
    <s v="JSB"/>
    <m/>
    <s v="VJC"/>
    <m/>
    <d v="2025-07-01T00:00:00"/>
    <x v="4"/>
    <m/>
    <x v="1"/>
    <x v="46"/>
    <x v="0"/>
    <m/>
    <m/>
    <n v="5"/>
  </r>
  <r>
    <s v="X23051647119"/>
    <m/>
    <s v="DITO TELECOMMUNITY CORPORATION"/>
    <s v="MANALO, PUROK 2, TAGUIG CITY"/>
    <n v="56763.77"/>
    <n v="964.72"/>
    <s v="JSB"/>
    <m/>
    <s v="VJC"/>
    <m/>
    <d v="2025-07-01T00:00:00"/>
    <x v="4"/>
    <m/>
    <x v="1"/>
    <x v="73"/>
    <x v="0"/>
    <m/>
    <m/>
    <n v="2"/>
  </r>
  <r>
    <s v="X23104205084"/>
    <m/>
    <s v="DITO TELECOMMUNITY CORPORATION"/>
    <s v="HOLY FAMILY, HOLY FAMILY VILL, TAGUIG CITY"/>
    <n v="512106.52"/>
    <n v="964.72"/>
    <s v="JSB"/>
    <m/>
    <s v="VJC"/>
    <m/>
    <d v="2025-07-01T00:00:00"/>
    <x v="4"/>
    <m/>
    <x v="1"/>
    <x v="3"/>
    <x v="1"/>
    <m/>
    <m/>
    <n v="9"/>
  </r>
  <r>
    <s v="X23124774850"/>
    <m/>
    <s v="HARD DISCOUNT PHILIPPINES, INC."/>
    <s v="BALLECER, ZONE 2, TAGUIG CITY"/>
    <n v="277649.88"/>
    <n v="964.72"/>
    <s v="JSB"/>
    <m/>
    <s v="VJC"/>
    <m/>
    <d v="2025-07-01T00:00:00"/>
    <x v="4"/>
    <m/>
    <x v="1"/>
    <x v="46"/>
    <x v="0"/>
    <m/>
    <m/>
    <n v="4"/>
  </r>
  <r>
    <s v="X23114555343"/>
    <m/>
    <s v="ARMY'S ANGELS INTEGRATED SCHOOL INC."/>
    <s v="SALAZAR, ZONE 3, TAGUIG CITY"/>
    <n v="1096419.19"/>
    <n v="964.72"/>
    <s v="JSB"/>
    <m/>
    <s v="VJC"/>
    <m/>
    <d v="2025-07-01T00:00:00"/>
    <x v="4"/>
    <m/>
    <x v="1"/>
    <x v="46"/>
    <x v="0"/>
    <m/>
    <m/>
    <n v="4"/>
  </r>
  <r>
    <s v="X23093806698"/>
    <m/>
    <s v="NEW WEALTH PROPERTIES CORP."/>
    <s v="3RD, BAGUMBAYAN, TAGUIG CITY"/>
    <n v="654576.69999999995"/>
    <n v="964.72"/>
    <s v="JSB"/>
    <m/>
    <s v="VJC"/>
    <m/>
    <d v="2025-07-01T00:00:00"/>
    <x v="4"/>
    <m/>
    <x v="1"/>
    <x v="46"/>
    <x v="0"/>
    <d v="2025-08-14T00:00:00"/>
    <s v="WITH BACKJOB"/>
    <n v="4"/>
  </r>
  <r>
    <s v="X24051568783"/>
    <m/>
    <s v="CITY GOVERNMENT OF TAGUIG"/>
    <s v="BLOCK 35, PINAGSAMA PH 2 VILL, TAGUIG CITY"/>
    <n v="18756.79"/>
    <n v="964.72"/>
    <s v="JSB"/>
    <m/>
    <s v="VJC"/>
    <m/>
    <d v="2025-07-02T00:00:00"/>
    <x v="3"/>
    <m/>
    <x v="1"/>
    <x v="3"/>
    <x v="1"/>
    <m/>
    <m/>
    <n v="2"/>
  </r>
  <r>
    <s v="X24072669062"/>
    <m/>
    <s v="CRIF D-B PHILIPPINES INC."/>
    <s v="R. PAPA, AFPOVAI PHASE VI, TAGUIG CITY"/>
    <n v="245065.72"/>
    <n v="34"/>
    <s v="JMM"/>
    <m/>
    <s v="VJC"/>
    <m/>
    <d v="2025-07-02T00:00:00"/>
    <x v="3"/>
    <m/>
    <x v="1"/>
    <x v="3"/>
    <x v="1"/>
    <m/>
    <m/>
    <n v="3"/>
  </r>
  <r>
    <s v="X24051788009"/>
    <m/>
    <s v="VILLAGE GREEN BAGONG DIWA HOMEOWNERS ASSOCIATION,"/>
    <s v="VILLAGE GREEN BAGONG DIWA (SUBD), PUROK 6D, TAGUIG CITY"/>
    <n v="685652.88"/>
    <n v="246.38"/>
    <s v="JSB"/>
    <m/>
    <s v="VJC"/>
    <m/>
    <d v="2025-07-02T00:00:00"/>
    <x v="3"/>
    <m/>
    <x v="1"/>
    <x v="3"/>
    <x v="1"/>
    <m/>
    <m/>
    <n v="10"/>
  </r>
  <r>
    <s v="X23051833049"/>
    <m/>
    <s v="CB ANDREW PHILIPPINES, INC."/>
    <s v="JY &amp; SONS CPD, VETERANS CENTER, TAGUIG CITY"/>
    <n v="1944670.4"/>
    <n v="964.72"/>
    <s v="JSB"/>
    <m/>
    <s v="VJC"/>
    <m/>
    <d v="2025-07-02T00:00:00"/>
    <x v="3"/>
    <m/>
    <x v="1"/>
    <x v="47"/>
    <x v="0"/>
    <m/>
    <m/>
    <n v="6"/>
  </r>
  <r>
    <s v="X23030851936"/>
    <m/>
    <s v="STA. LUCIA REALTY &amp; DEVELOPMENT, INC."/>
    <s v="BLK 4, VISTA VERDE SOUTH EXEC PH4, BACOOR"/>
    <n v="1014928.2"/>
    <n v="522.08000000000004"/>
    <s v="EAO"/>
    <m/>
    <s v="AVECO"/>
    <m/>
    <d v="2025-07-02T00:00:00"/>
    <x v="2"/>
    <m/>
    <x v="0"/>
    <x v="46"/>
    <x v="0"/>
    <d v="2025-07-30T00:00:00"/>
    <s v="WITH BACKJOB"/>
    <n v="17"/>
  </r>
  <r>
    <s v="X24062094087"/>
    <m/>
    <s v="AVA SMERALDA DAZA ZANIRATO"/>
    <s v="PALMSPRING, MERVILLE SUBD, PARANAQUE"/>
    <n v="215127.33"/>
    <n v="40.22"/>
    <s v="RRG"/>
    <m/>
    <s v="ECOM"/>
    <m/>
    <d v="2025-07-02T00:00:00"/>
    <x v="2"/>
    <m/>
    <x v="1"/>
    <x v="81"/>
    <x v="0"/>
    <d v="2025-08-01T00:00:00"/>
    <s v="NO BACKJOB"/>
    <n v="3"/>
  </r>
  <r>
    <s v="X22051997620"/>
    <m/>
    <s v="CITY GOVT OF MUNTINLUPA - NEW ALABANG PUBLIC MARKET"/>
    <s v="ALABANG CENTRAL MARKET, ALABANG CENTRAL MARKET, MUNTINLUPA"/>
    <n v="1737891.9"/>
    <n v="389.17"/>
    <s v="JSP"/>
    <m/>
    <s v="POWERHOUSE"/>
    <m/>
    <d v="2025-07-02T00:00:00"/>
    <x v="12"/>
    <m/>
    <x v="0"/>
    <x v="3"/>
    <x v="1"/>
    <m/>
    <m/>
    <n v="4"/>
  </r>
  <r>
    <s v="X23072901471"/>
    <m/>
    <s v="FORESTLAKE SUMMIT CORPORATION"/>
    <s v="YANTOK, AYALA-ALABANG VILL, MUNTINLUPA"/>
    <n v="415855.58"/>
    <n v="48.28"/>
    <s v="JSP"/>
    <m/>
    <s v="POWERHOUSE"/>
    <m/>
    <d v="2025-07-02T00:00:00"/>
    <x v="12"/>
    <m/>
    <x v="1"/>
    <x v="3"/>
    <x v="1"/>
    <m/>
    <m/>
    <n v="3"/>
  </r>
  <r>
    <s v="X24062417917"/>
    <m/>
    <s v="P &amp; EL REALTY CORPORATION"/>
    <s v="FIRE TREE, BELISARIO SUBD, LAS PINAS CITY"/>
    <n v="632505.35"/>
    <n v="118.75"/>
    <s v="JSP"/>
    <m/>
    <s v="POWERHOUSE"/>
    <m/>
    <d v="2025-07-02T00:00:00"/>
    <x v="0"/>
    <m/>
    <x v="1"/>
    <x v="85"/>
    <x v="0"/>
    <d v="2025-08-06T00:00:00"/>
    <s v="WITH BACKJOB"/>
    <n v="4"/>
  </r>
  <r>
    <s v="X23020468312"/>
    <m/>
    <s v="ASIAPRIME PHILIPPINES CORPORATION"/>
    <s v="SAMUEL, BF HOMES MARTINVILLE SUBD, LAS PINAS CITY"/>
    <n v="2398167.15"/>
    <n v="552.6"/>
    <s v="JSP"/>
    <m/>
    <s v="POWERHOUSE"/>
    <m/>
    <d v="2025-07-02T00:00:00"/>
    <x v="0"/>
    <m/>
    <x v="0"/>
    <x v="86"/>
    <x v="0"/>
    <d v="2025-07-28T00:00:00"/>
    <s v="WITH BACKJOB"/>
    <n v="7"/>
  </r>
  <r>
    <s v="X22094095280"/>
    <m/>
    <s v="LIGHT RAIL TRANSIT AUTHORITY"/>
    <s v="SILANGAN, LONGOS, BACOOR"/>
    <n v="3876619.37"/>
    <n v="82.58"/>
    <s v="JSP"/>
    <m/>
    <s v="POWERHOUSE"/>
    <m/>
    <d v="2025-07-02T00:00:00"/>
    <x v="12"/>
    <m/>
    <x v="0"/>
    <x v="3"/>
    <x v="1"/>
    <m/>
    <m/>
    <n v="25"/>
  </r>
  <r>
    <s v="X23051737873"/>
    <m/>
    <s v="SUBSEA SERVICES INC."/>
    <s v="LIGAS III, LIGAS III, BACOOR"/>
    <n v="652780.93000000005"/>
    <n v="97.4"/>
    <s v="JSP"/>
    <m/>
    <s v="POWERHOUSE"/>
    <m/>
    <d v="2025-07-02T00:00:00"/>
    <x v="12"/>
    <m/>
    <x v="1"/>
    <x v="3"/>
    <x v="1"/>
    <m/>
    <m/>
    <n v="3"/>
  </r>
  <r>
    <s v="X23062415222"/>
    <m/>
    <s v="LILY REAL ESTATE DEVELOPMENT CORPORATION"/>
    <s v="QUIRINO AVE., TAMBO, PARANAQUE"/>
    <n v="1944732.07"/>
    <n v="321.3"/>
    <s v="JSP"/>
    <m/>
    <s v="POWERHOUSE"/>
    <m/>
    <d v="2025-07-02T00:00:00"/>
    <x v="0"/>
    <m/>
    <x v="1"/>
    <x v="47"/>
    <x v="0"/>
    <d v="2025-08-06T00:00:00"/>
    <s v="WITH BACKJOB"/>
    <n v="4"/>
  </r>
  <r>
    <s v="X24072781187"/>
    <m/>
    <s v="A.A. ALARILLA CONSTRUCTION CO., INC."/>
    <s v="VICTORIA, TUNASAN, MUNTINLUPA"/>
    <n v="202456.24"/>
    <n v="26.22"/>
    <s v="JSP"/>
    <m/>
    <s v="POWERHOUSE"/>
    <m/>
    <d v="2025-07-04T00:00:00"/>
    <x v="15"/>
    <m/>
    <x v="1"/>
    <x v="29"/>
    <x v="0"/>
    <d v="2025-08-02T00:00:00"/>
    <s v="NO BACKJOB"/>
    <n v="3"/>
  </r>
  <r>
    <s v="X23093649424"/>
    <m/>
    <s v="JULITA B. FRANCISCO"/>
    <s v="GEN. TIRONA, HABAY I, BACOOR"/>
    <n v="198818.1"/>
    <n v="29.67"/>
    <s v="JSP"/>
    <m/>
    <s v="CHALLENGER"/>
    <m/>
    <d v="2025-07-04T00:00:00"/>
    <x v="15"/>
    <m/>
    <x v="1"/>
    <x v="29"/>
    <x v="0"/>
    <d v="2025-07-30T00:00:00"/>
    <s v="NO BACKJOB"/>
    <n v="3"/>
  </r>
  <r>
    <s v="X24020458335"/>
    <m/>
    <s v="ALTHORP LAND HOLDINGS, INCORPORATED,"/>
    <s v="CASTILLO, MALIPAY III, BACOOR"/>
    <n v="416640.46"/>
    <n v="586.29999999999995"/>
    <s v="JSP"/>
    <m/>
    <s v="CHALLENGER"/>
    <m/>
    <d v="2025-07-07T00:00:00"/>
    <x v="2"/>
    <m/>
    <x v="1"/>
    <x v="87"/>
    <x v="0"/>
    <m/>
    <m/>
    <n v="29"/>
  </r>
  <r>
    <s v="X24020458320"/>
    <m/>
    <s v="ALTHORP LAND HOLDINGS, INCORPORATED,"/>
    <s v="CASTILLO, MALIPAY III, BACOOR"/>
    <n v="229904.11"/>
    <n v="313.75"/>
    <s v="JSP"/>
    <m/>
    <s v="CHALLENGER"/>
    <m/>
    <d v="2025-07-07T00:00:00"/>
    <x v="2"/>
    <m/>
    <x v="1"/>
    <x v="87"/>
    <x v="0"/>
    <m/>
    <m/>
    <n v="16"/>
  </r>
  <r>
    <s v="X23114345805"/>
    <m/>
    <s v="ARMYNAVY BURGER INC."/>
    <s v="DAANG HARI, ALABANG WEST, LAS PINAS CITY"/>
    <n v="362126.29"/>
    <n v="54.7"/>
    <s v="EAO"/>
    <m/>
    <s v="AVECO"/>
    <m/>
    <d v="2025-07-10T00:00:00"/>
    <x v="2"/>
    <m/>
    <x v="0"/>
    <x v="7"/>
    <x v="0"/>
    <d v="2025-07-30T00:00:00"/>
    <s v="WITH BACKJOB"/>
    <n v="3"/>
  </r>
  <r>
    <s v="X22094041925"/>
    <m/>
    <s v="JASMIN C. BURILA"/>
    <s v="KAMAGONG, AYALA-ALABANG VILL, MUNTINLUPA"/>
    <n v="573737.43000000005"/>
    <n v="130.97"/>
    <s v="JSP"/>
    <m/>
    <s v="POWERHOUSE"/>
    <m/>
    <d v="2025-07-02T00:00:00"/>
    <x v="0"/>
    <m/>
    <x v="0"/>
    <x v="86"/>
    <x v="0"/>
    <d v="2025-07-28T00:00:00"/>
    <s v="NO BACKJOB"/>
    <n v="4"/>
  </r>
  <r>
    <s v="X23010263658"/>
    <m/>
    <s v="CITY GOVERNMENT OF MUNTINLUPA"/>
    <s v="CIVIC, FILINVEST CORPORATE CITY, MUNTINLUPA"/>
    <n v="1391441.96"/>
    <n v="306.5"/>
    <s v="JSP"/>
    <m/>
    <s v="POWERHOUSE"/>
    <m/>
    <d v="2025-07-02T00:00:00"/>
    <x v="0"/>
    <m/>
    <x v="1"/>
    <x v="86"/>
    <x v="0"/>
    <d v="2025-07-25T00:00:00"/>
    <s v="NO BACKJOB"/>
    <n v="4"/>
  </r>
  <r>
    <s v="X24030698139"/>
    <m/>
    <s v="C N C CONSTRUCTION &amp; DEV'T. CORPORATION"/>
    <s v="SAN PEDRO, SAN ANTONIO VALLEY 2, PARANAQUE"/>
    <n v="148560.91"/>
    <n v="17.37"/>
    <s v="JSP"/>
    <m/>
    <s v="CHALLENGER"/>
    <m/>
    <d v="2025-07-10T00:00:00"/>
    <x v="0"/>
    <m/>
    <x v="1"/>
    <x v="86"/>
    <x v="0"/>
    <d v="2025-07-30T00:00:00"/>
    <s v="NO BACKJOB"/>
    <n v="3"/>
  </r>
  <r>
    <s v="X22114860725"/>
    <m/>
    <s v="LADY KUEENIE MART, INC."/>
    <s v="NATALIA, AIRPORT VILL, PARANAQUE"/>
    <n v="666826.75"/>
    <n v="209.1"/>
    <s v="JSP"/>
    <m/>
    <s v="POWERHOUSE"/>
    <d v="2025-07-31T00:00:00"/>
    <d v="2025-07-31T00:00:00"/>
    <x v="0"/>
    <m/>
    <x v="2"/>
    <x v="80"/>
    <x v="0"/>
    <d v="2025-08-07T00:00:00"/>
    <s v="WITH BACKJOB"/>
    <n v="9"/>
  </r>
  <r>
    <s v="X24041309755"/>
    <m/>
    <s v="DITO TELECOMMUNITY CORPORATION"/>
    <s v="LIBRA, PUROK 1, MUNTINLUPA"/>
    <n v="255918.24"/>
    <n v="99.52"/>
    <s v="RRG"/>
    <m/>
    <s v="ECOM"/>
    <m/>
    <d v="2025-07-31T00:00:00"/>
    <x v="3"/>
    <m/>
    <x v="1"/>
    <x v="3"/>
    <x v="1"/>
    <m/>
    <m/>
    <n v="4"/>
  </r>
  <r>
    <s v="R22366256"/>
    <m/>
    <s v="CASANOVA SR., LEON MENDEZ"/>
    <s v="EL NIDO, CAMELLA HOMES ALABANG 4 SUBD, MUNTINLUPA"/>
    <n v="32112.639999999999"/>
    <n v="16.77"/>
    <s v="JSP"/>
    <m/>
    <s v="ECOM"/>
    <d v="2025-07-31T00:00:00"/>
    <d v="2025-07-31T00:00:00"/>
    <x v="3"/>
    <m/>
    <x v="0"/>
    <x v="3"/>
    <x v="1"/>
    <m/>
    <m/>
    <n v="2"/>
  </r>
  <r>
    <s v="X24051959665"/>
    <m/>
    <s v="PHINMA PROPERTY HOLDINGS CORPORATION"/>
    <s v="VILLONGCO, VILLONGCO, MUNTINLUPA"/>
    <n v="73415.59"/>
    <n v="85.41"/>
    <s v="Isan Carlo Lazaro"/>
    <m/>
    <s v="CHALLENGER"/>
    <d v="2025-07-31T00:00:00"/>
    <d v="2025-07-31T00:00:00"/>
    <x v="3"/>
    <m/>
    <x v="3"/>
    <x v="3"/>
    <x v="1"/>
    <m/>
    <m/>
    <n v="4"/>
  </r>
  <r>
    <s v="X24073004630"/>
    <m/>
    <s v="PHILIPPINE SEVEN CORPORATION"/>
    <s v="UMALI, POBLACION, MUNTINLUPA"/>
    <n v="36774.449999999997"/>
    <n v="45.67"/>
    <s v="Jenneth Madrid"/>
    <m/>
    <s v="POWERHOUSE"/>
    <d v="2025-07-31T00:00:00"/>
    <d v="2025-07-31T00:00:00"/>
    <x v="3"/>
    <m/>
    <x v="3"/>
    <x v="3"/>
    <x v="1"/>
    <m/>
    <m/>
    <n v="3"/>
  </r>
  <r>
    <s v="P2307153226"/>
    <m/>
    <s v="MAINT 425FIL  DS1-0862 Replacement of rotten, hazardous and old standard pole"/>
    <s v="SOLDIERS SOLDIERS HILLS SUBD PUTATAN MUNTINLUPA"/>
    <n v="193703.78"/>
    <n v="26.37"/>
    <s v="RRG"/>
    <m/>
    <s v="ECOM"/>
    <d v="2025-07-31T00:00:00"/>
    <d v="2025-07-31T00:00:00"/>
    <x v="3"/>
    <m/>
    <x v="0"/>
    <x v="3"/>
    <x v="1"/>
    <m/>
    <m/>
    <n v="12"/>
  </r>
  <r>
    <s v="X25030955124"/>
    <m/>
    <s v="TIN PHO LIM"/>
    <s v="CADENA DE AMOR, AYALA-ALABANG VILL, MUNTINLUPA"/>
    <n v="113331.9"/>
    <n v="131.86000000000001"/>
    <s v="Isan Carlo Lazaro"/>
    <m/>
    <s v="CHALLENGER"/>
    <d v="2025-07-31T00:00:00"/>
    <d v="2025-07-31T00:00:00"/>
    <x v="3"/>
    <m/>
    <x v="3"/>
    <x v="3"/>
    <x v="1"/>
    <m/>
    <m/>
    <n v="6"/>
  </r>
  <r>
    <s v="X23041310304"/>
    <m/>
    <s v="RIANA MAHESH MIRPURI"/>
    <s v="MADRID, MERVILLE SUBD, PARANAQUE"/>
    <n v="1200118.22"/>
    <n v="964.72"/>
    <s v="JSB"/>
    <m/>
    <s v="VJC"/>
    <m/>
    <d v="2025-07-31T00:00:00"/>
    <x v="3"/>
    <m/>
    <x v="1"/>
    <x v="3"/>
    <x v="1"/>
    <m/>
    <m/>
    <n v="12"/>
  </r>
  <r>
    <s v="X25030752071"/>
    <m/>
    <s v="MICHAEL G. DAVID"/>
    <s v="BLOCK 7, DOÑA ROSARIO HEIGHTS SUBD, MUNTINLUPA"/>
    <n v="129417.11000000004"/>
    <n v="141.59"/>
    <s v="Isan Carlo Lazaro"/>
    <m/>
    <s v="CHALLENGER"/>
    <d v="2025-07-31T00:00:00"/>
    <d v="2025-07-31T00:00:00"/>
    <x v="3"/>
    <m/>
    <x v="3"/>
    <x v="3"/>
    <x v="1"/>
    <m/>
    <m/>
    <n v="6"/>
  </r>
  <r>
    <s v="X25020594777"/>
    <m/>
    <s v="CITY GOVERNMENT OF MUNTINLUPA"/>
    <s v="FILINVEST SOCIALIZED HOUSING, FILINVEST SOCIALIZED HOUSING, MUNTINLUPA"/>
    <n v="70527.929999999993"/>
    <n v="160.37"/>
    <s v="Ronilo Gange Jr."/>
    <m/>
    <s v="ECOM"/>
    <d v="2025-07-31T00:00:00"/>
    <d v="2025-07-31T00:00:00"/>
    <x v="3"/>
    <m/>
    <x v="3"/>
    <x v="3"/>
    <x v="1"/>
    <m/>
    <m/>
    <n v="5"/>
  </r>
  <r>
    <s v="X24104049812"/>
    <m/>
    <s v="RACHEL RIVERA BACALLA"/>
    <s v="ILANG-ILANG, DON JUAN BAYVIEW SUBD, MUNTINLUPA"/>
    <n v="40313.42"/>
    <n v="50.06"/>
    <s v="Jenneth Madrid"/>
    <m/>
    <s v="POWERHOUSE"/>
    <d v="2025-07-31T00:00:00"/>
    <d v="2025-07-31T00:00:00"/>
    <x v="6"/>
    <m/>
    <x v="3"/>
    <x v="64"/>
    <x v="0"/>
    <m/>
    <m/>
    <n v="4"/>
  </r>
  <r>
    <s v="X24093762610"/>
    <m/>
    <s v="ALSTOM TRANSPORT CONSTRUCTION PHILIPPINES, INC."/>
    <s v="PRES. M. ROXAS, BACLARAN, PARANAQUE"/>
    <n v="44089.19"/>
    <n v="57.45"/>
    <s v="JSP"/>
    <m/>
    <s v="CHALLENGER"/>
    <d v="2025-07-31T00:00:00"/>
    <d v="2025-07-31T00:00:00"/>
    <x v="6"/>
    <m/>
    <x v="1"/>
    <x v="82"/>
    <x v="0"/>
    <m/>
    <m/>
    <n v="3"/>
  </r>
  <r>
    <s v="X24051523753"/>
    <m/>
    <s v="JOSEPH NATHANAEL PER GALVEZ"/>
    <s v="DOÑA ALICIA, INA EXECUTIVE HOMES - LEVITOWN, PARANAQUE"/>
    <n v="51950.75"/>
    <n v="22.1"/>
    <s v="RRG"/>
    <m/>
    <s v="ECOM"/>
    <d v="2025-07-31T00:00:00"/>
    <d v="2025-07-31T00:00:00"/>
    <x v="6"/>
    <m/>
    <x v="1"/>
    <x v="82"/>
    <x v="0"/>
    <m/>
    <m/>
    <n v="2"/>
  </r>
  <r>
    <s v="X25010209691"/>
    <m/>
    <s v="ALMALOUNA COMALING QU"/>
    <s v="EL GRANDE, BF HOMES, PARANAQUE"/>
    <n v="45194.86"/>
    <n v="47.14"/>
    <s v="Isan Carlo Lazaro"/>
    <m/>
    <s v="MAINTENANCE"/>
    <m/>
    <d v="2025-07-31T00:00:00"/>
    <x v="3"/>
    <m/>
    <x v="3"/>
    <x v="3"/>
    <x v="1"/>
    <m/>
    <m/>
    <n v="2"/>
  </r>
  <r>
    <s v="X25030992093"/>
    <m/>
    <s v="MARCO ANGELO FELIX LIM LOPEZ"/>
    <s v="YELLOW STONE, SOUTH GREEN PARK SUBD, PARANAQUE"/>
    <n v="3703.32"/>
    <n v="4.3099999999999996"/>
    <s v="Jenneth Madrid"/>
    <m/>
    <s v="VJC"/>
    <d v="2025-07-31T00:00:00"/>
    <d v="2025-07-31T00:00:00"/>
    <x v="6"/>
    <m/>
    <x v="3"/>
    <x v="64"/>
    <x v="0"/>
    <m/>
    <m/>
    <n v="2"/>
  </r>
  <r>
    <s v="R23895778"/>
    <m/>
    <s v="BREIGHTON LAND INC."/>
    <s v="BLOCK 6, BELLEFORT ESTATES PH 2, BACOOR"/>
    <n v="1038.46"/>
    <n v="1.29"/>
    <s v="Ronilo Gange Jr."/>
    <m/>
    <s v="ECOM"/>
    <m/>
    <d v="2025-07-31T00:00:00"/>
    <x v="6"/>
    <m/>
    <x v="3"/>
    <x v="64"/>
    <x v="0"/>
    <m/>
    <m/>
    <n v="1"/>
  </r>
  <r>
    <s v="X24020656557"/>
    <m/>
    <s v="SUZANNE ONG"/>
    <s v="TEL AVIV, MULTINATIONAL VILL, PARANAQUE"/>
    <n v="980568.61"/>
    <n v="415.73"/>
    <s v="RRG"/>
    <m/>
    <s v="ECOM"/>
    <d v="2025-07-31T00:00:00"/>
    <d v="2025-07-31T00:00:00"/>
    <x v="3"/>
    <m/>
    <x v="1"/>
    <x v="3"/>
    <x v="1"/>
    <m/>
    <m/>
    <n v="14"/>
  </r>
  <r>
    <s v="X24093771340"/>
    <m/>
    <s v="STO. CRISTO PROPERTIES &amp; HOLDINGS CORP."/>
    <s v="PASCUAL, PARANAQUE GREEN HEIGHTS, PARANAQUE"/>
    <n v="15202.2"/>
    <n v="77.25"/>
    <s v="Isan Carlo Lazaro"/>
    <m/>
    <s v="CHALLENGER"/>
    <d v="2025-07-31T00:00:00"/>
    <d v="2025-07-31T00:00:00"/>
    <x v="3"/>
    <m/>
    <x v="3"/>
    <x v="3"/>
    <x v="1"/>
    <m/>
    <m/>
    <n v="4"/>
  </r>
  <r>
    <s v="X24072577420"/>
    <m/>
    <s v="HERMENEGILDO DENAGA SARANILLO"/>
    <s v="SUMAKWEL, BARANGAY VILL, PARANAQUE"/>
    <n v="45119.54"/>
    <n v="134.28"/>
    <s v="Ronilo Gange Jr."/>
    <m/>
    <s v="ECOM"/>
    <d v="2025-07-31T00:00:00"/>
    <d v="2025-07-31T00:00:00"/>
    <x v="3"/>
    <m/>
    <x v="3"/>
    <x v="3"/>
    <x v="1"/>
    <m/>
    <m/>
    <n v="6"/>
  </r>
  <r>
    <s v="X25030835417"/>
    <m/>
    <s v="CHERIE ROSE COLINAYO ZHENG"/>
    <s v="ARMELA CPD-SAVVY 25, ARMELA CPD-SAVVY 25, PARANAQUE"/>
    <n v="84004.599999999977"/>
    <n v="118.02"/>
    <s v="Ronilo Gange Jr."/>
    <m/>
    <s v="ECOM"/>
    <d v="2025-07-31T00:00:00"/>
    <d v="2025-07-31T00:00:00"/>
    <x v="3"/>
    <m/>
    <x v="3"/>
    <x v="3"/>
    <x v="1"/>
    <m/>
    <m/>
    <m/>
  </r>
  <r>
    <s v="X25010021411"/>
    <m/>
    <s v="FRANCES CHRISTINE RAMIREZ AGUIRRE"/>
    <s v="DAO, MAYWOOD VILL, PARANAQUE"/>
    <n v="136773.92000000001"/>
    <n v="159.18"/>
    <s v="Isan Carlo Lazaro"/>
    <m/>
    <s v="CHALLENGER"/>
    <d v="2025-07-31T00:00:00"/>
    <d v="2025-07-31T00:00:00"/>
    <x v="3"/>
    <m/>
    <x v="3"/>
    <x v="3"/>
    <x v="1"/>
    <m/>
    <m/>
    <m/>
  </r>
  <r>
    <s v="X25020524644"/>
    <m/>
    <s v="TIERRA BELLA PROPERTIES INC."/>
    <s v="PRES. M. ROXAS, TAMBO, PARANAQUE"/>
    <n v="45931.94000000001"/>
    <n v="53.43"/>
    <s v="Isan Carlo Lazaro"/>
    <m/>
    <s v="CHALLENGER"/>
    <d v="2025-07-31T00:00:00"/>
    <d v="2025-07-31T00:00:00"/>
    <x v="3"/>
    <m/>
    <x v="3"/>
    <x v="3"/>
    <x v="1"/>
    <m/>
    <m/>
    <m/>
  </r>
  <r>
    <s v="X24020411401"/>
    <m/>
    <s v="JOLLIBEE FOODS CORPORATION"/>
    <s v="AGUIRRE, BF HOMES, PARANAQUE"/>
    <n v="109086.2"/>
    <n v="139.94999999999999"/>
    <s v="Ronilo Gange Jr."/>
    <m/>
    <s v="AVECO"/>
    <d v="2025-07-31T00:00:00"/>
    <d v="2025-07-31T00:00:00"/>
    <x v="6"/>
    <m/>
    <x v="1"/>
    <x v="87"/>
    <x v="0"/>
    <m/>
    <m/>
    <n v="3"/>
  </r>
  <r>
    <s v="X23083399830"/>
    <m/>
    <s v="ROVIE LAYNES MALDOS"/>
    <s v="BLDG. 2, CIUDAD KAUNLARAN, BACOOR"/>
    <n v="3718812.6"/>
    <n v="1378.82"/>
    <s v="JSP"/>
    <m/>
    <s v="POWERHOUSE"/>
    <m/>
    <d v="2025-07-10T00:00:00"/>
    <x v="0"/>
    <m/>
    <x v="0"/>
    <x v="3"/>
    <x v="1"/>
    <m/>
    <m/>
    <m/>
  </r>
  <r>
    <s v="X24010112470"/>
    <m/>
    <s v="KINGDOM HALL FOR JEHOVAH'S WITNESSES, PHILIPPINES"/>
    <s v="BINUHANGIN, CLARMEN VILL, PARANAQUE"/>
    <n v="481223.38"/>
    <n v="161"/>
    <s v="JSP"/>
    <m/>
    <s v="POWERHOUSE"/>
    <m/>
    <d v="2025-07-10T00:00:00"/>
    <x v="0"/>
    <m/>
    <x v="1"/>
    <x v="88"/>
    <x v="0"/>
    <d v="2025-08-02T00:00:00"/>
    <s v="NO BACKJOB"/>
    <n v="7"/>
  </r>
  <r>
    <s v="X25010271934"/>
    <m/>
    <s v="DANILO FLORES TARRIELA"/>
    <s v="BATANGAS SOUTH, AYALA-ALABANG VILL, MUNTINLUPA"/>
    <n v="105279.94"/>
    <n v="122.97"/>
    <s v="Isan Carlo Lazaro"/>
    <m/>
    <s v="CHALLENGER"/>
    <d v="2025-07-31T00:00:00"/>
    <d v="2025-08-01T00:00:00"/>
    <x v="2"/>
    <m/>
    <x v="3"/>
    <x v="3"/>
    <x v="1"/>
    <m/>
    <m/>
    <m/>
  </r>
  <r>
    <s v="X25020413672"/>
    <m/>
    <s v="DAJ PROPERTY HOLDINGS CORP."/>
    <s v="ANONAS, AYALA-ALABANG VILL, MUNTINLUPA"/>
    <n v="140114.53000000003"/>
    <n v="163.04"/>
    <s v="Isan Carlo Lazaro"/>
    <m/>
    <s v="CHALLENGER"/>
    <d v="2025-07-31T00:00:00"/>
    <d v="2025-08-01T00:00:00"/>
    <x v="2"/>
    <m/>
    <x v="3"/>
    <x v="3"/>
    <x v="1"/>
    <m/>
    <m/>
    <m/>
  </r>
  <r>
    <s v="X23051767299"/>
    <m/>
    <s v="GOLDEN BAY FRESH LANDHOLDINGS INC."/>
    <s v="LAS PIÑAS-TALABA, LONGOS, BACOOR"/>
    <n v="517692.58"/>
    <n v="132.16999999999999"/>
    <s v="RRG"/>
    <m/>
    <s v="ECOM"/>
    <m/>
    <m/>
    <x v="3"/>
    <m/>
    <x v="0"/>
    <x v="29"/>
    <x v="0"/>
    <d v="2025-08-01T00:00:00"/>
    <s v="NO BACKJOB"/>
    <n v="5"/>
  </r>
  <r>
    <s v="R23216876"/>
    <m/>
    <s v="LIAO,, KELSEY NATHANIEL LEE,"/>
    <s v="DEUTERONOMY, BF HOMES MARTINVILLE SUBD, LAS PINAS CITY"/>
    <n v="15252.47"/>
    <n v="3.55"/>
    <s v="RRG"/>
    <m/>
    <s v="ECOM"/>
    <m/>
    <d v="2025-07-25T00:00:00"/>
    <x v="6"/>
    <m/>
    <x v="1"/>
    <x v="89"/>
    <x v="0"/>
    <d v="2025-08-01T00:00:00"/>
    <s v="NO BACKJOB"/>
    <n v="1"/>
  </r>
  <r>
    <s v="X24072777901"/>
    <m/>
    <s v="PYC FOODS CORPORATION"/>
    <s v="DAANG HARI, ALMANZA II, LAS PINAS CITY"/>
    <n v="226346.64"/>
    <n v="19.98"/>
    <s v="RRG"/>
    <m/>
    <s v="ECOM"/>
    <m/>
    <d v="2025-07-25T00:00:00"/>
    <x v="6"/>
    <m/>
    <x v="1"/>
    <x v="8"/>
    <x v="0"/>
    <d v="2025-08-01T00:00:00"/>
    <s v="NO BACKJOB"/>
    <n v="3"/>
  </r>
  <r>
    <s v="X22104290372"/>
    <m/>
    <s v="DITO TELECOMMUNITY CORPORATION"/>
    <s v="CHRYSANTHEMUM, TALON VILL, LAS PINAS CITY"/>
    <n v="35227.65"/>
    <n v="9.73"/>
    <s v="RRG"/>
    <m/>
    <s v="ECOM"/>
    <m/>
    <d v="2025-07-25T00:00:00"/>
    <x v="6"/>
    <m/>
    <x v="1"/>
    <x v="89"/>
    <x v="0"/>
    <d v="2025-08-01T00:00:00"/>
    <s v="NO BACKJOB"/>
    <n v="2"/>
  </r>
  <r>
    <s v="X23114599150"/>
    <m/>
    <s v="ICONIC DEALERSHIP, INC."/>
    <s v="MOLINO BLVD., BAYANAN, BACOOR"/>
    <n v="630335.26"/>
    <n v="81"/>
    <s v="RRG"/>
    <m/>
    <s v="ECOM"/>
    <m/>
    <d v="2025-07-14T00:00:00"/>
    <x v="2"/>
    <m/>
    <x v="1"/>
    <x v="88"/>
    <x v="0"/>
    <d v="2025-08-01T00:00:00"/>
    <s v="WITH BACKJOB"/>
    <n v="2"/>
  </r>
  <r>
    <s v="X24072732348"/>
    <m/>
    <s v="DIETHER CANLAS MERCADO"/>
    <s v="HAWAII ST., CAMELLA HOMES PH II-A, BACOOR"/>
    <n v="53467.7"/>
    <n v="24.85"/>
    <s v="RRG"/>
    <m/>
    <s v="ECOM"/>
    <m/>
    <d v="2025-07-14T00:00:00"/>
    <x v="2"/>
    <m/>
    <x v="1"/>
    <x v="84"/>
    <x v="0"/>
    <d v="2025-08-01T00:00:00"/>
    <s v="WITH BACKJOB"/>
    <n v="2"/>
  </r>
  <r>
    <s v="X22072970749"/>
    <m/>
    <s v="DITO TELECOMMUNITY CORPORATION"/>
    <s v="SAPA, SAPA, NAIC"/>
    <n v="810176.76"/>
    <n v="439.32"/>
    <s v="RRG"/>
    <m/>
    <s v="ECOM"/>
    <m/>
    <d v="2025-07-14T00:00:00"/>
    <x v="2"/>
    <m/>
    <x v="0"/>
    <x v="88"/>
    <x v="0"/>
    <d v="2025-08-02T00:00:00"/>
    <s v="WITH BACKJOB"/>
    <n v="8"/>
  </r>
  <r>
    <s v="X24083042231"/>
    <m/>
    <s v="MICHAEL ABES PADRE JUAN"/>
    <s v="EVANGELISTA, BAHAYANG PAG-ASA PH 5, BACOOR"/>
    <n v="212884.15"/>
    <n v="37.950000000000003"/>
    <s v="JSP"/>
    <m/>
    <s v="POWERHOUSE"/>
    <m/>
    <d v="2025-07-10T00:00:00"/>
    <x v="15"/>
    <m/>
    <x v="1"/>
    <x v="88"/>
    <x v="0"/>
    <d v="2025-08-02T00:00:00"/>
    <s v="NO BACKJOB"/>
    <n v="3"/>
  </r>
  <r>
    <s v="X24030818560"/>
    <m/>
    <s v="JESHE TORRES"/>
    <s v="BLOCK 3, PRINCETON HEIGHTS PH 3, BACOOR"/>
    <n v="137479.16"/>
    <n v="17.45"/>
    <s v="JSP"/>
    <m/>
    <s v="POWERHOUSE"/>
    <m/>
    <d v="2025-07-25T00:00:00"/>
    <x v="2"/>
    <m/>
    <x v="1"/>
    <x v="81"/>
    <x v="0"/>
    <d v="2025-08-02T00:00:00"/>
    <s v="WITH BACKJOB"/>
    <n v="3"/>
  </r>
  <r>
    <s v="X22083677948"/>
    <m/>
    <s v="MANUEL JR. CO DIZON"/>
    <s v="CUENCA, AYALA-ALABANG VILL, MUNTINLUPA"/>
    <n v="361436.29"/>
    <n v="82.05"/>
    <s v="JSP"/>
    <m/>
    <s v="POWERHOUSE"/>
    <d v="2025-08-01T00:00:00"/>
    <d v="2025-08-07T00:00:00"/>
    <x v="13"/>
    <m/>
    <x v="0"/>
    <x v="3"/>
    <x v="1"/>
    <m/>
    <m/>
    <m/>
  </r>
  <r>
    <s v="X24103986359"/>
    <m/>
    <s v="DITO TELECOMMUNITY CORPORATION"/>
    <s v="QUEEN OF DIAMOND, QUEEN'S ROW AREA A SUBD, BACOOR"/>
    <n v="231671.38"/>
    <n v="288.63"/>
    <s v="Jenneth Madrid"/>
    <m/>
    <s v="POWERHOUSE"/>
    <d v="2025-08-01T00:00:00"/>
    <m/>
    <x v="8"/>
    <m/>
    <x v="3"/>
    <x v="3"/>
    <x v="1"/>
    <m/>
    <m/>
    <m/>
  </r>
  <r>
    <s v="X24020641632"/>
    <m/>
    <s v="HENRY LAO LIM"/>
    <s v="BUKIDNON, MARINA SUBD, PARANAQUE"/>
    <n v="180394.18"/>
    <n v="224.01"/>
    <s v="Jenneth Madrid"/>
    <m/>
    <s v="POWERHOUSE"/>
    <d v="2025-08-01T00:00:00"/>
    <d v="2025-08-08T00:00:00"/>
    <x v="6"/>
    <m/>
    <x v="3"/>
    <x v="3"/>
    <x v="1"/>
    <m/>
    <m/>
    <m/>
  </r>
  <r>
    <s v="X24041002556"/>
    <m/>
    <s v="STA. LUCIA REALTY &amp; DEVELOPMENT, INC."/>
    <s v="VISTA VERDE SOUTH EXEC PH4, BACOOR"/>
    <n v="130293.83"/>
    <n v="162.27000000000001"/>
    <s v="Jenneth Madrid"/>
    <m/>
    <s v="POWERHOUSE"/>
    <d v="2025-08-01T00:00:00"/>
    <m/>
    <x v="16"/>
    <m/>
    <x v="3"/>
    <x v="3"/>
    <x v="1"/>
    <m/>
    <m/>
    <m/>
  </r>
  <r>
    <s v="X25030814571"/>
    <m/>
    <s v="JOSE MARIA IBANEZ LANZA"/>
    <s v="NORTH 5TH, ANGELA VILL, LAS PINAS CITY"/>
    <n v="100520.98"/>
    <n v="273.55"/>
    <s v="Isan Carlo Lazaro"/>
    <m/>
    <s v="POWERHOUSE"/>
    <d v="2025-08-01T00:00:00"/>
    <s v="                                                             "/>
    <x v="8"/>
    <m/>
    <x v="3"/>
    <x v="3"/>
    <x v="1"/>
    <m/>
    <m/>
    <m/>
  </r>
  <r>
    <s v="X25020681892"/>
    <m/>
    <s v="HARD DISCOUNT PHILIPPINES, INC."/>
    <s v="DAANG HARI, PERPETUAL VILLAGE, TAGUIG CITY"/>
    <n v="11531.119999999999"/>
    <n v="13.42"/>
    <s v="Isan Carlo Lazaro"/>
    <m/>
    <s v="POWERHOUSE"/>
    <d v="2025-08-01T00:00:00"/>
    <d v="2025-08-08T00:00:00"/>
    <x v="6"/>
    <m/>
    <x v="3"/>
    <x v="3"/>
    <x v="1"/>
    <m/>
    <m/>
    <m/>
  </r>
  <r>
    <s v="X24103963394"/>
    <m/>
    <s v="HERSTAL SECURITY AGENCY, INC."/>
    <s v="DOÑA SOLEDAD, BETTER LIVING SUBD, PARANAQUE"/>
    <n v="43156.97"/>
    <n v="50.2"/>
    <s v="Jenneth Madrid"/>
    <m/>
    <s v="POWERHOUSE"/>
    <d v="2025-08-01T00:00:00"/>
    <d v="2025-08-08T00:00:00"/>
    <x v="6"/>
    <m/>
    <x v="3"/>
    <x v="3"/>
    <x v="1"/>
    <m/>
    <m/>
    <m/>
  </r>
  <r>
    <s v="X24062353615"/>
    <m/>
    <s v="F N &amp; J INVESTMENT"/>
    <s v="BUNGA, AYALA-ALABANG VILL, MUNTINLUPA"/>
    <n v="256679.67999999999"/>
    <n v="46.32"/>
    <s v="JSP"/>
    <m/>
    <s v="POWERHOUSE"/>
    <d v="2025-08-01T00:00:00"/>
    <m/>
    <x v="8"/>
    <m/>
    <x v="1"/>
    <x v="3"/>
    <x v="1"/>
    <m/>
    <m/>
    <m/>
  </r>
  <r>
    <s v="X22062764885"/>
    <m/>
    <s v="MAYNILAD WATER SERVICES, INC."/>
    <s v="ALABANG-ZAPOTE, PAMPLONA I, LAS PINAS CITY"/>
    <n v="1170203.6299999999"/>
    <n v="321.17"/>
    <s v="JSP"/>
    <m/>
    <s v="POWERHOUSE"/>
    <d v="2025-08-01T00:00:00"/>
    <m/>
    <x v="8"/>
    <m/>
    <x v="2"/>
    <x v="3"/>
    <x v="1"/>
    <m/>
    <m/>
    <m/>
  </r>
  <r>
    <s v="R23462615"/>
    <m/>
    <s v="UNIOIL PETROLEUM INC"/>
    <s v="DONA SOLEDAD EXTN, BETTER LIVING SUBD, PARANAQUE"/>
    <n v="48759.62"/>
    <n v="135.03"/>
    <s v="Ronilo Gange Jr."/>
    <m/>
    <s v="ECOM"/>
    <d v="2025-08-01T00:00:00"/>
    <m/>
    <x v="8"/>
    <m/>
    <x v="3"/>
    <x v="3"/>
    <x v="1"/>
    <m/>
    <m/>
    <m/>
  </r>
  <r>
    <s v="X24051688503"/>
    <m/>
    <s v="ALEXANDER EVAN O. UY"/>
    <s v="JOHN, MULTINATIONAL VILL, PARANAQUE"/>
    <n v="86091.88"/>
    <n v="186.1"/>
    <s v="Ronilo Gange Jr."/>
    <m/>
    <s v="ECOM"/>
    <d v="2025-08-01T00:00:00"/>
    <m/>
    <x v="8"/>
    <m/>
    <x v="3"/>
    <x v="3"/>
    <x v="1"/>
    <m/>
    <m/>
    <m/>
  </r>
  <r>
    <s v="X25020498390"/>
    <m/>
    <s v="MANUKA REALTY, INC."/>
    <s v="TALISAY, AYALA-ALABANG VILL, MUNTINLUPA"/>
    <n v="61024.149999999987"/>
    <n v="71.459999999999994"/>
    <s v="Isan Carlo Lazaro"/>
    <m/>
    <s v="CHALLENGER"/>
    <d v="2025-08-01T00:00:00"/>
    <m/>
    <x v="8"/>
    <m/>
    <x v="3"/>
    <x v="3"/>
    <x v="1"/>
    <m/>
    <m/>
    <m/>
  </r>
  <r>
    <s v="R23924589"/>
    <m/>
    <s v="CAVITEX INFRASTRUCTURE CORP., CBG"/>
    <s v="ALLEY 1, MULTINATIONAL VILL, PARANAQUE"/>
    <n v="359825.96999999991"/>
    <n v="418.77"/>
    <s v="Isan Carlo Lazaro"/>
    <m/>
    <s v="CHALLENGER"/>
    <d v="2025-08-01T00:00:00"/>
    <m/>
    <x v="8"/>
    <m/>
    <x v="3"/>
    <x v="3"/>
    <x v="1"/>
    <m/>
    <m/>
    <m/>
  </r>
  <r>
    <s v="X25031039757"/>
    <m/>
    <s v="R &amp; G CONSTRUCTION DEVELOPMENT"/>
    <s v="DR. A. SANTOS, SEACOM CPD, PARANAQUE"/>
    <n v="31748.350000000002"/>
    <n v="36.840000000000003"/>
    <s v="Jenneth Madrid"/>
    <m/>
    <s v="VJC"/>
    <d v="2025-08-01T00:00:00"/>
    <m/>
    <x v="8"/>
    <m/>
    <x v="3"/>
    <x v="3"/>
    <x v="1"/>
    <m/>
    <m/>
    <m/>
  </r>
  <r>
    <s v="X24041183168"/>
    <m/>
    <s v="ZENAIDA IGNACIO REYES"/>
    <s v="DIMASALANG, HAGONOY, TAGUIG CITY"/>
    <n v="69245.759999999995"/>
    <n v="15.9"/>
    <s v="Jenneth Madrid"/>
    <m/>
    <s v="VJC"/>
    <d v="2025-08-01T00:00:00"/>
    <m/>
    <x v="8"/>
    <m/>
    <x v="3"/>
    <x v="3"/>
    <x v="1"/>
    <m/>
    <m/>
    <m/>
  </r>
  <r>
    <s v="X24093584870"/>
    <m/>
    <s v="ZENAIDA IGNACIO REYES"/>
    <s v="DIMASALANG, HAGONOY, TAGUIG CITY"/>
    <n v="12449.52"/>
    <n v="15.46"/>
    <s v="Jenneth Madrid"/>
    <m/>
    <s v="VJC"/>
    <d v="2025-08-01T00:00:00"/>
    <m/>
    <x v="8"/>
    <m/>
    <x v="3"/>
    <x v="3"/>
    <x v="1"/>
    <m/>
    <m/>
    <m/>
  </r>
  <r>
    <s v="X24083428939"/>
    <m/>
    <s v="ROBERTO C VASQUEZ"/>
    <s v="PRES. AGUINALDO, TEOVILLE SUBD EAST, PARANAQUE"/>
    <n v="202879.53999999998"/>
    <n v="237.06"/>
    <s v="Isan Carlo Lazaro"/>
    <m/>
    <s v="CHALLENGER"/>
    <d v="2025-08-01T00:00:00"/>
    <m/>
    <x v="8"/>
    <m/>
    <x v="3"/>
    <x v="3"/>
    <x v="1"/>
    <m/>
    <m/>
    <m/>
  </r>
  <r>
    <s v="X24051787930"/>
    <m/>
    <s v="DITO TELECOMMUNITY CORPORATION"/>
    <s v="BLOCK 46, PINAGSAMA PH 2 VILL, TAGUIG CITY"/>
    <n v="77836.89"/>
    <n v="93.66"/>
    <s v="Isan Carlo Lazaro"/>
    <m/>
    <s v="CHALLENGER"/>
    <d v="2025-08-01T00:00:00"/>
    <m/>
    <x v="8"/>
    <m/>
    <x v="3"/>
    <x v="3"/>
    <x v="1"/>
    <m/>
    <m/>
    <m/>
  </r>
  <r>
    <s v="X23072870847"/>
    <m/>
    <s v="DITO TELECOMMUNITY CORPORATION"/>
    <s v="BANABA, AYALA-ALABANG VILL, MUNTINLUPA"/>
    <n v="40203.11"/>
    <n v="46.79"/>
    <s v="Isan Carlo Lazaro"/>
    <m/>
    <s v="CHALLENGER"/>
    <d v="2025-08-01T00:00:00"/>
    <m/>
    <x v="8"/>
    <m/>
    <x v="3"/>
    <x v="3"/>
    <x v="1"/>
    <m/>
    <m/>
    <m/>
  </r>
  <r>
    <s v="X24114545156"/>
    <m/>
    <s v="ST. JAMES THE GREAT PARISH FOUNDATION, INC."/>
    <s v="IBAAN, AYALA-ALABANG VILL, MUNTINLUPA"/>
    <n v="107882.38"/>
    <n v="125.53"/>
    <s v="Isan Carlo Lazaro"/>
    <m/>
    <s v="CHALLENGER"/>
    <d v="2025-08-01T00:00:00"/>
    <m/>
    <x v="8"/>
    <m/>
    <x v="3"/>
    <x v="3"/>
    <x v="1"/>
    <m/>
    <m/>
    <m/>
  </r>
  <r>
    <s v="X25020630582"/>
    <m/>
    <s v="TIERRA BELLA PROPERTIES INC."/>
    <s v="PRES. M. ROXAS, TAMBO, PARANAQUE"/>
    <n v="148527.47999999998"/>
    <n v="172.85"/>
    <s v="Isan Carlo Lazaro"/>
    <m/>
    <s v="CHALLENGER"/>
    <d v="2025-08-01T00:00:00"/>
    <m/>
    <x v="8"/>
    <m/>
    <x v="3"/>
    <x v="3"/>
    <x v="1"/>
    <m/>
    <m/>
    <m/>
  </r>
  <r>
    <s v="X23083418925"/>
    <m/>
    <s v="MARIA CLARITA PASCUAL ARELLANO"/>
    <s v="BLOCK 10, AFP OVAI PH 1, TAGUIG CITY"/>
    <n v="335786.03"/>
    <n v="964.72"/>
    <s v="JSB"/>
    <m/>
    <s v="VJC"/>
    <d v="2025-08-01T00:00:00"/>
    <m/>
    <x v="8"/>
    <m/>
    <x v="1"/>
    <x v="3"/>
    <x v="1"/>
    <m/>
    <m/>
    <m/>
  </r>
  <r>
    <s v="R23165916"/>
    <m/>
    <s v="POKAAN ALIREZA LUMBAYA"/>
    <s v="JOLO, MAHARLIKA VILL, TAGUIG CITY"/>
    <n v="21914.3"/>
    <n v="104.1"/>
    <s v="Jenneth Madrid"/>
    <m/>
    <s v="VJC"/>
    <d v="2025-07-31T00:00:00"/>
    <m/>
    <x v="8"/>
    <m/>
    <x v="3"/>
    <x v="3"/>
    <x v="1"/>
    <m/>
    <m/>
    <m/>
  </r>
  <r>
    <s v="X25030842100"/>
    <m/>
    <s v="CITY GOVERNMENT OF TAGUIG"/>
    <s v="MAGSAYSAY, PUROK 2A, TAGUIG CITY"/>
    <n v="11086.840000000002"/>
    <n v="12.9"/>
    <s v="Jenneth Madrid"/>
    <m/>
    <s v="VJC"/>
    <d v="2025-07-31T00:00:00"/>
    <m/>
    <x v="8"/>
    <m/>
    <x v="3"/>
    <x v="3"/>
    <x v="1"/>
    <m/>
    <m/>
    <m/>
  </r>
  <r>
    <s v="X24072855187"/>
    <m/>
    <s v="MANUEL SARIANA BOLON"/>
    <s v="A. ROLDAN, PUROK 2A, TAGUIG CITY"/>
    <n v="202490.13"/>
    <n v="31.58"/>
    <s v="Jenneth Madrid"/>
    <m/>
    <s v="VJC"/>
    <d v="2025-07-31T00:00:00"/>
    <m/>
    <x v="8"/>
    <m/>
    <x v="3"/>
    <x v="3"/>
    <x v="1"/>
    <m/>
    <m/>
    <m/>
  </r>
  <r>
    <s v="X25010223485"/>
    <m/>
    <s v="CITY GOVERNMENT OF TAGUIG"/>
    <s v="MIRANDA, ZONE 2, TAGUIG CITY"/>
    <n v="78010.61"/>
    <n v="246.89"/>
    <s v="Jenneth Madrid"/>
    <m/>
    <s v="VJC"/>
    <d v="2025-07-31T00:00:00"/>
    <m/>
    <x v="8"/>
    <m/>
    <x v="3"/>
    <x v="3"/>
    <x v="1"/>
    <m/>
    <m/>
    <m/>
  </r>
  <r>
    <s v="X24104277409"/>
    <m/>
    <s v="COMGLASCO AGUILA GLASS CORP."/>
    <s v="MANALAC, BAGONG TANYAG, TAGUIG CITY"/>
    <n v="52572.05"/>
    <n v="143.57"/>
    <s v="Jenneth Madrid"/>
    <m/>
    <s v="VJC"/>
    <d v="2025-07-31T00:00:00"/>
    <m/>
    <x v="8"/>
    <m/>
    <x v="3"/>
    <x v="3"/>
    <x v="1"/>
    <m/>
    <m/>
    <m/>
  </r>
  <r>
    <s v="X25051639273"/>
    <m/>
    <s v="LIMCALY INDUSTRIES INCORPORATED"/>
    <s v="PASCOR, STO. NINO, PARANAQUE"/>
    <n v="9825.99"/>
    <n v="11.44"/>
    <s v="Jenneth Madrid"/>
    <m/>
    <s v="VJC"/>
    <d v="2025-07-31T00:00:00"/>
    <m/>
    <x v="8"/>
    <m/>
    <x v="3"/>
    <x v="3"/>
    <x v="1"/>
    <m/>
    <m/>
    <m/>
  </r>
  <r>
    <s v="X24093762742"/>
    <m/>
    <s v="ALSTOM TRANSPORT CONSTRUCTION PHILIPPINES, INC."/>
    <s v="NINOY AQUINO, STO. NINO, PARANAQUE"/>
    <n v="28630.27"/>
    <n v="19.38"/>
    <s v="Jenneth Madrid"/>
    <m/>
    <s v="VJC"/>
    <d v="2025-07-31T00:00:00"/>
    <m/>
    <x v="8"/>
    <m/>
    <x v="3"/>
    <x v="3"/>
    <x v="1"/>
    <m/>
    <m/>
    <m/>
  </r>
  <r>
    <s v="X25020671305"/>
    <m/>
    <s v="CITY GOVERNMENT OF TAGUIG"/>
    <s v="M.L. QUEZON, PUROK 4, TAGUIG CITY"/>
    <n v="79457.509999999995"/>
    <n v="170.73"/>
    <s v="Jenneth Madrid"/>
    <m/>
    <s v="VJC"/>
    <d v="2025-07-31T00:00:00"/>
    <m/>
    <x v="8"/>
    <m/>
    <x v="3"/>
    <x v="3"/>
    <x v="1"/>
    <m/>
    <m/>
    <m/>
  </r>
  <r>
    <s v="X24114479034"/>
    <m/>
    <s v="MAKATI DEVELOPMENT CORPORATION"/>
    <s v="NEXUS, ARCA SOUTH, TAGUIG CITY"/>
    <n v="158282.26"/>
    <n v="195.12"/>
    <s v="Jenneth Madrid"/>
    <m/>
    <s v="VJC"/>
    <d v="2025-07-31T00:00:00"/>
    <m/>
    <x v="8"/>
    <m/>
    <x v="3"/>
    <x v="3"/>
    <x v="1"/>
    <m/>
    <m/>
    <m/>
  </r>
  <r>
    <s v="X25010310103"/>
    <m/>
    <s v="RODOLFO BEDIONES"/>
    <s v="KAIMITO, MOLAVE PARK VILL, PARANAQUE"/>
    <n v="2981.52"/>
    <n v="3.47"/>
    <s v="Jenneth Madrid"/>
    <m/>
    <s v="VJC"/>
    <d v="2025-07-31T00:00:00"/>
    <m/>
    <x v="8"/>
    <m/>
    <x v="3"/>
    <x v="3"/>
    <x v="1"/>
    <m/>
    <m/>
    <m/>
  </r>
  <r>
    <s v="X25030745343"/>
    <m/>
    <s v="OLIVAREZ REALTY CORPORATION"/>
    <s v="DR. A SANTOS, SAN DIONISIO, PARANAQUE"/>
    <n v="103760.22"/>
    <n v="120.71"/>
    <s v="Jenneth Madrid"/>
    <m/>
    <s v="VJC"/>
    <d v="2025-07-31T00:00:00"/>
    <m/>
    <x v="8"/>
    <m/>
    <x v="3"/>
    <x v="3"/>
    <x v="1"/>
    <m/>
    <m/>
    <m/>
  </r>
  <r>
    <s v="X23104151736"/>
    <m/>
    <s v="J.A.S.S INSTALLATION SERVICES CORP."/>
    <s v="CATTLEYA, T.S. CRUZ SUBD, LAS PINAS CITY"/>
    <n v="148253.84"/>
    <n v="47.98"/>
    <s v="RRG"/>
    <m/>
    <s v="AVECO"/>
    <d v="2025-07-31T00:00:00"/>
    <m/>
    <x v="8"/>
    <m/>
    <x v="1"/>
    <x v="3"/>
    <x v="1"/>
    <m/>
    <m/>
    <m/>
  </r>
  <r>
    <s v="X21072829678"/>
    <m/>
    <s v="KEIKO FOODS CORP."/>
    <s v="ARTHUR, TAGUIG BAGUMBAYAN INDL ASS INC, TAGUIG CITY"/>
    <n v="1019235.68"/>
    <n v="281.42"/>
    <s v="JSP"/>
    <m/>
    <s v="POWERHOUSE"/>
    <d v="2025-07-31T00:00:00"/>
    <d v="2025-08-06T00:00:00"/>
    <x v="13"/>
    <m/>
    <x v="0"/>
    <x v="3"/>
    <x v="1"/>
    <m/>
    <m/>
    <m/>
  </r>
  <r>
    <s v="X22093759465"/>
    <m/>
    <s v="JEIKA PROPERTIES CORPORATION"/>
    <s v="MOLINO VII, MOLINO VII, BACOOR"/>
    <n v="581897.1"/>
    <n v="87.37"/>
    <s v="JSP"/>
    <m/>
    <s v="POWERHOUSE"/>
    <d v="2025-07-31T00:00:00"/>
    <d v="2025-07-25T00:00:00"/>
    <x v="2"/>
    <m/>
    <x v="0"/>
    <x v="64"/>
    <x v="0"/>
    <m/>
    <m/>
    <n v="3"/>
  </r>
  <r>
    <s v="X23083305911"/>
    <m/>
    <s v="EDOTCO TOWERS, INC."/>
    <s v="KAINGIN, KAINGIN, BACOOR"/>
    <n v="143993.12"/>
    <n v="17.22"/>
    <s v="JSP"/>
    <m/>
    <s v="POWERHOUSE"/>
    <d v="2025-07-31T00:00:00"/>
    <d v="2025-07-10T00:00:00"/>
    <x v="4"/>
    <m/>
    <x v="0"/>
    <x v="90"/>
    <x v="0"/>
    <d v="2025-08-06T00:00:00"/>
    <s v="WITH BACKJOB"/>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5">
  <r>
    <s v="X23072784795"/>
    <s v="'X23072784795',"/>
    <s v="DISEGNO DI MILANO INC. DOING BUSINESS UNDER THE NA"/>
    <s v="WEST SERVICE, CUPANG, MUNTINLUPA"/>
    <n v="178133.17"/>
    <n v="70.78"/>
    <s v="RRG"/>
    <s v="RONILO JR GANGE"/>
    <x v="0"/>
    <m/>
    <x v="0"/>
    <x v="0"/>
    <m/>
    <x v="0"/>
    <x v="0"/>
    <x v="0"/>
    <d v="2025-03-17T00:00:00"/>
    <s v="NO BACKJOB"/>
    <n v="2"/>
  </r>
  <r>
    <s v="X24062336064"/>
    <s v="'X24062336064',"/>
    <s v="DITO TELECOMMUNITY CORPORATION"/>
    <s v="CERVANTES CPD, CERVANTES CPD, PARANAQUE"/>
    <n v="205000.15"/>
    <n v="34.619999999999997"/>
    <s v="RRG"/>
    <s v="RONILO JR GANGE"/>
    <x v="1"/>
    <m/>
    <x v="0"/>
    <x v="0"/>
    <m/>
    <x v="1"/>
    <x v="0"/>
    <x v="0"/>
    <d v="2025-03-17T00:00:00"/>
    <s v="WITH BACKJOB"/>
    <n v="2"/>
  </r>
  <r>
    <s v="X23114610946"/>
    <s v="'X23114610946',"/>
    <s v="SPENCER FOODS CORPORATION"/>
    <s v="AGUIRRE, BF HOMES, PARANAQUE"/>
    <n v="48068.36"/>
    <n v="21.57"/>
    <s v="JMM"/>
    <s v="JENNETH MADRID"/>
    <x v="2"/>
    <m/>
    <x v="0"/>
    <x v="0"/>
    <m/>
    <x v="1"/>
    <x v="0"/>
    <x v="0"/>
    <d v="2025-03-17T00:00:00"/>
    <s v="NO BACKJOB"/>
    <n v="2"/>
  </r>
  <r>
    <s v="X24030858589"/>
    <s v="'X24030858589',"/>
    <s v="DEO MISSALYN SARIGUMBA SAVELLANO"/>
    <s v="VON BRAUN, MOONWALK, PARANAQUE"/>
    <n v="408530.17"/>
    <n v="110.52"/>
    <s v="JCF"/>
    <s v="JUNILO MICHAEL FLORES"/>
    <x v="3"/>
    <m/>
    <x v="0"/>
    <x v="0"/>
    <m/>
    <x v="1"/>
    <x v="0"/>
    <x v="0"/>
    <d v="2025-03-19T00:00:00"/>
    <s v="WITH BACKJOB"/>
    <n v="6"/>
  </r>
  <r>
    <s v="X23083404027"/>
    <s v="'X23083404027',"/>
    <s v="FIL-GARTE CONSTRUCTION AND DEVELOPMENT CORPORATION"/>
    <s v="GEN. TIRONA, DULONG BAYAN, BACOOR"/>
    <n v="138793.76"/>
    <n v="17.88"/>
    <s v="DCB"/>
    <s v="DEAN CARL BORJAL"/>
    <x v="2"/>
    <m/>
    <x v="0"/>
    <x v="1"/>
    <m/>
    <x v="1"/>
    <x v="0"/>
    <x v="0"/>
    <d v="2025-03-19T00:00:00"/>
    <s v="NO BACKJOB"/>
    <n v="3"/>
  </r>
  <r>
    <s v="X24072928648"/>
    <s v="'X24072928648',"/>
    <s v="LOWELL L. YU"/>
    <s v="NARRA, AYALA-ALABANG VILL, MUNTINLUPA"/>
    <n v="695642.64"/>
    <n v="217.9"/>
    <s v="JSP"/>
    <s v="JEMUEL PERALTA"/>
    <x v="3"/>
    <m/>
    <x v="0"/>
    <x v="0"/>
    <m/>
    <x v="1"/>
    <x v="1"/>
    <x v="0"/>
    <d v="2025-03-21T00:00:00"/>
    <s v="WITH BACKJOB"/>
    <n v="9"/>
  </r>
  <r>
    <s v="X23072898930"/>
    <s v="'X23072898930',"/>
    <s v="MONALIZA B. CALUBAT"/>
    <s v="BLOCK 2, CAMELLA SPRINGVILLE EXEC II, BACOOR"/>
    <n v="397499.52"/>
    <n v="120.52"/>
    <s v="RRG"/>
    <s v="RONILO JR GANGE"/>
    <x v="0"/>
    <m/>
    <x v="1"/>
    <x v="2"/>
    <s v="CSB"/>
    <x v="0"/>
    <x v="2"/>
    <x v="0"/>
    <d v="2025-05-01T00:00:00"/>
    <s v="WITH BACKJOB"/>
    <n v="3"/>
  </r>
  <r>
    <s v="X21041366402"/>
    <s v="'X21041366402',"/>
    <s v="GLOBE TELECOM, INC."/>
    <s v="MALINIS CPD, MALINIS CPD, BACOOR"/>
    <n v="14049.52"/>
    <n v="4.75"/>
    <s v="RRG"/>
    <s v="RONILO JR GANGE"/>
    <x v="0"/>
    <m/>
    <x v="1"/>
    <x v="2"/>
    <s v="CSB"/>
    <x v="2"/>
    <x v="3"/>
    <x v="1"/>
    <m/>
    <m/>
    <n v="2"/>
  </r>
  <r>
    <s v="X22093803978"/>
    <s v="'X22093803978',"/>
    <s v="HOUSEHOLD DEVELOPMENT CORPORATION,"/>
    <s v="BLOCK 3, VILLA LESSANDRA 6, BACOOR"/>
    <n v="23361.7"/>
    <n v="17.05"/>
    <s v="RRG"/>
    <s v="RONILO JR GANGE"/>
    <x v="0"/>
    <m/>
    <x v="1"/>
    <x v="2"/>
    <s v="CSB"/>
    <x v="2"/>
    <x v="3"/>
    <x v="1"/>
    <m/>
    <m/>
    <n v="2"/>
  </r>
  <r>
    <s v="X22083673909"/>
    <s v="'X22083673909',"/>
    <s v="ALEJANDRO AQUINO"/>
    <s v="BLOCK 13, GREEN VALLEY SUBD SECT A, BACOOR"/>
    <n v="285521.42"/>
    <n v="74.25"/>
    <s v="EAO"/>
    <s v="JEMUEL PERALTA"/>
    <x v="3"/>
    <m/>
    <x v="1"/>
    <x v="2"/>
    <s v="CSB"/>
    <x v="0"/>
    <x v="4"/>
    <x v="0"/>
    <d v="2025-07-17T00:00:00"/>
    <s v="WITH BACKJOB"/>
    <n v="4"/>
  </r>
  <r>
    <s v="X22125090828"/>
    <s v="'X22125090828',"/>
    <s v="DITO TELECOMMUNITY CORPORATION"/>
    <s v="ANIBAN V, ANIBAN V, BACOOR"/>
    <n v="49092.14"/>
    <n v="23.18"/>
    <s v="RRG"/>
    <s v="RONILO JR GANGE"/>
    <x v="0"/>
    <m/>
    <x v="1"/>
    <x v="2"/>
    <s v="CSB"/>
    <x v="0"/>
    <x v="3"/>
    <x v="1"/>
    <m/>
    <m/>
    <n v="4"/>
  </r>
  <r>
    <s v="X23051874609"/>
    <s v="'X23051874609',"/>
    <s v="STA. LUCIA REALTY &amp; DEVELOPMENT, INC."/>
    <s v="HAZEL, VISTA VERDE SOUTH EXEC VILL 2, BACOOR"/>
    <n v="209139.71"/>
    <n v="40.229999999999997"/>
    <s v="EAO"/>
    <s v="ISAN CARLO LAZARO"/>
    <x v="3"/>
    <m/>
    <x v="1"/>
    <x v="2"/>
    <s v="CSB"/>
    <x v="0"/>
    <x v="5"/>
    <x v="0"/>
    <s v="/"/>
    <s v="NO BACKJOB"/>
    <n v="3"/>
  </r>
  <r>
    <s v="X22041707487"/>
    <s v="'X22041707487',"/>
    <s v="NOEMI BORROMEO DOMINGUEZ"/>
    <s v="ALDRIN, MOONWALK, PARANAQUE"/>
    <n v="1913754.14"/>
    <n v="1011.12"/>
    <s v="IJP"/>
    <s v="IAN PATRICK PEREZ"/>
    <x v="2"/>
    <m/>
    <x v="1"/>
    <x v="2"/>
    <s v="CSB"/>
    <x v="2"/>
    <x v="3"/>
    <x v="1"/>
    <m/>
    <m/>
    <n v="19"/>
  </r>
  <r>
    <s v="X23083147226"/>
    <s v="'X23083147226',"/>
    <s v="CITY GOVERNMENT OF PARAÑAQUE"/>
    <s v="STA. MONICA, DON GALO, PARANAQUE"/>
    <n v="333554.59000000003"/>
    <n v="80.319999999999993"/>
    <s v="RRG"/>
    <s v="RONILO JR GANGE"/>
    <x v="0"/>
    <m/>
    <x v="1"/>
    <x v="2"/>
    <s v="CSB"/>
    <x v="0"/>
    <x v="3"/>
    <x v="1"/>
    <m/>
    <m/>
    <n v="4"/>
  </r>
  <r>
    <s v="X23093500518"/>
    <s v="'X23093500518',"/>
    <s v="JOYCE ANN ROMAN TUMANG"/>
    <s v="CAPERNAUM, MULTINATIONAL VILL, PARANAQUE"/>
    <n v="473227.53"/>
    <n v="135.72999999999999"/>
    <s v="EAO"/>
    <s v="JEMUEL PERALTA"/>
    <x v="4"/>
    <m/>
    <x v="1"/>
    <x v="3"/>
    <s v="CSB"/>
    <x v="0"/>
    <x v="6"/>
    <x v="0"/>
    <d v="2025-07-09T00:00:00"/>
    <s v="WITH BACKJOB"/>
    <n v="5"/>
  </r>
  <r>
    <s v="X24093865089"/>
    <s v="'X24093865089',"/>
    <s v="JOVY BITANGCOL LOSERIAGA"/>
    <s v="BLOCK 8, AFP OVAI PH 1, TAGUIG CITY"/>
    <n v="41516.720000000001"/>
    <n v="15.83"/>
    <s v="Jenneth Madrid"/>
    <s v="JENNETH MADRID"/>
    <x v="4"/>
    <d v="2025-03-20T00:00:00"/>
    <x v="2"/>
    <x v="4"/>
    <m/>
    <x v="3"/>
    <x v="7"/>
    <x v="0"/>
    <d v="2025-08-11T00:00:00"/>
    <s v="NO BACKJOB"/>
    <n v="2"/>
  </r>
  <r>
    <s v="X24093492216"/>
    <s v="'X24093492216',"/>
    <s v="ALFAMART TRADING PHILIPPINES, INC."/>
    <s v="SUMMIT CIRCLE SUBD, SUMMIT CIRCLE SUBD, MUNTINLUPA"/>
    <n v="186146.6"/>
    <n v="17.579999999999998"/>
    <s v="Isan Carlo Lazaro"/>
    <s v="ISAN CARLO LAZARO"/>
    <x v="3"/>
    <d v="2025-03-20T00:00:00"/>
    <x v="3"/>
    <x v="2"/>
    <m/>
    <x v="3"/>
    <x v="8"/>
    <x v="0"/>
    <d v="2025-07-31T00:00:00"/>
    <s v="NO BACKJOB"/>
    <n v="3"/>
  </r>
  <r>
    <s v="X25010119305"/>
    <s v="'X25010119305',"/>
    <s v="VICENTE P PEREZ"/>
    <s v="EL GRANDE, BF HOMES, PARANAQUE"/>
    <n v="241637.84"/>
    <n v="45.67"/>
    <s v="Isan Carlo Lazaro"/>
    <s v="ISAN CARLO LAZARO"/>
    <x v="3"/>
    <d v="2025-03-20T00:00:00"/>
    <x v="4"/>
    <x v="2"/>
    <s v="CSB"/>
    <x v="3"/>
    <x v="9"/>
    <x v="0"/>
    <d v="2025-07-17T00:00:00"/>
    <s v="NO BACKJOB"/>
    <n v="3"/>
  </r>
  <r>
    <s v="X24093707345"/>
    <s v="'X24093707345',"/>
    <s v="CITY GOVERNMENT OF TAGUIG"/>
    <s v="MAGSAYSAY, ZONE 6, TAGUIG CITY"/>
    <n v="715296.24"/>
    <n v="114.4"/>
    <s v="Jenneth Madrid"/>
    <s v="JENNETH MADRID"/>
    <x v="4"/>
    <d v="2025-03-20T00:00:00"/>
    <x v="4"/>
    <x v="2"/>
    <s v="CSB"/>
    <x v="3"/>
    <x v="10"/>
    <x v="0"/>
    <d v="2025-04-02T00:00:00"/>
    <s v="WITH BACKJOB"/>
    <n v="3"/>
  </r>
  <r>
    <s v="X24114622443"/>
    <s v="'X24114622443',"/>
    <s v="NELSON BALIGUAT RODRIGUEZ"/>
    <s v="ENLISTED PERSONNEL VIL 2, TAGUIG CITY"/>
    <n v="78921.539999999994"/>
    <n v="54.73"/>
    <s v="Jenneth Madrid"/>
    <s v="JENNETH MADRID"/>
    <x v="4"/>
    <d v="2025-03-20T00:00:00"/>
    <x v="2"/>
    <x v="4"/>
    <m/>
    <x v="3"/>
    <x v="7"/>
    <x v="0"/>
    <d v="2025-08-12T00:00:00"/>
    <s v="WITH BACKJOB"/>
    <n v="4"/>
  </r>
  <r>
    <s v="X25010059547"/>
    <s v="'X25010059547',"/>
    <s v="ALFAMETRO MARKETING INC. (CORCUERRA - BANNER 4TH ESTATE)"/>
    <s v="BANNER, 4TH ESTATE SUBD, PARANAQUE"/>
    <n v="202246.77"/>
    <n v="27.28"/>
    <s v="Isan Carlo Lazaro"/>
    <s v="ISAN CARLO LAZARO"/>
    <x v="3"/>
    <d v="2025-03-20T00:00:00"/>
    <x v="4"/>
    <x v="2"/>
    <s v="CSB"/>
    <x v="3"/>
    <x v="11"/>
    <x v="0"/>
    <s v="/"/>
    <s v="NO BACKJOB"/>
    <n v="3"/>
  </r>
  <r>
    <s v="X23104201686"/>
    <s v="'X23104201686',"/>
    <s v="MINGHAI SU"/>
    <s v="MATTHEW, MULTINATIONAL VILL, PARANAQUE"/>
    <n v="428089.39"/>
    <n v="86.52"/>
    <s v="Isan Carlo Lazaro"/>
    <s v="ISAN CARLO LAZARO"/>
    <x v="3"/>
    <d v="2025-03-20T00:00:00"/>
    <x v="4"/>
    <x v="2"/>
    <s v="CSB"/>
    <x v="3"/>
    <x v="11"/>
    <x v="0"/>
    <d v="2025-06-09T00:00:00"/>
    <s v="WITH BACKJOB"/>
    <n v="3"/>
  </r>
  <r>
    <s v="X24104141244"/>
    <s v="'X24104141244',"/>
    <s v="SERVEQUEST INC."/>
    <s v="SUMMIT CIRCLE SUBD, SUMMIT CIRCLE SUBD, MUNTINLUPA"/>
    <n v="846988.2"/>
    <n v="139.87"/>
    <s v="Isan Carlo Lazaro"/>
    <s v="ISAN CARLO LAZARO"/>
    <x v="3"/>
    <m/>
    <x v="1"/>
    <x v="3"/>
    <s v="CSB"/>
    <x v="3"/>
    <x v="12"/>
    <x v="0"/>
    <d v="2025-04-23T00:00:00"/>
    <s v="NO BACKJOB"/>
    <n v="4"/>
  </r>
  <r>
    <s v="X23083142769"/>
    <s v="'X23083142769',"/>
    <s v="CHRISTOPHER SANTIAGO"/>
    <s v="TANAUAN, AYALA-ALABANG VILL, MUNTINLUPA"/>
    <n v="69069.98"/>
    <n v="115.77"/>
    <s v="EAO"/>
    <s v="ISAN CARLO LAZARO"/>
    <x v="3"/>
    <m/>
    <x v="1"/>
    <x v="2"/>
    <s v="CSB"/>
    <x v="0"/>
    <x v="13"/>
    <x v="0"/>
    <d v="2025-07-17T00:00:00"/>
    <s v="NO BACKJOB"/>
    <n v="5"/>
  </r>
  <r>
    <s v="X22041849543"/>
    <s v="'X22041849543',"/>
    <s v="DITO TELECOMMUNITY CORPORATION"/>
    <s v="COL. E. DE LEON, STO. NINO, PARANAQUE"/>
    <n v="347662.79"/>
    <n v="76.819999999999993"/>
    <s v="RRG"/>
    <s v="RONILO JR GANGE"/>
    <x v="1"/>
    <m/>
    <x v="1"/>
    <x v="3"/>
    <s v="CSB"/>
    <x v="0"/>
    <x v="3"/>
    <x v="1"/>
    <m/>
    <m/>
    <n v="4"/>
  </r>
  <r>
    <s v="X23062242918"/>
    <s v="'X23062242918',"/>
    <s v="GEORGIE VELASCO SAMONTE"/>
    <s v="BLOCK 47 ST, GEORGETOWN HEIGHTS SUBD PH II, BACOOR"/>
    <n v="35997.050000000003"/>
    <n v="19.600000000000001"/>
    <s v="EAO"/>
    <s v="RONILO JR GANGE"/>
    <x v="0"/>
    <m/>
    <x v="1"/>
    <x v="2"/>
    <s v="CSB"/>
    <x v="0"/>
    <x v="5"/>
    <x v="0"/>
    <d v="2025-07-17T00:00:00"/>
    <s v="NO BACKJOB"/>
    <n v="4"/>
  </r>
  <r>
    <s v="R22553542"/>
    <s v="'R22553542',"/>
    <s v="BASCUGUIN BUENA MONTES,"/>
    <s v="KALAYAAN VILL/BALAGBAG, KALAYAAN VILL/BALAGBAG, PASAY CITY"/>
    <n v="210433.39"/>
    <n v="94.97"/>
    <s v="RRG"/>
    <s v="RONILO JR GANGE"/>
    <x v="1"/>
    <m/>
    <x v="1"/>
    <x v="3"/>
    <s v="CSB"/>
    <x v="1"/>
    <x v="3"/>
    <x v="1"/>
    <m/>
    <m/>
    <n v="2"/>
  </r>
  <r>
    <s v="R23067764"/>
    <s v="'R23067764',"/>
    <s v="F &amp; E DE CASTRO CORPORATION,, HMB"/>
    <s v="BLOCK 19, GEORGETOWN HEIGHTS SUBD PH I, BACOOR"/>
    <n v="153228.84"/>
    <n v="51.02"/>
    <s v="RRG"/>
    <s v="RONILO JR GANGE"/>
    <x v="1"/>
    <m/>
    <x v="1"/>
    <x v="2"/>
    <s v="CSB"/>
    <x v="1"/>
    <x v="5"/>
    <x v="0"/>
    <d v="2025-07-17T00:00:00"/>
    <s v="NO BACKJOB"/>
    <n v="2"/>
  </r>
  <r>
    <s v="R21257785"/>
    <s v="'R21257785',"/>
    <s v="GO JEREMY LESTER TEE TEN"/>
    <s v="BAYANAN, BAYANAN, BACOOR"/>
    <n v="446398.79"/>
    <n v="225.67"/>
    <s v="IJP"/>
    <s v="IAN PATRICK PEREZ"/>
    <x v="0"/>
    <m/>
    <x v="1"/>
    <x v="3"/>
    <s v="CSB"/>
    <x v="2"/>
    <x v="3"/>
    <x v="1"/>
    <m/>
    <m/>
    <n v="6"/>
  </r>
  <r>
    <s v="X23072902617"/>
    <s v="'X23072902617',"/>
    <s v="LIGHT RAIL MANILA CORPORATION (REDEMPTORIST STATION)"/>
    <s v="PRES. M. ROXAS, BACLARAN, PARANAQUE"/>
    <n v="539841.81000000006"/>
    <n v="300.3"/>
    <s v="IJP"/>
    <s v="IAN PATRICK PEREZ"/>
    <x v="3"/>
    <m/>
    <x v="1"/>
    <x v="2"/>
    <s v="CSB"/>
    <x v="0"/>
    <x v="6"/>
    <x v="0"/>
    <m/>
    <s v="WITH BACKJOB"/>
    <n v="5"/>
  </r>
  <r>
    <s v="R22837793"/>
    <s v="'R22837793',"/>
    <s v="LUI, CHAD ALFRED SO, HMB"/>
    <s v="BLK 6, PALM COAST MARINA, PARANAQUE"/>
    <n v="544752.43000000005"/>
    <n v="271.47000000000003"/>
    <s v="JSB"/>
    <s v="JASPER BASTASA"/>
    <x v="4"/>
    <m/>
    <x v="1"/>
    <x v="3"/>
    <s v="CSB"/>
    <x v="1"/>
    <x v="3"/>
    <x v="1"/>
    <m/>
    <m/>
    <n v="8"/>
  </r>
  <r>
    <s v="X24072668324"/>
    <s v="'X24072668324',"/>
    <s v="FODC-FIRST ORIENT DEVELOPMENT AND CONSTRUCTION COR"/>
    <s v="PRES. M. ROXAS, TAMBO, PARANAQUE"/>
    <n v="35822.769999999997"/>
    <n v="52.63"/>
    <s v="JSB"/>
    <s v="JASPER BASTASA"/>
    <x v="4"/>
    <m/>
    <x v="1"/>
    <x v="2"/>
    <s v="CSB"/>
    <x v="1"/>
    <x v="6"/>
    <x v="0"/>
    <d v="2025-07-09T00:00:00"/>
    <s v="NO BACKJOB"/>
    <n v="2"/>
  </r>
  <r>
    <s v="X21115170333"/>
    <s v="'X21115170333',"/>
    <s v="JOSE AGUSTO GUSTILO QUIMPO"/>
    <s v="ST. JOSEPH, SAN JOSE SUBD, MUNTINLUPA"/>
    <n v="535717.03"/>
    <n v="238.85"/>
    <s v="FMS"/>
    <s v="FRANCIS MARC SANTOS"/>
    <x v="2"/>
    <m/>
    <x v="1"/>
    <x v="3"/>
    <s v="CSB"/>
    <x v="2"/>
    <x v="12"/>
    <x v="0"/>
    <d v="2025-07-02T00:00:00"/>
    <s v="WITH BACKJOB"/>
    <n v="8"/>
  </r>
  <r>
    <s v="X24072541358"/>
    <s v="'X24072541358',"/>
    <s v="WILHOME DEVELOPMENT INC."/>
    <s v="MOLINO ROAD, MOLINO III, BACOOR"/>
    <n v="833293.59"/>
    <n v="144.6"/>
    <s v="Jenneth Madrid"/>
    <m/>
    <x v="2"/>
    <m/>
    <x v="0"/>
    <x v="2"/>
    <m/>
    <x v="3"/>
    <x v="14"/>
    <x v="0"/>
    <d v="2025-05-15T00:00:00"/>
    <s v="NO BACKJOB"/>
    <n v="3"/>
  </r>
  <r>
    <s v="X24051934516"/>
    <s v="'X24051934516',"/>
    <s v="EPICUREAN PARTNERS EXCHANGE INC."/>
    <s v="NATIONAL, TUNASAN, MUNTINLUPA"/>
    <n v="828221.87"/>
    <n v="146.16999999999999"/>
    <s v="JSP"/>
    <s v="JEMUEL PERALTA"/>
    <x v="3"/>
    <m/>
    <x v="1"/>
    <x v="0"/>
    <s v="NVP"/>
    <x v="1"/>
    <x v="4"/>
    <x v="0"/>
    <d v="2025-04-08T00:00:00"/>
    <s v="WITH BACKJOB"/>
    <n v="3"/>
  </r>
  <r>
    <s v="X24041088653"/>
    <s v="'X24041088653',"/>
    <s v="GABRIEL AGUILA REYES"/>
    <s v="BLOCK 10, BRAZILIA HEIGHTS, MUNTINLUPA"/>
    <n v="1365333.42"/>
    <n v="493.75"/>
    <s v="JSP"/>
    <s v="JEMUEL PERALTA"/>
    <x v="3"/>
    <m/>
    <x v="1"/>
    <x v="0"/>
    <s v="NVP"/>
    <x v="1"/>
    <x v="15"/>
    <x v="0"/>
    <d v="2025-05-14T00:00:00"/>
    <s v="WITH BACKJOB"/>
    <n v="18"/>
  </r>
  <r>
    <s v="X23093726087"/>
    <s v="'X23093726087',"/>
    <s v="CITY GOV'T OF LAS PIÑAS"/>
    <s v="C5 EXTENSION, PULANGLUPA I, LAS PINAS CITY"/>
    <n v="2921763.85"/>
    <n v="1039.42"/>
    <s v="JSP"/>
    <s v="JEMUEL PERALTA"/>
    <x v="3"/>
    <m/>
    <x v="1"/>
    <x v="0"/>
    <s v="NVP"/>
    <x v="1"/>
    <x v="16"/>
    <x v="0"/>
    <d v="2025-04-24T00:00:00"/>
    <s v="WITH BACKJOB"/>
    <n v="26"/>
  </r>
  <r>
    <s v="X23124803010"/>
    <s v="'X23124803010',"/>
    <s v="MUBG REALTY CORP."/>
    <s v="QUIRINO, BACLARAN, PARANAQUE"/>
    <n v="639194.31999999995"/>
    <n v="79.55"/>
    <s v="JSP"/>
    <s v="JEMUEL PERALTA"/>
    <x v="3"/>
    <d v="2025-03-20T00:00:00"/>
    <x v="1"/>
    <x v="0"/>
    <s v="NVP"/>
    <x v="1"/>
    <x v="17"/>
    <x v="0"/>
    <d v="2025-06-09T00:00:00"/>
    <s v="NO BACKJOB"/>
    <n v="3"/>
  </r>
  <r>
    <s v="X24114405667"/>
    <s v="'X24114405667',"/>
    <s v="GREENKRAFT CORPORATION"/>
    <s v="CHAMPACA, UNITED PQUE 4 SUBD, PARANAQUE"/>
    <n v="640840.51"/>
    <n v="76.52"/>
    <s v="JSP"/>
    <s v="JEMUEL PERALTA"/>
    <x v="3"/>
    <d v="2025-03-20T00:00:00"/>
    <x v="1"/>
    <x v="0"/>
    <s v="NVP"/>
    <x v="1"/>
    <x v="18"/>
    <x v="0"/>
    <d v="2025-05-14T00:00:00"/>
    <s v="WITH BACKJOB"/>
    <n v="4"/>
  </r>
  <r>
    <s v="X23051529972"/>
    <s v="'X23051529972',"/>
    <s v="ERIC ANTHONY S CASTAÑEDA"/>
    <s v="TIERRA NUEVA SUBD, MUNTINLUPA"/>
    <n v="363155.38"/>
    <n v="88.23"/>
    <s v="Isan Carlo Lazaro"/>
    <s v="ISAN CARLO LAZARO"/>
    <x v="3"/>
    <d v="2025-03-20T00:00:00"/>
    <x v="0"/>
    <x v="3"/>
    <m/>
    <x v="3"/>
    <x v="19"/>
    <x v="0"/>
    <d v="2025-07-17T00:00:00"/>
    <s v="WITH BACKJOB"/>
    <n v="3"/>
  </r>
  <r>
    <s v="X24104022999"/>
    <s v="'X24104022999',"/>
    <s v="DAHN BERGER PHILS. CONSTRUCTION CORPORATION"/>
    <s v="DOÑA SOLEDAD, BETTER LIVING SUBD, PARANAQUE"/>
    <n v="140893"/>
    <n v="250.75"/>
    <s v="Jenneth Madrid"/>
    <s v="JENNETH MADRID"/>
    <x v="4"/>
    <d v="2025-03-20T00:00:00"/>
    <x v="4"/>
    <x v="2"/>
    <s v="CSB"/>
    <x v="3"/>
    <x v="20"/>
    <x v="0"/>
    <d v="2025-04-11T00:00:00"/>
    <s v="NO BACKJOB"/>
    <n v="5"/>
  </r>
  <r>
    <s v="X24083434936"/>
    <s v="'X24083434936',"/>
    <s v="MAXIPRINTS INC."/>
    <s v="1ST, TAGUIG BAGUMBAYAN INDL ASS INC, TAGUIG CITY"/>
    <n v="980297.45"/>
    <n v="249.83"/>
    <s v="Jenneth Madrid"/>
    <s v="JENNETH MADRID"/>
    <x v="4"/>
    <d v="2025-03-20T00:00:00"/>
    <x v="4"/>
    <x v="2"/>
    <s v="CSB"/>
    <x v="3"/>
    <x v="10"/>
    <x v="0"/>
    <d v="2025-04-02T00:00:00"/>
    <s v="WITH BACKJOB"/>
    <n v="3"/>
  </r>
  <r>
    <s v="X24114634928"/>
    <s v="'X24114634928',"/>
    <s v="CHRISTOPHER JOSEPH REYES TSUI"/>
    <s v="DAYAP LOOP TAMARIND COVE, AYALA-ALABANG VILL, MUNTINLUPA"/>
    <n v="177491.79"/>
    <n v="55.53"/>
    <s v="Isan Carlo Lazaro"/>
    <s v="ISAN CARLO LAZARO"/>
    <x v="3"/>
    <d v="2025-03-20T00:00:00"/>
    <x v="1"/>
    <x v="3"/>
    <m/>
    <x v="3"/>
    <x v="21"/>
    <x v="0"/>
    <s v="/"/>
    <s v="NO BACKJOB"/>
    <n v="2"/>
  </r>
  <r>
    <s v="X24114634882"/>
    <s v="'X24114634882',"/>
    <s v="CHRISTOPHER JOSEPH REYES TSUI"/>
    <s v="DAYAP LOOP TAMARIND COVE, AYALA-ALABANG VILL, MUNTINLUPA"/>
    <n v="196704.22"/>
    <n v="21.43"/>
    <s v="Isan Carlo Lazaro"/>
    <s v="ISAN CARLO LAZARO"/>
    <x v="3"/>
    <d v="2025-03-20T00:00:00"/>
    <x v="5"/>
    <x v="3"/>
    <m/>
    <x v="3"/>
    <x v="21"/>
    <x v="0"/>
    <d v="2025-07-17T00:00:00"/>
    <s v="NO BACKJOB"/>
    <n v="2"/>
  </r>
  <r>
    <s v="X24041165850"/>
    <s v="'X24041165850',"/>
    <s v="DITO TELECOMMUNITY CORPORATION"/>
    <s v="TUNASAN, MUNTINLUPA"/>
    <n v="1017553.36"/>
    <n v="90.53"/>
    <s v="Isan Carlo Lazaro"/>
    <s v="ISAN CARLO LAZARO"/>
    <x v="3"/>
    <d v="2025-03-20T00:00:00"/>
    <x v="3"/>
    <x v="2"/>
    <m/>
    <x v="3"/>
    <x v="8"/>
    <x v="0"/>
    <d v="2025-07-31T00:00:00"/>
    <s v="WITH BACKJOB"/>
    <n v="3"/>
  </r>
  <r>
    <s v="X24083108742"/>
    <s v="'X24083108742',"/>
    <s v="GLENDA G ADEFUIN"/>
    <s v="BLOCK 2, PATIO HOMES SUBD, MUNTINLUPA"/>
    <n v="407351.66"/>
    <n v="110.25"/>
    <s v="Isan Carlo Lazaro"/>
    <s v="ISAN CARLO LAZARO"/>
    <x v="3"/>
    <d v="2025-03-20T00:00:00"/>
    <x v="2"/>
    <x v="3"/>
    <m/>
    <x v="3"/>
    <x v="22"/>
    <x v="0"/>
    <d v="2025-07-30T00:00:00"/>
    <s v="WITH BACKJOB"/>
    <n v="4"/>
  </r>
  <r>
    <s v="X24072854687"/>
    <s v="'X24072854687',"/>
    <s v="MALILIN O. RICSENIA"/>
    <s v="BLOCK 12, BETTER LIVING ANX31 SUBD, PARANAQUE"/>
    <n v="176013.59"/>
    <n v="72.53"/>
    <s v="Jenneth Madrid"/>
    <s v="JENNETH MADRID"/>
    <x v="4"/>
    <d v="2025-03-20T00:00:00"/>
    <x v="4"/>
    <x v="2"/>
    <s v="CSB"/>
    <x v="3"/>
    <x v="20"/>
    <x v="0"/>
    <d v="2025-07-02T00:00:00"/>
    <s v="WITH BACKJOB"/>
    <n v="4"/>
  </r>
  <r>
    <s v="X24103955636"/>
    <s v="'X24103955636',"/>
    <s v="DELECTABLE FEAST CORPORATION"/>
    <s v="AGUIRRE, BF HOMES, PARANAQUE"/>
    <n v="381005.41"/>
    <n v="71.569999999999993"/>
    <s v="Isan Carlo Lazaro"/>
    <s v="ISAN CARLO LAZARO"/>
    <x v="3"/>
    <d v="2025-03-20T00:00:00"/>
    <x v="4"/>
    <x v="2"/>
    <s v="CSB"/>
    <x v="3"/>
    <x v="23"/>
    <x v="0"/>
    <d v="2025-07-25T00:00:00"/>
    <s v="WITH BACKJOB"/>
    <n v="3"/>
  </r>
  <r>
    <s v="X23114603408"/>
    <s v="'X23114603408',"/>
    <s v="GILBERT CLAIRE O REALICA"/>
    <s v="APO, AYALA-ALABANG VILL, MUNTINLUPA"/>
    <n v="448826.37"/>
    <n v="132.85"/>
    <s v="Ronilo Gange Jr."/>
    <s v="RONILO JR GANGE"/>
    <x v="1"/>
    <d v="2025-03-20T00:00:00"/>
    <x v="6"/>
    <x v="3"/>
    <s v="CSB"/>
    <x v="3"/>
    <x v="24"/>
    <x v="0"/>
    <d v="2025-07-28T00:00:00"/>
    <s v="WITH BACKJOB"/>
    <n v="3"/>
  </r>
  <r>
    <s v="X24093720779"/>
    <s v="'X24093720779',"/>
    <s v="DITO TELECOMMUNITY CORPORATION"/>
    <n v="11"/>
    <n v="153039.91"/>
    <n v="20.9"/>
    <s v="JMM"/>
    <s v="JENNETH MADRID"/>
    <x v="4"/>
    <m/>
    <x v="4"/>
    <x v="2"/>
    <s v="CSB"/>
    <x v="1"/>
    <x v="4"/>
    <x v="0"/>
    <d v="2025-04-08T00:00:00"/>
    <s v="NO BACKJOB"/>
    <n v="3"/>
  </r>
  <r>
    <s v="X24051839872"/>
    <s v="'X24051839872',"/>
    <s v="JULIO MAXIMINA JM MENDOZA REALTY, INC."/>
    <s v="DOÑA SOLEDAD, BETTER LIVING SUBD, PARANAQUE"/>
    <n v="615322.01"/>
    <n v="117.67"/>
    <s v="JMM"/>
    <s v="JENNETH MADRID"/>
    <x v="4"/>
    <m/>
    <x v="4"/>
    <x v="2"/>
    <s v="CSB"/>
    <x v="1"/>
    <x v="4"/>
    <x v="0"/>
    <d v="2025-04-08T00:00:00"/>
    <s v="NO BACKJOB"/>
    <n v="3"/>
  </r>
  <r>
    <s v="X24020533373"/>
    <s v="'X24020533373',"/>
    <s v="GRUPPO SACHIN &amp; SACHIN CO."/>
    <s v="SAN VICTORES, SEACOM CPD, PARANAQUE"/>
    <n v="178449.2"/>
    <n v="23.78"/>
    <s v="Jenneth Madrid"/>
    <s v="JENNETH MADRID"/>
    <x v="4"/>
    <d v="2025-03-20T00:00:00"/>
    <x v="4"/>
    <x v="2"/>
    <s v="CSB"/>
    <x v="3"/>
    <x v="4"/>
    <x v="0"/>
    <d v="2025-04-08T00:00:00"/>
    <s v="WITH BACKJOB"/>
    <n v="3"/>
  </r>
  <r>
    <s v="X24073016208"/>
    <s v="'X24073016208',"/>
    <s v="KISE GAYLE RAMOS TANG"/>
    <s v="COUNTRY CLUB, AYALA-ALABANG VILL, MUNTINLUPA"/>
    <n v="1564214.32"/>
    <n v="385.32"/>
    <s v="Jemuel Peralta"/>
    <s v="JEMUEL PERALTA"/>
    <x v="3"/>
    <d v="2025-03-20T00:00:00"/>
    <x v="7"/>
    <x v="0"/>
    <m/>
    <x v="3"/>
    <x v="25"/>
    <x v="0"/>
    <d v="2025-06-09T00:00:00"/>
    <s v="WITH BACKJOB"/>
    <n v="5"/>
  </r>
  <r>
    <s v="X24072803104"/>
    <s v="'X24072803104',"/>
    <s v="PATRICK SOON NGO"/>
    <s v="AZUCENA, BF HOMES, PARANAQUE"/>
    <n v="479799.06"/>
    <n v="190.9"/>
    <s v="Isan Carlo Lazaro"/>
    <s v="ISAN CARLO LAZARO"/>
    <x v="3"/>
    <d v="2025-03-20T00:00:00"/>
    <x v="4"/>
    <x v="3"/>
    <s v="CSB"/>
    <x v="3"/>
    <x v="21"/>
    <x v="0"/>
    <d v="2025-06-09T00:00:00"/>
    <s v="WITH BACKJOB"/>
    <n v="9"/>
  </r>
  <r>
    <s v="X24083395699"/>
    <s v="'X24083395699',"/>
    <s v="PETRON CORPORATION"/>
    <s v="ALABANG-ZAPOTE, TALON II, LAS PINAS CITY"/>
    <n v="559454.47"/>
    <n v="121.68"/>
    <s v="JSP"/>
    <s v="JEMUEL PERALTA"/>
    <x v="3"/>
    <m/>
    <x v="0"/>
    <x v="0"/>
    <m/>
    <x v="1"/>
    <x v="1"/>
    <x v="0"/>
    <d v="2025-03-21T00:00:00"/>
    <s v="NO BACKJOB"/>
    <n v="3"/>
  </r>
  <r>
    <s v="X22062802760"/>
    <s v="'X22062802760',"/>
    <s v="AMELITA LEVISTE DE LEON"/>
    <s v="MJS, LEVITOWN ESTATE, PARANAQUE"/>
    <n v="361983.18"/>
    <n v="100.42"/>
    <s v="JSP"/>
    <s v="JEMUEL PERALTA"/>
    <x v="2"/>
    <d v="2025-03-24T00:00:00"/>
    <x v="8"/>
    <x v="0"/>
    <s v="CSB"/>
    <x v="0"/>
    <x v="26"/>
    <x v="0"/>
    <d v="2025-07-17T00:00:00"/>
    <s v="NO BACKJOB"/>
    <n v="4"/>
  </r>
  <r>
    <s v="X22073241382"/>
    <s v="'X22073241382',"/>
    <s v="AYALA LAND, INC.,"/>
    <s v="BLOCK 2A, AVIDA VERRA SETTINGS VERMOSA, IMUS"/>
    <n v="67459.320000000007"/>
    <n v="42.07"/>
    <s v="RHM"/>
    <s v="REYZON MATIENZO"/>
    <x v="3"/>
    <d v="2025-03-24T00:00:00"/>
    <x v="8"/>
    <x v="5"/>
    <s v="CSB"/>
    <x v="2"/>
    <x v="27"/>
    <x v="0"/>
    <d v="2025-07-17T00:00:00"/>
    <s v="WITH BACKJOB"/>
    <n v="1"/>
  </r>
  <r>
    <s v="X24010080234"/>
    <s v="'X24010080234',"/>
    <s v="EMMANUEL C. CABIGAS"/>
    <s v="M. GATMAITAN, KATARUNGAN VILLAGE, MUNTINLUPA"/>
    <n v="528001.63"/>
    <n v="153.44999999999999"/>
    <s v="JSP"/>
    <s v="JEMUEL PERALTA"/>
    <x v="3"/>
    <d v="2025-03-24T00:00:00"/>
    <x v="8"/>
    <x v="0"/>
    <s v="CSB"/>
    <x v="1"/>
    <x v="3"/>
    <x v="1"/>
    <m/>
    <m/>
    <n v="6"/>
  </r>
  <r>
    <s v="X22094042831"/>
    <s v="'X22094042831',"/>
    <s v="RUSTAN COFFEE CORPORATION"/>
    <s v="GEN. EMILIO AGUINALDO, HABAY II, BACOOR"/>
    <n v="665097.66"/>
    <n v="138.87"/>
    <s v="JSP"/>
    <s v="JEMUEL PERALTA"/>
    <x v="0"/>
    <d v="2025-03-24T00:00:00"/>
    <x v="8"/>
    <x v="0"/>
    <s v="CSB"/>
    <x v="2"/>
    <x v="3"/>
    <x v="1"/>
    <m/>
    <m/>
    <n v="3"/>
  </r>
  <r>
    <s v="X24072586230"/>
    <s v="'X24072586230',"/>
    <s v="CITY GOVT OF LAS PIÑAS,"/>
    <s v="MACAPUNO, GOLDEN ACRES SUBD, LAS PINAS CITY"/>
    <n v="698317.29"/>
    <n v="244.22"/>
    <s v="JSP"/>
    <s v="JEMUEL PERALTA"/>
    <x v="3"/>
    <d v="2025-03-24T00:00:00"/>
    <x v="8"/>
    <x v="0"/>
    <s v="CSB"/>
    <x v="1"/>
    <x v="28"/>
    <x v="0"/>
    <d v="2025-05-01T00:00:00"/>
    <s v="WITH BACKJOB"/>
    <n v="6"/>
  </r>
  <r>
    <s v="X23031028024"/>
    <s v="'X23031028024',"/>
    <s v="ROMAN CATHOLIC BISHOP OF IMUS, INCORPORATED"/>
    <s v="SANTAN, QUEEN'S ROW AREA B SUBD, BACOOR"/>
    <n v="724594.23"/>
    <n v="213.62"/>
    <s v="JSP"/>
    <s v="JEMUEL PERALTA"/>
    <x v="3"/>
    <d v="2025-03-24T00:00:00"/>
    <x v="8"/>
    <x v="0"/>
    <s v="CSB"/>
    <x v="1"/>
    <x v="28"/>
    <x v="0"/>
    <d v="2025-05-01T00:00:00"/>
    <s v="WITH BACKJOB"/>
    <n v="6"/>
  </r>
  <r>
    <s v="X24051735189"/>
    <s v="'X24051735189',"/>
    <s v="ALEXCY CORPORATION"/>
    <s v="ORMOC, ALABANG HILLS SUBD PH 2, MUNTINLUPA"/>
    <n v="1288738.2"/>
    <n v="472.05"/>
    <s v="DCB"/>
    <s v="DEAN CARL BORJAL"/>
    <x v="3"/>
    <m/>
    <x v="9"/>
    <x v="1"/>
    <s v="-"/>
    <x v="1"/>
    <x v="0"/>
    <x v="0"/>
    <d v="2025-03-26T00:00:00"/>
    <s v="WITH BACKJOB"/>
    <n v="17"/>
  </r>
  <r>
    <s v="X22031115703"/>
    <s v="'X22031115703',"/>
    <s v="DITO TELECOMMUNITY CORPORATION"/>
    <s v="LAZO COURT, ALMANZA I, LAS PINAS CITY"/>
    <n v="174196.42"/>
    <n v="36.82"/>
    <s v="DSB"/>
    <s v="DEAN CARL BORJAL"/>
    <x v="2"/>
    <m/>
    <x v="0"/>
    <x v="1"/>
    <s v="-"/>
    <x v="1"/>
    <x v="0"/>
    <x v="0"/>
    <d v="2025-03-26T00:00:00"/>
    <s v="WITH BACKJOB"/>
    <n v="3"/>
  </r>
  <r>
    <s v="X23114408727"/>
    <s v="'X23114408727',"/>
    <s v="CITY GOVERNMENT OF TAGUIG"/>
    <s v="BERNARDO, ZONE 3, TAGUIG CITY"/>
    <n v="18962.21"/>
    <n v="4.67"/>
    <s v="JSP"/>
    <s v="JEMUEL PERALTA"/>
    <x v="4"/>
    <m/>
    <x v="10"/>
    <x v="3"/>
    <s v="CSB"/>
    <x v="0"/>
    <x v="29"/>
    <x v="0"/>
    <m/>
    <m/>
    <n v="2"/>
  </r>
  <r>
    <s v="X24051727142"/>
    <s v="'X24051727142',"/>
    <s v="HOLY SPIRIT CHRISTIAN LEARNING CENTRE INC."/>
    <s v="RESMA, ZONE 4, TAGUIG CITY"/>
    <n v="43011.89"/>
    <n v="964.72"/>
    <s v="JSB"/>
    <s v="JASPER BASTASA"/>
    <x v="4"/>
    <m/>
    <x v="10"/>
    <x v="6"/>
    <s v="CSB"/>
    <x v="1"/>
    <x v="30"/>
    <x v="0"/>
    <d v="2025-07-09T00:00:00"/>
    <s v="WITH BACKJOB"/>
    <n v="2"/>
  </r>
  <r>
    <s v="X23104093739"/>
    <s v="'X23104093739',"/>
    <s v="DITO TELECOMMUNITY CORPORATION"/>
    <s v="MANALAC, BAGONG TANYAG, TAGUIG CITY"/>
    <n v="207781.92"/>
    <n v="31.97"/>
    <s v="JSP"/>
    <s v="JEMUEL PERALTA"/>
    <x v="4"/>
    <m/>
    <x v="10"/>
    <x v="3"/>
    <s v="CSB"/>
    <x v="0"/>
    <x v="3"/>
    <x v="1"/>
    <m/>
    <m/>
    <n v="2"/>
  </r>
  <r>
    <s v="X22083577405"/>
    <s v="'X22083577405',"/>
    <s v="MEDICAL CENTER MUNTINLUPA, INC."/>
    <s v="LARBAF, BRUGER SUBD, MUNTINLUPA"/>
    <n v="854712.66"/>
    <n v="251.72"/>
    <s v="EAO"/>
    <s v="RONILO JR GANGE"/>
    <x v="0"/>
    <m/>
    <x v="10"/>
    <x v="3"/>
    <s v="CSB"/>
    <x v="0"/>
    <x v="12"/>
    <x v="0"/>
    <d v="2025-05-01T00:00:00"/>
    <s v="NO BACKJOB"/>
    <n v="11"/>
  </r>
  <r>
    <s v="X23030963414"/>
    <s v="'X23030963414',"/>
    <s v="BARANGAY ALABANG - PEOPLES CENTER"/>
    <s v="ILAYA ST., ALABANG, MUNTINLUPA"/>
    <n v="343900.03"/>
    <n v="75.73"/>
    <s v="RRG"/>
    <s v="RONILO JR GANGE"/>
    <x v="0"/>
    <m/>
    <x v="10"/>
    <x v="3"/>
    <s v="CSB"/>
    <x v="0"/>
    <x v="3"/>
    <x v="1"/>
    <m/>
    <m/>
    <n v="5"/>
  </r>
  <r>
    <s v="X24114521247"/>
    <s v="'X24114521247',"/>
    <s v="LILIAN V KHADKA"/>
    <s v="MILAN, MERVILLE SUBD, PARANAQUE"/>
    <n v="181978.29"/>
    <n v="17.38"/>
    <s v="JMM"/>
    <s v="JENNETH MADRID"/>
    <x v="4"/>
    <m/>
    <x v="0"/>
    <x v="0"/>
    <m/>
    <x v="1"/>
    <x v="16"/>
    <x v="0"/>
    <d v="2025-03-27T00:00:00"/>
    <s v="NO BACKJOB"/>
    <n v="3"/>
  </r>
  <r>
    <s v="X24072803306"/>
    <s v="'X24072803306',"/>
    <s v="HERSH KAMAL ABICHANDANI"/>
    <s v="VATICAN, MERVILLE SUBD, PARANAQUE"/>
    <n v="432247.23"/>
    <n v="114.92"/>
    <s v="JMM"/>
    <s v="JENNETH MADRID"/>
    <x v="4"/>
    <m/>
    <x v="0"/>
    <x v="0"/>
    <m/>
    <x v="1"/>
    <x v="16"/>
    <x v="0"/>
    <d v="2025-03-27T00:00:00"/>
    <s v="WITH BACKJOB"/>
    <n v="4"/>
  </r>
  <r>
    <s v="X22094139131"/>
    <s v="'X22094139131',"/>
    <s v="DITO TELECOMMUNITY CORPORATION"/>
    <s v="E. RODRIGUEZ JR., MOONWALK, PARANAQUE"/>
    <n v="245012.44"/>
    <n v="37.119999999999997"/>
    <s v="JMM"/>
    <s v="JENNETH MADRID"/>
    <x v="2"/>
    <m/>
    <x v="0"/>
    <x v="0"/>
    <m/>
    <x v="1"/>
    <x v="1"/>
    <x v="0"/>
    <d v="2025-03-28T00:00:00"/>
    <s v="WITH BACKJOB"/>
    <n v="2"/>
  </r>
  <r>
    <s v="X23114428468"/>
    <s v="'X23114428468',"/>
    <s v="BLESHILDA OCAMPO QUIRAY"/>
    <s v="ALEJANDRO, AIRPORT VILL, PARANAQUE"/>
    <n v="584635.15"/>
    <n v="185.92"/>
    <s v="JSP"/>
    <s v="JEMUEL PERALTA"/>
    <x v="3"/>
    <m/>
    <x v="0"/>
    <x v="5"/>
    <m/>
    <x v="1"/>
    <x v="17"/>
    <x v="0"/>
    <m/>
    <m/>
    <n v="6"/>
  </r>
  <r>
    <s v="X23104175879"/>
    <s v="'X23104175879',"/>
    <s v="DITO TELECOMMUNITY CORPORATION"/>
    <s v="QUIRINO, SAN DIONISIO, PARANAQUE"/>
    <n v="1063007.27"/>
    <n v="96.4"/>
    <s v="IJP"/>
    <s v="IAN PATRICK PEREZ"/>
    <x v="3"/>
    <m/>
    <x v="11"/>
    <x v="2"/>
    <s v="CSB"/>
    <x v="1"/>
    <x v="14"/>
    <x v="0"/>
    <s v="/"/>
    <s v="NO BACKJOB"/>
    <n v="4"/>
  </r>
  <r>
    <s v="X24020558376"/>
    <s v="'X24020558376',"/>
    <s v="ERIC GO YAP"/>
    <s v="AGUIRRE, BF HOMES, PARANAQUE"/>
    <n v="398848.59"/>
    <n v="132.16999999999999"/>
    <s v="JSP"/>
    <s v="JEMUEL PERALTA"/>
    <x v="3"/>
    <m/>
    <x v="0"/>
    <x v="0"/>
    <m/>
    <x v="1"/>
    <x v="1"/>
    <x v="0"/>
    <d v="2025-04-02T00:00:00"/>
    <s v="WITH BACKJOB"/>
    <n v="4"/>
  </r>
  <r>
    <s v="X22062778410"/>
    <s v="'X22062778410',"/>
    <s v="ALVEO LAND CORP."/>
    <s v="BLOCK 01, ARDIA VERMOSA, IMUS"/>
    <n v="553766.06999999995"/>
    <n v="259.64999999999998"/>
    <s v="RHM"/>
    <s v="REYZON MATIENZO"/>
    <x v="3"/>
    <m/>
    <x v="0"/>
    <x v="5"/>
    <m/>
    <x v="0"/>
    <x v="4"/>
    <x v="0"/>
    <d v="2025-04-02T00:00:00"/>
    <s v="NO BACKJOB"/>
    <n v="7"/>
  </r>
  <r>
    <s v="X22072907884"/>
    <s v="'X22072907884',"/>
    <s v="ALVEO LAND CORP."/>
    <s v="BLOCK 35, ARDIA VERMOSA, IMUS"/>
    <n v="646129.09"/>
    <n v="321.64999999999998"/>
    <s v="RHM"/>
    <s v="REYZON MATIENZO"/>
    <x v="3"/>
    <m/>
    <x v="0"/>
    <x v="5"/>
    <m/>
    <x v="0"/>
    <x v="4"/>
    <x v="0"/>
    <d v="2025-04-02T00:00:00"/>
    <s v="WITH BACKJOB"/>
    <n v="7"/>
  </r>
  <r>
    <s v="X22114642301"/>
    <s v="'X22114642301',"/>
    <s v="AYALA LAND, INC."/>
    <s v="BLOCK 02, ARDIA VERMOSA, IMUS"/>
    <n v="849221.28"/>
    <n v="432.58"/>
    <s v="RHM"/>
    <s v="REYZON MATIENZO"/>
    <x v="3"/>
    <m/>
    <x v="0"/>
    <x v="5"/>
    <m/>
    <x v="0"/>
    <x v="4"/>
    <x v="0"/>
    <d v="2025-04-02T00:00:00"/>
    <s v="WITH BACKJOB"/>
    <n v="9"/>
  </r>
  <r>
    <s v="X22062777770"/>
    <s v="'X22062777770',"/>
    <s v="ALVEO LAND CORP."/>
    <s v="BLOCK 40, ARDIA VERMOSA, IMUS"/>
    <n v="442639.39"/>
    <n v="183.33"/>
    <s v="RHM"/>
    <s v="REYZON MATIENZO"/>
    <x v="3"/>
    <m/>
    <x v="0"/>
    <x v="5"/>
    <m/>
    <x v="0"/>
    <x v="4"/>
    <x v="0"/>
    <d v="2025-04-02T00:00:00"/>
    <s v="WITH BACKJOB"/>
    <n v="6"/>
  </r>
  <r>
    <s v="X22083405557"/>
    <s v="'X22083405557',"/>
    <s v="AYALA LAND, INC."/>
    <s v="BLOCK 02, ARDIA VERMOSA, IMUS"/>
    <n v="511010.96"/>
    <n v="223.7"/>
    <s v="RHM"/>
    <s v="REYZON MATIENZO"/>
    <x v="3"/>
    <m/>
    <x v="0"/>
    <x v="5"/>
    <m/>
    <x v="0"/>
    <x v="4"/>
    <x v="0"/>
    <d v="2025-04-02T00:00:00"/>
    <s v="NO BACKJOB"/>
    <n v="6"/>
  </r>
  <r>
    <s v="P2205132719"/>
    <s v="'P2205132719',"/>
    <s v="C1_MAJOR (WDESIGN), DPWH RELOC OF POLES ALONG TAGAYTAY-BATANGAS RD MAITIM 2 WEST TAGAYTAY (JOB2)"/>
    <s v="RICHMORELAND RICHMORELAND MAITIM 2ND WEST TAGAYTAY CITY CAVITE"/>
    <n v="5508294.46"/>
    <n v="2860.77"/>
    <s v="IJP"/>
    <s v="IAN PATRICK PEREZ"/>
    <x v="2"/>
    <m/>
    <x v="12"/>
    <x v="7"/>
    <s v="CSB"/>
    <x v="0"/>
    <x v="3"/>
    <x v="1"/>
    <m/>
    <m/>
    <n v="37"/>
  </r>
  <r>
    <s v="P2202125055"/>
    <s v="'P2202125055',"/>
    <s v="C1_MAJOR (WDESIGN), DPWH RELOC OF POLES ALONG TAGAYTAY-BATANGAS ARTERIAL HIGHWAY, TAGAYTAY CITY"/>
    <s v="MAITIM 2ND CENTRAL MAITIM 2ND CENTRAL MAITIM 2ND CENTRAL TAGAYTAY CITY CAVITE"/>
    <n v="5080118.17"/>
    <n v="2761.52"/>
    <s v="IJP"/>
    <s v="IAN PATRICK PEREZ"/>
    <x v="2"/>
    <m/>
    <x v="12"/>
    <x v="7"/>
    <s v="CSB"/>
    <x v="1"/>
    <x v="3"/>
    <x v="1"/>
    <m/>
    <m/>
    <n v="37"/>
  </r>
  <r>
    <s v="X24104284473"/>
    <s v="'X24104284473',"/>
    <s v="E.M. CUERPO, INC."/>
    <s v="BLDG. 8, CIUDAD KAUNLARAN, BACOOR"/>
    <n v="465942.42"/>
    <n v="103.33"/>
    <s v="JMM"/>
    <s v="JENNETH MADRID"/>
    <x v="2"/>
    <m/>
    <x v="13"/>
    <x v="2"/>
    <s v="CSB"/>
    <x v="1"/>
    <x v="31"/>
    <x v="0"/>
    <d v="2025-07-02T00:00:00"/>
    <s v="WITH BACKJOB"/>
    <n v="3"/>
  </r>
  <r>
    <s v="X24104284466"/>
    <s v="'X24104284466',"/>
    <s v="E.M. CUERPO, INC."/>
    <s v="BLDG. 7, CIUDAD KAUNLARAN, BACOOR"/>
    <n v="347849.46"/>
    <n v="45"/>
    <s v="JMM"/>
    <s v="JENNETH MADRID"/>
    <x v="2"/>
    <m/>
    <x v="13"/>
    <x v="2"/>
    <s v="CSB"/>
    <x v="1"/>
    <x v="32"/>
    <x v="0"/>
    <d v="2025-04-11T00:00:00"/>
    <s v="WITH BACKJOB"/>
    <n v="3"/>
  </r>
  <r>
    <s v="X24104284465"/>
    <s v="'X24104284465',"/>
    <s v="E.M. CUERPO, INC."/>
    <s v="BLDG. 6, CIUDAD KAUNLARAN, BACOOR"/>
    <n v="496978.85"/>
    <n v="134.02000000000001"/>
    <s v="JMM"/>
    <s v="JENNETH MADRID"/>
    <x v="2"/>
    <m/>
    <x v="13"/>
    <x v="2"/>
    <s v="CSB"/>
    <x v="1"/>
    <x v="31"/>
    <x v="0"/>
    <d v="2025-06-02T00:00:00"/>
    <s v="NO BACKJOB"/>
    <n v="3"/>
  </r>
  <r>
    <s v="X24104284463"/>
    <s v="'X24104284463',"/>
    <s v="E.M. CUERPO, INC."/>
    <s v="BLDG. 5, CIUDAD KAUNLARAN, BACOOR"/>
    <n v="870533.28"/>
    <n v="265.05"/>
    <s v="JMM"/>
    <s v="JENNETH MADRID"/>
    <x v="2"/>
    <m/>
    <x v="13"/>
    <x v="2"/>
    <s v="CSB"/>
    <x v="1"/>
    <x v="3"/>
    <x v="1"/>
    <m/>
    <m/>
    <n v="6"/>
  </r>
  <r>
    <s v="X24062487549"/>
    <s v="'X24062487549',"/>
    <s v="E.M. CUERPO, INC."/>
    <s v="BLDG. 4, CIUDAD KAUNLARAN, BACOOR"/>
    <n v="650461.72"/>
    <n v="133.78"/>
    <s v="JSP"/>
    <s v="JEMUEL PERALTA"/>
    <x v="2"/>
    <m/>
    <x v="13"/>
    <x v="2"/>
    <s v="CSB"/>
    <x v="1"/>
    <x v="3"/>
    <x v="1"/>
    <m/>
    <m/>
    <n v="5"/>
  </r>
  <r>
    <s v="X23031039495"/>
    <s v="'X23031039495',"/>
    <s v="LAWSON PHILIPPINES, INC."/>
    <s v="BLOCK 1, MARY HOMES PH 1A, BACOOR"/>
    <n v="526256.55000000005"/>
    <n v="132.72999999999999"/>
    <s v="RRG"/>
    <s v="RONILO JR GANGE"/>
    <x v="1"/>
    <m/>
    <x v="13"/>
    <x v="2"/>
    <s v="CSB"/>
    <x v="1"/>
    <x v="28"/>
    <x v="0"/>
    <d v="2025-07-02T00:00:00"/>
    <s v="NO BACKJOB"/>
    <n v="3"/>
  </r>
  <r>
    <s v="X23010189655"/>
    <s v="'X23010189655',"/>
    <s v="CITY GOVERNMENT OF BACOOR"/>
    <s v="MOLINO BLVD., BAYANAN, BACOOR"/>
    <n v="1980536.57"/>
    <n v="345.23"/>
    <s v="RRG"/>
    <s v="RONILO JR GANGE"/>
    <x v="0"/>
    <m/>
    <x v="13"/>
    <x v="2"/>
    <s v="CSB"/>
    <x v="0"/>
    <x v="3"/>
    <x v="1"/>
    <m/>
    <m/>
    <n v="4"/>
  </r>
  <r>
    <s v="X24052001144"/>
    <s v="'X24052001144',"/>
    <s v="MGS CONSTRUCTION, INCORPORATED"/>
    <s v="DAANG-HARI RD., MOLINO IV, BACOOR"/>
    <n v="103560.83"/>
    <n v="156.6"/>
    <s v="RRG"/>
    <s v="RONILO JR GANGE"/>
    <x v="1"/>
    <m/>
    <x v="13"/>
    <x v="2"/>
    <s v="CSB"/>
    <x v="1"/>
    <x v="28"/>
    <x v="0"/>
    <d v="2025-05-22T00:00:00"/>
    <s v="NO BACKJOB"/>
    <n v="4"/>
  </r>
  <r>
    <s v="X24010179647"/>
    <s v="'X24010179647',"/>
    <s v="FRANCIS ERINE ACABADO SANTIAGUEL"/>
    <s v="GSIS, MOLINO III, BACOOR"/>
    <n v="389872.78"/>
    <n v="72.650000000000006"/>
    <s v="JSP"/>
    <s v="JEMUEL PERALTA"/>
    <x v="3"/>
    <m/>
    <x v="13"/>
    <x v="2"/>
    <s v="CSB"/>
    <x v="1"/>
    <x v="28"/>
    <x v="0"/>
    <d v="2025-05-14T00:00:00"/>
    <s v="WITH BACKJOB"/>
    <n v="4"/>
  </r>
  <r>
    <s v="X23103901545"/>
    <s v="'X23103901545',"/>
    <s v="HOUSEHOLD DEVELOPMENT CORPORATION"/>
    <s v="LUARCA, THE HERMOSA PHASE 2, LAS PINAS CITY"/>
    <n v="54247.02"/>
    <n v="28.43"/>
    <s v="EAO"/>
    <s v="RONILO JR GANGE"/>
    <x v="0"/>
    <m/>
    <x v="13"/>
    <x v="3"/>
    <s v="CSB"/>
    <x v="0"/>
    <x v="33"/>
    <x v="0"/>
    <s v="/"/>
    <s v="NO BACKJOB"/>
    <n v="2"/>
  </r>
  <r>
    <s v="X23020602689"/>
    <s v="'X23020602689',"/>
    <s v="CITY GOV'T OF LAS PIÑAS"/>
    <s v="MINDANAO, CAA CPD TIMOG, LAS PINAS CITY"/>
    <n v="300029.98"/>
    <n v="58.92"/>
    <s v="JSP"/>
    <s v="JEMUEL PERALTA"/>
    <x v="4"/>
    <m/>
    <x v="13"/>
    <x v="2"/>
    <s v="CSB"/>
    <x v="0"/>
    <x v="3"/>
    <x v="1"/>
    <m/>
    <m/>
    <n v="5"/>
  </r>
  <r>
    <s v="X24041460909"/>
    <s v="'X24041460909',"/>
    <s v="SERVEQUEST PROPERTIES CORPORATION"/>
    <s v="J. ELIZALDE, BF HOMES, PARANAQUE"/>
    <n v="642153.57999999996"/>
    <n v="163.62"/>
    <s v="RRG"/>
    <s v="RONILO JR GANGE"/>
    <x v="1"/>
    <m/>
    <x v="13"/>
    <x v="2"/>
    <s v="CSB"/>
    <x v="1"/>
    <x v="12"/>
    <x v="0"/>
    <d v="2025-04-24T00:00:00"/>
    <s v="WITH BACKJOB"/>
    <n v="4"/>
  </r>
  <r>
    <s v="X24093563951"/>
    <s v="'X24093563951',"/>
    <s v="JUAN VICTOR SANTOS VALDEZ"/>
    <s v="CEBU, ALABANG HILLS SUBD PH 3, MUNTINLUPA"/>
    <n v="594754.26"/>
    <n v="178.72"/>
    <s v="JSP"/>
    <s v="JEMUEL PERALTA"/>
    <x v="3"/>
    <d v="2025-04-03T00:00:00"/>
    <x v="14"/>
    <x v="0"/>
    <s v="CSB"/>
    <x v="1"/>
    <x v="2"/>
    <x v="0"/>
    <d v="2025-05-01T00:00:00"/>
    <s v="WITH BACKJOB"/>
    <n v="8"/>
  </r>
  <r>
    <s v="X24041298356"/>
    <s v="'X24041298356',"/>
    <s v="MARY CATHERINE H TY"/>
    <s v="ORMOC, ALABANG HILLS SUBD PH 2, MUNTINLUPA"/>
    <n v="266599.94"/>
    <n v="51.72"/>
    <s v="JSP"/>
    <s v="JEMUEL PERALTA"/>
    <x v="3"/>
    <d v="2025-04-03T00:00:00"/>
    <x v="14"/>
    <x v="0"/>
    <s v="CSB"/>
    <x v="1"/>
    <x v="2"/>
    <x v="0"/>
    <d v="2025-05-01T00:00:00"/>
    <s v="WITH BACKJOB"/>
    <n v="3"/>
  </r>
  <r>
    <s v="X24103906896"/>
    <s v="'X24103906896',"/>
    <s v="SBA INVESTMENT, INC."/>
    <s v="BATANGAS NORTH, AYALA-ALABANG VILL, MUNTINLUPA"/>
    <n v="308293.44"/>
    <n v="75.87"/>
    <s v="JSP"/>
    <s v="JEMUEL PERALTA"/>
    <x v="3"/>
    <d v="2025-04-03T00:00:00"/>
    <x v="14"/>
    <x v="0"/>
    <s v="CSB"/>
    <x v="1"/>
    <x v="25"/>
    <x v="0"/>
    <d v="2025-06-09T00:00:00"/>
    <s v="NO BACKJOB"/>
    <n v="3"/>
  </r>
  <r>
    <s v="X24093627247"/>
    <s v="'X24093627247',"/>
    <s v="DITO TELECOMMUNITY CORPORATION"/>
    <s v="GREENLAND, TOPLAND SUBD - SAV 13, PARANAQUE"/>
    <n v="235473.65"/>
    <n v="48.73"/>
    <s v="JSP"/>
    <s v="JEMUEL PERALTA"/>
    <x v="3"/>
    <d v="2025-04-03T00:00:00"/>
    <x v="14"/>
    <x v="0"/>
    <s v="CSB"/>
    <x v="1"/>
    <x v="34"/>
    <x v="0"/>
    <d v="2025-06-09T00:00:00"/>
    <s v="NO BACKJOB"/>
    <n v="2"/>
  </r>
  <r>
    <s v="X24041316086"/>
    <s v="'X24041316086',"/>
    <s v="JASMIN VALDEZ SALVADOR"/>
    <s v="BROOKSIDE, LEVITOWN PH 9 SUBD, PARANAQUE"/>
    <n v="621370.93000000005"/>
    <n v="191.28"/>
    <s v="JSP"/>
    <s v="JEMUEL PERALTA"/>
    <x v="3"/>
    <m/>
    <x v="14"/>
    <x v="0"/>
    <s v="CSB"/>
    <x v="1"/>
    <x v="26"/>
    <x v="0"/>
    <d v="2025-07-17T00:00:00"/>
    <s v="NO BACKJOB"/>
    <n v="7"/>
  </r>
  <r>
    <s v="X24051727275"/>
    <s v="'X24051727275',"/>
    <s v="STARCROSS CONSTRUCTION INC."/>
    <s v="PACWOOD, PACWOOD, MUNTINLUPA"/>
    <n v="515966.83"/>
    <n v="137.6"/>
    <s v="JSP"/>
    <s v="JEMUEL PERALTA"/>
    <x v="3"/>
    <m/>
    <x v="14"/>
    <x v="0"/>
    <s v="CSB"/>
    <x v="1"/>
    <x v="35"/>
    <x v="0"/>
    <d v="2025-07-17T00:00:00"/>
    <s v="WITH BACKJOB"/>
    <n v="8"/>
  </r>
  <r>
    <s v="X23093684362"/>
    <s v="'X23093684362',"/>
    <s v="CITYSTATE SAVINGS BANK, INC."/>
    <s v="NATIONAL, TUNASAN, MUNTINLUPA"/>
    <n v="140165.23000000001"/>
    <n v="18.55"/>
    <s v="JSP"/>
    <s v="JEMUEL PERALTA"/>
    <x v="3"/>
    <m/>
    <x v="14"/>
    <x v="0"/>
    <s v="CSB"/>
    <x v="1"/>
    <x v="17"/>
    <x v="0"/>
    <d v="2025-07-25T00:00:00"/>
    <s v="WITH BACKJOB"/>
    <n v="3"/>
  </r>
  <r>
    <s v="X24030907776"/>
    <s v="'X24030907776',"/>
    <s v="EASTERN TELECOM PHIL INC"/>
    <s v="MAGENTA, GOODWILL 2 SUBD, PARANAQUE"/>
    <n v="181413.25"/>
    <n v="97.22"/>
    <s v="JSP"/>
    <s v="JEMUEL PERALTA"/>
    <x v="3"/>
    <m/>
    <x v="14"/>
    <x v="0"/>
    <s v="CSB"/>
    <x v="1"/>
    <x v="30"/>
    <x v="0"/>
    <d v="2025-06-09T00:00:00"/>
    <s v="NO BACKJOB"/>
    <n v="5"/>
  </r>
  <r>
    <s v="X24051593192"/>
    <s v="'X24051593192',"/>
    <s v="JEAN FLORENCE IPSIOCO UNAS"/>
    <s v="MAYUGA, BF HOMES, PARANAQUE"/>
    <n v="383382.27"/>
    <n v="74.88"/>
    <s v="JSP"/>
    <s v="JEMUEL PERALTA"/>
    <x v="3"/>
    <m/>
    <x v="14"/>
    <x v="0"/>
    <s v="CSB"/>
    <x v="1"/>
    <x v="30"/>
    <x v="0"/>
    <d v="2025-07-17T00:00:00"/>
    <s v="WITH BACKJOB"/>
    <n v="4"/>
  </r>
  <r>
    <s v="X24010034743"/>
    <s v="'X24010034743',"/>
    <s v="ALEXANDER CREUS BONDOC"/>
    <s v="ARDEN, ST. JOSEPH SUBD, LAS PINAS CITY"/>
    <n v="865510.99"/>
    <n v="276.35000000000002"/>
    <s v="JSP"/>
    <s v="JEMUEL PERALTA"/>
    <x v="3"/>
    <m/>
    <x v="14"/>
    <x v="0"/>
    <s v="CSB"/>
    <x v="1"/>
    <x v="36"/>
    <x v="0"/>
    <d v="2025-07-17T00:00:00"/>
    <s v="WITH BACKJOB"/>
    <n v="6"/>
  </r>
  <r>
    <s v="X24062373971"/>
    <s v="'X24062373971',"/>
    <s v="CHRISTIAN REL BARQUILLO SUBEBE"/>
    <s v="EDONG COMPOUND - PICTORIAL LANE (AREA 5), 4TH ESTATE SUBD, PARANAQUE"/>
    <n v="806251.79"/>
    <n v="242.92"/>
    <s v="JSP"/>
    <s v="JEMUEL PERALTA"/>
    <x v="3"/>
    <m/>
    <x v="14"/>
    <x v="0"/>
    <s v="CSB"/>
    <x v="1"/>
    <x v="14"/>
    <x v="0"/>
    <d v="2025-06-09T00:00:00"/>
    <s v="NO BACKJOB"/>
    <n v="10"/>
  </r>
  <r>
    <s v="X24083472119"/>
    <s v="'X24083472119',"/>
    <s v="ELDRED ESTANISLAO CASTILAN"/>
    <s v="EL GRANDE, BF HOMES, PARANAQUE"/>
    <n v="825213.89"/>
    <n v="191.8"/>
    <s v="JSP"/>
    <s v="JEMUEL PERALTA"/>
    <x v="3"/>
    <m/>
    <x v="14"/>
    <x v="0"/>
    <s v="CSB"/>
    <x v="1"/>
    <x v="14"/>
    <x v="0"/>
    <d v="2025-06-09T00:00:00"/>
    <s v="NO BACKJOB"/>
    <n v="4"/>
  </r>
  <r>
    <s v="R21798720"/>
    <s v="'R21798720',"/>
    <s v="ANG, GLEN"/>
    <s v="ZAPOTE II, ZAPOTE II, BACOOR"/>
    <n v="548913.85"/>
    <n v="386.5"/>
    <s v="EAO"/>
    <s v="JEMUEL PERALTA"/>
    <x v="0"/>
    <d v="2025-04-03T00:00:00"/>
    <x v="14"/>
    <x v="0"/>
    <s v="CSB"/>
    <x v="0"/>
    <x v="37"/>
    <x v="0"/>
    <d v="2025-04-24T00:00:00"/>
    <s v="NO BACKJOB"/>
    <n v="4"/>
  </r>
  <r>
    <s v="X24093767977"/>
    <s v="'X24093767977',"/>
    <s v="BIGBANG REALTY AND DEVELOPMENT CORPORATION"/>
    <s v="ANIBAN I, ANIBAN I, BACOOR"/>
    <n v="2236672.58"/>
    <n v="477.08"/>
    <s v="Jenneth Madrid"/>
    <s v="JENNETH MADRID"/>
    <x v="2"/>
    <d v="2025-04-10T00:00:00"/>
    <x v="0"/>
    <x v="8"/>
    <m/>
    <x v="3"/>
    <x v="3"/>
    <x v="1"/>
    <m/>
    <m/>
    <n v="5"/>
  </r>
  <r>
    <s v="X23030958205"/>
    <s v="'X23030958205',"/>
    <s v="PROPERTY PROFESSIONALS, INC."/>
    <s v="SAN NICOLAS III, SAN NICOLAS III, BACOOR"/>
    <n v="206959.77"/>
    <n v="28.68"/>
    <s v="IJP"/>
    <s v="IAN PATRICK PEREZ"/>
    <x v="3"/>
    <d v="2025-04-10T00:00:00"/>
    <x v="0"/>
    <x v="0"/>
    <m/>
    <x v="0"/>
    <x v="38"/>
    <x v="0"/>
    <d v="2025-06-09T00:00:00"/>
    <s v="NO BACKJOB"/>
    <n v="3"/>
  </r>
  <r>
    <s v="X24104284472"/>
    <s v="'X24104284472',"/>
    <s v="E.M. CUERPO, INC."/>
    <s v="BLDG. 8, CIUDAD KAUNLARAN, BACOOR"/>
    <n v="33668.99"/>
    <n v="18.920000000000002"/>
    <s v="JMM"/>
    <s v="JENNETH MADRID"/>
    <x v="2"/>
    <d v="2025-04-04T00:00:00"/>
    <x v="15"/>
    <x v="2"/>
    <s v="CSB"/>
    <x v="1"/>
    <x v="32"/>
    <x v="0"/>
    <d v="2025-04-11T00:00:00"/>
    <s v="NO BACKJOB"/>
    <n v="2"/>
  </r>
  <r>
    <s v="X24104284464"/>
    <s v="'X24104284464',"/>
    <s v="E.M. CUERPO, INC."/>
    <s v="BLDG. 6, CIUDAD KAUNLARAN, BACOOR"/>
    <n v="43940.03"/>
    <n v="27.88"/>
    <s v="JMM"/>
    <s v="JENNETH MADRID"/>
    <x v="2"/>
    <d v="2025-04-04T00:00:00"/>
    <x v="15"/>
    <x v="2"/>
    <s v="CSB"/>
    <x v="1"/>
    <x v="32"/>
    <x v="0"/>
    <d v="2025-04-11T00:00:00"/>
    <s v="NO BACKJOB"/>
    <n v="2"/>
  </r>
  <r>
    <s v="X24072830710"/>
    <s v="'X24072830710',"/>
    <s v="BAYSIDE NEIGHBORHOOD ASSOCIATION INC."/>
    <s v="M.L. QUEZON, PUROK 6, TAGUIG CITY"/>
    <n v="135683.56"/>
    <n v="15.95"/>
    <s v="RRG"/>
    <s v="RONILO JR GANGE"/>
    <x v="0"/>
    <m/>
    <x v="0"/>
    <x v="0"/>
    <s v="NVP"/>
    <x v="1"/>
    <x v="39"/>
    <x v="0"/>
    <d v="2025-05-14T00:00:00"/>
    <s v="WITH BACKJOB"/>
    <n v="3"/>
  </r>
  <r>
    <s v="X24072830423"/>
    <s v="'X24072830423',"/>
    <s v="BAYSIDE NEIGHBORHOOD ASSOCIATION INC."/>
    <s v="M.L. QUEZON, PUROK 6, TAGUIG CITY"/>
    <n v="136301.17000000001"/>
    <n v="16.23"/>
    <s v="RRG"/>
    <s v="RONILO JR GANGE"/>
    <x v="0"/>
    <m/>
    <x v="0"/>
    <x v="0"/>
    <s v="NVP"/>
    <x v="1"/>
    <x v="39"/>
    <x v="0"/>
    <d v="2025-07-02T00:00:00"/>
    <s v="NO BACKJOB"/>
    <n v="3"/>
  </r>
  <r>
    <s v="X24072830171"/>
    <s v="'X24072830171',"/>
    <s v="BAYSIDE NEIGHBORHOOD ASSOCIATION INC."/>
    <s v="M.L. QUEZON, PUROK 6, TAGUIG CITY"/>
    <n v="135712.4"/>
    <n v="15.95"/>
    <s v="RRG"/>
    <s v="RONILO JR GANGE"/>
    <x v="0"/>
    <m/>
    <x v="0"/>
    <x v="0"/>
    <s v="NVP"/>
    <x v="1"/>
    <x v="39"/>
    <x v="0"/>
    <d v="2025-05-14T00:00:00"/>
    <s v="NO BACKJOB"/>
    <n v="3"/>
  </r>
  <r>
    <s v="X24062201210"/>
    <s v="'X24062201210',"/>
    <s v="PHINMA PROPERTY HOLDINGS CORPORATION"/>
    <s v="METROTOWNE, METROTOWNE, LAS PINAS CITY"/>
    <n v="1544727.62"/>
    <n v="607.95000000000005"/>
    <s v="DCB"/>
    <s v="DEAN CARL BORJAL"/>
    <x v="3"/>
    <m/>
    <x v="0"/>
    <x v="1"/>
    <m/>
    <x v="1"/>
    <x v="40"/>
    <x v="0"/>
    <d v="2025-07-30T00:00:00"/>
    <s v="WITH BACKJOB"/>
    <n v="10"/>
  </r>
  <r>
    <s v="X24030845069"/>
    <s v="'X24030845069',"/>
    <s v="JOAHNNA SEE SORIANO"/>
    <s v="BUCKINGHAM, HILLSBOROUGH SUBD, MUNTINLUPA"/>
    <n v="425926.51"/>
    <n v="113.57"/>
    <s v="RRG"/>
    <s v="RONILO JR GANGE"/>
    <x v="1"/>
    <m/>
    <x v="0"/>
    <x v="0"/>
    <s v="NVP"/>
    <x v="1"/>
    <x v="41"/>
    <x v="0"/>
    <m/>
    <m/>
    <n v="4"/>
  </r>
  <r>
    <s v="X23072561532"/>
    <s v="'X23072561532',"/>
    <s v="MICHELLE MARTELINO YU"/>
    <s v="LANCASTER, HILLSBOROUGH SUBD, MUNTINLUPA"/>
    <n v="408123.13"/>
    <n v="124.47"/>
    <s v="RRG"/>
    <s v="RONILO JR GANGE"/>
    <x v="1"/>
    <m/>
    <x v="0"/>
    <x v="0"/>
    <m/>
    <x v="1"/>
    <x v="41"/>
    <x v="0"/>
    <m/>
    <m/>
    <n v="6"/>
  </r>
  <r>
    <s v="X24010321750"/>
    <s v="'X24010321750',"/>
    <s v="FIA MEDICAL SUPPLY INC."/>
    <s v="ROAD 6A, UNITED PARANAQUE 5, PARANAQUE"/>
    <n v="858422.98"/>
    <n v="297.02999999999997"/>
    <s v="JSP"/>
    <s v="JEMUEL PERALTA"/>
    <x v="2"/>
    <m/>
    <x v="0"/>
    <x v="0"/>
    <s v="NVP"/>
    <x v="1"/>
    <x v="41"/>
    <x v="0"/>
    <m/>
    <s v="WITH BACKJOB"/>
    <n v="6"/>
  </r>
  <r>
    <s v="X24020565841"/>
    <s v="'X24020565841',"/>
    <s v="JAN ALBERT COLE RONGAVILLA"/>
    <s v="MAYOR J. POSADAS, DOÑA ROSARIO HEIGHTS SUBD, MUNTINLUPA"/>
    <n v="442069.73"/>
    <n v="143.44999999999999"/>
    <s v="RRG"/>
    <s v="RONILO JR GANGE"/>
    <x v="1"/>
    <m/>
    <x v="0"/>
    <x v="0"/>
    <s v="NVP"/>
    <x v="1"/>
    <x v="41"/>
    <x v="0"/>
    <m/>
    <m/>
    <n v="5"/>
  </r>
  <r>
    <s v="X23072902054"/>
    <s v="'X23072902054',"/>
    <s v="ALSTOM TRANSPORT CONSTRUCTION PHILIPPINES, INC."/>
    <s v="PRES. M. ROXAS, BACLARAN, PARANAQUE"/>
    <n v="419045.17"/>
    <n v="86.48"/>
    <s v="JSP"/>
    <s v="JEMUEL PERALTA"/>
    <x v="3"/>
    <m/>
    <x v="0"/>
    <x v="0"/>
    <s v="NVP"/>
    <x v="0"/>
    <x v="1"/>
    <x v="0"/>
    <d v="2025-06-09T00:00:00"/>
    <s v="NO BACKJOB"/>
    <n v="3"/>
  </r>
  <r>
    <s v="R20493451"/>
    <s v="'R20493451',"/>
    <s v="CAVITEX INFRASTRUCTURE CORP."/>
    <s v="TRAMO, SAN DIONISIO, PARANAQUE"/>
    <n v="42031.01"/>
    <n v="43.47"/>
    <s v="MBF"/>
    <s v="MARC JOSEPH FERRER"/>
    <x v="0"/>
    <m/>
    <x v="0"/>
    <x v="0"/>
    <s v="NVP"/>
    <x v="2"/>
    <x v="42"/>
    <x v="0"/>
    <d v="2025-07-17T00:00:00"/>
    <s v="NO BACKJOB"/>
    <n v="6"/>
  </r>
  <r>
    <s v="X24083232349"/>
    <s v="'X24083232349',"/>
    <s v="ASIAN CONSTRUCTION &amp; DEVT CORP,"/>
    <s v="PHASE 2 ACCESS ROAD, AMVEL COMMERCIAL COMPLEX, PARANAQUE"/>
    <n v="37619.97"/>
    <n v="54.73"/>
    <s v="RRG"/>
    <s v="RONILO JR GANGE"/>
    <x v="1"/>
    <m/>
    <x v="16"/>
    <x v="3"/>
    <s v="CSB"/>
    <x v="1"/>
    <x v="20"/>
    <x v="0"/>
    <d v="2025-05-22T00:00:00"/>
    <s v="NO BACKJOB"/>
    <n v="2"/>
  </r>
  <r>
    <s v="X24093597317"/>
    <s v="'X24093597317',"/>
    <s v="CITY GOVERNMENT OF PARANAQUE"/>
    <s v="NINOY AQUINO, SAN DIONISIO, PARANAQUE"/>
    <n v="68480.039999999994"/>
    <n v="120.73"/>
    <s v="RRG"/>
    <s v="RONILO JR GANGE"/>
    <x v="0"/>
    <m/>
    <x v="16"/>
    <x v="3"/>
    <s v="CSB"/>
    <x v="1"/>
    <x v="43"/>
    <x v="0"/>
    <d v="2025-05-22T00:00:00"/>
    <s v="NO BACKJOB"/>
    <n v="2"/>
  </r>
  <r>
    <s v="X24072724902"/>
    <s v="'X24072724902',"/>
    <s v="MEGAN BIHAG MARCOS"/>
    <s v="CALCUTTA, MERVILLE SUBD, PARANAQUE"/>
    <n v="677295.1"/>
    <n v="279.05"/>
    <s v="RRG"/>
    <s v="RONILO JR GANGE"/>
    <x v="0"/>
    <m/>
    <x v="16"/>
    <x v="3"/>
    <s v="CSB"/>
    <x v="1"/>
    <x v="20"/>
    <x v="0"/>
    <d v="2025-07-02T00:00:00"/>
    <s v="WITH BACKJOB"/>
    <n v="9"/>
  </r>
  <r>
    <s v="X24072824993"/>
    <s v="'X24072824993',"/>
    <s v="RUBY MAE GRACE DELA CRUZ MORALES"/>
    <s v="DON RUFINO, TAHANAN VILL, PARANAQUE"/>
    <n v="94997.79"/>
    <n v="49.7"/>
    <s v="JSB"/>
    <s v="JASPER BASTASA"/>
    <x v="4"/>
    <m/>
    <x v="16"/>
    <x v="3"/>
    <s v="CSB"/>
    <x v="1"/>
    <x v="5"/>
    <x v="0"/>
    <d v="2025-07-09T00:00:00"/>
    <s v="NO BACKJOB"/>
    <n v="2"/>
  </r>
  <r>
    <s v="X23093519231"/>
    <s v="'X23093519231',"/>
    <s v="MA. VICTORIA C. CASIN"/>
    <s v="BONN, BF HOMES, PARANAQUE"/>
    <n v="462223.1"/>
    <n v="167.5"/>
    <s v="JSB"/>
    <s v="JASPER BASTASA"/>
    <x v="4"/>
    <m/>
    <x v="16"/>
    <x v="3"/>
    <s v="CSB"/>
    <x v="1"/>
    <x v="20"/>
    <x v="0"/>
    <m/>
    <s v="WITH BACKJOB"/>
    <n v="6"/>
  </r>
  <r>
    <s v="X24051599402"/>
    <s v="'X24051599402',"/>
    <s v="LUTGARDA TOLENTINO LOZADA"/>
    <s v="DR. A. SANTOS, SAN ANTONIO, PARANAQUE"/>
    <n v="182101.6"/>
    <n v="29.78"/>
    <s v="RRG"/>
    <s v="RONILO JR GANGE"/>
    <x v="1"/>
    <m/>
    <x v="16"/>
    <x v="3"/>
    <s v="CSB"/>
    <x v="1"/>
    <x v="20"/>
    <x v="0"/>
    <d v="2025-07-17T00:00:00"/>
    <s v="NO BACKJOB"/>
    <n v="3"/>
  </r>
  <r>
    <s v="X24030775694"/>
    <s v="'X24030775694',"/>
    <s v="MARILOU ALIGANZA DE GUZMAN"/>
    <s v="BARCELONA, MERVILLE SUBD, PARANAQUE"/>
    <n v="544893.4"/>
    <n v="85.62"/>
    <s v="RRG"/>
    <s v="RONILO JR GANGE"/>
    <x v="1"/>
    <m/>
    <x v="16"/>
    <x v="3"/>
    <s v="CSB"/>
    <x v="1"/>
    <x v="20"/>
    <x v="0"/>
    <d v="2025-07-17T00:00:00"/>
    <s v="NO BACKJOB"/>
    <n v="3"/>
  </r>
  <r>
    <s v="R23205687"/>
    <s v="'R23205687',"/>
    <s v="ANINAO CHARITO CABANGISAN"/>
    <s v="ST. CHRISTOPHER, SAN ANTONIO VALLEY 15, PARANAQUE"/>
    <n v="109870.29"/>
    <n v="27.63"/>
    <s v="RRG"/>
    <s v="RONILO JR GANGE"/>
    <x v="1"/>
    <m/>
    <x v="16"/>
    <x v="2"/>
    <s v="CSB"/>
    <x v="1"/>
    <x v="44"/>
    <x v="0"/>
    <d v="2025-07-28T00:00:00"/>
    <s v="WITH BACKJOB"/>
    <n v="2"/>
  </r>
  <r>
    <s v="X24083345535"/>
    <s v="'X24083345535',"/>
    <s v="MAYA MORENA B KUIJPERS"/>
    <s v="AGUIRRE, BF HOMES, PARANAQUE"/>
    <n v="366904.48"/>
    <n v="111.07"/>
    <s v="RRG"/>
    <s v="RONILO JR GANGE"/>
    <x v="1"/>
    <m/>
    <x v="16"/>
    <x v="3"/>
    <s v="CSB"/>
    <x v="1"/>
    <x v="20"/>
    <x v="0"/>
    <d v="2025-05-22T00:00:00"/>
    <s v="NO BACKJOB"/>
    <n v="5"/>
  </r>
  <r>
    <s v="X23114328331"/>
    <s v="'X23114328331',"/>
    <s v="MILLICENT RONQUILLO RUIZ"/>
    <s v="EL GRANDE, BF HOMES, PARANAQUE"/>
    <n v="416005.51"/>
    <n v="100.87"/>
    <s v="RRG"/>
    <s v="RONILO JR GANGE"/>
    <x v="1"/>
    <m/>
    <x v="16"/>
    <x v="3"/>
    <s v="CSB"/>
    <x v="1"/>
    <x v="20"/>
    <x v="0"/>
    <d v="2025-05-22T00:00:00"/>
    <s v="NO BACKJOB"/>
    <n v="3"/>
  </r>
  <r>
    <s v="X24083434319"/>
    <s v="'X24083434319',"/>
    <s v="SHARON DELA TORRE-GRANDE"/>
    <s v="ST. JUDE, SAN ANTONIO VALLEY 1, PARANAQUE"/>
    <n v="282709.03000000003"/>
    <n v="96.22"/>
    <s v="RRG"/>
    <s v="RONILO JR GANGE"/>
    <x v="1"/>
    <m/>
    <x v="16"/>
    <x v="3"/>
    <s v="CSB"/>
    <x v="1"/>
    <x v="20"/>
    <x v="0"/>
    <d v="2025-07-28T00:00:00"/>
    <s v="WITH BACKJOB"/>
    <n v="7"/>
  </r>
  <r>
    <s v="X23083052843"/>
    <s v="'X23083052843',"/>
    <s v="EDGAR JON DELA CRUZ FUNTANILLA"/>
    <s v="CHRYSANTHEMUM, TAHANAN VILL, PARANAQUE"/>
    <n v="237464.86"/>
    <n v="964.72"/>
    <s v="JSB"/>
    <s v="JASPER BASTASA"/>
    <x v="4"/>
    <m/>
    <x v="16"/>
    <x v="3"/>
    <s v="CSB"/>
    <x v="1"/>
    <x v="5"/>
    <x v="0"/>
    <d v="2025-07-09T00:00:00"/>
    <s v="WITH BACKJOB"/>
    <n v="4"/>
  </r>
  <r>
    <s v="X23072903924"/>
    <s v="'X23072903924',"/>
    <s v="ALSTOM TRANSPORT CONSTRUCTION PHILIPPINES, INC."/>
    <s v="NINOY AQUINO, STO. NINO, PARANAQUE"/>
    <n v="424868.61"/>
    <n v="964.72"/>
    <s v="JSB"/>
    <s v="JASPER BASTASA"/>
    <x v="4"/>
    <m/>
    <x v="16"/>
    <x v="3"/>
    <s v="CSB"/>
    <x v="1"/>
    <x v="20"/>
    <x v="0"/>
    <d v="2025-07-09T00:00:00"/>
    <s v="WITH BACKJOB"/>
    <n v="3"/>
  </r>
  <r>
    <s v="X21073276718"/>
    <s v="'X21073276718',"/>
    <s v="MANILA BAY DEVT CORP,"/>
    <s v="PRES. M. ROXAS, TAMBO, PARANAQUE"/>
    <n v="11521.34"/>
    <n v="5.18"/>
    <s v="JSP"/>
    <s v="JEMUEL PERALTA"/>
    <x v="3"/>
    <m/>
    <x v="16"/>
    <x v="2"/>
    <s v="CSB"/>
    <x v="1"/>
    <x v="6"/>
    <x v="0"/>
    <d v="2025-06-02T00:00:00"/>
    <s v="NO BACKJOB"/>
    <n v="1"/>
  </r>
  <r>
    <s v="X23030791387"/>
    <s v="'X23030791387',"/>
    <s v="YVES JOB ALBA EDRALIN"/>
    <s v="PROSPERITY, BETTERLIVING SUBD ANNEX 29/32, PARANAQUE"/>
    <n v="333797.45"/>
    <n v="964.72"/>
    <s v="JSB"/>
    <s v="JASPER BASTASA"/>
    <x v="4"/>
    <m/>
    <x v="16"/>
    <x v="3"/>
    <s v="CSB"/>
    <x v="1"/>
    <x v="19"/>
    <x v="0"/>
    <d v="2025-07-09T00:00:00"/>
    <s v="NO BACKJOB"/>
    <n v="4"/>
  </r>
  <r>
    <s v="X23104021509"/>
    <s v="'X23104021509',"/>
    <s v="AGNES ESCALANTE DIVINAGRACIA"/>
    <s v="BLOCK 2, BETTER LIVING ANX31 SUBD, PARANAQUE"/>
    <n v="895998.67"/>
    <n v="964.72"/>
    <s v="JSB"/>
    <s v="JASPER BASTASA"/>
    <x v="4"/>
    <m/>
    <x v="16"/>
    <x v="3"/>
    <s v="CSB"/>
    <x v="1"/>
    <x v="45"/>
    <x v="0"/>
    <d v="2025-07-09T00:00:00"/>
    <s v="WITH BACKJOB"/>
    <n v="7"/>
  </r>
  <r>
    <s v="X23104054803"/>
    <s v="'X23104054803',"/>
    <s v="MARILYN JAYMALIN ALQUITRAN"/>
    <s v="ROSEWOOD, MGV PHASE 2, PARANAQUE"/>
    <n v="370220.51"/>
    <n v="964.72"/>
    <s v="JSB"/>
    <s v="JASPER BASTASA"/>
    <x v="4"/>
    <m/>
    <x v="16"/>
    <x v="2"/>
    <s v="CSB"/>
    <x v="1"/>
    <x v="6"/>
    <x v="0"/>
    <d v="2025-07-08T00:00:00"/>
    <s v="WITH BACKJOB"/>
    <n v="7"/>
  </r>
  <r>
    <s v="X24030907457"/>
    <s v="'X24030907457',"/>
    <s v="DITO TELECOMMUNITY CORPORATION"/>
    <s v="BLK 9, BETTER LIVING ANX31 SUBD, PARANAQUE"/>
    <n v="2770356.84"/>
    <n v="964.72"/>
    <s v="JSB"/>
    <s v="JASPER BASTASA"/>
    <x v="4"/>
    <m/>
    <x v="16"/>
    <x v="3"/>
    <s v="CSB"/>
    <x v="1"/>
    <x v="6"/>
    <x v="0"/>
    <d v="2025-08-11T00:00:00"/>
    <s v="WITH BACKJOB"/>
    <n v="6"/>
  </r>
  <r>
    <s v="X23062143747"/>
    <s v="'X23062143747',"/>
    <s v="SEAOIL PHILIPPINES, INC."/>
    <s v="EAST SERVICE, SN MARTIN DE PORRES, PARANAQUE"/>
    <n v="202762.79"/>
    <n v="964.72"/>
    <s v="JSB"/>
    <s v="JASPER BASTASA"/>
    <x v="4"/>
    <m/>
    <x v="16"/>
    <x v="3"/>
    <s v="CSB"/>
    <x v="1"/>
    <x v="30"/>
    <x v="0"/>
    <d v="2025-06-02T00:00:00"/>
    <s v="WITH BACKJOB"/>
    <n v="3"/>
  </r>
  <r>
    <s v="X23104128063"/>
    <s v="'X23104128063',"/>
    <s v="MYLENE MENDIORO ASPIRIN"/>
    <s v="EDITORIAL, 4TH ESTATE SUBD, PARANAQUE"/>
    <n v="333037.12"/>
    <n v="964.72"/>
    <s v="JSB"/>
    <s v="JASPER BASTASA"/>
    <x v="4"/>
    <m/>
    <x v="16"/>
    <x v="3"/>
    <s v="CSB"/>
    <x v="1"/>
    <x v="44"/>
    <x v="0"/>
    <d v="2025-07-09T00:00:00"/>
    <s v="NO BACKJOB"/>
    <n v="4"/>
  </r>
  <r>
    <s v="X24041185273"/>
    <s v="'X24041185273'&quot;"/>
    <s v="DON AGUEDO BERNABE SUBDIVISION HOMEOWNERS ASSOCIAT"/>
    <s v="CATTLEYA, DON AGUEDO BERNABE SUBD-SAV5, PARANAQUE"/>
    <n v="1032754.31"/>
    <n v="398.3"/>
    <s v="JGR"/>
    <m/>
    <x v="3"/>
    <d v="2025-04-10T00:00:00"/>
    <x v="17"/>
    <x v="9"/>
    <m/>
    <x v="1"/>
    <x v="3"/>
    <x v="1"/>
    <m/>
    <m/>
    <n v="10"/>
  </r>
  <r>
    <s v="X24010331790"/>
    <s v="'X24010331790',"/>
    <s v="ALBERT PAULE SIOCHI"/>
    <s v="BLOCK 4, ISABELLE GARDEN MANOR, PARANAQUE"/>
    <n v="732102.52"/>
    <n v="221.18"/>
    <s v="JGR"/>
    <m/>
    <x v="3"/>
    <d v="2025-04-10T00:00:00"/>
    <x v="17"/>
    <x v="9"/>
    <m/>
    <x v="1"/>
    <x v="3"/>
    <x v="1"/>
    <m/>
    <m/>
    <n v="7"/>
  </r>
  <r>
    <s v="X24041261200"/>
    <s v="'X24041261200',"/>
    <s v="PIA ALONZO WURTZBACH"/>
    <s v="BUCKINGHAM, HILLSBOROUGH SUBD, MUNTINLUPA"/>
    <n v="418666.94"/>
    <n v="95.35"/>
    <s v="JGR"/>
    <m/>
    <x v="3"/>
    <d v="2025-04-10T00:00:00"/>
    <x v="17"/>
    <x v="10"/>
    <m/>
    <x v="1"/>
    <x v="6"/>
    <x v="0"/>
    <s v="NO COI"/>
    <s v="NO BACKJOB"/>
    <n v="3"/>
  </r>
  <r>
    <s v="X23020431827"/>
    <s v="'X23020431827',"/>
    <s v="GLOBE TELECOM INC.,"/>
    <s v="ANTERO MIRANDA CPD., PANAPAAN IV, BACOOR"/>
    <n v="253538.45"/>
    <n v="80.47"/>
    <s v="JGR"/>
    <m/>
    <x v="3"/>
    <d v="2025-04-10T00:00:00"/>
    <x v="17"/>
    <x v="9"/>
    <m/>
    <x v="0"/>
    <x v="3"/>
    <x v="1"/>
    <m/>
    <m/>
    <n v="8"/>
  </r>
  <r>
    <s v="X24072577424"/>
    <s v="'X24072577424',"/>
    <s v="ARTHUR NOLASCO IRASUSTA"/>
    <s v="R. MAGSAYSAY, FILINVEST SUBD, PARANAQUE"/>
    <n v="61552.23"/>
    <n v="29.53"/>
    <s v="Jenneth Madrid"/>
    <m/>
    <x v="2"/>
    <m/>
    <x v="18"/>
    <x v="3"/>
    <m/>
    <x v="3"/>
    <x v="46"/>
    <x v="0"/>
    <d v="2025-08-02T00:00:00"/>
    <s v="NO BACKJOB"/>
    <n v="2"/>
  </r>
  <r>
    <s v="X24083257768"/>
    <s v="'X24083257768',"/>
    <s v="PHILIP JAMES S. WEE"/>
    <s v="CANTERBURY, HILLSBOROUGH SUBD, MUNTINLUPA"/>
    <n v="585781.04"/>
    <n v="153.88"/>
    <s v="JMM"/>
    <m/>
    <x v="2"/>
    <m/>
    <x v="19"/>
    <x v="3"/>
    <m/>
    <x v="1"/>
    <x v="3"/>
    <x v="1"/>
    <m/>
    <m/>
    <n v="5"/>
  </r>
  <r>
    <s v="R23432609"/>
    <s v="'R23432609',"/>
    <s v="CITY GOVERNMENT OF TAGUIG"/>
    <s v="PIO FELIPE, PUROK 1, TAGUIG CITY"/>
    <n v="218444.61"/>
    <n v="105.8"/>
    <s v="JMM"/>
    <m/>
    <x v="4"/>
    <m/>
    <x v="18"/>
    <x v="3"/>
    <m/>
    <x v="1"/>
    <x v="47"/>
    <x v="0"/>
    <m/>
    <m/>
    <n v="2"/>
  </r>
  <r>
    <s v="X25010136657"/>
    <s v="'X25010136657',"/>
    <s v="COFFEE MASTERS, INC."/>
    <s v="MOLINO BLVD, MOLINO III, BACOOR"/>
    <n v="472661.66"/>
    <n v="66.03"/>
    <s v="Isan Carlo Lazaro"/>
    <m/>
    <x v="3"/>
    <m/>
    <x v="20"/>
    <x v="2"/>
    <m/>
    <x v="3"/>
    <x v="48"/>
    <x v="0"/>
    <d v="2025-07-17T00:00:00"/>
    <s v="NO BACKJOB"/>
    <n v="3"/>
  </r>
  <r>
    <s v="X24010064308"/>
    <s v="'X24010064308',"/>
    <s v="MJC MANAGEMENT CORPORATION"/>
    <s v="SAN ENRIQUE, AYALA-ALABANG VILL, MUNTINLUPA"/>
    <n v="246296.65"/>
    <n v="33.979999999999997"/>
    <s v="JGR"/>
    <m/>
    <x v="2"/>
    <m/>
    <x v="17"/>
    <x v="10"/>
    <m/>
    <x v="1"/>
    <x v="6"/>
    <x v="0"/>
    <m/>
    <m/>
    <n v="3"/>
  </r>
  <r>
    <s v="X24051643141"/>
    <s v="'X24051643141',"/>
    <s v="ANTON CHRISTOPHER GENEROSO GO"/>
    <s v="CANTERBURY, HILLSBOROUGH SUBD, MUNTINLUPA"/>
    <n v="1077142.54"/>
    <n v="274.14999999999998"/>
    <s v="JSP"/>
    <m/>
    <x v="3"/>
    <m/>
    <x v="17"/>
    <x v="0"/>
    <m/>
    <x v="1"/>
    <x v="2"/>
    <x v="0"/>
    <d v="2025-05-01T00:00:00"/>
    <s v="WITH BACKJOB"/>
    <n v="9"/>
  </r>
  <r>
    <s v="X24072831191"/>
    <s v="'X24072831191',"/>
    <s v="BAYSIDE NEIGHBORHOOD ASSOCIATION INC."/>
    <s v="M.L. QUEZON, PUROK 6, TAGUIG CITY"/>
    <n v="137533.73000000001"/>
    <n v="16.8"/>
    <s v="RRG"/>
    <m/>
    <x v="0"/>
    <m/>
    <x v="0"/>
    <x v="0"/>
    <m/>
    <x v="1"/>
    <x v="18"/>
    <x v="0"/>
    <d v="2025-05-14T00:00:00"/>
    <s v="NO BACKJOB"/>
    <n v="3"/>
  </r>
  <r>
    <s v="X24020454916"/>
    <s v="'X24020454916',"/>
    <s v="WIDEARTH GARMENTS MANUFACTURING, INC."/>
    <s v="MERVILLE ACCESS, KALAYAAN VILL/BALAGBAG, PASAY CITY"/>
    <n v="14351.36"/>
    <n v="2.27"/>
    <s v="JMM"/>
    <m/>
    <x v="4"/>
    <m/>
    <x v="0"/>
    <x v="2"/>
    <m/>
    <x v="1"/>
    <x v="49"/>
    <x v="0"/>
    <d v="2025-05-14T00:00:00"/>
    <s v="NO BACKJOB"/>
    <n v="1"/>
  </r>
  <r>
    <s v="X22072837369"/>
    <s v="'X22072837369',"/>
    <s v="MARITES BAUTISTA NUÑEZ"/>
    <s v="MOLINO III, MOLINO III, BACOOR"/>
    <n v="245093.83"/>
    <n v="67.63"/>
    <s v="EAO"/>
    <m/>
    <x v="2"/>
    <m/>
    <x v="21"/>
    <x v="2"/>
    <m/>
    <x v="0"/>
    <x v="2"/>
    <x v="0"/>
    <s v="/"/>
    <s v="NO BACKJOB"/>
    <n v="4"/>
  </r>
  <r>
    <s v="X22073184642"/>
    <s v="'X22073184642',"/>
    <s v="ALVEO LAND CORP."/>
    <s v="BLOCK 16, ARDIA VERMOSA, IMUS"/>
    <n v="1033871.12"/>
    <n v="537.95000000000005"/>
    <s v="IJP"/>
    <m/>
    <x v="0"/>
    <d v="2025-04-22T00:00:00"/>
    <x v="22"/>
    <x v="11"/>
    <m/>
    <x v="0"/>
    <x v="3"/>
    <x v="1"/>
    <m/>
    <m/>
    <n v="11"/>
  </r>
  <r>
    <s v="X22104161520"/>
    <s v="'X22104161520',"/>
    <s v="MAYNILAD WATER SERVICES, INC. (RCLR)"/>
    <s v="UMALI, POBLACION, MUNTINLUPA"/>
    <n v="2117353.6800000002"/>
    <n v="411.37"/>
    <s v="JSP"/>
    <m/>
    <x v="0"/>
    <d v="2025-04-22T00:00:00"/>
    <x v="22"/>
    <x v="0"/>
    <m/>
    <x v="0"/>
    <x v="35"/>
    <x v="0"/>
    <d v="2025-05-22T00:00:00"/>
    <s v="NO BACKJOB"/>
    <n v="9"/>
  </r>
  <r>
    <s v="X22073184576"/>
    <s v="'X22073184576',"/>
    <s v="ALVEO LAND CORP."/>
    <s v="BLOCK 25, ARDIA VERMOSA, IMUS"/>
    <n v="1620069.92"/>
    <n v="884.98"/>
    <s v="IJP"/>
    <m/>
    <x v="0"/>
    <d v="2025-04-22T00:00:00"/>
    <x v="22"/>
    <x v="11"/>
    <m/>
    <x v="0"/>
    <x v="3"/>
    <x v="1"/>
    <m/>
    <m/>
    <n v="17"/>
  </r>
  <r>
    <s v="X22030921149"/>
    <s v="'X22030921149',"/>
    <s v="AYALA LAND INC.,"/>
    <s v="BLOCK 28, WESTFIELD SUBD., IMUS"/>
    <n v="1284849.29"/>
    <n v="676.62"/>
    <s v="IJP"/>
    <m/>
    <x v="1"/>
    <d v="2025-04-22T00:00:00"/>
    <x v="22"/>
    <x v="12"/>
    <m/>
    <x v="0"/>
    <x v="3"/>
    <x v="1"/>
    <m/>
    <m/>
    <n v="22"/>
  </r>
  <r>
    <s v="X24041316125"/>
    <s v="'X24041316125',"/>
    <s v="JUSTINE CLARENCE SAW LI"/>
    <s v="A. BONIFACIO, SAN DIONISIO, PARANAQUE"/>
    <n v="1134760.0900000001"/>
    <n v="366.43"/>
    <s v="CLG"/>
    <m/>
    <x v="3"/>
    <m/>
    <x v="22"/>
    <x v="3"/>
    <m/>
    <x v="1"/>
    <x v="3"/>
    <x v="1"/>
    <m/>
    <m/>
    <n v="7"/>
  </r>
  <r>
    <s v="X24051593277"/>
    <s v="'X24051593277',"/>
    <s v="SALLY CHOA LEE"/>
    <s v="IPIL-IPIL, MULTINATIONAL VILL, PARANAQUE"/>
    <n v="633629.14"/>
    <n v="190.23"/>
    <s v="RRG"/>
    <m/>
    <x v="1"/>
    <m/>
    <x v="22"/>
    <x v="3"/>
    <m/>
    <x v="1"/>
    <x v="6"/>
    <x v="0"/>
    <d v="2025-07-02T00:00:00"/>
    <s v="WITH BACKJOB"/>
    <n v="9"/>
  </r>
  <r>
    <s v="X24041432585"/>
    <s v="'X24041432585',"/>
    <s v="LIGHT RAIL MANILA CORPORATION"/>
    <s v="PRES. M. ROXAS, BACLARAN, PARANAQUE"/>
    <n v="1456250.19"/>
    <n v="396.63"/>
    <s v="IJP"/>
    <m/>
    <x v="3"/>
    <m/>
    <x v="22"/>
    <x v="3"/>
    <m/>
    <x v="1"/>
    <x v="3"/>
    <x v="1"/>
    <m/>
    <m/>
    <n v="11"/>
  </r>
  <r>
    <s v="X24030782714"/>
    <s v="'X24030782714',"/>
    <s v="C N C CONSTRUCTION &amp; DEV'T. CORPORATION"/>
    <s v="BANNER, 4TH ESTATE SUBD, PARANAQUE"/>
    <n v="136450.29999999999"/>
    <n v="17.25"/>
    <s v="JSP"/>
    <m/>
    <x v="3"/>
    <m/>
    <x v="22"/>
    <x v="3"/>
    <m/>
    <x v="1"/>
    <x v="6"/>
    <x v="0"/>
    <d v="2025-06-09T00:00:00"/>
    <s v="NO BACKJOB"/>
    <n v="3"/>
  </r>
  <r>
    <s v="X24030782696"/>
    <s v="'X24030782696',"/>
    <s v="ALFAMETRO MARKETING INC."/>
    <s v="BANNER, 4TH ESTATE SUBD, PARANAQUE"/>
    <n v="188213.05"/>
    <n v="109.48"/>
    <s v="JSP"/>
    <m/>
    <x v="3"/>
    <m/>
    <x v="22"/>
    <x v="3"/>
    <m/>
    <x v="1"/>
    <x v="6"/>
    <x v="0"/>
    <d v="2025-07-17T00:00:00"/>
    <s v="WITH BACKJOB"/>
    <n v="5"/>
  </r>
  <r>
    <s v="X24104022459"/>
    <s v="'X24104022459',"/>
    <s v="UNIOIL PETROLEUM PHILIPPINES INC."/>
    <s v="DOÑA SOLEDAD, BETTER LIVING SUBD, PARANAQUE"/>
    <n v="39380.629999999997"/>
    <n v="13.8"/>
    <s v="JSP"/>
    <m/>
    <x v="3"/>
    <m/>
    <x v="22"/>
    <x v="3"/>
    <m/>
    <x v="1"/>
    <x v="3"/>
    <x v="1"/>
    <m/>
    <m/>
    <n v="2"/>
  </r>
  <r>
    <s v="X23104038952"/>
    <s v="'X23104038952',"/>
    <s v="MA CLARISA CORONEL DEL ROSARIO"/>
    <s v="NICANOR ABELARDO, BF HOMES, PARANAQUE"/>
    <n v="538965.42000000004"/>
    <n v="123.15"/>
    <s v="RRG"/>
    <m/>
    <x v="1"/>
    <m/>
    <x v="22"/>
    <x v="2"/>
    <m/>
    <x v="1"/>
    <x v="6"/>
    <x v="0"/>
    <d v="2025-05-22T00:00:00"/>
    <s v="NO BACKJOB"/>
    <n v="3"/>
  </r>
  <r>
    <s v="R23026428"/>
    <s v="'R23026428',"/>
    <s v="ABENTAJADO, ANABEL S."/>
    <s v="STREET, BLK 9, BETTER LIVING ANX31 SUBD, PARANAQUE"/>
    <n v="210222.15"/>
    <n v="964.72"/>
    <s v="JSB"/>
    <m/>
    <x v="4"/>
    <m/>
    <x v="22"/>
    <x v="3"/>
    <m/>
    <x v="1"/>
    <x v="6"/>
    <x v="0"/>
    <m/>
    <s v="WITH BACKJOB"/>
    <n v="3"/>
  </r>
  <r>
    <s v="X24030697159"/>
    <s v="'X24030697159',"/>
    <s v="JAYSON R. GARCIA"/>
    <s v="ALAGAW, STO. NINO, TAGUIG CITY"/>
    <n v="173781.28"/>
    <n v="964.72"/>
    <s v="JSB"/>
    <m/>
    <x v="4"/>
    <m/>
    <x v="23"/>
    <x v="3"/>
    <s v="CSB"/>
    <x v="1"/>
    <x v="3"/>
    <x v="1"/>
    <m/>
    <m/>
    <n v="4"/>
  </r>
  <r>
    <s v="X23114605512"/>
    <s v="'X23114605512',"/>
    <s v="HARRITEX INDUSTRIAL CORPORATION"/>
    <s v="MANALAC, TAGUIG BAGUMBAYAN INDL ASS INC, TAGUIG CITY"/>
    <n v="116484.38"/>
    <n v="964.72"/>
    <s v="JSB"/>
    <m/>
    <x v="4"/>
    <m/>
    <x v="23"/>
    <x v="3"/>
    <s v="CSB"/>
    <x v="1"/>
    <x v="30"/>
    <x v="0"/>
    <d v="2025-07-09T00:00:00"/>
    <s v="NO BACKJOB"/>
    <n v="3"/>
  </r>
  <r>
    <s v="X24093702472"/>
    <s v="'X24093702472',"/>
    <s v="THE ROMAN CATHOLIC BISHOP OF PASIG INC."/>
    <s v="BLOCK 35, PUROK 4, TAGUIG CITY"/>
    <n v="21758.87"/>
    <n v="5.03"/>
    <s v="JMM"/>
    <m/>
    <x v="4"/>
    <m/>
    <x v="23"/>
    <x v="3"/>
    <s v="CSB"/>
    <x v="1"/>
    <x v="3"/>
    <x v="1"/>
    <m/>
    <m/>
    <n v="2"/>
  </r>
  <r>
    <s v="X24010187346"/>
    <s v="'X24010187346',"/>
    <s v="MLQVENTURES HOLDINGS INC."/>
    <s v="M.L. QUEZON, PUROK 5, TAGUIG CITY"/>
    <n v="355003.86"/>
    <n v="137.91999999999999"/>
    <s v="JSP"/>
    <m/>
    <x v="3"/>
    <m/>
    <x v="23"/>
    <x v="3"/>
    <s v="CSB"/>
    <x v="1"/>
    <x v="30"/>
    <x v="0"/>
    <d v="2025-07-25T00:00:00"/>
    <s v="WITH BACKJOB"/>
    <n v="4"/>
  </r>
  <r>
    <s v="X24072647438"/>
    <s v="'X24072647438',"/>
    <s v="GLAEZA JOY PASCUA CRUZ"/>
    <s v="MARTINEZ, ZONE 2, TAGUIG CITY"/>
    <n v="396037.99"/>
    <n v="138.72"/>
    <s v="JSP"/>
    <m/>
    <x v="3"/>
    <m/>
    <x v="23"/>
    <x v="3"/>
    <s v="CSB"/>
    <x v="1"/>
    <x v="30"/>
    <x v="0"/>
    <d v="2025-07-17T00:00:00"/>
    <s v="WITH BACKJOB"/>
    <n v="4"/>
  </r>
  <r>
    <s v="R23019063"/>
    <s v="'R23019063',"/>
    <s v="MASA, HORACIO G,"/>
    <s v="BLOCK 10, PINAGSAMA PH 1 VILL, TAGUIG CITY"/>
    <n v="338575.92"/>
    <n v="964.72"/>
    <s v="JSB"/>
    <m/>
    <x v="4"/>
    <m/>
    <x v="23"/>
    <x v="3"/>
    <s v="CSB"/>
    <x v="1"/>
    <x v="50"/>
    <x v="0"/>
    <m/>
    <s v="WITH BACKJOB"/>
    <n v="8"/>
  </r>
  <r>
    <s v="X23114409472"/>
    <s v="'X23114409472',"/>
    <s v="CITY GOVERNMENT OF TAGUIG"/>
    <s v="MINDANAO, MAHARLIKA VILL, TAGUIG CITY"/>
    <n v="336546.5"/>
    <n v="964.72"/>
    <s v="JSB"/>
    <m/>
    <x v="4"/>
    <m/>
    <x v="23"/>
    <x v="3"/>
    <s v="CSB"/>
    <x v="1"/>
    <x v="3"/>
    <x v="1"/>
    <m/>
    <m/>
    <n v="4"/>
  </r>
  <r>
    <s v="X24083048091"/>
    <s v="'X24083048091',"/>
    <s v="OSAVE TRADING PHILIPPINES CORPORATION"/>
    <s v="DIEGO SILANG, AFPOVAI PHASE 2, TAGUIG CITY"/>
    <n v="15892.45"/>
    <n v="5.97"/>
    <s v="JSB"/>
    <m/>
    <x v="4"/>
    <m/>
    <x v="23"/>
    <x v="3"/>
    <s v="CSB"/>
    <x v="1"/>
    <x v="51"/>
    <x v="0"/>
    <d v="2025-07-09T00:00:00"/>
    <s v="NO BACKJOB"/>
    <n v="2"/>
  </r>
  <r>
    <s v="X24073016598"/>
    <s v="'X24073016598',"/>
    <s v="ADRIAN LESTER P. LEVINA"/>
    <s v="DUQUE ST, AFPOVAI PHASE 2, TAGUIG CITY"/>
    <n v="21879.98"/>
    <n v="5.0199999999999996"/>
    <s v="JSB"/>
    <m/>
    <x v="4"/>
    <m/>
    <x v="23"/>
    <x v="3"/>
    <s v="CSB"/>
    <x v="1"/>
    <x v="51"/>
    <x v="0"/>
    <d v="2025-07-09T00:00:00"/>
    <s v="NO BACKJOB"/>
    <n v="2"/>
  </r>
  <r>
    <s v="X23114534878"/>
    <s v="'X23114534878',"/>
    <s v="DITO TELECOMMUNITY CORPORATION"/>
    <s v="PENDATUN, MAHARLIKA VILL, TAGUIG CITY"/>
    <n v="400009.26"/>
    <n v="964.72"/>
    <s v="JSB"/>
    <m/>
    <x v="4"/>
    <m/>
    <x v="23"/>
    <x v="3"/>
    <s v="CSB"/>
    <x v="1"/>
    <x v="30"/>
    <x v="0"/>
    <d v="2025-07-09T00:00:00"/>
    <s v="WITH BACKJOB"/>
    <n v="4"/>
  </r>
  <r>
    <s v="X24114451220"/>
    <s v="'X24114451220',"/>
    <s v="GRNN LIRAM SERVICES INC."/>
    <s v="STA. MARIA, TAGUIG BAGUMBAYAN INDL ASS INC, TAGUIG CITY"/>
    <n v="1794932.63"/>
    <n v="562.53"/>
    <s v="RRG"/>
    <m/>
    <x v="1"/>
    <m/>
    <x v="23"/>
    <x v="3"/>
    <s v="CSB"/>
    <x v="1"/>
    <x v="30"/>
    <x v="0"/>
    <d v="2025-07-02T00:00:00"/>
    <s v="WITH BACKJOB"/>
    <n v="6"/>
  </r>
  <r>
    <s v="X24010070316"/>
    <s v="'X24010070316',"/>
    <s v="GLOBE TELECOM, INC."/>
    <s v="BLOCK 74, PUROK 6, TAGUIG CITY"/>
    <n v="298578.75"/>
    <n v="964.72"/>
    <s v="JSB"/>
    <m/>
    <x v="4"/>
    <m/>
    <x v="23"/>
    <x v="3"/>
    <s v="CSB"/>
    <x v="1"/>
    <x v="3"/>
    <x v="1"/>
    <m/>
    <m/>
    <n v="5"/>
  </r>
  <r>
    <s v="X24030870954"/>
    <s v="'X24030870954',"/>
    <s v="RINO DUTERTE BALO"/>
    <s v="ROAD 1, NORTH DAANG HARI, TAGUIG CITY"/>
    <n v="21766.84"/>
    <n v="964.72"/>
    <s v="JSB"/>
    <m/>
    <x v="4"/>
    <m/>
    <x v="23"/>
    <x v="3"/>
    <s v="CSB"/>
    <x v="1"/>
    <x v="3"/>
    <x v="1"/>
    <m/>
    <m/>
    <n v="2"/>
  </r>
  <r>
    <s v="X24020606223"/>
    <s v="'X24020606223',"/>
    <s v="ARISTOTLE BARRIE MARINIAS CARLOS"/>
    <s v="M.L. QUEZON, PUROK 4, TAGUIG CITY"/>
    <n v="380309.04"/>
    <n v="964.72"/>
    <s v="JSB"/>
    <m/>
    <x v="4"/>
    <m/>
    <x v="23"/>
    <x v="3"/>
    <s v="CSB"/>
    <x v="1"/>
    <x v="30"/>
    <x v="0"/>
    <d v="2025-07-08T00:00:00"/>
    <s v="WITH BACKJOB"/>
    <n v="3"/>
  </r>
  <r>
    <s v="X24083093814"/>
    <s v="'X24083093814',"/>
    <s v="INTERNATIONAL SPECIALTY CONCEPTS, INC."/>
    <s v="VRCC, VETERANS CENTER, TAGUIG CITY"/>
    <n v="25811.46"/>
    <n v="6.23"/>
    <s v="JSB"/>
    <m/>
    <x v="4"/>
    <m/>
    <x v="23"/>
    <x v="3"/>
    <s v="CSB"/>
    <x v="1"/>
    <x v="30"/>
    <x v="0"/>
    <d v="2025-07-09T00:00:00"/>
    <s v="NO BACKJOB"/>
    <n v="2"/>
  </r>
  <r>
    <s v="X23093728494"/>
    <s v="'X23093728494',"/>
    <s v="CHROMAESTHETICS INC."/>
    <s v="MOLINO, NIOG III, BACOOR"/>
    <n v="902470.09"/>
    <n v="179.72"/>
    <s v="JSP"/>
    <m/>
    <x v="3"/>
    <m/>
    <x v="0"/>
    <x v="0"/>
    <m/>
    <x v="1"/>
    <x v="37"/>
    <x v="0"/>
    <d v="2025-04-23T00:00:00"/>
    <s v="WITH BACKJOB"/>
    <n v="4"/>
  </r>
  <r>
    <s v="X23114500278"/>
    <s v="'X23114500278',"/>
    <s v="R.E.J. COM'L CORP."/>
    <s v="V. DE LEON, STO. NINO, PARANAQUE"/>
    <n v="1126643.1599999999"/>
    <n v="306.25"/>
    <s v="JSP"/>
    <m/>
    <x v="3"/>
    <m/>
    <x v="24"/>
    <x v="2"/>
    <s v="CSB"/>
    <x v="1"/>
    <x v="3"/>
    <x v="1"/>
    <m/>
    <m/>
    <n v="4"/>
  </r>
  <r>
    <s v="X24030695765"/>
    <s v="'X24030695765',"/>
    <s v="MITHCAH BIBLE BAPTIST CHURCH INC."/>
    <s v="ST. CECILLE, FATIMA SUBD, LAS PINAS CITY"/>
    <n v="390162.58"/>
    <n v="98.05"/>
    <s v="Ronilo Gange Jr."/>
    <m/>
    <x v="1"/>
    <m/>
    <x v="24"/>
    <x v="2"/>
    <s v="CSB"/>
    <x v="3"/>
    <x v="3"/>
    <x v="1"/>
    <m/>
    <m/>
    <n v="5"/>
  </r>
  <r>
    <s v="X24124701904"/>
    <s v="'X24124701904',"/>
    <s v="LISA ARCILIA LAW"/>
    <s v="17 DE MARZO, BACLARAN, PARANAQUE"/>
    <n v="465687.7"/>
    <n v="69.900000000000006"/>
    <s v="Ronilo Gange Jr."/>
    <m/>
    <x v="1"/>
    <m/>
    <x v="24"/>
    <x v="3"/>
    <s v="CSB"/>
    <x v="3"/>
    <x v="44"/>
    <x v="0"/>
    <d v="2025-05-22T00:00:00"/>
    <s v="NO BACKJOB"/>
    <n v="3"/>
  </r>
  <r>
    <s v="X24083392619"/>
    <s v="'X24083392619',"/>
    <s v="RONILO LANSANG DAVID"/>
    <s v="LAPU-LAPU, BACLARAN, PARANAQUE"/>
    <n v="655324.42000000004"/>
    <n v="218.5"/>
    <s v="Ronilo Gange Jr."/>
    <m/>
    <x v="1"/>
    <m/>
    <x v="24"/>
    <x v="2"/>
    <s v="CSB"/>
    <x v="3"/>
    <x v="3"/>
    <x v="1"/>
    <m/>
    <m/>
    <n v="9"/>
  </r>
  <r>
    <s v="X24010267693"/>
    <s v="'X24010267693',"/>
    <s v="SMWJ CORPORATION"/>
    <s v="GLORIA DIAZ, BF RESORT VILL, LAS PINAS CITY"/>
    <n v="595637.65"/>
    <n v="964.72"/>
    <s v="JSB"/>
    <m/>
    <x v="4"/>
    <m/>
    <x v="24"/>
    <x v="2"/>
    <s v="CSB"/>
    <x v="1"/>
    <x v="3"/>
    <x v="1"/>
    <m/>
    <m/>
    <n v="3"/>
  </r>
  <r>
    <s v="X23104103492"/>
    <s v="'X23104103492',"/>
    <s v="DITO TELECOMMUNITY CORPORATION"/>
    <s v="STA. INES, SAN ANTONIO VALLEY 6, PARANAQUE"/>
    <n v="251435.36"/>
    <n v="964.72"/>
    <s v="JSB"/>
    <m/>
    <x v="4"/>
    <m/>
    <x v="24"/>
    <x v="2"/>
    <s v="CSB"/>
    <x v="1"/>
    <x v="3"/>
    <x v="1"/>
    <m/>
    <m/>
    <n v="2"/>
  </r>
  <r>
    <s v="X24020387830"/>
    <s v="'X24020387830',"/>
    <s v="NATHANIELLE VINCE DE GUZMAN ORTIZ"/>
    <s v="DIMASALANG, BACLARAN, PARANAQUE"/>
    <n v="19075.96"/>
    <n v="964.72"/>
    <s v="JSB"/>
    <m/>
    <x v="4"/>
    <m/>
    <x v="24"/>
    <x v="2"/>
    <s v="CSB"/>
    <x v="1"/>
    <x v="3"/>
    <x v="1"/>
    <m/>
    <m/>
    <n v="2"/>
  </r>
  <r>
    <s v="X23093790331"/>
    <s v="'X23093790331',"/>
    <s v="LIGHT RAIL MANILA CORPORATION"/>
    <s v="NINOY AQUINO, STO. NINO, PARANAQUE"/>
    <n v="795001.99"/>
    <n v="964.72"/>
    <s v="JSB"/>
    <m/>
    <x v="4"/>
    <m/>
    <x v="24"/>
    <x v="2"/>
    <s v="CSB"/>
    <x v="1"/>
    <x v="3"/>
    <x v="1"/>
    <m/>
    <m/>
    <n v="2"/>
  </r>
  <r>
    <s v="X23124805460"/>
    <s v="'X23124805460',"/>
    <s v="CARLSON CHEN CAI"/>
    <s v="BLK 5, PALM COAST MARINA, PARANAQUE"/>
    <n v="438866.71"/>
    <n v="964.72"/>
    <s v="JSB"/>
    <m/>
    <x v="4"/>
    <m/>
    <x v="24"/>
    <x v="2"/>
    <s v="CSB"/>
    <x v="1"/>
    <x v="3"/>
    <x v="1"/>
    <m/>
    <m/>
    <n v="4"/>
  </r>
  <r>
    <s v="X23010262595"/>
    <s v="'X23010262595',"/>
    <s v="FRANCISCO ARANETA CLIMENT"/>
    <s v="BANAWE, AYALA-ALABANG VILL, MUNTINLUPA"/>
    <n v="44190.67"/>
    <n v="15.97"/>
    <s v="Isan Carlo Lazaro"/>
    <m/>
    <x v="3"/>
    <m/>
    <x v="25"/>
    <x v="2"/>
    <s v="CSB"/>
    <x v="3"/>
    <x v="13"/>
    <x v="0"/>
    <s v="/"/>
    <s v="NO BACKJOB"/>
    <n v="2"/>
  </r>
  <r>
    <s v="X24104341977"/>
    <s v="'X24104341977',"/>
    <s v="MARGARITA OROSA FELIX"/>
    <s v="TANAUAN, AYALA-ALABANG VILL, MUNTINLUPA"/>
    <n v="402458.69"/>
    <n v="100.7"/>
    <s v="Isan Carlo Lazaro"/>
    <m/>
    <x v="3"/>
    <m/>
    <x v="25"/>
    <x v="2"/>
    <s v="CSB"/>
    <x v="3"/>
    <x v="13"/>
    <x v="0"/>
    <d v="2025-07-25T00:00:00"/>
    <s v="WITH BACKJOB"/>
    <n v="5"/>
  </r>
  <r>
    <s v="X24030697989"/>
    <s v="'X24030697989',"/>
    <s v="PHILIP ANDREW ARCELLANA LAPUT,"/>
    <s v="L. DA VINCI, ITALIA 500-BF HOMES, LAS PINAS CITY"/>
    <n v="703369.77"/>
    <n v="228.88"/>
    <s v="IGL"/>
    <m/>
    <x v="3"/>
    <m/>
    <x v="26"/>
    <x v="2"/>
    <s v="CSB"/>
    <x v="1"/>
    <x v="3"/>
    <x v="1"/>
    <m/>
    <m/>
    <n v="8"/>
  </r>
  <r>
    <s v="X24020423802"/>
    <s v="'X24020423802',"/>
    <s v="OSCAR ESPEJO DELOS REYES"/>
    <s v="BOUGAINVILLA, T.S. CRUZ SUBD, LAS PINAS CITY"/>
    <n v="1248473.78"/>
    <n v="364.42"/>
    <s v="CLG"/>
    <m/>
    <x v="3"/>
    <m/>
    <x v="26"/>
    <x v="2"/>
    <s v="CSB"/>
    <x v="1"/>
    <x v="3"/>
    <x v="1"/>
    <m/>
    <m/>
    <n v="8"/>
  </r>
  <r>
    <s v="X24093538589"/>
    <s v="'X24093538589',"/>
    <s v="RUSTAN COFFEE CORPORATION"/>
    <s v="BF RESORT, BF RESORT VILL, LAS PINAS CITY"/>
    <n v="81080.72"/>
    <n v="51.48"/>
    <s v="JSP"/>
    <m/>
    <x v="3"/>
    <m/>
    <x v="26"/>
    <x v="2"/>
    <s v="CSB"/>
    <x v="1"/>
    <x v="3"/>
    <x v="1"/>
    <m/>
    <m/>
    <n v="2"/>
  </r>
  <r>
    <s v="X24020630735"/>
    <s v="'X24020630735',"/>
    <s v="ROBINSON'S SUPERMARKET CORPORATION"/>
    <s v="GLORIA DIAZ, BF RESORT VILL, LAS PINAS CITY"/>
    <n v="477975.56"/>
    <n v="108.68"/>
    <s v="CLG"/>
    <m/>
    <x v="3"/>
    <m/>
    <x v="26"/>
    <x v="2"/>
    <s v="CSB"/>
    <x v="1"/>
    <x v="3"/>
    <x v="1"/>
    <m/>
    <m/>
    <n v="4"/>
  </r>
  <r>
    <s v="X24010075594"/>
    <s v="'X24010075594',"/>
    <s v="JORGE MIRANDA YULO"/>
    <s v="CAMIA, DOÑA MANUELA SUBD, LAS PINAS CITY"/>
    <n v="429324.36"/>
    <n v="105.7"/>
    <s v="JSP"/>
    <m/>
    <x v="3"/>
    <m/>
    <x v="26"/>
    <x v="2"/>
    <s v="CSB"/>
    <x v="1"/>
    <x v="3"/>
    <x v="1"/>
    <m/>
    <m/>
    <n v="4"/>
  </r>
  <r>
    <s v="X23083195776"/>
    <s v="'X23083195776',"/>
    <s v="SO HUAT TRADING OPC DOING BUSINESS UNDER THE NAMES"/>
    <s v="DONA SOLEDAD EXTN, BETTER LIVING SUBD, PARANAQUE"/>
    <n v="510055.9"/>
    <n v="964.72"/>
    <s v="JSB"/>
    <m/>
    <x v="4"/>
    <m/>
    <x v="0"/>
    <x v="2"/>
    <s v="CSB"/>
    <x v="1"/>
    <x v="15"/>
    <x v="0"/>
    <d v="2025-07-09T00:00:00"/>
    <s v="NO BACKJOB"/>
    <n v="4"/>
  </r>
  <r>
    <s v="X24072720259"/>
    <s v="'X24072720259',"/>
    <s v="RAMON GALVEZ VIZMONTE"/>
    <s v="MAMBOG IV, BACOOR"/>
    <n v="647847.98"/>
    <n v="70.849999999999994"/>
    <s v="Ronilo Gange Jr."/>
    <m/>
    <x v="0"/>
    <d v="2025-06-12T00:00:00"/>
    <x v="27"/>
    <x v="2"/>
    <m/>
    <x v="3"/>
    <x v="48"/>
    <x v="0"/>
    <d v="2025-07-17T00:00:00"/>
    <s v="WITH BACKJOB"/>
    <n v="3"/>
  </r>
  <r>
    <s v="X24030736254"/>
    <s v="'X24030736254',"/>
    <s v="NEW PACIFIC RESOURCES MANAGEME"/>
    <s v="BLOCK 36, SOLVIENTO VILLAS PH 3, BACOOR"/>
    <n v="3368500.83"/>
    <n v="1401.45"/>
    <s v="Ronilo Gange Jr."/>
    <m/>
    <x v="0"/>
    <d v="2025-05-01T00:00:00"/>
    <x v="28"/>
    <x v="2"/>
    <s v="CSB"/>
    <x v="3"/>
    <x v="52"/>
    <x v="0"/>
    <d v="2025-06-06T00:00:00"/>
    <s v="NO BACKJOB"/>
    <n v="43"/>
  </r>
  <r>
    <s v="X24103888835"/>
    <s v="'X24103888835',"/>
    <s v="MAKATI DEVELOPMENT CORPORATION"/>
    <s v="EAST UNION, ARCA SOUTH, TAGUIG CITY"/>
    <n v="248970.42"/>
    <n v="344.73"/>
    <s v="Jenneth Madrid"/>
    <m/>
    <x v="4"/>
    <d v="2025-05-01T00:00:00"/>
    <x v="29"/>
    <x v="3"/>
    <s v="CSB"/>
    <x v="3"/>
    <x v="51"/>
    <x v="0"/>
    <d v="2025-07-02T00:00:00"/>
    <s v="NO BACKJOB"/>
    <n v="5"/>
  </r>
  <r>
    <s v="X24093502622"/>
    <s v="'X24093502622',"/>
    <s v="GINA BAGASIN ECLIPSE"/>
    <s v="KALAYAAN VILL/BALAGBAG, KALAYAAN VILL/BALAGBAG, PASAY CITY"/>
    <n v="25036.83"/>
    <n v="4.67"/>
    <s v="Jenneth Madrid"/>
    <m/>
    <x v="4"/>
    <d v="2025-05-01T00:00:00"/>
    <x v="30"/>
    <x v="2"/>
    <m/>
    <x v="3"/>
    <x v="53"/>
    <x v="0"/>
    <d v="2025-08-12T00:00:00"/>
    <s v="NO BACKJOB"/>
    <n v="1"/>
  </r>
  <r>
    <s v="X25010119071"/>
    <s v="'X25010119071',"/>
    <s v="SPX PHILIPPINES, INC."/>
    <s v="MIMC CPD, CERVANTES CPD, PARANAQUE"/>
    <n v="753143.29"/>
    <n v="310.52999999999997"/>
    <s v="Isan Carlo Lazaro"/>
    <m/>
    <x v="3"/>
    <d v="2025-05-01T00:00:00"/>
    <x v="29"/>
    <x v="3"/>
    <s v="CSB"/>
    <x v="3"/>
    <x v="45"/>
    <x v="0"/>
    <d v="2025-06-02T00:00:00"/>
    <s v="NO BACKJOB"/>
    <n v="6"/>
  </r>
  <r>
    <s v="X24072590693"/>
    <s v="'X24072590693',"/>
    <s v="HARD DISCOUNT PHILIPPINES, INC."/>
    <s v="HOLY FAMILY AVE, HOLY FAMILY VILL, TAGUIG CITY"/>
    <n v="278461.53999999998"/>
    <n v="55.3"/>
    <s v="Isan Carlo Lazaro"/>
    <m/>
    <x v="3"/>
    <d v="2025-05-01T00:00:00"/>
    <x v="26"/>
    <x v="3"/>
    <s v="CSB"/>
    <x v="3"/>
    <x v="51"/>
    <x v="0"/>
    <d v="2025-06-09T00:00:00"/>
    <s v="WITH BACKJOB"/>
    <n v="3"/>
  </r>
  <r>
    <s v="X24103973963"/>
    <s v="'X24103973963',"/>
    <s v="IMV GEMINI PHARMA INC."/>
    <s v="BF HOMES-HERNANDEZ PORTION, ALMANZA I, LAS PINAS CITY"/>
    <n v="458087.14"/>
    <n v="53.6"/>
    <s v="Isan Carlo Lazaro"/>
    <m/>
    <x v="3"/>
    <d v="2025-05-01T00:00:00"/>
    <x v="26"/>
    <x v="3"/>
    <s v="CSB"/>
    <x v="3"/>
    <x v="54"/>
    <x v="0"/>
    <d v="2025-06-09T00:00:00"/>
    <s v="NO BACKJOB"/>
    <n v="5"/>
  </r>
  <r>
    <s v="X25010209684"/>
    <s v="'X25010209684',"/>
    <s v="UNIOIL PETROLEUM PHILIPPINES, INC."/>
    <s v="EAST SERVICE, SN MARTIN DE PORRES, PARANAQUE"/>
    <n v="143724.53"/>
    <n v="20.52"/>
    <s v="Isan Carlo Lazaro"/>
    <m/>
    <x v="3"/>
    <d v="2025-05-01T00:00:00"/>
    <x v="26"/>
    <x v="3"/>
    <s v="CSB"/>
    <x v="3"/>
    <x v="51"/>
    <x v="0"/>
    <s v="/"/>
    <s v="NO BACKJOB"/>
    <n v="3"/>
  </r>
  <r>
    <s v="X24041261990"/>
    <s v="'X24041261990',"/>
    <s v="DITO TELECOMMUNITY CORPORATION"/>
    <s v="NATIONAL, TUNASAN, MUNTINLUPA"/>
    <n v="346656.97"/>
    <n v="99.63"/>
    <s v="Isan Carlo Lazaro"/>
    <m/>
    <x v="3"/>
    <d v="2025-05-01T00:00:00"/>
    <x v="26"/>
    <x v="3"/>
    <s v="CSB"/>
    <x v="3"/>
    <x v="3"/>
    <x v="1"/>
    <m/>
    <m/>
    <n v="3"/>
  </r>
  <r>
    <s v="X24093725597"/>
    <s v="'X24093725597',"/>
    <s v="RAV MC LESTER SALCEDO ASI"/>
    <s v="ST. GEORGE, METROCOR SOUTH GATE HOMES, LAS PINAS CITY"/>
    <n v="740394.49"/>
    <n v="233.1"/>
    <s v="Isan Carlo Lazaro"/>
    <m/>
    <x v="3"/>
    <d v="2025-05-01T00:00:00"/>
    <x v="26"/>
    <x v="3"/>
    <s v="CSB"/>
    <x v="3"/>
    <x v="54"/>
    <x v="0"/>
    <d v="2025-07-17T00:00:00"/>
    <s v="WITH BACKJOB"/>
    <n v="3"/>
  </r>
  <r>
    <s v="X24124856516"/>
    <s v="'X24124856516',"/>
    <s v="RAUL GABRIEL II S. DIMATATAC"/>
    <s v="SUSANA HEIGHTS SUBD, MUNTINLUPA"/>
    <n v="273825.69"/>
    <n v="43.28"/>
    <s v="Ronilo Gange Jr."/>
    <m/>
    <x v="0"/>
    <d v="2025-05-01T00:00:00"/>
    <x v="19"/>
    <x v="3"/>
    <m/>
    <x v="3"/>
    <x v="3"/>
    <x v="1"/>
    <m/>
    <m/>
    <n v="6"/>
  </r>
  <r>
    <s v="X24104112560"/>
    <s v="'X24104112560',"/>
    <s v="METRO STONERICH CORPORATION,"/>
    <s v="INDOCHINA LANE, FILINVEST CORPORATE CITY, MUNTINLUPA"/>
    <n v="49996.03"/>
    <n v="73.97"/>
    <s v="Jenneth Madrid"/>
    <m/>
    <x v="4"/>
    <d v="2025-05-01T00:00:00"/>
    <x v="0"/>
    <x v="8"/>
    <m/>
    <x v="3"/>
    <x v="3"/>
    <x v="1"/>
    <m/>
    <m/>
    <n v="2"/>
  </r>
  <r>
    <s v="X24114379540"/>
    <s v="'X24114379540',"/>
    <s v="DHAN JERICO MIKE M. DELOS SANTOS"/>
    <s v="BLOCK 11, VISTA VERDE SOUTH PH I, BACOOR"/>
    <n v="207326.18"/>
    <n v="33.049999999999997"/>
    <s v="Ronilo Gange Jr."/>
    <m/>
    <x v="0"/>
    <d v="2025-05-01T00:00:00"/>
    <x v="31"/>
    <x v="2"/>
    <m/>
    <x v="3"/>
    <x v="22"/>
    <x v="0"/>
    <d v="2025-07-17T00:00:00"/>
    <s v="NO BACKJOB"/>
    <n v="3"/>
  </r>
  <r>
    <s v="X25010133520"/>
    <s v="'X25010133520',"/>
    <s v="MICHAEL GERARD TANTOCO MORADA"/>
    <s v="BUNGA, AYALA-ALABANG VILL, MUNTINLUPA"/>
    <n v="242142.06"/>
    <n v="27.57"/>
    <s v="Isan Carlo Lazaro"/>
    <m/>
    <x v="5"/>
    <d v="2025-05-01T00:00:00"/>
    <x v="0"/>
    <x v="8"/>
    <m/>
    <x v="3"/>
    <x v="3"/>
    <x v="1"/>
    <m/>
    <m/>
    <n v="3"/>
  </r>
  <r>
    <s v="X23124718193"/>
    <s v="'X23124718193',"/>
    <s v="CHARLES MICHAEL R MAGALLANES"/>
    <s v="ZAPOTE III, ZAPOTE III, BACOOR"/>
    <n v="529978.54"/>
    <n v="129.65"/>
    <s v="JSP"/>
    <m/>
    <x v="3"/>
    <d v="2025-05-01T00:00:00"/>
    <x v="32"/>
    <x v="13"/>
    <m/>
    <x v="1"/>
    <x v="33"/>
    <x v="0"/>
    <d v="2025-06-09T00:00:00"/>
    <s v="WITH BACKJOB"/>
    <n v="4"/>
  </r>
  <r>
    <s v="X24062079073"/>
    <s v="'X24062079073',"/>
    <s v="THE LANDMARK MANILA BAY CORPORATION"/>
    <s v="ASEANA, ASEANA BUSINESS PARK, PARANAQUE"/>
    <n v="5216314.41"/>
    <n v="536.37"/>
    <s v="UG"/>
    <m/>
    <x v="4"/>
    <d v="2025-05-01T00:00:00"/>
    <x v="29"/>
    <x v="3"/>
    <s v="CSB"/>
    <x v="1"/>
    <x v="45"/>
    <x v="0"/>
    <d v="2025-07-02T00:00:00"/>
    <s v="WITH BACKJOB"/>
    <n v="3"/>
  </r>
  <r>
    <s v="X24114394901"/>
    <s v="'X24114394901',"/>
    <s v="WAYNE S. LLEGADO"/>
    <s v="SACRED HEART, HOLY FAMILY VILL, TAGUIG CITY"/>
    <n v="219972.97"/>
    <n v="58.6"/>
    <s v="JMM"/>
    <m/>
    <x v="4"/>
    <d v="2025-05-01T00:00:00"/>
    <x v="29"/>
    <x v="3"/>
    <s v="CSB"/>
    <x v="1"/>
    <x v="51"/>
    <x v="0"/>
    <d v="2025-07-02T00:00:00"/>
    <s v="NO BACKJOB"/>
    <n v="5"/>
  </r>
  <r>
    <s v="X24030804233"/>
    <s v="'X24030804233',"/>
    <s v="SAFEXPRESS LOGISTICS INC."/>
    <s v="MDC, VETERANS CENTER, TAGUIG CITY"/>
    <n v="438048.35"/>
    <n v="125.23"/>
    <s v="JMM"/>
    <m/>
    <x v="4"/>
    <d v="2025-05-01T00:00:00"/>
    <x v="29"/>
    <x v="3"/>
    <s v="CSB"/>
    <x v="1"/>
    <x v="51"/>
    <x v="0"/>
    <d v="2025-07-02T00:00:00"/>
    <s v="WITH BACKJOB"/>
    <n v="3"/>
  </r>
  <r>
    <s v="X24010070692"/>
    <s v="'X24010070692',"/>
    <s v="NITO DUBLA DOLLEGUES"/>
    <s v="BLOCK 10, SSB DE VILLE(SERV SUPPRT BRGD), TAGUIG CITY"/>
    <n v="36363.019999999997"/>
    <n v="964.72"/>
    <s v="JSB"/>
    <m/>
    <x v="4"/>
    <d v="2025-05-01T00:00:00"/>
    <x v="29"/>
    <x v="3"/>
    <s v="CSB"/>
    <x v="1"/>
    <x v="3"/>
    <x v="1"/>
    <d v="2025-05-13T00:00:00"/>
    <s v="NO BACKJOB"/>
    <n v="3"/>
  </r>
  <r>
    <s v="X22083415066"/>
    <s v="'X22083415066',"/>
    <s v="GLOBE TELECOM., INC."/>
    <s v="ENGINEERING, SCIENCE VILL, PARANAQUE"/>
    <n v="60984.88"/>
    <n v="964.72"/>
    <s v="JSB"/>
    <m/>
    <x v="4"/>
    <d v="2025-05-01T00:00:00"/>
    <x v="29"/>
    <x v="3"/>
    <s v="CSB"/>
    <x v="1"/>
    <x v="55"/>
    <x v="0"/>
    <d v="2025-07-09T00:00:00"/>
    <s v="WITH BACKJOB"/>
    <n v="3"/>
  </r>
  <r>
    <s v="X24062094685"/>
    <s v="'X24062094685',"/>
    <s v="SAIMA SULTAN ABDUL"/>
    <s v="BAGONG SILANG, BACLARAN, PARANAQUE"/>
    <n v="578750.36"/>
    <n v="113.28"/>
    <s v="JMM"/>
    <m/>
    <x v="4"/>
    <d v="2025-05-01T00:00:00"/>
    <x v="29"/>
    <x v="6"/>
    <s v="CSB"/>
    <x v="1"/>
    <x v="6"/>
    <x v="0"/>
    <d v="2025-07-02T00:00:00"/>
    <s v="WITH BACKJOB"/>
    <n v="3"/>
  </r>
  <r>
    <s v="X24083444242"/>
    <s v="'X24083444242',"/>
    <s v="JEIKA PROPERTIES CORPORATION"/>
    <s v="BLOCK 6, KATHLEEN PLACE 5 SUBD, BACOOR"/>
    <n v="8506182.5099999998"/>
    <n v="2637.35"/>
    <s v="Isan Carlo Lazaro"/>
    <m/>
    <x v="3"/>
    <d v="2025-05-01T00:00:00"/>
    <x v="28"/>
    <x v="2"/>
    <s v="CSB"/>
    <x v="3"/>
    <x v="56"/>
    <x v="0"/>
    <d v="2025-06-09T00:00:00"/>
    <s v="WITH BACKJOB"/>
    <n v="48"/>
  </r>
  <r>
    <s v="X24093693382"/>
    <s v="'X24093693382',"/>
    <s v="ASIA STRUCTURAL DEVELOPER CORP,"/>
    <s v="PACIFIC, MARINA SUBD, PARANAQUE"/>
    <n v="118408.73"/>
    <n v="198.33"/>
    <s v="Ronilo Gange Jr."/>
    <m/>
    <x v="1"/>
    <d v="2025-05-01T00:00:00"/>
    <x v="29"/>
    <x v="3"/>
    <s v="CSB"/>
    <x v="3"/>
    <x v="45"/>
    <x v="0"/>
    <d v="2025-07-02T00:00:00"/>
    <s v="NO BACKJOB"/>
    <n v="3"/>
  </r>
  <r>
    <s v="X24093698934"/>
    <s v="'X24093698934',"/>
    <s v="BLOOMINGDALE ENTERPRISES INC"/>
    <s v="ALABANG-ZAPOTE, TALON I, LAS PINAS CITY"/>
    <n v="16595.27"/>
    <n v="2.98"/>
    <s v="Jenneth Madrid"/>
    <m/>
    <x v="2"/>
    <d v="2025-05-01T00:00:00"/>
    <x v="29"/>
    <x v="3"/>
    <s v="CSB"/>
    <x v="3"/>
    <x v="33"/>
    <x v="0"/>
    <d v="2025-07-17T00:00:00"/>
    <s v="NO BACKJOB"/>
    <n v="1"/>
  </r>
  <r>
    <s v="R23797682"/>
    <s v="'R23797682',"/>
    <s v="CAVITEX INFRASTRUCTURE CORP., "/>
    <s v="KAINGIN RD., KAINGIN, PARANAQUE"/>
    <n v="86997.81"/>
    <n v="107.92"/>
    <s v="Ronilo Gange Jr."/>
    <m/>
    <x v="1"/>
    <d v="2025-05-01T00:00:00"/>
    <x v="29"/>
    <x v="3"/>
    <s v="CSB"/>
    <x v="3"/>
    <x v="3"/>
    <x v="1"/>
    <m/>
    <m/>
    <n v="4"/>
  </r>
  <r>
    <s v="X24093601294"/>
    <s v="'X24093601294',"/>
    <s v="SOCRATES GENEROSO A. BAQUIRAN"/>
    <s v="SALAZAR, ZONE 3, TAGUIG CITY"/>
    <n v="22974.639999999999"/>
    <n v="6.67"/>
    <s v="JMM"/>
    <m/>
    <x v="4"/>
    <d v="2025-05-02T00:00:00"/>
    <x v="29"/>
    <x v="3"/>
    <s v="CSB"/>
    <x v="1"/>
    <x v="51"/>
    <x v="0"/>
    <d v="2025-07-02T00:00:00"/>
    <s v="NO BACKJOB"/>
    <n v="2"/>
  </r>
  <r>
    <s v="X24072678058"/>
    <s v="'X24072678058',"/>
    <s v="APOLONIO BANSON PASCUAL"/>
    <s v="QUIRINO, TAMBO, PARANAQUE"/>
    <n v="138814.95000000001"/>
    <n v="17.149999999999999"/>
    <s v="JSB"/>
    <m/>
    <x v="4"/>
    <d v="2025-05-02T00:00:00"/>
    <x v="29"/>
    <x v="3"/>
    <s v="CSB"/>
    <x v="1"/>
    <x v="17"/>
    <x v="0"/>
    <d v="2025-07-09T00:00:00"/>
    <s v="NO BACKJOB"/>
    <n v="3"/>
  </r>
  <r>
    <s v="X24093598222"/>
    <s v="'X24093598222',"/>
    <s v="ASEANA BUSINESS PARK ESTATE ASSOCIATION, INC."/>
    <s v="PRES. DIOSDADO MACAPAGAL, ASEANA BUSINESS PARK, PARANAQUE"/>
    <n v="54889.43"/>
    <n v="28.75"/>
    <s v="JMM"/>
    <m/>
    <x v="4"/>
    <d v="2025-05-02T00:00:00"/>
    <x v="29"/>
    <x v="3"/>
    <s v="CSB"/>
    <x v="1"/>
    <x v="6"/>
    <x v="0"/>
    <d v="2025-06-02T00:00:00"/>
    <s v="NO BACKJOB"/>
    <n v="2"/>
  </r>
  <r>
    <s v="X24062315995"/>
    <s v="'X24062315995',"/>
    <s v="AKIRHA OPC"/>
    <s v="STA. BARBARA, SUSANA HEIGHTS SUBD, MUNTINLUPA"/>
    <n v="1013798.24"/>
    <n v="331.85"/>
    <s v="RRG"/>
    <m/>
    <x v="1"/>
    <d v="2025-05-02T00:00:00"/>
    <x v="27"/>
    <x v="3"/>
    <m/>
    <x v="1"/>
    <x v="29"/>
    <x v="0"/>
    <d v="2025-08-01T00:00:00"/>
    <s v="WITH BACKJOB"/>
    <n v="8"/>
  </r>
  <r>
    <s v="X23114382653"/>
    <s v="'X23114382653',"/>
    <s v="ROSELYN RODELAS LETIGIO"/>
    <s v="BLOCK 9, SAGRADA FAMILIA, TAGUIG CITY"/>
    <n v="325780.37"/>
    <n v="964.72"/>
    <s v="JSB"/>
    <m/>
    <x v="4"/>
    <d v="2025-05-02T00:00:00"/>
    <x v="29"/>
    <x v="3"/>
    <s v="CSB"/>
    <x v="1"/>
    <x v="54"/>
    <x v="0"/>
    <d v="2025-07-09T00:00:00"/>
    <s v="NO BACKJOB"/>
    <n v="8"/>
  </r>
  <r>
    <s v="X22125055944"/>
    <s v="'X22125055944',"/>
    <s v="INTERCONTINENTAL DEVELOPMENT CORPORATION"/>
    <s v="BLOCK 7, BRAZILIA HEIGHTS, MUNTINLUPA"/>
    <n v="631625.49"/>
    <n v="265.63"/>
    <s v="JSP"/>
    <m/>
    <x v="3"/>
    <d v="2025-05-02T00:00:00"/>
    <x v="32"/>
    <x v="0"/>
    <m/>
    <x v="1"/>
    <x v="33"/>
    <x v="0"/>
    <d v="2025-07-25T00:00:00"/>
    <s v="WITH BACKJOB"/>
    <n v="9"/>
  </r>
  <r>
    <s v="X24020554362"/>
    <s v="'X24020554362',"/>
    <s v="DITO TELECOMMUNITY CORPORATION"/>
    <s v="BLOCK 10, PINAGSAMA PH 2 VILL, TAGUIG CITY"/>
    <n v="287712.8"/>
    <n v="964.72"/>
    <s v="JSB"/>
    <m/>
    <x v="4"/>
    <d v="2025-05-02T00:00:00"/>
    <x v="29"/>
    <x v="3"/>
    <s v="CSB"/>
    <x v="1"/>
    <x v="51"/>
    <x v="0"/>
    <d v="2025-07-09T00:00:00"/>
    <s v="WITH BACKJOB"/>
    <n v="4"/>
  </r>
  <r>
    <s v="X24104144935"/>
    <s v="'X24104144935',"/>
    <s v="ALVEO LAND CORP."/>
    <s v="ALABANG-ZAPOTE, ALMANZA I, LAS PINAS CITY"/>
    <n v="750005.9"/>
    <n v="244.97"/>
    <s v="JSP"/>
    <m/>
    <x v="3"/>
    <d v="2025-05-02T00:00:00"/>
    <x v="32"/>
    <x v="0"/>
    <m/>
    <x v="1"/>
    <x v="57"/>
    <x v="0"/>
    <d v="2025-07-30T00:00:00"/>
    <s v="WITH BACKJOB"/>
    <n v="3"/>
  </r>
  <r>
    <s v="R23094776"/>
    <s v="'R23094776',"/>
    <s v="CADELINA JOHN PHILIP BARROSA"/>
    <s v="EVELYN CAMUS, BF RESORT VILL, LAS PINAS CITY"/>
    <n v="48365.68"/>
    <n v="31.47"/>
    <s v="RRG"/>
    <m/>
    <x v="0"/>
    <d v="2025-05-02T00:00:00"/>
    <x v="0"/>
    <x v="8"/>
    <m/>
    <x v="1"/>
    <x v="3"/>
    <x v="1"/>
    <m/>
    <m/>
    <n v="2"/>
  </r>
  <r>
    <s v="X24010151897"/>
    <s v="'X24010151897',"/>
    <s v="RICHARD SAICHER ABENDAN"/>
    <s v="DOÑA MARY, ALABANG HILLS SUBD PH 2, MUNTINLUPA"/>
    <n v="403464.64"/>
    <n v="119.63"/>
    <s v="RRG"/>
    <m/>
    <x v="0"/>
    <d v="2025-05-02T00:00:00"/>
    <x v="0"/>
    <x v="3"/>
    <m/>
    <x v="1"/>
    <x v="19"/>
    <x v="0"/>
    <d v="2025-07-17T00:00:00"/>
    <s v="WITH BACKJOB"/>
    <n v="4"/>
  </r>
  <r>
    <s v="X23114346770"/>
    <s v="'X23114346770',"/>
    <s v="EASY SHOP SHOPPING CENTER CORP."/>
    <s v="NAGA, PULANGLUPA I, LAS PINAS CITY"/>
    <n v="520469.64"/>
    <n v="107.05"/>
    <s v="RRG"/>
    <m/>
    <x v="0"/>
    <d v="2025-05-02T00:00:00"/>
    <x v="27"/>
    <x v="2"/>
    <m/>
    <x v="1"/>
    <x v="29"/>
    <x v="0"/>
    <d v="2025-07-30T00:00:00"/>
    <s v="WITH BACKJOB"/>
    <n v="3"/>
  </r>
  <r>
    <s v="X24072764755"/>
    <s v="'X24072764755',"/>
    <s v="OSAVE TRADING PHILIPPINES CORPORATION"/>
    <s v="GEN. EVANGELISTA, POBLACION, BACOOR"/>
    <n v="143807.71"/>
    <n v="18.920000000000002"/>
    <s v="Reyzon Matienzo"/>
    <m/>
    <x v="5"/>
    <m/>
    <x v="0"/>
    <x v="5"/>
    <m/>
    <x v="3"/>
    <x v="31"/>
    <x v="0"/>
    <d v="2025-05-14T00:00:00"/>
    <s v="NO BACKJOB"/>
    <n v="3"/>
  </r>
  <r>
    <s v="X24062133128"/>
    <s v="'X24062133128',"/>
    <s v="REYNALDO A CASIMSIMAN"/>
    <s v="VIZCARRA, PUROK 1, TAGUIG CITY"/>
    <n v="1649097.77"/>
    <n v="552.73"/>
    <s v="RRG"/>
    <m/>
    <x v="0"/>
    <m/>
    <x v="0"/>
    <x v="0"/>
    <m/>
    <x v="1"/>
    <x v="58"/>
    <x v="0"/>
    <d v="2025-05-22T00:00:00"/>
    <s v="NO BACKJOB"/>
    <n v="22"/>
  </r>
  <r>
    <s v="R23054624"/>
    <s v="'R23054624',"/>
    <s v="WONG, ALEX Z"/>
    <s v="CORNELIUS, BETTERLIVING SUBD ANNEX 35, PARANAQUE"/>
    <n v="149882.65"/>
    <n v="964.72"/>
    <s v="JSB"/>
    <m/>
    <x v="4"/>
    <m/>
    <x v="0"/>
    <x v="2"/>
    <m/>
    <x v="1"/>
    <x v="15"/>
    <x v="0"/>
    <d v="2025-07-09T00:00:00"/>
    <s v="NO BACKJOB"/>
    <n v="4"/>
  </r>
  <r>
    <s v="X24030941443"/>
    <s v="'X24030941443',"/>
    <s v="DHS ABODE CORP."/>
    <s v="PALMSPRING, MERVILLE SUBD, PARANAQUE"/>
    <n v="443067.22"/>
    <n v="124.37"/>
    <s v="CLG"/>
    <m/>
    <x v="3"/>
    <m/>
    <x v="0"/>
    <x v="2"/>
    <m/>
    <x v="1"/>
    <x v="15"/>
    <x v="0"/>
    <d v="2025-06-09T00:00:00"/>
    <s v="NO BACKJOB"/>
    <n v="6"/>
  </r>
  <r>
    <s v="X23020656225"/>
    <s v="'X23020656225',"/>
    <s v="JENNIFER AUSTRIA BARZAGA"/>
    <s v="LAUAN, AYALA-ALABANG VILL, MUNTINLUPA"/>
    <n v="1822047.68"/>
    <n v="599.82000000000005"/>
    <s v="Jemuel Peralta"/>
    <m/>
    <x v="3"/>
    <m/>
    <x v="28"/>
    <x v="0"/>
    <m/>
    <x v="3"/>
    <x v="59"/>
    <x v="0"/>
    <d v="2025-07-25T00:00:00"/>
    <s v="WITH BACKJOB"/>
    <n v="13"/>
  </r>
  <r>
    <s v="X24062100987"/>
    <s v="'X24062100987',"/>
    <s v="GLOBE TELECOM, INC."/>
    <s v="SAN JUANICO, AYALA-ALABANG VILL, MUNTINLUPA"/>
    <n v="31819.8"/>
    <n v="10.75"/>
    <s v="JSP"/>
    <m/>
    <x v="2"/>
    <m/>
    <x v="28"/>
    <x v="0"/>
    <m/>
    <x v="1"/>
    <x v="60"/>
    <x v="0"/>
    <d v="2025-07-02T00:00:00"/>
    <s v="NO BACKJOB"/>
    <n v="1"/>
  </r>
  <r>
    <s v="X24041427291"/>
    <s v="'X24041427291',"/>
    <s v="DOÑA FELISA REALTY AND DEVELOPMENT CORPORATION"/>
    <s v="MANGO, AYALA-ALABANG VILL, MUNTINLUPA"/>
    <n v="440537.01"/>
    <n v="111.92"/>
    <s v="JSP"/>
    <m/>
    <x v="2"/>
    <m/>
    <x v="28"/>
    <x v="0"/>
    <m/>
    <x v="1"/>
    <x v="59"/>
    <x v="0"/>
    <d v="2025-07-17T00:00:00"/>
    <s v="NO BACKJOB"/>
    <n v="5"/>
  </r>
  <r>
    <s v="X24104052286"/>
    <s v="'X24104052286',"/>
    <s v="DITO TELECOMMUNITY CORPORATION"/>
    <s v="AGATHA, RAYMUNDVILLE 1 CASA FILIPINA, PARANAQUE"/>
    <n v="227497.27"/>
    <n v="55.18"/>
    <s v="JMM"/>
    <m/>
    <x v="4"/>
    <m/>
    <x v="0"/>
    <x v="2"/>
    <m/>
    <x v="1"/>
    <x v="14"/>
    <x v="0"/>
    <d v="2025-05-14T00:00:00"/>
    <s v="NO BACKJOB"/>
    <n v="2"/>
  </r>
  <r>
    <s v="X24104118718"/>
    <s v="'X24104118718',"/>
    <s v="ELTON ANGELES GABRIEL"/>
    <s v="MAPLE DRIVE, MENLO PARK, PARANAQUE"/>
    <n v="20665.28"/>
    <n v="7.22"/>
    <s v="JSP"/>
    <m/>
    <x v="3"/>
    <m/>
    <x v="0"/>
    <x v="3"/>
    <m/>
    <x v="1"/>
    <x v="6"/>
    <x v="0"/>
    <d v="2025-06-09T00:00:00"/>
    <s v="NO BACKJOB"/>
    <n v="2"/>
  </r>
  <r>
    <s v="X24114362991"/>
    <s v="'X24114362991',"/>
    <s v="MAKATI DEVELOPMENT CORPORATION,"/>
    <s v="RAMBUTAN, FTI CPD, TAGUIG CITY"/>
    <n v="135321.43"/>
    <n v="224.03"/>
    <s v="Jenneth Madrid"/>
    <m/>
    <x v="4"/>
    <m/>
    <x v="0"/>
    <x v="3"/>
    <m/>
    <x v="3"/>
    <x v="30"/>
    <x v="0"/>
    <d v="2025-06-02T00:00:00"/>
    <s v="NO BACKJOB"/>
    <n v="5"/>
  </r>
  <r>
    <s v="R21946565"/>
    <m/>
    <s v="PENULIAR, MARCELO"/>
    <s v="HERBS, ZONE 6, TAGUIG CITY"/>
    <n v="32061.54"/>
    <n v="16.5"/>
    <s v="JGR"/>
    <m/>
    <x v="2"/>
    <m/>
    <x v="0"/>
    <x v="10"/>
    <m/>
    <x v="2"/>
    <x v="12"/>
    <x v="0"/>
    <d v="2025-06-02T00:00:00"/>
    <s v="NO BACKJOB"/>
    <n v="1"/>
  </r>
  <r>
    <s v="X23072577947"/>
    <m/>
    <s v="THE DAILY MEAL FOOD CORPORATION"/>
    <s v="ALABANG-ZAPOTE, ALMANZA I, LAS PINAS CITY"/>
    <n v="672132.77"/>
    <n v="114.97"/>
    <s v="JSP"/>
    <m/>
    <x v="2"/>
    <m/>
    <x v="0"/>
    <x v="0"/>
    <m/>
    <x v="0"/>
    <x v="61"/>
    <x v="0"/>
    <d v="2025-06-02T00:00:00"/>
    <s v="WITH BACKJOB"/>
    <n v="3"/>
  </r>
  <r>
    <s v="X24020406218"/>
    <m/>
    <s v="LAS PINAS RENAL CARE CENTER INC."/>
    <s v="PHILAMLIFE, PAMPLONA II, LAS PINAS CITY"/>
    <n v="80349.11"/>
    <n v="50.42"/>
    <s v="JSP"/>
    <m/>
    <x v="2"/>
    <m/>
    <x v="33"/>
    <x v="3"/>
    <m/>
    <x v="1"/>
    <x v="33"/>
    <x v="0"/>
    <d v="2025-08-06T00:00:00"/>
    <s v="WITH BACKJOB"/>
    <n v="2"/>
  </r>
  <r>
    <s v="X24030697130"/>
    <m/>
    <s v="JHOY MEDINA MATILLA"/>
    <s v="ROSAL, T.S. CRUZ SUBD, LAS PINAS CITY"/>
    <n v="949791.79"/>
    <n v="325.02"/>
    <s v="CLG"/>
    <m/>
    <x v="2"/>
    <m/>
    <x v="33"/>
    <x v="3"/>
    <m/>
    <x v="1"/>
    <x v="33"/>
    <x v="0"/>
    <m/>
    <s v="WITH BACKJOB"/>
    <n v="7"/>
  </r>
  <r>
    <s v="X24051725389"/>
    <m/>
    <s v="MARTIN'S CAR ACCESSORIES PARTS AND SERVICES INC."/>
    <s v="JASMIN, T.S. CRUZ SUBD, LAS PINAS CITY"/>
    <n v="305981.84000000003"/>
    <n v="79.099999999999994"/>
    <s v="RRG"/>
    <m/>
    <x v="1"/>
    <m/>
    <x v="33"/>
    <x v="3"/>
    <m/>
    <x v="1"/>
    <x v="54"/>
    <x v="0"/>
    <d v="2025-07-02T00:00:00"/>
    <s v="WITH BACKJOB"/>
    <n v="4"/>
  </r>
  <r>
    <s v="X24083106181"/>
    <m/>
    <s v="JEIKA PROPERTIES CORPORATION,"/>
    <s v="SAN FRANCISCO, METROCOR HMS AREA B, LAS PINAS CITY"/>
    <n v="142208.35999999999"/>
    <n v="17.3"/>
    <s v="RRG"/>
    <m/>
    <x v="1"/>
    <m/>
    <x v="3"/>
    <x v="6"/>
    <m/>
    <x v="1"/>
    <x v="8"/>
    <x v="0"/>
    <d v="2025-08-01T00:00:00"/>
    <s v="NO BACKJOB"/>
    <n v="3"/>
  </r>
  <r>
    <s v="X24093693618"/>
    <m/>
    <s v="SIONIL BUILDERS CORPORATION"/>
    <s v="SKYLARK, GOOD YEAR PARK SUBD, LAS PINAS CITY"/>
    <n v="34688.080000000002"/>
    <n v="18.52"/>
    <s v="JSP"/>
    <m/>
    <x v="2"/>
    <m/>
    <x v="33"/>
    <x v="3"/>
    <m/>
    <x v="1"/>
    <x v="33"/>
    <x v="0"/>
    <s v="/"/>
    <s v="NO BACKJOB"/>
    <n v="3"/>
  </r>
  <r>
    <s v="X24072575113"/>
    <m/>
    <s v="PAUL JOHN AIRA LOPES KATO"/>
    <s v="BF RESORT, BF RESORT VILL, LAS PINAS CITY"/>
    <n v="330729.64"/>
    <n v="89.88"/>
    <s v="RRG"/>
    <m/>
    <x v="1"/>
    <m/>
    <x v="33"/>
    <x v="3"/>
    <m/>
    <x v="1"/>
    <x v="33"/>
    <x v="0"/>
    <d v="2025-07-28T00:00:00"/>
    <s v="WITH BACKJOB"/>
    <n v="4"/>
  </r>
  <r>
    <s v="X24072605371"/>
    <m/>
    <s v="GENEROSA WALTERS DIONISIO"/>
    <s v="B. APACIBLE, PHILAMLIFE VILL, LAS PINAS CITY"/>
    <n v="355297.06"/>
    <n v="84.12"/>
    <s v="RRG"/>
    <m/>
    <x v="1"/>
    <m/>
    <x v="33"/>
    <x v="3"/>
    <m/>
    <x v="1"/>
    <x v="33"/>
    <x v="0"/>
    <m/>
    <s v="WITH BACKJOB"/>
    <n v="5"/>
  </r>
  <r>
    <s v="X24093540862"/>
    <m/>
    <s v="NINA RACHEL TORRES DE VERA"/>
    <s v="BLUEBIRD LANE, BF-PILAR SOUTHVILLE, LAS PINAS CITY"/>
    <n v="220395.74"/>
    <n v="37.450000000000003"/>
    <s v="RRG"/>
    <m/>
    <x v="1"/>
    <m/>
    <x v="33"/>
    <x v="3"/>
    <m/>
    <x v="1"/>
    <x v="54"/>
    <x v="0"/>
    <d v="2025-07-02T00:00:00"/>
    <s v="NO BACKJOB"/>
    <n v="3"/>
  </r>
  <r>
    <s v="X24062327169"/>
    <m/>
    <s v="EPICUREAN PARTNERS EXCHANGE INC."/>
    <s v="MOLINO BLVD, MOLINO III, BACOOR"/>
    <n v="706605.21"/>
    <n v="125.85"/>
    <s v="JSP"/>
    <m/>
    <x v="2"/>
    <m/>
    <x v="32"/>
    <x v="0"/>
    <m/>
    <x v="1"/>
    <x v="62"/>
    <x v="0"/>
    <d v="2025-07-28T00:00:00"/>
    <s v="WITH BACKJOB"/>
    <n v="3"/>
  </r>
  <r>
    <s v="X24030696614"/>
    <m/>
    <s v="ST. FRANCIS DE ASSISI EDUC,"/>
    <s v="BAYANAN, BAYANAN, BACOOR"/>
    <n v="1097618.1100000001"/>
    <n v="284.85000000000002"/>
    <s v="JSP"/>
    <m/>
    <x v="2"/>
    <m/>
    <x v="32"/>
    <x v="0"/>
    <m/>
    <x v="1"/>
    <x v="62"/>
    <x v="0"/>
    <d v="2025-07-02T00:00:00"/>
    <s v="WITH BACKJOB"/>
    <n v="3"/>
  </r>
  <r>
    <s v="X24010026319"/>
    <m/>
    <s v=" TTK REALTY &amp; DEVELOPMENT CORPORATION"/>
    <s v="ANGELINA CANAYNAY, SAN DIONISIO, PARANAQUE"/>
    <n v="668629.67000000004"/>
    <n v="125.38"/>
    <s v="JSP"/>
    <m/>
    <x v="2"/>
    <m/>
    <x v="32"/>
    <x v="0"/>
    <m/>
    <x v="1"/>
    <x v="46"/>
    <x v="0"/>
    <d v="2025-08-02T00:00:00"/>
    <s v="NO BACKJOB"/>
    <n v="4"/>
  </r>
  <r>
    <s v="X24010044720"/>
    <m/>
    <s v="GLOBE TELECOM, INC."/>
    <s v="GEN. TIRONA, DULONG BAYAN, BACOOR"/>
    <n v="2375469.88"/>
    <n v="310.72000000000003"/>
    <s v="JSP"/>
    <m/>
    <x v="2"/>
    <m/>
    <x v="32"/>
    <x v="13"/>
    <m/>
    <x v="1"/>
    <x v="63"/>
    <x v="0"/>
    <d v="2025-07-02T00:00:00"/>
    <s v="NO BACKJOB"/>
    <n v="4"/>
  </r>
  <r>
    <s v="X19092044917"/>
    <m/>
    <s v="EL REYNO HOMES, INCORPORATED"/>
    <s v="MORNING GLORY, SOUTH GREENHEIGHTS VILL, MUNTINLUPA"/>
    <n v="563044.73"/>
    <n v="359.65"/>
    <s v="JSP"/>
    <m/>
    <x v="2"/>
    <m/>
    <x v="32"/>
    <x v="0"/>
    <m/>
    <x v="2"/>
    <x v="33"/>
    <x v="0"/>
    <d v="2025-07-17T00:00:00"/>
    <s v="NO BACKJOB"/>
    <n v="11"/>
  </r>
  <r>
    <s v="X22010390586"/>
    <m/>
    <s v="VISION HOMES, INC."/>
    <s v="JUDGE BIENVENIDO TAN SR., BF RESORT VILL, LAS PINAS CITY"/>
    <n v="577019.12"/>
    <n v="133.87"/>
    <s v="EAO"/>
    <m/>
    <x v="2"/>
    <m/>
    <x v="32"/>
    <x v="13"/>
    <m/>
    <x v="0"/>
    <x v="54"/>
    <x v="0"/>
    <d v="2025-07-02T00:00:00"/>
    <s v="WITH BACKJOB"/>
    <n v="3"/>
  </r>
  <r>
    <s v="X24020385451"/>
    <m/>
    <s v="STA. LUCIA REALTY &amp; DEVELOPMENT, INC."/>
    <s v="BLK 4, VISTA VERDE PH I, BACOOR"/>
    <n v="392901.53"/>
    <n v="104.68"/>
    <s v="JSP"/>
    <m/>
    <x v="3"/>
    <m/>
    <x v="32"/>
    <x v="13"/>
    <m/>
    <x v="1"/>
    <x v="52"/>
    <x v="0"/>
    <d v="2025-07-25T00:00:00"/>
    <s v="WITH BACKJOB"/>
    <n v="7"/>
  </r>
  <r>
    <s v="X24010310026"/>
    <m/>
    <s v="DIPPER PAVIA MABANSAG"/>
    <s v="SANTOL EXT, ZONE 1, TAGUIG CITY"/>
    <n v="1465025.13"/>
    <n v="548.75"/>
    <s v="JSP"/>
    <m/>
    <x v="3"/>
    <m/>
    <x v="32"/>
    <x v="0"/>
    <m/>
    <x v="1"/>
    <x v="64"/>
    <x v="0"/>
    <m/>
    <m/>
    <n v="15"/>
  </r>
  <r>
    <s v="X24093677826"/>
    <m/>
    <s v="OPTIMUM REFRIGERATION SYSTEMS SOLUTIONS INC."/>
    <s v="SAPPHIRE HEIGHTS, VICTORIAHOMES-SAPPHIREHTS SUBD, MUNTINLUPA"/>
    <n v="390741.15"/>
    <n v="85.02"/>
    <s v="JSP"/>
    <m/>
    <x v="3"/>
    <m/>
    <x v="32"/>
    <x v="13"/>
    <m/>
    <x v="1"/>
    <x v="54"/>
    <x v="0"/>
    <d v="2025-07-17T00:00:00"/>
    <s v="WITH BACKJOB"/>
    <n v="4"/>
  </r>
  <r>
    <s v="X24072776948"/>
    <m/>
    <s v="FRANCISCO E ARCIAGA"/>
    <s v="NATIONAL, BAYANAN, MUNTINLUPA"/>
    <n v="326100.62"/>
    <n v="91.22"/>
    <s v="JSP"/>
    <m/>
    <x v="3"/>
    <m/>
    <x v="32"/>
    <x v="13"/>
    <m/>
    <x v="1"/>
    <x v="52"/>
    <x v="0"/>
    <d v="2025-07-25T00:00:00"/>
    <s v="WITH BACKJOB"/>
    <n v="4"/>
  </r>
  <r>
    <s v="X22083320228"/>
    <m/>
    <s v="AYALA LAND, INC."/>
    <s v="BLOCK 02, ARDIA VERMOSA, IMUS"/>
    <n v="1475621.86"/>
    <n v="810.72"/>
    <s v="RHM"/>
    <m/>
    <x v="3"/>
    <m/>
    <x v="0"/>
    <x v="5"/>
    <m/>
    <x v="0"/>
    <x v="65"/>
    <x v="0"/>
    <d v="2025-07-30T00:00:00"/>
    <s v="WITH BACKJOB"/>
    <n v="18"/>
  </r>
  <r>
    <s v="P2303146847"/>
    <m/>
    <s v="MN_MAJOR (WDESIGN), DPWH Reloc of Poles Along Molino-Paliparan Rd. due to Molino Flyover (Job 3)"/>
    <s v="MOLINO IV, MOLINO IV, BACOOR"/>
    <n v="2471422.66"/>
    <n v="1334.73"/>
    <s v="JCL"/>
    <m/>
    <x v="0"/>
    <m/>
    <x v="34"/>
    <x v="14"/>
    <m/>
    <x v="0"/>
    <x v="3"/>
    <x v="1"/>
    <m/>
    <m/>
    <n v="21"/>
  </r>
  <r>
    <s v="X22094056902"/>
    <m/>
    <s v="CITY GOVERNMENT OF BACOOR,"/>
    <s v="F. MIRANDA, SINEGUELASAN, BACOOR"/>
    <n v="265689.7"/>
    <n v="105.93"/>
    <s v="JCL"/>
    <m/>
    <x v="3"/>
    <m/>
    <x v="34"/>
    <x v="5"/>
    <m/>
    <x v="0"/>
    <x v="66"/>
    <x v="0"/>
    <d v="2025-07-17T00:00:00"/>
    <s v="NO BACKJOB"/>
    <n v="5"/>
  </r>
  <r>
    <s v="X23010209993"/>
    <m/>
    <s v="BABY SHALEE C FABIAN"/>
    <s v="GEN. EMILIO AGUINALDO, PANAPAAN IV, BACOOR"/>
    <n v="290845.19"/>
    <n v="71.650000000000006"/>
    <s v="JCL"/>
    <m/>
    <x v="3"/>
    <m/>
    <x v="34"/>
    <x v="5"/>
    <m/>
    <x v="0"/>
    <x v="66"/>
    <x v="0"/>
    <d v="2025-07-17T00:00:00"/>
    <s v="NO BACKJOB"/>
    <n v="3"/>
  </r>
  <r>
    <s v="X22030903177"/>
    <m/>
    <s v="PHILIPPINE NATIONAL RAILWAYS"/>
    <s v="MOLINA, PUROK 6B, MUNTINLUPA"/>
    <n v="451692.62"/>
    <n v="182.77"/>
    <s v="JCL"/>
    <m/>
    <x v="0"/>
    <m/>
    <x v="34"/>
    <x v="14"/>
    <m/>
    <x v="2"/>
    <x v="3"/>
    <x v="1"/>
    <m/>
    <m/>
    <n v="6"/>
  </r>
  <r>
    <s v="X23041298040"/>
    <m/>
    <s v="SPEED CONSTRUCTION &amp; DEVELOPMENT CORP.,"/>
    <s v="BLOCK 55, GEORGETOWN HEIGHTS SUBD PH II, BACOOR"/>
    <n v="2071311.33"/>
    <n v="577.67999999999995"/>
    <s v="JSP"/>
    <m/>
    <x v="3"/>
    <m/>
    <x v="6"/>
    <x v="0"/>
    <m/>
    <x v="1"/>
    <x v="66"/>
    <x v="0"/>
    <d v="2025-07-17T00:00:00"/>
    <s v="NO BACKJOB"/>
    <n v="23"/>
  </r>
  <r>
    <s v="X24010161761"/>
    <m/>
    <s v="HERNEL FABIANO BELTEJAR"/>
    <s v="BLOCK 7, PRINCETON HEIGHTS PH 3, BACOOR"/>
    <n v="603228.4"/>
    <n v="192.7"/>
    <s v="JSP"/>
    <m/>
    <x v="3"/>
    <m/>
    <x v="6"/>
    <x v="0"/>
    <m/>
    <x v="1"/>
    <x v="62"/>
    <x v="0"/>
    <d v="2025-07-17T00:00:00"/>
    <s v="WITH BACKJOB"/>
    <n v="6"/>
  </r>
  <r>
    <s v="X22114823452"/>
    <m/>
    <s v="CHRISTOPHER SANTIAGO"/>
    <s v="TANAUAN, AYALA-ALABANG VILL, MUNTINLUPA"/>
    <n v="365310.71999999997"/>
    <n v="83.47"/>
    <s v="EAO"/>
    <m/>
    <x v="3"/>
    <m/>
    <x v="6"/>
    <x v="0"/>
    <m/>
    <x v="0"/>
    <x v="67"/>
    <x v="0"/>
    <d v="2025-07-17T00:00:00"/>
    <s v="NO BACKJOB"/>
    <n v="4"/>
  </r>
  <r>
    <s v="X23083248002"/>
    <m/>
    <s v="COOGEE INTERNATIONAL DEVELOPMENT INC."/>
    <s v="ANONAS, AYALA-ALABANG VILL, MUNTINLUPA"/>
    <n v="473302.86"/>
    <n v="157"/>
    <s v="RRG"/>
    <m/>
    <x v="0"/>
    <m/>
    <x v="6"/>
    <x v="3"/>
    <m/>
    <x v="0"/>
    <x v="3"/>
    <x v="1"/>
    <m/>
    <m/>
    <n v="4"/>
  </r>
  <r>
    <s v="X22083296106"/>
    <m/>
    <s v="METRO STONERICH CORPORATION"/>
    <s v="CORPORATE WOODS AVENUE, FILINVEST CORPORATE CITY, MUNTINLUPA"/>
    <n v="56180.55"/>
    <n v="80.03"/>
    <s v="JSP"/>
    <m/>
    <x v="2"/>
    <m/>
    <x v="6"/>
    <x v="3"/>
    <m/>
    <x v="2"/>
    <x v="68"/>
    <x v="0"/>
    <d v="2025-07-17T00:00:00"/>
    <s v="NO BACKJOB"/>
    <n v="2"/>
  </r>
  <r>
    <s v="X23114561852"/>
    <m/>
    <s v="JOSE DAYAG DASALLA"/>
    <s v="Q. PAREDES, KATARUNGAN VILLAGE, MUNTINLUPA"/>
    <n v="57039.92"/>
    <n v="32.82"/>
    <s v="JSP"/>
    <m/>
    <x v="2"/>
    <m/>
    <x v="6"/>
    <x v="3"/>
    <m/>
    <x v="1"/>
    <x v="24"/>
    <x v="0"/>
    <d v="2025-07-17T00:00:00"/>
    <s v="NO BACKJOB"/>
    <n v="5"/>
  </r>
  <r>
    <s v="X23083412397"/>
    <m/>
    <s v="FILINVEST ALABANG INC"/>
    <s v="ALABANG-ZAPOTE, FILINVEST CORPORATE CITY, MUNTINLUPA"/>
    <n v="31749.73"/>
    <n v="35.35"/>
    <s v="JSP"/>
    <m/>
    <x v="3"/>
    <m/>
    <x v="6"/>
    <x v="3"/>
    <m/>
    <x v="1"/>
    <x v="52"/>
    <x v="0"/>
    <d v="2025-07-17T00:00:00"/>
    <s v="NO BACKJOB"/>
    <n v="2"/>
  </r>
  <r>
    <s v="X23010284719"/>
    <m/>
    <s v="URATEX PHIL'S INC."/>
    <s v="WEST SERVICE, CUPANG, MUNTINLUPA"/>
    <n v="24043.8"/>
    <n v="19.850000000000001"/>
    <s v="JSP"/>
    <m/>
    <x v="3"/>
    <m/>
    <x v="6"/>
    <x v="3"/>
    <m/>
    <x v="1"/>
    <x v="24"/>
    <x v="0"/>
    <d v="2025-07-17T00:00:00"/>
    <s v="NO BACKJOB"/>
    <n v="2"/>
  </r>
  <r>
    <s v="R23157389"/>
    <m/>
    <s v="PAZZIUAGAN, ROSARIO BELTRAN,"/>
    <s v="R. GIANZON, KATARUNGAN VILLAGE, MUNTINLUPA"/>
    <n v="31634.95"/>
    <n v="16.45"/>
    <s v="JSP"/>
    <m/>
    <x v="3"/>
    <m/>
    <x v="6"/>
    <x v="3"/>
    <m/>
    <x v="1"/>
    <x v="52"/>
    <x v="0"/>
    <d v="2025-07-25T00:00:00"/>
    <s v="WITH BACKJOB"/>
    <n v="2"/>
  </r>
  <r>
    <s v="X24062484988"/>
    <m/>
    <s v="TRISTAN U. LOBENDINO"/>
    <s v="BLOCK 17, LINDENWOOD RESIDENCES, MUNTINLUPA"/>
    <n v="186878.85"/>
    <n v="20.38"/>
    <s v="JSP"/>
    <m/>
    <x v="2"/>
    <m/>
    <x v="6"/>
    <x v="3"/>
    <m/>
    <x v="1"/>
    <x v="52"/>
    <x v="0"/>
    <d v="2025-08-02T00:00:00"/>
    <s v="NO BACKJOB"/>
    <n v="3"/>
  </r>
  <r>
    <s v="X24051780183"/>
    <m/>
    <s v="ABBY GAIL MANANSALA LACBO"/>
    <s v="AGNO, AYALA-ALABANG VILL, MUNTINLUPA"/>
    <n v="503810.4"/>
    <n v="159.03"/>
    <s v="IJP"/>
    <m/>
    <x v="3"/>
    <m/>
    <x v="6"/>
    <x v="3"/>
    <m/>
    <x v="1"/>
    <x v="24"/>
    <x v="0"/>
    <s v="/"/>
    <s v="NO BACKJOB"/>
    <n v="4"/>
  </r>
  <r>
    <s v="X23020597673"/>
    <m/>
    <s v="VELCOASIA DEVELOPMENT CORP."/>
    <s v="STA. CECILIA, SUSANA HEIGHTS SUBD, MUNTINLUPA"/>
    <n v="194985.46"/>
    <n v="27.87"/>
    <s v="JSP"/>
    <m/>
    <x v="2"/>
    <m/>
    <x v="6"/>
    <x v="3"/>
    <m/>
    <x v="1"/>
    <x v="52"/>
    <x v="0"/>
    <d v="2025-07-17T00:00:00"/>
    <s v="NO BACKJOB"/>
    <n v="3"/>
  </r>
  <r>
    <s v="X24062200225"/>
    <m/>
    <s v="C-E CONSTRUCTION CORPORATION"/>
    <s v="INDO-CHINA DRIVE, NORTGATE, MUNTINLUPA"/>
    <n v="781274.06"/>
    <n v="199.43"/>
    <s v="RRG"/>
    <m/>
    <x v="1"/>
    <m/>
    <x v="6"/>
    <x v="3"/>
    <m/>
    <x v="1"/>
    <x v="52"/>
    <x v="0"/>
    <d v="2025-07-28T00:00:00"/>
    <s v="WITH BACKJOB"/>
    <n v="5"/>
  </r>
  <r>
    <s v="X24041281176"/>
    <m/>
    <s v="DITO TELECOMMUNITY CORPORATION"/>
    <s v="NATIONAL, TUNASAN, MUNTINLUPA"/>
    <n v="27804.09"/>
    <n v="4.0999999999999996"/>
    <s v="JSP"/>
    <m/>
    <x v="2"/>
    <m/>
    <x v="6"/>
    <x v="3"/>
    <m/>
    <x v="1"/>
    <x v="3"/>
    <x v="1"/>
    <m/>
    <m/>
    <n v="2"/>
  </r>
  <r>
    <s v="X24093488724"/>
    <m/>
    <s v="MUNTINLUPA SQUARE &amp; COMPASS CLUB, INC."/>
    <s v="VICTORIAHOMES-EMERALD HTS SUBD, VICTORIAHOMES-EMERALD HTS SUBD, MUNTINLUPA"/>
    <n v="239014.95"/>
    <n v="29.4"/>
    <s v="RRG"/>
    <m/>
    <x v="1"/>
    <m/>
    <x v="6"/>
    <x v="3"/>
    <m/>
    <x v="1"/>
    <x v="24"/>
    <x v="0"/>
    <d v="2025-07-17T00:00:00"/>
    <s v="NO BACKJOB"/>
    <n v="3"/>
  </r>
  <r>
    <s v="X24083116995"/>
    <m/>
    <s v="AMBER SHAWN ANDRADE GAGAJENA"/>
    <s v="LINDENWOOD RESIDENCES, LINDENWOOD RESIDENCES, MUNTINLUPA"/>
    <n v="253269.15"/>
    <n v="39.22"/>
    <s v="RRG"/>
    <m/>
    <x v="0"/>
    <m/>
    <x v="6"/>
    <x v="3"/>
    <m/>
    <x v="1"/>
    <x v="52"/>
    <x v="0"/>
    <s v="/"/>
    <s v="NO BACKJOB"/>
    <n v="3"/>
  </r>
  <r>
    <s v="X24072534671"/>
    <m/>
    <s v="RAYMUND JORGE MASAGCA PINEDA"/>
    <s v="KAMAGONG, AYALA-ALABANG VILL, MUNTINLUPA"/>
    <n v="59736.13"/>
    <n v="42.65"/>
    <s v="RRG"/>
    <m/>
    <x v="1"/>
    <m/>
    <x v="6"/>
    <x v="3"/>
    <m/>
    <x v="1"/>
    <x v="3"/>
    <x v="1"/>
    <m/>
    <s v="NO BACKJOB"/>
    <n v="3"/>
  </r>
  <r>
    <s v="X24093686302"/>
    <m/>
    <s v="SKY CABLE CORPORATION,"/>
    <s v="DON MANOLO, ALABANG HILLS SUBD PH 3, MUNTINLUPA"/>
    <n v="51487.11"/>
    <n v="77.849999999999994"/>
    <s v="RRG"/>
    <m/>
    <x v="1"/>
    <m/>
    <x v="6"/>
    <x v="3"/>
    <m/>
    <x v="1"/>
    <x v="24"/>
    <x v="0"/>
    <s v="/"/>
    <s v="NO BACKJOB"/>
    <n v="2"/>
  </r>
  <r>
    <s v="X23114532013"/>
    <m/>
    <s v="JUAN MIGUEL ANTONIO DOMINGO CASTILLO"/>
    <s v="GLOUCESTER, HILLSBOROUGH SUBD, MUNTINLUPA"/>
    <n v="231995.44"/>
    <n v="45.45"/>
    <s v="RRG"/>
    <m/>
    <x v="1"/>
    <m/>
    <x v="6"/>
    <x v="3"/>
    <m/>
    <x v="1"/>
    <x v="24"/>
    <x v="0"/>
    <d v="2025-07-17T00:00:00"/>
    <s v="NO BACKJOB"/>
    <n v="3"/>
  </r>
  <r>
    <s v="X23124810532"/>
    <m/>
    <s v="GLOBE TELECOM, INC."/>
    <s v="MARIGOLD, LAKEVIEW HOMES I, MUNTINLUPA"/>
    <n v="489125.65"/>
    <n v="132.9"/>
    <s v="RRG"/>
    <m/>
    <x v="1"/>
    <m/>
    <x v="6"/>
    <x v="3"/>
    <m/>
    <x v="1"/>
    <x v="3"/>
    <x v="1"/>
    <m/>
    <m/>
    <n v="4"/>
  </r>
  <r>
    <s v="R23415622"/>
    <m/>
    <s v="REYES, MANRIQUE E."/>
    <s v="EAST SERVICE, SN MARTIN DE PORRES, PARANAQUE"/>
    <n v="285204.01"/>
    <n v="117.25"/>
    <s v="JMM"/>
    <m/>
    <x v="4"/>
    <m/>
    <x v="6"/>
    <x v="3"/>
    <m/>
    <x v="1"/>
    <x v="3"/>
    <x v="1"/>
    <m/>
    <m/>
    <n v="6"/>
  </r>
  <r>
    <s v="X22104257355"/>
    <m/>
    <s v="MAYNILAD WATER SERVICES, INC. (JOB 3)"/>
    <s v="UMALI, POBLACION, MUNTINLUPA"/>
    <n v="1848159.94"/>
    <n v="896.23"/>
    <s v="IJP"/>
    <m/>
    <x v="2"/>
    <m/>
    <x v="6"/>
    <x v="3"/>
    <m/>
    <x v="0"/>
    <x v="3"/>
    <x v="1"/>
    <m/>
    <m/>
    <n v="15"/>
  </r>
  <r>
    <s v="X23031059339"/>
    <m/>
    <s v="CESAR G MONTELIBANO"/>
    <s v="NARRA, EXECUTIVE HEIGHTS SUBD, PARANAQUE"/>
    <n v="1845481.22"/>
    <n v="969.15"/>
    <s v="RRG"/>
    <m/>
    <x v="1"/>
    <m/>
    <x v="35"/>
    <x v="3"/>
    <m/>
    <x v="1"/>
    <x v="3"/>
    <x v="1"/>
    <m/>
    <m/>
    <n v="17"/>
  </r>
  <r>
    <s v="X24051975891"/>
    <m/>
    <s v="FANG LIN OASIS CORPORATION"/>
    <s v="QUIRINO, TAMBO, PARANAQUE"/>
    <n v="975572.44"/>
    <n v="144.63"/>
    <s v="Ronilo Gange Jr."/>
    <m/>
    <x v="1"/>
    <m/>
    <x v="35"/>
    <x v="3"/>
    <m/>
    <x v="3"/>
    <x v="19"/>
    <x v="0"/>
    <d v="2025-07-28T00:00:00"/>
    <s v="WITH BACKJOB"/>
    <n v="4"/>
  </r>
  <r>
    <s v="X24020533981"/>
    <m/>
    <s v="ROMMEL PARULAN NADAL"/>
    <s v="N. ARMSTRONG, MOONWALK, PARANAQUE"/>
    <n v="550631.56000000006"/>
    <n v="133.30000000000001"/>
    <s v="RRG"/>
    <m/>
    <x v="1"/>
    <m/>
    <x v="35"/>
    <x v="3"/>
    <m/>
    <x v="1"/>
    <x v="55"/>
    <x v="0"/>
    <d v="2025-07-28T00:00:00"/>
    <s v="WITH BACKJOB"/>
    <n v="4"/>
  </r>
  <r>
    <s v="X24072829801"/>
    <m/>
    <s v="LASOHO REALTY DEVELOPMENT CORP."/>
    <s v="NINOY AQUINO, SAN DIONISIO, PARANAQUE"/>
    <n v="57167.22"/>
    <n v="98.03"/>
    <s v="RRG"/>
    <m/>
    <x v="1"/>
    <m/>
    <x v="35"/>
    <x v="3"/>
    <m/>
    <x v="1"/>
    <x v="3"/>
    <x v="1"/>
    <m/>
    <m/>
    <n v="2"/>
  </r>
  <r>
    <s v="X24083392891"/>
    <m/>
    <s v="RONILO LANSANG DAVID"/>
    <s v="LT. GARCIA, BACLARAN, PARANAQUE"/>
    <n v="49796.55"/>
    <n v="19.07"/>
    <s v="RRG"/>
    <m/>
    <x v="1"/>
    <m/>
    <x v="35"/>
    <x v="3"/>
    <m/>
    <x v="1"/>
    <x v="29"/>
    <x v="0"/>
    <d v="2025-08-01T00:00:00"/>
    <s v="NO BACKJOB"/>
    <n v="2"/>
  </r>
  <r>
    <s v="X25020504155"/>
    <m/>
    <s v="SHERWILL REALTY CORPORATION"/>
    <s v="TERESITA DRIVE, TAGUIG BAGUMBAYAN INDL ASS INC, TAGUIG CITY"/>
    <n v="474742.63"/>
    <n v="55.51"/>
    <s v="Jenneth Madrid"/>
    <m/>
    <x v="4"/>
    <m/>
    <x v="36"/>
    <x v="3"/>
    <m/>
    <x v="3"/>
    <x v="69"/>
    <x v="0"/>
    <d v="2025-07-09T00:00:00"/>
    <s v="NO BACKJOB"/>
    <n v="2"/>
  </r>
  <r>
    <s v="X25010222514"/>
    <m/>
    <s v="PHILIPPINE SEVEN CORPORATION"/>
    <s v="MAHOGANY, VICTORIA HOMES-PEARL HTS SUBD, MUNTINLUPA"/>
    <n v="216246.34"/>
    <n v="24.54"/>
    <s v="Isan Carlo Lazaro"/>
    <m/>
    <x v="3"/>
    <d v="2025-06-05T00:00:00"/>
    <x v="37"/>
    <x v="3"/>
    <m/>
    <x v="3"/>
    <x v="33"/>
    <x v="0"/>
    <d v="2025-07-17T00:00:00"/>
    <s v="NO BACKJOB"/>
    <n v="3"/>
  </r>
  <r>
    <s v="X24093485695"/>
    <m/>
    <s v="POSH PROPERTIES DEVELOPMENT CORPORATION"/>
    <s v="BELLE, ASEANA BUSINESS PARK, PARANAQUE"/>
    <n v="149903.73000000001"/>
    <n v="72"/>
    <s v="Jenneth Madrid"/>
    <m/>
    <x v="4"/>
    <d v="2025-06-05T00:00:00"/>
    <x v="37"/>
    <x v="3"/>
    <m/>
    <x v="3"/>
    <x v="29"/>
    <x v="0"/>
    <m/>
    <m/>
    <n v="2"/>
  </r>
  <r>
    <s v="X25020617611"/>
    <m/>
    <s v="CONNIE LAO YU"/>
    <s v="N. ARMSTRONG, MOONWALK, PARANAQUE"/>
    <n v="20856.59"/>
    <n v="4.3499999999999996"/>
    <s v="Ronilo Gange Jr."/>
    <m/>
    <x v="1"/>
    <d v="2025-06-05T00:00:00"/>
    <x v="37"/>
    <x v="3"/>
    <m/>
    <x v="3"/>
    <x v="19"/>
    <x v="0"/>
    <d v="2025-07-17T00:00:00"/>
    <s v="NO BACKJOB"/>
    <n v="3"/>
  </r>
  <r>
    <s v="X25010249951"/>
    <m/>
    <s v="ALEX JUSTINIANO CLAVERIA"/>
    <s v="SANTIAGO LOOP, AYALA-ALABANG VILL, MUNTINLUPA"/>
    <n v="417348.14"/>
    <n v="69.62"/>
    <s v="Isan Carlo Lazaro"/>
    <m/>
    <x v="3"/>
    <d v="2025-06-05T00:00:00"/>
    <x v="37"/>
    <x v="3"/>
    <m/>
    <x v="3"/>
    <x v="52"/>
    <x v="0"/>
    <d v="2025-07-25T00:00:00"/>
    <s v="WITH BACKJOB"/>
    <n v="4"/>
  </r>
  <r>
    <s v="X22030889525"/>
    <m/>
    <s v="RICKY B. TUMBALE"/>
    <s v="REYES-SORIANO COMPOUND, VILLA PARAISO, PARANAQUE"/>
    <n v="788672.79"/>
    <n v="232.88"/>
    <s v="JSP"/>
    <m/>
    <x v="2"/>
    <d v="2025-06-06T00:00:00"/>
    <x v="36"/>
    <x v="0"/>
    <m/>
    <x v="0"/>
    <x v="70"/>
    <x v="0"/>
    <d v="2025-08-02T00:00:00"/>
    <s v="NO BACKJOB"/>
    <n v="11"/>
  </r>
  <r>
    <s v="X24041299339"/>
    <m/>
    <s v="FILINVEST LAND INC."/>
    <s v="EAST SERVICE, ALABANG, MUNTINLUPA"/>
    <n v="3209466.13"/>
    <n v="753.73"/>
    <s v="JSP"/>
    <m/>
    <x v="2"/>
    <d v="2025-06-06T00:00:00"/>
    <x v="38"/>
    <x v="12"/>
    <m/>
    <x v="1"/>
    <x v="3"/>
    <x v="1"/>
    <m/>
    <m/>
    <n v="8"/>
  </r>
  <r>
    <s v="X23010331803"/>
    <m/>
    <s v="GLOBE TELECOM, INC."/>
    <s v="PALAWAN, AYALA-ALABANG VILL, MUNTINLUPA"/>
    <n v="29912.22"/>
    <n v="5.55"/>
    <s v="JSP"/>
    <m/>
    <x v="2"/>
    <d v="2025-06-06T00:00:00"/>
    <x v="38"/>
    <x v="15"/>
    <m/>
    <x v="1"/>
    <x v="68"/>
    <x v="0"/>
    <s v="/"/>
    <s v="NO BACKJOB"/>
    <n v="3"/>
  </r>
  <r>
    <s v="X23124776607"/>
    <m/>
    <s v="MAYNILAD WATER SERVICES, INC."/>
    <s v="NIA, PUTATAN, MUNTINLUPA"/>
    <n v="2453299.1"/>
    <n v="405.1"/>
    <s v="JSP"/>
    <m/>
    <x v="2"/>
    <d v="2025-06-06T00:00:00"/>
    <x v="31"/>
    <x v="0"/>
    <m/>
    <x v="1"/>
    <x v="22"/>
    <x v="0"/>
    <d v="2025-07-17T00:00:00"/>
    <s v="NO BACKJOB"/>
    <n v="6"/>
  </r>
  <r>
    <s v="X22093909010"/>
    <m/>
    <s v="ZOSIMO GATDULA MERCADO"/>
    <s v="DUHAT, MON-EL SUBD, PARANAQUE"/>
    <n v="325707.68"/>
    <n v="117.87"/>
    <s v="JSP"/>
    <m/>
    <x v="2"/>
    <d v="2025-06-06T00:00:00"/>
    <x v="36"/>
    <x v="0"/>
    <m/>
    <x v="0"/>
    <x v="71"/>
    <x v="0"/>
    <d v="2025-07-17T00:00:00"/>
    <s v="NO BACKJOB"/>
    <n v="4"/>
  </r>
  <r>
    <s v="X22094052983"/>
    <m/>
    <s v="AZEUS O. SILVA"/>
    <s v="BB. RAMONA TIRONA, BF HOMES, MUNTINLUPA"/>
    <n v="365073.28"/>
    <n v="96.85"/>
    <s v="EAO"/>
    <m/>
    <x v="2"/>
    <d v="2025-06-06T00:00:00"/>
    <x v="36"/>
    <x v="0"/>
    <m/>
    <x v="0"/>
    <x v="67"/>
    <x v="0"/>
    <d v="2025-07-17T00:00:00"/>
    <s v="NO BACKJOB"/>
    <n v="4"/>
  </r>
  <r>
    <s v="X23072655685"/>
    <m/>
    <s v="THE ROMAN CATHOLIC BISHOP OF PARANAQUE, INC."/>
    <s v="DON JESUS, ALABANG HILLS SUBD PH 3, MUNTINLUPA"/>
    <n v="1448696.17"/>
    <n v="485.18"/>
    <s v="EAO"/>
    <m/>
    <x v="2"/>
    <d v="2025-06-06T00:00:00"/>
    <x v="36"/>
    <x v="0"/>
    <m/>
    <x v="0"/>
    <x v="71"/>
    <x v="0"/>
    <d v="2025-07-17T00:00:00"/>
    <s v="NO BACKJOB"/>
    <n v="6"/>
  </r>
  <r>
    <s v="X23093693464"/>
    <m/>
    <s v="CITY GOVERNMENT OF LAS PIÑAS"/>
    <s v="`"/>
    <n v="192530.01"/>
    <n v="24.92"/>
    <s v="JSP"/>
    <m/>
    <x v="2"/>
    <d v="2025-06-06T00:00:00"/>
    <x v="36"/>
    <x v="0"/>
    <m/>
    <x v="1"/>
    <x v="72"/>
    <x v="0"/>
    <d v="2025-08-02T00:00:00"/>
    <s v="NO BACKJOB"/>
    <n v="3"/>
  </r>
  <r>
    <s v="X24104024806"/>
    <m/>
    <s v="JUNEL PENALBA"/>
    <s v="JUDGE BIENVENIDO TAN SR., BF RESORT VILL, LAS PINAS CITY"/>
    <n v="431455.57"/>
    <n v="43.71"/>
    <s v="Isan Carlo Lazaro"/>
    <m/>
    <x v="3"/>
    <d v="2025-06-06T00:00:00"/>
    <x v="30"/>
    <x v="2"/>
    <m/>
    <x v="3"/>
    <x v="7"/>
    <x v="0"/>
    <d v="2025-07-30T00:00:00"/>
    <s v="WITH BACKJOB"/>
    <n v="3"/>
  </r>
  <r>
    <s v="X25010133145"/>
    <m/>
    <s v="SPEED CONSTRUCTION &amp; DEVELOPMENT CORP.,"/>
    <s v="BLOCK 51, GEORGETOWN HEIGHTS SUBD PH II, BACOOR"/>
    <n v="2137566.1"/>
    <n v="413.38"/>
    <s v="Isan Carlo Lazaro"/>
    <m/>
    <x v="3"/>
    <d v="2025-06-06T00:00:00"/>
    <x v="39"/>
    <x v="2"/>
    <m/>
    <x v="3"/>
    <x v="19"/>
    <x v="0"/>
    <d v="2025-07-17T00:00:00"/>
    <s v="WITH BACKJOB"/>
    <n v="22"/>
  </r>
  <r>
    <s v="X25010054654"/>
    <m/>
    <s v="SUZENNE MARGARETH TEE TANG-DONOVAN"/>
    <s v="WASHINGTON, MERVILLE SUBD, PARANAQUE"/>
    <n v="416189.14"/>
    <n v="165.62"/>
    <s v="Ronilo Gange Jr."/>
    <m/>
    <x v="1"/>
    <d v="2025-06-06T00:00:00"/>
    <x v="0"/>
    <x v="8"/>
    <m/>
    <x v="3"/>
    <x v="3"/>
    <x v="1"/>
    <m/>
    <m/>
    <n v="4"/>
  </r>
  <r>
    <s v="X25010341636"/>
    <m/>
    <s v="TERESITA G MANAHAN"/>
    <s v="BOEING, CONCORDE SUBD, PARANAQUE"/>
    <n v="439221.4"/>
    <n v="75.67"/>
    <s v="Ronilo Gange Jr."/>
    <m/>
    <x v="1"/>
    <d v="2025-06-06T00:00:00"/>
    <x v="36"/>
    <x v="3"/>
    <m/>
    <x v="3"/>
    <x v="19"/>
    <x v="0"/>
    <d v="2025-07-28T00:00:00"/>
    <s v="WITH BACKJOB"/>
    <n v="7"/>
  </r>
  <r>
    <s v="X25030992144"/>
    <m/>
    <s v="SONNY MACARAIG NG"/>
    <s v="LEYTE, MARINA SUBD, PARANAQUE"/>
    <n v="367939.35"/>
    <n v="71.08"/>
    <s v="Ronilo Gange Jr."/>
    <m/>
    <x v="1"/>
    <d v="2025-06-06T00:00:00"/>
    <x v="0"/>
    <x v="8"/>
    <m/>
    <x v="3"/>
    <x v="3"/>
    <x v="1"/>
    <m/>
    <m/>
    <n v="4"/>
  </r>
  <r>
    <s v="X24010101554"/>
    <m/>
    <s v="TOBIE INTERNATIONAL INC."/>
    <s v="EXODUS, BF HOMES MARTINVILLE SUBD, LAS PINAS CITY"/>
    <n v="367791.66"/>
    <n v="45.45"/>
    <s v="Ronilo Gange Jr."/>
    <m/>
    <x v="1"/>
    <d v="2025-06-06T00:00:00"/>
    <x v="30"/>
    <x v="2"/>
    <m/>
    <x v="3"/>
    <x v="7"/>
    <x v="0"/>
    <d v="2025-08-01T00:00:00"/>
    <s v="NO BACKJOB"/>
    <n v="2"/>
  </r>
  <r>
    <s v="R23512370"/>
    <m/>
    <s v="CARPIO, EMILIO III S"/>
    <s v="BELMONT, ALABANG 400 VILLAGE, MUNTINLUPA"/>
    <n v="35440.5"/>
    <n v="10.7"/>
    <s v="Ronilo Gange Jr."/>
    <m/>
    <x v="1"/>
    <d v="2025-06-06T00:00:00"/>
    <x v="19"/>
    <x v="3"/>
    <m/>
    <x v="3"/>
    <x v="3"/>
    <x v="1"/>
    <m/>
    <m/>
    <n v="2"/>
  </r>
  <r>
    <s v="R23563800"/>
    <m/>
    <s v="WOODRIDGE PROPERTIES, INC.,"/>
    <s v="BLOCK 4, DANAROSE RESIDENCES, BACOOR"/>
    <n v="117785.94"/>
    <n v="16.93"/>
    <s v="Ronilo Gange Jr."/>
    <m/>
    <x v="1"/>
    <d v="2025-06-06T00:00:00"/>
    <x v="40"/>
    <x v="2"/>
    <m/>
    <x v="3"/>
    <x v="73"/>
    <x v="0"/>
    <d v="2025-08-01T00:00:00"/>
    <s v="WITH BACKJOB"/>
    <n v="2"/>
  </r>
  <r>
    <s v="X25010118641"/>
    <m/>
    <s v="HIJO GREENS, INC."/>
    <s v="EDISON, EDISON INDUSTRIAL COMPLEX, PARANAQUE"/>
    <n v="911302.13"/>
    <n v="216.64"/>
    <s v="Ronilo Gange Jr."/>
    <s v="  "/>
    <x v="1"/>
    <d v="2025-06-06T00:00:00"/>
    <x v="0"/>
    <x v="8"/>
    <m/>
    <x v="3"/>
    <x v="3"/>
    <x v="1"/>
    <m/>
    <m/>
    <n v="5"/>
  </r>
  <r>
    <s v="X25010329960"/>
    <m/>
    <s v="RODRIGO SANGALANG LA TORRE"/>
    <s v="TOPAZ, SEVERINA DIAMOND SUBD, PARANAQUE"/>
    <n v="359972.84"/>
    <n v="63.43"/>
    <s v="Ronilo Gange Jr."/>
    <m/>
    <x v="1"/>
    <d v="2025-06-06T00:00:00"/>
    <x v="36"/>
    <x v="3"/>
    <m/>
    <x v="3"/>
    <x v="19"/>
    <x v="0"/>
    <d v="2025-07-17T00:00:00"/>
    <s v="NO BACKJOB"/>
    <n v="3"/>
  </r>
  <r>
    <s v="X24103967818"/>
    <m/>
    <s v="ELPIDIO THOMAS SANTIAGO ACERO III"/>
    <s v="WASHINGTON, MERVILLE SUBD, PARANAQUE"/>
    <n v="398405.14"/>
    <n v="136.91999999999999"/>
    <s v="Ronilo Gange Jr."/>
    <m/>
    <x v="1"/>
    <d v="2025-06-06T00:00:00"/>
    <x v="0"/>
    <x v="8"/>
    <m/>
    <x v="3"/>
    <x v="3"/>
    <x v="1"/>
    <m/>
    <m/>
    <n v="4"/>
  </r>
  <r>
    <s v="P2302145301"/>
    <m/>
    <s v="MN_MAJOR (WDESIGN), Reloc of Pole affected by Road Widening Salawag to Daang Hari(Segment 6, 7 &amp; 8)"/>
    <s v="MOLINO IV, MOLINO IV, BACOOR"/>
    <n v="575906.32999999996"/>
    <n v="301.3"/>
    <s v="IPJ"/>
    <m/>
    <x v="3"/>
    <d v="2025-06-06T00:00:00"/>
    <x v="37"/>
    <x v="11"/>
    <m/>
    <x v="0"/>
    <x v="3"/>
    <x v="1"/>
    <m/>
    <m/>
    <n v="5"/>
  </r>
  <r>
    <s v="X23010330135"/>
    <m/>
    <s v="QUEEN'S ROW ELEMENTARY SCHOOL"/>
    <s v="QUEEN'S MAIN, QUEEN'S ROW AREA A SUBD, BACOOR"/>
    <n v="815408.01"/>
    <n v="146.63"/>
    <s v="IJP"/>
    <m/>
    <x v="0"/>
    <d v="2025-06-06T00:00:00"/>
    <x v="37"/>
    <x v="11"/>
    <m/>
    <x v="0"/>
    <x v="3"/>
    <x v="1"/>
    <m/>
    <m/>
    <n v="5"/>
  </r>
  <r>
    <s v="X22083673437"/>
    <m/>
    <s v="HOMEOWNERS OF SUMMERHILL TOWNHOMES SUBDIVISION, IN"/>
    <s v="BLOCK 9, SUMMERHILLS SUBD. PHASE 1, BACOOR"/>
    <n v="311393.46999999997"/>
    <n v="101.42"/>
    <s v="IPJ"/>
    <m/>
    <x v="0"/>
    <d v="2025-06-06T00:00:00"/>
    <x v="37"/>
    <x v="11"/>
    <m/>
    <x v="0"/>
    <x v="3"/>
    <x v="1"/>
    <m/>
    <m/>
    <n v="4"/>
  </r>
  <r>
    <s v="X25010173661"/>
    <m/>
    <s v="MJ RIAN P ROM"/>
    <s v="SAN PEDRO, CARMENCITA VILL, LAS PINAS CITY"/>
    <n v="25562.85"/>
    <n v="4.32"/>
    <s v="Ronilo Gange Jr."/>
    <m/>
    <x v="1"/>
    <d v="2025-06-06T00:00:00"/>
    <x v="30"/>
    <x v="2"/>
    <m/>
    <x v="3"/>
    <x v="7"/>
    <x v="0"/>
    <d v="2025-08-01T00:00:00"/>
    <s v="NO BACKJOB"/>
    <n v="1"/>
  </r>
  <r>
    <s v="X25051535307"/>
    <m/>
    <s v="PHILIP SIGFRID ALFARO FORTUN"/>
    <s v="SAN AGUSTIN, SUSANA HTS SUBD VILL 6, MUNTINLUPA"/>
    <n v="447937.96"/>
    <n v="132.4"/>
    <s v="Ronilo Gange Jr."/>
    <m/>
    <x v="1"/>
    <d v="2025-06-06T00:00:00"/>
    <x v="19"/>
    <x v="3"/>
    <m/>
    <x v="3"/>
    <x v="3"/>
    <x v="1"/>
    <m/>
    <m/>
    <n v="7"/>
  </r>
  <r>
    <s v="X24020423392"/>
    <m/>
    <s v="GERMAN SELDAS MOTAR"/>
    <s v="MULTINATIONAL VILL, PARANAQUE"/>
    <n v="613121.03"/>
    <n v="166.07"/>
    <s v="Ronilo Gange Jr."/>
    <m/>
    <x v="1"/>
    <d v="2025-06-06T00:00:00"/>
    <x v="27"/>
    <x v="3"/>
    <m/>
    <x v="3"/>
    <x v="3"/>
    <x v="1"/>
    <m/>
    <m/>
    <n v="9"/>
  </r>
  <r>
    <s v="X24093657207"/>
    <m/>
    <s v="SONNY HABOC BURIAS"/>
    <s v="WASHINGTON, MERVILLE SUBD, PARANAQUE"/>
    <n v="415129.66"/>
    <n v="62.72"/>
    <s v="Ronilo Gange Jr."/>
    <m/>
    <x v="1"/>
    <d v="2025-06-06T00:00:00"/>
    <x v="18"/>
    <x v="3"/>
    <m/>
    <x v="3"/>
    <x v="3"/>
    <x v="1"/>
    <m/>
    <m/>
    <n v="4"/>
  </r>
  <r>
    <s v="X24010064526"/>
    <m/>
    <s v="ARLEEN MARIA Z BORROMEO"/>
    <s v="ZARATOGA LOOP, ALABANG 400 VILLAGE, MUNTINLUPA"/>
    <n v="803564.77"/>
    <n v="191.82"/>
    <s v="Ronilo Gange Jr."/>
    <m/>
    <x v="1"/>
    <d v="2025-06-06T00:00:00"/>
    <x v="19"/>
    <x v="3"/>
    <m/>
    <x v="3"/>
    <x v="3"/>
    <x v="1"/>
    <m/>
    <m/>
    <n v="9"/>
  </r>
  <r>
    <s v="X24010012133"/>
    <m/>
    <s v="LAGUNA AIR PRODUCT CORPORATION"/>
    <s v="JERUSALEM, BF HOMES MARTINVILLE SUBD, LAS PINAS CITY"/>
    <n v="225683.79"/>
    <n v="43.72"/>
    <s v="JSP"/>
    <m/>
    <x v="2"/>
    <d v="2025-06-06T00:00:00"/>
    <x v="36"/>
    <x v="0"/>
    <m/>
    <x v="1"/>
    <x v="53"/>
    <x v="0"/>
    <d v="2025-08-02T00:00:00"/>
    <s v="NO BACKJOB"/>
    <n v="3"/>
  </r>
  <r>
    <s v="X24062236601"/>
    <m/>
    <s v="LEIGH ANGELI ADARNA ANCHETA"/>
    <s v="MA. LOURDES ATIENZA, BF RESORT VILL, LAS PINAS CITY"/>
    <n v="1396868.56"/>
    <n v="358.34"/>
    <s v="Ronilo Gange Jr."/>
    <m/>
    <x v="1"/>
    <d v="2025-06-06T00:00:00"/>
    <x v="41"/>
    <x v="2"/>
    <m/>
    <x v="3"/>
    <x v="74"/>
    <x v="0"/>
    <d v="2025-08-01T00:00:00"/>
    <s v="WITH BACKJOB"/>
    <n v="18"/>
  </r>
  <r>
    <s v="X24010064473"/>
    <m/>
    <s v="ALEXANDER SANTOS ISIP"/>
    <s v="LANCASTER, HILLSBOROUGH SUBD, MUNTINLUPA"/>
    <n v="391390.73"/>
    <n v="48.2"/>
    <s v="Isan Carlo Lazaro"/>
    <m/>
    <x v="3"/>
    <d v="2025-06-06T00:00:00"/>
    <x v="18"/>
    <x v="2"/>
    <m/>
    <x v="3"/>
    <x v="46"/>
    <x v="0"/>
    <d v="2025-07-31T00:00:00"/>
    <s v="WITH BACKJOB"/>
    <n v="4"/>
  </r>
  <r>
    <s v="X24083238472"/>
    <m/>
    <s v="LAND TRANSPORTATION OFFICE"/>
    <s v="NATIONAL, TUNASAN, MUNTINLUPA"/>
    <n v="588364.43999999994"/>
    <n v="64.8"/>
    <s v="Isan Carlo Lazaro"/>
    <m/>
    <x v="3"/>
    <d v="2025-06-06T00:00:00"/>
    <x v="18"/>
    <x v="3"/>
    <m/>
    <x v="3"/>
    <x v="29"/>
    <x v="0"/>
    <d v="2025-07-30T00:00:00"/>
    <s v="WITH BACKJOB"/>
    <n v="3"/>
  </r>
  <r>
    <s v="X24093683073"/>
    <m/>
    <s v="ELECTRO-SYSTEMS INDUSTRIES CORPORATION"/>
    <s v="BAES, PERPETUAL VILLAGE, TAGUIG CITY"/>
    <n v="589728.55000000005"/>
    <n v="257.27999999999997"/>
    <s v="Jenneth Madrid"/>
    <m/>
    <x v="4"/>
    <d v="2025-06-06T00:00:00"/>
    <x v="38"/>
    <x v="3"/>
    <m/>
    <x v="3"/>
    <x v="68"/>
    <x v="0"/>
    <d v="2025-07-09T00:00:00"/>
    <s v="WITH BACKJOB"/>
    <n v="5"/>
  </r>
  <r>
    <s v="X24103959118"/>
    <m/>
    <s v="MILES AND LEVELS PHILIPPINES, INC."/>
    <s v="WEST SERVICE, PHILCREST CPD, MUNTINLUPA"/>
    <n v="335303.64"/>
    <n v="65.08"/>
    <s v="Isan Carlo Lazaro"/>
    <m/>
    <x v="3"/>
    <d v="2025-06-06T00:00:00"/>
    <x v="18"/>
    <x v="2"/>
    <m/>
    <x v="3"/>
    <x v="29"/>
    <x v="0"/>
    <m/>
    <s v="WITH BACKJOB"/>
    <n v="5"/>
  </r>
  <r>
    <s v="X24020448821"/>
    <m/>
    <s v="ROSE NONO LIN"/>
    <s v="COUNTRY CLUB, AYALA-ALABANG VILL, MUNTINLUPA"/>
    <n v="606460.99"/>
    <n v="75.05"/>
    <s v="Isan Carlo Lazaro"/>
    <m/>
    <x v="3"/>
    <d v="2025-06-06T00:00:00"/>
    <x v="18"/>
    <x v="3"/>
    <m/>
    <x v="3"/>
    <x v="3"/>
    <x v="1"/>
    <m/>
    <m/>
    <n v="3"/>
  </r>
  <r>
    <s v="X25010310664"/>
    <m/>
    <s v="NEBUCHADNEZZAR C RABAYA"/>
    <s v="MARINER, MOONWALK VILL, LAS PINAS CITY"/>
    <n v="290132.07"/>
    <n v="51"/>
    <s v="Isan Carlo Lazaro"/>
    <m/>
    <x v="3"/>
    <d v="2025-06-06T00:00:00"/>
    <x v="42"/>
    <x v="3"/>
    <m/>
    <x v="3"/>
    <x v="3"/>
    <x v="1"/>
    <m/>
    <m/>
    <n v="5"/>
  </r>
  <r>
    <s v="X25030817116"/>
    <m/>
    <s v="LLOYD ELGENE ASUNCION APOSTOL"/>
    <s v="LINDENWOOD RESIDENCES, MUNTINLUPA"/>
    <n v="274127.23"/>
    <n v="35.4"/>
    <s v="Isan Carlo Lazaro"/>
    <m/>
    <x v="3"/>
    <d v="2025-06-06T00:00:00"/>
    <x v="18"/>
    <x v="3"/>
    <m/>
    <x v="3"/>
    <x v="29"/>
    <x v="0"/>
    <d v="2025-07-31T00:00:00"/>
    <s v="NO BACKJOB"/>
    <n v="3"/>
  </r>
  <r>
    <s v="X25010134670"/>
    <m/>
    <s v="C N C CONSTRUCTION &amp; DEV'T. CORPORATION"/>
    <s v="BANNER, 4TH ESTATE SUBD, PARANAQUE"/>
    <n v="17205.11"/>
    <n v="7.4"/>
    <s v="Isan Carlo Lazaro"/>
    <m/>
    <x v="3"/>
    <d v="2025-06-06T00:00:00"/>
    <x v="0"/>
    <x v="8"/>
    <m/>
    <x v="3"/>
    <x v="3"/>
    <x v="1"/>
    <m/>
    <m/>
    <n v="2"/>
  </r>
  <r>
    <s v="X24062117779"/>
    <m/>
    <s v="CITY GOVERNMENT OF PARAÑAQUE"/>
    <s v="BENIGNO AQUINO SR., BF HOMES, PARANAQUE"/>
    <n v="375766.47"/>
    <n v="64.680000000000007"/>
    <s v="Isan Carlo Lazaro"/>
    <m/>
    <x v="3"/>
    <d v="2025-06-06T00:00:00"/>
    <x v="0"/>
    <x v="8"/>
    <m/>
    <x v="3"/>
    <x v="3"/>
    <x v="1"/>
    <m/>
    <m/>
    <n v="4"/>
  </r>
  <r>
    <s v="X24020420937"/>
    <m/>
    <s v="RICHIE ALMAZAN PADAMA"/>
    <s v="FRANCE, BETTER LIVING SUBD, PARANAQUE"/>
    <n v="1531076.88"/>
    <n v="692.43"/>
    <s v="RRG"/>
    <m/>
    <x v="0"/>
    <d v="2025-06-06T00:00:00"/>
    <x v="27"/>
    <x v="3"/>
    <m/>
    <x v="1"/>
    <x v="67"/>
    <x v="0"/>
    <d v="2025-07-17T00:00:00"/>
    <s v="WITH BACKJOB"/>
    <n v="18"/>
  </r>
  <r>
    <s v="X24030771569"/>
    <m/>
    <s v="MARK ANTHONY DE CASTRO BOSITA"/>
    <s v="MAGDIWANG SUBD, MAGDIWANG SUBD, BACOOR"/>
    <n v="820640.22"/>
    <n v="256.63"/>
    <s v="RRG"/>
    <m/>
    <x v="0"/>
    <d v="2025-06-06T00:00:00"/>
    <x v="31"/>
    <x v="2"/>
    <m/>
    <x v="1"/>
    <x v="53"/>
    <x v="0"/>
    <d v="2025-07-30T00:00:00"/>
    <s v="WITH BACKJOB"/>
    <n v="15"/>
  </r>
  <r>
    <s v="X24114645553"/>
    <m/>
    <s v="BGST PRIME DEVELOPMENT CORP."/>
    <s v="COASTAL RD, SAN DIONISIO, PARANAQUE"/>
    <n v="1597363.95"/>
    <n v="1539.4"/>
    <s v="Ronilo Gange Jr."/>
    <m/>
    <x v="0"/>
    <d v="2025-06-06T00:00:00"/>
    <x v="37"/>
    <x v="2"/>
    <m/>
    <x v="3"/>
    <x v="75"/>
    <x v="0"/>
    <d v="2025-07-30T00:00:00"/>
    <s v="WITH BACKJOB"/>
    <n v="13"/>
  </r>
  <r>
    <s v="X24124786551"/>
    <m/>
    <s v="OMNICO CONSORTIUM INC."/>
    <s v="CARLO, TAGUIG BAGUMBAYAN INDL ASS INC, TAGUIG CITY"/>
    <n v="1023594.08"/>
    <n v="257.92"/>
    <s v="Ronilo Gange Jr."/>
    <m/>
    <x v="1"/>
    <d v="2025-06-06T00:00:00"/>
    <x v="27"/>
    <x v="3"/>
    <m/>
    <x v="3"/>
    <x v="22"/>
    <x v="0"/>
    <d v="2025-08-01T00:00:00"/>
    <s v="WITH BACKJOB"/>
    <n v="6"/>
  </r>
  <r>
    <s v="X23083155815"/>
    <m/>
    <s v="ERLINDA CORTES ALMIRANTE"/>
    <s v="PUROK 2, SILVERIO CPD, PARANAQUE"/>
    <n v="2108375.6800000002"/>
    <n v="524.97"/>
    <s v="RRG"/>
    <m/>
    <x v="1"/>
    <d v="2025-06-06T00:00:00"/>
    <x v="19"/>
    <x v="3"/>
    <m/>
    <x v="1"/>
    <x v="3"/>
    <x v="1"/>
    <m/>
    <m/>
    <n v="11"/>
  </r>
  <r>
    <s v="X24052000319"/>
    <m/>
    <s v="CITY GOVERNMENT OF TAGUIG"/>
    <s v="MAULENG CREEK , LOWER BICUTAN , TAGUIG"/>
    <n v="2734702.55"/>
    <n v="713.33"/>
    <s v="Ronilo Gange Jr."/>
    <m/>
    <x v="1"/>
    <d v="2025-06-06T00:00:00"/>
    <x v="30"/>
    <x v="4"/>
    <m/>
    <x v="3"/>
    <x v="76"/>
    <x v="0"/>
    <d v="2025-08-01T00:00:00"/>
    <s v="WITH BACKJOB"/>
    <n v="18"/>
  </r>
  <r>
    <s v="X25010269534"/>
    <m/>
    <s v="AMVEL LAND DEVELOPMENT CORP.,"/>
    <s v="PHASE 2 ACCESS ROAD, AMVEL COMMERCIAL COMPLEX, PARANAQUE"/>
    <n v="41565.68"/>
    <n v="42.53"/>
    <s v="Isan Carlo Lazaro"/>
    <m/>
    <x v="3"/>
    <d v="2025-06-06T00:00:00"/>
    <x v="0"/>
    <x v="8"/>
    <m/>
    <x v="3"/>
    <x v="3"/>
    <x v="1"/>
    <m/>
    <m/>
    <n v="1"/>
  </r>
  <r>
    <s v="X24072786899"/>
    <m/>
    <s v="DITO TELECOMMUNITY CORPORATION"/>
    <s v="CAMELLA, CAMELLA HOMES ALABANG 1 SUBD, MUNTINLUPA"/>
    <n v="267147.11"/>
    <n v="39.479999999999997"/>
    <s v="Isan Carlo Lazaro"/>
    <m/>
    <x v="3"/>
    <d v="2025-06-06T00:00:00"/>
    <x v="0"/>
    <x v="8"/>
    <m/>
    <x v="3"/>
    <x v="3"/>
    <x v="1"/>
    <m/>
    <m/>
    <n v="2"/>
  </r>
  <r>
    <s v="R23158337"/>
    <m/>
    <s v="CROWN ASIA PROPERTIES, INC.,"/>
    <s v="BLOCK 10, PONTICELLI GARDENS 2, BACOOR"/>
    <n v="27199.3"/>
    <n v="16.600000000000001"/>
    <s v="Isan Carlo Lazaro"/>
    <m/>
    <x v="3"/>
    <d v="2025-06-06T00:00:00"/>
    <x v="40"/>
    <x v="2"/>
    <m/>
    <x v="3"/>
    <x v="73"/>
    <x v="0"/>
    <d v="2025-07-30T00:00:00"/>
    <s v="WITH BACKJOB"/>
    <n v="1"/>
  </r>
  <r>
    <s v="X24010234099"/>
    <m/>
    <s v="LORENZO ENRIQUEZ GUERRERO"/>
    <s v="LIPA, AYALA-ALABANG VILL, MUNTINLUPA"/>
    <n v="272805.40999999997"/>
    <n v="43.89"/>
    <s v="Isan Carlo Lazaro"/>
    <m/>
    <x v="3"/>
    <d v="2025-06-06T00:00:00"/>
    <x v="0"/>
    <x v="2"/>
    <m/>
    <x v="3"/>
    <x v="77"/>
    <x v="0"/>
    <m/>
    <m/>
    <n v="3"/>
  </r>
  <r>
    <s v="X25020466847"/>
    <m/>
    <s v="NADINE G ABELA"/>
    <s v=" LUZON, AYALA-ALABANG VILL, MUNTINLUPA"/>
    <n v="222665.25"/>
    <n v="29.57"/>
    <s v="Isan Carlo Lazaro"/>
    <m/>
    <x v="3"/>
    <d v="2025-06-06T00:00:00"/>
    <x v="0"/>
    <x v="8"/>
    <m/>
    <x v="3"/>
    <x v="3"/>
    <x v="1"/>
    <m/>
    <m/>
    <n v="3"/>
  </r>
  <r>
    <s v="X25030837914"/>
    <m/>
    <s v="BARANGAY ALABANG"/>
    <s v="MONTILLANO, ALABANG, MUNTINLUPA"/>
    <n v="153594.65"/>
    <n v="75.959999999999994"/>
    <s v="Isan Carlo Lazaro"/>
    <m/>
    <x v="3"/>
    <d v="2025-06-06T00:00:00"/>
    <x v="19"/>
    <x v="3"/>
    <m/>
    <x v="3"/>
    <x v="3"/>
    <x v="1"/>
    <m/>
    <m/>
    <n v="4"/>
  </r>
  <r>
    <s v="X24010310203"/>
    <m/>
    <s v="HSL - BRAILLE COLLEGE, INC.,"/>
    <s v="DURIAN, ZONE 1, TAGUIG CITY"/>
    <n v="846143.09"/>
    <n v="206.16"/>
    <s v="Isan Carlo Lazaro"/>
    <m/>
    <x v="3"/>
    <d v="2025-06-06T00:00:00"/>
    <x v="27"/>
    <x v="2"/>
    <m/>
    <x v="3"/>
    <x v="78"/>
    <x v="0"/>
    <d v="2025-07-17T00:00:00"/>
    <s v="WITH BACKJOB"/>
    <n v="6"/>
  </r>
  <r>
    <s v="X24072692499"/>
    <m/>
    <s v="HSL - BRAILLE COLLEGE, INC.,"/>
    <s v="DURIAN, ZONE 1, TAGUIG CITY"/>
    <n v="2501537.66"/>
    <n v="550.22"/>
    <s v="Isan Carlo Lazaro"/>
    <m/>
    <x v="3"/>
    <d v="2025-06-06T00:00:00"/>
    <x v="27"/>
    <x v="2"/>
    <m/>
    <x v="3"/>
    <x v="79"/>
    <x v="0"/>
    <d v="2025-07-17T00:00:00"/>
    <s v="WITH BACKJOB"/>
    <n v="23"/>
  </r>
  <r>
    <s v="X23114429217"/>
    <m/>
    <e v="#N/A"/>
    <e v="#N/A"/>
    <e v="#N/A"/>
    <e v="#N/A"/>
    <e v="#N/A"/>
    <m/>
    <x v="6"/>
    <d v="2025-06-06T00:00:00"/>
    <x v="0"/>
    <x v="8"/>
    <m/>
    <x v="4"/>
    <x v="3"/>
    <x v="1"/>
    <m/>
    <m/>
    <n v="5"/>
  </r>
  <r>
    <s v="X24083423327"/>
    <m/>
    <s v="NATIONAL RESEARCH COUNCIL OF THE PHILIPPINES"/>
    <s v="GEN. SANTOS, UPPER BICUTAN, TAGUIG CITY"/>
    <n v="100355.03"/>
    <n v="43.93"/>
    <s v="Jenneth Madrid"/>
    <m/>
    <x v="4"/>
    <d v="2025-06-06T00:00:00"/>
    <x v="2"/>
    <x v="4"/>
    <m/>
    <x v="3"/>
    <x v="73"/>
    <x v="0"/>
    <d v="2025-08-11T00:00:00"/>
    <s v="NO BACKJOB"/>
    <n v="2"/>
  </r>
  <r>
    <s v="X24072542131"/>
    <m/>
    <s v="RAMONCHITO DIZON JAVIER "/>
    <s v="BEIRUT, BF HOMES, PARANAQUE"/>
    <n v="1097209.19"/>
    <n v="260.13"/>
    <s v="Isan Carlo Lazaro"/>
    <m/>
    <x v="3"/>
    <d v="2025-06-06T00:00:00"/>
    <x v="18"/>
    <x v="3"/>
    <m/>
    <x v="3"/>
    <x v="46"/>
    <x v="0"/>
    <d v="2025-07-31T00:00:00"/>
    <s v="WITH BACKJOB"/>
    <n v="15"/>
  </r>
  <r>
    <s v="X24104075973"/>
    <m/>
    <s v="TOTAL GAMEZONE XTREME INCORPORATED"/>
    <s v="WEST SERVICE, MERVILLE SUBD, PARANAQUE"/>
    <n v="1070121.1599999999"/>
    <n v="133.31"/>
    <s v="Isan Carlo Lazaro"/>
    <m/>
    <x v="3"/>
    <d v="2025-06-06T00:00:00"/>
    <x v="18"/>
    <x v="3"/>
    <m/>
    <x v="3"/>
    <x v="3"/>
    <x v="1"/>
    <m/>
    <m/>
    <n v="8"/>
  </r>
  <r>
    <s v="X24041187305"/>
    <m/>
    <s v="CATHEDRAL OF THE KING, INC. (CORPORATION SOLE)"/>
    <s v="MARIMAR VILLAGE, PARANAQUE"/>
    <n v="546397.23"/>
    <n v="95.46"/>
    <s v="Isan Carlo Lazaro"/>
    <m/>
    <x v="3"/>
    <d v="2025-06-06T00:00:00"/>
    <x v="0"/>
    <x v="8"/>
    <m/>
    <x v="3"/>
    <x v="3"/>
    <x v="1"/>
    <m/>
    <m/>
    <n v="6"/>
  </r>
  <r>
    <s v="X24093717402"/>
    <m/>
    <s v="ROGER ABANDO DUNGAN"/>
    <s v="Q. PAREDES, KATARUNGAN VILLAGE, MUNTINLUPA"/>
    <n v="1240286.08"/>
    <n v="256.95999999999998"/>
    <s v="Isan Carlo Lazaro"/>
    <m/>
    <x v="3"/>
    <d v="2025-06-06T00:00:00"/>
    <x v="19"/>
    <x v="3"/>
    <m/>
    <x v="3"/>
    <x v="3"/>
    <x v="1"/>
    <m/>
    <m/>
    <n v="9"/>
  </r>
  <r>
    <s v="X24093530616"/>
    <m/>
    <s v="SPRINGTOWN DEVELOPMENT CORPORATION"/>
    <s v="SUSANA, TUNASAN, MUNTINLUPA"/>
    <n v="73744.25"/>
    <n v="72.209999999999994"/>
    <s v="Isan Carlo Lazaro"/>
    <m/>
    <x v="3"/>
    <d v="2025-06-06T00:00:00"/>
    <x v="3"/>
    <x v="6"/>
    <m/>
    <x v="3"/>
    <x v="80"/>
    <x v="0"/>
    <d v="2025-07-31T00:00:00"/>
    <s v="NO BACKJOB"/>
    <n v="1"/>
  </r>
  <r>
    <s v="X25010007601"/>
    <m/>
    <s v="ACASYS DEVELOPMENT CORP."/>
    <s v="SAN ANDRES, SUN VALLEY, PARANAQUE"/>
    <n v="3356230.93"/>
    <n v="826.39"/>
    <s v="Jenneth Madrid"/>
    <m/>
    <x v="4"/>
    <d v="2025-06-06T00:00:00"/>
    <x v="43"/>
    <x v="3"/>
    <m/>
    <x v="3"/>
    <x v="76"/>
    <x v="0"/>
    <d v="2025-08-12T00:00:00"/>
    <s v="WITH BACKJOB"/>
    <n v="11"/>
  </r>
  <r>
    <s v="X25020394464"/>
    <m/>
    <s v="PINESBEL MFG. &amp; TRADING CORP."/>
    <s v="BAES, PERPETUAL VILLAGE, TAGUIG CITY"/>
    <n v="2026310.46"/>
    <n v="287.32"/>
    <s v="Jenneth Madrid"/>
    <m/>
    <x v="4"/>
    <m/>
    <x v="27"/>
    <x v="3"/>
    <m/>
    <x v="3"/>
    <x v="22"/>
    <x v="0"/>
    <d v="2025-07-08T00:00:00"/>
    <s v="NO BACKJOB"/>
    <n v="4"/>
  </r>
  <r>
    <s v="X24020649090"/>
    <m/>
    <s v="MICHAEL CHRISTIAN R. PICHEL"/>
    <s v="M.L. QUEZON, PUROK 3, TAGUIG CITY"/>
    <n v="525931.28"/>
    <n v="339.78"/>
    <s v="Jenneth Madrid"/>
    <m/>
    <x v="4"/>
    <m/>
    <x v="38"/>
    <x v="3"/>
    <m/>
    <x v="3"/>
    <x v="22"/>
    <x v="0"/>
    <d v="2025-07-09T00:00:00"/>
    <s v="WITH BACKJOB"/>
    <n v="6"/>
  </r>
  <r>
    <s v="X24083317606"/>
    <m/>
    <s v="HARD DISCOUNT PHILIPPINES, INC."/>
    <s v="M.L. QUEZON, PUROK 2, TAGUIG CITY"/>
    <n v="279802.61"/>
    <n v="114.56"/>
    <s v="Jenneth Madrid"/>
    <m/>
    <x v="4"/>
    <m/>
    <x v="2"/>
    <x v="4"/>
    <m/>
    <x v="3"/>
    <x v="7"/>
    <x v="0"/>
    <d v="2025-08-11T00:00:00"/>
    <s v="WITH BACKJOB"/>
    <n v="3"/>
  </r>
  <r>
    <s v="X25010120302"/>
    <m/>
    <s v="CDC REALTY INC."/>
    <s v="DOVE LOFTS, LION'S PARK RESIDENCES, PARANAQUE"/>
    <n v="813015.11"/>
    <n v="120.1"/>
    <s v="Jenneth Madrid"/>
    <m/>
    <x v="4"/>
    <m/>
    <x v="43"/>
    <x v="2"/>
    <m/>
    <x v="3"/>
    <x v="81"/>
    <x v="0"/>
    <d v="2025-08-14T00:00:00"/>
    <s v="WITH BACKJOB"/>
    <n v="4"/>
  </r>
  <r>
    <s v="X25010149592"/>
    <m/>
    <s v="HARD DISCOUNT PHILIPPINES, INC."/>
    <s v="8TH, ZONE 1, TAGUIG CITY"/>
    <n v="220841.32"/>
    <n v="35.82"/>
    <s v="Jenneth Madrid"/>
    <m/>
    <x v="4"/>
    <m/>
    <x v="30"/>
    <x v="4"/>
    <m/>
    <x v="3"/>
    <x v="74"/>
    <x v="0"/>
    <d v="2025-08-11T00:00:00"/>
    <s v="WITH BACKJOB"/>
    <n v="3"/>
  </r>
  <r>
    <s v="X25020632623"/>
    <m/>
    <s v="PAUL ERWIN SALAZAR CANTOS"/>
    <s v="BLOCK 14-B, LINDENWOOD RESIDENCES, MUNTINLUPA"/>
    <n v="252394.2"/>
    <n v="22.7"/>
    <s v="Isan Carlo Lazaro"/>
    <m/>
    <x v="3"/>
    <m/>
    <x v="3"/>
    <x v="2"/>
    <m/>
    <x v="3"/>
    <x v="82"/>
    <x v="0"/>
    <m/>
    <m/>
    <n v="3"/>
  </r>
  <r>
    <s v="X24072566400"/>
    <m/>
    <s v="JOHN TULAO CENICA"/>
    <s v="CORDILLERA, AYALA-ALABANG VILL, MUNTINLUPA"/>
    <n v="233355.21"/>
    <n v="20.34"/>
    <s v="Isan Carlo Lazaro"/>
    <m/>
    <x v="3"/>
    <d v="2025-06-06T00:00:00"/>
    <x v="3"/>
    <x v="2"/>
    <m/>
    <x v="3"/>
    <x v="8"/>
    <x v="0"/>
    <d v="2025-07-31T00:00:00"/>
    <s v="NO BACKJOB"/>
    <n v="3"/>
  </r>
  <r>
    <s v="X24072870130"/>
    <m/>
    <s v="RALPH LIM JOSEPH"/>
    <s v="AGUIRRE, BF HOMES, PARANAQUE"/>
    <n v="23374.03"/>
    <n v="7.75"/>
    <s v="JSP"/>
    <m/>
    <x v="3"/>
    <m/>
    <x v="0"/>
    <x v="8"/>
    <m/>
    <x v="1"/>
    <x v="3"/>
    <x v="1"/>
    <m/>
    <m/>
    <n v="2"/>
  </r>
  <r>
    <s v="X24083316199"/>
    <m/>
    <s v="ADEL MUNDAN BALOGO"/>
    <s v="SAUDI ARABIA, BETTER LIVING SUBD, PARANAQUE"/>
    <n v="391146.94"/>
    <n v="138.31"/>
    <s v="Jenneth Madrid"/>
    <m/>
    <x v="4"/>
    <m/>
    <x v="42"/>
    <x v="3"/>
    <m/>
    <x v="3"/>
    <x v="19"/>
    <x v="0"/>
    <d v="2025-07-09T00:00:00"/>
    <s v="WITH BACKJOB"/>
    <n v="4"/>
  </r>
  <r>
    <s v="R22344695"/>
    <m/>
    <s v="ALVEO LAND CORPORATION"/>
    <s v="MADRIGAL BUSINESS PARK, ALABANG, MUNTINLUPA"/>
    <n v="4408402.49"/>
    <n v="656.97"/>
    <s v="Ronilo Gange Jr."/>
    <m/>
    <x v="1"/>
    <m/>
    <x v="44"/>
    <x v="6"/>
    <m/>
    <x v="3"/>
    <x v="3"/>
    <x v="1"/>
    <m/>
    <m/>
    <n v="19"/>
  </r>
  <r>
    <s v="X24062419263"/>
    <m/>
    <s v="678 F.C.M. BLVD DAMPA SEAFOODS NIGHT MARKET CORP."/>
    <s v="MOLINO BLVD., MAMBOG IV, BACOOR"/>
    <n v="1064582.55"/>
    <n v="243"/>
    <s v="RRG"/>
    <m/>
    <x v="0"/>
    <d v="2025-06-12T00:00:00"/>
    <x v="27"/>
    <x v="2"/>
    <m/>
    <x v="1"/>
    <x v="26"/>
    <x v="0"/>
    <d v="2025-07-17T00:00:00"/>
    <s v="WITH BACKJOB"/>
    <n v="4"/>
  </r>
  <r>
    <s v="X24062101038"/>
    <m/>
    <s v="GLOBE TELECOM, INC."/>
    <s v="TIMBANG, MAMBOG III, BACOOR"/>
    <n v="353455.45"/>
    <n v="102.03"/>
    <s v="Ronilo Gange Jr."/>
    <m/>
    <x v="0"/>
    <d v="2025-06-12T00:00:00"/>
    <x v="27"/>
    <x v="2"/>
    <m/>
    <x v="3"/>
    <x v="48"/>
    <x v="0"/>
    <d v="2025-07-17T00:00:00"/>
    <s v="WITH BACKJOB"/>
    <n v="5"/>
  </r>
  <r>
    <s v="X24030689569"/>
    <m/>
    <s v="PILIPINAS SHELL PETROLEUM CORPORATION"/>
    <s v="SAMPAGUITA, CAMP SAMPAGUITA, MUNTINLUPA"/>
    <n v="3575972.05"/>
    <n v="2874.93"/>
    <s v="Ronilo Gange Jr."/>
    <m/>
    <x v="0"/>
    <d v="2025-06-12T00:00:00"/>
    <x v="27"/>
    <x v="3"/>
    <m/>
    <x v="3"/>
    <x v="3"/>
    <x v="1"/>
    <m/>
    <m/>
    <n v="17"/>
  </r>
  <r>
    <s v="X24062084382"/>
    <m/>
    <s v="AMAIA LAND CORP."/>
    <s v="ISABELA, AMAIA STEPS SUCAT, PARANAQUE"/>
    <n v="2640728.35"/>
    <n v="465.25"/>
    <s v="Ronilo Gange Jr."/>
    <m/>
    <x v="0"/>
    <d v="2025-06-12T00:00:00"/>
    <x v="27"/>
    <x v="3"/>
    <m/>
    <x v="3"/>
    <x v="79"/>
    <x v="0"/>
    <d v="2025-06-17T00:00:00"/>
    <s v="WITH BACKJOB"/>
    <n v="5"/>
  </r>
  <r>
    <s v="X23124813649"/>
    <m/>
    <s v="PENAFRANCIA PAYORAN XU"/>
    <s v="T. CLAUDIO, BACLARAN, PARANAQUE"/>
    <n v="1813449.99"/>
    <n v="467.63"/>
    <s v="RRG"/>
    <m/>
    <x v="0"/>
    <d v="2025-06-12T00:00:00"/>
    <x v="27"/>
    <x v="3"/>
    <m/>
    <x v="1"/>
    <x v="3"/>
    <x v="1"/>
    <m/>
    <m/>
    <n v="8"/>
  </r>
  <r>
    <s v="X24041266423"/>
    <m/>
    <s v="APRIL MENDOZA DIZON"/>
    <s v="MOLAVE, CASIMIRO 1 VILL, LAS PINAS CITY"/>
    <n v="622068.59"/>
    <n v="189.47"/>
    <s v="RRG"/>
    <m/>
    <x v="1"/>
    <m/>
    <x v="27"/>
    <x v="3"/>
    <m/>
    <x v="1"/>
    <x v="3"/>
    <x v="1"/>
    <m/>
    <m/>
    <n v="6"/>
  </r>
  <r>
    <s v="X24124714328"/>
    <m/>
    <s v="AC AUTOMOTIVE BUSINESS SERVICES, INC."/>
    <s v="MOLINO BLVD., BAYANAN, BACOOR"/>
    <n v="383052.97"/>
    <n v="52.96"/>
    <s v="Ronilo Gange Jr."/>
    <m/>
    <x v="0"/>
    <m/>
    <x v="45"/>
    <x v="2"/>
    <m/>
    <x v="3"/>
    <x v="48"/>
    <x v="0"/>
    <d v="2025-07-07T00:00:00"/>
    <s v="NO BACKJOB"/>
    <n v="3"/>
  </r>
  <r>
    <s v="P2209138859"/>
    <m/>
    <s v="DPWH Reloc of poles at Panapaan Bridge, Tirona Highway Bacoor Cavite"/>
    <s v="GEN. F. TIRONA, PANAPAAN VI, BACOOR"/>
    <n v="3354240.11"/>
    <n v="2049.4499999999998"/>
    <s v="RHM"/>
    <m/>
    <x v="0"/>
    <m/>
    <x v="0"/>
    <x v="5"/>
    <m/>
    <x v="0"/>
    <x v="55"/>
    <x v="0"/>
    <d v="2025-07-17T00:00:00"/>
    <s v="WITH BACKJOB"/>
    <n v="20"/>
  </r>
  <r>
    <s v="X24104105713"/>
    <m/>
    <s v="ECLECTUS FOOD VENTURES CORPORATION"/>
    <s v="M.L. QUEZON, PUROK 1, TAGUIG CITY"/>
    <n v="833032.22"/>
    <n v="138.22999999999999"/>
    <s v="Jenneth Madrid"/>
    <m/>
    <x v="4"/>
    <m/>
    <x v="38"/>
    <x v="2"/>
    <m/>
    <x v="3"/>
    <x v="83"/>
    <x v="0"/>
    <d v="2025-07-09T00:00:00"/>
    <s v="WITH BACKJOB"/>
    <n v="5"/>
  </r>
  <r>
    <s v="X24103906652"/>
    <m/>
    <s v="BERNADETTE A. NAVALTA"/>
    <s v="B. CAPISTRANO, HAGONOY, TAGUIG CITY"/>
    <n v="693459.93"/>
    <n v="135.91"/>
    <s v="Jenneth Madrid"/>
    <m/>
    <x v="4"/>
    <m/>
    <x v="38"/>
    <x v="2"/>
    <m/>
    <x v="3"/>
    <x v="83"/>
    <x v="0"/>
    <d v="2025-08-12T00:00:00"/>
    <s v="WITH BACKJOB"/>
    <n v="6"/>
  </r>
  <r>
    <s v="X22010058303"/>
    <m/>
    <s v="VIRGILIO MELGAR MONREAL"/>
    <s v="6TH, SALINAS I, BACOOR"/>
    <n v="34738.53"/>
    <n v="29.78"/>
    <s v="FMS"/>
    <m/>
    <x v="0"/>
    <m/>
    <x v="38"/>
    <x v="2"/>
    <m/>
    <x v="2"/>
    <x v="84"/>
    <x v="0"/>
    <d v="2025-07-30T00:00:00"/>
    <s v="WITH BACKJOB"/>
    <n v="3"/>
  </r>
  <r>
    <s v="X24072732325"/>
    <m/>
    <s v="MARIO H. ELEDA"/>
    <s v="BLOCK 34, VISTA VERDE PH III, BACOOR"/>
    <n v="188963.62"/>
    <n v="22.07"/>
    <s v="JSP"/>
    <m/>
    <x v="2"/>
    <m/>
    <x v="46"/>
    <x v="13"/>
    <m/>
    <x v="1"/>
    <x v="3"/>
    <x v="1"/>
    <m/>
    <m/>
    <n v="4"/>
  </r>
  <r>
    <s v="X24041057944"/>
    <m/>
    <s v="STA. LUCIA REALTY &amp; DEVELOPMENT, INC."/>
    <s v="STREET, BLOCK 29, VISTA VERDE PH II, BACOOR"/>
    <n v="347458.02"/>
    <n v="107.68"/>
    <s v="JSP"/>
    <m/>
    <x v="3"/>
    <m/>
    <x v="46"/>
    <x v="13"/>
    <m/>
    <x v="1"/>
    <x v="3"/>
    <x v="1"/>
    <m/>
    <m/>
    <n v="7"/>
  </r>
  <r>
    <s v="X24041159047"/>
    <m/>
    <s v="DENNIS FUENTES BANCAIREN"/>
    <s v="SAPLUNGAN, MEADOWOOD EXEC. VILLAGE PHASE 3B, BACOOR"/>
    <n v="286060.38"/>
    <n v="105.75"/>
    <s v="JSP"/>
    <m/>
    <x v="3"/>
    <m/>
    <x v="46"/>
    <x v="13"/>
    <m/>
    <x v="1"/>
    <x v="3"/>
    <x v="1"/>
    <m/>
    <m/>
    <n v="5"/>
  </r>
  <r>
    <s v="P2403164170"/>
    <m/>
    <s v="MN_MAJOR (WDESIGN), DS RELOC DUE TO CONSTRUCTION OF DAANG HARI ROAD FLYOVER BACOOR CAVITE"/>
    <s v="MOLINO IV, MOLINO IV, BACOOR"/>
    <n v="669165.41"/>
    <n v="154.19999999999999"/>
    <s v="JSP"/>
    <m/>
    <x v="3"/>
    <m/>
    <x v="46"/>
    <x v="13"/>
    <m/>
    <x v="1"/>
    <x v="3"/>
    <x v="1"/>
    <m/>
    <m/>
    <n v="2"/>
  </r>
  <r>
    <s v="X23030797808"/>
    <m/>
    <s v="PACIFIC PARAGON CORP"/>
    <s v="BAYANAN, BAYANAN, BACOOR"/>
    <n v="295244.46000000002"/>
    <n v="40.33"/>
    <s v="EAO"/>
    <m/>
    <x v="0"/>
    <m/>
    <x v="31"/>
    <x v="2"/>
    <m/>
    <x v="0"/>
    <x v="73"/>
    <x v="0"/>
    <d v="2025-07-30T00:00:00"/>
    <s v="WITH BACKJOB"/>
    <n v="3"/>
  </r>
  <r>
    <s v="X24041348468"/>
    <m/>
    <s v="ONE ROXAS PRIME DEVELOPMENT CORPORATION"/>
    <s v="TIMOTHY, MULTINATIONAL VILL, PARANAQUE"/>
    <n v="3056430.77"/>
    <n v="1196.08"/>
    <s v="RHM"/>
    <m/>
    <x v="3"/>
    <m/>
    <x v="47"/>
    <x v="5"/>
    <m/>
    <x v="1"/>
    <x v="17"/>
    <x v="0"/>
    <d v="2025-07-17T00:00:00"/>
    <s v="WITH BACKJOB"/>
    <n v="32"/>
  </r>
  <r>
    <s v="X23103955191"/>
    <m/>
    <s v="CITY GOVERNMENT OF TAGUIG,"/>
    <s v="PROPER TANYAG, BAGONG TANYAG, TAGUIG CITY"/>
    <n v="1657523.14"/>
    <n v="510.77"/>
    <s v="RRG"/>
    <m/>
    <x v="1"/>
    <m/>
    <x v="39"/>
    <x v="3"/>
    <m/>
    <x v="0"/>
    <x v="3"/>
    <x v="1"/>
    <m/>
    <m/>
    <n v="13"/>
  </r>
  <r>
    <s v="X24051819719"/>
    <m/>
    <s v="CITY GOVERNMENT OF TAGUIG"/>
    <s v="BALLECER, ZONE 2, TAGUIG CITY"/>
    <n v="66253.87"/>
    <n v="964.72"/>
    <s v="JSB"/>
    <m/>
    <x v="4"/>
    <m/>
    <x v="2"/>
    <x v="4"/>
    <m/>
    <x v="1"/>
    <x v="46"/>
    <x v="0"/>
    <m/>
    <m/>
    <n v="5"/>
  </r>
  <r>
    <s v="X23051647119"/>
    <m/>
    <s v="DITO TELECOMMUNITY CORPORATION"/>
    <s v="MANALO, PUROK 2, TAGUIG CITY"/>
    <n v="56763.77"/>
    <n v="964.72"/>
    <s v="JSB"/>
    <m/>
    <x v="4"/>
    <m/>
    <x v="2"/>
    <x v="4"/>
    <m/>
    <x v="1"/>
    <x v="73"/>
    <x v="0"/>
    <m/>
    <m/>
    <n v="2"/>
  </r>
  <r>
    <s v="X23104205084"/>
    <m/>
    <s v="DITO TELECOMMUNITY CORPORATION"/>
    <s v="HOLY FAMILY, HOLY FAMILY VILL, TAGUIG CITY"/>
    <n v="512106.52"/>
    <n v="964.72"/>
    <s v="JSB"/>
    <m/>
    <x v="4"/>
    <m/>
    <x v="2"/>
    <x v="4"/>
    <m/>
    <x v="1"/>
    <x v="3"/>
    <x v="1"/>
    <m/>
    <m/>
    <n v="9"/>
  </r>
  <r>
    <s v="X23124774850"/>
    <m/>
    <s v="HARD DISCOUNT PHILIPPINES, INC."/>
    <s v="BALLECER, ZONE 2, TAGUIG CITY"/>
    <n v="277649.88"/>
    <n v="964.72"/>
    <s v="JSB"/>
    <m/>
    <x v="4"/>
    <m/>
    <x v="2"/>
    <x v="4"/>
    <m/>
    <x v="1"/>
    <x v="46"/>
    <x v="0"/>
    <m/>
    <m/>
    <n v="4"/>
  </r>
  <r>
    <s v="X23114555343"/>
    <m/>
    <s v="ARMY'S ANGELS INTEGRATED SCHOOL INC."/>
    <s v="SALAZAR, ZONE 3, TAGUIG CITY"/>
    <n v="1096419.19"/>
    <n v="964.72"/>
    <s v="JSB"/>
    <m/>
    <x v="4"/>
    <m/>
    <x v="2"/>
    <x v="4"/>
    <m/>
    <x v="1"/>
    <x v="46"/>
    <x v="0"/>
    <m/>
    <m/>
    <n v="4"/>
  </r>
  <r>
    <s v="X23093806698"/>
    <m/>
    <s v="NEW WEALTH PROPERTIES CORP."/>
    <s v="3RD, BAGUMBAYAN, TAGUIG CITY"/>
    <n v="654576.69999999995"/>
    <n v="964.72"/>
    <s v="JSB"/>
    <m/>
    <x v="4"/>
    <m/>
    <x v="2"/>
    <x v="4"/>
    <m/>
    <x v="1"/>
    <x v="46"/>
    <x v="0"/>
    <d v="2025-08-14T00:00:00"/>
    <s v="WITH BACKJOB"/>
    <n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s v="X23072784795"/>
    <s v="'X23072784795',"/>
    <s v="DISEGNO DI MILANO INC. DOING BUSINESS UNDER THE NA"/>
    <s v="WEST SERVICE, CUPANG, MUNTINLUPA"/>
    <n v="178133.17"/>
    <n v="70.78"/>
    <s v="RRG"/>
    <s v="RONILO JR GANGE"/>
    <s v="AVECO"/>
    <m/>
    <m/>
    <x v="0"/>
    <m/>
    <n v="2023"/>
    <x v="0"/>
    <x v="0"/>
    <d v="2025-03-17T00:00:00"/>
    <s v="NO BACKJOB"/>
  </r>
  <r>
    <s v="X24062336064"/>
    <s v="'X24062336064',"/>
    <s v="DITO TELECOMMUNITY CORPORATION"/>
    <s v="CERVANTES CPD, CERVANTES CPD, PARANAQUE"/>
    <n v="205000.15"/>
    <n v="34.619999999999997"/>
    <s v="RRG"/>
    <s v="RONILO JR GANGE"/>
    <s v="ECOM"/>
    <m/>
    <m/>
    <x v="0"/>
    <m/>
    <n v="2024"/>
    <x v="0"/>
    <x v="0"/>
    <d v="2025-03-17T00:00:00"/>
    <s v="WITH BACKJOB"/>
  </r>
  <r>
    <s v="X23114610946"/>
    <s v="'X23114610946',"/>
    <s v="SPENCER FOODS CORPORATION"/>
    <s v="AGUIRRE, BF HOMES, PARANAQUE"/>
    <n v="48068.36"/>
    <n v="21.57"/>
    <s v="JMM"/>
    <s v="JENNETH MADRID"/>
    <s v="POWERHOUSE"/>
    <m/>
    <m/>
    <x v="0"/>
    <m/>
    <n v="2024"/>
    <x v="0"/>
    <x v="0"/>
    <d v="2025-03-17T00:00:00"/>
    <s v="NO BACKJOB"/>
  </r>
  <r>
    <s v="X24030858589"/>
    <s v="'X24030858589',"/>
    <s v="DEO MISSALYN SARIGUMBA SAVELLANO"/>
    <s v="VON BRAUN, MOONWALK, PARANAQUE"/>
    <n v="408530.17"/>
    <n v="110.52"/>
    <s v="JCF"/>
    <s v="JUNILO MICHAEL FLORES"/>
    <s v="CHALLENGER"/>
    <m/>
    <m/>
    <x v="0"/>
    <m/>
    <n v="2024"/>
    <x v="0"/>
    <x v="0"/>
    <d v="2025-03-19T00:00:00"/>
    <s v="WITH BACKJOB"/>
  </r>
  <r>
    <s v="X23083404027"/>
    <s v="'X23083404027',"/>
    <s v="FIL-GARTE CONSTRUCTION AND DEVELOPMENT CORPORATION"/>
    <s v="GEN. TIRONA, DULONG BAYAN, BACOOR"/>
    <n v="138793.76"/>
    <n v="17.88"/>
    <s v="DCB"/>
    <s v="DEAN CARL BORJAL"/>
    <s v="POWERHOUSE"/>
    <m/>
    <m/>
    <x v="1"/>
    <m/>
    <n v="2024"/>
    <x v="0"/>
    <x v="0"/>
    <d v="2025-03-19T00:00:00"/>
    <s v="NO BACKJOB"/>
  </r>
  <r>
    <s v="X24072928648"/>
    <s v="'X24072928648',"/>
    <s v="LOWELL L. YU"/>
    <s v="NARRA, AYALA-ALABANG VILL, MUNTINLUPA"/>
    <n v="695642.64"/>
    <n v="217.9"/>
    <s v="JSP"/>
    <s v="JEMUEL PERALTA"/>
    <s v="CHALLENGER"/>
    <m/>
    <m/>
    <x v="0"/>
    <m/>
    <n v="2024"/>
    <x v="1"/>
    <x v="0"/>
    <d v="2025-03-21T00:00:00"/>
    <s v="WITH BACKJOB"/>
  </r>
  <r>
    <s v="X23072898930"/>
    <s v="'X23072898930',"/>
    <s v="MONALIZA B. CALUBAT"/>
    <s v="BLOCK 2, CAMELLA SPRINGVILLE EXEC II, BACOOR"/>
    <n v="397499.52"/>
    <n v="120.52"/>
    <s v="RRG"/>
    <s v="RONILO JR GANGE"/>
    <s v="AVECO"/>
    <m/>
    <d v="2025-03-20T00:00:00"/>
    <x v="2"/>
    <s v="CSB"/>
    <n v="2023"/>
    <x v="2"/>
    <x v="0"/>
    <d v="2025-05-01T00:00:00"/>
    <s v="WITH BACKJOB"/>
  </r>
  <r>
    <s v="X21041366402"/>
    <s v="'X21041366402',"/>
    <s v="GLOBE TELECOM, INC."/>
    <s v="MALINIS CPD, MALINIS CPD, BACOOR"/>
    <n v="14049.52"/>
    <n v="4.75"/>
    <s v="RRG"/>
    <s v="RONILO JR GANGE"/>
    <s v="AVECO"/>
    <m/>
    <d v="2025-03-20T00:00:00"/>
    <x v="2"/>
    <s v="CSB"/>
    <n v="2022"/>
    <x v="3"/>
    <x v="1"/>
    <m/>
    <m/>
  </r>
  <r>
    <s v="X22093803978"/>
    <s v="'X22093803978',"/>
    <s v="HOUSEHOLD DEVELOPMENT CORPORATION,"/>
    <s v="BLOCK 3, VILLA LESSANDRA 6, BACOOR"/>
    <n v="23361.7"/>
    <n v="17.05"/>
    <s v="RRG"/>
    <s v="RONILO JR GANGE"/>
    <s v="AVECO"/>
    <m/>
    <d v="2025-03-20T00:00:00"/>
    <x v="2"/>
    <s v="CSB"/>
    <n v="2022"/>
    <x v="3"/>
    <x v="1"/>
    <m/>
    <m/>
  </r>
  <r>
    <s v="X22083673909"/>
    <s v="'X22083673909',"/>
    <s v="ALEJANDRO AQUINO"/>
    <s v="BLOCK 13, GREEN VALLEY SUBD SECT A, BACOOR"/>
    <n v="285521.42"/>
    <n v="74.25"/>
    <s v="EAO"/>
    <s v="JEMUEL PERALTA"/>
    <s v="CHALLENGER"/>
    <m/>
    <d v="2025-03-20T00:00:00"/>
    <x v="2"/>
    <s v="CSB"/>
    <n v="2023"/>
    <x v="4"/>
    <x v="0"/>
    <d v="2025-07-17T00:00:00"/>
    <s v="WITH BACKJOB"/>
  </r>
  <r>
    <s v="X22125090828"/>
    <s v="'X22125090828',"/>
    <s v="DITO TELECOMMUNITY CORPORATION"/>
    <s v="ANIBAN V, ANIBAN V, BACOOR"/>
    <n v="49092.14"/>
    <n v="23.18"/>
    <s v="RRG"/>
    <s v="RONILO JR GANGE"/>
    <s v="AVECO"/>
    <m/>
    <d v="2025-03-20T00:00:00"/>
    <x v="2"/>
    <s v="CSB"/>
    <n v="2023"/>
    <x v="3"/>
    <x v="1"/>
    <m/>
    <m/>
  </r>
  <r>
    <s v="X23051874609"/>
    <s v="'X23051874609',"/>
    <s v="STA. LUCIA REALTY &amp; DEVELOPMENT, INC."/>
    <s v="HAZEL, VISTA VERDE SOUTH EXEC VILL 2, BACOOR"/>
    <n v="209139.71"/>
    <n v="40.229999999999997"/>
    <s v="EAO"/>
    <s v="ISAN CARLO LAZARO"/>
    <s v="CHALLENGER"/>
    <m/>
    <d v="2025-03-20T00:00:00"/>
    <x v="2"/>
    <s v="CSB"/>
    <n v="2023"/>
    <x v="5"/>
    <x v="0"/>
    <s v="/"/>
    <s v="NO BACKJOB"/>
  </r>
  <r>
    <s v="X22041707487"/>
    <s v="'X22041707487',"/>
    <s v="NOEMI BORROMEO DOMINGUEZ"/>
    <s v="ALDRIN, MOONWALK, PARANAQUE"/>
    <n v="1913754.14"/>
    <n v="1011.12"/>
    <s v="IJP"/>
    <s v="IAN PATRICK PEREZ"/>
    <s v="POWERHOUSE"/>
    <m/>
    <d v="2025-03-20T00:00:00"/>
    <x v="2"/>
    <s v="CSB"/>
    <n v="2022"/>
    <x v="3"/>
    <x v="1"/>
    <m/>
    <m/>
  </r>
  <r>
    <s v="X23083147226"/>
    <s v="'X23083147226',"/>
    <s v="CITY GOVERNMENT OF PARAÑAQUE"/>
    <s v="STA. MONICA, DON GALO, PARANAQUE"/>
    <n v="333554.59000000003"/>
    <n v="80.319999999999993"/>
    <s v="RRG"/>
    <s v="RONILO JR GANGE"/>
    <s v="AVECO"/>
    <m/>
    <d v="2025-03-20T00:00:00"/>
    <x v="2"/>
    <s v="CSB"/>
    <n v="2023"/>
    <x v="3"/>
    <x v="1"/>
    <m/>
    <m/>
  </r>
  <r>
    <s v="X23093500518"/>
    <s v="'X23093500518',"/>
    <s v="JOYCE ANN ROMAN TUMANG"/>
    <s v="CAPERNAUM, MULTINATIONAL VILL, PARANAQUE"/>
    <n v="473227.53"/>
    <n v="135.72999999999999"/>
    <s v="EAO"/>
    <s v="JEMUEL PERALTA"/>
    <s v="VJC"/>
    <m/>
    <d v="2025-03-20T00:00:00"/>
    <x v="3"/>
    <s v="CSB"/>
    <n v="2023"/>
    <x v="6"/>
    <x v="0"/>
    <d v="2025-07-09T00:00:00"/>
    <s v="WITH BACKJOB"/>
  </r>
  <r>
    <s v="X24093865089"/>
    <s v="'X24093865089',"/>
    <s v="JOVY BITANGCOL LOSERIAGA"/>
    <s v="BLOCK 8, AFP OVAI PH 1, TAGUIG CITY"/>
    <n v="41516.720000000001"/>
    <n v="15.83"/>
    <s v="Jenneth Madrid"/>
    <s v="JENNETH MADRID"/>
    <s v="VJC"/>
    <d v="2025-03-20T00:00:00"/>
    <d v="2025-07-01T00:00:00"/>
    <x v="4"/>
    <m/>
    <n v="2025"/>
    <x v="7"/>
    <x v="0"/>
    <d v="2025-08-11T00:00:00"/>
    <s v="NO BACKJOB"/>
  </r>
  <r>
    <s v="X24093492216"/>
    <s v="'X24093492216',"/>
    <s v="ALFAMART TRADING PHILIPPINES, INC."/>
    <s v="SUMMIT CIRCLE SUBD, SUMMIT CIRCLE SUBD, MUNTINLUPA"/>
    <n v="186146.6"/>
    <n v="17.579999999999998"/>
    <s v="Isan Carlo Lazaro"/>
    <s v="ISAN CARLO LAZARO"/>
    <s v="CHALLENGER"/>
    <d v="2025-03-20T00:00:00"/>
    <d v="2025-07-25T00:00:00"/>
    <x v="2"/>
    <m/>
    <n v="2025"/>
    <x v="8"/>
    <x v="0"/>
    <d v="2025-07-31T00:00:00"/>
    <s v="NO BACKJOB"/>
  </r>
  <r>
    <s v="X25010119305"/>
    <s v="'X25010119305',"/>
    <s v="VICENTE P PEREZ"/>
    <s v="EL GRANDE, BF HOMES, PARANAQUE"/>
    <n v="241637.84"/>
    <n v="45.67"/>
    <s v="Isan Carlo Lazaro"/>
    <s v="ISAN CARLO LAZARO"/>
    <s v="CHALLENGER"/>
    <d v="2025-03-20T00:00:00"/>
    <d v="2025-03-21T00:00:00"/>
    <x v="2"/>
    <s v="CSB"/>
    <n v="2025"/>
    <x v="9"/>
    <x v="0"/>
    <d v="2025-07-17T00:00:00"/>
    <s v="NO BACKJOB"/>
  </r>
  <r>
    <s v="X24093707345"/>
    <s v="'X24093707345',"/>
    <s v="CITY GOVERNMENT OF TAGUIG"/>
    <s v="MAGSAYSAY, ZONE 6, TAGUIG CITY"/>
    <n v="715296.24"/>
    <n v="114.4"/>
    <s v="Jenneth Madrid"/>
    <s v="JENNETH MADRID"/>
    <s v="VJC"/>
    <d v="2025-03-20T00:00:00"/>
    <d v="2025-03-21T00:00:00"/>
    <x v="2"/>
    <s v="CSB"/>
    <n v="2025"/>
    <x v="10"/>
    <x v="0"/>
    <d v="2025-04-02T00:00:00"/>
    <s v="WITH BACKJOB"/>
  </r>
  <r>
    <s v="X24114622443"/>
    <s v="'X24114622443',"/>
    <s v="NELSON BALIGUAT RODRIGUEZ"/>
    <s v="ENLISTED PERSONNEL VIL 2, TAGUIG CITY"/>
    <n v="78921.539999999994"/>
    <n v="54.73"/>
    <s v="Jenneth Madrid"/>
    <s v="JENNETH MADRID"/>
    <s v="VJC"/>
    <d v="2025-03-20T00:00:00"/>
    <d v="2025-07-01T00:00:00"/>
    <x v="4"/>
    <m/>
    <n v="2025"/>
    <x v="7"/>
    <x v="0"/>
    <d v="2025-08-12T00:00:00"/>
    <s v="WITH BACKJOB"/>
  </r>
  <r>
    <s v="X25010059547"/>
    <s v="'X25010059547',"/>
    <s v="ALFAMETRO MARKETING INC. (CORCUERRA - BANNER 4TH ESTATE)"/>
    <s v="BANNER, 4TH ESTATE SUBD, PARANAQUE"/>
    <n v="202246.77"/>
    <n v="27.28"/>
    <s v="Isan Carlo Lazaro"/>
    <s v="ISAN CARLO LAZARO"/>
    <s v="CHALLENGER"/>
    <d v="2025-03-20T00:00:00"/>
    <d v="2025-03-21T00:00:00"/>
    <x v="2"/>
    <s v="CSB"/>
    <n v="2025"/>
    <x v="11"/>
    <x v="0"/>
    <s v="/"/>
    <s v="NO BACKJOB"/>
  </r>
  <r>
    <s v="X23104201686"/>
    <s v="'X23104201686',"/>
    <s v="MINGHAI SU"/>
    <s v="MATTHEW, MULTINATIONAL VILL, PARANAQUE"/>
    <n v="428089.39"/>
    <n v="86.52"/>
    <s v="Isan Carlo Lazaro"/>
    <s v="ISAN CARLO LAZARO"/>
    <s v="CHALLENGER"/>
    <d v="2025-03-20T00:00:00"/>
    <d v="2025-03-21T00:00:00"/>
    <x v="2"/>
    <s v="CSB"/>
    <n v="2025"/>
    <x v="11"/>
    <x v="0"/>
    <d v="2025-06-09T00:00:00"/>
    <s v="WITH BACKJOB"/>
  </r>
  <r>
    <s v="X24104141244"/>
    <s v="'X24104141244',"/>
    <s v="SERVEQUEST INC."/>
    <s v="SUMMIT CIRCLE SUBD, SUMMIT CIRCLE SUBD, MUNTINLUPA"/>
    <n v="846988.2"/>
    <n v="139.87"/>
    <s v="Isan Carlo Lazaro"/>
    <s v="ISAN CARLO LAZARO"/>
    <s v="CHALLENGER"/>
    <m/>
    <d v="2025-03-20T00:00:00"/>
    <x v="3"/>
    <s v="CSB"/>
    <n v="2025"/>
    <x v="12"/>
    <x v="0"/>
    <d v="2025-04-23T00:00:00"/>
    <s v="NO BACKJOB"/>
  </r>
  <r>
    <s v="X23083142769"/>
    <s v="'X23083142769',"/>
    <s v="CHRISTOPHER SANTIAGO"/>
    <s v="TANAUAN, AYALA-ALABANG VILL, MUNTINLUPA"/>
    <n v="69069.98"/>
    <n v="115.77"/>
    <s v="EAO"/>
    <s v="ISAN CARLO LAZARO"/>
    <s v="CHALLENGER"/>
    <m/>
    <d v="2025-03-20T00:00:00"/>
    <x v="2"/>
    <s v="CSB"/>
    <n v="2023"/>
    <x v="13"/>
    <x v="0"/>
    <d v="2025-07-17T00:00:00"/>
    <s v="NO BACKJOB"/>
  </r>
  <r>
    <s v="X22041849543"/>
    <s v="'X22041849543',"/>
    <s v="DITO TELECOMMUNITY CORPORATION"/>
    <s v="COL. E. DE LEON, STO. NINO, PARANAQUE"/>
    <n v="347662.79"/>
    <n v="76.819999999999993"/>
    <s v="RRG"/>
    <s v="RONILO JR GANGE"/>
    <s v="ECOM"/>
    <m/>
    <d v="2025-03-20T00:00:00"/>
    <x v="3"/>
    <s v="CSB"/>
    <n v="2023"/>
    <x v="3"/>
    <x v="1"/>
    <m/>
    <m/>
  </r>
  <r>
    <s v="X23062242918"/>
    <s v="'X23062242918',"/>
    <s v="GEORGIE VELASCO SAMONTE"/>
    <s v="BLOCK 47 ST, GEORGETOWN HEIGHTS SUBD PH II, BACOOR"/>
    <n v="35997.050000000003"/>
    <n v="19.600000000000001"/>
    <s v="EAO"/>
    <s v="RONILO JR GANGE"/>
    <s v="AVECO"/>
    <m/>
    <d v="2025-03-20T00:00:00"/>
    <x v="2"/>
    <s v="CSB"/>
    <n v="2023"/>
    <x v="5"/>
    <x v="0"/>
    <d v="2025-07-17T00:00:00"/>
    <s v="NO BACKJOB"/>
  </r>
  <r>
    <s v="R22553542"/>
    <s v="'R22553542',"/>
    <s v="BASCUGUIN BUENA MONTES,"/>
    <s v="KALAYAAN VILL/BALAGBAG, KALAYAAN VILL/BALAGBAG, PASAY CITY"/>
    <n v="210433.39"/>
    <n v="94.97"/>
    <s v="RRG"/>
    <s v="RONILO JR GANGE"/>
    <s v="ECOM"/>
    <m/>
    <d v="2025-03-20T00:00:00"/>
    <x v="3"/>
    <s v="CSB"/>
    <n v="2024"/>
    <x v="3"/>
    <x v="1"/>
    <m/>
    <m/>
  </r>
  <r>
    <s v="R23067764"/>
    <s v="'R23067764',"/>
    <s v="F &amp; E DE CASTRO CORPORATION,, HMB"/>
    <s v="BLOCK 19, GEORGETOWN HEIGHTS SUBD PH I, BACOOR"/>
    <n v="153228.84"/>
    <n v="51.02"/>
    <s v="RRG"/>
    <s v="RONILO JR GANGE"/>
    <s v="ECOM"/>
    <m/>
    <d v="2025-03-20T00:00:00"/>
    <x v="2"/>
    <s v="CSB"/>
    <n v="2024"/>
    <x v="5"/>
    <x v="0"/>
    <d v="2025-07-17T00:00:00"/>
    <s v="NO BACKJOB"/>
  </r>
  <r>
    <s v="R21257785"/>
    <s v="'R21257785',"/>
    <s v="GO JEREMY LESTER TEE TEN"/>
    <s v="BAYANAN, BAYANAN, BACOOR"/>
    <n v="446398.79"/>
    <n v="225.67"/>
    <s v="IJP"/>
    <s v="IAN PATRICK PEREZ"/>
    <s v="AVECO"/>
    <m/>
    <d v="2025-03-20T00:00:00"/>
    <x v="3"/>
    <s v="CSB"/>
    <n v="2022"/>
    <x v="3"/>
    <x v="1"/>
    <m/>
    <m/>
  </r>
  <r>
    <s v="X23072902617"/>
    <s v="'X23072902617',"/>
    <s v="LIGHT RAIL MANILA CORPORATION (REDEMPTORIST STATION)"/>
    <s v="PRES. M. ROXAS, BACLARAN, PARANAQUE"/>
    <n v="539841.81000000006"/>
    <n v="300.3"/>
    <s v="IJP"/>
    <s v="IAN PATRICK PEREZ"/>
    <s v="CHALLENGER"/>
    <m/>
    <d v="2025-03-20T00:00:00"/>
    <x v="2"/>
    <s v="CSB"/>
    <n v="2023"/>
    <x v="6"/>
    <x v="0"/>
    <m/>
    <s v="WITH BACKJOB"/>
  </r>
  <r>
    <s v="R22837793"/>
    <s v="'R22837793',"/>
    <s v="LUI, CHAD ALFRED SO, HMB"/>
    <s v="BLK 6, PALM COAST MARINA, PARANAQUE"/>
    <n v="544752.43000000005"/>
    <n v="271.47000000000003"/>
    <s v="JSB"/>
    <s v="JASPER BASTASA"/>
    <s v="VJC"/>
    <m/>
    <d v="2025-03-20T00:00:00"/>
    <x v="3"/>
    <s v="CSB"/>
    <n v="2024"/>
    <x v="3"/>
    <x v="1"/>
    <m/>
    <m/>
  </r>
  <r>
    <s v="X24072668324"/>
    <s v="'X24072668324',"/>
    <s v="FODC-FIRST ORIENT DEVELOPMENT AND CONSTRUCTION COR"/>
    <s v="PRES. M. ROXAS, TAMBO, PARANAQUE"/>
    <n v="35822.769999999997"/>
    <n v="52.63"/>
    <s v="JSB"/>
    <s v="JASPER BASTASA"/>
    <s v="VJC"/>
    <m/>
    <d v="2025-03-20T00:00:00"/>
    <x v="2"/>
    <s v="CSB"/>
    <n v="2024"/>
    <x v="6"/>
    <x v="0"/>
    <d v="2025-07-09T00:00:00"/>
    <s v="NO BACKJOB"/>
  </r>
  <r>
    <s v="X21115170333"/>
    <s v="'X21115170333',"/>
    <s v="JOSE AGUSTO GUSTILO QUIMPO"/>
    <s v="ST. JOSEPH, SAN JOSE SUBD, MUNTINLUPA"/>
    <n v="535717.03"/>
    <n v="238.85"/>
    <s v="FMS"/>
    <s v="FRANCIS MARC SANTOS"/>
    <s v="POWERHOUSE"/>
    <m/>
    <d v="2025-03-20T00:00:00"/>
    <x v="3"/>
    <s v="CSB"/>
    <n v="2022"/>
    <x v="12"/>
    <x v="0"/>
    <d v="2025-07-02T00:00:00"/>
    <s v="WITH BACKJOB"/>
  </r>
  <r>
    <s v="X24072541358"/>
    <s v="'X24072541358',"/>
    <s v="WILHOME DEVELOPMENT INC."/>
    <s v="MOLINO ROAD, MOLINO III, BACOOR"/>
    <n v="833293.59"/>
    <n v="144.6"/>
    <s v="Jenneth Madrid"/>
    <m/>
    <s v="POWERHOUSE"/>
    <m/>
    <m/>
    <x v="2"/>
    <m/>
    <n v="2025"/>
    <x v="14"/>
    <x v="0"/>
    <d v="2025-05-15T00:00:00"/>
    <s v="NO BACKJOB"/>
  </r>
  <r>
    <s v="X24051934516"/>
    <s v="'X24051934516',"/>
    <s v="EPICUREAN PARTNERS EXCHANGE INC."/>
    <s v="NATIONAL, TUNASAN, MUNTINLUPA"/>
    <n v="828221.87"/>
    <n v="146.16999999999999"/>
    <s v="JSP"/>
    <s v="JEMUEL PERALTA"/>
    <s v="CHALLENGER"/>
    <m/>
    <d v="2025-03-20T00:00:00"/>
    <x v="0"/>
    <s v="NVP"/>
    <n v="2024"/>
    <x v="4"/>
    <x v="0"/>
    <d v="2025-04-08T00:00:00"/>
    <s v="WITH BACKJOB"/>
  </r>
  <r>
    <s v="X24041088653"/>
    <s v="'X24041088653',"/>
    <s v="GABRIEL AGUILA REYES"/>
    <s v="BLOCK 10, BRAZILIA HEIGHTS, MUNTINLUPA"/>
    <n v="1365333.42"/>
    <n v="493.75"/>
    <s v="JSP"/>
    <s v="JEMUEL PERALTA"/>
    <s v="CHALLENGER"/>
    <m/>
    <d v="2025-03-20T00:00:00"/>
    <x v="0"/>
    <s v="NVP"/>
    <n v="2024"/>
    <x v="15"/>
    <x v="0"/>
    <d v="2025-05-14T00:00:00"/>
    <s v="WITH BACKJOB"/>
  </r>
  <r>
    <s v="X23093726087"/>
    <s v="'X23093726087',"/>
    <s v="CITY GOV'T OF LAS PIÑAS"/>
    <s v="C5 EXTENSION, PULANGLUPA I, LAS PINAS CITY"/>
    <n v="2921763.85"/>
    <n v="1039.42"/>
    <s v="JSP"/>
    <s v="JEMUEL PERALTA"/>
    <s v="CHALLENGER"/>
    <m/>
    <d v="2025-03-20T00:00:00"/>
    <x v="0"/>
    <s v="NVP"/>
    <n v="2024"/>
    <x v="16"/>
    <x v="0"/>
    <d v="2025-04-24T00:00:00"/>
    <s v="WITH BACKJOB"/>
  </r>
  <r>
    <s v="X23124803010"/>
    <s v="'X23124803010',"/>
    <s v="MUBG REALTY CORP."/>
    <s v="QUIRINO, BACLARAN, PARANAQUE"/>
    <n v="639194.31999999995"/>
    <n v="79.55"/>
    <s v="JSP"/>
    <s v="JEMUEL PERALTA"/>
    <s v="CHALLENGER"/>
    <d v="2025-03-20T00:00:00"/>
    <d v="2025-03-20T00:00:00"/>
    <x v="0"/>
    <s v="NVP"/>
    <n v="2024"/>
    <x v="17"/>
    <x v="0"/>
    <d v="2025-06-09T00:00:00"/>
    <s v="NO BACKJOB"/>
  </r>
  <r>
    <s v="X24114405667"/>
    <s v="'X24114405667',"/>
    <s v="GREENKRAFT CORPORATION"/>
    <s v="CHAMPACA, UNITED PQUE 4 SUBD, PARANAQUE"/>
    <n v="640840.51"/>
    <n v="76.52"/>
    <s v="JSP"/>
    <s v="JEMUEL PERALTA"/>
    <s v="CHALLENGER"/>
    <d v="2025-03-20T00:00:00"/>
    <d v="2025-03-20T00:00:00"/>
    <x v="0"/>
    <s v="NVP"/>
    <n v="2024"/>
    <x v="18"/>
    <x v="0"/>
    <d v="2025-05-14T00:00:00"/>
    <s v="WITH BACKJOB"/>
  </r>
  <r>
    <s v="X23051529972"/>
    <s v="'X23051529972',"/>
    <s v="ERIC ANTHONY S CASTAÑEDA"/>
    <s v="TIERRA NUEVA SUBD, MUNTINLUPA"/>
    <n v="363155.38"/>
    <n v="88.23"/>
    <s v="Isan Carlo Lazaro"/>
    <s v="ISAN CARLO LAZARO"/>
    <s v="CHALLENGER"/>
    <d v="2025-03-20T00:00:00"/>
    <m/>
    <x v="3"/>
    <m/>
    <n v="2025"/>
    <x v="19"/>
    <x v="0"/>
    <d v="2025-07-17T00:00:00"/>
    <s v="WITH BACKJOB"/>
  </r>
  <r>
    <s v="X24104022999"/>
    <s v="'X24104022999',"/>
    <s v="DAHN BERGER PHILS. CONSTRUCTION CORPORATION"/>
    <s v="DOÑA SOLEDAD, BETTER LIVING SUBD, PARANAQUE"/>
    <n v="140893"/>
    <n v="250.75"/>
    <s v="Jenneth Madrid"/>
    <s v="JENNETH MADRID"/>
    <s v="VJC"/>
    <d v="2025-03-20T00:00:00"/>
    <d v="2025-03-21T00:00:00"/>
    <x v="2"/>
    <s v="CSB"/>
    <n v="2025"/>
    <x v="20"/>
    <x v="0"/>
    <d v="2025-04-11T00:00:00"/>
    <s v="NO BACKJOB"/>
  </r>
  <r>
    <s v="X24083434936"/>
    <s v="'X24083434936',"/>
    <s v="MAXIPRINTS INC."/>
    <s v="1ST, TAGUIG BAGUMBAYAN INDL ASS INC, TAGUIG CITY"/>
    <n v="980297.45"/>
    <n v="249.83"/>
    <s v="Jenneth Madrid"/>
    <s v="JENNETH MADRID"/>
    <s v="VJC"/>
    <d v="2025-03-20T00:00:00"/>
    <d v="2025-03-21T00:00:00"/>
    <x v="2"/>
    <s v="CSB"/>
    <n v="2025"/>
    <x v="10"/>
    <x v="0"/>
    <d v="2025-04-02T00:00:00"/>
    <s v="WITH BACKJOB"/>
  </r>
  <r>
    <s v="X24114634928"/>
    <s v="'X24114634928',"/>
    <s v="CHRISTOPHER JOSEPH REYES TSUI"/>
    <s v="DAYAP LOOP TAMARIND COVE, AYALA-ALABANG VILL, MUNTINLUPA"/>
    <n v="177491.79"/>
    <n v="55.53"/>
    <s v="Isan Carlo Lazaro"/>
    <s v="ISAN CARLO LAZARO"/>
    <s v="CHALLENGER"/>
    <d v="2025-03-20T00:00:00"/>
    <d v="2025-03-20T00:00:00"/>
    <x v="3"/>
    <m/>
    <n v="2025"/>
    <x v="21"/>
    <x v="0"/>
    <s v="/"/>
    <s v="NO BACKJOB"/>
  </r>
  <r>
    <s v="X24114634882"/>
    <s v="'X24114634882',"/>
    <s v="CHRISTOPHER JOSEPH REYES TSUI"/>
    <s v="DAYAP LOOP TAMARIND COVE, AYALA-ALABANG VILL, MUNTINLUPA"/>
    <n v="196704.22"/>
    <n v="21.43"/>
    <s v="Isan Carlo Lazaro"/>
    <s v="ISAN CARLO LAZARO"/>
    <s v="CHALLENGER"/>
    <d v="2025-03-20T00:00:00"/>
    <d v="2025-03-05T00:00:00"/>
    <x v="3"/>
    <m/>
    <n v="2025"/>
    <x v="21"/>
    <x v="0"/>
    <d v="2025-07-17T00:00:00"/>
    <s v="NO BACKJOB"/>
  </r>
  <r>
    <s v="X24041165850"/>
    <s v="'X24041165850',"/>
    <s v="DITO TELECOMMUNITY CORPORATION"/>
    <s v="TUNASAN, MUNTINLUPA"/>
    <n v="1017553.36"/>
    <n v="90.53"/>
    <s v="Isan Carlo Lazaro"/>
    <s v="ISAN CARLO LAZARO"/>
    <s v="CHALLENGER"/>
    <d v="2025-03-20T00:00:00"/>
    <d v="2025-07-25T00:00:00"/>
    <x v="2"/>
    <m/>
    <n v="2025"/>
    <x v="8"/>
    <x v="0"/>
    <d v="2025-07-31T00:00:00"/>
    <s v="WITH BACKJOB"/>
  </r>
  <r>
    <s v="X24083108742"/>
    <s v="'X24083108742',"/>
    <s v="GLENDA G ADEFUIN"/>
    <s v="BLOCK 2, PATIO HOMES SUBD, MUNTINLUPA"/>
    <n v="407351.66"/>
    <n v="110.25"/>
    <s v="Isan Carlo Lazaro"/>
    <s v="ISAN CARLO LAZARO"/>
    <s v="CHALLENGER"/>
    <d v="2025-03-20T00:00:00"/>
    <d v="2025-07-01T00:00:00"/>
    <x v="3"/>
    <m/>
    <n v="2025"/>
    <x v="22"/>
    <x v="0"/>
    <d v="2025-07-30T00:00:00"/>
    <s v="WITH BACKJOB"/>
  </r>
  <r>
    <s v="X24072854687"/>
    <s v="'X24072854687',"/>
    <s v="MALILIN O. RICSENIA"/>
    <s v="BLOCK 12, BETTER LIVING ANX31 SUBD, PARANAQUE"/>
    <n v="176013.59"/>
    <n v="72.53"/>
    <s v="Jenneth Madrid"/>
    <s v="JENNETH MADRID"/>
    <s v="VJC"/>
    <d v="2025-03-20T00:00:00"/>
    <d v="2025-03-21T00:00:00"/>
    <x v="2"/>
    <s v="CSB"/>
    <n v="2025"/>
    <x v="20"/>
    <x v="0"/>
    <d v="2025-07-02T00:00:00"/>
    <s v="WITH BACKJOB"/>
  </r>
  <r>
    <s v="X24103955636"/>
    <s v="'X24103955636',"/>
    <s v="DELECTABLE FEAST CORPORATION"/>
    <s v="AGUIRRE, BF HOMES, PARANAQUE"/>
    <n v="381005.41"/>
    <n v="71.569999999999993"/>
    <s v="Isan Carlo Lazaro"/>
    <s v="ISAN CARLO LAZARO"/>
    <s v="CHALLENGER"/>
    <d v="2025-03-20T00:00:00"/>
    <d v="2025-03-21T00:00:00"/>
    <x v="2"/>
    <s v="CSB"/>
    <n v="2025"/>
    <x v="23"/>
    <x v="0"/>
    <d v="2025-07-25T00:00:00"/>
    <s v="WITH BACKJOB"/>
  </r>
  <r>
    <s v="X23114603408"/>
    <s v="'X23114603408',"/>
    <s v="GILBERT CLAIRE O REALICA"/>
    <s v="APO, AYALA-ALABANG VILL, MUNTINLUPA"/>
    <n v="448826.37"/>
    <n v="132.85"/>
    <s v="Ronilo Gange Jr."/>
    <s v="RONILO JR GANGE"/>
    <s v="ECOM"/>
    <d v="2025-03-20T00:00:00"/>
    <d v="2025-05-29T00:00:00"/>
    <x v="3"/>
    <s v="CSB"/>
    <n v="2025"/>
    <x v="24"/>
    <x v="0"/>
    <d v="2025-07-28T00:00:00"/>
    <s v="WITH BACKJOB"/>
  </r>
  <r>
    <s v="X24093720779"/>
    <s v="'X24093720779',"/>
    <s v="DITO TELECOMMUNITY CORPORATION"/>
    <n v="11"/>
    <n v="153039.91"/>
    <n v="20.9"/>
    <s v="JMM"/>
    <s v="JENNETH MADRID"/>
    <s v="VJC"/>
    <m/>
    <d v="2025-03-21T00:00:00"/>
    <x v="2"/>
    <s v="CSB"/>
    <n v="2024"/>
    <x v="4"/>
    <x v="0"/>
    <d v="2025-04-08T00:00:00"/>
    <s v="NO BACKJOB"/>
  </r>
  <r>
    <s v="X24051839872"/>
    <s v="'X24051839872',"/>
    <s v="JULIO MAXIMINA JM MENDOZA REALTY, INC."/>
    <s v="DOÑA SOLEDAD, BETTER LIVING SUBD, PARANAQUE"/>
    <n v="615322.01"/>
    <n v="117.67"/>
    <s v="JMM"/>
    <s v="JENNETH MADRID"/>
    <s v="VJC"/>
    <m/>
    <d v="2025-03-21T00:00:00"/>
    <x v="2"/>
    <s v="CSB"/>
    <n v="2024"/>
    <x v="4"/>
    <x v="0"/>
    <d v="2025-04-08T00:00:00"/>
    <s v="NO BACKJOB"/>
  </r>
  <r>
    <s v="X24020533373"/>
    <s v="'X24020533373',"/>
    <s v="GRUPPO SACHIN &amp; SACHIN CO."/>
    <s v="SAN VICTORES, SEACOM CPD, PARANAQUE"/>
    <n v="178449.2"/>
    <n v="23.78"/>
    <s v="Jenneth Madrid"/>
    <s v="JENNETH MADRID"/>
    <s v="VJC"/>
    <d v="2025-03-20T00:00:00"/>
    <d v="2025-03-21T00:00:00"/>
    <x v="2"/>
    <s v="CSB"/>
    <n v="2025"/>
    <x v="4"/>
    <x v="0"/>
    <d v="2025-04-08T00:00:00"/>
    <s v="WITH BACKJOB"/>
  </r>
  <r>
    <s v="X24073016208"/>
    <s v="'X24073016208',"/>
    <s v="KISE GAYLE RAMOS TANG"/>
    <s v="COUNTRY CLUB, AYALA-ALABANG VILL, MUNTINLUPA"/>
    <n v="1564214.32"/>
    <n v="385.32"/>
    <s v="Jemuel Peralta"/>
    <s v="JEMUEL PERALTA"/>
    <s v="CHALLENGER"/>
    <d v="2025-03-20T00:00:00"/>
    <d v="2025-04-19T00:00:00"/>
    <x v="0"/>
    <m/>
    <n v="2025"/>
    <x v="25"/>
    <x v="0"/>
    <d v="2025-06-09T00:00:00"/>
    <s v="WITH BACKJOB"/>
  </r>
  <r>
    <s v="X24072803104"/>
    <s v="'X24072803104',"/>
    <s v="PATRICK SOON NGO"/>
    <s v="AZUCENA, BF HOMES, PARANAQUE"/>
    <n v="479799.06"/>
    <n v="190.9"/>
    <s v="Isan Carlo Lazaro"/>
    <s v="ISAN CARLO LAZARO"/>
    <s v="CHALLENGER"/>
    <d v="2025-03-20T00:00:00"/>
    <d v="2025-03-21T00:00:00"/>
    <x v="3"/>
    <s v="CSB"/>
    <n v="2025"/>
    <x v="21"/>
    <x v="0"/>
    <d v="2025-06-09T00:00:00"/>
    <s v="WITH BACKJOB"/>
  </r>
  <r>
    <s v="X24083395699"/>
    <s v="'X24083395699',"/>
    <s v="PETRON CORPORATION"/>
    <s v="ALABANG-ZAPOTE, TALON II, LAS PINAS CITY"/>
    <n v="559454.47"/>
    <n v="121.68"/>
    <s v="JSP"/>
    <s v="JEMUEL PERALTA"/>
    <s v="CHALLENGER"/>
    <m/>
    <m/>
    <x v="0"/>
    <m/>
    <n v="2024"/>
    <x v="1"/>
    <x v="0"/>
    <d v="2025-03-21T00:00:00"/>
    <s v="NO BACKJOB"/>
  </r>
  <r>
    <s v="X22062802760"/>
    <s v="'X22062802760',"/>
    <s v="AMELITA LEVISTE DE LEON"/>
    <s v="MJS, LEVITOWN ESTATE, PARANAQUE"/>
    <n v="361983.18"/>
    <n v="100.42"/>
    <s v="JSP"/>
    <s v="JEMUEL PERALTA"/>
    <s v="POWERHOUSE"/>
    <d v="2025-03-24T00:00:00"/>
    <d v="2025-03-24T00:00:00"/>
    <x v="0"/>
    <s v="CSB"/>
    <n v="2023"/>
    <x v="26"/>
    <x v="0"/>
    <d v="2025-07-17T00:00:00"/>
    <s v="NO BACKJOB"/>
  </r>
  <r>
    <s v="X22073241382"/>
    <s v="'X22073241382',"/>
    <s v="AYALA LAND, INC.,"/>
    <s v="BLOCK 2A, AVIDA VERRA SETTINGS VERMOSA, IMUS"/>
    <n v="67459.320000000007"/>
    <n v="42.07"/>
    <s v="RHM"/>
    <s v="REYZON MATIENZO"/>
    <s v="CHALLENGER"/>
    <d v="2025-03-24T00:00:00"/>
    <d v="2025-03-24T00:00:00"/>
    <x v="5"/>
    <s v="CSB"/>
    <n v="2022"/>
    <x v="27"/>
    <x v="0"/>
    <d v="2025-07-17T00:00:00"/>
    <s v="WITH BACKJOB"/>
  </r>
  <r>
    <s v="X24010080234"/>
    <s v="'X24010080234',"/>
    <s v="EMMANUEL C. CABIGAS"/>
    <s v="M. GATMAITAN, KATARUNGAN VILLAGE, MUNTINLUPA"/>
    <n v="528001.63"/>
    <n v="153.44999999999999"/>
    <s v="JSP"/>
    <s v="JEMUEL PERALTA"/>
    <s v="CHALLENGER"/>
    <d v="2025-03-24T00:00:00"/>
    <d v="2025-03-24T00:00:00"/>
    <x v="0"/>
    <s v="CSB"/>
    <n v="2024"/>
    <x v="3"/>
    <x v="1"/>
    <m/>
    <m/>
  </r>
  <r>
    <s v="X22094042831"/>
    <s v="'X22094042831',"/>
    <s v="RUSTAN COFFEE CORPORATION"/>
    <s v="GEN. EMILIO AGUINALDO, HABAY II, BACOOR"/>
    <n v="665097.66"/>
    <n v="138.87"/>
    <s v="JSP"/>
    <s v="JEMUEL PERALTA"/>
    <s v="AVECO"/>
    <d v="2025-03-24T00:00:00"/>
    <d v="2025-03-24T00:00:00"/>
    <x v="0"/>
    <s v="CSB"/>
    <n v="2022"/>
    <x v="3"/>
    <x v="1"/>
    <m/>
    <m/>
  </r>
  <r>
    <s v="X24072586230"/>
    <s v="'X24072586230',"/>
    <s v="CITY GOVT OF LAS PIÑAS,"/>
    <s v="MACAPUNO, GOLDEN ACRES SUBD, LAS PINAS CITY"/>
    <n v="698317.29"/>
    <n v="244.22"/>
    <s v="JSP"/>
    <s v="JEMUEL PERALTA"/>
    <s v="CHALLENGER"/>
    <d v="2025-03-24T00:00:00"/>
    <d v="2025-03-24T00:00:00"/>
    <x v="0"/>
    <s v="CSB"/>
    <n v="2024"/>
    <x v="28"/>
    <x v="0"/>
    <d v="2025-05-01T00:00:00"/>
    <s v="WITH BACKJOB"/>
  </r>
  <r>
    <s v="X23031028024"/>
    <s v="'X23031028024',"/>
    <s v="ROMAN CATHOLIC BISHOP OF IMUS, INCORPORATED"/>
    <s v="SANTAN, QUEEN'S ROW AREA B SUBD, BACOOR"/>
    <n v="724594.23"/>
    <n v="213.62"/>
    <s v="JSP"/>
    <s v="JEMUEL PERALTA"/>
    <s v="CHALLENGER"/>
    <d v="2025-03-24T00:00:00"/>
    <d v="2025-03-24T00:00:00"/>
    <x v="0"/>
    <s v="CSB"/>
    <n v="2024"/>
    <x v="28"/>
    <x v="0"/>
    <d v="2025-05-01T00:00:00"/>
    <s v="WITH BACKJOB"/>
  </r>
  <r>
    <s v="X24051735189"/>
    <s v="'X24051735189',"/>
    <s v="ALEXCY CORPORATION"/>
    <s v="ORMOC, ALABANG HILLS SUBD PH 2, MUNTINLUPA"/>
    <n v="1288738.2"/>
    <n v="472.05"/>
    <s v="DCB"/>
    <s v="DEAN CARL BORJAL"/>
    <s v="CHALLENGER"/>
    <m/>
    <s v="-"/>
    <x v="1"/>
    <s v="-"/>
    <n v="2024"/>
    <x v="0"/>
    <x v="0"/>
    <d v="2025-03-26T00:00:00"/>
    <s v="WITH BACKJOB"/>
  </r>
  <r>
    <s v="X22031115703"/>
    <s v="'X22031115703',"/>
    <s v="DITO TELECOMMUNITY CORPORATION"/>
    <s v="LAZO COURT, ALMANZA I, LAS PINAS CITY"/>
    <n v="174196.42"/>
    <n v="36.82"/>
    <s v="DSB"/>
    <s v="DEAN CARL BORJAL"/>
    <s v="POWERHOUSE"/>
    <m/>
    <m/>
    <x v="1"/>
    <s v="-"/>
    <n v="2024"/>
    <x v="0"/>
    <x v="0"/>
    <d v="2025-03-26T00:00:00"/>
    <s v="WITH BACKJOB"/>
  </r>
  <r>
    <s v="X23114408727"/>
    <s v="'X23114408727',"/>
    <s v="CITY GOVERNMENT OF TAGUIG"/>
    <s v="BERNARDO, ZONE 3, TAGUIG CITY"/>
    <n v="18962.21"/>
    <n v="4.67"/>
    <s v="JSP"/>
    <s v="JEMUEL PERALTA"/>
    <s v="VJC"/>
    <m/>
    <d v="2025-03-25T00:00:00"/>
    <x v="3"/>
    <s v="CSB"/>
    <n v="2023"/>
    <x v="29"/>
    <x v="0"/>
    <m/>
    <m/>
  </r>
  <r>
    <s v="X24051727142"/>
    <s v="'X24051727142',"/>
    <s v="HOLY SPIRIT CHRISTIAN LEARNING CENTRE INC."/>
    <s v="RESMA, ZONE 4, TAGUIG CITY"/>
    <n v="43011.89"/>
    <n v="964.72"/>
    <s v="JSB"/>
    <s v="JASPER BASTASA"/>
    <s v="VJC"/>
    <m/>
    <d v="2025-03-25T00:00:00"/>
    <x v="6"/>
    <s v="CSB"/>
    <n v="2024"/>
    <x v="30"/>
    <x v="0"/>
    <d v="2025-07-09T00:00:00"/>
    <s v="WITH BACKJOB"/>
  </r>
  <r>
    <s v="X23104093739"/>
    <s v="'X23104093739',"/>
    <s v="DITO TELECOMMUNITY CORPORATION"/>
    <s v="MANALAC, BAGONG TANYAG, TAGUIG CITY"/>
    <n v="207781.92"/>
    <n v="31.97"/>
    <s v="JSP"/>
    <s v="JEMUEL PERALTA"/>
    <s v="VJC"/>
    <m/>
    <d v="2025-03-25T00:00:00"/>
    <x v="3"/>
    <s v="CSB"/>
    <n v="2023"/>
    <x v="3"/>
    <x v="1"/>
    <m/>
    <m/>
  </r>
  <r>
    <s v="X22083577405"/>
    <s v="'X22083577405',"/>
    <s v="MEDICAL CENTER MUNTINLUPA, INC."/>
    <s v="LARBAF, BRUGER SUBD, MUNTINLUPA"/>
    <n v="854712.66"/>
    <n v="251.72"/>
    <s v="EAO"/>
    <s v="RONILO JR GANGE"/>
    <s v="AVECO"/>
    <m/>
    <d v="2025-03-25T00:00:00"/>
    <x v="3"/>
    <s v="CSB"/>
    <n v="2023"/>
    <x v="12"/>
    <x v="0"/>
    <d v="2025-05-01T00:00:00"/>
    <s v="NO BACKJOB"/>
  </r>
  <r>
    <s v="X23030963414"/>
    <s v="'X23030963414',"/>
    <s v="BARANGAY ALABANG - PEOPLES CENTER"/>
    <s v="ILAYA ST., ALABANG, MUNTINLUPA"/>
    <n v="343900.03"/>
    <n v="75.73"/>
    <s v="RRG"/>
    <s v="RONILO JR GANGE"/>
    <s v="AVECO"/>
    <m/>
    <d v="2025-03-25T00:00:00"/>
    <x v="3"/>
    <s v="CSB"/>
    <n v="2023"/>
    <x v="3"/>
    <x v="1"/>
    <m/>
    <m/>
  </r>
  <r>
    <s v="X24114521247"/>
    <s v="'X24114521247',"/>
    <s v="LILIAN V KHADKA"/>
    <s v="MILAN, MERVILLE SUBD, PARANAQUE"/>
    <n v="181978.29"/>
    <n v="17.38"/>
    <s v="JMM"/>
    <s v="JENNETH MADRID"/>
    <s v="VJC"/>
    <m/>
    <m/>
    <x v="0"/>
    <m/>
    <n v="2024"/>
    <x v="16"/>
    <x v="0"/>
    <d v="2025-03-27T00:00:00"/>
    <s v="NO BACKJOB"/>
  </r>
  <r>
    <s v="X24072803306"/>
    <s v="'X24072803306',"/>
    <s v="HERSH KAMAL ABICHANDANI"/>
    <s v="VATICAN, MERVILLE SUBD, PARANAQUE"/>
    <n v="432247.23"/>
    <n v="114.92"/>
    <s v="JMM"/>
    <s v="JENNETH MADRID"/>
    <s v="VJC"/>
    <m/>
    <m/>
    <x v="0"/>
    <m/>
    <n v="2024"/>
    <x v="16"/>
    <x v="0"/>
    <d v="2025-03-27T00:00:00"/>
    <s v="WITH BACKJOB"/>
  </r>
  <r>
    <s v="X22094139131"/>
    <s v="'X22094139131',"/>
    <s v="DITO TELECOMMUNITY CORPORATION"/>
    <s v="E. RODRIGUEZ JR., MOONWALK, PARANAQUE"/>
    <n v="245012.44"/>
    <n v="37.119999999999997"/>
    <s v="JMM"/>
    <s v="JENNETH MADRID"/>
    <s v="POWERHOUSE"/>
    <m/>
    <m/>
    <x v="0"/>
    <m/>
    <n v="2024"/>
    <x v="1"/>
    <x v="0"/>
    <d v="2025-03-28T00:00:00"/>
    <s v="WITH BACKJOB"/>
  </r>
  <r>
    <s v="X23114428468"/>
    <s v="'X23114428468',"/>
    <s v="BLESHILDA OCAMPO QUIRAY"/>
    <s v="ALEJANDRO, AIRPORT VILL, PARANAQUE"/>
    <n v="584635.15"/>
    <n v="185.92"/>
    <s v="JSP"/>
    <s v="JEMUEL PERALTA"/>
    <s v="CHALLENGER"/>
    <m/>
    <m/>
    <x v="5"/>
    <m/>
    <n v="2024"/>
    <x v="17"/>
    <x v="0"/>
    <m/>
    <m/>
  </r>
  <r>
    <s v="X23104175879"/>
    <s v="'X23104175879',"/>
    <s v="DITO TELECOMMUNITY CORPORATION"/>
    <s v="QUIRINO, SAN DIONISIO, PARANAQUE"/>
    <n v="1063007.27"/>
    <n v="96.4"/>
    <s v="IJP"/>
    <s v="IAN PATRICK PEREZ"/>
    <s v="CHALLENGER"/>
    <m/>
    <d v="2025-03-28T00:00:00"/>
    <x v="2"/>
    <s v="CSB"/>
    <n v="2024"/>
    <x v="14"/>
    <x v="0"/>
    <s v="/"/>
    <s v="NO BACKJOB"/>
  </r>
  <r>
    <s v="X24020558376"/>
    <s v="'X24020558376',"/>
    <s v="ERIC GO YAP"/>
    <s v="AGUIRRE, BF HOMES, PARANAQUE"/>
    <n v="398848.59"/>
    <n v="132.16999999999999"/>
    <s v="JSP"/>
    <s v="JEMUEL PERALTA"/>
    <s v="CHALLENGER"/>
    <m/>
    <m/>
    <x v="0"/>
    <m/>
    <n v="2024"/>
    <x v="1"/>
    <x v="0"/>
    <d v="2025-04-02T00:00:00"/>
    <s v="WITH BACKJOB"/>
  </r>
  <r>
    <s v="X22062778410"/>
    <s v="'X22062778410',"/>
    <s v="ALVEO LAND CORP."/>
    <s v="BLOCK 01, ARDIA VERMOSA, IMUS"/>
    <n v="553766.06999999995"/>
    <n v="259.64999999999998"/>
    <s v="RHM"/>
    <s v="REYZON MATIENZO"/>
    <s v="CHALLENGER"/>
    <m/>
    <m/>
    <x v="5"/>
    <m/>
    <n v="2023"/>
    <x v="4"/>
    <x v="0"/>
    <d v="2025-04-02T00:00:00"/>
    <s v="NO BACKJOB"/>
  </r>
  <r>
    <s v="X22072907884"/>
    <s v="'X22072907884',"/>
    <s v="ALVEO LAND CORP."/>
    <s v="BLOCK 35, ARDIA VERMOSA, IMUS"/>
    <n v="646129.09"/>
    <n v="321.64999999999998"/>
    <s v="RHM"/>
    <s v="REYZON MATIENZO"/>
    <s v="CHALLENGER"/>
    <m/>
    <m/>
    <x v="5"/>
    <m/>
    <n v="2023"/>
    <x v="4"/>
    <x v="0"/>
    <d v="2025-04-02T00:00:00"/>
    <s v="WITH BACKJOB"/>
  </r>
  <r>
    <s v="X22114642301"/>
    <s v="'X22114642301',"/>
    <s v="AYALA LAND, INC."/>
    <s v="BLOCK 02, ARDIA VERMOSA, IMUS"/>
    <n v="849221.28"/>
    <n v="432.58"/>
    <s v="RHM"/>
    <s v="REYZON MATIENZO"/>
    <s v="CHALLENGER"/>
    <m/>
    <m/>
    <x v="5"/>
    <m/>
    <n v="2023"/>
    <x v="4"/>
    <x v="0"/>
    <d v="2025-04-02T00:00:00"/>
    <s v="WITH BACKJOB"/>
  </r>
  <r>
    <s v="X22062777770"/>
    <s v="'X22062777770',"/>
    <s v="ALVEO LAND CORP."/>
    <s v="BLOCK 40, ARDIA VERMOSA, IMUS"/>
    <n v="442639.39"/>
    <n v="183.33"/>
    <s v="RHM"/>
    <s v="REYZON MATIENZO"/>
    <s v="CHALLENGER"/>
    <m/>
    <m/>
    <x v="5"/>
    <m/>
    <n v="2023"/>
    <x v="4"/>
    <x v="0"/>
    <d v="2025-04-02T00:00:00"/>
    <s v="WITH BACKJOB"/>
  </r>
  <r>
    <s v="X22083405557"/>
    <s v="'X22083405557',"/>
    <s v="AYALA LAND, INC."/>
    <s v="BLOCK 02, ARDIA VERMOSA, IMUS"/>
    <n v="511010.96"/>
    <n v="223.7"/>
    <s v="RHM"/>
    <s v="REYZON MATIENZO"/>
    <s v="CHALLENGER"/>
    <m/>
    <m/>
    <x v="5"/>
    <m/>
    <n v="2023"/>
    <x v="4"/>
    <x v="0"/>
    <d v="2025-04-02T00:00:00"/>
    <s v="NO BACKJOB"/>
  </r>
  <r>
    <s v="P2205132719"/>
    <s v="'P2205132719',"/>
    <s v="C1_MAJOR (WDESIGN), DPWH RELOC OF POLES ALONG TAGAYTAY-BATANGAS RD MAITIM 2 WEST TAGAYTAY (JOB2)"/>
    <s v="RICHMORELAND RICHMORELAND MAITIM 2ND WEST TAGAYTAY CITY CAVITE"/>
    <n v="5508294.46"/>
    <n v="2860.77"/>
    <s v="IJP"/>
    <s v="IAN PATRICK PEREZ"/>
    <s v="POWERHOUSE"/>
    <m/>
    <d v="2025-04-01T00:00:00"/>
    <x v="7"/>
    <s v="CSB"/>
    <n v="2023"/>
    <x v="3"/>
    <x v="1"/>
    <m/>
    <m/>
  </r>
  <r>
    <s v="P2202125055"/>
    <s v="'P2202125055',"/>
    <s v="C1_MAJOR (WDESIGN), DPWH RELOC OF POLES ALONG TAGAYTAY-BATANGAS ARTERIAL HIGHWAY, TAGAYTAY CITY"/>
    <s v="MAITIM 2ND CENTRAL MAITIM 2ND CENTRAL MAITIM 2ND CENTRAL TAGAYTAY CITY CAVITE"/>
    <n v="5080118.17"/>
    <n v="2761.52"/>
    <s v="IJP"/>
    <s v="IAN PATRICK PEREZ"/>
    <s v="POWERHOUSE"/>
    <m/>
    <d v="2025-04-01T00:00:00"/>
    <x v="7"/>
    <s v="CSB"/>
    <n v="2024"/>
    <x v="3"/>
    <x v="1"/>
    <m/>
    <m/>
  </r>
  <r>
    <s v="X24104284473"/>
    <s v="'X24104284473',"/>
    <s v="E.M. CUERPO, INC."/>
    <s v="BLDG. 8, CIUDAD KAUNLARAN, BACOOR"/>
    <n v="465942.42"/>
    <n v="103.33"/>
    <s v="JMM"/>
    <s v="JENNETH MADRID"/>
    <s v="POWERHOUSE"/>
    <m/>
    <d v="2025-03-31T00:00:00"/>
    <x v="2"/>
    <s v="CSB"/>
    <n v="2024"/>
    <x v="31"/>
    <x v="0"/>
    <d v="2025-07-02T00:00:00"/>
    <s v="WITH BACKJOB"/>
  </r>
  <r>
    <s v="X24104284466"/>
    <s v="'X24104284466',"/>
    <s v="E.M. CUERPO, INC."/>
    <s v="BLDG. 7, CIUDAD KAUNLARAN, BACOOR"/>
    <n v="347849.46"/>
    <n v="45"/>
    <s v="JMM"/>
    <s v="JENNETH MADRID"/>
    <s v="POWERHOUSE"/>
    <m/>
    <d v="2025-03-31T00:00:00"/>
    <x v="2"/>
    <s v="CSB"/>
    <n v="2024"/>
    <x v="32"/>
    <x v="0"/>
    <d v="2025-04-11T00:00:00"/>
    <s v="WITH BACKJOB"/>
  </r>
  <r>
    <s v="X24104284465"/>
    <s v="'X24104284465',"/>
    <s v="E.M. CUERPO, INC."/>
    <s v="BLDG. 6, CIUDAD KAUNLARAN, BACOOR"/>
    <n v="496978.85"/>
    <n v="134.02000000000001"/>
    <s v="JMM"/>
    <s v="JENNETH MADRID"/>
    <s v="POWERHOUSE"/>
    <m/>
    <d v="2025-03-31T00:00:00"/>
    <x v="2"/>
    <s v="CSB"/>
    <n v="2024"/>
    <x v="31"/>
    <x v="0"/>
    <d v="2025-06-02T00:00:00"/>
    <s v="NO BACKJOB"/>
  </r>
  <r>
    <s v="X24104284463"/>
    <s v="'X24104284463',"/>
    <s v="E.M. CUERPO, INC."/>
    <s v="BLDG. 5, CIUDAD KAUNLARAN, BACOOR"/>
    <n v="870533.28"/>
    <n v="265.05"/>
    <s v="JMM"/>
    <s v="JENNETH MADRID"/>
    <s v="POWERHOUSE"/>
    <m/>
    <d v="2025-03-31T00:00:00"/>
    <x v="2"/>
    <s v="CSB"/>
    <n v="2024"/>
    <x v="3"/>
    <x v="1"/>
    <m/>
    <m/>
  </r>
  <r>
    <s v="X24062487549"/>
    <s v="'X24062487549',"/>
    <s v="E.M. CUERPO, INC."/>
    <s v="BLDG. 4, CIUDAD KAUNLARAN, BACOOR"/>
    <n v="650461.72"/>
    <n v="133.78"/>
    <s v="JSP"/>
    <s v="JEMUEL PERALTA"/>
    <s v="POWERHOUSE"/>
    <m/>
    <d v="2025-03-31T00:00:00"/>
    <x v="2"/>
    <s v="CSB"/>
    <n v="2024"/>
    <x v="3"/>
    <x v="1"/>
    <m/>
    <m/>
  </r>
  <r>
    <s v="X23031039495"/>
    <s v="'X23031039495',"/>
    <s v="LAWSON PHILIPPINES, INC."/>
    <s v="BLOCK 1, MARY HOMES PH 1A, BACOOR"/>
    <n v="526256.55000000005"/>
    <n v="132.72999999999999"/>
    <s v="RRG"/>
    <s v="RONILO JR GANGE"/>
    <s v="ECOM"/>
    <m/>
    <d v="2025-03-31T00:00:00"/>
    <x v="2"/>
    <s v="CSB"/>
    <n v="2024"/>
    <x v="28"/>
    <x v="0"/>
    <d v="2025-07-02T00:00:00"/>
    <s v="NO BACKJOB"/>
  </r>
  <r>
    <s v="X23010189655"/>
    <s v="'X23010189655',"/>
    <s v="CITY GOVERNMENT OF BACOOR"/>
    <s v="MOLINO BLVD., BAYANAN, BACOOR"/>
    <n v="1980536.57"/>
    <n v="345.23"/>
    <s v="RRG"/>
    <s v="RONILO JR GANGE"/>
    <s v="AVECO"/>
    <m/>
    <d v="2025-03-31T00:00:00"/>
    <x v="2"/>
    <s v="CSB"/>
    <n v="2023"/>
    <x v="3"/>
    <x v="1"/>
    <m/>
    <m/>
  </r>
  <r>
    <s v="X24052001144"/>
    <s v="'X24052001144',"/>
    <s v="MGS CONSTRUCTION, INCORPORATED"/>
    <s v="DAANG-HARI RD., MOLINO IV, BACOOR"/>
    <n v="103560.83"/>
    <n v="156.6"/>
    <s v="RRG"/>
    <s v="RONILO JR GANGE"/>
    <s v="ECOM"/>
    <m/>
    <d v="2025-03-31T00:00:00"/>
    <x v="2"/>
    <s v="CSB"/>
    <n v="2024"/>
    <x v="28"/>
    <x v="0"/>
    <d v="2025-05-22T00:00:00"/>
    <s v="NO BACKJOB"/>
  </r>
  <r>
    <s v="X24010179647"/>
    <s v="'X24010179647',"/>
    <s v="FRANCIS ERINE ACABADO SANTIAGUEL"/>
    <s v="GSIS, MOLINO III, BACOOR"/>
    <n v="389872.78"/>
    <n v="72.650000000000006"/>
    <s v="JSP"/>
    <s v="JEMUEL PERALTA"/>
    <s v="CHALLENGER"/>
    <m/>
    <d v="2025-03-31T00:00:00"/>
    <x v="2"/>
    <s v="CSB"/>
    <n v="2024"/>
    <x v="28"/>
    <x v="0"/>
    <d v="2025-05-14T00:00:00"/>
    <s v="WITH BACKJOB"/>
  </r>
  <r>
    <s v="X23103901545"/>
    <s v="'X23103901545',"/>
    <s v="HOUSEHOLD DEVELOPMENT CORPORATION"/>
    <s v="LUARCA, THE HERMOSA PHASE 2, LAS PINAS CITY"/>
    <n v="54247.02"/>
    <n v="28.43"/>
    <s v="EAO"/>
    <s v="RONILO JR GANGE"/>
    <s v="AVECO"/>
    <m/>
    <d v="2025-03-31T00:00:00"/>
    <x v="3"/>
    <s v="CSB"/>
    <n v="2023"/>
    <x v="33"/>
    <x v="0"/>
    <s v="/"/>
    <s v="NO BACKJOB"/>
  </r>
  <r>
    <s v="X23020602689"/>
    <s v="'X23020602689',"/>
    <s v="CITY GOV'T OF LAS PIÑAS"/>
    <s v="MINDANAO, CAA CPD TIMOG, LAS PINAS CITY"/>
    <n v="300029.98"/>
    <n v="58.92"/>
    <s v="JSP"/>
    <s v="JEMUEL PERALTA"/>
    <s v="VJC"/>
    <m/>
    <d v="2025-03-31T00:00:00"/>
    <x v="2"/>
    <s v="CSB"/>
    <n v="2023"/>
    <x v="3"/>
    <x v="1"/>
    <m/>
    <m/>
  </r>
  <r>
    <s v="X24041460909"/>
    <s v="'X24041460909',"/>
    <s v="SERVEQUEST PROPERTIES CORPORATION"/>
    <s v="J. ELIZALDE, BF HOMES, PARANAQUE"/>
    <n v="642153.57999999996"/>
    <n v="163.62"/>
    <s v="RRG"/>
    <s v="RONILO JR GANGE"/>
    <s v="ECOM"/>
    <m/>
    <d v="2025-03-31T00:00:00"/>
    <x v="2"/>
    <s v="CSB"/>
    <n v="2024"/>
    <x v="12"/>
    <x v="0"/>
    <d v="2025-04-24T00:00:00"/>
    <s v="WITH BACKJOB"/>
  </r>
  <r>
    <s v="X24093563951"/>
    <s v="'X24093563951',"/>
    <s v="JUAN VICTOR SANTOS VALDEZ"/>
    <s v="CEBU, ALABANG HILLS SUBD PH 3, MUNTINLUPA"/>
    <n v="594754.26"/>
    <n v="178.72"/>
    <s v="JSP"/>
    <s v="JEMUEL PERALTA"/>
    <s v="CHALLENGER"/>
    <d v="2025-04-03T00:00:00"/>
    <d v="2025-04-03T00:00:00"/>
    <x v="0"/>
    <s v="CSB"/>
    <n v="2024"/>
    <x v="2"/>
    <x v="0"/>
    <d v="2025-05-01T00:00:00"/>
    <s v="WITH BACKJOB"/>
  </r>
  <r>
    <s v="X24041298356"/>
    <s v="'X24041298356',"/>
    <s v="MARY CATHERINE H TY"/>
    <s v="ORMOC, ALABANG HILLS SUBD PH 2, MUNTINLUPA"/>
    <n v="266599.94"/>
    <n v="51.72"/>
    <s v="JSP"/>
    <s v="JEMUEL PERALTA"/>
    <s v="CHALLENGER"/>
    <d v="2025-04-03T00:00:00"/>
    <d v="2025-04-03T00:00:00"/>
    <x v="0"/>
    <s v="CSB"/>
    <n v="2024"/>
    <x v="2"/>
    <x v="0"/>
    <d v="2025-05-01T00:00:00"/>
    <s v="WITH BACKJOB"/>
  </r>
  <r>
    <s v="X24103906896"/>
    <s v="'X24103906896',"/>
    <s v="SBA INVESTMENT, INC."/>
    <s v="BATANGAS NORTH, AYALA-ALABANG VILL, MUNTINLUPA"/>
    <n v="308293.44"/>
    <n v="75.87"/>
    <s v="JSP"/>
    <s v="JEMUEL PERALTA"/>
    <s v="CHALLENGER"/>
    <d v="2025-04-03T00:00:00"/>
    <d v="2025-04-03T00:00:00"/>
    <x v="0"/>
    <s v="CSB"/>
    <n v="2024"/>
    <x v="25"/>
    <x v="0"/>
    <d v="2025-06-09T00:00:00"/>
    <s v="NO BACKJOB"/>
  </r>
  <r>
    <s v="X24093627247"/>
    <s v="'X24093627247',"/>
    <s v="DITO TELECOMMUNITY CORPORATION"/>
    <s v="GREENLAND, TOPLAND SUBD - SAV 13, PARANAQUE"/>
    <n v="235473.65"/>
    <n v="48.73"/>
    <s v="JSP"/>
    <s v="JEMUEL PERALTA"/>
    <s v="CHALLENGER"/>
    <d v="2025-04-03T00:00:00"/>
    <d v="2025-04-03T00:00:00"/>
    <x v="0"/>
    <s v="CSB"/>
    <n v="2024"/>
    <x v="34"/>
    <x v="0"/>
    <d v="2025-06-09T00:00:00"/>
    <s v="NO BACKJOB"/>
  </r>
  <r>
    <s v="X24041316086"/>
    <s v="'X24041316086',"/>
    <s v="JASMIN VALDEZ SALVADOR"/>
    <s v="BROOKSIDE, LEVITOWN PH 9 SUBD, PARANAQUE"/>
    <n v="621370.93000000005"/>
    <n v="191.28"/>
    <s v="JSP"/>
    <s v="JEMUEL PERALTA"/>
    <s v="CHALLENGER"/>
    <m/>
    <d v="2025-04-03T00:00:00"/>
    <x v="0"/>
    <s v="CSB"/>
    <n v="2024"/>
    <x v="26"/>
    <x v="0"/>
    <d v="2025-07-17T00:00:00"/>
    <s v="NO BACKJOB"/>
  </r>
  <r>
    <s v="X24051727275"/>
    <s v="'X24051727275',"/>
    <s v="STARCROSS CONSTRUCTION INC."/>
    <s v="PACWOOD, PACWOOD, MUNTINLUPA"/>
    <n v="515966.83"/>
    <n v="137.6"/>
    <s v="JSP"/>
    <s v="JEMUEL PERALTA"/>
    <s v="CHALLENGER"/>
    <m/>
    <d v="2025-04-03T00:00:00"/>
    <x v="0"/>
    <s v="CSB"/>
    <n v="2024"/>
    <x v="35"/>
    <x v="0"/>
    <d v="2025-07-17T00:00:00"/>
    <s v="WITH BACKJOB"/>
  </r>
  <r>
    <s v="X23093684362"/>
    <s v="'X23093684362',"/>
    <s v="CITYSTATE SAVINGS BANK, INC."/>
    <s v="NATIONAL, TUNASAN, MUNTINLUPA"/>
    <n v="140165.23000000001"/>
    <n v="18.55"/>
    <s v="JSP"/>
    <s v="JEMUEL PERALTA"/>
    <s v="CHALLENGER"/>
    <m/>
    <d v="2025-04-03T00:00:00"/>
    <x v="0"/>
    <s v="CSB"/>
    <n v="2024"/>
    <x v="17"/>
    <x v="0"/>
    <d v="2025-07-25T00:00:00"/>
    <s v="WITH BACKJOB"/>
  </r>
  <r>
    <s v="X24030907776"/>
    <s v="'X24030907776',"/>
    <s v="EASTERN TELECOM PHIL INC"/>
    <s v="MAGENTA, GOODWILL 2 SUBD, PARANAQUE"/>
    <n v="181413.25"/>
    <n v="97.22"/>
    <s v="JSP"/>
    <s v="JEMUEL PERALTA"/>
    <s v="CHALLENGER"/>
    <m/>
    <d v="2025-04-03T00:00:00"/>
    <x v="0"/>
    <s v="CSB"/>
    <n v="2024"/>
    <x v="30"/>
    <x v="0"/>
    <d v="2025-06-09T00:00:00"/>
    <s v="NO BACKJOB"/>
  </r>
  <r>
    <s v="X24051593192"/>
    <s v="'X24051593192',"/>
    <s v="JEAN FLORENCE IPSIOCO UNAS"/>
    <s v="MAYUGA, BF HOMES, PARANAQUE"/>
    <n v="383382.27"/>
    <n v="74.88"/>
    <s v="JSP"/>
    <s v="JEMUEL PERALTA"/>
    <s v="CHALLENGER"/>
    <m/>
    <d v="2025-04-03T00:00:00"/>
    <x v="0"/>
    <s v="CSB"/>
    <n v="2024"/>
    <x v="30"/>
    <x v="0"/>
    <d v="2025-07-17T00:00:00"/>
    <s v="WITH BACKJOB"/>
  </r>
  <r>
    <s v="X24010034743"/>
    <s v="'X24010034743',"/>
    <s v="ALEXANDER CREUS BONDOC"/>
    <s v="ARDEN, ST. JOSEPH SUBD, LAS PINAS CITY"/>
    <n v="865510.99"/>
    <n v="276.35000000000002"/>
    <s v="JSP"/>
    <s v="JEMUEL PERALTA"/>
    <s v="CHALLENGER"/>
    <m/>
    <d v="2025-04-03T00:00:00"/>
    <x v="0"/>
    <s v="CSB"/>
    <n v="2024"/>
    <x v="36"/>
    <x v="0"/>
    <d v="2025-07-17T00:00:00"/>
    <s v="WITH BACKJOB"/>
  </r>
  <r>
    <s v="X24062373971"/>
    <s v="'X24062373971',"/>
    <s v="CHRISTIAN REL BARQUILLO SUBEBE"/>
    <s v="EDONG COMPOUND - PICTORIAL LANE (AREA 5), 4TH ESTATE SUBD, PARANAQUE"/>
    <n v="806251.79"/>
    <n v="242.92"/>
    <s v="JSP"/>
    <s v="JEMUEL PERALTA"/>
    <s v="CHALLENGER"/>
    <m/>
    <d v="2025-04-03T00:00:00"/>
    <x v="0"/>
    <s v="CSB"/>
    <n v="2024"/>
    <x v="14"/>
    <x v="0"/>
    <d v="2025-06-09T00:00:00"/>
    <s v="NO BACKJOB"/>
  </r>
  <r>
    <s v="X24083472119"/>
    <s v="'X24083472119',"/>
    <s v="ELDRED ESTANISLAO CASTILAN"/>
    <s v="EL GRANDE, BF HOMES, PARANAQUE"/>
    <n v="825213.89"/>
    <n v="191.8"/>
    <s v="JSP"/>
    <s v="JEMUEL PERALTA"/>
    <s v="CHALLENGER"/>
    <m/>
    <d v="2025-04-03T00:00:00"/>
    <x v="0"/>
    <s v="CSB"/>
    <n v="2024"/>
    <x v="14"/>
    <x v="0"/>
    <d v="2025-06-09T00:00:00"/>
    <s v="NO BACKJOB"/>
  </r>
  <r>
    <s v="R21798720"/>
    <s v="'R21798720',"/>
    <s v="ANG, GLEN"/>
    <s v="ZAPOTE II, ZAPOTE II, BACOOR"/>
    <n v="548913.85"/>
    <n v="386.5"/>
    <s v="EAO"/>
    <s v="JEMUEL PERALTA"/>
    <s v="AVECO"/>
    <d v="2025-04-03T00:00:00"/>
    <d v="2025-04-03T00:00:00"/>
    <x v="0"/>
    <s v="CSB"/>
    <n v="2023"/>
    <x v="37"/>
    <x v="0"/>
    <d v="2025-04-24T00:00:00"/>
    <s v="NO BACKJOB"/>
  </r>
  <r>
    <s v="X24093767977"/>
    <s v="'X24093767977',"/>
    <s v="BIGBANG REALTY AND DEVELOPMENT CORPORATION"/>
    <s v="ANIBAN I, ANIBAN I, BACOOR"/>
    <n v="2236672.58"/>
    <n v="477.08"/>
    <s v="Jenneth Madrid"/>
    <s v="JENNETH MADRID"/>
    <s v="POWERHOUSE"/>
    <d v="2025-04-10T00:00:00"/>
    <m/>
    <x v="8"/>
    <m/>
    <n v="2025"/>
    <x v="3"/>
    <x v="1"/>
    <m/>
    <m/>
  </r>
  <r>
    <s v="X23030958205"/>
    <s v="'X23030958205',"/>
    <s v="PROPERTY PROFESSIONALS, INC."/>
    <s v="SAN NICOLAS III, SAN NICOLAS III, BACOOR"/>
    <n v="206959.77"/>
    <n v="28.68"/>
    <s v="IJP"/>
    <s v="IAN PATRICK PEREZ"/>
    <s v="CHALLENGER"/>
    <d v="2025-04-10T00:00:00"/>
    <m/>
    <x v="0"/>
    <m/>
    <n v="2023"/>
    <x v="38"/>
    <x v="0"/>
    <d v="2025-06-09T00:00:00"/>
    <s v="NO BACKJOB"/>
  </r>
  <r>
    <s v="X24104284472"/>
    <s v="'X24104284472',"/>
    <s v="E.M. CUERPO, INC."/>
    <s v="BLDG. 8, CIUDAD KAUNLARAN, BACOOR"/>
    <n v="33668.99"/>
    <n v="18.920000000000002"/>
    <s v="JMM"/>
    <s v="JENNETH MADRID"/>
    <s v="POWERHOUSE"/>
    <d v="2025-04-04T00:00:00"/>
    <d v="2025-04-04T00:00:00"/>
    <x v="2"/>
    <s v="CSB"/>
    <n v="2024"/>
    <x v="32"/>
    <x v="0"/>
    <d v="2025-04-11T00:00:00"/>
    <s v="NO BACKJOB"/>
  </r>
  <r>
    <s v="X24104284464"/>
    <s v="'X24104284464',"/>
    <s v="E.M. CUERPO, INC."/>
    <s v="BLDG. 6, CIUDAD KAUNLARAN, BACOOR"/>
    <n v="43940.03"/>
    <n v="27.88"/>
    <s v="JMM"/>
    <s v="JENNETH MADRID"/>
    <s v="POWERHOUSE"/>
    <d v="2025-04-04T00:00:00"/>
    <d v="2025-04-04T00:00:00"/>
    <x v="2"/>
    <s v="CSB"/>
    <n v="2024"/>
    <x v="32"/>
    <x v="0"/>
    <d v="2025-04-11T00:00:00"/>
    <s v="NO BACKJOB"/>
  </r>
  <r>
    <s v="X24072830710"/>
    <s v="'X24072830710',"/>
    <s v="BAYSIDE NEIGHBORHOOD ASSOCIATION INC."/>
    <s v="M.L. QUEZON, PUROK 6, TAGUIG CITY"/>
    <n v="135683.56"/>
    <n v="15.95"/>
    <s v="RRG"/>
    <s v="RONILO JR GANGE"/>
    <s v="AVECO"/>
    <m/>
    <m/>
    <x v="0"/>
    <s v="NVP"/>
    <n v="2024"/>
    <x v="39"/>
    <x v="0"/>
    <d v="2025-05-14T00:00:00"/>
    <s v="WITH BACKJOB"/>
  </r>
  <r>
    <s v="X24072830423"/>
    <s v="'X24072830423',"/>
    <s v="BAYSIDE NEIGHBORHOOD ASSOCIATION INC."/>
    <s v="M.L. QUEZON, PUROK 6, TAGUIG CITY"/>
    <n v="136301.17000000001"/>
    <n v="16.23"/>
    <s v="RRG"/>
    <s v="RONILO JR GANGE"/>
    <s v="AVECO"/>
    <m/>
    <m/>
    <x v="0"/>
    <s v="NVP"/>
    <n v="2024"/>
    <x v="39"/>
    <x v="0"/>
    <d v="2025-07-02T00:00:00"/>
    <s v="NO BACKJOB"/>
  </r>
  <r>
    <s v="X24072830171"/>
    <s v="'X24072830171',"/>
    <s v="BAYSIDE NEIGHBORHOOD ASSOCIATION INC."/>
    <s v="M.L. QUEZON, PUROK 6, TAGUIG CITY"/>
    <n v="135712.4"/>
    <n v="15.95"/>
    <s v="RRG"/>
    <s v="RONILO JR GANGE"/>
    <s v="AVECO"/>
    <m/>
    <m/>
    <x v="0"/>
    <s v="NVP"/>
    <n v="2024"/>
    <x v="39"/>
    <x v="0"/>
    <d v="2025-05-14T00:00:00"/>
    <s v="NO BACKJOB"/>
  </r>
  <r>
    <s v="X24062201210"/>
    <s v="'X24062201210',"/>
    <s v="PHINMA PROPERTY HOLDINGS CORPORATION"/>
    <s v="METROTOWNE, METROTOWNE, LAS PINAS CITY"/>
    <n v="1544727.62"/>
    <n v="607.95000000000005"/>
    <s v="DCB"/>
    <s v="DEAN CARL BORJAL"/>
    <s v="CHALLENGER"/>
    <m/>
    <m/>
    <x v="1"/>
    <m/>
    <n v="2024"/>
    <x v="40"/>
    <x v="0"/>
    <d v="2025-07-30T00:00:00"/>
    <s v="WITH BACKJOB"/>
  </r>
  <r>
    <s v="X24030845069"/>
    <s v="'X24030845069',"/>
    <s v="JOAHNNA SEE SORIANO"/>
    <s v="BUCKINGHAM, HILLSBOROUGH SUBD, MUNTINLUPA"/>
    <n v="425926.51"/>
    <n v="113.57"/>
    <s v="RRG"/>
    <s v="RONILO JR GANGE"/>
    <s v="ECOM"/>
    <m/>
    <m/>
    <x v="0"/>
    <s v="NVP"/>
    <n v="2024"/>
    <x v="41"/>
    <x v="0"/>
    <m/>
    <m/>
  </r>
  <r>
    <s v="X23072561532"/>
    <s v="'X23072561532',"/>
    <s v="MICHELLE MARTELINO YU"/>
    <s v="LANCASTER, HILLSBOROUGH SUBD, MUNTINLUPA"/>
    <n v="408123.13"/>
    <n v="124.47"/>
    <s v="RRG"/>
    <s v="RONILO JR GANGE"/>
    <s v="ECOM"/>
    <m/>
    <m/>
    <x v="0"/>
    <m/>
    <n v="2024"/>
    <x v="41"/>
    <x v="0"/>
    <m/>
    <m/>
  </r>
  <r>
    <s v="X24010321750"/>
    <s v="'X24010321750',"/>
    <s v="FIA MEDICAL SUPPLY INC."/>
    <s v="ROAD 6A, UNITED PARANAQUE 5, PARANAQUE"/>
    <n v="858422.98"/>
    <n v="297.02999999999997"/>
    <s v="JSP"/>
    <s v="JEMUEL PERALTA"/>
    <s v="POWERHOUSE"/>
    <m/>
    <m/>
    <x v="0"/>
    <s v="NVP"/>
    <n v="2024"/>
    <x v="41"/>
    <x v="0"/>
    <m/>
    <s v="WITH BACKJOB"/>
  </r>
  <r>
    <s v="X24020565841"/>
    <s v="'X24020565841',"/>
    <s v="JAN ALBERT COLE RONGAVILLA"/>
    <s v="MAYOR J. POSADAS, DOÑA ROSARIO HEIGHTS SUBD, MUNTINLUPA"/>
    <n v="442069.73"/>
    <n v="143.44999999999999"/>
    <s v="RRG"/>
    <s v="RONILO JR GANGE"/>
    <s v="ECOM"/>
    <m/>
    <m/>
    <x v="0"/>
    <s v="NVP"/>
    <n v="2024"/>
    <x v="41"/>
    <x v="0"/>
    <m/>
    <m/>
  </r>
  <r>
    <s v="X23072902054"/>
    <s v="'X23072902054',"/>
    <s v="ALSTOM TRANSPORT CONSTRUCTION PHILIPPINES, INC."/>
    <s v="PRES. M. ROXAS, BACLARAN, PARANAQUE"/>
    <n v="419045.17"/>
    <n v="86.48"/>
    <s v="JSP"/>
    <s v="JEMUEL PERALTA"/>
    <s v="CHALLENGER"/>
    <m/>
    <m/>
    <x v="0"/>
    <s v="NVP"/>
    <n v="2023"/>
    <x v="1"/>
    <x v="0"/>
    <d v="2025-06-09T00:00:00"/>
    <s v="NO BACKJOB"/>
  </r>
  <r>
    <s v="R20493451"/>
    <s v="'R20493451',"/>
    <s v="CAVITEX INFRASTRUCTURE CORP."/>
    <s v="TRAMO, SAN DIONISIO, PARANAQUE"/>
    <n v="42031.01"/>
    <n v="43.47"/>
    <s v="MBF"/>
    <s v="MARC JOSEPH FERRER"/>
    <s v="AVECO"/>
    <m/>
    <m/>
    <x v="0"/>
    <s v="NVP"/>
    <n v="2022"/>
    <x v="42"/>
    <x v="0"/>
    <d v="2025-07-17T00:00:00"/>
    <s v="NO BACKJOB"/>
  </r>
  <r>
    <s v="X24083232349"/>
    <s v="'X24083232349',"/>
    <s v="ASIAN CONSTRUCTION &amp; DEVT CORP,"/>
    <s v="PHASE 2 ACCESS ROAD, AMVEL COMMERCIAL COMPLEX, PARANAQUE"/>
    <n v="37619.97"/>
    <n v="54.73"/>
    <s v="RRG"/>
    <s v="RONILO JR GANGE"/>
    <s v="ECOM"/>
    <m/>
    <d v="2025-04-08T00:00:00"/>
    <x v="3"/>
    <s v="CSB"/>
    <n v="2024"/>
    <x v="20"/>
    <x v="0"/>
    <d v="2025-05-22T00:00:00"/>
    <s v="NO BACKJOB"/>
  </r>
  <r>
    <s v="X24093597317"/>
    <s v="'X24093597317',"/>
    <s v="CITY GOVERNMENT OF PARANAQUE"/>
    <s v="NINOY AQUINO, SAN DIONISIO, PARANAQUE"/>
    <n v="68480.039999999994"/>
    <n v="120.73"/>
    <s v="RRG"/>
    <s v="RONILO JR GANGE"/>
    <s v="AVECO"/>
    <m/>
    <d v="2025-04-08T00:00:00"/>
    <x v="3"/>
    <s v="CSB"/>
    <n v="2024"/>
    <x v="43"/>
    <x v="0"/>
    <d v="2025-05-22T00:00:00"/>
    <s v="NO BACKJOB"/>
  </r>
  <r>
    <s v="X24072724902"/>
    <s v="'X24072724902',"/>
    <s v="MEGAN BIHAG MARCOS"/>
    <s v="CALCUTTA, MERVILLE SUBD, PARANAQUE"/>
    <n v="677295.1"/>
    <n v="279.05"/>
    <s v="RRG"/>
    <s v="RONILO JR GANGE"/>
    <s v="AVECO"/>
    <m/>
    <d v="2025-04-08T00:00:00"/>
    <x v="3"/>
    <s v="CSB"/>
    <n v="2024"/>
    <x v="20"/>
    <x v="0"/>
    <d v="2025-07-02T00:00:00"/>
    <s v="WITH BACKJOB"/>
  </r>
  <r>
    <s v="X24072824993"/>
    <s v="'X24072824993',"/>
    <s v="RUBY MAE GRACE DELA CRUZ MORALES"/>
    <s v="DON RUFINO, TAHANAN VILL, PARANAQUE"/>
    <n v="94997.79"/>
    <n v="49.7"/>
    <s v="JSB"/>
    <s v="JASPER BASTASA"/>
    <s v="VJC"/>
    <m/>
    <d v="2025-04-08T00:00:00"/>
    <x v="3"/>
    <s v="CSB"/>
    <n v="2024"/>
    <x v="5"/>
    <x v="0"/>
    <d v="2025-07-09T00:00:00"/>
    <s v="NO BACKJOB"/>
  </r>
  <r>
    <s v="X23093519231"/>
    <s v="'X23093519231',"/>
    <s v="MA. VICTORIA C. CASIN"/>
    <s v="BONN, BF HOMES, PARANAQUE"/>
    <n v="462223.1"/>
    <n v="167.5"/>
    <s v="JSB"/>
    <s v="JASPER BASTASA"/>
    <s v="VJC"/>
    <m/>
    <d v="2025-04-08T00:00:00"/>
    <x v="3"/>
    <s v="CSB"/>
    <n v="2024"/>
    <x v="20"/>
    <x v="0"/>
    <m/>
    <s v="WITH BACKJOB"/>
  </r>
  <r>
    <s v="X24051599402"/>
    <s v="'X24051599402',"/>
    <s v="LUTGARDA TOLENTINO LOZADA"/>
    <s v="DR. A. SANTOS, SAN ANTONIO, PARANAQUE"/>
    <n v="182101.6"/>
    <n v="29.78"/>
    <s v="RRG"/>
    <s v="RONILO JR GANGE"/>
    <s v="ECOM"/>
    <m/>
    <d v="2025-04-08T00:00:00"/>
    <x v="3"/>
    <s v="CSB"/>
    <n v="2024"/>
    <x v="20"/>
    <x v="0"/>
    <d v="2025-07-17T00:00:00"/>
    <s v="NO BACKJOB"/>
  </r>
  <r>
    <s v="X24030775694"/>
    <s v="'X24030775694',"/>
    <s v="MARILOU ALIGANZA DE GUZMAN"/>
    <s v="BARCELONA, MERVILLE SUBD, PARANAQUE"/>
    <n v="544893.4"/>
    <n v="85.62"/>
    <s v="RRG"/>
    <s v="RONILO JR GANGE"/>
    <s v="ECOM"/>
    <m/>
    <d v="2025-04-08T00:00:00"/>
    <x v="3"/>
    <s v="CSB"/>
    <n v="2024"/>
    <x v="20"/>
    <x v="0"/>
    <d v="2025-07-17T00:00:00"/>
    <s v="NO BACKJOB"/>
  </r>
  <r>
    <s v="R23205687"/>
    <s v="'R23205687',"/>
    <s v="ANINAO CHARITO CABANGISAN"/>
    <s v="ST. CHRISTOPHER, SAN ANTONIO VALLEY 15, PARANAQUE"/>
    <n v="109870.29"/>
    <n v="27.63"/>
    <s v="RRG"/>
    <s v="RONILO JR GANGE"/>
    <s v="ECOM"/>
    <m/>
    <d v="2025-04-08T00:00:00"/>
    <x v="2"/>
    <s v="CSB"/>
    <n v="2024"/>
    <x v="44"/>
    <x v="0"/>
    <d v="2025-07-28T00:00:00"/>
    <s v="WITH BACKJOB"/>
  </r>
  <r>
    <s v="X24083345535"/>
    <s v="'X24083345535',"/>
    <s v="MAYA MORENA B KUIJPERS"/>
    <s v="AGUIRRE, BF HOMES, PARANAQUE"/>
    <n v="366904.48"/>
    <n v="111.07"/>
    <s v="RRG"/>
    <s v="RONILO JR GANGE"/>
    <s v="ECOM"/>
    <m/>
    <d v="2025-04-08T00:00:00"/>
    <x v="3"/>
    <s v="CSB"/>
    <n v="2024"/>
    <x v="20"/>
    <x v="0"/>
    <d v="2025-05-22T00:00:00"/>
    <s v="NO BACKJOB"/>
  </r>
  <r>
    <s v="X23114328331"/>
    <s v="'X23114328331',"/>
    <s v="MILLICENT RONQUILLO RUIZ"/>
    <s v="EL GRANDE, BF HOMES, PARANAQUE"/>
    <n v="416005.51"/>
    <n v="100.87"/>
    <s v="RRG"/>
    <s v="RONILO JR GANGE"/>
    <s v="ECOM"/>
    <m/>
    <d v="2025-04-08T00:00:00"/>
    <x v="3"/>
    <s v="CSB"/>
    <n v="2024"/>
    <x v="20"/>
    <x v="0"/>
    <d v="2025-05-22T00:00:00"/>
    <s v="NO BACKJOB"/>
  </r>
  <r>
    <s v="X24083434319"/>
    <s v="'X24083434319',"/>
    <s v="SHARON DELA TORRE-GRANDE"/>
    <s v="ST. JUDE, SAN ANTONIO VALLEY 1, PARANAQUE"/>
    <n v="282709.03000000003"/>
    <n v="96.22"/>
    <s v="RRG"/>
    <s v="RONILO JR GANGE"/>
    <s v="ECOM"/>
    <m/>
    <d v="2025-04-08T00:00:00"/>
    <x v="3"/>
    <s v="CSB"/>
    <n v="2024"/>
    <x v="20"/>
    <x v="0"/>
    <d v="2025-07-28T00:00:00"/>
    <s v="WITH BACKJOB"/>
  </r>
  <r>
    <s v="X23083052843"/>
    <s v="'X23083052843',"/>
    <s v="EDGAR JON DELA CRUZ FUNTANILLA"/>
    <s v="CHRYSANTHEMUM, TAHANAN VILL, PARANAQUE"/>
    <n v="237464.86"/>
    <n v="964.72"/>
    <s v="JSB"/>
    <s v="JASPER BASTASA"/>
    <s v="VJC"/>
    <m/>
    <d v="2025-04-08T00:00:00"/>
    <x v="3"/>
    <s v="CSB"/>
    <n v="2024"/>
    <x v="5"/>
    <x v="0"/>
    <d v="2025-07-09T00:00:00"/>
    <s v="WITH BACKJOB"/>
  </r>
  <r>
    <s v="X23072903924"/>
    <s v="'X23072903924',"/>
    <s v="ALSTOM TRANSPORT CONSTRUCTION PHILIPPINES, INC."/>
    <s v="NINOY AQUINO, STO. NINO, PARANAQUE"/>
    <n v="424868.61"/>
    <n v="964.72"/>
    <s v="JSB"/>
    <s v="JASPER BASTASA"/>
    <s v="VJC"/>
    <m/>
    <d v="2025-04-08T00:00:00"/>
    <x v="3"/>
    <s v="CSB"/>
    <n v="2024"/>
    <x v="20"/>
    <x v="0"/>
    <d v="2025-07-09T00:00:00"/>
    <s v="WITH BACKJOB"/>
  </r>
  <r>
    <s v="X21073276718"/>
    <s v="'X21073276718',"/>
    <s v="MANILA BAY DEVT CORP,"/>
    <s v="PRES. M. ROXAS, TAMBO, PARANAQUE"/>
    <n v="11521.34"/>
    <n v="5.18"/>
    <s v="JSP"/>
    <s v="JEMUEL PERALTA"/>
    <s v="CHALLENGER"/>
    <m/>
    <d v="2025-04-08T00:00:00"/>
    <x v="2"/>
    <s v="CSB"/>
    <n v="2024"/>
    <x v="6"/>
    <x v="0"/>
    <d v="2025-06-02T00:00:00"/>
    <s v="NO BACKJOB"/>
  </r>
  <r>
    <s v="X23030791387"/>
    <s v="'X23030791387',"/>
    <s v="YVES JOB ALBA EDRALIN"/>
    <s v="PROSPERITY, BETTERLIVING SUBD ANNEX 29/32, PARANAQUE"/>
    <n v="333797.45"/>
    <n v="964.72"/>
    <s v="JSB"/>
    <s v="JASPER BASTASA"/>
    <s v="VJC"/>
    <m/>
    <d v="2025-04-08T00:00:00"/>
    <x v="3"/>
    <s v="CSB"/>
    <n v="2024"/>
    <x v="19"/>
    <x v="0"/>
    <d v="2025-07-09T00:00:00"/>
    <s v="NO BACKJOB"/>
  </r>
  <r>
    <s v="X23104021509"/>
    <s v="'X23104021509',"/>
    <s v="AGNES ESCALANTE DIVINAGRACIA"/>
    <s v="BLOCK 2, BETTER LIVING ANX31 SUBD, PARANAQUE"/>
    <n v="895998.67"/>
    <n v="964.72"/>
    <s v="JSB"/>
    <s v="JASPER BASTASA"/>
    <s v="VJC"/>
    <m/>
    <d v="2025-04-08T00:00:00"/>
    <x v="3"/>
    <s v="CSB"/>
    <n v="2024"/>
    <x v="45"/>
    <x v="0"/>
    <d v="2025-07-09T00:00:00"/>
    <s v="WITH BACKJOB"/>
  </r>
  <r>
    <s v="X23104054803"/>
    <s v="'X23104054803',"/>
    <s v="MARILYN JAYMALIN ALQUITRAN"/>
    <s v="ROSEWOOD, MGV PHASE 2, PARANAQUE"/>
    <n v="370220.51"/>
    <n v="964.72"/>
    <s v="JSB"/>
    <s v="JASPER BASTASA"/>
    <s v="VJC"/>
    <m/>
    <d v="2025-04-08T00:00:00"/>
    <x v="2"/>
    <s v="CSB"/>
    <n v="2024"/>
    <x v="6"/>
    <x v="0"/>
    <d v="2025-07-08T00:00:00"/>
    <s v="WITH BACKJOB"/>
  </r>
  <r>
    <s v="X24030907457"/>
    <s v="'X24030907457',"/>
    <s v="DITO TELECOMMUNITY CORPORATION"/>
    <s v="BLK 9, BETTER LIVING ANX31 SUBD, PARANAQUE"/>
    <n v="2770356.84"/>
    <n v="964.72"/>
    <s v="JSB"/>
    <s v="JASPER BASTASA"/>
    <s v="VJC"/>
    <m/>
    <d v="2025-04-08T00:00:00"/>
    <x v="3"/>
    <s v="CSB"/>
    <n v="2024"/>
    <x v="6"/>
    <x v="0"/>
    <d v="2025-08-11T00:00:00"/>
    <s v="WITH BACKJOB"/>
  </r>
  <r>
    <s v="X23062143747"/>
    <s v="'X23062143747',"/>
    <s v="SEAOIL PHILIPPINES, INC."/>
    <s v="EAST SERVICE, SN MARTIN DE PORRES, PARANAQUE"/>
    <n v="202762.79"/>
    <n v="964.72"/>
    <s v="JSB"/>
    <s v="JASPER BASTASA"/>
    <s v="VJC"/>
    <m/>
    <d v="2025-04-08T00:00:00"/>
    <x v="3"/>
    <s v="CSB"/>
    <n v="2024"/>
    <x v="30"/>
    <x v="0"/>
    <d v="2025-06-02T00:00:00"/>
    <s v="WITH BACKJOB"/>
  </r>
  <r>
    <s v="X23104128063"/>
    <s v="'X23104128063',"/>
    <s v="MYLENE MENDIORO ASPIRIN"/>
    <s v="EDITORIAL, 4TH ESTATE SUBD, PARANAQUE"/>
    <n v="333037.12"/>
    <n v="964.72"/>
    <s v="JSB"/>
    <s v="JASPER BASTASA"/>
    <s v="VJC"/>
    <m/>
    <d v="2025-04-08T00:00:00"/>
    <x v="3"/>
    <s v="CSB"/>
    <n v="2024"/>
    <x v="44"/>
    <x v="0"/>
    <d v="2025-07-09T00:00:00"/>
    <s v="NO BACKJOB"/>
  </r>
  <r>
    <s v="X24041185273"/>
    <s v="'X24041185273'&quot;"/>
    <s v="DON AGUEDO BERNABE SUBDIVISION HOMEOWNERS ASSOCIAT"/>
    <s v="CATTLEYA, DON AGUEDO BERNABE SUBD-SAV5, PARANAQUE"/>
    <n v="1032754.31"/>
    <n v="398.3"/>
    <s v="JGR"/>
    <m/>
    <s v="CHALLENGER"/>
    <d v="2025-04-10T00:00:00"/>
    <d v="2025-04-10T00:00:00"/>
    <x v="9"/>
    <m/>
    <n v="2024"/>
    <x v="3"/>
    <x v="1"/>
    <m/>
    <m/>
  </r>
  <r>
    <s v="X24010331790"/>
    <s v="'X24010331790',"/>
    <s v="ALBERT PAULE SIOCHI"/>
    <s v="BLOCK 4, ISABELLE GARDEN MANOR, PARANAQUE"/>
    <n v="732102.52"/>
    <n v="221.18"/>
    <s v="JGR"/>
    <m/>
    <s v="CHALLENGER"/>
    <d v="2025-04-10T00:00:00"/>
    <d v="2025-04-10T00:00:00"/>
    <x v="9"/>
    <m/>
    <n v="2024"/>
    <x v="3"/>
    <x v="1"/>
    <m/>
    <m/>
  </r>
  <r>
    <s v="X24041261200"/>
    <s v="'X24041261200',"/>
    <s v="PIA ALONZO WURTZBACH"/>
    <s v="BUCKINGHAM, HILLSBOROUGH SUBD, MUNTINLUPA"/>
    <n v="418666.94"/>
    <n v="95.35"/>
    <s v="JGR"/>
    <m/>
    <s v="CHALLENGER"/>
    <d v="2025-04-10T00:00:00"/>
    <d v="2025-04-10T00:00:00"/>
    <x v="10"/>
    <m/>
    <n v="2024"/>
    <x v="6"/>
    <x v="0"/>
    <s v="NO COI"/>
    <s v="NO BACKJOB"/>
  </r>
  <r>
    <s v="X23020431827"/>
    <s v="'X23020431827',"/>
    <s v="GLOBE TELECOM INC.,"/>
    <s v="ANTERO MIRANDA CPD., PANAPAAN IV, BACOOR"/>
    <n v="253538.45"/>
    <n v="80.47"/>
    <s v="JGR"/>
    <m/>
    <s v="CHALLENGER"/>
    <d v="2025-04-10T00:00:00"/>
    <d v="2025-04-10T00:00:00"/>
    <x v="9"/>
    <m/>
    <n v="2023"/>
    <x v="3"/>
    <x v="1"/>
    <m/>
    <m/>
  </r>
  <r>
    <s v="X24072577424"/>
    <s v="'X24072577424',"/>
    <s v="ARTHUR NOLASCO IRASUSTA"/>
    <s v="R. MAGSAYSAY, FILINVEST SUBD, PARANAQUE"/>
    <n v="61552.23"/>
    <n v="29.53"/>
    <s v="Jenneth Madrid"/>
    <m/>
    <s v="POWERHOUSE"/>
    <m/>
    <d v="2025-07-02T00:00:00"/>
    <x v="3"/>
    <m/>
    <n v="2025"/>
    <x v="46"/>
    <x v="0"/>
    <d v="2025-08-02T00:00:00"/>
    <s v="NO BACKJOB"/>
  </r>
  <r>
    <s v="X24083257768"/>
    <s v="'X24083257768',"/>
    <s v="PHILIP JAMES S. WEE"/>
    <s v="CANTERBURY, HILLSBOROUGH SUBD, MUNTINLUPA"/>
    <n v="585781.04"/>
    <n v="153.88"/>
    <s v="JMM"/>
    <m/>
    <s v="POWERHOUSE"/>
    <m/>
    <d v="2025-07-31T00:00:00"/>
    <x v="3"/>
    <m/>
    <n v="2024"/>
    <x v="3"/>
    <x v="1"/>
    <m/>
    <m/>
  </r>
  <r>
    <s v="R23432609"/>
    <s v="'R23432609',"/>
    <s v="CITY GOVERNMENT OF TAGUIG"/>
    <s v="PIO FELIPE, PUROK 1, TAGUIG CITY"/>
    <n v="218444.61"/>
    <n v="105.8"/>
    <s v="JMM"/>
    <m/>
    <s v="VJC"/>
    <m/>
    <d v="2025-07-02T00:00:00"/>
    <x v="3"/>
    <m/>
    <n v="2024"/>
    <x v="47"/>
    <x v="0"/>
    <m/>
    <m/>
  </r>
  <r>
    <s v="X25010136657"/>
    <s v="'X25010136657',"/>
    <s v="COFFEE MASTERS, INC."/>
    <s v="MOLINO BLVD, MOLINO III, BACOOR"/>
    <n v="472661.66"/>
    <n v="66.03"/>
    <s v="Isan Carlo Lazaro"/>
    <m/>
    <s v="CHALLENGER"/>
    <m/>
    <d v="2025-06-23T00:00:00"/>
    <x v="2"/>
    <m/>
    <n v="2025"/>
    <x v="48"/>
    <x v="0"/>
    <d v="2025-07-17T00:00:00"/>
    <s v="NO BACKJOB"/>
  </r>
  <r>
    <s v="X24010064308"/>
    <s v="'X24010064308',"/>
    <s v="MJC MANAGEMENT CORPORATION"/>
    <s v="SAN ENRIQUE, AYALA-ALABANG VILL, MUNTINLUPA"/>
    <n v="246296.65"/>
    <n v="33.979999999999997"/>
    <s v="JGR"/>
    <m/>
    <s v="POWERHOUSE"/>
    <m/>
    <d v="2025-04-10T00:00:00"/>
    <x v="10"/>
    <m/>
    <n v="2024"/>
    <x v="6"/>
    <x v="0"/>
    <m/>
    <m/>
  </r>
  <r>
    <s v="X24051643141"/>
    <s v="'X24051643141',"/>
    <s v="ANTON CHRISTOPHER GENEROSO GO"/>
    <s v="CANTERBURY, HILLSBOROUGH SUBD, MUNTINLUPA"/>
    <n v="1077142.54"/>
    <n v="274.14999999999998"/>
    <s v="JSP"/>
    <m/>
    <s v="CHALLENGER"/>
    <m/>
    <d v="2025-04-10T00:00:00"/>
    <x v="0"/>
    <m/>
    <n v="2024"/>
    <x v="2"/>
    <x v="0"/>
    <d v="2025-05-01T00:00:00"/>
    <s v="WITH BACKJOB"/>
  </r>
  <r>
    <s v="X24072831191"/>
    <s v="'X24072831191',"/>
    <s v="BAYSIDE NEIGHBORHOOD ASSOCIATION INC."/>
    <s v="M.L. QUEZON, PUROK 6, TAGUIG CITY"/>
    <n v="137533.73000000001"/>
    <n v="16.8"/>
    <s v="RRG"/>
    <m/>
    <s v="AVECO"/>
    <m/>
    <m/>
    <x v="0"/>
    <m/>
    <n v="2024"/>
    <x v="18"/>
    <x v="0"/>
    <d v="2025-05-14T00:00:00"/>
    <s v="NO BACKJOB"/>
  </r>
  <r>
    <s v="X24020454916"/>
    <s v="'X24020454916',"/>
    <s v="WIDEARTH GARMENTS MANUFACTURING, INC."/>
    <s v="MERVILLE ACCESS, KALAYAAN VILL/BALAGBAG, PASAY CITY"/>
    <n v="14351.36"/>
    <n v="2.27"/>
    <s v="JMM"/>
    <m/>
    <s v="VJC"/>
    <m/>
    <m/>
    <x v="2"/>
    <m/>
    <n v="2024"/>
    <x v="49"/>
    <x v="0"/>
    <d v="2025-05-14T00:00:00"/>
    <s v="NO BACKJOB"/>
  </r>
  <r>
    <s v="X22072837369"/>
    <s v="'X22072837369',"/>
    <s v="MARITES BAUTISTA NUÑEZ"/>
    <s v="MOLINO III, MOLINO III, BACOOR"/>
    <n v="245093.83"/>
    <n v="67.63"/>
    <s v="EAO"/>
    <m/>
    <s v="POWERHOUSE"/>
    <m/>
    <d v="2025-03-19T00:00:00"/>
    <x v="2"/>
    <m/>
    <n v="2023"/>
    <x v="2"/>
    <x v="0"/>
    <s v="/"/>
    <s v="NO BACKJOB"/>
  </r>
  <r>
    <s v="X22073184642"/>
    <s v="'X22073184642',"/>
    <s v="ALVEO LAND CORP."/>
    <s v="BLOCK 16, ARDIA VERMOSA, IMUS"/>
    <n v="1033871.12"/>
    <n v="537.95000000000005"/>
    <s v="IJP"/>
    <m/>
    <s v="AVECO"/>
    <d v="2025-04-22T00:00:00"/>
    <d v="2025-04-22T00:00:00"/>
    <x v="11"/>
    <m/>
    <n v="2023"/>
    <x v="3"/>
    <x v="1"/>
    <m/>
    <m/>
  </r>
  <r>
    <s v="X22104161520"/>
    <s v="'X22104161520',"/>
    <s v="MAYNILAD WATER SERVICES, INC. (RCLR)"/>
    <s v="UMALI, POBLACION, MUNTINLUPA"/>
    <n v="2117353.6800000002"/>
    <n v="411.37"/>
    <s v="JSP"/>
    <m/>
    <s v="AVECO"/>
    <d v="2025-04-22T00:00:00"/>
    <d v="2025-04-22T00:00:00"/>
    <x v="0"/>
    <m/>
    <n v="2023"/>
    <x v="35"/>
    <x v="0"/>
    <d v="2025-05-22T00:00:00"/>
    <s v="NO BACKJOB"/>
  </r>
  <r>
    <s v="X22073184576"/>
    <s v="'X22073184576',"/>
    <s v="ALVEO LAND CORP."/>
    <s v="BLOCK 25, ARDIA VERMOSA, IMUS"/>
    <n v="1620069.92"/>
    <n v="884.98"/>
    <s v="IJP"/>
    <m/>
    <s v="AVECO"/>
    <d v="2025-04-22T00:00:00"/>
    <d v="2025-04-22T00:00:00"/>
    <x v="11"/>
    <m/>
    <n v="2023"/>
    <x v="3"/>
    <x v="1"/>
    <m/>
    <m/>
  </r>
  <r>
    <s v="X22030921149"/>
    <s v="'X22030921149',"/>
    <s v="AYALA LAND INC.,"/>
    <s v="BLOCK 28, WESTFIELD SUBD., IMUS"/>
    <n v="1284849.29"/>
    <n v="676.62"/>
    <s v="IJP"/>
    <m/>
    <s v="ECOM"/>
    <d v="2025-04-22T00:00:00"/>
    <d v="2025-04-22T00:00:00"/>
    <x v="12"/>
    <m/>
    <n v="2023"/>
    <x v="3"/>
    <x v="1"/>
    <m/>
    <m/>
  </r>
  <r>
    <s v="X24041316125"/>
    <s v="'X24041316125',"/>
    <s v="JUSTINE CLARENCE SAW LI"/>
    <s v="A. BONIFACIO, SAN DIONISIO, PARANAQUE"/>
    <n v="1134760.0900000001"/>
    <n v="366.43"/>
    <s v="CLG"/>
    <m/>
    <s v="CHALLENGER"/>
    <m/>
    <d v="2025-04-22T00:00:00"/>
    <x v="3"/>
    <m/>
    <n v="2024"/>
    <x v="3"/>
    <x v="1"/>
    <m/>
    <m/>
  </r>
  <r>
    <s v="X24051593277"/>
    <s v="'X24051593277',"/>
    <s v="SALLY CHOA LEE"/>
    <s v="IPIL-IPIL, MULTINATIONAL VILL, PARANAQUE"/>
    <n v="633629.14"/>
    <n v="190.23"/>
    <s v="RRG"/>
    <m/>
    <s v="ECOM"/>
    <m/>
    <d v="2025-04-22T00:00:00"/>
    <x v="3"/>
    <m/>
    <n v="2024"/>
    <x v="6"/>
    <x v="0"/>
    <d v="2025-07-02T00:00:00"/>
    <s v="WITH BACKJOB"/>
  </r>
  <r>
    <s v="X24041432585"/>
    <s v="'X24041432585',"/>
    <s v="LIGHT RAIL MANILA CORPORATION"/>
    <s v="PRES. M. ROXAS, BACLARAN, PARANAQUE"/>
    <n v="1456250.19"/>
    <n v="396.63"/>
    <s v="IJP"/>
    <m/>
    <s v="CHALLENGER"/>
    <m/>
    <d v="2025-04-22T00:00:00"/>
    <x v="3"/>
    <m/>
    <n v="2024"/>
    <x v="3"/>
    <x v="1"/>
    <m/>
    <m/>
  </r>
  <r>
    <s v="X24030782714"/>
    <s v="'X24030782714',"/>
    <s v="C N C CONSTRUCTION &amp; DEV'T. CORPORATION"/>
    <s v="BANNER, 4TH ESTATE SUBD, PARANAQUE"/>
    <n v="136450.29999999999"/>
    <n v="17.25"/>
    <s v="JSP"/>
    <m/>
    <s v="CHALLENGER"/>
    <m/>
    <d v="2025-04-22T00:00:00"/>
    <x v="3"/>
    <m/>
    <n v="2024"/>
    <x v="6"/>
    <x v="0"/>
    <d v="2025-06-09T00:00:00"/>
    <s v="NO BACKJOB"/>
  </r>
  <r>
    <s v="X24030782696"/>
    <s v="'X24030782696',"/>
    <s v="ALFAMETRO MARKETING INC."/>
    <s v="BANNER, 4TH ESTATE SUBD, PARANAQUE"/>
    <n v="188213.05"/>
    <n v="109.48"/>
    <s v="JSP"/>
    <m/>
    <s v="CHALLENGER"/>
    <m/>
    <d v="2025-04-22T00:00:00"/>
    <x v="3"/>
    <m/>
    <n v="2024"/>
    <x v="6"/>
    <x v="0"/>
    <d v="2025-07-17T00:00:00"/>
    <s v="WITH BACKJOB"/>
  </r>
  <r>
    <s v="X24104022459"/>
    <s v="'X24104022459',"/>
    <s v="UNIOIL PETROLEUM PHILIPPINES INC."/>
    <s v="DOÑA SOLEDAD, BETTER LIVING SUBD, PARANAQUE"/>
    <n v="39380.629999999997"/>
    <n v="13.8"/>
    <s v="JSP"/>
    <m/>
    <s v="CHALLENGER"/>
    <m/>
    <d v="2025-04-22T00:00:00"/>
    <x v="3"/>
    <m/>
    <n v="2024"/>
    <x v="3"/>
    <x v="1"/>
    <m/>
    <m/>
  </r>
  <r>
    <s v="X23104038952"/>
    <s v="'X23104038952',"/>
    <s v="MA CLARISA CORONEL DEL ROSARIO"/>
    <s v="NICANOR ABELARDO, BF HOMES, PARANAQUE"/>
    <n v="538965.42000000004"/>
    <n v="123.15"/>
    <s v="RRG"/>
    <m/>
    <s v="ECOM"/>
    <m/>
    <d v="2025-04-22T00:00:00"/>
    <x v="2"/>
    <m/>
    <n v="2024"/>
    <x v="6"/>
    <x v="0"/>
    <d v="2025-05-22T00:00:00"/>
    <s v="NO BACKJOB"/>
  </r>
  <r>
    <s v="R23026428"/>
    <s v="'R23026428',"/>
    <s v="ABENTAJADO, ANABEL S."/>
    <s v="STREET, BLK 9, BETTER LIVING ANX31 SUBD, PARANAQUE"/>
    <n v="210222.15"/>
    <n v="964.72"/>
    <s v="JSB"/>
    <m/>
    <s v="VJC"/>
    <m/>
    <d v="2025-04-22T00:00:00"/>
    <x v="3"/>
    <m/>
    <n v="2024"/>
    <x v="6"/>
    <x v="0"/>
    <m/>
    <s v="WITH BACKJOB"/>
  </r>
  <r>
    <s v="X24030697159"/>
    <s v="'X24030697159',"/>
    <s v="JAYSON R. GARCIA"/>
    <s v="ALAGAW, STO. NINO, TAGUIG CITY"/>
    <n v="173781.28"/>
    <n v="964.72"/>
    <s v="JSB"/>
    <m/>
    <s v="VJC"/>
    <m/>
    <d v="2025-04-23T00:00:00"/>
    <x v="3"/>
    <s v="CSB"/>
    <n v="2024"/>
    <x v="3"/>
    <x v="1"/>
    <m/>
    <m/>
  </r>
  <r>
    <s v="X23114605512"/>
    <s v="'X23114605512',"/>
    <s v="HARRITEX INDUSTRIAL CORPORATION"/>
    <s v="MANALAC, TAGUIG BAGUMBAYAN INDL ASS INC, TAGUIG CITY"/>
    <n v="116484.38"/>
    <n v="964.72"/>
    <s v="JSB"/>
    <m/>
    <s v="VJC"/>
    <m/>
    <d v="2025-04-23T00:00:00"/>
    <x v="3"/>
    <s v="CSB"/>
    <n v="2024"/>
    <x v="30"/>
    <x v="0"/>
    <d v="2025-07-09T00:00:00"/>
    <s v="NO BACKJOB"/>
  </r>
  <r>
    <s v="X24093702472"/>
    <s v="'X24093702472',"/>
    <s v="THE ROMAN CATHOLIC BISHOP OF PASIG INC."/>
    <s v="BLOCK 35, PUROK 4, TAGUIG CITY"/>
    <n v="21758.87"/>
    <n v="5.03"/>
    <s v="JMM"/>
    <m/>
    <s v="VJC"/>
    <m/>
    <d v="2025-04-23T00:00:00"/>
    <x v="3"/>
    <s v="CSB"/>
    <n v="2024"/>
    <x v="3"/>
    <x v="1"/>
    <m/>
    <m/>
  </r>
  <r>
    <s v="X24010187346"/>
    <s v="'X24010187346',"/>
    <s v="MLQVENTURES HOLDINGS INC."/>
    <s v="M.L. QUEZON, PUROK 5, TAGUIG CITY"/>
    <n v="355003.86"/>
    <n v="137.91999999999999"/>
    <s v="JSP"/>
    <m/>
    <s v="CHALLENGER"/>
    <m/>
    <d v="2025-04-23T00:00:00"/>
    <x v="3"/>
    <s v="CSB"/>
    <n v="2024"/>
    <x v="30"/>
    <x v="0"/>
    <d v="2025-07-25T00:00:00"/>
    <s v="WITH BACKJOB"/>
  </r>
  <r>
    <s v="X24072647438"/>
    <s v="'X24072647438',"/>
    <s v="GLAEZA JOY PASCUA CRUZ"/>
    <s v="MARTINEZ, ZONE 2, TAGUIG CITY"/>
    <n v="396037.99"/>
    <n v="138.72"/>
    <s v="JSP"/>
    <m/>
    <s v="CHALLENGER"/>
    <m/>
    <d v="2025-04-23T00:00:00"/>
    <x v="3"/>
    <s v="CSB"/>
    <n v="2024"/>
    <x v="30"/>
    <x v="0"/>
    <d v="2025-07-17T00:00:00"/>
    <s v="WITH BACKJOB"/>
  </r>
  <r>
    <s v="R23019063"/>
    <s v="'R23019063',"/>
    <s v="MASA, HORACIO G,"/>
    <s v="BLOCK 10, PINAGSAMA PH 1 VILL, TAGUIG CITY"/>
    <n v="338575.92"/>
    <n v="964.72"/>
    <s v="JSB"/>
    <m/>
    <s v="VJC"/>
    <m/>
    <d v="2025-04-23T00:00:00"/>
    <x v="3"/>
    <s v="CSB"/>
    <n v="2024"/>
    <x v="50"/>
    <x v="0"/>
    <m/>
    <s v="WITH BACKJOB"/>
  </r>
  <r>
    <s v="X23114409472"/>
    <s v="'X23114409472',"/>
    <s v="CITY GOVERNMENT OF TAGUIG"/>
    <s v="MINDANAO, MAHARLIKA VILL, TAGUIG CITY"/>
    <n v="336546.5"/>
    <n v="964.72"/>
    <s v="JSB"/>
    <m/>
    <s v="VJC"/>
    <m/>
    <d v="2025-04-23T00:00:00"/>
    <x v="3"/>
    <s v="CSB"/>
    <n v="2024"/>
    <x v="3"/>
    <x v="1"/>
    <m/>
    <m/>
  </r>
  <r>
    <s v="X24083048091"/>
    <s v="'X24083048091',"/>
    <s v="OSAVE TRADING PHILIPPINES CORPORATION"/>
    <s v="DIEGO SILANG, AFPOVAI PHASE 2, TAGUIG CITY"/>
    <n v="15892.45"/>
    <n v="5.97"/>
    <s v="JSB"/>
    <m/>
    <s v="VJC"/>
    <m/>
    <d v="2025-04-23T00:00:00"/>
    <x v="3"/>
    <s v="CSB"/>
    <n v="2024"/>
    <x v="51"/>
    <x v="0"/>
    <d v="2025-07-09T00:00:00"/>
    <s v="NO BACKJOB"/>
  </r>
  <r>
    <s v="X24073016598"/>
    <s v="'X24073016598',"/>
    <s v="ADRIAN LESTER P. LEVINA"/>
    <s v="DUQUE ST, AFPOVAI PHASE 2, TAGUIG CITY"/>
    <n v="21879.98"/>
    <n v="5.0199999999999996"/>
    <s v="JSB"/>
    <m/>
    <s v="VJC"/>
    <m/>
    <d v="2025-04-23T00:00:00"/>
    <x v="3"/>
    <s v="CSB"/>
    <n v="2024"/>
    <x v="51"/>
    <x v="0"/>
    <d v="2025-07-09T00:00:00"/>
    <s v="NO BACKJOB"/>
  </r>
  <r>
    <s v="X23114534878"/>
    <s v="'X23114534878',"/>
    <s v="DITO TELECOMMUNITY CORPORATION"/>
    <s v="PENDATUN, MAHARLIKA VILL, TAGUIG CITY"/>
    <n v="400009.26"/>
    <n v="964.72"/>
    <s v="JSB"/>
    <m/>
    <s v="VJC"/>
    <m/>
    <d v="2025-04-23T00:00:00"/>
    <x v="3"/>
    <s v="CSB"/>
    <n v="2024"/>
    <x v="30"/>
    <x v="0"/>
    <d v="2025-07-09T00:00:00"/>
    <s v="WITH BACKJOB"/>
  </r>
  <r>
    <s v="X24114451220"/>
    <s v="'X24114451220',"/>
    <s v="GRNN LIRAM SERVICES INC."/>
    <s v="STA. MARIA, TAGUIG BAGUMBAYAN INDL ASS INC, TAGUIG CITY"/>
    <n v="1794932.63"/>
    <n v="562.53"/>
    <s v="RRG"/>
    <m/>
    <s v="ECOM"/>
    <m/>
    <d v="2025-04-23T00:00:00"/>
    <x v="3"/>
    <s v="CSB"/>
    <n v="2024"/>
    <x v="30"/>
    <x v="0"/>
    <d v="2025-07-02T00:00:00"/>
    <s v="WITH BACKJOB"/>
  </r>
  <r>
    <s v="X24010070316"/>
    <s v="'X24010070316',"/>
    <s v="GLOBE TELECOM, INC."/>
    <s v="BLOCK 74, PUROK 6, TAGUIG CITY"/>
    <n v="298578.75"/>
    <n v="964.72"/>
    <s v="JSB"/>
    <m/>
    <s v="VJC"/>
    <m/>
    <d v="2025-04-23T00:00:00"/>
    <x v="3"/>
    <s v="CSB"/>
    <n v="2024"/>
    <x v="3"/>
    <x v="1"/>
    <m/>
    <m/>
  </r>
  <r>
    <s v="X24030870954"/>
    <s v="'X24030870954',"/>
    <s v="RINO DUTERTE BALO"/>
    <s v="ROAD 1, NORTH DAANG HARI, TAGUIG CITY"/>
    <n v="21766.84"/>
    <n v="964.72"/>
    <s v="JSB"/>
    <m/>
    <s v="VJC"/>
    <m/>
    <d v="2025-04-23T00:00:00"/>
    <x v="3"/>
    <s v="CSB"/>
    <n v="2024"/>
    <x v="3"/>
    <x v="1"/>
    <m/>
    <m/>
  </r>
  <r>
    <s v="X24020606223"/>
    <s v="'X24020606223',"/>
    <s v="ARISTOTLE BARRIE MARINIAS CARLOS"/>
    <s v="M.L. QUEZON, PUROK 4, TAGUIG CITY"/>
    <n v="380309.04"/>
    <n v="964.72"/>
    <s v="JSB"/>
    <m/>
    <s v="VJC"/>
    <m/>
    <d v="2025-04-23T00:00:00"/>
    <x v="3"/>
    <s v="CSB"/>
    <n v="2024"/>
    <x v="30"/>
    <x v="0"/>
    <d v="2025-07-08T00:00:00"/>
    <s v="WITH BACKJOB"/>
  </r>
  <r>
    <s v="X24083093814"/>
    <s v="'X24083093814',"/>
    <s v="INTERNATIONAL SPECIALTY CONCEPTS, INC."/>
    <s v="VRCC, VETERANS CENTER, TAGUIG CITY"/>
    <n v="25811.46"/>
    <n v="6.23"/>
    <s v="JSB"/>
    <m/>
    <s v="VJC"/>
    <m/>
    <d v="2025-04-23T00:00:00"/>
    <x v="3"/>
    <s v="CSB"/>
    <n v="2024"/>
    <x v="30"/>
    <x v="0"/>
    <d v="2025-07-09T00:00:00"/>
    <s v="NO BACKJOB"/>
  </r>
  <r>
    <s v="X23093728494"/>
    <s v="'X23093728494',"/>
    <s v="CHROMAESTHETICS INC."/>
    <s v="MOLINO, NIOG III, BACOOR"/>
    <n v="902470.09"/>
    <n v="179.72"/>
    <s v="JSP"/>
    <m/>
    <s v="CHALLENGER"/>
    <m/>
    <m/>
    <x v="0"/>
    <m/>
    <n v="2024"/>
    <x v="37"/>
    <x v="0"/>
    <d v="2025-04-23T00:00:00"/>
    <s v="WITH BACKJOB"/>
  </r>
  <r>
    <s v="X23114500278"/>
    <s v="'X23114500278',"/>
    <s v="R.E.J. COM'L CORP."/>
    <s v="V. DE LEON, STO. NINO, PARANAQUE"/>
    <n v="1126643.1599999999"/>
    <n v="306.25"/>
    <s v="JSP"/>
    <m/>
    <s v="CHALLENGER"/>
    <m/>
    <d v="2025-04-24T00:00:00"/>
    <x v="2"/>
    <s v="CSB"/>
    <n v="2024"/>
    <x v="3"/>
    <x v="1"/>
    <m/>
    <m/>
  </r>
  <r>
    <s v="X24030695765"/>
    <s v="'X24030695765',"/>
    <s v="MITHCAH BIBLE BAPTIST CHURCH INC."/>
    <s v="ST. CECILLE, FATIMA SUBD, LAS PINAS CITY"/>
    <n v="390162.58"/>
    <n v="98.05"/>
    <s v="Ronilo Gange Jr."/>
    <m/>
    <s v="ECOM"/>
    <m/>
    <d v="2025-04-24T00:00:00"/>
    <x v="2"/>
    <s v="CSB"/>
    <n v="2025"/>
    <x v="3"/>
    <x v="1"/>
    <m/>
    <m/>
  </r>
  <r>
    <s v="X24124701904"/>
    <s v="'X24124701904',"/>
    <s v="LISA ARCILIA LAW"/>
    <s v="17 DE MARZO, BACLARAN, PARANAQUE"/>
    <n v="465687.7"/>
    <n v="69.900000000000006"/>
    <s v="Ronilo Gange Jr."/>
    <m/>
    <s v="ECOM"/>
    <m/>
    <d v="2025-04-24T00:00:00"/>
    <x v="3"/>
    <s v="CSB"/>
    <n v="2025"/>
    <x v="44"/>
    <x v="0"/>
    <d v="2025-05-22T00:00:00"/>
    <s v="NO BACKJOB"/>
  </r>
  <r>
    <s v="X24083392619"/>
    <s v="'X24083392619',"/>
    <s v="RONILO LANSANG DAVID"/>
    <s v="LAPU-LAPU, BACLARAN, PARANAQUE"/>
    <n v="655324.42000000004"/>
    <n v="218.5"/>
    <s v="Ronilo Gange Jr."/>
    <m/>
    <s v="ECOM"/>
    <m/>
    <d v="2025-04-24T00:00:00"/>
    <x v="2"/>
    <s v="CSB"/>
    <n v="2025"/>
    <x v="3"/>
    <x v="1"/>
    <m/>
    <m/>
  </r>
  <r>
    <s v="X24010267693"/>
    <s v="'X24010267693',"/>
    <s v="SMWJ CORPORATION"/>
    <s v="GLORIA DIAZ, BF RESORT VILL, LAS PINAS CITY"/>
    <n v="595637.65"/>
    <n v="964.72"/>
    <s v="JSB"/>
    <m/>
    <s v="VJC"/>
    <m/>
    <d v="2025-04-24T00:00:00"/>
    <x v="2"/>
    <s v="CSB"/>
    <n v="2024"/>
    <x v="3"/>
    <x v="1"/>
    <m/>
    <m/>
  </r>
  <r>
    <s v="X23104103492"/>
    <s v="'X23104103492',"/>
    <s v="DITO TELECOMMUNITY CORPORATION"/>
    <s v="STA. INES, SAN ANTONIO VALLEY 6, PARANAQUE"/>
    <n v="251435.36"/>
    <n v="964.72"/>
    <s v="JSB"/>
    <m/>
    <s v="VJC"/>
    <m/>
    <d v="2025-04-24T00:00:00"/>
    <x v="2"/>
    <s v="CSB"/>
    <n v="2024"/>
    <x v="3"/>
    <x v="1"/>
    <m/>
    <m/>
  </r>
  <r>
    <s v="X24020387830"/>
    <s v="'X24020387830',"/>
    <s v="NATHANIELLE VINCE DE GUZMAN ORTIZ"/>
    <s v="DIMASALANG, BACLARAN, PARANAQUE"/>
    <n v="19075.96"/>
    <n v="964.72"/>
    <s v="JSB"/>
    <m/>
    <s v="VJC"/>
    <m/>
    <d v="2025-04-24T00:00:00"/>
    <x v="2"/>
    <s v="CSB"/>
    <n v="2024"/>
    <x v="3"/>
    <x v="1"/>
    <m/>
    <m/>
  </r>
  <r>
    <s v="X23093790331"/>
    <s v="'X23093790331',"/>
    <s v="LIGHT RAIL MANILA CORPORATION"/>
    <s v="NINOY AQUINO, STO. NINO, PARANAQUE"/>
    <n v="795001.99"/>
    <n v="964.72"/>
    <s v="JSB"/>
    <m/>
    <s v="VJC"/>
    <m/>
    <d v="2025-04-24T00:00:00"/>
    <x v="2"/>
    <s v="CSB"/>
    <n v="2024"/>
    <x v="3"/>
    <x v="1"/>
    <m/>
    <m/>
  </r>
  <r>
    <s v="X23124805460"/>
    <s v="'X23124805460',"/>
    <s v="CARLSON CHEN CAI"/>
    <s v="BLK 5, PALM COAST MARINA, PARANAQUE"/>
    <n v="438866.71"/>
    <n v="964.72"/>
    <s v="JSB"/>
    <m/>
    <s v="VJC"/>
    <m/>
    <d v="2025-04-24T00:00:00"/>
    <x v="2"/>
    <s v="CSB"/>
    <n v="2024"/>
    <x v="3"/>
    <x v="1"/>
    <m/>
    <m/>
  </r>
  <r>
    <s v="X23010262595"/>
    <s v="'X23010262595',"/>
    <s v="FRANCISCO ARANETA CLIMENT"/>
    <s v="BANAWE, AYALA-ALABANG VILL, MUNTINLUPA"/>
    <n v="44190.67"/>
    <n v="15.97"/>
    <s v="Isan Carlo Lazaro"/>
    <m/>
    <s v="CHALLENGER"/>
    <m/>
    <d v="2025-04-30T00:00:00"/>
    <x v="2"/>
    <s v="CSB"/>
    <n v="2025"/>
    <x v="13"/>
    <x v="0"/>
    <s v="/"/>
    <s v="NO BACKJOB"/>
  </r>
  <r>
    <s v="X24104341977"/>
    <s v="'X24104341977',"/>
    <s v="MARGARITA OROSA FELIX"/>
    <s v="TANAUAN, AYALA-ALABANG VILL, MUNTINLUPA"/>
    <n v="402458.69"/>
    <n v="100.7"/>
    <s v="Isan Carlo Lazaro"/>
    <m/>
    <s v="CHALLENGER"/>
    <m/>
    <d v="2025-04-30T00:00:00"/>
    <x v="2"/>
    <s v="CSB"/>
    <n v="2025"/>
    <x v="13"/>
    <x v="0"/>
    <d v="2025-07-25T00:00:00"/>
    <s v="WITH BACKJOB"/>
  </r>
  <r>
    <s v="X24030697989"/>
    <s v="'X24030697989',"/>
    <s v="PHILIP ANDREW ARCELLANA LAPUT,"/>
    <s v="L. DA VINCI, ITALIA 500-BF HOMES, LAS PINAS CITY"/>
    <n v="703369.77"/>
    <n v="228.88"/>
    <s v="IGL"/>
    <m/>
    <s v="CHALLENGER"/>
    <m/>
    <d v="2025-05-01T00:00:00"/>
    <x v="2"/>
    <s v="CSB"/>
    <n v="2024"/>
    <x v="3"/>
    <x v="1"/>
    <m/>
    <m/>
  </r>
  <r>
    <s v="X24020423802"/>
    <s v="'X24020423802',"/>
    <s v="OSCAR ESPEJO DELOS REYES"/>
    <s v="BOUGAINVILLA, T.S. CRUZ SUBD, LAS PINAS CITY"/>
    <n v="1248473.78"/>
    <n v="364.42"/>
    <s v="CLG"/>
    <m/>
    <s v="CHALLENGER"/>
    <m/>
    <d v="2025-05-01T00:00:00"/>
    <x v="2"/>
    <s v="CSB"/>
    <n v="2024"/>
    <x v="3"/>
    <x v="1"/>
    <m/>
    <m/>
  </r>
  <r>
    <s v="X24093538589"/>
    <s v="'X24093538589',"/>
    <s v="RUSTAN COFFEE CORPORATION"/>
    <s v="BF RESORT, BF RESORT VILL, LAS PINAS CITY"/>
    <n v="81080.72"/>
    <n v="51.48"/>
    <s v="JSP"/>
    <m/>
    <s v="CHALLENGER"/>
    <m/>
    <d v="2025-05-01T00:00:00"/>
    <x v="2"/>
    <s v="CSB"/>
    <n v="2024"/>
    <x v="3"/>
    <x v="1"/>
    <m/>
    <m/>
  </r>
  <r>
    <s v="X24020630735"/>
    <s v="'X24020630735',"/>
    <s v="ROBINSON'S SUPERMARKET CORPORATION"/>
    <s v="GLORIA DIAZ, BF RESORT VILL, LAS PINAS CITY"/>
    <n v="477975.56"/>
    <n v="108.68"/>
    <s v="CLG"/>
    <m/>
    <s v="CHALLENGER"/>
    <m/>
    <d v="2025-05-01T00:00:00"/>
    <x v="2"/>
    <s v="CSB"/>
    <n v="2024"/>
    <x v="3"/>
    <x v="1"/>
    <m/>
    <m/>
  </r>
  <r>
    <s v="X24010075594"/>
    <s v="'X24010075594',"/>
    <s v="JORGE MIRANDA YULO"/>
    <s v="CAMIA, DOÑA MANUELA SUBD, LAS PINAS CITY"/>
    <n v="429324.36"/>
    <n v="105.7"/>
    <s v="JSP"/>
    <m/>
    <s v="CHALLENGER"/>
    <m/>
    <d v="2025-05-01T00:00:00"/>
    <x v="2"/>
    <s v="CSB"/>
    <n v="2024"/>
    <x v="3"/>
    <x v="1"/>
    <m/>
    <m/>
  </r>
  <r>
    <s v="X23083195776"/>
    <s v="'X23083195776',"/>
    <s v="SO HUAT TRADING OPC DOING BUSINESS UNDER THE NAMES"/>
    <s v="DONA SOLEDAD EXTN, BETTER LIVING SUBD, PARANAQUE"/>
    <n v="510055.9"/>
    <n v="964.72"/>
    <s v="JSB"/>
    <m/>
    <s v="VJC"/>
    <m/>
    <m/>
    <x v="2"/>
    <s v="CSB"/>
    <n v="2024"/>
    <x v="15"/>
    <x v="0"/>
    <d v="2025-07-09T00:00:00"/>
    <s v="NO BACKJOB"/>
  </r>
  <r>
    <s v="X24072720259"/>
    <s v="'X24072720259',"/>
    <s v="RAMON GALVEZ VIZMONTE"/>
    <s v="MAMBOG IV, BACOOR"/>
    <n v="647847.98"/>
    <n v="70.849999999999994"/>
    <s v="Ronilo Gange Jr."/>
    <m/>
    <s v="AVECO"/>
    <d v="2025-06-12T00:00:00"/>
    <d v="2025-06-12T00:00:00"/>
    <x v="2"/>
    <m/>
    <n v="2025"/>
    <x v="48"/>
    <x v="0"/>
    <d v="2025-07-17T00:00:00"/>
    <s v="WITH BACKJOB"/>
  </r>
  <r>
    <s v="X24030736254"/>
    <s v="'X24030736254',"/>
    <s v="NEW PACIFIC RESOURCES MANAGEME"/>
    <s v="BLOCK 36, SOLVIENTO VILLAS PH 3, BACOOR"/>
    <n v="3368500.83"/>
    <n v="1401.45"/>
    <s v="Ronilo Gange Jr."/>
    <m/>
    <s v="AVECO"/>
    <d v="2025-05-01T00:00:00"/>
    <d v="2025-05-06T00:00:00"/>
    <x v="2"/>
    <s v="CSB"/>
    <n v="2025"/>
    <x v="52"/>
    <x v="0"/>
    <d v="2025-06-06T00:00:00"/>
    <s v="NO BACKJOB"/>
  </r>
  <r>
    <s v="X24103888835"/>
    <s v="'X24103888835',"/>
    <s v="MAKATI DEVELOPMENT CORPORATION"/>
    <s v="EAST UNION, ARCA SOUTH, TAGUIG CITY"/>
    <n v="248970.42"/>
    <n v="344.73"/>
    <s v="Jenneth Madrid"/>
    <m/>
    <s v="VJC"/>
    <d v="2025-05-01T00:00:00"/>
    <d v="2025-05-05T00:00:00"/>
    <x v="3"/>
    <s v="CSB"/>
    <n v="2025"/>
    <x v="51"/>
    <x v="0"/>
    <d v="2025-07-02T00:00:00"/>
    <s v="NO BACKJOB"/>
  </r>
  <r>
    <s v="X24093502622"/>
    <s v="'X24093502622',"/>
    <s v="GINA BAGASIN ECLIPSE"/>
    <s v="KALAYAAN VILL/BALAGBAG, KALAYAAN VILL/BALAGBAG, PASAY CITY"/>
    <n v="25036.83"/>
    <n v="4.67"/>
    <s v="Jenneth Madrid"/>
    <m/>
    <s v="VJC"/>
    <d v="2025-05-01T00:00:00"/>
    <d v="2025-07-10T00:00:00"/>
    <x v="2"/>
    <m/>
    <n v="2025"/>
    <x v="53"/>
    <x v="0"/>
    <d v="2025-08-12T00:00:00"/>
    <s v="NO BACKJOB"/>
  </r>
  <r>
    <s v="X25010119071"/>
    <s v="'X25010119071',"/>
    <s v="SPX PHILIPPINES, INC."/>
    <s v="MIMC CPD, CERVANTES CPD, PARANAQUE"/>
    <n v="753143.29"/>
    <n v="310.52999999999997"/>
    <s v="Isan Carlo Lazaro"/>
    <m/>
    <s v="CHALLENGER"/>
    <d v="2025-05-01T00:00:00"/>
    <d v="2025-05-05T00:00:00"/>
    <x v="3"/>
    <s v="CSB"/>
    <n v="2025"/>
    <x v="45"/>
    <x v="0"/>
    <d v="2025-06-02T00:00:00"/>
    <s v="NO BACKJOB"/>
  </r>
  <r>
    <s v="X24072590693"/>
    <s v="'X24072590693',"/>
    <s v="HARD DISCOUNT PHILIPPINES, INC."/>
    <s v="HOLY FAMILY AVE, HOLY FAMILY VILL, TAGUIG CITY"/>
    <n v="278461.53999999998"/>
    <n v="55.3"/>
    <s v="Isan Carlo Lazaro"/>
    <m/>
    <s v="CHALLENGER"/>
    <d v="2025-05-01T00:00:00"/>
    <d v="2025-05-01T00:00:00"/>
    <x v="3"/>
    <s v="CSB"/>
    <n v="2025"/>
    <x v="51"/>
    <x v="0"/>
    <d v="2025-06-09T00:00:00"/>
    <s v="WITH BACKJOB"/>
  </r>
  <r>
    <s v="X24103973963"/>
    <s v="'X24103973963',"/>
    <s v="IMV GEMINI PHARMA INC."/>
    <s v="BF HOMES-HERNANDEZ PORTION, ALMANZA I, LAS PINAS CITY"/>
    <n v="458087.14"/>
    <n v="53.6"/>
    <s v="Isan Carlo Lazaro"/>
    <m/>
    <s v="CHALLENGER"/>
    <d v="2025-05-01T00:00:00"/>
    <d v="2025-05-01T00:00:00"/>
    <x v="3"/>
    <s v="CSB"/>
    <n v="2025"/>
    <x v="54"/>
    <x v="0"/>
    <d v="2025-06-09T00:00:00"/>
    <s v="NO BACKJOB"/>
  </r>
  <r>
    <s v="X25010209684"/>
    <s v="'X25010209684',"/>
    <s v="UNIOIL PETROLEUM PHILIPPINES, INC."/>
    <s v="EAST SERVICE, SN MARTIN DE PORRES, PARANAQUE"/>
    <n v="143724.53"/>
    <n v="20.52"/>
    <s v="Isan Carlo Lazaro"/>
    <m/>
    <s v="CHALLENGER"/>
    <d v="2025-05-01T00:00:00"/>
    <d v="2025-05-01T00:00:00"/>
    <x v="3"/>
    <s v="CSB"/>
    <n v="2025"/>
    <x v="51"/>
    <x v="0"/>
    <s v="/"/>
    <s v="NO BACKJOB"/>
  </r>
  <r>
    <s v="X24041261990"/>
    <s v="'X24041261990',"/>
    <s v="DITO TELECOMMUNITY CORPORATION"/>
    <s v="NATIONAL, TUNASAN, MUNTINLUPA"/>
    <n v="346656.97"/>
    <n v="99.63"/>
    <s v="Isan Carlo Lazaro"/>
    <m/>
    <s v="CHALLENGER"/>
    <d v="2025-05-01T00:00:00"/>
    <d v="2025-05-01T00:00:00"/>
    <x v="3"/>
    <s v="CSB"/>
    <n v="2025"/>
    <x v="3"/>
    <x v="1"/>
    <m/>
    <m/>
  </r>
  <r>
    <s v="X24093725597"/>
    <s v="'X24093725597',"/>
    <s v="RAV MC LESTER SALCEDO ASI"/>
    <s v="ST. GEORGE, METROCOR SOUTH GATE HOMES, LAS PINAS CITY"/>
    <n v="740394.49"/>
    <n v="233.1"/>
    <s v="Isan Carlo Lazaro"/>
    <m/>
    <s v="CHALLENGER"/>
    <d v="2025-05-01T00:00:00"/>
    <d v="2025-05-01T00:00:00"/>
    <x v="3"/>
    <s v="CSB"/>
    <n v="2025"/>
    <x v="54"/>
    <x v="0"/>
    <d v="2025-07-17T00:00:00"/>
    <s v="WITH BACKJOB"/>
  </r>
  <r>
    <s v="X24124856516"/>
    <s v="'X24124856516',"/>
    <s v="RAUL GABRIEL II S. DIMATATAC"/>
    <s v="SUSANA HEIGHTS SUBD, MUNTINLUPA"/>
    <n v="273825.69"/>
    <n v="43.28"/>
    <s v="Ronilo Gange Jr."/>
    <m/>
    <s v="AVECO"/>
    <d v="2025-05-01T00:00:00"/>
    <d v="2025-07-31T00:00:00"/>
    <x v="3"/>
    <m/>
    <n v="2025"/>
    <x v="3"/>
    <x v="1"/>
    <m/>
    <m/>
  </r>
  <r>
    <s v="X24104112560"/>
    <s v="'X24104112560',"/>
    <s v="METRO STONERICH CORPORATION,"/>
    <s v="INDOCHINA LANE, FILINVEST CORPORATE CITY, MUNTINLUPA"/>
    <n v="49996.03"/>
    <n v="73.97"/>
    <s v="Jenneth Madrid"/>
    <m/>
    <s v="VJC"/>
    <d v="2025-05-01T00:00:00"/>
    <m/>
    <x v="8"/>
    <m/>
    <n v="2025"/>
    <x v="3"/>
    <x v="1"/>
    <m/>
    <m/>
  </r>
  <r>
    <s v="X24114379540"/>
    <s v="'X24114379540',"/>
    <s v="DHAN JERICO MIKE M. DELOS SANTOS"/>
    <s v="BLOCK 11, VISTA VERDE SOUTH PH I, BACOOR"/>
    <n v="207326.18"/>
    <n v="33.049999999999997"/>
    <s v="Ronilo Gange Jr."/>
    <m/>
    <s v="AVECO"/>
    <d v="2025-05-01T00:00:00"/>
    <d v="2025-06-24T00:00:00"/>
    <x v="2"/>
    <m/>
    <n v="2025"/>
    <x v="22"/>
    <x v="0"/>
    <d v="2025-07-17T00:00:00"/>
    <s v="NO BACKJOB"/>
  </r>
  <r>
    <s v="X25010133520"/>
    <s v="'X25010133520',"/>
    <s v="MICHAEL GERARD TANTOCO MORADA"/>
    <s v="BUNGA, AYALA-ALABANG VILL, MUNTINLUPA"/>
    <n v="242142.06"/>
    <n v="27.57"/>
    <s v="Isan Carlo Lazaro"/>
    <m/>
    <s v="MAINTENANCE"/>
    <d v="2025-05-01T00:00:00"/>
    <m/>
    <x v="8"/>
    <m/>
    <n v="2025"/>
    <x v="3"/>
    <x v="1"/>
    <m/>
    <m/>
  </r>
  <r>
    <s v="X23124718193"/>
    <s v="'X23124718193',"/>
    <s v="CHARLES MICHAEL R MAGALLANES"/>
    <s v="ZAPOTE III, ZAPOTE III, BACOOR"/>
    <n v="529978.54"/>
    <n v="129.65"/>
    <s v="JSP"/>
    <m/>
    <s v="CHALLENGER"/>
    <d v="2025-05-01T00:00:00"/>
    <d v="2025-05-23T00:00:00"/>
    <x v="13"/>
    <m/>
    <n v="2024"/>
    <x v="33"/>
    <x v="0"/>
    <d v="2025-06-09T00:00:00"/>
    <s v="WITH BACKJOB"/>
  </r>
  <r>
    <s v="X24062079073"/>
    <s v="'X24062079073',"/>
    <s v="THE LANDMARK MANILA BAY CORPORATION"/>
    <s v="ASEANA, ASEANA BUSINESS PARK, PARANAQUE"/>
    <n v="5216314.41"/>
    <n v="536.37"/>
    <s v="UG"/>
    <m/>
    <s v="VJC"/>
    <d v="2025-05-01T00:00:00"/>
    <d v="2025-05-05T00:00:00"/>
    <x v="3"/>
    <s v="CSB"/>
    <n v="2024"/>
    <x v="45"/>
    <x v="0"/>
    <d v="2025-07-02T00:00:00"/>
    <s v="WITH BACKJOB"/>
  </r>
  <r>
    <s v="X24114394901"/>
    <s v="'X24114394901',"/>
    <s v="WAYNE S. LLEGADO"/>
    <s v="SACRED HEART, HOLY FAMILY VILL, TAGUIG CITY"/>
    <n v="219972.97"/>
    <n v="58.6"/>
    <s v="JMM"/>
    <m/>
    <s v="VJC"/>
    <d v="2025-05-01T00:00:00"/>
    <d v="2025-05-05T00:00:00"/>
    <x v="3"/>
    <s v="CSB"/>
    <n v="2024"/>
    <x v="51"/>
    <x v="0"/>
    <d v="2025-07-02T00:00:00"/>
    <s v="NO BACKJOB"/>
  </r>
  <r>
    <s v="X24030804233"/>
    <s v="'X24030804233',"/>
    <s v="SAFEXPRESS LOGISTICS INC."/>
    <s v="MDC, VETERANS CENTER, TAGUIG CITY"/>
    <n v="438048.35"/>
    <n v="125.23"/>
    <s v="JMM"/>
    <m/>
    <s v="VJC"/>
    <d v="2025-05-01T00:00:00"/>
    <d v="2025-05-05T00:00:00"/>
    <x v="3"/>
    <s v="CSB"/>
    <n v="2024"/>
    <x v="51"/>
    <x v="0"/>
    <d v="2025-07-02T00:00:00"/>
    <s v="WITH BACKJOB"/>
  </r>
  <r>
    <s v="X24010070692"/>
    <s v="'X24010070692',"/>
    <s v="NITO DUBLA DOLLEGUES"/>
    <s v="BLOCK 10, SSB DE VILLE(SERV SUPPRT BRGD), TAGUIG CITY"/>
    <n v="36363.019999999997"/>
    <n v="964.72"/>
    <s v="JSB"/>
    <m/>
    <s v="VJC"/>
    <d v="2025-05-01T00:00:00"/>
    <d v="2025-05-05T00:00:00"/>
    <x v="3"/>
    <s v="CSB"/>
    <n v="2024"/>
    <x v="3"/>
    <x v="1"/>
    <d v="2025-05-13T00:00:00"/>
    <s v="NO BACKJOB"/>
  </r>
  <r>
    <s v="X22083415066"/>
    <s v="'X22083415066',"/>
    <s v="GLOBE TELECOM., INC."/>
    <s v="ENGINEERING, SCIENCE VILL, PARANAQUE"/>
    <n v="60984.88"/>
    <n v="964.72"/>
    <s v="JSB"/>
    <m/>
    <s v="VJC"/>
    <d v="2025-05-01T00:00:00"/>
    <d v="2025-05-05T00:00:00"/>
    <x v="3"/>
    <s v="CSB"/>
    <n v="2024"/>
    <x v="55"/>
    <x v="0"/>
    <d v="2025-07-09T00:00:00"/>
    <s v="WITH BACKJOB"/>
  </r>
  <r>
    <s v="X24062094685"/>
    <s v="'X24062094685',"/>
    <s v="SAIMA SULTAN ABDUL"/>
    <s v="BAGONG SILANG, BACLARAN, PARANAQUE"/>
    <n v="578750.36"/>
    <n v="113.28"/>
    <s v="JMM"/>
    <m/>
    <s v="VJC"/>
    <d v="2025-05-01T00:00:00"/>
    <d v="2025-05-05T00:00:00"/>
    <x v="6"/>
    <s v="CSB"/>
    <n v="2024"/>
    <x v="6"/>
    <x v="0"/>
    <d v="2025-07-02T00:00:00"/>
    <s v="WITH BACKJOB"/>
  </r>
  <r>
    <s v="X24083444242"/>
    <s v="'X24083444242',"/>
    <s v="JEIKA PROPERTIES CORPORATION"/>
    <s v="BLOCK 6, KATHLEEN PLACE 5 SUBD, BACOOR"/>
    <n v="8506182.5099999998"/>
    <n v="2637.35"/>
    <s v="Isan Carlo Lazaro"/>
    <m/>
    <s v="CHALLENGER"/>
    <d v="2025-05-01T00:00:00"/>
    <d v="2025-05-06T00:00:00"/>
    <x v="2"/>
    <s v="CSB"/>
    <n v="2025"/>
    <x v="56"/>
    <x v="0"/>
    <d v="2025-06-09T00:00:00"/>
    <s v="WITH BACKJOB"/>
  </r>
  <r>
    <s v="X24093693382"/>
    <s v="'X24093693382',"/>
    <s v="ASIA STRUCTURAL DEVELOPER CORP,"/>
    <s v="PACIFIC, MARINA SUBD, PARANAQUE"/>
    <n v="118408.73"/>
    <n v="198.33"/>
    <s v="Ronilo Gange Jr."/>
    <m/>
    <s v="ECOM"/>
    <d v="2025-05-01T00:00:00"/>
    <d v="2025-05-05T00:00:00"/>
    <x v="3"/>
    <s v="CSB"/>
    <n v="2025"/>
    <x v="45"/>
    <x v="0"/>
    <d v="2025-07-02T00:00:00"/>
    <s v="NO BACKJOB"/>
  </r>
  <r>
    <s v="X24093698934"/>
    <s v="'X24093698934',"/>
    <s v="BLOOMINGDALE ENTERPRISES INC"/>
    <s v="ALABANG-ZAPOTE, TALON I, LAS PINAS CITY"/>
    <n v="16595.27"/>
    <n v="2.98"/>
    <s v="Jenneth Madrid"/>
    <m/>
    <s v="POWERHOUSE"/>
    <d v="2025-05-01T00:00:00"/>
    <d v="2025-05-05T00:00:00"/>
    <x v="3"/>
    <s v="CSB"/>
    <n v="2025"/>
    <x v="33"/>
    <x v="0"/>
    <d v="2025-07-17T00:00:00"/>
    <s v="NO BACKJOB"/>
  </r>
  <r>
    <s v="R23797682"/>
    <s v="'R23797682',"/>
    <s v="CAVITEX INFRASTRUCTURE CORP., "/>
    <s v="KAINGIN RD., KAINGIN, PARANAQUE"/>
    <n v="86997.81"/>
    <n v="107.92"/>
    <s v="Ronilo Gange Jr."/>
    <m/>
    <s v="ECOM"/>
    <d v="2025-05-01T00:00:00"/>
    <d v="2025-05-05T00:00:00"/>
    <x v="3"/>
    <s v="CSB"/>
    <n v="2025"/>
    <x v="3"/>
    <x v="1"/>
    <m/>
    <m/>
  </r>
  <r>
    <s v="X24093601294"/>
    <s v="'X24093601294',"/>
    <s v="SOCRATES GENEROSO A. BAQUIRAN"/>
    <s v="SALAZAR, ZONE 3, TAGUIG CITY"/>
    <n v="22974.639999999999"/>
    <n v="6.67"/>
    <s v="JMM"/>
    <m/>
    <s v="VJC"/>
    <d v="2025-05-02T00:00:00"/>
    <d v="2025-05-05T00:00:00"/>
    <x v="3"/>
    <s v="CSB"/>
    <n v="2024"/>
    <x v="51"/>
    <x v="0"/>
    <d v="2025-07-02T00:00:00"/>
    <s v="NO BACKJOB"/>
  </r>
  <r>
    <s v="X24072678058"/>
    <s v="'X24072678058',"/>
    <s v="APOLONIO BANSON PASCUAL"/>
    <s v="QUIRINO, TAMBO, PARANAQUE"/>
    <n v="138814.95000000001"/>
    <n v="17.149999999999999"/>
    <s v="JSB"/>
    <m/>
    <s v="VJC"/>
    <d v="2025-05-02T00:00:00"/>
    <d v="2025-05-05T00:00:00"/>
    <x v="3"/>
    <s v="CSB"/>
    <n v="2024"/>
    <x v="17"/>
    <x v="0"/>
    <d v="2025-07-09T00:00:00"/>
    <s v="NO BACKJOB"/>
  </r>
  <r>
    <s v="X24093598222"/>
    <s v="'X24093598222',"/>
    <s v="ASEANA BUSINESS PARK ESTATE ASSOCIATION, INC."/>
    <s v="PRES. DIOSDADO MACAPAGAL, ASEANA BUSINESS PARK, PARANAQUE"/>
    <n v="54889.43"/>
    <n v="28.75"/>
    <s v="JMM"/>
    <m/>
    <s v="VJC"/>
    <d v="2025-05-02T00:00:00"/>
    <d v="2025-05-05T00:00:00"/>
    <x v="3"/>
    <s v="CSB"/>
    <n v="2024"/>
    <x v="6"/>
    <x v="0"/>
    <d v="2025-06-02T00:00:00"/>
    <s v="NO BACKJOB"/>
  </r>
  <r>
    <s v="X24062315995"/>
    <s v="'X24062315995',"/>
    <s v="AKIRHA OPC"/>
    <s v="STA. BARBARA, SUSANA HEIGHTS SUBD, MUNTINLUPA"/>
    <n v="1013798.24"/>
    <n v="331.85"/>
    <s v="RRG"/>
    <m/>
    <s v="ECOM"/>
    <d v="2025-05-02T00:00:00"/>
    <d v="2025-06-12T00:00:00"/>
    <x v="3"/>
    <m/>
    <n v="2024"/>
    <x v="29"/>
    <x v="0"/>
    <d v="2025-08-01T00:00:00"/>
    <s v="WITH BACKJOB"/>
  </r>
  <r>
    <s v="X23114382653"/>
    <s v="'X23114382653',"/>
    <s v="ROSELYN RODELAS LETIGIO"/>
    <s v="BLOCK 9, SAGRADA FAMILIA, TAGUIG CITY"/>
    <n v="325780.37"/>
    <n v="964.72"/>
    <s v="JSB"/>
    <m/>
    <s v="VJC"/>
    <d v="2025-05-02T00:00:00"/>
    <d v="2025-05-05T00:00:00"/>
    <x v="3"/>
    <s v="CSB"/>
    <n v="2024"/>
    <x v="54"/>
    <x v="0"/>
    <d v="2025-07-09T00:00:00"/>
    <s v="NO BACKJOB"/>
  </r>
  <r>
    <s v="X22125055944"/>
    <s v="'X22125055944',"/>
    <s v="INTERCONTINENTAL DEVELOPMENT CORPORATION"/>
    <s v="BLOCK 7, BRAZILIA HEIGHTS, MUNTINLUPA"/>
    <n v="631625.49"/>
    <n v="265.63"/>
    <s v="JSP"/>
    <m/>
    <s v="CHALLENGER"/>
    <d v="2025-05-02T00:00:00"/>
    <d v="2025-05-23T00:00:00"/>
    <x v="0"/>
    <m/>
    <n v="2024"/>
    <x v="33"/>
    <x v="0"/>
    <d v="2025-07-25T00:00:00"/>
    <s v="WITH BACKJOB"/>
  </r>
  <r>
    <s v="X24020554362"/>
    <s v="'X24020554362',"/>
    <s v="DITO TELECOMMUNITY CORPORATION"/>
    <s v="BLOCK 10, PINAGSAMA PH 2 VILL, TAGUIG CITY"/>
    <n v="287712.8"/>
    <n v="964.72"/>
    <s v="JSB"/>
    <m/>
    <s v="VJC"/>
    <d v="2025-05-02T00:00:00"/>
    <d v="2025-05-05T00:00:00"/>
    <x v="3"/>
    <s v="CSB"/>
    <n v="2024"/>
    <x v="51"/>
    <x v="0"/>
    <d v="2025-07-09T00:00:00"/>
    <s v="WITH BACKJOB"/>
  </r>
  <r>
    <s v="X24104144935"/>
    <s v="'X24104144935',"/>
    <s v="ALVEO LAND CORP."/>
    <s v="ALABANG-ZAPOTE, ALMANZA I, LAS PINAS CITY"/>
    <n v="750005.9"/>
    <n v="244.97"/>
    <s v="JSP"/>
    <m/>
    <s v="CHALLENGER"/>
    <d v="2025-05-02T00:00:00"/>
    <d v="2025-05-23T00:00:00"/>
    <x v="0"/>
    <m/>
    <n v="2024"/>
    <x v="57"/>
    <x v="0"/>
    <d v="2025-07-30T00:00:00"/>
    <s v="WITH BACKJOB"/>
  </r>
  <r>
    <s v="R23094776"/>
    <s v="'R23094776',"/>
    <s v="CADELINA JOHN PHILIP BARROSA"/>
    <s v="EVELYN CAMUS, BF RESORT VILL, LAS PINAS CITY"/>
    <n v="48365.68"/>
    <n v="31.47"/>
    <s v="RRG"/>
    <m/>
    <s v="AVECO"/>
    <d v="2025-05-02T00:00:00"/>
    <m/>
    <x v="8"/>
    <m/>
    <n v="2024"/>
    <x v="3"/>
    <x v="1"/>
    <m/>
    <m/>
  </r>
  <r>
    <s v="X24010151897"/>
    <s v="'X24010151897',"/>
    <s v="RICHARD SAICHER ABENDAN"/>
    <s v="DOÑA MARY, ALABANG HILLS SUBD PH 2, MUNTINLUPA"/>
    <n v="403464.64"/>
    <n v="119.63"/>
    <s v="RRG"/>
    <m/>
    <s v="AVECO"/>
    <d v="2025-05-02T00:00:00"/>
    <m/>
    <x v="3"/>
    <m/>
    <n v="2024"/>
    <x v="19"/>
    <x v="0"/>
    <d v="2025-07-17T00:00:00"/>
    <s v="WITH BACKJOB"/>
  </r>
  <r>
    <s v="X23114346770"/>
    <s v="'X23114346770',"/>
    <s v="EASY SHOP SHOPPING CENTER CORP."/>
    <s v="NAGA, PULANGLUPA I, LAS PINAS CITY"/>
    <n v="520469.64"/>
    <n v="107.05"/>
    <s v="RRG"/>
    <m/>
    <s v="AVECO"/>
    <d v="2025-05-02T00:00:00"/>
    <d v="2025-06-12T00:00:00"/>
    <x v="2"/>
    <m/>
    <n v="2024"/>
    <x v="29"/>
    <x v="0"/>
    <d v="2025-07-30T00:00:00"/>
    <s v="WITH BACKJOB"/>
  </r>
  <r>
    <s v="X24072764755"/>
    <s v="'X24072764755',"/>
    <s v="OSAVE TRADING PHILIPPINES CORPORATION"/>
    <s v="GEN. EVANGELISTA, POBLACION, BACOOR"/>
    <n v="143807.71"/>
    <n v="18.920000000000002"/>
    <s v="Reyzon Matienzo"/>
    <m/>
    <s v="MAINTENANCE"/>
    <m/>
    <m/>
    <x v="5"/>
    <m/>
    <n v="2025"/>
    <x v="31"/>
    <x v="0"/>
    <d v="2025-05-14T00:00:00"/>
    <s v="NO BACKJOB"/>
  </r>
  <r>
    <s v="X24062133128"/>
    <s v="'X24062133128',"/>
    <s v="REYNALDO A CASIMSIMAN"/>
    <s v="VIZCARRA, PUROK 1, TAGUIG CITY"/>
    <n v="1649097.77"/>
    <n v="552.73"/>
    <s v="RRG"/>
    <m/>
    <s v="AVECO"/>
    <m/>
    <m/>
    <x v="0"/>
    <m/>
    <n v="2024"/>
    <x v="58"/>
    <x v="0"/>
    <d v="2025-05-22T00:00:00"/>
    <s v="NO BACKJOB"/>
  </r>
  <r>
    <s v="R23054624"/>
    <s v="'R23054624',"/>
    <s v="WONG, ALEX Z"/>
    <s v="CORNELIUS, BETTERLIVING SUBD ANNEX 35, PARANAQUE"/>
    <n v="149882.65"/>
    <n v="964.72"/>
    <s v="JSB"/>
    <m/>
    <s v="VJC"/>
    <m/>
    <m/>
    <x v="2"/>
    <m/>
    <n v="2024"/>
    <x v="15"/>
    <x v="0"/>
    <d v="2025-07-09T00:00:00"/>
    <s v="NO BACKJOB"/>
  </r>
  <r>
    <s v="X24030941443"/>
    <s v="'X24030941443',"/>
    <s v="DHS ABODE CORP."/>
    <s v="PALMSPRING, MERVILLE SUBD, PARANAQUE"/>
    <n v="443067.22"/>
    <n v="124.37"/>
    <s v="CLG"/>
    <m/>
    <s v="CHALLENGER"/>
    <m/>
    <m/>
    <x v="2"/>
    <m/>
    <n v="2024"/>
    <x v="15"/>
    <x v="0"/>
    <d v="2025-06-09T00:00:00"/>
    <s v="NO BACKJOB"/>
  </r>
  <r>
    <s v="X23020656225"/>
    <s v="'X23020656225',"/>
    <s v="JENNIFER AUSTRIA BARZAGA"/>
    <s v="LAUAN, AYALA-ALABANG VILL, MUNTINLUPA"/>
    <n v="1822047.68"/>
    <n v="599.82000000000005"/>
    <s v="Jemuel Peralta"/>
    <m/>
    <s v="CHALLENGER"/>
    <m/>
    <d v="2025-05-06T00:00:00"/>
    <x v="0"/>
    <m/>
    <n v="2025"/>
    <x v="59"/>
    <x v="0"/>
    <d v="2025-07-25T00:00:00"/>
    <s v="WITH BACKJOB"/>
  </r>
  <r>
    <s v="X24062100987"/>
    <s v="'X24062100987',"/>
    <s v="GLOBE TELECOM, INC."/>
    <s v="SAN JUANICO, AYALA-ALABANG VILL, MUNTINLUPA"/>
    <n v="31819.8"/>
    <n v="10.75"/>
    <s v="JSP"/>
    <m/>
    <s v="POWERHOUSE"/>
    <m/>
    <d v="2025-05-06T00:00:00"/>
    <x v="0"/>
    <m/>
    <n v="2024"/>
    <x v="60"/>
    <x v="0"/>
    <d v="2025-07-02T00:00:00"/>
    <s v="NO BACKJOB"/>
  </r>
  <r>
    <s v="X24041427291"/>
    <s v="'X24041427291',"/>
    <s v="DOÑA FELISA REALTY AND DEVELOPMENT CORPORATION"/>
    <s v="MANGO, AYALA-ALABANG VILL, MUNTINLUPA"/>
    <n v="440537.01"/>
    <n v="111.92"/>
    <s v="JSP"/>
    <m/>
    <s v="POWERHOUSE"/>
    <m/>
    <d v="2025-05-06T00:00:00"/>
    <x v="0"/>
    <m/>
    <n v="2024"/>
    <x v="59"/>
    <x v="0"/>
    <d v="2025-07-17T00:00:00"/>
    <s v="NO BACKJOB"/>
  </r>
  <r>
    <s v="X24104052286"/>
    <s v="'X24104052286',"/>
    <s v="DITO TELECOMMUNITY CORPORATION"/>
    <s v="AGATHA, RAYMUNDVILLE 1 CASA FILIPINA, PARANAQUE"/>
    <n v="227497.27"/>
    <n v="55.18"/>
    <s v="JMM"/>
    <m/>
    <s v="VJC"/>
    <m/>
    <m/>
    <x v="2"/>
    <m/>
    <n v="2024"/>
    <x v="14"/>
    <x v="0"/>
    <d v="2025-05-14T00:00:00"/>
    <s v="NO BACKJOB"/>
  </r>
  <r>
    <s v="X24104118718"/>
    <s v="'X24104118718',"/>
    <s v="ELTON ANGELES GABRIEL"/>
    <s v="MAPLE DRIVE, MENLO PARK, PARANAQUE"/>
    <n v="20665.28"/>
    <n v="7.22"/>
    <s v="JSP"/>
    <m/>
    <s v="CHALLENGER"/>
    <m/>
    <m/>
    <x v="3"/>
    <m/>
    <n v="2024"/>
    <x v="6"/>
    <x v="0"/>
    <d v="2025-06-09T00:00:00"/>
    <s v="NO BACKJOB"/>
  </r>
  <r>
    <s v="X24114362991"/>
    <s v="'X24114362991',"/>
    <s v="MAKATI DEVELOPMENT CORPORATION,"/>
    <s v="RAMBUTAN, FTI CPD, TAGUIG CITY"/>
    <n v="135321.43"/>
    <n v="224.03"/>
    <s v="Jenneth Madrid"/>
    <m/>
    <s v="VJC"/>
    <m/>
    <m/>
    <x v="3"/>
    <m/>
    <n v="2025"/>
    <x v="30"/>
    <x v="0"/>
    <d v="2025-06-02T00:00:00"/>
    <s v="NO BACKJOB"/>
  </r>
  <r>
    <s v="R21946565"/>
    <m/>
    <s v="PENULIAR, MARCELO"/>
    <s v="HERBS, ZONE 6, TAGUIG CITY"/>
    <n v="32061.54"/>
    <n v="16.5"/>
    <s v="JGR"/>
    <m/>
    <s v="POWERHOUSE"/>
    <m/>
    <m/>
    <x v="10"/>
    <m/>
    <n v="2022"/>
    <x v="12"/>
    <x v="0"/>
    <d v="2025-06-02T00:00:00"/>
    <s v="NO BACKJOB"/>
  </r>
  <r>
    <s v="X23072577947"/>
    <m/>
    <s v="THE DAILY MEAL FOOD CORPORATION"/>
    <s v="ALABANG-ZAPOTE, ALMANZA I, LAS PINAS CITY"/>
    <n v="672132.77"/>
    <n v="114.97"/>
    <s v="JSP"/>
    <m/>
    <s v="POWERHOUSE"/>
    <m/>
    <m/>
    <x v="0"/>
    <m/>
    <n v="2023"/>
    <x v="61"/>
    <x v="0"/>
    <d v="2025-06-02T00:00:00"/>
    <s v="WITH BACKJOB"/>
  </r>
  <r>
    <s v="X24020406218"/>
    <m/>
    <s v="LAS PINAS RENAL CARE CENTER INC."/>
    <s v="PHILAMLIFE, PAMPLONA II, LAS PINAS CITY"/>
    <n v="80349.11"/>
    <n v="50.42"/>
    <s v="JSP"/>
    <m/>
    <s v="POWERHOUSE"/>
    <m/>
    <d v="2025-05-22T00:00:00"/>
    <x v="3"/>
    <m/>
    <n v="2024"/>
    <x v="33"/>
    <x v="0"/>
    <d v="2025-08-06T00:00:00"/>
    <s v="WITH BACKJOB"/>
  </r>
  <r>
    <s v="X24030697130"/>
    <m/>
    <s v="JHOY MEDINA MATILLA"/>
    <s v="ROSAL, T.S. CRUZ SUBD, LAS PINAS CITY"/>
    <n v="949791.79"/>
    <n v="325.02"/>
    <s v="CLG"/>
    <m/>
    <s v="POWERHOUSE"/>
    <m/>
    <d v="2025-05-22T00:00:00"/>
    <x v="3"/>
    <m/>
    <n v="2024"/>
    <x v="33"/>
    <x v="0"/>
    <m/>
    <s v="WITH BACKJOB"/>
  </r>
  <r>
    <s v="X24051725389"/>
    <m/>
    <s v="MARTIN'S CAR ACCESSORIES PARTS AND SERVICES INC."/>
    <s v="JASMIN, T.S. CRUZ SUBD, LAS PINAS CITY"/>
    <n v="305981.84000000003"/>
    <n v="79.099999999999994"/>
    <s v="RRG"/>
    <m/>
    <s v="ECOM"/>
    <m/>
    <d v="2025-05-22T00:00:00"/>
    <x v="3"/>
    <m/>
    <n v="2024"/>
    <x v="54"/>
    <x v="0"/>
    <d v="2025-07-02T00:00:00"/>
    <s v="WITH BACKJOB"/>
  </r>
  <r>
    <s v="X24083106181"/>
    <m/>
    <s v="JEIKA PROPERTIES CORPORATION,"/>
    <s v="SAN FRANCISCO, METROCOR HMS AREA B, LAS PINAS CITY"/>
    <n v="142208.35999999999"/>
    <n v="17.3"/>
    <s v="RRG"/>
    <m/>
    <s v="ECOM"/>
    <m/>
    <d v="2025-07-25T00:00:00"/>
    <x v="6"/>
    <m/>
    <n v="2024"/>
    <x v="8"/>
    <x v="0"/>
    <d v="2025-08-01T00:00:00"/>
    <s v="NO BACKJOB"/>
  </r>
  <r>
    <s v="X24093693618"/>
    <m/>
    <s v="SIONIL BUILDERS CORPORATION"/>
    <s v="SKYLARK, GOOD YEAR PARK SUBD, LAS PINAS CITY"/>
    <n v="34688.080000000002"/>
    <n v="18.52"/>
    <s v="JSP"/>
    <m/>
    <s v="POWERHOUSE"/>
    <m/>
    <d v="2025-05-22T00:00:00"/>
    <x v="3"/>
    <m/>
    <n v="2024"/>
    <x v="33"/>
    <x v="0"/>
    <s v="/"/>
    <s v="NO BACKJOB"/>
  </r>
  <r>
    <s v="X24072575113"/>
    <m/>
    <s v="PAUL JOHN AIRA LOPES KATO"/>
    <s v="BF RESORT, BF RESORT VILL, LAS PINAS CITY"/>
    <n v="330729.64"/>
    <n v="89.88"/>
    <s v="RRG"/>
    <m/>
    <s v="ECOM"/>
    <m/>
    <d v="2025-05-22T00:00:00"/>
    <x v="3"/>
    <m/>
    <n v="2024"/>
    <x v="33"/>
    <x v="0"/>
    <d v="2025-07-28T00:00:00"/>
    <s v="WITH BACKJOB"/>
  </r>
  <r>
    <s v="X24072605371"/>
    <m/>
    <s v="GENEROSA WALTERS DIONISIO"/>
    <s v="B. APACIBLE, PHILAMLIFE VILL, LAS PINAS CITY"/>
    <n v="355297.06"/>
    <n v="84.12"/>
    <s v="RRG"/>
    <m/>
    <s v="ECOM"/>
    <m/>
    <d v="2025-05-22T00:00:00"/>
    <x v="3"/>
    <m/>
    <n v="2024"/>
    <x v="33"/>
    <x v="0"/>
    <m/>
    <s v="WITH BACKJOB"/>
  </r>
  <r>
    <s v="X24093540862"/>
    <m/>
    <s v="NINA RACHEL TORRES DE VERA"/>
    <s v="BLUEBIRD LANE, BF-PILAR SOUTHVILLE, LAS PINAS CITY"/>
    <n v="220395.74"/>
    <n v="37.450000000000003"/>
    <s v="RRG"/>
    <m/>
    <s v="ECOM"/>
    <m/>
    <d v="2025-05-22T00:00:00"/>
    <x v="3"/>
    <m/>
    <n v="2024"/>
    <x v="54"/>
    <x v="0"/>
    <d v="2025-07-02T00:00:00"/>
    <s v="NO BACKJOB"/>
  </r>
  <r>
    <s v="X24062327169"/>
    <m/>
    <s v="EPICUREAN PARTNERS EXCHANGE INC."/>
    <s v="MOLINO BLVD, MOLINO III, BACOOR"/>
    <n v="706605.21"/>
    <n v="125.85"/>
    <s v="JSP"/>
    <m/>
    <s v="POWERHOUSE"/>
    <m/>
    <d v="2025-05-23T00:00:00"/>
    <x v="0"/>
    <m/>
    <n v="2024"/>
    <x v="62"/>
    <x v="0"/>
    <d v="2025-07-28T00:00:00"/>
    <s v="WITH BACKJOB"/>
  </r>
  <r>
    <s v="X24030696614"/>
    <m/>
    <s v="ST. FRANCIS DE ASSISI EDUC,"/>
    <s v="BAYANAN, BAYANAN, BACOOR"/>
    <n v="1097618.1100000001"/>
    <n v="284.85000000000002"/>
    <s v="JSP"/>
    <m/>
    <s v="POWERHOUSE"/>
    <m/>
    <d v="2025-05-23T00:00:00"/>
    <x v="0"/>
    <m/>
    <n v="2024"/>
    <x v="62"/>
    <x v="0"/>
    <d v="2025-07-02T00:00:00"/>
    <s v="WITH BACKJOB"/>
  </r>
  <r>
    <s v="X24010026319"/>
    <m/>
    <s v=" TTK REALTY &amp; DEVELOPMENT CORPORATION"/>
    <s v="ANGELINA CANAYNAY, SAN DIONISIO, PARANAQUE"/>
    <n v="668629.67000000004"/>
    <n v="125.38"/>
    <s v="JSP"/>
    <m/>
    <s v="POWERHOUSE"/>
    <m/>
    <d v="2025-05-23T00:00:00"/>
    <x v="0"/>
    <m/>
    <n v="2024"/>
    <x v="46"/>
    <x v="0"/>
    <d v="2025-08-02T00:00:00"/>
    <s v="NO BACKJOB"/>
  </r>
  <r>
    <s v="X24010044720"/>
    <m/>
    <s v="GLOBE TELECOM, INC."/>
    <s v="GEN. TIRONA, DULONG BAYAN, BACOOR"/>
    <n v="2375469.88"/>
    <n v="310.72000000000003"/>
    <s v="JSP"/>
    <m/>
    <s v="POWERHOUSE"/>
    <m/>
    <d v="2025-05-23T00:00:00"/>
    <x v="13"/>
    <m/>
    <n v="2024"/>
    <x v="63"/>
    <x v="0"/>
    <d v="2025-07-02T00:00:00"/>
    <s v="NO BACKJOB"/>
  </r>
  <r>
    <s v="X19092044917"/>
    <m/>
    <s v="EL REYNO HOMES, INCORPORATED"/>
    <s v="MORNING GLORY, SOUTH GREENHEIGHTS VILL, MUNTINLUPA"/>
    <n v="563044.73"/>
    <n v="359.65"/>
    <s v="JSP"/>
    <m/>
    <s v="POWERHOUSE"/>
    <m/>
    <d v="2025-05-23T00:00:00"/>
    <x v="0"/>
    <m/>
    <n v="2022"/>
    <x v="33"/>
    <x v="0"/>
    <d v="2025-07-17T00:00:00"/>
    <s v="NO BACKJOB"/>
  </r>
  <r>
    <s v="X22010390586"/>
    <m/>
    <s v="VISION HOMES, INC."/>
    <s v="JUDGE BIENVENIDO TAN SR., BF RESORT VILL, LAS PINAS CITY"/>
    <n v="577019.12"/>
    <n v="133.87"/>
    <s v="EAO"/>
    <m/>
    <s v="POWERHOUSE"/>
    <m/>
    <d v="2025-05-23T00:00:00"/>
    <x v="13"/>
    <m/>
    <n v="2023"/>
    <x v="54"/>
    <x v="0"/>
    <d v="2025-07-02T00:00:00"/>
    <s v="WITH BACKJOB"/>
  </r>
  <r>
    <s v="X24020385451"/>
    <m/>
    <s v="STA. LUCIA REALTY &amp; DEVELOPMENT, INC."/>
    <s v="BLK 4, VISTA VERDE PH I, BACOOR"/>
    <n v="392901.53"/>
    <n v="104.68"/>
    <s v="JSP"/>
    <m/>
    <s v="CHALLENGER"/>
    <m/>
    <d v="2025-05-23T00:00:00"/>
    <x v="13"/>
    <m/>
    <n v="2024"/>
    <x v="52"/>
    <x v="0"/>
    <d v="2025-07-25T00:00:00"/>
    <s v="WITH BACKJOB"/>
  </r>
  <r>
    <s v="X24010310026"/>
    <m/>
    <s v="DIPPER PAVIA MABANSAG"/>
    <s v="SANTOL EXT, ZONE 1, TAGUIG CITY"/>
    <n v="1465025.13"/>
    <n v="548.75"/>
    <s v="JSP"/>
    <m/>
    <s v="CHALLENGER"/>
    <m/>
    <d v="2025-05-23T00:00:00"/>
    <x v="0"/>
    <m/>
    <n v="2024"/>
    <x v="64"/>
    <x v="0"/>
    <m/>
    <m/>
  </r>
  <r>
    <s v="X24093677826"/>
    <m/>
    <s v="OPTIMUM REFRIGERATION SYSTEMS SOLUTIONS INC."/>
    <s v="SAPPHIRE HEIGHTS, VICTORIAHOMES-SAPPHIREHTS SUBD, MUNTINLUPA"/>
    <n v="390741.15"/>
    <n v="85.02"/>
    <s v="JSP"/>
    <m/>
    <s v="CHALLENGER"/>
    <m/>
    <d v="2025-05-23T00:00:00"/>
    <x v="13"/>
    <m/>
    <n v="2024"/>
    <x v="54"/>
    <x v="0"/>
    <d v="2025-07-17T00:00:00"/>
    <s v="WITH BACKJOB"/>
  </r>
  <r>
    <s v="X24072776948"/>
    <m/>
    <s v="FRANCISCO E ARCIAGA"/>
    <s v="NATIONAL, BAYANAN, MUNTINLUPA"/>
    <n v="326100.62"/>
    <n v="91.22"/>
    <s v="JSP"/>
    <m/>
    <s v="CHALLENGER"/>
    <m/>
    <d v="2025-05-23T00:00:00"/>
    <x v="13"/>
    <m/>
    <n v="2024"/>
    <x v="52"/>
    <x v="0"/>
    <d v="2025-07-25T00:00:00"/>
    <s v="WITH BACKJOB"/>
  </r>
  <r>
    <s v="X22083320228"/>
    <m/>
    <s v="AYALA LAND, INC."/>
    <s v="BLOCK 02, ARDIA VERMOSA, IMUS"/>
    <n v="1475621.86"/>
    <n v="810.72"/>
    <s v="RHM"/>
    <m/>
    <s v="CHALLENGER"/>
    <m/>
    <m/>
    <x v="5"/>
    <m/>
    <n v="2023"/>
    <x v="65"/>
    <x v="0"/>
    <d v="2025-07-30T00:00:00"/>
    <s v="WITH BACKJOB"/>
  </r>
  <r>
    <s v="P2303146847"/>
    <m/>
    <s v="MN_MAJOR (WDESIGN), DPWH Reloc of Poles Along Molino-Paliparan Rd. due to Molino Flyover (Job 3)"/>
    <s v="MOLINO IV, MOLINO IV, BACOOR"/>
    <n v="2471422.66"/>
    <n v="1334.73"/>
    <s v="JCL"/>
    <m/>
    <s v="AVECO"/>
    <m/>
    <d v="2025-05-28T00:00:00"/>
    <x v="14"/>
    <m/>
    <n v="2023"/>
    <x v="3"/>
    <x v="1"/>
    <m/>
    <m/>
  </r>
  <r>
    <s v="X22094056902"/>
    <m/>
    <s v="CITY GOVERNMENT OF BACOOR,"/>
    <s v="F. MIRANDA, SINEGUELASAN, BACOOR"/>
    <n v="265689.7"/>
    <n v="105.93"/>
    <s v="JCL"/>
    <m/>
    <s v="CHALLENGER"/>
    <m/>
    <d v="2025-05-28T00:00:00"/>
    <x v="5"/>
    <m/>
    <n v="2023"/>
    <x v="66"/>
    <x v="0"/>
    <d v="2025-07-17T00:00:00"/>
    <s v="NO BACKJOB"/>
  </r>
  <r>
    <s v="X23010209993"/>
    <m/>
    <s v="BABY SHALEE C FABIAN"/>
    <s v="GEN. EMILIO AGUINALDO, PANAPAAN IV, BACOOR"/>
    <n v="290845.19"/>
    <n v="71.650000000000006"/>
    <s v="JCL"/>
    <m/>
    <s v="CHALLENGER"/>
    <m/>
    <d v="2025-05-28T00:00:00"/>
    <x v="5"/>
    <m/>
    <n v="2023"/>
    <x v="66"/>
    <x v="0"/>
    <d v="2025-07-17T00:00:00"/>
    <s v="NO BACKJOB"/>
  </r>
  <r>
    <s v="X22030903177"/>
    <m/>
    <s v="PHILIPPINE NATIONAL RAILWAYS"/>
    <s v="MOLINA, PUROK 6B, MUNTINLUPA"/>
    <n v="451692.62"/>
    <n v="182.77"/>
    <s v="JCL"/>
    <m/>
    <s v="AVECO"/>
    <m/>
    <d v="2025-05-28T00:00:00"/>
    <x v="14"/>
    <m/>
    <n v="2022"/>
    <x v="3"/>
    <x v="1"/>
    <m/>
    <m/>
  </r>
  <r>
    <s v="X23041298040"/>
    <m/>
    <s v="SPEED CONSTRUCTION &amp; DEVELOPMENT CORP.,"/>
    <s v="BLOCK 55, GEORGETOWN HEIGHTS SUBD PH II, BACOOR"/>
    <n v="2071311.33"/>
    <n v="577.67999999999995"/>
    <s v="JSP"/>
    <m/>
    <s v="CHALLENGER"/>
    <m/>
    <d v="2025-05-29T00:00:00"/>
    <x v="0"/>
    <m/>
    <n v="2024"/>
    <x v="66"/>
    <x v="0"/>
    <d v="2025-07-17T00:00:00"/>
    <s v="NO BACKJOB"/>
  </r>
  <r>
    <s v="X24010161761"/>
    <m/>
    <s v="HERNEL FABIANO BELTEJAR"/>
    <s v="BLOCK 7, PRINCETON HEIGHTS PH 3, BACOOR"/>
    <n v="603228.4"/>
    <n v="192.7"/>
    <s v="JSP"/>
    <m/>
    <s v="CHALLENGER"/>
    <m/>
    <d v="2025-05-29T00:00:00"/>
    <x v="0"/>
    <m/>
    <n v="2024"/>
    <x v="62"/>
    <x v="0"/>
    <d v="2025-07-17T00:00:00"/>
    <s v="WITH BACKJOB"/>
  </r>
  <r>
    <s v="X22114823452"/>
    <m/>
    <s v="CHRISTOPHER SANTIAGO"/>
    <s v="TANAUAN, AYALA-ALABANG VILL, MUNTINLUPA"/>
    <n v="365310.71999999997"/>
    <n v="83.47"/>
    <s v="EAO"/>
    <m/>
    <s v="CHALLENGER"/>
    <m/>
    <d v="2025-05-29T00:00:00"/>
    <x v="0"/>
    <m/>
    <n v="2023"/>
    <x v="67"/>
    <x v="0"/>
    <d v="2025-07-17T00:00:00"/>
    <s v="NO BACKJOB"/>
  </r>
  <r>
    <s v="X23083248002"/>
    <m/>
    <s v="COOGEE INTERNATIONAL DEVELOPMENT INC."/>
    <s v="ANONAS, AYALA-ALABANG VILL, MUNTINLUPA"/>
    <n v="473302.86"/>
    <n v="157"/>
    <s v="RRG"/>
    <m/>
    <s v="AVECO"/>
    <m/>
    <d v="2025-05-29T00:00:00"/>
    <x v="3"/>
    <m/>
    <n v="2023"/>
    <x v="3"/>
    <x v="1"/>
    <m/>
    <m/>
  </r>
  <r>
    <s v="X22083296106"/>
    <m/>
    <s v="METRO STONERICH CORPORATION"/>
    <s v="CORPORATE WOODS AVENUE, FILINVEST CORPORATE CITY, MUNTINLUPA"/>
    <n v="56180.55"/>
    <n v="80.03"/>
    <s v="JSP"/>
    <m/>
    <s v="POWERHOUSE"/>
    <m/>
    <d v="2025-05-29T00:00:00"/>
    <x v="3"/>
    <m/>
    <n v="2022"/>
    <x v="68"/>
    <x v="0"/>
    <d v="2025-07-17T00:00:00"/>
    <s v="NO BACKJOB"/>
  </r>
  <r>
    <s v="X23114561852"/>
    <m/>
    <s v="JOSE DAYAG DASALLA"/>
    <s v="Q. PAREDES, KATARUNGAN VILLAGE, MUNTINLUPA"/>
    <n v="57039.92"/>
    <n v="32.82"/>
    <s v="JSP"/>
    <m/>
    <s v="POWERHOUSE"/>
    <m/>
    <d v="2025-05-29T00:00:00"/>
    <x v="3"/>
    <m/>
    <n v="2024"/>
    <x v="24"/>
    <x v="0"/>
    <d v="2025-07-17T00:00:00"/>
    <s v="NO BACKJOB"/>
  </r>
  <r>
    <s v="X23083412397"/>
    <m/>
    <s v="FILINVEST ALABANG INC"/>
    <s v="ALABANG-ZAPOTE, FILINVEST CORPORATE CITY, MUNTINLUPA"/>
    <n v="31749.73"/>
    <n v="35.35"/>
    <s v="JSP"/>
    <m/>
    <s v="CHALLENGER"/>
    <m/>
    <d v="2025-05-29T00:00:00"/>
    <x v="3"/>
    <m/>
    <n v="2024"/>
    <x v="52"/>
    <x v="0"/>
    <d v="2025-07-17T00:00:00"/>
    <s v="NO BACKJOB"/>
  </r>
  <r>
    <s v="X23010284719"/>
    <m/>
    <s v="URATEX PHIL'S INC."/>
    <s v="WEST SERVICE, CUPANG, MUNTINLUPA"/>
    <n v="24043.8"/>
    <n v="19.850000000000001"/>
    <s v="JSP"/>
    <m/>
    <s v="CHALLENGER"/>
    <m/>
    <d v="2025-05-29T00:00:00"/>
    <x v="3"/>
    <m/>
    <n v="2024"/>
    <x v="24"/>
    <x v="0"/>
    <d v="2025-07-17T00:00:00"/>
    <s v="NO BACKJOB"/>
  </r>
  <r>
    <s v="R23157389"/>
    <m/>
    <s v="PAZZIUAGAN, ROSARIO BELTRAN,"/>
    <s v="R. GIANZON, KATARUNGAN VILLAGE, MUNTINLUPA"/>
    <n v="31634.95"/>
    <n v="16.45"/>
    <s v="JSP"/>
    <m/>
    <s v="CHALLENGER"/>
    <m/>
    <d v="2025-05-29T00:00:00"/>
    <x v="3"/>
    <m/>
    <n v="2024"/>
    <x v="52"/>
    <x v="0"/>
    <d v="2025-07-25T00:00:00"/>
    <s v="WITH BACKJOB"/>
  </r>
  <r>
    <s v="X24062484988"/>
    <m/>
    <s v="TRISTAN U. LOBENDINO"/>
    <s v="BLOCK 17, LINDENWOOD RESIDENCES, MUNTINLUPA"/>
    <n v="186878.85"/>
    <n v="20.38"/>
    <s v="JSP"/>
    <m/>
    <s v="POWERHOUSE"/>
    <m/>
    <d v="2025-05-29T00:00:00"/>
    <x v="3"/>
    <m/>
    <n v="2024"/>
    <x v="52"/>
    <x v="0"/>
    <d v="2025-08-02T00:00:00"/>
    <s v="NO BACKJOB"/>
  </r>
  <r>
    <s v="X24051780183"/>
    <m/>
    <s v="ABBY GAIL MANANSALA LACBO"/>
    <s v="AGNO, AYALA-ALABANG VILL, MUNTINLUPA"/>
    <n v="503810.4"/>
    <n v="159.03"/>
    <s v="IJP"/>
    <m/>
    <s v="CHALLENGER"/>
    <m/>
    <d v="2025-05-29T00:00:00"/>
    <x v="3"/>
    <m/>
    <n v="2024"/>
    <x v="24"/>
    <x v="0"/>
    <s v="/"/>
    <s v="NO BACKJOB"/>
  </r>
  <r>
    <s v="X23020597673"/>
    <m/>
    <s v="VELCOASIA DEVELOPMENT CORP."/>
    <s v="STA. CECILIA, SUSANA HEIGHTS SUBD, MUNTINLUPA"/>
    <n v="194985.46"/>
    <n v="27.87"/>
    <s v="JSP"/>
    <m/>
    <s v="POWERHOUSE"/>
    <m/>
    <d v="2025-05-29T00:00:00"/>
    <x v="3"/>
    <m/>
    <n v="2024"/>
    <x v="52"/>
    <x v="0"/>
    <d v="2025-07-17T00:00:00"/>
    <s v="NO BACKJOB"/>
  </r>
  <r>
    <s v="X24062200225"/>
    <m/>
    <s v="C-E CONSTRUCTION CORPORATION"/>
    <s v="INDO-CHINA DRIVE, NORTGATE, MUNTINLUPA"/>
    <n v="781274.06"/>
    <n v="199.43"/>
    <s v="RRG"/>
    <m/>
    <s v="ECOM"/>
    <m/>
    <d v="2025-05-29T00:00:00"/>
    <x v="3"/>
    <m/>
    <n v="2024"/>
    <x v="52"/>
    <x v="0"/>
    <d v="2025-07-28T00:00:00"/>
    <s v="WITH BACKJOB"/>
  </r>
  <r>
    <s v="X24041281176"/>
    <m/>
    <s v="DITO TELECOMMUNITY CORPORATION"/>
    <s v="NATIONAL, TUNASAN, MUNTINLUPA"/>
    <n v="27804.09"/>
    <n v="4.0999999999999996"/>
    <s v="JSP"/>
    <m/>
    <s v="POWERHOUSE"/>
    <m/>
    <d v="2025-05-29T00:00:00"/>
    <x v="3"/>
    <m/>
    <n v="2024"/>
    <x v="3"/>
    <x v="1"/>
    <m/>
    <m/>
  </r>
  <r>
    <s v="X24093488724"/>
    <m/>
    <s v="MUNTINLUPA SQUARE &amp; COMPASS CLUB, INC."/>
    <s v="VICTORIAHOMES-EMERALD HTS SUBD, VICTORIAHOMES-EMERALD HTS SUBD, MUNTINLUPA"/>
    <n v="239014.95"/>
    <n v="29.4"/>
    <s v="RRG"/>
    <m/>
    <s v="ECOM"/>
    <m/>
    <d v="2025-05-29T00:00:00"/>
    <x v="3"/>
    <m/>
    <n v="2024"/>
    <x v="24"/>
    <x v="0"/>
    <d v="2025-07-17T00:00:00"/>
    <s v="NO BACKJOB"/>
  </r>
  <r>
    <s v="X24083116995"/>
    <m/>
    <s v="AMBER SHAWN ANDRADE GAGAJENA"/>
    <s v="LINDENWOOD RESIDENCES, LINDENWOOD RESIDENCES, MUNTINLUPA"/>
    <n v="253269.15"/>
    <n v="39.22"/>
    <s v="RRG"/>
    <m/>
    <s v="AVECO"/>
    <m/>
    <d v="2025-05-29T00:00:00"/>
    <x v="3"/>
    <m/>
    <n v="2024"/>
    <x v="52"/>
    <x v="0"/>
    <s v="/"/>
    <s v="NO BACKJOB"/>
  </r>
  <r>
    <s v="X24072534671"/>
    <m/>
    <s v="RAYMUND JORGE MASAGCA PINEDA"/>
    <s v="KAMAGONG, AYALA-ALABANG VILL, MUNTINLUPA"/>
    <n v="59736.13"/>
    <n v="42.65"/>
    <s v="RRG"/>
    <m/>
    <s v="ECOM"/>
    <m/>
    <d v="2025-05-29T00:00:00"/>
    <x v="3"/>
    <m/>
    <n v="2024"/>
    <x v="3"/>
    <x v="1"/>
    <m/>
    <s v="NO BACKJOB"/>
  </r>
  <r>
    <s v="X24093686302"/>
    <m/>
    <s v="SKY CABLE CORPORATION,"/>
    <s v="DON MANOLO, ALABANG HILLS SUBD PH 3, MUNTINLUPA"/>
    <n v="51487.11"/>
    <n v="77.849999999999994"/>
    <s v="RRG"/>
    <m/>
    <s v="ECOM"/>
    <m/>
    <d v="2025-05-29T00:00:00"/>
    <x v="3"/>
    <m/>
    <n v="2024"/>
    <x v="24"/>
    <x v="0"/>
    <s v="/"/>
    <s v="NO BACKJOB"/>
  </r>
  <r>
    <s v="X23114532013"/>
    <m/>
    <s v="JUAN MIGUEL ANTONIO DOMINGO CASTILLO"/>
    <s v="GLOUCESTER, HILLSBOROUGH SUBD, MUNTINLUPA"/>
    <n v="231995.44"/>
    <n v="45.45"/>
    <s v="RRG"/>
    <m/>
    <s v="ECOM"/>
    <m/>
    <d v="2025-05-29T00:00:00"/>
    <x v="3"/>
    <m/>
    <n v="2024"/>
    <x v="24"/>
    <x v="0"/>
    <d v="2025-07-17T00:00:00"/>
    <s v="NO BACKJOB"/>
  </r>
  <r>
    <s v="X23124810532"/>
    <m/>
    <s v="GLOBE TELECOM, INC."/>
    <s v="MARIGOLD, LAKEVIEW HOMES I, MUNTINLUPA"/>
    <n v="489125.65"/>
    <n v="132.9"/>
    <s v="RRG"/>
    <m/>
    <s v="ECOM"/>
    <m/>
    <d v="2025-05-29T00:00:00"/>
    <x v="3"/>
    <m/>
    <n v="2024"/>
    <x v="3"/>
    <x v="1"/>
    <m/>
    <m/>
  </r>
  <r>
    <s v="R23415622"/>
    <m/>
    <s v="REYES, MANRIQUE E."/>
    <s v="EAST SERVICE, SN MARTIN DE PORRES, PARANAQUE"/>
    <n v="285204.01"/>
    <n v="117.25"/>
    <s v="JMM"/>
    <m/>
    <s v="VJC"/>
    <m/>
    <d v="2025-05-29T00:00:00"/>
    <x v="3"/>
    <m/>
    <n v="2024"/>
    <x v="3"/>
    <x v="1"/>
    <m/>
    <m/>
  </r>
  <r>
    <s v="X22104257355"/>
    <m/>
    <s v="MAYNILAD WATER SERVICES, INC. (JOB 3)"/>
    <s v="UMALI, POBLACION, MUNTINLUPA"/>
    <n v="1848159.94"/>
    <n v="896.23"/>
    <s v="IJP"/>
    <m/>
    <s v="POWERHOUSE"/>
    <m/>
    <d v="2025-05-29T00:00:00"/>
    <x v="3"/>
    <m/>
    <n v="2023"/>
    <x v="3"/>
    <x v="1"/>
    <m/>
    <m/>
  </r>
  <r>
    <s v="X23031059339"/>
    <m/>
    <s v="CESAR G MONTELIBANO"/>
    <s v="NARRA, EXECUTIVE HEIGHTS SUBD, PARANAQUE"/>
    <n v="1845481.22"/>
    <n v="969.15"/>
    <s v="RRG"/>
    <m/>
    <s v="ECOM"/>
    <m/>
    <d v="2025-06-04T00:00:00"/>
    <x v="3"/>
    <m/>
    <n v="2024"/>
    <x v="3"/>
    <x v="1"/>
    <m/>
    <m/>
  </r>
  <r>
    <s v="X24051975891"/>
    <m/>
    <s v="FANG LIN OASIS CORPORATION"/>
    <s v="QUIRINO, TAMBO, PARANAQUE"/>
    <n v="975572.44"/>
    <n v="144.63"/>
    <s v="Ronilo Gange Jr."/>
    <m/>
    <s v="ECOM"/>
    <m/>
    <d v="2025-06-04T00:00:00"/>
    <x v="3"/>
    <m/>
    <n v="2025"/>
    <x v="19"/>
    <x v="0"/>
    <d v="2025-07-28T00:00:00"/>
    <s v="WITH BACKJOB"/>
  </r>
  <r>
    <s v="X24020533981"/>
    <m/>
    <s v="ROMMEL PARULAN NADAL"/>
    <s v="N. ARMSTRONG, MOONWALK, PARANAQUE"/>
    <n v="550631.56000000006"/>
    <n v="133.30000000000001"/>
    <s v="RRG"/>
    <m/>
    <s v="ECOM"/>
    <m/>
    <d v="2025-06-04T00:00:00"/>
    <x v="3"/>
    <m/>
    <n v="2024"/>
    <x v="55"/>
    <x v="0"/>
    <d v="2025-07-28T00:00:00"/>
    <s v="WITH BACKJOB"/>
  </r>
  <r>
    <s v="X24072829801"/>
    <m/>
    <s v="LASOHO REALTY DEVELOPMENT CORP."/>
    <s v="NINOY AQUINO, SAN DIONISIO, PARANAQUE"/>
    <n v="57167.22"/>
    <n v="98.03"/>
    <s v="RRG"/>
    <m/>
    <s v="ECOM"/>
    <m/>
    <d v="2025-06-04T00:00:00"/>
    <x v="3"/>
    <m/>
    <n v="2024"/>
    <x v="3"/>
    <x v="1"/>
    <m/>
    <m/>
  </r>
  <r>
    <s v="X24083392891"/>
    <m/>
    <s v="RONILO LANSANG DAVID"/>
    <s v="LT. GARCIA, BACLARAN, PARANAQUE"/>
    <n v="49796.55"/>
    <n v="19.07"/>
    <s v="RRG"/>
    <m/>
    <s v="ECOM"/>
    <m/>
    <d v="2025-06-04T00:00:00"/>
    <x v="3"/>
    <m/>
    <n v="2024"/>
    <x v="29"/>
    <x v="0"/>
    <d v="2025-08-01T00:00:00"/>
    <s v="NO BACKJOB"/>
  </r>
  <r>
    <s v="X25020504155"/>
    <m/>
    <s v="SHERWILL REALTY CORPORATION"/>
    <s v="TERESITA DRIVE, TAGUIG BAGUMBAYAN INDL ASS INC, TAGUIG CITY"/>
    <n v="474742.63"/>
    <n v="55.51"/>
    <s v="Jenneth Madrid"/>
    <m/>
    <s v="VJC"/>
    <m/>
    <d v="2025-06-09T00:00:00"/>
    <x v="3"/>
    <m/>
    <n v="2025"/>
    <x v="69"/>
    <x v="0"/>
    <d v="2025-07-09T00:00:00"/>
    <s v="NO BACKJOB"/>
  </r>
  <r>
    <s v="X25010222514"/>
    <m/>
    <s v="PHILIPPINE SEVEN CORPORATION"/>
    <s v="MAHOGANY, VICTORIA HOMES-PEARL HTS SUBD, MUNTINLUPA"/>
    <n v="216246.34"/>
    <n v="24.54"/>
    <s v="Isan Carlo Lazaro"/>
    <m/>
    <s v="CHALLENGER"/>
    <d v="2025-06-05T00:00:00"/>
    <d v="2025-06-06T00:00:00"/>
    <x v="3"/>
    <m/>
    <n v="2025"/>
    <x v="33"/>
    <x v="0"/>
    <d v="2025-07-17T00:00:00"/>
    <s v="NO BACKJOB"/>
  </r>
  <r>
    <s v="X24093485695"/>
    <m/>
    <s v="POSH PROPERTIES DEVELOPMENT CORPORATION"/>
    <s v="BELLE, ASEANA BUSINESS PARK, PARANAQUE"/>
    <n v="149903.73000000001"/>
    <n v="72"/>
    <s v="Jenneth Madrid"/>
    <m/>
    <s v="VJC"/>
    <d v="2025-06-05T00:00:00"/>
    <d v="2025-06-06T00:00:00"/>
    <x v="3"/>
    <m/>
    <n v="2025"/>
    <x v="29"/>
    <x v="0"/>
    <m/>
    <m/>
  </r>
  <r>
    <s v="X25020617611"/>
    <m/>
    <s v="CONNIE LAO YU"/>
    <s v="N. ARMSTRONG, MOONWALK, PARANAQUE"/>
    <n v="20856.59"/>
    <n v="4.3499999999999996"/>
    <s v="Ronilo Gange Jr."/>
    <m/>
    <s v="ECOM"/>
    <d v="2025-06-05T00:00:00"/>
    <d v="2025-06-06T00:00:00"/>
    <x v="3"/>
    <m/>
    <n v="2025"/>
    <x v="19"/>
    <x v="0"/>
    <d v="2025-07-17T00:00:00"/>
    <s v="NO BACKJOB"/>
  </r>
  <r>
    <s v="X25010249951"/>
    <m/>
    <s v="ALEX JUSTINIANO CLAVERIA"/>
    <s v="SANTIAGO LOOP, AYALA-ALABANG VILL, MUNTINLUPA"/>
    <n v="417348.14"/>
    <n v="69.62"/>
    <s v="Isan Carlo Lazaro"/>
    <m/>
    <s v="CHALLENGER"/>
    <d v="2025-06-05T00:00:00"/>
    <d v="2025-06-06T00:00:00"/>
    <x v="3"/>
    <m/>
    <n v="2025"/>
    <x v="52"/>
    <x v="0"/>
    <d v="2025-07-25T00:00:00"/>
    <s v="WITH BACKJOB"/>
  </r>
  <r>
    <s v="X22030889525"/>
    <m/>
    <s v="RICKY B. TUMBALE"/>
    <s v="REYES-SORIANO COMPOUND, VILLA PARAISO, PARANAQUE"/>
    <n v="788672.79"/>
    <n v="232.88"/>
    <s v="JSP"/>
    <m/>
    <s v="POWERHOUSE"/>
    <d v="2025-06-06T00:00:00"/>
    <d v="2025-06-09T00:00:00"/>
    <x v="0"/>
    <m/>
    <n v="2023"/>
    <x v="70"/>
    <x v="0"/>
    <d v="2025-08-02T00:00:00"/>
    <s v="NO BACKJOB"/>
  </r>
  <r>
    <s v="X24041299339"/>
    <m/>
    <s v="FILINVEST LAND INC."/>
    <s v="EAST SERVICE, ALABANG, MUNTINLUPA"/>
    <n v="3209466.13"/>
    <n v="753.73"/>
    <s v="JSP"/>
    <m/>
    <s v="POWERHOUSE"/>
    <d v="2025-06-06T00:00:00"/>
    <d v="2025-06-16T00:00:00"/>
    <x v="12"/>
    <m/>
    <n v="2024"/>
    <x v="3"/>
    <x v="1"/>
    <m/>
    <m/>
  </r>
  <r>
    <s v="X23010331803"/>
    <m/>
    <s v="GLOBE TELECOM, INC."/>
    <s v="PALAWAN, AYALA-ALABANG VILL, MUNTINLUPA"/>
    <n v="29912.22"/>
    <n v="5.55"/>
    <s v="JSP"/>
    <m/>
    <s v="POWERHOUSE"/>
    <d v="2025-06-06T00:00:00"/>
    <d v="2025-06-16T00:00:00"/>
    <x v="15"/>
    <m/>
    <n v="2024"/>
    <x v="68"/>
    <x v="0"/>
    <s v="/"/>
    <s v="NO BACKJOB"/>
  </r>
  <r>
    <s v="X23124776607"/>
    <m/>
    <s v="MAYNILAD WATER SERVICES, INC."/>
    <s v="NIA, PUTATAN, MUNTINLUPA"/>
    <n v="2453299.1"/>
    <n v="405.1"/>
    <s v="JSP"/>
    <m/>
    <s v="POWERHOUSE"/>
    <d v="2025-06-06T00:00:00"/>
    <d v="2025-06-24T00:00:00"/>
    <x v="0"/>
    <m/>
    <n v="2024"/>
    <x v="22"/>
    <x v="0"/>
    <d v="2025-07-17T00:00:00"/>
    <s v="NO BACKJOB"/>
  </r>
  <r>
    <s v="X22093909010"/>
    <m/>
    <s v="ZOSIMO GATDULA MERCADO"/>
    <s v="DUHAT, MON-EL SUBD, PARANAQUE"/>
    <n v="325707.68"/>
    <n v="117.87"/>
    <s v="JSP"/>
    <m/>
    <s v="POWERHOUSE"/>
    <d v="2025-06-06T00:00:00"/>
    <d v="2025-06-09T00:00:00"/>
    <x v="0"/>
    <m/>
    <n v="2023"/>
    <x v="71"/>
    <x v="0"/>
    <d v="2025-07-17T00:00:00"/>
    <s v="NO BACKJOB"/>
  </r>
  <r>
    <s v="X22094052983"/>
    <m/>
    <s v="AZEUS O. SILVA"/>
    <s v="BB. RAMONA TIRONA, BF HOMES, MUNTINLUPA"/>
    <n v="365073.28"/>
    <n v="96.85"/>
    <s v="EAO"/>
    <m/>
    <s v="POWERHOUSE"/>
    <d v="2025-06-06T00:00:00"/>
    <d v="2025-06-09T00:00:00"/>
    <x v="0"/>
    <m/>
    <n v="2023"/>
    <x v="67"/>
    <x v="0"/>
    <d v="2025-07-17T00:00:00"/>
    <s v="NO BACKJOB"/>
  </r>
  <r>
    <s v="X23072655685"/>
    <m/>
    <s v="THE ROMAN CATHOLIC BISHOP OF PARANAQUE, INC."/>
    <s v="DON JESUS, ALABANG HILLS SUBD PH 3, MUNTINLUPA"/>
    <n v="1448696.17"/>
    <n v="485.18"/>
    <s v="EAO"/>
    <m/>
    <s v="POWERHOUSE"/>
    <d v="2025-06-06T00:00:00"/>
    <d v="2025-06-09T00:00:00"/>
    <x v="0"/>
    <m/>
    <n v="2023"/>
    <x v="71"/>
    <x v="0"/>
    <d v="2025-07-17T00:00:00"/>
    <s v="NO BACKJOB"/>
  </r>
  <r>
    <s v="X23093693464"/>
    <m/>
    <s v="CITY GOVERNMENT OF LAS PIÑAS"/>
    <s v="`"/>
    <n v="192530.01"/>
    <n v="24.92"/>
    <s v="JSP"/>
    <m/>
    <s v="POWERHOUSE"/>
    <d v="2025-06-06T00:00:00"/>
    <d v="2025-06-09T00:00:00"/>
    <x v="0"/>
    <m/>
    <n v="2024"/>
    <x v="72"/>
    <x v="0"/>
    <d v="2025-08-02T00:00:00"/>
    <s v="NO BACKJOB"/>
  </r>
  <r>
    <s v="X24104024806"/>
    <m/>
    <s v="JUNEL PENALBA"/>
    <s v="JUDGE BIENVENIDO TAN SR., BF RESORT VILL, LAS PINAS CITY"/>
    <n v="431455.57"/>
    <n v="43.71"/>
    <s v="Isan Carlo Lazaro"/>
    <m/>
    <s v="CHALLENGER"/>
    <d v="2025-06-06T00:00:00"/>
    <d v="2025-07-10T00:00:00"/>
    <x v="2"/>
    <m/>
    <n v="2025"/>
    <x v="7"/>
    <x v="0"/>
    <d v="2025-07-30T00:00:00"/>
    <s v="WITH BACKJOB"/>
  </r>
  <r>
    <s v="X25010133145"/>
    <m/>
    <s v="SPEED CONSTRUCTION &amp; DEVELOPMENT CORP.,"/>
    <s v="BLOCK 51, GEORGETOWN HEIGHTS SUBD PH II, BACOOR"/>
    <n v="2137566.1"/>
    <n v="413.38"/>
    <s v="Isan Carlo Lazaro"/>
    <m/>
    <s v="CHALLENGER"/>
    <d v="2025-06-06T00:00:00"/>
    <d v="2025-06-30T00:00:00"/>
    <x v="2"/>
    <m/>
    <n v="2025"/>
    <x v="19"/>
    <x v="0"/>
    <d v="2025-07-17T00:00:00"/>
    <s v="WITH BACKJOB"/>
  </r>
  <r>
    <s v="X25010054654"/>
    <m/>
    <s v="SUZENNE MARGARETH TEE TANG-DONOVAN"/>
    <s v="WASHINGTON, MERVILLE SUBD, PARANAQUE"/>
    <n v="416189.14"/>
    <n v="165.62"/>
    <s v="Ronilo Gange Jr."/>
    <m/>
    <s v="ECOM"/>
    <d v="2025-06-06T00:00:00"/>
    <m/>
    <x v="8"/>
    <m/>
    <n v="2025"/>
    <x v="3"/>
    <x v="1"/>
    <m/>
    <m/>
  </r>
  <r>
    <s v="X25010341636"/>
    <m/>
    <s v="TERESITA G MANAHAN"/>
    <s v="BOEING, CONCORDE SUBD, PARANAQUE"/>
    <n v="439221.4"/>
    <n v="75.67"/>
    <s v="Ronilo Gange Jr."/>
    <m/>
    <s v="ECOM"/>
    <d v="2025-06-06T00:00:00"/>
    <d v="2025-06-09T00:00:00"/>
    <x v="3"/>
    <m/>
    <n v="2025"/>
    <x v="19"/>
    <x v="0"/>
    <d v="2025-07-28T00:00:00"/>
    <s v="WITH BACKJOB"/>
  </r>
  <r>
    <s v="X25030992144"/>
    <m/>
    <s v="SONNY MACARAIG NG"/>
    <s v="LEYTE, MARINA SUBD, PARANAQUE"/>
    <n v="367939.35"/>
    <n v="71.08"/>
    <s v="Ronilo Gange Jr."/>
    <m/>
    <s v="ECOM"/>
    <d v="2025-06-06T00:00:00"/>
    <m/>
    <x v="8"/>
    <m/>
    <n v="2025"/>
    <x v="3"/>
    <x v="1"/>
    <m/>
    <m/>
  </r>
  <r>
    <s v="X24010101554"/>
    <m/>
    <s v="TOBIE INTERNATIONAL INC."/>
    <s v="EXODUS, BF HOMES MARTINVILLE SUBD, LAS PINAS CITY"/>
    <n v="367791.66"/>
    <n v="45.45"/>
    <s v="Ronilo Gange Jr."/>
    <m/>
    <s v="ECOM"/>
    <d v="2025-06-06T00:00:00"/>
    <d v="2025-07-10T00:00:00"/>
    <x v="2"/>
    <m/>
    <n v="2025"/>
    <x v="7"/>
    <x v="0"/>
    <d v="2025-08-01T00:00:00"/>
    <s v="NO BACKJOB"/>
  </r>
  <r>
    <s v="R23512370"/>
    <m/>
    <s v="CARPIO, EMILIO III S"/>
    <s v="BELMONT, ALABANG 400 VILLAGE, MUNTINLUPA"/>
    <n v="35440.5"/>
    <n v="10.7"/>
    <s v="Ronilo Gange Jr."/>
    <m/>
    <s v="ECOM"/>
    <d v="2025-06-06T00:00:00"/>
    <d v="2025-07-31T00:00:00"/>
    <x v="3"/>
    <m/>
    <n v="2025"/>
    <x v="3"/>
    <x v="1"/>
    <m/>
    <m/>
  </r>
  <r>
    <s v="R23563800"/>
    <m/>
    <s v="WOODRIDGE PROPERTIES, INC.,"/>
    <s v="BLOCK 4, DANAROSE RESIDENCES, BACOOR"/>
    <n v="117785.94"/>
    <n v="16.93"/>
    <s v="Ronilo Gange Jr."/>
    <m/>
    <s v="ECOM"/>
    <d v="2025-06-06T00:00:00"/>
    <d v="2025-07-07T00:00:00"/>
    <x v="2"/>
    <m/>
    <n v="2025"/>
    <x v="73"/>
    <x v="0"/>
    <d v="2025-08-01T00:00:00"/>
    <s v="WITH BACKJOB"/>
  </r>
  <r>
    <s v="X25010118641"/>
    <m/>
    <s v="HIJO GREENS, INC."/>
    <s v="EDISON, EDISON INDUSTRIAL COMPLEX, PARANAQUE"/>
    <n v="911302.13"/>
    <n v="216.64"/>
    <s v="Ronilo Gange Jr."/>
    <s v="  "/>
    <s v="ECOM"/>
    <d v="2025-06-06T00:00:00"/>
    <m/>
    <x v="8"/>
    <m/>
    <n v="2025"/>
    <x v="3"/>
    <x v="1"/>
    <m/>
    <m/>
  </r>
  <r>
    <s v="X25010329960"/>
    <m/>
    <s v="RODRIGO SANGALANG LA TORRE"/>
    <s v="TOPAZ, SEVERINA DIAMOND SUBD, PARANAQUE"/>
    <n v="359972.84"/>
    <n v="63.43"/>
    <s v="Ronilo Gange Jr."/>
    <m/>
    <s v="ECOM"/>
    <d v="2025-06-06T00:00:00"/>
    <d v="2025-06-09T00:00:00"/>
    <x v="3"/>
    <m/>
    <n v="2025"/>
    <x v="19"/>
    <x v="0"/>
    <d v="2025-07-17T00:00:00"/>
    <s v="NO BACKJOB"/>
  </r>
  <r>
    <s v="X24103967818"/>
    <m/>
    <s v="ELPIDIO THOMAS SANTIAGO ACERO III"/>
    <s v="WASHINGTON, MERVILLE SUBD, PARANAQUE"/>
    <n v="398405.14"/>
    <n v="136.91999999999999"/>
    <s v="Ronilo Gange Jr."/>
    <m/>
    <s v="ECOM"/>
    <d v="2025-06-06T00:00:00"/>
    <m/>
    <x v="8"/>
    <m/>
    <n v="2025"/>
    <x v="3"/>
    <x v="1"/>
    <m/>
    <m/>
  </r>
  <r>
    <s v="P2302145301"/>
    <m/>
    <s v="MN_MAJOR (WDESIGN), Reloc of Pole affected by Road Widening Salawag to Daang Hari(Segment 6, 7 &amp; 8)"/>
    <s v="MOLINO IV, MOLINO IV, BACOOR"/>
    <n v="575906.32999999996"/>
    <n v="301.3"/>
    <s v="IPJ"/>
    <m/>
    <s v="CHALLENGER"/>
    <d v="2025-06-06T00:00:00"/>
    <d v="2025-06-06T00:00:00"/>
    <x v="11"/>
    <m/>
    <n v="2023"/>
    <x v="3"/>
    <x v="1"/>
    <m/>
    <m/>
  </r>
  <r>
    <s v="X23010330135"/>
    <m/>
    <s v="QUEEN'S ROW ELEMENTARY SCHOOL"/>
    <s v="QUEEN'S MAIN, QUEEN'S ROW AREA A SUBD, BACOOR"/>
    <n v="815408.01"/>
    <n v="146.63"/>
    <s v="IJP"/>
    <m/>
    <s v="AVECO"/>
    <d v="2025-06-06T00:00:00"/>
    <d v="2025-06-06T00:00:00"/>
    <x v="11"/>
    <m/>
    <n v="2023"/>
    <x v="3"/>
    <x v="1"/>
    <m/>
    <m/>
  </r>
  <r>
    <s v="X22083673437"/>
    <m/>
    <s v="HOMEOWNERS OF SUMMERHILL TOWNHOMES SUBDIVISION, IN"/>
    <s v="BLOCK 9, SUMMERHILLS SUBD. PHASE 1, BACOOR"/>
    <n v="311393.46999999997"/>
    <n v="101.42"/>
    <s v="IPJ"/>
    <m/>
    <s v="AVECO"/>
    <d v="2025-06-06T00:00:00"/>
    <d v="2025-06-06T00:00:00"/>
    <x v="11"/>
    <m/>
    <n v="2023"/>
    <x v="3"/>
    <x v="1"/>
    <m/>
    <m/>
  </r>
  <r>
    <s v="X25010173661"/>
    <m/>
    <s v="MJ RIAN P ROM"/>
    <s v="SAN PEDRO, CARMENCITA VILL, LAS PINAS CITY"/>
    <n v="25562.85"/>
    <n v="4.32"/>
    <s v="Ronilo Gange Jr."/>
    <m/>
    <s v="ECOM"/>
    <d v="2025-06-06T00:00:00"/>
    <d v="2025-07-10T00:00:00"/>
    <x v="2"/>
    <m/>
    <n v="2025"/>
    <x v="7"/>
    <x v="0"/>
    <d v="2025-08-01T00:00:00"/>
    <s v="NO BACKJOB"/>
  </r>
  <r>
    <s v="X25051535307"/>
    <m/>
    <s v="PHILIP SIGFRID ALFARO FORTUN"/>
    <s v="SAN AGUSTIN, SUSANA HTS SUBD VILL 6, MUNTINLUPA"/>
    <n v="447937.96"/>
    <n v="132.4"/>
    <s v="Ronilo Gange Jr."/>
    <m/>
    <s v="ECOM"/>
    <d v="2025-06-06T00:00:00"/>
    <d v="2025-07-31T00:00:00"/>
    <x v="3"/>
    <m/>
    <n v="2025"/>
    <x v="3"/>
    <x v="1"/>
    <m/>
    <m/>
  </r>
  <r>
    <s v="X24020423392"/>
    <m/>
    <s v="GERMAN SELDAS MOTAR"/>
    <s v="MULTINATIONAL VILL, PARANAQUE"/>
    <n v="613121.03"/>
    <n v="166.07"/>
    <s v="Ronilo Gange Jr."/>
    <m/>
    <s v="ECOM"/>
    <d v="2025-06-06T00:00:00"/>
    <d v="2025-06-12T00:00:00"/>
    <x v="3"/>
    <m/>
    <n v="2025"/>
    <x v="3"/>
    <x v="1"/>
    <m/>
    <m/>
  </r>
  <r>
    <s v="X24093657207"/>
    <m/>
    <s v="SONNY HABOC BURIAS"/>
    <s v="WASHINGTON, MERVILLE SUBD, PARANAQUE"/>
    <n v="415129.66"/>
    <n v="62.72"/>
    <s v="Ronilo Gange Jr."/>
    <m/>
    <s v="ECOM"/>
    <d v="2025-06-06T00:00:00"/>
    <d v="2025-07-02T00:00:00"/>
    <x v="3"/>
    <m/>
    <n v="2025"/>
    <x v="3"/>
    <x v="1"/>
    <m/>
    <m/>
  </r>
  <r>
    <s v="X24010064526"/>
    <m/>
    <s v="ARLEEN MARIA Z BORROMEO"/>
    <s v="ZARATOGA LOOP, ALABANG 400 VILLAGE, MUNTINLUPA"/>
    <n v="803564.77"/>
    <n v="191.82"/>
    <s v="Ronilo Gange Jr."/>
    <m/>
    <s v="ECOM"/>
    <d v="2025-06-06T00:00:00"/>
    <d v="2025-07-31T00:00:00"/>
    <x v="3"/>
    <m/>
    <n v="2025"/>
    <x v="3"/>
    <x v="1"/>
    <m/>
    <m/>
  </r>
  <r>
    <s v="X24010012133"/>
    <m/>
    <s v="LAGUNA AIR PRODUCT CORPORATION"/>
    <s v="JERUSALEM, BF HOMES MARTINVILLE SUBD, LAS PINAS CITY"/>
    <n v="225683.79"/>
    <n v="43.72"/>
    <s v="JSP"/>
    <m/>
    <s v="POWERHOUSE"/>
    <d v="2025-06-06T00:00:00"/>
    <d v="2025-06-09T00:00:00"/>
    <x v="0"/>
    <m/>
    <n v="2024"/>
    <x v="53"/>
    <x v="0"/>
    <d v="2025-08-02T00:00:00"/>
    <s v="NO BACKJOB"/>
  </r>
  <r>
    <s v="X24062236601"/>
    <m/>
    <s v="LEIGH ANGELI ADARNA ANCHETA"/>
    <s v="MA. LOURDES ATIENZA, BF RESORT VILL, LAS PINAS CITY"/>
    <n v="1396868.56"/>
    <n v="358.34"/>
    <s v="Ronilo Gange Jr."/>
    <m/>
    <s v="ECOM"/>
    <d v="2025-06-06T00:00:00"/>
    <d v="2025-07-14T00:00:00"/>
    <x v="2"/>
    <m/>
    <n v="2025"/>
    <x v="74"/>
    <x v="0"/>
    <d v="2025-08-01T00:00:00"/>
    <s v="WITH BACKJOB"/>
  </r>
  <r>
    <s v="X24010064473"/>
    <m/>
    <s v="ALEXANDER SANTOS ISIP"/>
    <s v="LANCASTER, HILLSBOROUGH SUBD, MUNTINLUPA"/>
    <n v="391390.73"/>
    <n v="48.2"/>
    <s v="Isan Carlo Lazaro"/>
    <m/>
    <s v="CHALLENGER"/>
    <d v="2025-06-06T00:00:00"/>
    <d v="2025-07-02T00:00:00"/>
    <x v="2"/>
    <m/>
    <n v="2025"/>
    <x v="46"/>
    <x v="0"/>
    <d v="2025-07-31T00:00:00"/>
    <s v="WITH BACKJOB"/>
  </r>
  <r>
    <s v="X24083238472"/>
    <m/>
    <s v="LAND TRANSPORTATION OFFICE"/>
    <s v="NATIONAL, TUNASAN, MUNTINLUPA"/>
    <n v="588364.43999999994"/>
    <n v="64.8"/>
    <s v="Isan Carlo Lazaro"/>
    <m/>
    <s v="CHALLENGER"/>
    <d v="2025-06-06T00:00:00"/>
    <d v="2025-07-02T00:00:00"/>
    <x v="3"/>
    <m/>
    <n v="2025"/>
    <x v="29"/>
    <x v="0"/>
    <d v="2025-07-30T00:00:00"/>
    <s v="WITH BACKJOB"/>
  </r>
  <r>
    <s v="X24093683073"/>
    <m/>
    <s v="ELECTRO-SYSTEMS INDUSTRIES CORPORATION"/>
    <s v="BAES, PERPETUAL VILLAGE, TAGUIG CITY"/>
    <n v="589728.55000000005"/>
    <n v="257.27999999999997"/>
    <s v="Jenneth Madrid"/>
    <m/>
    <s v="VJC"/>
    <d v="2025-06-06T00:00:00"/>
    <d v="2025-06-16T00:00:00"/>
    <x v="3"/>
    <m/>
    <n v="2025"/>
    <x v="68"/>
    <x v="0"/>
    <d v="2025-07-09T00:00:00"/>
    <s v="WITH BACKJOB"/>
  </r>
  <r>
    <s v="X24103959118"/>
    <m/>
    <s v="MILES AND LEVELS PHILIPPINES, INC."/>
    <s v="WEST SERVICE, PHILCREST CPD, MUNTINLUPA"/>
    <n v="335303.64"/>
    <n v="65.08"/>
    <s v="Isan Carlo Lazaro"/>
    <m/>
    <s v="CHALLENGER"/>
    <d v="2025-06-06T00:00:00"/>
    <d v="2025-07-02T00:00:00"/>
    <x v="2"/>
    <m/>
    <n v="2025"/>
    <x v="29"/>
    <x v="0"/>
    <m/>
    <s v="WITH BACKJOB"/>
  </r>
  <r>
    <s v="X24020448821"/>
    <m/>
    <s v="ROSE NONO LIN"/>
    <s v="COUNTRY CLUB, AYALA-ALABANG VILL, MUNTINLUPA"/>
    <n v="606460.99"/>
    <n v="75.05"/>
    <s v="Isan Carlo Lazaro"/>
    <m/>
    <s v="CHALLENGER"/>
    <d v="2025-06-06T00:00:00"/>
    <d v="2025-07-02T00:00:00"/>
    <x v="3"/>
    <m/>
    <n v="2025"/>
    <x v="3"/>
    <x v="1"/>
    <m/>
    <m/>
  </r>
  <r>
    <s v="X25010310664"/>
    <m/>
    <s v="NEBUCHADNEZZAR C RABAYA"/>
    <s v="MARINER, MOONWALK VILL, LAS PINAS CITY"/>
    <n v="290132.07"/>
    <n v="51"/>
    <s v="Isan Carlo Lazaro"/>
    <m/>
    <s v="CHALLENGER"/>
    <d v="2025-06-06T00:00:00"/>
    <d v="2025-06-10T00:00:00"/>
    <x v="3"/>
    <m/>
    <n v="2025"/>
    <x v="3"/>
    <x v="1"/>
    <m/>
    <m/>
  </r>
  <r>
    <s v="X25030817116"/>
    <m/>
    <s v="LLOYD ELGENE ASUNCION APOSTOL"/>
    <s v="LINDENWOOD RESIDENCES, MUNTINLUPA"/>
    <n v="274127.23"/>
    <n v="35.4"/>
    <s v="Isan Carlo Lazaro"/>
    <m/>
    <s v="CHALLENGER"/>
    <d v="2025-06-06T00:00:00"/>
    <d v="2025-07-02T00:00:00"/>
    <x v="3"/>
    <m/>
    <n v="2025"/>
    <x v="29"/>
    <x v="0"/>
    <d v="2025-07-31T00:00:00"/>
    <s v="NO BACKJOB"/>
  </r>
  <r>
    <s v="X25010134670"/>
    <m/>
    <s v="C N C CONSTRUCTION &amp; DEV'T. CORPORATION"/>
    <s v="BANNER, 4TH ESTATE SUBD, PARANAQUE"/>
    <n v="17205.11"/>
    <n v="7.4"/>
    <s v="Isan Carlo Lazaro"/>
    <m/>
    <s v="CHALLENGER"/>
    <d v="2025-06-06T00:00:00"/>
    <m/>
    <x v="8"/>
    <m/>
    <n v="2025"/>
    <x v="3"/>
    <x v="1"/>
    <m/>
    <m/>
  </r>
  <r>
    <s v="X24062117779"/>
    <m/>
    <s v="CITY GOVERNMENT OF PARAÑAQUE"/>
    <s v="BENIGNO AQUINO SR., BF HOMES, PARANAQUE"/>
    <n v="375766.47"/>
    <n v="64.680000000000007"/>
    <s v="Isan Carlo Lazaro"/>
    <m/>
    <s v="CHALLENGER"/>
    <d v="2025-06-06T00:00:00"/>
    <m/>
    <x v="8"/>
    <m/>
    <n v="2025"/>
    <x v="3"/>
    <x v="1"/>
    <m/>
    <m/>
  </r>
  <r>
    <s v="X24020420937"/>
    <m/>
    <s v="RICHIE ALMAZAN PADAMA"/>
    <s v="FRANCE, BETTER LIVING SUBD, PARANAQUE"/>
    <n v="1531076.88"/>
    <n v="692.43"/>
    <s v="RRG"/>
    <m/>
    <s v="AVECO"/>
    <d v="2025-06-06T00:00:00"/>
    <d v="2025-06-12T00:00:00"/>
    <x v="3"/>
    <m/>
    <n v="2024"/>
    <x v="67"/>
    <x v="0"/>
    <d v="2025-07-17T00:00:00"/>
    <s v="WITH BACKJOB"/>
  </r>
  <r>
    <s v="X24030771569"/>
    <m/>
    <s v="MARK ANTHONY DE CASTRO BOSITA"/>
    <s v="MAGDIWANG SUBD, MAGDIWANG SUBD, BACOOR"/>
    <n v="820640.22"/>
    <n v="256.63"/>
    <s v="RRG"/>
    <m/>
    <s v="AVECO"/>
    <d v="2025-06-06T00:00:00"/>
    <d v="2025-06-24T00:00:00"/>
    <x v="2"/>
    <m/>
    <n v="2024"/>
    <x v="53"/>
    <x v="0"/>
    <d v="2025-07-30T00:00:00"/>
    <s v="WITH BACKJOB"/>
  </r>
  <r>
    <s v="X24114645553"/>
    <m/>
    <s v="BGST PRIME DEVELOPMENT CORP."/>
    <s v="COASTAL RD, SAN DIONISIO, PARANAQUE"/>
    <n v="1597363.95"/>
    <n v="1539.4"/>
    <s v="Ronilo Gange Jr."/>
    <m/>
    <s v="AVECO"/>
    <d v="2025-06-06T00:00:00"/>
    <d v="2025-06-06T00:00:00"/>
    <x v="2"/>
    <m/>
    <n v="2025"/>
    <x v="75"/>
    <x v="0"/>
    <d v="2025-07-30T00:00:00"/>
    <s v="WITH BACKJOB"/>
  </r>
  <r>
    <s v="X24124786551"/>
    <m/>
    <s v="OMNICO CONSORTIUM INC."/>
    <s v="CARLO, TAGUIG BAGUMBAYAN INDL ASS INC, TAGUIG CITY"/>
    <n v="1023594.08"/>
    <n v="257.92"/>
    <s v="Ronilo Gange Jr."/>
    <m/>
    <s v="ECOM"/>
    <d v="2025-06-06T00:00:00"/>
    <d v="2025-06-12T00:00:00"/>
    <x v="3"/>
    <m/>
    <n v="2025"/>
    <x v="22"/>
    <x v="0"/>
    <d v="2025-08-01T00:00:00"/>
    <s v="WITH BACKJOB"/>
  </r>
  <r>
    <s v="X23083155815"/>
    <m/>
    <s v="ERLINDA CORTES ALMIRANTE"/>
    <s v="PUROK 2, SILVERIO CPD, PARANAQUE"/>
    <n v="2108375.6800000002"/>
    <n v="524.97"/>
    <s v="RRG"/>
    <m/>
    <s v="ECOM"/>
    <d v="2025-06-06T00:00:00"/>
    <d v="2025-07-31T00:00:00"/>
    <x v="3"/>
    <m/>
    <n v="2024"/>
    <x v="3"/>
    <x v="1"/>
    <m/>
    <m/>
  </r>
  <r>
    <s v="X24052000319"/>
    <m/>
    <s v="CITY GOVERNMENT OF TAGUIG"/>
    <s v="MAULENG CREEK , LOWER BICUTAN , TAGUIG"/>
    <n v="2734702.55"/>
    <n v="713.33"/>
    <s v="Ronilo Gange Jr."/>
    <m/>
    <s v="ECOM"/>
    <d v="2025-06-06T00:00:00"/>
    <d v="2025-07-10T00:00:00"/>
    <x v="4"/>
    <m/>
    <n v="2025"/>
    <x v="76"/>
    <x v="0"/>
    <d v="2025-08-01T00:00:00"/>
    <s v="WITH BACKJOB"/>
  </r>
  <r>
    <s v="X25010269534"/>
    <m/>
    <s v="AMVEL LAND DEVELOPMENT CORP.,"/>
    <s v="PHASE 2 ACCESS ROAD, AMVEL COMMERCIAL COMPLEX, PARANAQUE"/>
    <n v="41565.68"/>
    <n v="42.53"/>
    <s v="Isan Carlo Lazaro"/>
    <m/>
    <s v="CHALLENGER"/>
    <d v="2025-06-06T00:00:00"/>
    <m/>
    <x v="8"/>
    <m/>
    <n v="2025"/>
    <x v="3"/>
    <x v="1"/>
    <m/>
    <m/>
  </r>
  <r>
    <s v="X24072786899"/>
    <m/>
    <s v="DITO TELECOMMUNITY CORPORATION"/>
    <s v="CAMELLA, CAMELLA HOMES ALABANG 1 SUBD, MUNTINLUPA"/>
    <n v="267147.11"/>
    <n v="39.479999999999997"/>
    <s v="Isan Carlo Lazaro"/>
    <m/>
    <s v="CHALLENGER"/>
    <d v="2025-06-06T00:00:00"/>
    <m/>
    <x v="8"/>
    <m/>
    <n v="2025"/>
    <x v="3"/>
    <x v="1"/>
    <m/>
    <m/>
  </r>
  <r>
    <s v="R23158337"/>
    <m/>
    <s v="CROWN ASIA PROPERTIES, INC.,"/>
    <s v="BLOCK 10, PONTICELLI GARDENS 2, BACOOR"/>
    <n v="27199.3"/>
    <n v="16.600000000000001"/>
    <s v="Isan Carlo Lazaro"/>
    <m/>
    <s v="CHALLENGER"/>
    <d v="2025-06-06T00:00:00"/>
    <d v="2025-07-07T00:00:00"/>
    <x v="2"/>
    <m/>
    <n v="2025"/>
    <x v="73"/>
    <x v="0"/>
    <d v="2025-07-30T00:00:00"/>
    <s v="WITH BACKJOB"/>
  </r>
  <r>
    <s v="X24010234099"/>
    <m/>
    <s v="LORENZO ENRIQUEZ GUERRERO"/>
    <s v="LIPA, AYALA-ALABANG VILL, MUNTINLUPA"/>
    <n v="272805.40999999997"/>
    <n v="43.89"/>
    <s v="Isan Carlo Lazaro"/>
    <m/>
    <s v="CHALLENGER"/>
    <d v="2025-06-06T00:00:00"/>
    <m/>
    <x v="2"/>
    <m/>
    <n v="2025"/>
    <x v="77"/>
    <x v="0"/>
    <m/>
    <m/>
  </r>
  <r>
    <s v="X25020466847"/>
    <m/>
    <s v="NADINE G ABELA"/>
    <s v=" LUZON, AYALA-ALABANG VILL, MUNTINLUPA"/>
    <n v="222665.25"/>
    <n v="29.57"/>
    <s v="Isan Carlo Lazaro"/>
    <m/>
    <s v="CHALLENGER"/>
    <d v="2025-06-06T00:00:00"/>
    <m/>
    <x v="8"/>
    <m/>
    <n v="2025"/>
    <x v="3"/>
    <x v="1"/>
    <m/>
    <m/>
  </r>
  <r>
    <s v="X25030837914"/>
    <m/>
    <s v="BARANGAY ALABANG"/>
    <s v="MONTILLANO, ALABANG, MUNTINLUPA"/>
    <n v="153594.65"/>
    <n v="75.959999999999994"/>
    <s v="Isan Carlo Lazaro"/>
    <m/>
    <s v="CHALLENGER"/>
    <d v="2025-06-06T00:00:00"/>
    <d v="2025-07-31T00:00:00"/>
    <x v="3"/>
    <m/>
    <n v="2025"/>
    <x v="3"/>
    <x v="1"/>
    <m/>
    <m/>
  </r>
  <r>
    <s v="X24010310203"/>
    <m/>
    <s v="HSL - BRAILLE COLLEGE, INC.,"/>
    <s v="DURIAN, ZONE 1, TAGUIG CITY"/>
    <n v="846143.09"/>
    <n v="206.16"/>
    <s v="Isan Carlo Lazaro"/>
    <m/>
    <s v="CHALLENGER"/>
    <d v="2025-06-06T00:00:00"/>
    <d v="2025-06-12T00:00:00"/>
    <x v="2"/>
    <m/>
    <n v="2025"/>
    <x v="78"/>
    <x v="0"/>
    <d v="2025-07-17T00:00:00"/>
    <s v="WITH BACKJOB"/>
  </r>
  <r>
    <s v="X24072692499"/>
    <m/>
    <s v="HSL - BRAILLE COLLEGE, INC.,"/>
    <s v="DURIAN, ZONE 1, TAGUIG CITY"/>
    <n v="2501537.66"/>
    <n v="550.22"/>
    <s v="Isan Carlo Lazaro"/>
    <m/>
    <s v="CHALLENGER"/>
    <d v="2025-06-06T00:00:00"/>
    <d v="2025-06-12T00:00:00"/>
    <x v="2"/>
    <m/>
    <n v="2025"/>
    <x v="79"/>
    <x v="0"/>
    <d v="2025-07-17T00:00:00"/>
    <s v="WITH BACKJOB"/>
  </r>
  <r>
    <s v="X23114429217"/>
    <m/>
    <e v="#N/A"/>
    <e v="#N/A"/>
    <e v="#N/A"/>
    <e v="#N/A"/>
    <e v="#N/A"/>
    <m/>
    <e v="#N/A"/>
    <d v="2025-06-06T00:00:00"/>
    <m/>
    <x v="8"/>
    <m/>
    <e v="#N/A"/>
    <x v="3"/>
    <x v="1"/>
    <m/>
    <m/>
  </r>
  <r>
    <s v="X24083423327"/>
    <m/>
    <s v="NATIONAL RESEARCH COUNCIL OF THE PHILIPPINES"/>
    <s v="GEN. SANTOS, UPPER BICUTAN, TAGUIG CITY"/>
    <n v="100355.03"/>
    <n v="43.93"/>
    <s v="Jenneth Madrid"/>
    <m/>
    <s v="VJC"/>
    <d v="2025-06-06T00:00:00"/>
    <d v="2025-07-01T00:00:00"/>
    <x v="4"/>
    <m/>
    <n v="2025"/>
    <x v="73"/>
    <x v="0"/>
    <d v="2025-08-11T00:00:00"/>
    <s v="NO BACKJOB"/>
  </r>
  <r>
    <s v="X24072542131"/>
    <m/>
    <s v="RAMONCHITO DIZON JAVIER "/>
    <s v="BEIRUT, BF HOMES, PARANAQUE"/>
    <n v="1097209.19"/>
    <n v="260.13"/>
    <s v="Isan Carlo Lazaro"/>
    <m/>
    <s v="CHALLENGER"/>
    <d v="2025-06-06T00:00:00"/>
    <d v="2025-07-02T00:00:00"/>
    <x v="3"/>
    <m/>
    <n v="2025"/>
    <x v="46"/>
    <x v="0"/>
    <d v="2025-07-31T00:00:00"/>
    <s v="WITH BACKJOB"/>
  </r>
  <r>
    <s v="X24104075973"/>
    <m/>
    <s v="TOTAL GAMEZONE XTREME INCORPORATED"/>
    <s v="WEST SERVICE, MERVILLE SUBD, PARANAQUE"/>
    <n v="1070121.1599999999"/>
    <n v="133.31"/>
    <s v="Isan Carlo Lazaro"/>
    <m/>
    <s v="CHALLENGER"/>
    <d v="2025-06-06T00:00:00"/>
    <d v="2025-07-02T00:00:00"/>
    <x v="3"/>
    <m/>
    <n v="2025"/>
    <x v="3"/>
    <x v="1"/>
    <m/>
    <m/>
  </r>
  <r>
    <s v="X24041187305"/>
    <m/>
    <s v="CATHEDRAL OF THE KING, INC. (CORPORATION SOLE)"/>
    <s v="MARIMAR VILLAGE, PARANAQUE"/>
    <n v="546397.23"/>
    <n v="95.46"/>
    <s v="Isan Carlo Lazaro"/>
    <m/>
    <s v="CHALLENGER"/>
    <d v="2025-06-06T00:00:00"/>
    <m/>
    <x v="8"/>
    <m/>
    <n v="2025"/>
    <x v="3"/>
    <x v="1"/>
    <m/>
    <m/>
  </r>
  <r>
    <s v="X24093717402"/>
    <m/>
    <s v="ROGER ABANDO DUNGAN"/>
    <s v="Q. PAREDES, KATARUNGAN VILLAGE, MUNTINLUPA"/>
    <n v="1240286.08"/>
    <n v="256.95999999999998"/>
    <s v="Isan Carlo Lazaro"/>
    <m/>
    <s v="CHALLENGER"/>
    <d v="2025-06-06T00:00:00"/>
    <d v="2025-07-31T00:00:00"/>
    <x v="3"/>
    <m/>
    <n v="2025"/>
    <x v="3"/>
    <x v="1"/>
    <m/>
    <m/>
  </r>
  <r>
    <s v="X24093530616"/>
    <m/>
    <s v="SPRINGTOWN DEVELOPMENT CORPORATION"/>
    <s v="SUSANA, TUNASAN, MUNTINLUPA"/>
    <n v="73744.25"/>
    <n v="72.209999999999994"/>
    <s v="Isan Carlo Lazaro"/>
    <m/>
    <s v="CHALLENGER"/>
    <d v="2025-06-06T00:00:00"/>
    <d v="2025-07-25T00:00:00"/>
    <x v="6"/>
    <m/>
    <n v="2025"/>
    <x v="80"/>
    <x v="0"/>
    <d v="2025-07-31T00:00:00"/>
    <s v="NO BACKJOB"/>
  </r>
  <r>
    <s v="X25010007601"/>
    <m/>
    <s v="ACASYS DEVELOPMENT CORP."/>
    <s v="SAN ANDRES, SUN VALLEY, PARANAQUE"/>
    <n v="3356230.93"/>
    <n v="826.39"/>
    <s v="Jenneth Madrid"/>
    <m/>
    <s v="VJC"/>
    <d v="2025-06-06T00:00:00"/>
    <d v="2025-07-11T00:00:00"/>
    <x v="3"/>
    <m/>
    <n v="2025"/>
    <x v="76"/>
    <x v="0"/>
    <d v="2025-08-12T00:00:00"/>
    <s v="WITH BACKJOB"/>
  </r>
  <r>
    <s v="X25020394464"/>
    <m/>
    <s v="PINESBEL MFG. &amp; TRADING CORP."/>
    <s v="BAES, PERPETUAL VILLAGE, TAGUIG CITY"/>
    <n v="2026310.46"/>
    <n v="287.32"/>
    <s v="Jenneth Madrid"/>
    <m/>
    <s v="VJC"/>
    <m/>
    <d v="2025-06-12T00:00:00"/>
    <x v="3"/>
    <m/>
    <n v="2025"/>
    <x v="22"/>
    <x v="0"/>
    <d v="2025-07-08T00:00:00"/>
    <s v="NO BACKJOB"/>
  </r>
  <r>
    <s v="X24020649090"/>
    <m/>
    <s v="MICHAEL CHRISTIAN R. PICHEL"/>
    <s v="M.L. QUEZON, PUROK 3, TAGUIG CITY"/>
    <n v="525931.28"/>
    <n v="339.78"/>
    <s v="Jenneth Madrid"/>
    <m/>
    <s v="VJC"/>
    <m/>
    <d v="2025-06-16T00:00:00"/>
    <x v="3"/>
    <m/>
    <n v="2025"/>
    <x v="22"/>
    <x v="0"/>
    <d v="2025-07-09T00:00:00"/>
    <s v="WITH BACKJOB"/>
  </r>
  <r>
    <s v="X24083317606"/>
    <m/>
    <s v="HARD DISCOUNT PHILIPPINES, INC."/>
    <s v="M.L. QUEZON, PUROK 2, TAGUIG CITY"/>
    <n v="279802.61"/>
    <n v="114.56"/>
    <s v="Jenneth Madrid"/>
    <m/>
    <s v="VJC"/>
    <m/>
    <d v="2025-07-01T00:00:00"/>
    <x v="4"/>
    <m/>
    <n v="2025"/>
    <x v="7"/>
    <x v="0"/>
    <d v="2025-08-11T00:00:00"/>
    <s v="WITH BACKJOB"/>
  </r>
  <r>
    <s v="X25010120302"/>
    <m/>
    <s v="CDC REALTY INC."/>
    <s v="DOVE LOFTS, LION'S PARK RESIDENCES, PARANAQUE"/>
    <n v="813015.11"/>
    <n v="120.1"/>
    <s v="Jenneth Madrid"/>
    <m/>
    <s v="VJC"/>
    <m/>
    <d v="2025-07-11T00:00:00"/>
    <x v="2"/>
    <m/>
    <n v="2025"/>
    <x v="81"/>
    <x v="0"/>
    <d v="2025-08-14T00:00:00"/>
    <s v="WITH BACKJOB"/>
  </r>
  <r>
    <s v="X25010149592"/>
    <m/>
    <s v="HARD DISCOUNT PHILIPPINES, INC."/>
    <s v="8TH, ZONE 1, TAGUIG CITY"/>
    <n v="220841.32"/>
    <n v="35.82"/>
    <s v="Jenneth Madrid"/>
    <m/>
    <s v="VJC"/>
    <m/>
    <d v="2025-07-10T00:00:00"/>
    <x v="4"/>
    <m/>
    <n v="2025"/>
    <x v="74"/>
    <x v="0"/>
    <d v="2025-08-11T00:00:00"/>
    <s v="WITH BACKJOB"/>
  </r>
  <r>
    <s v="X25020632623"/>
    <m/>
    <s v="PAUL ERWIN SALAZAR CANTOS"/>
    <s v="BLOCK 14-B, LINDENWOOD RESIDENCES, MUNTINLUPA"/>
    <n v="252394.2"/>
    <n v="22.7"/>
    <s v="Isan Carlo Lazaro"/>
    <m/>
    <s v="CHALLENGER"/>
    <m/>
    <d v="2025-07-25T00:00:00"/>
    <x v="2"/>
    <m/>
    <n v="2025"/>
    <x v="82"/>
    <x v="0"/>
    <m/>
    <m/>
  </r>
  <r>
    <s v="X24072566400"/>
    <m/>
    <s v="JOHN TULAO CENICA"/>
    <s v="CORDILLERA, AYALA-ALABANG VILL, MUNTINLUPA"/>
    <n v="233355.21"/>
    <n v="20.34"/>
    <s v="Isan Carlo Lazaro"/>
    <m/>
    <s v="CHALLENGER"/>
    <d v="2025-06-06T00:00:00"/>
    <d v="2025-07-25T00:00:00"/>
    <x v="2"/>
    <m/>
    <n v="2025"/>
    <x v="8"/>
    <x v="0"/>
    <d v="2025-07-31T00:00:00"/>
    <s v="NO BACKJOB"/>
  </r>
  <r>
    <s v="X24072870130"/>
    <m/>
    <s v="RALPH LIM JOSEPH"/>
    <s v="AGUIRRE, BF HOMES, PARANAQUE"/>
    <n v="23374.03"/>
    <n v="7.75"/>
    <s v="JSP"/>
    <m/>
    <s v="CHALLENGER"/>
    <m/>
    <m/>
    <x v="8"/>
    <m/>
    <n v="2024"/>
    <x v="3"/>
    <x v="1"/>
    <m/>
    <m/>
  </r>
  <r>
    <s v="X24083316199"/>
    <m/>
    <s v="ADEL MUNDAN BALOGO"/>
    <s v="SAUDI ARABIA, BETTER LIVING SUBD, PARANAQUE"/>
    <n v="391146.94"/>
    <n v="138.31"/>
    <s v="Jenneth Madrid"/>
    <m/>
    <s v="VJC"/>
    <m/>
    <d v="2025-06-10T00:00:00"/>
    <x v="3"/>
    <m/>
    <n v="2025"/>
    <x v="19"/>
    <x v="0"/>
    <d v="2025-07-09T00:00:00"/>
    <s v="WITH BACKJOB"/>
  </r>
  <r>
    <s v="R22344695"/>
    <m/>
    <s v="ALVEO LAND CORPORATION"/>
    <s v="MADRIGAL BUSINESS PARK, ALABANG, MUNTINLUPA"/>
    <n v="4408402.49"/>
    <n v="656.97"/>
    <s v="Ronilo Gange Jr."/>
    <m/>
    <s v="ECOM"/>
    <m/>
    <d v="2025-08-12T00:00:00"/>
    <x v="6"/>
    <m/>
    <n v="2025"/>
    <x v="3"/>
    <x v="1"/>
    <m/>
    <m/>
  </r>
  <r>
    <s v="X24062419263"/>
    <m/>
    <s v="678 F.C.M. BLVD DAMPA SEAFOODS NIGHT MARKET CORP."/>
    <s v="MOLINO BLVD., MAMBOG IV, BACOOR"/>
    <n v="1064582.55"/>
    <n v="243"/>
    <s v="RRG"/>
    <m/>
    <s v="AVECO"/>
    <d v="2025-06-12T00:00:00"/>
    <d v="2025-06-12T00:00:00"/>
    <x v="2"/>
    <m/>
    <n v="2024"/>
    <x v="26"/>
    <x v="0"/>
    <d v="2025-07-17T00:00:00"/>
    <s v="WITH BACKJOB"/>
  </r>
  <r>
    <s v="X24062101038"/>
    <m/>
    <s v="GLOBE TELECOM, INC."/>
    <s v="TIMBANG, MAMBOG III, BACOOR"/>
    <n v="353455.45"/>
    <n v="102.03"/>
    <s v="Ronilo Gange Jr."/>
    <m/>
    <s v="AVECO"/>
    <d v="2025-06-12T00:00:00"/>
    <d v="2025-06-12T00:00:00"/>
    <x v="2"/>
    <m/>
    <n v="2025"/>
    <x v="48"/>
    <x v="0"/>
    <d v="2025-07-17T00:00:00"/>
    <s v="WITH BACKJOB"/>
  </r>
  <r>
    <s v="X24030689569"/>
    <m/>
    <s v="PILIPINAS SHELL PETROLEUM CORPORATION"/>
    <s v="SAMPAGUITA, CAMP SAMPAGUITA, MUNTINLUPA"/>
    <n v="3575972.05"/>
    <n v="2874.93"/>
    <s v="Ronilo Gange Jr."/>
    <m/>
    <s v="AVECO"/>
    <d v="2025-06-12T00:00:00"/>
    <d v="2025-06-12T00:00:00"/>
    <x v="3"/>
    <m/>
    <n v="2025"/>
    <x v="3"/>
    <x v="1"/>
    <m/>
    <m/>
  </r>
  <r>
    <s v="X24062084382"/>
    <m/>
    <s v="AMAIA LAND CORP."/>
    <s v="ISABELA, AMAIA STEPS SUCAT, PARANAQUE"/>
    <n v="2640728.35"/>
    <n v="465.25"/>
    <s v="Ronilo Gange Jr."/>
    <m/>
    <s v="AVECO"/>
    <d v="2025-06-12T00:00:00"/>
    <d v="2025-06-12T00:00:00"/>
    <x v="3"/>
    <m/>
    <n v="2025"/>
    <x v="79"/>
    <x v="0"/>
    <d v="2025-06-17T00:00:00"/>
    <s v="WITH BACKJOB"/>
  </r>
  <r>
    <s v="X23124813649"/>
    <m/>
    <s v="PENAFRANCIA PAYORAN XU"/>
    <s v="T. CLAUDIO, BACLARAN, PARANAQUE"/>
    <n v="1813449.99"/>
    <n v="467.63"/>
    <s v="RRG"/>
    <m/>
    <s v="AVECO"/>
    <d v="2025-06-12T00:00:00"/>
    <d v="2025-06-12T00:00:00"/>
    <x v="3"/>
    <m/>
    <n v="2024"/>
    <x v="3"/>
    <x v="1"/>
    <m/>
    <m/>
  </r>
  <r>
    <s v="X24041266423"/>
    <m/>
    <s v="APRIL MENDOZA DIZON"/>
    <s v="MOLAVE, CASIMIRO 1 VILL, LAS PINAS CITY"/>
    <n v="622068.59"/>
    <n v="189.47"/>
    <s v="RRG"/>
    <m/>
    <s v="ECOM"/>
    <m/>
    <d v="2025-06-12T00:00:00"/>
    <x v="3"/>
    <m/>
    <n v="2024"/>
    <x v="3"/>
    <x v="1"/>
    <m/>
    <m/>
  </r>
  <r>
    <s v="X24124714328"/>
    <m/>
    <s v="AC AUTOMOTIVE BUSINESS SERVICES, INC."/>
    <s v="MOLINO BLVD., BAYANAN, BACOOR"/>
    <n v="383052.97"/>
    <n v="52.96"/>
    <s v="Ronilo Gange Jr."/>
    <m/>
    <s v="AVECO"/>
    <m/>
    <d v="2024-06-12T00:00:00"/>
    <x v="2"/>
    <m/>
    <n v="2025"/>
    <x v="48"/>
    <x v="0"/>
    <d v="2025-07-07T00:00:00"/>
    <s v="NO BACKJOB"/>
  </r>
  <r>
    <s v="P2209138859"/>
    <m/>
    <s v="DPWH Reloc of poles at Panapaan Bridge, Tirona Highway Bacoor Cavite"/>
    <s v="GEN. F. TIRONA, PANAPAAN VI, BACOOR"/>
    <n v="3354240.11"/>
    <n v="2049.4499999999998"/>
    <s v="RHM"/>
    <m/>
    <s v="AVECO"/>
    <m/>
    <m/>
    <x v="5"/>
    <m/>
    <n v="2023"/>
    <x v="55"/>
    <x v="0"/>
    <d v="2025-07-17T00:00:00"/>
    <s v="WITH BACKJOB"/>
  </r>
  <r>
    <s v="X24104105713"/>
    <m/>
    <s v="ECLECTUS FOOD VENTURES CORPORATION"/>
    <s v="M.L. QUEZON, PUROK 1, TAGUIG CITY"/>
    <n v="833032.22"/>
    <n v="138.22999999999999"/>
    <s v="Jenneth Madrid"/>
    <m/>
    <s v="VJC"/>
    <m/>
    <d v="2025-06-16T00:00:00"/>
    <x v="2"/>
    <m/>
    <n v="2025"/>
    <x v="83"/>
    <x v="0"/>
    <d v="2025-07-09T00:00:00"/>
    <s v="WITH BACKJOB"/>
  </r>
  <r>
    <s v="X24103906652"/>
    <m/>
    <s v="BERNADETTE A. NAVALTA"/>
    <s v="B. CAPISTRANO, HAGONOY, TAGUIG CITY"/>
    <n v="693459.93"/>
    <n v="135.91"/>
    <s v="Jenneth Madrid"/>
    <m/>
    <s v="VJC"/>
    <m/>
    <d v="2025-06-16T00:00:00"/>
    <x v="2"/>
    <m/>
    <n v="2025"/>
    <x v="83"/>
    <x v="0"/>
    <d v="2025-08-12T00:00:00"/>
    <s v="WITH BACKJOB"/>
  </r>
  <r>
    <s v="X22010058303"/>
    <m/>
    <s v="VIRGILIO MELGAR MONREAL"/>
    <s v="6TH, SALINAS I, BACOOR"/>
    <n v="34738.53"/>
    <n v="29.78"/>
    <s v="FMS"/>
    <m/>
    <s v="AVECO"/>
    <m/>
    <d v="2025-06-16T00:00:00"/>
    <x v="2"/>
    <m/>
    <n v="2022"/>
    <x v="84"/>
    <x v="0"/>
    <d v="2025-07-30T00:00:00"/>
    <s v="WITH BACKJOB"/>
  </r>
  <r>
    <s v="X24072732325"/>
    <m/>
    <s v="MARIO H. ELEDA"/>
    <s v="BLOCK 34, VISTA VERDE PH III, BACOOR"/>
    <n v="188963.62"/>
    <n v="22.07"/>
    <s v="JSP"/>
    <m/>
    <s v="POWERHOUSE"/>
    <m/>
    <d v="2025-06-22T00:00:00"/>
    <x v="13"/>
    <m/>
    <n v="2024"/>
    <x v="3"/>
    <x v="1"/>
    <m/>
    <m/>
  </r>
  <r>
    <s v="X24041057944"/>
    <m/>
    <s v="STA. LUCIA REALTY &amp; DEVELOPMENT, INC."/>
    <s v="STREET, BLOCK 29, VISTA VERDE PH II, BACOOR"/>
    <n v="347458.02"/>
    <n v="107.68"/>
    <s v="JSP"/>
    <m/>
    <s v="CHALLENGER"/>
    <m/>
    <d v="2025-06-22T00:00:00"/>
    <x v="13"/>
    <m/>
    <n v="2024"/>
    <x v="3"/>
    <x v="1"/>
    <m/>
    <m/>
  </r>
  <r>
    <s v="X24041159047"/>
    <m/>
    <s v="DENNIS FUENTES BANCAIREN"/>
    <s v="SAPLUNGAN, MEADOWOOD EXEC. VILLAGE PHASE 3B, BACOOR"/>
    <n v="286060.38"/>
    <n v="105.75"/>
    <s v="JSP"/>
    <m/>
    <s v="CHALLENGER"/>
    <m/>
    <d v="2025-06-22T00:00:00"/>
    <x v="13"/>
    <m/>
    <n v="2024"/>
    <x v="3"/>
    <x v="1"/>
    <m/>
    <m/>
  </r>
  <r>
    <s v="P2403164170"/>
    <m/>
    <s v="MN_MAJOR (WDESIGN), DS RELOC DUE TO CONSTRUCTION OF DAANG HARI ROAD FLYOVER BACOOR CAVITE"/>
    <s v="MOLINO IV, MOLINO IV, BACOOR"/>
    <n v="669165.41"/>
    <n v="154.19999999999999"/>
    <s v="JSP"/>
    <m/>
    <s v="CHALLENGER"/>
    <m/>
    <d v="2025-06-22T00:00:00"/>
    <x v="13"/>
    <m/>
    <n v="2024"/>
    <x v="3"/>
    <x v="1"/>
    <m/>
    <m/>
  </r>
  <r>
    <s v="X23030797808"/>
    <m/>
    <s v="PACIFIC PARAGON CORP"/>
    <s v="BAYANAN, BAYANAN, BACOOR"/>
    <n v="295244.46000000002"/>
    <n v="40.33"/>
    <s v="EAO"/>
    <m/>
    <s v="AVECO"/>
    <m/>
    <d v="2025-06-24T00:00:00"/>
    <x v="2"/>
    <m/>
    <n v="2023"/>
    <x v="73"/>
    <x v="0"/>
    <d v="2025-07-30T00:00:00"/>
    <s v="WITH BACKJOB"/>
  </r>
  <r>
    <s v="X24041348468"/>
    <m/>
    <s v="ONE ROXAS PRIME DEVELOPMENT CORPORATION"/>
    <s v="TIMOTHY, MULTINATIONAL VILL, PARANAQUE"/>
    <n v="3056430.77"/>
    <n v="1196.08"/>
    <s v="RHM"/>
    <m/>
    <s v="CHALLENGER"/>
    <m/>
    <d v="2025-02-11T00:00:00"/>
    <x v="5"/>
    <m/>
    <n v="2024"/>
    <x v="17"/>
    <x v="0"/>
    <d v="2025-07-17T00:00:00"/>
    <s v="WITH BACKJOB"/>
  </r>
  <r>
    <s v="X23103955191"/>
    <m/>
    <s v="CITY GOVERNMENT OF TAGUIG,"/>
    <s v="PROPER TANYAG, BAGONG TANYAG, TAGUIG CITY"/>
    <n v="1657523.14"/>
    <n v="510.77"/>
    <s v="RRG"/>
    <m/>
    <s v="ECOM"/>
    <m/>
    <d v="2025-06-30T00:00:00"/>
    <x v="3"/>
    <m/>
    <n v="2023"/>
    <x v="3"/>
    <x v="1"/>
    <m/>
    <m/>
  </r>
  <r>
    <s v="X24051819719"/>
    <m/>
    <s v="CITY GOVERNMENT OF TAGUIG"/>
    <s v="BALLECER, ZONE 2, TAGUIG CITY"/>
    <n v="66253.87"/>
    <n v="964.72"/>
    <s v="JSB"/>
    <m/>
    <s v="VJC"/>
    <m/>
    <d v="2025-07-01T00:00:00"/>
    <x v="4"/>
    <m/>
    <n v="2024"/>
    <x v="46"/>
    <x v="0"/>
    <m/>
    <m/>
  </r>
  <r>
    <s v="X23051647119"/>
    <m/>
    <s v="DITO TELECOMMUNITY CORPORATION"/>
    <s v="MANALO, PUROK 2, TAGUIG CITY"/>
    <n v="56763.77"/>
    <n v="964.72"/>
    <s v="JSB"/>
    <m/>
    <s v="VJC"/>
    <m/>
    <d v="2025-07-01T00:00:00"/>
    <x v="4"/>
    <m/>
    <n v="2024"/>
    <x v="73"/>
    <x v="0"/>
    <m/>
    <m/>
  </r>
  <r>
    <s v="X23104205084"/>
    <m/>
    <s v="DITO TELECOMMUNITY CORPORATION"/>
    <s v="HOLY FAMILY, HOLY FAMILY VILL, TAGUIG CITY"/>
    <n v="512106.52"/>
    <n v="964.72"/>
    <s v="JSB"/>
    <m/>
    <s v="VJC"/>
    <m/>
    <d v="2025-07-01T00:00:00"/>
    <x v="4"/>
    <m/>
    <n v="2024"/>
    <x v="3"/>
    <x v="1"/>
    <m/>
    <m/>
  </r>
  <r>
    <s v="X23124774850"/>
    <m/>
    <s v="HARD DISCOUNT PHILIPPINES, INC."/>
    <s v="BALLECER, ZONE 2, TAGUIG CITY"/>
    <n v="277649.88"/>
    <n v="964.72"/>
    <s v="JSB"/>
    <m/>
    <s v="VJC"/>
    <m/>
    <d v="2025-07-01T00:00:00"/>
    <x v="4"/>
    <m/>
    <n v="2024"/>
    <x v="46"/>
    <x v="0"/>
    <m/>
    <m/>
  </r>
  <r>
    <s v="X23114555343"/>
    <m/>
    <s v="ARMY'S ANGELS INTEGRATED SCHOOL INC."/>
    <s v="SALAZAR, ZONE 3, TAGUIG CITY"/>
    <n v="1096419.19"/>
    <n v="964.72"/>
    <s v="JSB"/>
    <m/>
    <s v="VJC"/>
    <m/>
    <d v="2025-07-01T00:00:00"/>
    <x v="4"/>
    <m/>
    <n v="2024"/>
    <x v="46"/>
    <x v="0"/>
    <m/>
    <m/>
  </r>
  <r>
    <s v="X23093806698"/>
    <m/>
    <s v="NEW WEALTH PROPERTIES CORP."/>
    <s v="3RD, BAGUMBAYAN, TAGUIG CITY"/>
    <n v="654576.69999999995"/>
    <n v="964.72"/>
    <s v="JSB"/>
    <m/>
    <s v="VJC"/>
    <m/>
    <d v="2025-07-01T00:00:00"/>
    <x v="4"/>
    <m/>
    <n v="2024"/>
    <x v="46"/>
    <x v="0"/>
    <d v="2025-08-14T00:00:00"/>
    <s v="WITH BACKJOB"/>
  </r>
  <r>
    <s v="X24051568783"/>
    <m/>
    <s v="CITY GOVERNMENT OF TAGUIG"/>
    <s v="BLOCK 35, PINAGSAMA PH 2 VILL, TAGUIG CITY"/>
    <n v="18756.79"/>
    <n v="964.72"/>
    <s v="JSB"/>
    <m/>
    <s v="VJC"/>
    <m/>
    <d v="2025-07-02T00:00:00"/>
    <x v="3"/>
    <m/>
    <n v="2024"/>
    <x v="3"/>
    <x v="1"/>
    <m/>
    <m/>
  </r>
  <r>
    <s v="X24072669062"/>
    <m/>
    <s v="CRIF D-B PHILIPPINES INC."/>
    <s v="R. PAPA, AFPOVAI PHASE VI, TAGUIG CITY"/>
    <n v="245065.72"/>
    <n v="34"/>
    <s v="JMM"/>
    <m/>
    <s v="VJC"/>
    <m/>
    <d v="2025-07-02T00:00:00"/>
    <x v="3"/>
    <m/>
    <n v="2024"/>
    <x v="3"/>
    <x v="1"/>
    <m/>
    <m/>
  </r>
  <r>
    <s v="X24051788009"/>
    <m/>
    <s v="VILLAGE GREEN BAGONG DIWA HOMEOWNERS ASSOCIATION,"/>
    <s v="VILLAGE GREEN BAGONG DIWA (SUBD), PUROK 6D, TAGUIG CITY"/>
    <n v="685652.88"/>
    <n v="246.38"/>
    <s v="JSB"/>
    <m/>
    <s v="VJC"/>
    <m/>
    <d v="2025-07-02T00:00:00"/>
    <x v="3"/>
    <m/>
    <n v="2024"/>
    <x v="3"/>
    <x v="1"/>
    <m/>
    <m/>
  </r>
  <r>
    <s v="X23051833049"/>
    <m/>
    <s v="CB ANDREW PHILIPPINES, INC."/>
    <s v="JY &amp; SONS CPD, VETERANS CENTER, TAGUIG CITY"/>
    <n v="1944670.4"/>
    <n v="964.72"/>
    <s v="JSB"/>
    <m/>
    <s v="VJC"/>
    <m/>
    <d v="2025-07-02T00:00:00"/>
    <x v="3"/>
    <m/>
    <n v="2024"/>
    <x v="47"/>
    <x v="0"/>
    <m/>
    <m/>
  </r>
  <r>
    <s v="X23030851936"/>
    <m/>
    <s v="STA. LUCIA REALTY &amp; DEVELOPMENT, INC."/>
    <s v="BLK 4, VISTA VERDE SOUTH EXEC PH4, BACOOR"/>
    <n v="1014928.2"/>
    <n v="522.08000000000004"/>
    <s v="EAO"/>
    <m/>
    <s v="AVECO"/>
    <m/>
    <d v="2025-07-02T00:00:00"/>
    <x v="2"/>
    <m/>
    <n v="2023"/>
    <x v="46"/>
    <x v="0"/>
    <d v="2025-07-30T00:00:00"/>
    <s v="WITH BACKJOB"/>
  </r>
  <r>
    <s v="X24062094087"/>
    <m/>
    <s v="AVA SMERALDA DAZA ZANIRATO"/>
    <s v="PALMSPRING, MERVILLE SUBD, PARANAQUE"/>
    <n v="215127.33"/>
    <n v="40.22"/>
    <s v="RRG"/>
    <m/>
    <s v="ECOM"/>
    <m/>
    <d v="2025-07-02T00:00:00"/>
    <x v="2"/>
    <m/>
    <n v="2024"/>
    <x v="81"/>
    <x v="0"/>
    <d v="2025-08-01T00:00:00"/>
    <s v="NO BACKJOB"/>
  </r>
  <r>
    <s v="X22051997620"/>
    <m/>
    <s v="CITY GOVT OF MUNTINLUPA - NEW ALABANG PUBLIC MARKET"/>
    <s v="ALABANG CENTRAL MARKET, ALABANG CENTRAL MARKET, MUNTINLUPA"/>
    <n v="1737891.9"/>
    <n v="389.17"/>
    <s v="JSP"/>
    <m/>
    <s v="POWERHOUSE"/>
    <m/>
    <d v="2025-07-02T00:00:00"/>
    <x v="12"/>
    <m/>
    <n v="2023"/>
    <x v="3"/>
    <x v="1"/>
    <m/>
    <m/>
  </r>
  <r>
    <s v="X23072901471"/>
    <m/>
    <s v="FORESTLAKE SUMMIT CORPORATION"/>
    <s v="YANTOK, AYALA-ALABANG VILL, MUNTINLUPA"/>
    <n v="415855.58"/>
    <n v="48.28"/>
    <s v="JSP"/>
    <m/>
    <s v="POWERHOUSE"/>
    <m/>
    <d v="2025-07-02T00:00:00"/>
    <x v="12"/>
    <m/>
    <n v="2024"/>
    <x v="3"/>
    <x v="1"/>
    <m/>
    <m/>
  </r>
  <r>
    <s v="X24062417917"/>
    <m/>
    <s v="P &amp; EL REALTY CORPORATION"/>
    <s v="FIRE TREE, BELISARIO SUBD, LAS PINAS CITY"/>
    <n v="632505.35"/>
    <n v="118.75"/>
    <s v="JSP"/>
    <m/>
    <s v="POWERHOUSE"/>
    <m/>
    <d v="2025-07-02T00:00:00"/>
    <x v="0"/>
    <m/>
    <n v="2024"/>
    <x v="85"/>
    <x v="0"/>
    <d v="2025-08-06T00:00:00"/>
    <s v="WITH BACKJOB"/>
  </r>
  <r>
    <s v="X23020468312"/>
    <m/>
    <s v="ASIAPRIME PHILIPPINES CORPORATION"/>
    <s v="SAMUEL, BF HOMES MARTINVILLE SUBD, LAS PINAS CITY"/>
    <n v="2398167.15"/>
    <n v="552.6"/>
    <s v="JSP"/>
    <m/>
    <s v="POWERHOUSE"/>
    <m/>
    <d v="2025-07-02T00:00:00"/>
    <x v="0"/>
    <m/>
    <n v="2023"/>
    <x v="86"/>
    <x v="0"/>
    <d v="2025-07-28T00:00:00"/>
    <s v="WITH BACKJOB"/>
  </r>
  <r>
    <s v="X22094095280"/>
    <m/>
    <s v="LIGHT RAIL TRANSIT AUTHORITY"/>
    <s v="SILANGAN, LONGOS, BACOOR"/>
    <n v="3876619.37"/>
    <n v="82.58"/>
    <s v="JSP"/>
    <m/>
    <s v="POWERHOUSE"/>
    <m/>
    <d v="2025-07-02T00:00:00"/>
    <x v="12"/>
    <m/>
    <n v="2023"/>
    <x v="3"/>
    <x v="1"/>
    <m/>
    <m/>
  </r>
  <r>
    <s v="X23051737873"/>
    <m/>
    <s v="SUBSEA SERVICES INC."/>
    <s v="LIGAS III, LIGAS III, BACOOR"/>
    <n v="652780.93000000005"/>
    <n v="97.4"/>
    <s v="JSP"/>
    <m/>
    <s v="POWERHOUSE"/>
    <m/>
    <d v="2025-07-02T00:00:00"/>
    <x v="12"/>
    <m/>
    <n v="2024"/>
    <x v="3"/>
    <x v="1"/>
    <m/>
    <m/>
  </r>
  <r>
    <s v="X23062415222"/>
    <m/>
    <s v="LILY REAL ESTATE DEVELOPMENT CORPORATION"/>
    <s v="QUIRINO AVE., TAMBO, PARANAQUE"/>
    <n v="1944732.07"/>
    <n v="321.3"/>
    <s v="JSP"/>
    <m/>
    <s v="POWERHOUSE"/>
    <m/>
    <d v="2025-07-02T00:00:00"/>
    <x v="0"/>
    <m/>
    <n v="2024"/>
    <x v="47"/>
    <x v="0"/>
    <d v="2025-08-06T00:00:00"/>
    <s v="WITH BACKJOB"/>
  </r>
  <r>
    <s v="X24072781187"/>
    <m/>
    <s v="A.A. ALARILLA CONSTRUCTION CO., INC."/>
    <s v="VICTORIA, TUNASAN, MUNTINLUPA"/>
    <n v="202456.24"/>
    <n v="26.22"/>
    <s v="JSP"/>
    <m/>
    <s v="POWERHOUSE"/>
    <m/>
    <d v="2025-07-04T00:00:00"/>
    <x v="15"/>
    <m/>
    <n v="2024"/>
    <x v="29"/>
    <x v="0"/>
    <d v="2025-08-02T00:00:00"/>
    <s v="NO BACKJOB"/>
  </r>
  <r>
    <s v="X23093649424"/>
    <m/>
    <s v="JULITA B. FRANCISCO"/>
    <s v="GEN. TIRONA, HABAY I, BACOOR"/>
    <n v="198818.1"/>
    <n v="29.67"/>
    <s v="JSP"/>
    <m/>
    <s v="CHALLENGER"/>
    <m/>
    <d v="2025-07-04T00:00:00"/>
    <x v="15"/>
    <m/>
    <n v="2024"/>
    <x v="29"/>
    <x v="0"/>
    <d v="2025-07-30T00:00:00"/>
    <s v="NO BACKJOB"/>
  </r>
  <r>
    <s v="X24020458335"/>
    <m/>
    <s v="ALTHORP LAND HOLDINGS, INCORPORATED,"/>
    <s v="CASTILLO, MALIPAY III, BACOOR"/>
    <n v="416640.46"/>
    <n v="586.29999999999995"/>
    <s v="JSP"/>
    <m/>
    <s v="CHALLENGER"/>
    <m/>
    <d v="2025-07-07T00:00:00"/>
    <x v="2"/>
    <m/>
    <n v="2024"/>
    <x v="87"/>
    <x v="0"/>
    <m/>
    <m/>
  </r>
  <r>
    <s v="X24020458320"/>
    <m/>
    <s v="ALTHORP LAND HOLDINGS, INCORPORATED,"/>
    <s v="CASTILLO, MALIPAY III, BACOOR"/>
    <n v="229904.11"/>
    <n v="313.75"/>
    <s v="JSP"/>
    <m/>
    <s v="CHALLENGER"/>
    <m/>
    <d v="2025-07-07T00:00:00"/>
    <x v="2"/>
    <m/>
    <n v="2024"/>
    <x v="87"/>
    <x v="0"/>
    <m/>
    <m/>
  </r>
  <r>
    <s v="X23114345805"/>
    <m/>
    <s v="ARMYNAVY BURGER INC."/>
    <s v="DAANG HARI, ALABANG WEST, LAS PINAS CITY"/>
    <n v="362126.29"/>
    <n v="54.7"/>
    <s v="EAO"/>
    <m/>
    <s v="AVECO"/>
    <m/>
    <d v="2025-07-10T00:00:00"/>
    <x v="2"/>
    <m/>
    <n v="2023"/>
    <x v="7"/>
    <x v="0"/>
    <d v="2025-07-30T00:00:00"/>
    <s v="WITH BACKJOB"/>
  </r>
  <r>
    <s v="X22094041925"/>
    <m/>
    <s v="JASMIN C. BURILA"/>
    <s v="KAMAGONG, AYALA-ALABANG VILL, MUNTINLUPA"/>
    <n v="573737.43000000005"/>
    <n v="130.97"/>
    <s v="JSP"/>
    <m/>
    <s v="POWERHOUSE"/>
    <m/>
    <d v="2025-07-02T00:00:00"/>
    <x v="0"/>
    <m/>
    <n v="2023"/>
    <x v="86"/>
    <x v="0"/>
    <d v="2025-07-28T00:00:00"/>
    <s v="NO BACKJOB"/>
  </r>
  <r>
    <s v="X23010263658"/>
    <m/>
    <s v="CITY GOVERNMENT OF MUNTINLUPA"/>
    <s v="CIVIC, FILINVEST CORPORATE CITY, MUNTINLUPA"/>
    <n v="1391441.96"/>
    <n v="306.5"/>
    <s v="JSP"/>
    <m/>
    <s v="POWERHOUSE"/>
    <m/>
    <d v="2025-07-02T00:00:00"/>
    <x v="0"/>
    <m/>
    <n v="2024"/>
    <x v="86"/>
    <x v="0"/>
    <d v="2025-07-25T00:00:00"/>
    <s v="NO BACKJOB"/>
  </r>
  <r>
    <s v="X24030698139"/>
    <m/>
    <s v="C N C CONSTRUCTION &amp; DEV'T. CORPORATION"/>
    <s v="SAN PEDRO, SAN ANTONIO VALLEY 2, PARANAQUE"/>
    <n v="148560.91"/>
    <n v="17.37"/>
    <s v="JSP"/>
    <m/>
    <s v="CHALLENGER"/>
    <m/>
    <d v="2025-07-10T00:00:00"/>
    <x v="0"/>
    <m/>
    <n v="2024"/>
    <x v="86"/>
    <x v="0"/>
    <d v="2025-07-30T00:00:00"/>
    <s v="NO BACKJOB"/>
  </r>
  <r>
    <s v="X22114860725"/>
    <m/>
    <s v="LADY KUEENIE MART, INC."/>
    <s v="NATALIA, AIRPORT VILL, PARANAQUE"/>
    <n v="666826.75"/>
    <n v="209.1"/>
    <s v="JSP"/>
    <m/>
    <s v="POWERHOUSE"/>
    <d v="2025-07-31T00:00:00"/>
    <d v="2025-07-31T00:00:00"/>
    <x v="0"/>
    <m/>
    <n v="2022"/>
    <x v="80"/>
    <x v="0"/>
    <d v="2025-08-07T00:00:00"/>
    <s v="WITH BACKJOB"/>
  </r>
  <r>
    <s v="X24041309755"/>
    <m/>
    <s v="DITO TELECOMMUNITY CORPORATION"/>
    <s v="LIBRA, PUROK 1, MUNTINLUPA"/>
    <n v="255918.24"/>
    <n v="99.52"/>
    <s v="RRG"/>
    <m/>
    <s v="ECOM"/>
    <m/>
    <d v="2025-07-31T00:00:00"/>
    <x v="3"/>
    <m/>
    <n v="2024"/>
    <x v="3"/>
    <x v="1"/>
    <m/>
    <m/>
  </r>
  <r>
    <s v="R22366256"/>
    <m/>
    <s v="CASANOVA SR., LEON MENDEZ"/>
    <s v="EL NIDO, CAMELLA HOMES ALABANG 4 SUBD, MUNTINLUPA"/>
    <n v="32112.639999999999"/>
    <n v="16.77"/>
    <s v="JSP"/>
    <m/>
    <s v="ECOM"/>
    <d v="2025-07-31T00:00:00"/>
    <d v="2025-07-31T00:00:00"/>
    <x v="3"/>
    <m/>
    <n v="2023"/>
    <x v="3"/>
    <x v="1"/>
    <m/>
    <m/>
  </r>
  <r>
    <s v="X24051959665"/>
    <m/>
    <s v="PHINMA PROPERTY HOLDINGS CORPORATION"/>
    <s v="VILLONGCO, VILLONGCO, MUNTINLUPA"/>
    <n v="73415.59"/>
    <n v="85.41"/>
    <s v="Isan Carlo Lazaro"/>
    <m/>
    <s v="CHALLENGER"/>
    <d v="2025-07-31T00:00:00"/>
    <d v="2025-07-31T00:00:00"/>
    <x v="3"/>
    <m/>
    <n v="2025"/>
    <x v="3"/>
    <x v="1"/>
    <m/>
    <m/>
  </r>
  <r>
    <s v="X24073004630"/>
    <m/>
    <s v="PHILIPPINE SEVEN CORPORATION"/>
    <s v="UMALI, POBLACION, MUNTINLUPA"/>
    <n v="36774.449999999997"/>
    <n v="45.67"/>
    <s v="Jenneth Madrid"/>
    <m/>
    <s v="POWERHOUSE"/>
    <d v="2025-07-31T00:00:00"/>
    <d v="2025-07-31T00:00:00"/>
    <x v="3"/>
    <m/>
    <n v="2025"/>
    <x v="3"/>
    <x v="1"/>
    <m/>
    <m/>
  </r>
  <r>
    <s v="P2307153226"/>
    <m/>
    <s v="MAINT 425FIL  DS1-0862 Replacement of rotten, hazardous and old standard pole"/>
    <s v="SOLDIERS SOLDIERS HILLS SUBD PUTATAN MUNTINLUPA"/>
    <n v="193703.78"/>
    <n v="26.37"/>
    <s v="RRG"/>
    <m/>
    <s v="ECOM"/>
    <d v="2025-07-31T00:00:00"/>
    <d v="2025-07-31T00:00:00"/>
    <x v="3"/>
    <m/>
    <n v="2023"/>
    <x v="3"/>
    <x v="1"/>
    <m/>
    <m/>
  </r>
  <r>
    <s v="X25030955124"/>
    <m/>
    <s v="TIN PHO LIM"/>
    <s v="CADENA DE AMOR, AYALA-ALABANG VILL, MUNTINLUPA"/>
    <n v="113331.9"/>
    <n v="131.86000000000001"/>
    <s v="Isan Carlo Lazaro"/>
    <m/>
    <s v="CHALLENGER"/>
    <d v="2025-07-31T00:00:00"/>
    <d v="2025-07-31T00:00:00"/>
    <x v="3"/>
    <m/>
    <n v="2025"/>
    <x v="3"/>
    <x v="1"/>
    <m/>
    <m/>
  </r>
  <r>
    <s v="X23041310304"/>
    <m/>
    <s v="RIANA MAHESH MIRPURI"/>
    <s v="MADRID, MERVILLE SUBD, PARANAQUE"/>
    <n v="1200118.22"/>
    <n v="964.72"/>
    <s v="JSB"/>
    <m/>
    <s v="VJC"/>
    <m/>
    <d v="2025-07-31T00:00:00"/>
    <x v="3"/>
    <m/>
    <n v="2024"/>
    <x v="3"/>
    <x v="1"/>
    <m/>
    <m/>
  </r>
  <r>
    <s v="X25030752071"/>
    <m/>
    <s v="MICHAEL G. DAVID"/>
    <s v="BLOCK 7, DOÑA ROSARIO HEIGHTS SUBD, MUNTINLUPA"/>
    <n v="129417.11000000004"/>
    <n v="141.59"/>
    <s v="Isan Carlo Lazaro"/>
    <m/>
    <s v="CHALLENGER"/>
    <d v="2025-07-31T00:00:00"/>
    <d v="2025-07-31T00:00:00"/>
    <x v="3"/>
    <m/>
    <n v="2025"/>
    <x v="3"/>
    <x v="1"/>
    <m/>
    <m/>
  </r>
  <r>
    <s v="X25020594777"/>
    <m/>
    <s v="CITY GOVERNMENT OF MUNTINLUPA"/>
    <s v="FILINVEST SOCIALIZED HOUSING, FILINVEST SOCIALIZED HOUSING, MUNTINLUPA"/>
    <n v="70527.929999999993"/>
    <n v="160.37"/>
    <s v="Ronilo Gange Jr."/>
    <m/>
    <s v="ECOM"/>
    <d v="2025-07-31T00:00:00"/>
    <d v="2025-07-31T00:00:00"/>
    <x v="3"/>
    <m/>
    <n v="2025"/>
    <x v="3"/>
    <x v="1"/>
    <m/>
    <m/>
  </r>
  <r>
    <s v="X24104049812"/>
    <m/>
    <s v="RACHEL RIVERA BACALLA"/>
    <s v="ILANG-ILANG, DON JUAN BAYVIEW SUBD, MUNTINLUPA"/>
    <n v="40313.42"/>
    <n v="50.06"/>
    <s v="Jenneth Madrid"/>
    <m/>
    <s v="POWERHOUSE"/>
    <d v="2025-07-31T00:00:00"/>
    <d v="2025-07-31T00:00:00"/>
    <x v="6"/>
    <m/>
    <n v="2025"/>
    <x v="64"/>
    <x v="0"/>
    <m/>
    <m/>
  </r>
  <r>
    <s v="X24093762610"/>
    <m/>
    <s v="ALSTOM TRANSPORT CONSTRUCTION PHILIPPINES, INC."/>
    <s v="PRES. M. ROXAS, BACLARAN, PARANAQUE"/>
    <n v="44089.19"/>
    <n v="57.45"/>
    <s v="JSP"/>
    <m/>
    <s v="CHALLENGER"/>
    <d v="2025-07-31T00:00:00"/>
    <d v="2025-07-31T00:00:00"/>
    <x v="6"/>
    <m/>
    <n v="2024"/>
    <x v="82"/>
    <x v="0"/>
    <m/>
    <m/>
  </r>
  <r>
    <s v="X24051523753"/>
    <m/>
    <s v="JOSEPH NATHANAEL PER GALVEZ"/>
    <s v="DOÑA ALICIA, INA EXECUTIVE HOMES - LEVITOWN, PARANAQUE"/>
    <n v="51950.75"/>
    <n v="22.1"/>
    <s v="RRG"/>
    <m/>
    <s v="ECOM"/>
    <d v="2025-07-31T00:00:00"/>
    <d v="2025-07-31T00:00:00"/>
    <x v="6"/>
    <m/>
    <n v="2024"/>
    <x v="82"/>
    <x v="0"/>
    <m/>
    <m/>
  </r>
  <r>
    <s v="X25010209691"/>
    <m/>
    <s v="ALMALOUNA COMALING QU"/>
    <s v="EL GRANDE, BF HOMES, PARANAQUE"/>
    <n v="45194.86"/>
    <n v="47.14"/>
    <s v="Isan Carlo Lazaro"/>
    <m/>
    <s v="MAINTENANCE"/>
    <m/>
    <d v="2025-07-31T00:00:00"/>
    <x v="3"/>
    <m/>
    <n v="2025"/>
    <x v="3"/>
    <x v="1"/>
    <m/>
    <m/>
  </r>
  <r>
    <s v="X25030992093"/>
    <m/>
    <s v="MARCO ANGELO FELIX LIM LOPEZ"/>
    <s v="YELLOW STONE, SOUTH GREEN PARK SUBD, PARANAQUE"/>
    <n v="3703.32"/>
    <n v="4.3099999999999996"/>
    <s v="Jenneth Madrid"/>
    <m/>
    <s v="VJC"/>
    <d v="2025-07-31T00:00:00"/>
    <d v="2025-07-31T00:00:00"/>
    <x v="6"/>
    <m/>
    <n v="2025"/>
    <x v="64"/>
    <x v="0"/>
    <m/>
    <m/>
  </r>
  <r>
    <s v="R23895778"/>
    <m/>
    <s v="BREIGHTON LAND INC."/>
    <s v="BLOCK 6, BELLEFORT ESTATES PH 2, BACOOR"/>
    <n v="1038.46"/>
    <n v="1.29"/>
    <s v="Ronilo Gange Jr."/>
    <m/>
    <s v="ECOM"/>
    <m/>
    <d v="2025-07-31T00:00:00"/>
    <x v="6"/>
    <m/>
    <n v="2025"/>
    <x v="64"/>
    <x v="0"/>
    <m/>
    <m/>
  </r>
  <r>
    <s v="X24020656557"/>
    <m/>
    <s v="SUZANNE ONG"/>
    <s v="TEL AVIV, MULTINATIONAL VILL, PARANAQUE"/>
    <n v="980568.61"/>
    <n v="415.73"/>
    <s v="RRG"/>
    <m/>
    <s v="ECOM"/>
    <d v="2025-07-31T00:00:00"/>
    <d v="2025-07-31T00:00:00"/>
    <x v="3"/>
    <m/>
    <n v="2024"/>
    <x v="3"/>
    <x v="1"/>
    <m/>
    <m/>
  </r>
  <r>
    <s v="X24093771340"/>
    <m/>
    <s v="STO. CRISTO PROPERTIES &amp; HOLDINGS CORP."/>
    <s v="PASCUAL, PARANAQUE GREEN HEIGHTS, PARANAQUE"/>
    <n v="15202.2"/>
    <n v="77.25"/>
    <s v="Isan Carlo Lazaro"/>
    <m/>
    <s v="CHALLENGER"/>
    <d v="2025-07-31T00:00:00"/>
    <d v="2025-07-31T00:00:00"/>
    <x v="3"/>
    <m/>
    <n v="2025"/>
    <x v="3"/>
    <x v="1"/>
    <m/>
    <m/>
  </r>
  <r>
    <s v="X24072577420"/>
    <m/>
    <s v="HERMENEGILDO DENAGA SARANILLO"/>
    <s v="SUMAKWEL, BARANGAY VILL, PARANAQUE"/>
    <n v="45119.54"/>
    <n v="134.28"/>
    <s v="Ronilo Gange Jr."/>
    <m/>
    <s v="ECOM"/>
    <d v="2025-07-31T00:00:00"/>
    <d v="2025-07-31T00:00:00"/>
    <x v="3"/>
    <m/>
    <n v="2025"/>
    <x v="3"/>
    <x v="1"/>
    <m/>
    <m/>
  </r>
  <r>
    <s v="X25030835417"/>
    <m/>
    <s v="CHERIE ROSE COLINAYO ZHENG"/>
    <s v="ARMELA CPD-SAVVY 25, ARMELA CPD-SAVVY 25, PARANAQUE"/>
    <n v="84004.599999999977"/>
    <n v="118.02"/>
    <s v="Ronilo Gange Jr."/>
    <m/>
    <s v="ECOM"/>
    <d v="2025-07-31T00:00:00"/>
    <d v="2025-07-31T00:00:00"/>
    <x v="3"/>
    <m/>
    <n v="2025"/>
    <x v="3"/>
    <x v="1"/>
    <m/>
    <m/>
  </r>
  <r>
    <s v="X25010021411"/>
    <m/>
    <s v="FRANCES CHRISTINE RAMIREZ AGUIRRE"/>
    <s v="DAO, MAYWOOD VILL, PARANAQUE"/>
    <n v="136773.92000000001"/>
    <n v="159.18"/>
    <s v="Isan Carlo Lazaro"/>
    <m/>
    <s v="CHALLENGER"/>
    <d v="2025-07-31T00:00:00"/>
    <d v="2025-07-31T00:00:00"/>
    <x v="3"/>
    <m/>
    <n v="2025"/>
    <x v="3"/>
    <x v="1"/>
    <m/>
    <m/>
  </r>
  <r>
    <s v="X25020524644"/>
    <m/>
    <s v="TIERRA BELLA PROPERTIES INC."/>
    <s v="PRES. M. ROXAS, TAMBO, PARANAQUE"/>
    <n v="45931.94000000001"/>
    <n v="53.43"/>
    <s v="Isan Carlo Lazaro"/>
    <m/>
    <s v="CHALLENGER"/>
    <d v="2025-07-31T00:00:00"/>
    <d v="2025-07-31T00:00:00"/>
    <x v="3"/>
    <m/>
    <n v="2025"/>
    <x v="3"/>
    <x v="1"/>
    <m/>
    <m/>
  </r>
  <r>
    <s v="X24020411401"/>
    <m/>
    <s v="JOLLIBEE FOODS CORPORATION"/>
    <s v="AGUIRRE, BF HOMES, PARANAQUE"/>
    <n v="109086.2"/>
    <n v="139.94999999999999"/>
    <s v="Ronilo Gange Jr."/>
    <m/>
    <s v="AVECO"/>
    <d v="2025-07-31T00:00:00"/>
    <d v="2025-07-31T00:00:00"/>
    <x v="6"/>
    <m/>
    <n v="2024"/>
    <x v="87"/>
    <x v="0"/>
    <m/>
    <m/>
  </r>
  <r>
    <s v="X23083399830"/>
    <m/>
    <s v="ROVIE LAYNES MALDOS"/>
    <s v="BLDG. 2, CIUDAD KAUNLARAN, BACOOR"/>
    <n v="3718812.6"/>
    <n v="1378.82"/>
    <s v="JSP"/>
    <m/>
    <s v="POWERHOUSE"/>
    <m/>
    <d v="2025-07-10T00:00:00"/>
    <x v="0"/>
    <m/>
    <n v="2023"/>
    <x v="3"/>
    <x v="1"/>
    <m/>
    <m/>
  </r>
  <r>
    <s v="X24010112470"/>
    <m/>
    <s v="KINGDOM HALL FOR JEHOVAH'S WITNESSES, PHILIPPINES"/>
    <s v="BINUHANGIN, CLARMEN VILL, PARANAQUE"/>
    <n v="481223.38"/>
    <n v="161"/>
    <s v="JSP"/>
    <m/>
    <s v="POWERHOUSE"/>
    <m/>
    <d v="2025-07-10T00:00:00"/>
    <x v="0"/>
    <m/>
    <n v="2024"/>
    <x v="88"/>
    <x v="0"/>
    <d v="2025-08-02T00:00:00"/>
    <s v="NO BACKJOB"/>
  </r>
  <r>
    <s v="X25010271934"/>
    <m/>
    <s v="DANILO FLORES TARRIELA"/>
    <s v="BATANGAS SOUTH, AYALA-ALABANG VILL, MUNTINLUPA"/>
    <n v="105279.94"/>
    <n v="122.97"/>
    <s v="Isan Carlo Lazaro"/>
    <m/>
    <s v="CHALLENGER"/>
    <d v="2025-07-31T00:00:00"/>
    <d v="2025-08-01T00:00:00"/>
    <x v="2"/>
    <m/>
    <n v="2025"/>
    <x v="3"/>
    <x v="1"/>
    <m/>
    <m/>
  </r>
  <r>
    <s v="X25020413672"/>
    <m/>
    <s v="DAJ PROPERTY HOLDINGS CORP."/>
    <s v="ANONAS, AYALA-ALABANG VILL, MUNTINLUPA"/>
    <n v="140114.53000000003"/>
    <n v="163.04"/>
    <s v="Isan Carlo Lazaro"/>
    <m/>
    <s v="CHALLENGER"/>
    <d v="2025-07-31T00:00:00"/>
    <d v="2025-08-01T00:00:00"/>
    <x v="2"/>
    <m/>
    <n v="2025"/>
    <x v="3"/>
    <x v="1"/>
    <m/>
    <m/>
  </r>
  <r>
    <s v="X23051767299"/>
    <m/>
    <s v="GOLDEN BAY FRESH LANDHOLDINGS INC."/>
    <s v="LAS PIÑAS-TALABA, LONGOS, BACOOR"/>
    <n v="517692.58"/>
    <n v="132.16999999999999"/>
    <s v="RRG"/>
    <m/>
    <s v="ECOM"/>
    <m/>
    <m/>
    <x v="3"/>
    <m/>
    <n v="2023"/>
    <x v="29"/>
    <x v="0"/>
    <d v="2025-08-01T00:00:00"/>
    <s v="NO BACKJOB"/>
  </r>
  <r>
    <s v="R23216876"/>
    <m/>
    <s v="LIAO,, KELSEY NATHANIEL LEE,"/>
    <s v="DEUTERONOMY, BF HOMES MARTINVILLE SUBD, LAS PINAS CITY"/>
    <n v="15252.47"/>
    <n v="3.55"/>
    <s v="RRG"/>
    <m/>
    <s v="ECOM"/>
    <m/>
    <d v="2025-07-25T00:00:00"/>
    <x v="6"/>
    <m/>
    <n v="2024"/>
    <x v="89"/>
    <x v="0"/>
    <d v="2025-08-01T00:00:00"/>
    <s v="NO BACKJOB"/>
  </r>
  <r>
    <s v="X24072777901"/>
    <m/>
    <s v="PYC FOODS CORPORATION"/>
    <s v="DAANG HARI, ALMANZA II, LAS PINAS CITY"/>
    <n v="226346.64"/>
    <n v="19.98"/>
    <s v="RRG"/>
    <m/>
    <s v="ECOM"/>
    <m/>
    <d v="2025-07-25T00:00:00"/>
    <x v="6"/>
    <m/>
    <n v="2024"/>
    <x v="8"/>
    <x v="0"/>
    <d v="2025-08-01T00:00:00"/>
    <s v="NO BACKJOB"/>
  </r>
  <r>
    <s v="X22104290372"/>
    <m/>
    <s v="DITO TELECOMMUNITY CORPORATION"/>
    <s v="CHRYSANTHEMUM, TALON VILL, LAS PINAS CITY"/>
    <n v="35227.65"/>
    <n v="9.73"/>
    <s v="RRG"/>
    <m/>
    <s v="ECOM"/>
    <m/>
    <d v="2025-07-25T00:00:00"/>
    <x v="6"/>
    <m/>
    <n v="2024"/>
    <x v="89"/>
    <x v="0"/>
    <d v="2025-08-01T00:00:00"/>
    <s v="NO BACKJOB"/>
  </r>
  <r>
    <s v="X23114599150"/>
    <m/>
    <s v="ICONIC DEALERSHIP, INC."/>
    <s v="MOLINO BLVD., BAYANAN, BACOOR"/>
    <n v="630335.26"/>
    <n v="81"/>
    <s v="RRG"/>
    <m/>
    <s v="ECOM"/>
    <m/>
    <d v="2025-07-14T00:00:00"/>
    <x v="2"/>
    <m/>
    <n v="2024"/>
    <x v="88"/>
    <x v="0"/>
    <d v="2025-08-01T00:00:00"/>
    <s v="WITH BACKJOB"/>
  </r>
  <r>
    <s v="X24072732348"/>
    <m/>
    <s v="DIETHER CANLAS MERCADO"/>
    <s v="HAWAII ST., CAMELLA HOMES PH II-A, BACOOR"/>
    <n v="53467.7"/>
    <n v="24.85"/>
    <s v="RRG"/>
    <m/>
    <s v="ECOM"/>
    <m/>
    <d v="2025-07-14T00:00:00"/>
    <x v="2"/>
    <m/>
    <n v="2024"/>
    <x v="84"/>
    <x v="0"/>
    <d v="2025-08-01T00:00:00"/>
    <s v="WITH BACKJOB"/>
  </r>
  <r>
    <s v="X22072970749"/>
    <m/>
    <s v="DITO TELECOMMUNITY CORPORATION"/>
    <s v="SAPA, SAPA, NAIC"/>
    <n v="810176.76"/>
    <n v="439.32"/>
    <s v="RRG"/>
    <m/>
    <s v="ECOM"/>
    <m/>
    <d v="2025-07-14T00:00:00"/>
    <x v="2"/>
    <m/>
    <n v="2023"/>
    <x v="88"/>
    <x v="0"/>
    <d v="2025-08-02T00:00:00"/>
    <s v="WITH BACKJOB"/>
  </r>
  <r>
    <s v="X24083042231"/>
    <m/>
    <s v="MICHAEL ABES PADRE JUAN"/>
    <s v="EVANGELISTA, BAHAYANG PAG-ASA PH 5, BACOOR"/>
    <n v="212884.15"/>
    <n v="37.950000000000003"/>
    <s v="JSP"/>
    <m/>
    <s v="POWERHOUSE"/>
    <m/>
    <d v="2025-07-10T00:00:00"/>
    <x v="15"/>
    <m/>
    <n v="2024"/>
    <x v="88"/>
    <x v="0"/>
    <d v="2025-08-02T00:00:00"/>
    <s v="NO BACKJOB"/>
  </r>
  <r>
    <s v="X24030818560"/>
    <m/>
    <s v="JESHE TORRES"/>
    <s v="BLOCK 3, PRINCETON HEIGHTS PH 3, BACOOR"/>
    <n v="137479.16"/>
    <n v="17.45"/>
    <s v="JSP"/>
    <m/>
    <s v="POWERHOUSE"/>
    <m/>
    <d v="2025-07-25T00:00:00"/>
    <x v="2"/>
    <m/>
    <n v="2024"/>
    <x v="81"/>
    <x v="0"/>
    <d v="2025-08-02T00:00:00"/>
    <s v="WITH BACKJOB"/>
  </r>
  <r>
    <s v="X22083677948"/>
    <m/>
    <s v="MANUEL JR. CO DIZON"/>
    <s v="CUENCA, AYALA-ALABANG VILL, MUNTINLUPA"/>
    <n v="361436.29"/>
    <n v="82.05"/>
    <s v="JSP"/>
    <m/>
    <s v="POWERHOUSE"/>
    <d v="2025-08-01T00:00:00"/>
    <d v="2025-08-07T00:00:00"/>
    <x v="13"/>
    <m/>
    <n v="2023"/>
    <x v="3"/>
    <x v="1"/>
    <m/>
    <m/>
  </r>
  <r>
    <s v="X24103986359"/>
    <m/>
    <s v="DITO TELECOMMUNITY CORPORATION"/>
    <s v="QUEEN OF DIAMOND, QUEEN'S ROW AREA A SUBD, BACOOR"/>
    <n v="231671.38"/>
    <n v="288.63"/>
    <s v="Jenneth Madrid"/>
    <m/>
    <s v="POWERHOUSE"/>
    <d v="2025-08-01T00:00:00"/>
    <m/>
    <x v="8"/>
    <m/>
    <n v="2025"/>
    <x v="3"/>
    <x v="1"/>
    <m/>
    <m/>
  </r>
  <r>
    <s v="X24020641632"/>
    <m/>
    <s v="HENRY LAO LIM"/>
    <s v="BUKIDNON, MARINA SUBD, PARANAQUE"/>
    <n v="180394.18"/>
    <n v="224.01"/>
    <s v="Jenneth Madrid"/>
    <m/>
    <s v="POWERHOUSE"/>
    <d v="2025-08-01T00:00:00"/>
    <d v="2025-08-08T00:00:00"/>
    <x v="6"/>
    <m/>
    <n v="2025"/>
    <x v="3"/>
    <x v="1"/>
    <m/>
    <m/>
  </r>
  <r>
    <s v="X24041002556"/>
    <m/>
    <s v="STA. LUCIA REALTY &amp; DEVELOPMENT, INC."/>
    <s v="VISTA VERDE SOUTH EXEC PH4, BACOOR"/>
    <n v="130293.83"/>
    <n v="162.27000000000001"/>
    <s v="Jenneth Madrid"/>
    <m/>
    <s v="POWERHOUSE"/>
    <d v="2025-08-01T00:00:00"/>
    <m/>
    <x v="16"/>
    <m/>
    <n v="2025"/>
    <x v="3"/>
    <x v="1"/>
    <m/>
    <m/>
  </r>
  <r>
    <s v="X25030814571"/>
    <m/>
    <s v="JOSE MARIA IBANEZ LANZA"/>
    <s v="NORTH 5TH, ANGELA VILL, LAS PINAS CITY"/>
    <n v="100520.98"/>
    <n v="273.55"/>
    <s v="Isan Carlo Lazaro"/>
    <m/>
    <s v="POWERHOUSE"/>
    <d v="2025-08-01T00:00:00"/>
    <s v="                                                             "/>
    <x v="8"/>
    <m/>
    <n v="2025"/>
    <x v="3"/>
    <x v="1"/>
    <m/>
    <m/>
  </r>
  <r>
    <s v="X25020681892"/>
    <m/>
    <s v="HARD DISCOUNT PHILIPPINES, INC."/>
    <s v="DAANG HARI, PERPETUAL VILLAGE, TAGUIG CITY"/>
    <n v="11531.119999999999"/>
    <n v="13.42"/>
    <s v="Isan Carlo Lazaro"/>
    <m/>
    <s v="POWERHOUSE"/>
    <d v="2025-08-01T00:00:00"/>
    <d v="2025-08-08T00:00:00"/>
    <x v="6"/>
    <m/>
    <n v="2025"/>
    <x v="3"/>
    <x v="1"/>
    <m/>
    <m/>
  </r>
  <r>
    <s v="X24103963394"/>
    <m/>
    <s v="HERSTAL SECURITY AGENCY, INC."/>
    <s v="DOÑA SOLEDAD, BETTER LIVING SUBD, PARANAQUE"/>
    <n v="43156.97"/>
    <n v="50.2"/>
    <s v="Jenneth Madrid"/>
    <m/>
    <s v="POWERHOUSE"/>
    <d v="2025-08-01T00:00:00"/>
    <d v="2025-08-08T00:00:00"/>
    <x v="6"/>
    <m/>
    <n v="2025"/>
    <x v="3"/>
    <x v="1"/>
    <m/>
    <m/>
  </r>
  <r>
    <s v="X24062353615"/>
    <m/>
    <s v="F N &amp; J INVESTMENT"/>
    <s v="BUNGA, AYALA-ALABANG VILL, MUNTINLUPA"/>
    <n v="256679.67999999999"/>
    <n v="46.32"/>
    <s v="JSP"/>
    <m/>
    <s v="POWERHOUSE"/>
    <d v="2025-08-01T00:00:00"/>
    <m/>
    <x v="8"/>
    <m/>
    <n v="2024"/>
    <x v="3"/>
    <x v="1"/>
    <m/>
    <m/>
  </r>
  <r>
    <s v="X22062764885"/>
    <m/>
    <s v="MAYNILAD WATER SERVICES, INC."/>
    <s v="ALABANG-ZAPOTE, PAMPLONA I, LAS PINAS CITY"/>
    <n v="1170203.6299999999"/>
    <n v="321.17"/>
    <s v="JSP"/>
    <m/>
    <s v="POWERHOUSE"/>
    <d v="2025-08-01T00:00:00"/>
    <m/>
    <x v="8"/>
    <m/>
    <n v="2022"/>
    <x v="3"/>
    <x v="1"/>
    <m/>
    <m/>
  </r>
  <r>
    <s v="R23462615"/>
    <m/>
    <s v="UNIOIL PETROLEUM INC"/>
    <s v="DONA SOLEDAD EXTN, BETTER LIVING SUBD, PARANAQUE"/>
    <n v="48759.62"/>
    <n v="135.03"/>
    <s v="Ronilo Gange Jr."/>
    <m/>
    <s v="ECOM"/>
    <d v="2025-08-01T00:00:00"/>
    <m/>
    <x v="8"/>
    <m/>
    <n v="2025"/>
    <x v="3"/>
    <x v="1"/>
    <m/>
    <m/>
  </r>
  <r>
    <s v="X24051688503"/>
    <m/>
    <s v="ALEXANDER EVAN O. UY"/>
    <s v="JOHN, MULTINATIONAL VILL, PARANAQUE"/>
    <n v="86091.88"/>
    <n v="186.1"/>
    <s v="Ronilo Gange Jr."/>
    <m/>
    <s v="ECOM"/>
    <d v="2025-08-01T00:00:00"/>
    <m/>
    <x v="8"/>
    <m/>
    <n v="2025"/>
    <x v="3"/>
    <x v="1"/>
    <m/>
    <m/>
  </r>
  <r>
    <s v="X25020498390"/>
    <m/>
    <s v="MANUKA REALTY, INC."/>
    <s v="TALISAY, AYALA-ALABANG VILL, MUNTINLUPA"/>
    <n v="61024.149999999987"/>
    <n v="71.459999999999994"/>
    <s v="Isan Carlo Lazaro"/>
    <m/>
    <s v="CHALLENGER"/>
    <d v="2025-08-01T00:00:00"/>
    <m/>
    <x v="8"/>
    <m/>
    <n v="2025"/>
    <x v="3"/>
    <x v="1"/>
    <m/>
    <m/>
  </r>
  <r>
    <s v="R23924589"/>
    <m/>
    <s v="CAVITEX INFRASTRUCTURE CORP., CBG"/>
    <s v="ALLEY 1, MULTINATIONAL VILL, PARANAQUE"/>
    <n v="359825.96999999991"/>
    <n v="418.77"/>
    <s v="Isan Carlo Lazaro"/>
    <m/>
    <s v="CHALLENGER"/>
    <d v="2025-08-01T00:00:00"/>
    <m/>
    <x v="8"/>
    <m/>
    <n v="2025"/>
    <x v="3"/>
    <x v="1"/>
    <m/>
    <m/>
  </r>
  <r>
    <s v="X25031039757"/>
    <m/>
    <s v="R &amp; G CONSTRUCTION DEVELOPMENT"/>
    <s v="DR. A. SANTOS, SEACOM CPD, PARANAQUE"/>
    <n v="31748.350000000002"/>
    <n v="36.840000000000003"/>
    <s v="Jenneth Madrid"/>
    <m/>
    <s v="VJC"/>
    <d v="2025-08-01T00:00:00"/>
    <m/>
    <x v="8"/>
    <m/>
    <n v="2025"/>
    <x v="3"/>
    <x v="1"/>
    <m/>
    <m/>
  </r>
  <r>
    <s v="X24041183168"/>
    <m/>
    <s v="ZENAIDA IGNACIO REYES"/>
    <s v="DIMASALANG, HAGONOY, TAGUIG CITY"/>
    <n v="69245.759999999995"/>
    <n v="15.9"/>
    <s v="Jenneth Madrid"/>
    <m/>
    <s v="VJC"/>
    <d v="2025-08-01T00:00:00"/>
    <m/>
    <x v="8"/>
    <m/>
    <n v="2025"/>
    <x v="3"/>
    <x v="1"/>
    <m/>
    <m/>
  </r>
  <r>
    <s v="X24093584870"/>
    <m/>
    <s v="ZENAIDA IGNACIO REYES"/>
    <s v="DIMASALANG, HAGONOY, TAGUIG CITY"/>
    <n v="12449.52"/>
    <n v="15.46"/>
    <s v="Jenneth Madrid"/>
    <m/>
    <s v="VJC"/>
    <d v="2025-08-01T00:00:00"/>
    <m/>
    <x v="8"/>
    <m/>
    <n v="2025"/>
    <x v="3"/>
    <x v="1"/>
    <m/>
    <m/>
  </r>
  <r>
    <s v="X24083428939"/>
    <m/>
    <s v="ROBERTO C VASQUEZ"/>
    <s v="PRES. AGUINALDO, TEOVILLE SUBD EAST, PARANAQUE"/>
    <n v="202879.53999999998"/>
    <n v="237.06"/>
    <s v="Isan Carlo Lazaro"/>
    <m/>
    <s v="CHALLENGER"/>
    <d v="2025-08-01T00:00:00"/>
    <m/>
    <x v="8"/>
    <m/>
    <n v="2025"/>
    <x v="3"/>
    <x v="1"/>
    <m/>
    <m/>
  </r>
  <r>
    <s v="X24051787930"/>
    <m/>
    <s v="DITO TELECOMMUNITY CORPORATION"/>
    <s v="BLOCK 46, PINAGSAMA PH 2 VILL, TAGUIG CITY"/>
    <n v="77836.89"/>
    <n v="93.66"/>
    <s v="Isan Carlo Lazaro"/>
    <m/>
    <s v="CHALLENGER"/>
    <d v="2025-08-01T00:00:00"/>
    <m/>
    <x v="8"/>
    <m/>
    <n v="2025"/>
    <x v="3"/>
    <x v="1"/>
    <m/>
    <m/>
  </r>
  <r>
    <s v="X23072870847"/>
    <m/>
    <s v="DITO TELECOMMUNITY CORPORATION"/>
    <s v="BANABA, AYALA-ALABANG VILL, MUNTINLUPA"/>
    <n v="40203.11"/>
    <n v="46.79"/>
    <s v="Isan Carlo Lazaro"/>
    <m/>
    <s v="CHALLENGER"/>
    <d v="2025-08-01T00:00:00"/>
    <m/>
    <x v="8"/>
    <m/>
    <n v="2025"/>
    <x v="3"/>
    <x v="1"/>
    <m/>
    <m/>
  </r>
  <r>
    <s v="X24114545156"/>
    <m/>
    <s v="ST. JAMES THE GREAT PARISH FOUNDATION, INC."/>
    <s v="IBAAN, AYALA-ALABANG VILL, MUNTINLUPA"/>
    <n v="107882.38"/>
    <n v="125.53"/>
    <s v="Isan Carlo Lazaro"/>
    <m/>
    <s v="CHALLENGER"/>
    <d v="2025-08-01T00:00:00"/>
    <m/>
    <x v="8"/>
    <m/>
    <n v="2025"/>
    <x v="3"/>
    <x v="1"/>
    <m/>
    <m/>
  </r>
  <r>
    <s v="X25020630582"/>
    <m/>
    <s v="TIERRA BELLA PROPERTIES INC."/>
    <s v="PRES. M. ROXAS, TAMBO, PARANAQUE"/>
    <n v="148527.47999999998"/>
    <n v="172.85"/>
    <s v="Isan Carlo Lazaro"/>
    <m/>
    <s v="CHALLENGER"/>
    <d v="2025-08-01T00:00:00"/>
    <m/>
    <x v="8"/>
    <m/>
    <n v="2025"/>
    <x v="3"/>
    <x v="1"/>
    <m/>
    <m/>
  </r>
  <r>
    <s v="X23083418925"/>
    <m/>
    <s v="MARIA CLARITA PASCUAL ARELLANO"/>
    <s v="BLOCK 10, AFP OVAI PH 1, TAGUIG CITY"/>
    <n v="335786.03"/>
    <n v="964.72"/>
    <s v="JSB"/>
    <m/>
    <s v="VJC"/>
    <d v="2025-08-01T00:00:00"/>
    <m/>
    <x v="8"/>
    <m/>
    <n v="2024"/>
    <x v="3"/>
    <x v="1"/>
    <m/>
    <m/>
  </r>
  <r>
    <s v="R23165916"/>
    <m/>
    <s v="POKAAN ALIREZA LUMBAYA"/>
    <s v="JOLO, MAHARLIKA VILL, TAGUIG CITY"/>
    <n v="21914.3"/>
    <n v="104.1"/>
    <s v="Jenneth Madrid"/>
    <m/>
    <s v="VJC"/>
    <d v="2025-07-31T00:00:00"/>
    <m/>
    <x v="8"/>
    <m/>
    <n v="2025"/>
    <x v="3"/>
    <x v="1"/>
    <m/>
    <m/>
  </r>
  <r>
    <s v="X25030842100"/>
    <m/>
    <s v="CITY GOVERNMENT OF TAGUIG"/>
    <s v="MAGSAYSAY, PUROK 2A, TAGUIG CITY"/>
    <n v="11086.840000000002"/>
    <n v="12.9"/>
    <s v="Jenneth Madrid"/>
    <m/>
    <s v="VJC"/>
    <d v="2025-07-31T00:00:00"/>
    <m/>
    <x v="8"/>
    <m/>
    <n v="2025"/>
    <x v="3"/>
    <x v="1"/>
    <m/>
    <m/>
  </r>
  <r>
    <s v="X24072855187"/>
    <m/>
    <s v="MANUEL SARIANA BOLON"/>
    <s v="A. ROLDAN, PUROK 2A, TAGUIG CITY"/>
    <n v="202490.13"/>
    <n v="31.58"/>
    <s v="Jenneth Madrid"/>
    <m/>
    <s v="VJC"/>
    <d v="2025-07-31T00:00:00"/>
    <m/>
    <x v="8"/>
    <m/>
    <n v="2025"/>
    <x v="3"/>
    <x v="1"/>
    <m/>
    <m/>
  </r>
  <r>
    <s v="X25010223485"/>
    <m/>
    <s v="CITY GOVERNMENT OF TAGUIG"/>
    <s v="MIRANDA, ZONE 2, TAGUIG CITY"/>
    <n v="78010.61"/>
    <n v="246.89"/>
    <s v="Jenneth Madrid"/>
    <m/>
    <s v="VJC"/>
    <d v="2025-07-31T00:00:00"/>
    <m/>
    <x v="8"/>
    <m/>
    <n v="2025"/>
    <x v="3"/>
    <x v="1"/>
    <m/>
    <m/>
  </r>
  <r>
    <s v="X24104277409"/>
    <m/>
    <s v="COMGLASCO AGUILA GLASS CORP."/>
    <s v="MANALAC, BAGONG TANYAG, TAGUIG CITY"/>
    <n v="52572.05"/>
    <n v="143.57"/>
    <s v="Jenneth Madrid"/>
    <m/>
    <s v="VJC"/>
    <d v="2025-07-31T00:00:00"/>
    <m/>
    <x v="8"/>
    <m/>
    <n v="2025"/>
    <x v="3"/>
    <x v="1"/>
    <m/>
    <m/>
  </r>
  <r>
    <s v="X25051639273"/>
    <m/>
    <s v="LIMCALY INDUSTRIES INCORPORATED"/>
    <s v="PASCOR, STO. NINO, PARANAQUE"/>
    <n v="9825.99"/>
    <n v="11.44"/>
    <s v="Jenneth Madrid"/>
    <m/>
    <s v="VJC"/>
    <d v="2025-07-31T00:00:00"/>
    <m/>
    <x v="8"/>
    <m/>
    <n v="2025"/>
    <x v="3"/>
    <x v="1"/>
    <m/>
    <m/>
  </r>
  <r>
    <s v="X24093762742"/>
    <m/>
    <s v="ALSTOM TRANSPORT CONSTRUCTION PHILIPPINES, INC."/>
    <s v="NINOY AQUINO, STO. NINO, PARANAQUE"/>
    <n v="28630.27"/>
    <n v="19.38"/>
    <s v="Jenneth Madrid"/>
    <m/>
    <s v="VJC"/>
    <d v="2025-07-31T00:00:00"/>
    <m/>
    <x v="8"/>
    <m/>
    <n v="2025"/>
    <x v="3"/>
    <x v="1"/>
    <m/>
    <m/>
  </r>
  <r>
    <s v="X25020671305"/>
    <m/>
    <s v="CITY GOVERNMENT OF TAGUIG"/>
    <s v="M.L. QUEZON, PUROK 4, TAGUIG CITY"/>
    <n v="79457.509999999995"/>
    <n v="170.73"/>
    <s v="Jenneth Madrid"/>
    <m/>
    <s v="VJC"/>
    <d v="2025-07-31T00:00:00"/>
    <m/>
    <x v="8"/>
    <m/>
    <n v="2025"/>
    <x v="3"/>
    <x v="1"/>
    <m/>
    <m/>
  </r>
  <r>
    <s v="X24114479034"/>
    <m/>
    <s v="MAKATI DEVELOPMENT CORPORATION"/>
    <s v="NEXUS, ARCA SOUTH, TAGUIG CITY"/>
    <n v="158282.26"/>
    <n v="195.12"/>
    <s v="Jenneth Madrid"/>
    <m/>
    <s v="VJC"/>
    <d v="2025-07-31T00:00:00"/>
    <m/>
    <x v="8"/>
    <m/>
    <n v="2025"/>
    <x v="3"/>
    <x v="1"/>
    <m/>
    <m/>
  </r>
  <r>
    <s v="X25010310103"/>
    <m/>
    <s v="RODOLFO BEDIONES"/>
    <s v="KAIMITO, MOLAVE PARK VILL, PARANAQUE"/>
    <n v="2981.52"/>
    <n v="3.47"/>
    <s v="Jenneth Madrid"/>
    <m/>
    <s v="VJC"/>
    <d v="2025-07-31T00:00:00"/>
    <m/>
    <x v="8"/>
    <m/>
    <n v="2025"/>
    <x v="3"/>
    <x v="1"/>
    <m/>
    <m/>
  </r>
  <r>
    <s v="X25030745343"/>
    <m/>
    <s v="OLIVAREZ REALTY CORPORATION"/>
    <s v="DR. A SANTOS, SAN DIONISIO, PARANAQUE"/>
    <n v="103760.22"/>
    <n v="120.71"/>
    <s v="Jenneth Madrid"/>
    <m/>
    <s v="VJC"/>
    <d v="2025-07-31T00:00:00"/>
    <m/>
    <x v="8"/>
    <m/>
    <n v="2025"/>
    <x v="3"/>
    <x v="1"/>
    <m/>
    <m/>
  </r>
  <r>
    <s v="X23104151736"/>
    <m/>
    <s v="J.A.S.S INSTALLATION SERVICES CORP."/>
    <s v="CATTLEYA, T.S. CRUZ SUBD, LAS PINAS CITY"/>
    <n v="148253.84"/>
    <n v="47.98"/>
    <s v="RRG"/>
    <m/>
    <s v="AVECO"/>
    <d v="2025-07-31T00:00:00"/>
    <m/>
    <x v="8"/>
    <m/>
    <n v="2024"/>
    <x v="3"/>
    <x v="1"/>
    <m/>
    <m/>
  </r>
  <r>
    <s v="X21072829678"/>
    <m/>
    <s v="KEIKO FOODS CORP."/>
    <s v="ARTHUR, TAGUIG BAGUMBAYAN INDL ASS INC, TAGUIG CITY"/>
    <n v="1019235.68"/>
    <n v="281.42"/>
    <s v="JSP"/>
    <m/>
    <s v="POWERHOUSE"/>
    <d v="2025-07-31T00:00:00"/>
    <d v="2025-08-06T00:00:00"/>
    <x v="13"/>
    <m/>
    <n v="2023"/>
    <x v="3"/>
    <x v="1"/>
    <m/>
    <m/>
  </r>
  <r>
    <s v="X22093759465"/>
    <m/>
    <s v="JEIKA PROPERTIES CORPORATION"/>
    <s v="MOLINO VII, MOLINO VII, BACOOR"/>
    <n v="581897.1"/>
    <n v="87.37"/>
    <s v="JSP"/>
    <m/>
    <s v="POWERHOUSE"/>
    <d v="2025-07-31T00:00:00"/>
    <d v="2025-07-25T00:00:00"/>
    <x v="2"/>
    <m/>
    <n v="2023"/>
    <x v="64"/>
    <x v="0"/>
    <m/>
    <m/>
  </r>
  <r>
    <s v="X23083305911"/>
    <m/>
    <s v="EDOTCO TOWERS, INC."/>
    <s v="KAINGIN, KAINGIN, BACOOR"/>
    <n v="143993.12"/>
    <n v="17.22"/>
    <s v="JSP"/>
    <m/>
    <s v="POWERHOUSE"/>
    <d v="2025-07-31T00:00:00"/>
    <d v="2025-07-10T00:00:00"/>
    <x v="4"/>
    <m/>
    <n v="2023"/>
    <x v="90"/>
    <x v="0"/>
    <d v="2025-08-06T00:00:00"/>
    <s v="WITH BACKJOB"/>
  </r>
  <r>
    <s v="X25010310283"/>
    <m/>
    <s v="MERFE A GAMAS"/>
    <s v="CHALLENGER, MOONWALK VILL, LAS PINAS CITY"/>
    <n v="6562.97"/>
    <n v="11.15"/>
    <s v="Ronilo Gange Jr."/>
    <m/>
    <s v="ECOM"/>
    <d v="2025-07-31T00:00:00"/>
    <m/>
    <x v="8"/>
    <m/>
    <n v="2025"/>
    <x v="3"/>
    <x v="1"/>
    <m/>
    <m/>
  </r>
  <r>
    <s v="R22727639"/>
    <m/>
    <s v="DE PAZ JOSEPHINE BOSI"/>
    <s v="BLOCK 1, GLOBE MACKAY SHERATON VILLAGE, BACOOR"/>
    <n v="11614.33"/>
    <n v="1.88"/>
    <s v="RRG"/>
    <m/>
    <s v="AVECO"/>
    <d v="2025-07-31T00:00:00"/>
    <d v="2025-07-31T00:00:00"/>
    <x v="2"/>
    <m/>
    <n v="2023"/>
    <x v="3"/>
    <x v="1"/>
    <m/>
    <m/>
  </r>
  <r>
    <s v="X22020770513"/>
    <m/>
    <s v="FRANKLIN CHURCHILL DELMONTE VELARDE"/>
    <s v="ANGELES, ALABANG HILLS SUBD PH 3, MUNTINLUPA"/>
    <n v="318471.15999999997"/>
    <n v="105.87"/>
    <s v="JSP"/>
    <m/>
    <s v="POWERHOUSE"/>
    <d v="2025-08-05T00:00:00"/>
    <d v="2025-08-06T00:00:00"/>
    <x v="12"/>
    <m/>
    <n v="2023"/>
    <x v="3"/>
    <x v="1"/>
    <m/>
    <m/>
  </r>
  <r>
    <s v="X22114973643"/>
    <m/>
    <s v="EMMANUEL RAMON VER REYES"/>
    <s v="CADENA DE AMOR ST., AYALA-ALABANG VILL, MUNTINLUPA"/>
    <n v="379461.55"/>
    <n v="92.2"/>
    <s v="JSP"/>
    <m/>
    <s v="POWERHOUSE"/>
    <d v="2025-08-05T00:00:00"/>
    <d v="2025-08-06T00:00:00"/>
    <x v="12"/>
    <m/>
    <n v="2023"/>
    <x v="3"/>
    <x v="1"/>
    <m/>
    <m/>
  </r>
  <r>
    <s v="X21030891877"/>
    <m/>
    <s v="MARK BENEDICT OCHOA REALICA"/>
    <s v="SAN ANTONIO, AYALA-ALABANG VILL, MUNTINLUPA"/>
    <n v="297423.17"/>
    <n v="78.17"/>
    <s v="JSP"/>
    <m/>
    <s v="POWERHOUSE"/>
    <d v="2025-08-05T00:00:00"/>
    <d v="2025-08-06T00:00:00"/>
    <x v="12"/>
    <m/>
    <n v="2023"/>
    <x v="3"/>
    <x v="1"/>
    <m/>
    <m/>
  </r>
  <r>
    <s v="X22104222228"/>
    <m/>
    <s v="ANTHONY A. LIM"/>
    <s v=" "/>
    <n v="797225.42"/>
    <n v="223.27"/>
    <s v="JSP"/>
    <m/>
    <s v="POWERHOUSE"/>
    <d v="2025-08-05T00:00:00"/>
    <d v="2025-08-06T00:00:00"/>
    <x v="12"/>
    <m/>
    <n v="2023"/>
    <x v="3"/>
    <x v="1"/>
    <m/>
    <m/>
  </r>
  <r>
    <s v="X22104266242"/>
    <m/>
    <s v="KATARUNGAN VILLAGE HOMEOWNERS ASSOC. INC."/>
    <s v=" J. ENRIQUEZ, KATARUNGAN VILLAGE, MUNTINLUPA"/>
    <n v="684327.49"/>
    <n v="286.25"/>
    <s v="JSP"/>
    <m/>
    <s v="POWERHOUSE"/>
    <d v="2025-08-05T00:00:00"/>
    <d v="2025-08-06T00:00:00"/>
    <x v="12"/>
    <m/>
    <n v="2023"/>
    <x v="3"/>
    <x v="1"/>
    <m/>
    <m/>
  </r>
  <r>
    <s v="X22104254496"/>
    <m/>
    <s v="GLOBE TELECOM, INC."/>
    <s v="ESTANISLAO, LAKEVIEW HOMES I, MUNTINLUPA"/>
    <n v="133006.85999999999"/>
    <n v="18.47"/>
    <s v="JSP"/>
    <m/>
    <s v="POWERHOUSE"/>
    <d v="2025-08-05T00:00:00"/>
    <d v="2025-08-06T00:00:00"/>
    <x v="12"/>
    <m/>
    <n v="2024"/>
    <x v="3"/>
    <x v="1"/>
    <m/>
    <m/>
  </r>
  <r>
    <s v="X24103942328"/>
    <m/>
    <s v="MAXBLOCK CONSTRUCTION CORP."/>
    <s v="PANORAMA CPD, VETERANS CENTER, TAGUIG CITY"/>
    <n v="14591.570000000002"/>
    <n v="18.12"/>
    <s v="Jenneth Madrid"/>
    <m/>
    <s v="VJC"/>
    <d v="2025-08-05T00:00:00"/>
    <d v="2025-08-06T00:00:00"/>
    <x v="6"/>
    <m/>
    <n v="2025"/>
    <x v="3"/>
    <x v="1"/>
    <m/>
    <m/>
  </r>
  <r>
    <s v="X24072851053"/>
    <m/>
    <s v="DIOSA BELLE SANTILLANOSA CRUCERO"/>
    <s v=" BLOCK 27, PUROK 3, TAGUIG CITY"/>
    <n v="7971.81"/>
    <n v="9.9"/>
    <s v="Jenneth Madrid"/>
    <m/>
    <s v="VJC"/>
    <d v="2025-08-05T00:00:00"/>
    <d v="2025-08-06T00:00:00"/>
    <x v="6"/>
    <m/>
    <n v="2025"/>
    <x v="3"/>
    <x v="1"/>
    <m/>
    <m/>
  </r>
  <r>
    <s v="X25010095532"/>
    <m/>
    <s v="MINA B. TAPISPISAN"/>
    <s v="BALLECER, ZONE 4, TAGUIG CITY"/>
    <n v="3696.19"/>
    <n v="4.59"/>
    <s v="Jenneth Madrid"/>
    <m/>
    <s v="VJC"/>
    <d v="2025-08-05T00:00:00"/>
    <d v="2025-08-06T00:00:00"/>
    <x v="6"/>
    <m/>
    <n v="2025"/>
    <x v="91"/>
    <x v="0"/>
    <d v="2025-08-14T00:00:00"/>
    <s v="WITH BACKJOB"/>
  </r>
  <r>
    <s v="X24041266844"/>
    <m/>
    <s v="AYALA LAND, INC.,"/>
    <s v="LANGKA, FTI CPD, TAGUIG CITY"/>
    <n v="58230.82"/>
    <n v="74.97"/>
    <s v="Jenneth Madrid"/>
    <m/>
    <s v="VJC"/>
    <d v="2025-08-05T00:00:00"/>
    <d v="2025-08-06T00:00:00"/>
    <x v="6"/>
    <m/>
    <n v="2025"/>
    <x v="3"/>
    <x v="1"/>
    <m/>
    <m/>
  </r>
  <r>
    <s v="X25031083142"/>
    <m/>
    <s v="ELOISA R PONCE"/>
    <s v="BLOCK 132, SITIO IMELDA, TAGUIG CITY"/>
    <n v="4424.9500000000007"/>
    <n v="5.15"/>
    <s v="Jenneth Madrid"/>
    <m/>
    <s v="VJC"/>
    <d v="2025-08-05T00:00:00"/>
    <d v="2025-08-06T00:00:00"/>
    <x v="6"/>
    <m/>
    <n v="2025"/>
    <x v="87"/>
    <x v="0"/>
    <d v="2025-08-14T00:00:00"/>
    <s v="NO BACKJOB"/>
  </r>
  <r>
    <s v="R22448480"/>
    <m/>
    <s v="DEPARTMENT OF TRANSPORTATION"/>
    <s v="EAST SERVICE, SN MARTIN DE PORRES, PARANAQUE"/>
    <n v="1368476.7"/>
    <n v="895.72"/>
    <s v="IGL"/>
    <m/>
    <s v="POWERHOUSE"/>
    <m/>
    <d v="2025-07-10T00:00:00"/>
    <x v="4"/>
    <m/>
    <n v="2023"/>
    <x v="92"/>
    <x v="0"/>
    <m/>
    <m/>
  </r>
  <r>
    <s v="R22420165"/>
    <m/>
    <s v="CITY GOVERNMENT OF TAGUIG"/>
    <s v="STREET, M.L. QUEZON, PUROK 2, TAGUIG CITY"/>
    <n v="143242.95000000001"/>
    <n v="54.43"/>
    <s v="JSP"/>
    <m/>
    <s v="VJC"/>
    <m/>
    <d v="2025-07-10T00:00:00"/>
    <x v="4"/>
    <m/>
    <n v="2023"/>
    <x v="82"/>
    <x v="0"/>
    <d v="2025-08-11T00:00:00"/>
    <s v="WITH BACKJOB"/>
  </r>
  <r>
    <s v="X23083310471"/>
    <m/>
    <s v="JOEL RIVERA BALORO SR."/>
    <s v="SALAZAR, ZONE 3, TAGUIG CITY"/>
    <n v="26440.6"/>
    <n v="964.72"/>
    <s v="JSB"/>
    <m/>
    <s v="VJC"/>
    <m/>
    <d v="2025-07-10T00:00:00"/>
    <x v="4"/>
    <m/>
    <n v="2024"/>
    <x v="76"/>
    <x v="0"/>
    <d v="2025-08-14T00:00:00"/>
    <s v="NO BACKJOB"/>
  </r>
  <r>
    <s v="X24051573241"/>
    <m/>
    <s v="JOSEPH G. OCENADA"/>
    <s v="V.P. CRUZ, PUROK 4, TAGUIG CITY"/>
    <n v="208638.58"/>
    <n v="964.72"/>
    <s v="JSB"/>
    <m/>
    <s v="VJC"/>
    <m/>
    <d v="2025-07-10T00:00:00"/>
    <x v="4"/>
    <m/>
    <n v="2024"/>
    <x v="76"/>
    <x v="0"/>
    <m/>
    <m/>
  </r>
  <r>
    <s v="X23072776751"/>
    <m/>
    <s v="DITO TELECOMMUNITY CORPORATION"/>
    <s v="BLOCK 17, GHQ VILL, TAGUIG CITY"/>
    <n v="216620.89"/>
    <n v="25.13"/>
    <s v="JMM"/>
    <m/>
    <s v="VJC"/>
    <m/>
    <d v="2025-07-10T00:00:00"/>
    <x v="4"/>
    <m/>
    <n v="2024"/>
    <x v="76"/>
    <x v="0"/>
    <d v="2025-08-11T00:00:00"/>
    <s v="NO BACKJOB"/>
  </r>
  <r>
    <s v="X24020530879"/>
    <m/>
    <s v="DIONISIO ESCAL LABAO"/>
    <s v="BLOCK 8, ENLISTED PERSONNEL VIL 2, TAGUIG CITY"/>
    <n v="141493.28"/>
    <n v="964.72"/>
    <s v="JSB"/>
    <m/>
    <s v="VJC"/>
    <m/>
    <d v="2025-07-10T00:00:00"/>
    <x v="4"/>
    <m/>
    <n v="2024"/>
    <x v="92"/>
    <x v="0"/>
    <m/>
    <m/>
  </r>
  <r>
    <s v="X23072846298"/>
    <m/>
    <s v="RHODORA L TORIO"/>
    <s v="CABASAAN, ZONE 4, TAGUIG CITY"/>
    <n v="448667.86"/>
    <n v="134.44999999999999"/>
    <s v="JSP"/>
    <m/>
    <s v="VJC"/>
    <m/>
    <m/>
    <x v="0"/>
    <m/>
    <n v="2023"/>
    <x v="64"/>
    <x v="0"/>
    <m/>
    <m/>
  </r>
  <r>
    <s v="X23030859674"/>
    <m/>
    <s v="MDC AQUA PRIME INC."/>
    <s v="BLOCK 3, LOTUS VILLAGE, BACOOR"/>
    <n v="2099946.2400000002"/>
    <n v="978.73"/>
    <s v="IGL"/>
    <m/>
    <s v="POWERHOUSE"/>
    <d v="2025-07-10T00:00:00"/>
    <d v="2025-07-10T00:00:00"/>
    <x v="4"/>
    <m/>
    <n v="2023"/>
    <x v="64"/>
    <x v="0"/>
    <m/>
    <m/>
  </r>
  <r>
    <s v="X25031040438"/>
    <m/>
    <s v="CSE DRAGON VENEER CORPORATION,"/>
    <s v="WEST SERVICE, MARCELO GREEN VILL, PARANAQUE"/>
    <n v="43081.66"/>
    <n v="50.13"/>
    <s v="Jenneth Madrid"/>
    <m/>
    <s v="VJC"/>
    <d v="2025-07-31T00:00:00"/>
    <m/>
    <x v="2"/>
    <m/>
    <n v="2025"/>
    <x v="82"/>
    <x v="0"/>
    <m/>
    <m/>
  </r>
  <r>
    <s v="X25020417967"/>
    <m/>
    <s v="PHILIPPINE SEVEN CORPORATION"/>
    <s v="RIZAL, POBLACION, MUNTINLUPA"/>
    <n v="7260.5400000000009"/>
    <n v="8.4499999999999993"/>
    <s v="Isan Carlo Lazaro"/>
    <m/>
    <s v="CHALLENGER"/>
    <d v="2025-08-01T00:00:00"/>
    <m/>
    <x v="8"/>
    <m/>
    <n v="2025"/>
    <x v="3"/>
    <x v="1"/>
    <m/>
    <m/>
  </r>
  <r>
    <s v="X24093618242"/>
    <m/>
    <s v="PRIME ACERS HOLDINGS CORPORATION"/>
    <s v="DIEGO SILANG, AFP OVAI PH 1, TAGUIG CITY"/>
    <n v="142064.76999999999"/>
    <n v="333.45"/>
    <s v="Jenneth Madrid"/>
    <m/>
    <s v="VJC"/>
    <d v="2025-08-01T00:00:00"/>
    <d v="2025-08-08T00:00:00"/>
    <x v="6"/>
    <m/>
    <n v="2025"/>
    <x v="3"/>
    <x v="1"/>
    <m/>
    <m/>
  </r>
  <r>
    <s v="X25030864022"/>
    <m/>
    <s v="RAHUL DAVE DARYANI"/>
    <s v="E. RODRIGUEZ JR., STO. NINO, PARANAQUE"/>
    <n v="60355.240000000005"/>
    <n v="70.209999999999994"/>
    <s v="Jenneth Madrid"/>
    <m/>
    <s v="VJC"/>
    <d v="2025-08-01T00:00:00"/>
    <d v="2025-08-08T00:00:00"/>
    <x v="6"/>
    <m/>
    <n v="2025"/>
    <x v="93"/>
    <x v="0"/>
    <d v="2025-08-14T00:00:00"/>
    <s v="NO BACKJOB"/>
  </r>
  <r>
    <s v="X24104068733"/>
    <m/>
    <s v="DITO TELECOMMUNITY CORPORATION"/>
    <s v="M.L. QUEZON, PUROK 6, TAGUIG CITY"/>
    <n v="43127.53"/>
    <n v="1016.94"/>
    <s v="Jenneth Madrid"/>
    <m/>
    <s v="VJC"/>
    <d v="2025-08-01T00:00:00"/>
    <d v="2025-08-08T00:00:00"/>
    <x v="6"/>
    <m/>
    <n v="2025"/>
    <x v="3"/>
    <x v="1"/>
    <m/>
    <m/>
  </r>
  <r>
    <s v="X25030872408"/>
    <m/>
    <s v="CITY GOVERNMENT OF TAGUIG"/>
    <s v="BLOCK 27, PINAGSAMA PH 2 VILL, TAGUIG CITY"/>
    <n v="73792.22"/>
    <n v="164.6"/>
    <s v="Jenneth Madrid"/>
    <m/>
    <s v="VJC"/>
    <d v="2025-08-01T00:00:00"/>
    <d v="2025-08-08T00:00:00"/>
    <x v="6"/>
    <m/>
    <n v="2025"/>
    <x v="3"/>
    <x v="1"/>
    <m/>
    <m/>
  </r>
  <r>
    <s v="X24072868110"/>
    <m/>
    <s v="DITO TELECOMMUNITY CORPORATION"/>
    <s v="3RD AVE, HEN HEADQUARTER SUPPRT GRP, TAGUIG CITY"/>
    <n v="107725.88"/>
    <n v="1550.97"/>
    <s v="Jenneth Madrid"/>
    <m/>
    <s v="VJC"/>
    <d v="2025-08-01T00:00:00"/>
    <d v="2025-08-08T00:00:00"/>
    <x v="6"/>
    <m/>
    <n v="2025"/>
    <x v="3"/>
    <x v="1"/>
    <m/>
    <m/>
  </r>
  <r>
    <s v="X24072759958"/>
    <m/>
    <s v="CITY GOVERNMENT OF TAGUIG"/>
    <s v="PRES. QUIRINO EXT, ZONE 6, TAGUIG CITY"/>
    <n v="429627.22"/>
    <n v="1078.79"/>
    <s v="Jenneth Madrid"/>
    <m/>
    <s v="VJC"/>
    <d v="2025-08-01T00:00:00"/>
    <d v="2025-08-08T00:00:00"/>
    <x v="6"/>
    <m/>
    <n v="2025"/>
    <x v="3"/>
    <x v="1"/>
    <m/>
    <m/>
  </r>
  <r>
    <s v="X24114622519"/>
    <m/>
    <s v="OLIVAREZ REALTY CORPORATION"/>
    <s v="DR. A SANTOS, SAN DIONISIO, PARANAQUE"/>
    <n v="149046.37"/>
    <n v="330.03"/>
    <s v="Jenneth Madrid"/>
    <m/>
    <s v="VJC"/>
    <d v="2025-08-01T00:00:00"/>
    <d v="2025-08-08T00:00:00"/>
    <x v="6"/>
    <m/>
    <n v="2025"/>
    <x v="3"/>
    <x v="1"/>
    <m/>
    <m/>
  </r>
  <r>
    <s v="X25041128269"/>
    <m/>
    <s v="ALDOUS JEROME ROTAIRO SARMIENTO"/>
    <s v="BLOCK 12, KALAYAAN VILL/BALAGBAG, PASAY CITY"/>
    <n v="4427.8799999999992"/>
    <n v="5.15"/>
    <s v="Jenneth Madrid"/>
    <m/>
    <s v="VJC"/>
    <d v="2025-08-01T00:00:00"/>
    <m/>
    <x v="8"/>
    <m/>
    <n v="2025"/>
    <x v="3"/>
    <x v="1"/>
    <m/>
    <m/>
  </r>
  <r>
    <s v="X23083155989"/>
    <m/>
    <s v="TARCELO L. BABILONDO"/>
    <s v="SITIO MANGGAHAN 2, SITIO MANGGAHAN 2, PARANAQUE"/>
    <n v="1053998.28"/>
    <n v="181.28"/>
    <s v="EAO"/>
    <m/>
    <s v="VJC"/>
    <d v="2025-08-01T00:00:00"/>
    <d v="2025-08-08T00:00:00"/>
    <x v="6"/>
    <m/>
    <n v="2023"/>
    <x v="93"/>
    <x v="0"/>
    <d v="2025-08-14T00:00:00"/>
    <s v="WITH BACKJOB"/>
  </r>
  <r>
    <s v="X23093703275"/>
    <m/>
    <s v="BARANGAY MANUYO DOS"/>
    <s v="TOLENTINO, GATCHALIAN SUBD, LAS PINAS CITY"/>
    <n v="117362.26000000004"/>
    <n v="146.68"/>
    <s v="Isan Carlo Lazaro"/>
    <m/>
    <s v="CHALLENGER"/>
    <d v="2025-08-01T00:00:00"/>
    <m/>
    <x v="8"/>
    <m/>
    <n v="2025"/>
    <x v="3"/>
    <x v="1"/>
    <m/>
    <m/>
  </r>
  <r>
    <s v="X22125233468"/>
    <m/>
    <s v="ISABELITA QUINAL OBARCO"/>
    <s v="BLOCK 43, GREEN VALLEY SUBD SECT B, BACOOR"/>
    <n v="293474.86"/>
    <n v="91.5"/>
    <s v="RRG"/>
    <m/>
    <s v="AVECO"/>
    <d v="2025-08-01T00:00:00"/>
    <m/>
    <x v="8"/>
    <m/>
    <n v="2024"/>
    <x v="3"/>
    <x v="1"/>
    <m/>
    <m/>
  </r>
  <r>
    <s v="X24083093382"/>
    <m/>
    <s v="DITO TELECOMMUNITY CORPORATION"/>
    <s v="BUENDIA, TUNASAN, MUNTINLUPA"/>
    <n v="253515.87999999998"/>
    <n v="321.07"/>
    <s v="Isan Carlo Lazaro"/>
    <m/>
    <s v="CHALLENGER"/>
    <d v="2025-08-01T00:00:00"/>
    <m/>
    <x v="8"/>
    <m/>
    <n v="2025"/>
    <x v="3"/>
    <x v="1"/>
    <m/>
    <m/>
  </r>
  <r>
    <s v="X25010070942"/>
    <m/>
    <s v="ERNELIA O. SANCHEZ"/>
    <s v="BLOCK 26, PINAGSAMA PH 2 VILL, TAGUIG CITY"/>
    <n v="5954.420000000001"/>
    <n v="5.73"/>
    <s v="Jenneth Madrid"/>
    <m/>
    <s v="VJC"/>
    <d v="2025-08-01T00:00:00"/>
    <m/>
    <x v="8"/>
    <m/>
    <n v="2025"/>
    <x v="3"/>
    <x v="1"/>
    <m/>
    <m/>
  </r>
  <r>
    <s v="X22125081382"/>
    <m/>
    <s v="AMAIA LAND CORP."/>
    <s v="ELENA, AMAIA STEPS ALABANG, LAS PINAS CITY"/>
    <n v="2015534.97"/>
    <n v="351.37"/>
    <s v="JSP"/>
    <m/>
    <s v="POWERHOUSE"/>
    <d v="2025-08-01T00:00:00"/>
    <m/>
    <x v="8"/>
    <m/>
    <n v="2023"/>
    <x v="3"/>
    <x v="1"/>
    <m/>
    <m/>
  </r>
  <r>
    <s v="X25030745130"/>
    <m/>
    <s v="ENRIQUE FELIPE OLIVA GUSTILO"/>
    <s v="GNG. ELSIE GACHES, BF HOMES, PARANAQUE"/>
    <n v="114887.14"/>
    <n v="133.58000000000001"/>
    <s v="Jenneth Madrid"/>
    <m/>
    <s v="VJC"/>
    <d v="2025-08-01T00:00:00"/>
    <m/>
    <x v="8"/>
    <m/>
    <n v="2025"/>
    <x v="3"/>
    <x v="1"/>
    <m/>
    <m/>
  </r>
  <r>
    <s v="X24051525908"/>
    <m/>
    <s v="SUZIE CHEN TAN"/>
    <s v="HEMLOCK, MGV PHASE 1, PARANAQUE"/>
    <n v="53639.199999999997"/>
    <n v="103.45"/>
    <s v="Jenneth Madrid"/>
    <m/>
    <s v="VJC"/>
    <d v="2025-08-01T00:00:00"/>
    <m/>
    <x v="8"/>
    <m/>
    <n v="2025"/>
    <x v="3"/>
    <x v="1"/>
    <m/>
    <m/>
  </r>
  <r>
    <s v="X23093808497"/>
    <m/>
    <s v="CITY GOVERNMENT OF PARAÑAQUE"/>
    <s v="COL. E. DE LEON, STO. NINO, PARANAQUE"/>
    <n v="132136.12999999998"/>
    <n v="261.72000000000003"/>
    <s v="Jenneth Madrid"/>
    <m/>
    <s v="VJC"/>
    <d v="2025-08-01T00:00:00"/>
    <d v="2025-08-14T00:00:00"/>
    <x v="6"/>
    <m/>
    <n v="2025"/>
    <x v="3"/>
    <x v="1"/>
    <m/>
    <m/>
  </r>
  <r>
    <s v="X25020421060"/>
    <m/>
    <s v="MARK CHRISTIANE D. MIJARES"/>
    <s v="DIEGO SILANG, AFP OVAI PHASE IV, TAGUIG CITY"/>
    <n v="12224.56"/>
    <n v="14.23"/>
    <s v="Jenneth Madrid"/>
    <m/>
    <s v="VJC"/>
    <d v="2025-08-01T00:00:00"/>
    <m/>
    <x v="8"/>
    <m/>
    <n v="2025"/>
    <x v="3"/>
    <x v="1"/>
    <m/>
    <m/>
  </r>
  <r>
    <s v="X24041166209"/>
    <m/>
    <s v="RENAISSANCE VILLAGE HOMEOWNERS ASSOCIATION INC."/>
    <s v="BLOCK 3, RENAISSANCE VILLAGE, LAS PINAS CITY"/>
    <n v="416660.75000000012"/>
    <n v="592.45000000000005"/>
    <s v="Isan Carlo Lazaro"/>
    <m/>
    <s v="CHALLENGER"/>
    <d v="2025-08-01T00:00:00"/>
    <m/>
    <x v="8"/>
    <m/>
    <n v="2025"/>
    <x v="3"/>
    <x v="1"/>
    <m/>
    <m/>
  </r>
  <r>
    <s v="X22093982530"/>
    <m/>
    <s v="PERSONAL COLLECTION DIRECT SELLING, INC."/>
    <s v="BALLECER, ZONE 6, TAGUIG CITY"/>
    <n v="66427.59"/>
    <n v="34.72"/>
    <s v="RRG"/>
    <m/>
    <s v="ECOM"/>
    <d v="2025-08-01T00:00:00"/>
    <m/>
    <x v="8"/>
    <m/>
    <n v="2023"/>
    <x v="3"/>
    <x v="1"/>
    <m/>
    <m/>
  </r>
  <r>
    <s v="X25010310869"/>
    <m/>
    <s v="CAT COMICS LAND INC."/>
    <s v="ROSE OF HEAVEN, TALON VILL, LAS PINAS CITY"/>
    <n v="105380.41000000002"/>
    <n v="122.65"/>
    <s v="Isan Carlo Lazaro"/>
    <m/>
    <s v="CHALLENGER"/>
    <d v="2025-08-01T00:00:00"/>
    <m/>
    <x v="8"/>
    <m/>
    <n v="2025"/>
    <x v="3"/>
    <x v="1"/>
    <m/>
    <m/>
  </r>
  <r>
    <s v="X24114614743"/>
    <m/>
    <s v="PTR PREMIER HOLDINGS INC."/>
    <s v="ST. JOSEPH, ST. JOSEPH SUBD, LAS PINAS CITY"/>
    <n v="48111.19"/>
    <n v="134.28"/>
    <s v="Isan Carlo Lazaro"/>
    <m/>
    <s v="CHALLENGER"/>
    <d v="2025-08-01T00:00:00"/>
    <m/>
    <x v="8"/>
    <m/>
    <n v="2025"/>
    <x v="3"/>
    <x v="1"/>
    <m/>
    <m/>
  </r>
  <r>
    <s v="X24041458580"/>
    <m/>
    <s v="PATIO ALGADA EVENTS PLACE AND LEISURE INC."/>
    <s v="DE CASTRO, DE CASTRO I SUBD, BACOOR"/>
    <n v="39261.15"/>
    <n v="48.76"/>
    <s v="Jenneth Madrid"/>
    <m/>
    <s v="POWERHOUSE"/>
    <d v="2025-08-01T00:00:00"/>
    <m/>
    <x v="8"/>
    <m/>
    <n v="2025"/>
    <x v="3"/>
    <x v="1"/>
    <m/>
    <m/>
  </r>
  <r>
    <s v="X24104129581"/>
    <m/>
    <s v="PRIMO LAUNDRY SOLUTION OPC"/>
    <s v="DOMINIC SAVIO, BETTER LIVING SUBD, PARANAQUE"/>
    <n v="221590.87"/>
    <n v="39.08"/>
    <s v="JMM"/>
    <m/>
    <s v="POWERHOUSE"/>
    <d v="2025-08-01T00:00:00"/>
    <m/>
    <x v="8"/>
    <m/>
    <n v="2024"/>
    <x v="3"/>
    <x v="1"/>
    <m/>
    <m/>
  </r>
  <r>
    <s v="X24104277254"/>
    <m/>
    <s v="JOHN PAULO H. ALBIS"/>
    <s v="BLOCK 9, ENLISTED PERSONNEL VIL 1, TAGUIG CITY"/>
    <n v="62518.65"/>
    <n v="151.04"/>
    <s v="Jenneth Madrid"/>
    <m/>
    <s v="VJC"/>
    <d v="2025-08-01T00:00:00"/>
    <d v="2025-08-14T00:00:00"/>
    <x v="6"/>
    <m/>
    <n v="2025"/>
    <x v="3"/>
    <x v="1"/>
    <m/>
    <m/>
  </r>
  <r>
    <s v="X25010268677"/>
    <m/>
    <s v="GENELITO H. MORENO"/>
    <s v="VRCC, VETERANS CENTER, TAGUIG CITY"/>
    <n v="10482.84"/>
    <n v="12.2"/>
    <s v="Jenneth Madrid"/>
    <m/>
    <s v="VJC"/>
    <d v="2025-08-01T00:00:00"/>
    <m/>
    <x v="8"/>
    <m/>
    <n v="2025"/>
    <x v="3"/>
    <x v="1"/>
    <m/>
    <m/>
  </r>
  <r>
    <s v="X24093630108"/>
    <m/>
    <s v="KOBE Z. CHAN"/>
    <s v="BLOCK 24, ENLISTED PERSONNEL VIL 2, TAGUIG CITY"/>
    <n v="16467.329999999998"/>
    <n v="20.45"/>
    <s v="Jenneth Madrid"/>
    <m/>
    <s v="VJC"/>
    <d v="2025-08-01T00:00:00"/>
    <m/>
    <x v="8"/>
    <m/>
    <n v="2025"/>
    <x v="3"/>
    <x v="1"/>
    <m/>
    <m/>
  </r>
  <r>
    <s v="X25062272902"/>
    <m/>
    <s v="HARD DISCOUNT PHILIPPINES, INC."/>
    <s v="PASO, BAGUMBAYAN, TAGUIG CITY"/>
    <n v="0"/>
    <n v="4.51"/>
    <s v="Jenneth Madrid"/>
    <m/>
    <s v="VJC"/>
    <d v="2025-08-07T00:00:00"/>
    <d v="2025-08-07T00:00:00"/>
    <x v="3"/>
    <m/>
    <n v="2025"/>
    <x v="3"/>
    <x v="1"/>
    <m/>
    <m/>
  </r>
  <r>
    <s v="X25020424030"/>
    <m/>
    <s v="ALMA M. TANWANGCO"/>
    <s v="BLOCK 8, AFP OVAI PH 1, TAGUIG CITY"/>
    <n v="58620.960000000006"/>
    <n v="68.19"/>
    <s v="Jenneth Madrid"/>
    <m/>
    <s v="VJC"/>
    <d v="2025-08-07T00:00:00"/>
    <d v="2025-08-07T00:00:00"/>
    <x v="3"/>
    <m/>
    <n v="2025"/>
    <x v="3"/>
    <x v="1"/>
    <m/>
    <m/>
  </r>
  <r>
    <s v="X25041425641"/>
    <m/>
    <s v="HARD DISCOUNT PHILIPPINES, INC."/>
    <s v="M.L. QUEZON, PUROK 4, TAGUIG CITY"/>
    <n v="0"/>
    <n v="3.4"/>
    <s v="Jenneth Madrid"/>
    <m/>
    <s v="VJC"/>
    <d v="2025-08-07T00:00:00"/>
    <d v="2025-08-07T00:00:00"/>
    <x v="3"/>
    <m/>
    <n v="2025"/>
    <x v="3"/>
    <x v="1"/>
    <m/>
    <m/>
  </r>
  <r>
    <s v="X25031019727"/>
    <m/>
    <s v="CITY GOVERNMENT OF TAGUIG"/>
    <s v="CHAMPACA, STO. NINO, TAGUIG CITY"/>
    <n v="323053.55999999994"/>
    <n v="415.57"/>
    <s v="Jenneth Madrid"/>
    <m/>
    <s v="VJC"/>
    <d v="2025-08-07T00:00:00"/>
    <d v="2025-08-07T00:00:00"/>
    <x v="3"/>
    <m/>
    <n v="2025"/>
    <x v="3"/>
    <x v="1"/>
    <m/>
    <m/>
  </r>
  <r>
    <s v="X25041178117"/>
    <m/>
    <s v="DITO TELECOMMUNITY CORPORATION"/>
    <s v="M.L. QUEZON, PUROK 6, TAGUIG CITY"/>
    <n v="4660.4399999999996"/>
    <n v="5.42"/>
    <s v="Jenneth Madrid"/>
    <m/>
    <s v="VJC"/>
    <d v="2025-08-07T00:00:00"/>
    <d v="2025-08-07T00:00:00"/>
    <x v="3"/>
    <m/>
    <n v="2025"/>
    <x v="3"/>
    <x v="1"/>
    <m/>
    <m/>
  </r>
  <r>
    <s v="X25010133238"/>
    <m/>
    <s v="CITY GOVERNMENT OF TAGUIG"/>
    <s v="M.L. QUEZON, PUROK 1, TAGUIG CITY"/>
    <n v="130705.40000000001"/>
    <n v="209.76"/>
    <s v="Jenneth Madrid"/>
    <m/>
    <s v="VJC"/>
    <d v="2025-08-07T00:00:00"/>
    <d v="2025-08-07T00:00:00"/>
    <x v="3"/>
    <m/>
    <n v="2025"/>
    <x v="3"/>
    <x v="1"/>
    <m/>
    <m/>
  </r>
  <r>
    <s v="X24093781077"/>
    <m/>
    <s v="ARNULFO CAL TABLIZO"/>
    <s v="1ST, BAGUMBAYAN, TAGUIG CITY"/>
    <n v="50064.5"/>
    <n v="213.43"/>
    <s v="Jenneth Madrid"/>
    <m/>
    <s v="VJC"/>
    <d v="2025-08-07T00:00:00"/>
    <d v="2025-08-07T00:00:00"/>
    <x v="3"/>
    <m/>
    <n v="2025"/>
    <x v="3"/>
    <x v="1"/>
    <m/>
    <m/>
  </r>
  <r>
    <s v="X24020364556"/>
    <m/>
    <s v="NEXTANK CORPORATION"/>
    <s v="ARTHUR, TAGUIG BAGUMBAYAN INDL ASS INC, TAGUIG CITY"/>
    <n v="120878.27"/>
    <n v="964.72"/>
    <s v="JSB"/>
    <m/>
    <s v="VJC"/>
    <d v="2025-08-07T00:00:00"/>
    <d v="2025-08-07T00:00:00"/>
    <x v="3"/>
    <m/>
    <n v="2024"/>
    <x v="3"/>
    <x v="1"/>
    <m/>
    <m/>
  </r>
  <r>
    <s v="X24041323481"/>
    <m/>
    <s v="ASEANA BUSINESS PARK ESTATE ASSOCIATION, INC."/>
    <s v="PRES. DIOSDADO MACAPAGAL, ASEANA BUSINESS PARK, PARANAQUE"/>
    <n v="56399.27"/>
    <n v="70.02"/>
    <s v="Jenneth Madrid"/>
    <m/>
    <s v="VJC"/>
    <d v="2025-08-07T00:00:00"/>
    <d v="2025-08-07T00:00:00"/>
    <x v="3"/>
    <m/>
    <n v="2025"/>
    <x v="3"/>
    <x v="1"/>
    <m/>
    <m/>
  </r>
  <r>
    <s v="X25051494715"/>
    <m/>
    <s v="CITY GOVERNMENT OF TAGUIG"/>
    <s v="CHAMPACA, STO. NINO, TAGUIG CITY"/>
    <n v="11367.57"/>
    <n v="31.51"/>
    <s v="Jenneth Madrid"/>
    <m/>
    <s v="VJC"/>
    <d v="2025-08-07T00:00:00"/>
    <d v="2025-08-07T00:00:00"/>
    <x v="3"/>
    <m/>
    <n v="2025"/>
    <x v="3"/>
    <x v="1"/>
    <m/>
    <m/>
  </r>
  <r>
    <s v="X25031040315"/>
    <m/>
    <s v="FIRST ASSOCIATED MEDICAL DISTRIBUTION CO.,INC.,"/>
    <s v="PHILIP, MULTINATIONAL VILL, PARANAQUE"/>
    <n v="4244.5200000000004"/>
    <n v="4.9400000000000004"/>
    <s v="Jenneth Madrid"/>
    <m/>
    <s v="POWERHOUSE"/>
    <d v="2025-08-07T00:00:00"/>
    <d v="2025-08-07T00:00:00"/>
    <x v="3"/>
    <m/>
    <n v="2025"/>
    <x v="3"/>
    <x v="1"/>
    <m/>
    <m/>
  </r>
  <r>
    <s v="X25041378148"/>
    <m/>
    <s v="JETTI_PETROLEUM INC."/>
    <s v="DR. A SANTOS, SAN DIONISIO, PARANAQUE"/>
    <n v="16170.97"/>
    <n v="18.82"/>
    <s v="Jenneth Madrid"/>
    <m/>
    <s v="VJC"/>
    <d v="2025-08-07T00:00:00"/>
    <d v="2025-08-07T00:00:00"/>
    <x v="3"/>
    <m/>
    <n v="2025"/>
    <x v="3"/>
    <x v="1"/>
    <m/>
    <m/>
  </r>
  <r>
    <s v="X25051645744"/>
    <m/>
    <s v="CITY GOVERNMENT OF TAGUIG"/>
    <s v="AREA 2 MAULING HAI, PUROK 6D, TAGUIG CITY"/>
    <n v="17504.510000000002"/>
    <n v="20.84"/>
    <s v="Ronilo Gange Jr."/>
    <m/>
    <s v="ECOM"/>
    <d v="2025-08-07T00:00:00"/>
    <d v="2025-08-14T00:00:00"/>
    <x v="6"/>
    <m/>
    <n v="2025"/>
    <x v="3"/>
    <x v="1"/>
    <m/>
    <m/>
  </r>
  <r>
    <s v="X25051641881"/>
    <m/>
    <s v="CITY GOVERNMENT OF TAGUIG"/>
    <s v="AREA 2 MAULING HAI, PUROK 6D, TAGUIG CITY"/>
    <n v="0"/>
    <n v="19.600000000000001"/>
    <s v="Ronilo Gange Jr."/>
    <m/>
    <s v="ECOM"/>
    <d v="2025-08-07T00:00:00"/>
    <d v="2025-08-14T00:00:00"/>
    <x v="6"/>
    <m/>
    <n v="2025"/>
    <x v="3"/>
    <x v="1"/>
    <m/>
    <m/>
  </r>
  <r>
    <s v="X25051638575"/>
    <m/>
    <s v="CITY GOVERNMENT OF TAGUIG"/>
    <s v="AREA 1 MAULING HAI, PUROK 6D, TAGUIG CITY"/>
    <n v="21285.88"/>
    <n v="24.77"/>
    <s v="Ronilo Gange Jr."/>
    <m/>
    <s v="ECOM"/>
    <d v="2025-08-07T00:00:00"/>
    <d v="2025-08-14T00:00:00"/>
    <x v="6"/>
    <m/>
    <n v="2025"/>
    <x v="3"/>
    <x v="1"/>
    <m/>
    <m/>
  </r>
  <r>
    <s v="X25051643547"/>
    <m/>
    <s v="CITY GOVERNMENT OF TAGUIG"/>
    <s v="AREA 2 MAULING HAI, PUROK 6D, TAGUIG CITY"/>
    <n v="15511.93"/>
    <n v="18.05"/>
    <s v="Ronilo Gange Jr."/>
    <m/>
    <s v="ECOM"/>
    <d v="2025-08-07T00:00:00"/>
    <d v="2025-08-14T00:00:00"/>
    <x v="6"/>
    <m/>
    <n v="2025"/>
    <x v="3"/>
    <x v="1"/>
    <m/>
    <m/>
  </r>
  <r>
    <s v="X24114565283"/>
    <m/>
    <s v="FANTASTICBAKA INCORPORATED"/>
    <s v="TAGUIG BAGUMBAYAN INDL ASS INC, TAGUIG CITY"/>
    <n v="27371.280000000002"/>
    <n v="33.96"/>
    <s v="Ronilo Gange Jr."/>
    <m/>
    <s v="ECOM"/>
    <d v="2025-08-07T00:00:00"/>
    <d v="2025-08-14T00:00:00"/>
    <x v="6"/>
    <m/>
    <n v="2025"/>
    <x v="3"/>
    <x v="1"/>
    <m/>
    <m/>
  </r>
  <r>
    <s v="X25061934575"/>
    <m/>
    <s v=" ALFAMART TRADING PHILIPPINES, INC."/>
    <s v="MULTINATIONAL, MULTINATIONAL VILL, PARANAQUE"/>
    <n v="31631.309999999998"/>
    <n v="36.81"/>
    <s v="Ronilo Gange Jr."/>
    <m/>
    <s v="ECOM"/>
    <d v="2025-08-14T00:00:00"/>
    <d v="2025-08-14T00:00:00"/>
    <x v="6"/>
    <m/>
    <n v="2025"/>
    <x v="3"/>
    <x v="2"/>
    <m/>
    <m/>
  </r>
  <r>
    <s v="X22062802794 "/>
    <m/>
    <e v="#N/A"/>
    <m/>
    <m/>
    <m/>
    <m/>
    <m/>
    <m/>
    <m/>
    <m/>
    <x v="8"/>
    <m/>
    <m/>
    <x v="3"/>
    <x v="2"/>
    <m/>
    <m/>
  </r>
  <r>
    <s v="X22031126869 "/>
    <m/>
    <e v="#N/A"/>
    <m/>
    <m/>
    <m/>
    <m/>
    <m/>
    <m/>
    <m/>
    <m/>
    <x v="8"/>
    <m/>
    <m/>
    <x v="3"/>
    <x v="2"/>
    <m/>
    <m/>
  </r>
  <r>
    <s v="X23051695611 "/>
    <m/>
    <e v="#N/A"/>
    <m/>
    <m/>
    <m/>
    <m/>
    <m/>
    <m/>
    <m/>
    <m/>
    <x v="8"/>
    <m/>
    <m/>
    <x v="3"/>
    <x v="2"/>
    <m/>
    <m/>
  </r>
  <r>
    <s v="X22041420690 "/>
    <m/>
    <e v="#N/A"/>
    <m/>
    <m/>
    <m/>
    <m/>
    <m/>
    <m/>
    <m/>
    <m/>
    <x v="8"/>
    <m/>
    <m/>
    <x v="3"/>
    <x v="2"/>
    <m/>
    <m/>
  </r>
  <r>
    <s v="X23062320734 "/>
    <m/>
    <e v="#N/A"/>
    <m/>
    <m/>
    <m/>
    <m/>
    <m/>
    <m/>
    <m/>
    <m/>
    <x v="8"/>
    <m/>
    <m/>
    <x v="3"/>
    <x v="2"/>
    <m/>
    <m/>
  </r>
  <r>
    <m/>
    <m/>
    <m/>
    <m/>
    <m/>
    <m/>
    <m/>
    <m/>
    <m/>
    <m/>
    <m/>
    <x v="8"/>
    <m/>
    <m/>
    <x v="3"/>
    <x v="2"/>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
  <r>
    <s v="X23072784795"/>
    <s v="'X23072784795',"/>
    <s v="DISEGNO DI MILANO INC. DOING BUSINESS UNDER THE NA"/>
    <s v="WEST SERVICE, CUPANG, MUNTINLUPA"/>
    <n v="178133.17"/>
    <n v="70.78"/>
    <s v="RRG"/>
    <s v="RONILO JR GANGE"/>
    <s v="AVECO"/>
    <m/>
    <m/>
    <x v="0"/>
    <m/>
    <x v="0"/>
    <x v="0"/>
    <x v="0"/>
    <d v="2025-03-17T00:00:00"/>
    <s v="NO BACKJOB"/>
    <n v="2"/>
  </r>
  <r>
    <s v="X24062336064"/>
    <s v="'X24062336064',"/>
    <s v="DITO TELECOMMUNITY CORPORATION"/>
    <s v="CERVANTES CPD, CERVANTES CPD, PARANAQUE"/>
    <n v="205000.15"/>
    <n v="34.619999999999997"/>
    <s v="RRG"/>
    <s v="RONILO JR GANGE"/>
    <s v="ECOM"/>
    <m/>
    <m/>
    <x v="0"/>
    <m/>
    <x v="1"/>
    <x v="0"/>
    <x v="0"/>
    <d v="2025-03-17T00:00:00"/>
    <s v="WITH BACKJOB"/>
    <n v="2"/>
  </r>
  <r>
    <s v="X23114610946"/>
    <s v="'X23114610946',"/>
    <s v="SPENCER FOODS CORPORATION"/>
    <s v="AGUIRRE, BF HOMES, PARANAQUE"/>
    <n v="48068.36"/>
    <n v="21.57"/>
    <s v="JMM"/>
    <s v="JENNETH MADRID"/>
    <s v="POWERHOUSE"/>
    <m/>
    <m/>
    <x v="0"/>
    <m/>
    <x v="1"/>
    <x v="0"/>
    <x v="0"/>
    <d v="2025-03-17T00:00:00"/>
    <s v="NO BACKJOB"/>
    <n v="2"/>
  </r>
  <r>
    <s v="X24030858589"/>
    <s v="'X24030858589',"/>
    <s v="DEO MISSALYN SARIGUMBA SAVELLANO"/>
    <s v="VON BRAUN, MOONWALK, PARANAQUE"/>
    <n v="408530.17"/>
    <n v="110.52"/>
    <s v="JCF"/>
    <s v="JUNILO MICHAEL FLORES"/>
    <s v="CHALLENGER"/>
    <m/>
    <m/>
    <x v="0"/>
    <m/>
    <x v="1"/>
    <x v="0"/>
    <x v="0"/>
    <d v="2025-03-19T00:00:00"/>
    <s v="WITH BACKJOB"/>
    <n v="6"/>
  </r>
  <r>
    <s v="X23083404027"/>
    <s v="'X23083404027',"/>
    <s v="FIL-GARTE CONSTRUCTION AND DEVELOPMENT CORPORATION"/>
    <s v="GEN. TIRONA, DULONG BAYAN, BACOOR"/>
    <n v="138793.76"/>
    <n v="17.88"/>
    <s v="DCB"/>
    <s v="DEAN CARL BORJAL"/>
    <s v="POWERHOUSE"/>
    <m/>
    <m/>
    <x v="1"/>
    <m/>
    <x v="1"/>
    <x v="0"/>
    <x v="0"/>
    <d v="2025-03-19T00:00:00"/>
    <s v="NO BACKJOB"/>
    <n v="3"/>
  </r>
  <r>
    <s v="X24072928648"/>
    <s v="'X24072928648',"/>
    <s v="LOWELL L. YU"/>
    <s v="NARRA, AYALA-ALABANG VILL, MUNTINLUPA"/>
    <n v="695642.64"/>
    <n v="217.9"/>
    <s v="JSP"/>
    <s v="JEMUEL PERALTA"/>
    <s v="CHALLENGER"/>
    <m/>
    <m/>
    <x v="0"/>
    <m/>
    <x v="1"/>
    <x v="1"/>
    <x v="0"/>
    <d v="2025-03-21T00:00:00"/>
    <s v="WITH BACKJOB"/>
    <n v="9"/>
  </r>
  <r>
    <s v="X23072898930"/>
    <s v="'X23072898930',"/>
    <s v="MONALIZA B. CALUBAT"/>
    <s v="BLOCK 2, CAMELLA SPRINGVILLE EXEC II, BACOOR"/>
    <n v="397499.52"/>
    <n v="120.52"/>
    <s v="RRG"/>
    <s v="RONILO JR GANGE"/>
    <s v="AVECO"/>
    <m/>
    <d v="2025-03-20T00:00:00"/>
    <x v="2"/>
    <s v="CSB"/>
    <x v="0"/>
    <x v="2"/>
    <x v="0"/>
    <d v="2025-05-01T00:00:00"/>
    <s v="WITH BACKJOB"/>
    <n v="3"/>
  </r>
  <r>
    <s v="X21041366402"/>
    <s v="'X21041366402',"/>
    <s v="GLOBE TELECOM, INC."/>
    <s v="MALINIS CPD, MALINIS CPD, BACOOR"/>
    <n v="14049.52"/>
    <n v="4.75"/>
    <s v="RRG"/>
    <s v="RONILO JR GANGE"/>
    <s v="AVECO"/>
    <m/>
    <d v="2025-03-20T00:00:00"/>
    <x v="2"/>
    <s v="CSB"/>
    <x v="2"/>
    <x v="3"/>
    <x v="1"/>
    <m/>
    <m/>
    <n v="2"/>
  </r>
  <r>
    <s v="X22093803978"/>
    <s v="'X22093803978',"/>
    <s v="HOUSEHOLD DEVELOPMENT CORPORATION,"/>
    <s v="BLOCK 3, VILLA LESSANDRA 6, BACOOR"/>
    <n v="23361.7"/>
    <n v="17.05"/>
    <s v="RRG"/>
    <s v="RONILO JR GANGE"/>
    <s v="AVECO"/>
    <m/>
    <d v="2025-03-20T00:00:00"/>
    <x v="2"/>
    <s v="CSB"/>
    <x v="2"/>
    <x v="3"/>
    <x v="1"/>
    <m/>
    <m/>
    <n v="2"/>
  </r>
  <r>
    <s v="X22083673909"/>
    <s v="'X22083673909',"/>
    <s v="ALEJANDRO AQUINO"/>
    <s v="BLOCK 13, GREEN VALLEY SUBD SECT A, BACOOR"/>
    <n v="285521.42"/>
    <n v="74.25"/>
    <s v="EAO"/>
    <s v="JEMUEL PERALTA"/>
    <s v="CHALLENGER"/>
    <m/>
    <d v="2025-03-20T00:00:00"/>
    <x v="2"/>
    <s v="CSB"/>
    <x v="0"/>
    <x v="4"/>
    <x v="0"/>
    <d v="2025-07-17T00:00:00"/>
    <s v="WITH BACKJOB"/>
    <n v="4"/>
  </r>
  <r>
    <s v="X22125090828"/>
    <s v="'X22125090828',"/>
    <s v="DITO TELECOMMUNITY CORPORATION"/>
    <s v="ANIBAN V, ANIBAN V, BACOOR"/>
    <n v="49092.14"/>
    <n v="23.18"/>
    <s v="RRG"/>
    <s v="RONILO JR GANGE"/>
    <s v="AVECO"/>
    <m/>
    <d v="2025-03-20T00:00:00"/>
    <x v="2"/>
    <s v="CSB"/>
    <x v="0"/>
    <x v="3"/>
    <x v="1"/>
    <m/>
    <m/>
    <n v="4"/>
  </r>
  <r>
    <s v="X23051874609"/>
    <s v="'X23051874609',"/>
    <s v="STA. LUCIA REALTY &amp; DEVELOPMENT, INC."/>
    <s v="HAZEL, VISTA VERDE SOUTH EXEC VILL 2, BACOOR"/>
    <n v="209139.71"/>
    <n v="40.229999999999997"/>
    <s v="EAO"/>
    <s v="ISAN CARLO LAZARO"/>
    <s v="CHALLENGER"/>
    <m/>
    <d v="2025-03-20T00:00:00"/>
    <x v="2"/>
    <s v="CSB"/>
    <x v="0"/>
    <x v="5"/>
    <x v="0"/>
    <s v="/"/>
    <s v="NO BACKJOB"/>
    <n v="3"/>
  </r>
  <r>
    <s v="X22041707487"/>
    <s v="'X22041707487',"/>
    <s v="NOEMI BORROMEO DOMINGUEZ"/>
    <s v="ALDRIN, MOONWALK, PARANAQUE"/>
    <n v="1913754.14"/>
    <n v="1011.12"/>
    <s v="IJP"/>
    <s v="IAN PATRICK PEREZ"/>
    <s v="POWERHOUSE"/>
    <m/>
    <d v="2025-03-20T00:00:00"/>
    <x v="2"/>
    <s v="CSB"/>
    <x v="2"/>
    <x v="3"/>
    <x v="1"/>
    <m/>
    <m/>
    <n v="19"/>
  </r>
  <r>
    <s v="X23083147226"/>
    <s v="'X23083147226',"/>
    <s v="CITY GOVERNMENT OF PARAÑAQUE"/>
    <s v="STA. MONICA, DON GALO, PARANAQUE"/>
    <n v="333554.59000000003"/>
    <n v="80.319999999999993"/>
    <s v="RRG"/>
    <s v="RONILO JR GANGE"/>
    <s v="AVECO"/>
    <m/>
    <d v="2025-03-20T00:00:00"/>
    <x v="2"/>
    <s v="CSB"/>
    <x v="0"/>
    <x v="3"/>
    <x v="1"/>
    <m/>
    <m/>
    <n v="4"/>
  </r>
  <r>
    <s v="X23093500518"/>
    <s v="'X23093500518',"/>
    <s v="JOYCE ANN ROMAN TUMANG"/>
    <s v="CAPERNAUM, MULTINATIONAL VILL, PARANAQUE"/>
    <n v="473227.53"/>
    <n v="135.72999999999999"/>
    <s v="EAO"/>
    <s v="JEMUEL PERALTA"/>
    <s v="VJC"/>
    <m/>
    <d v="2025-03-20T00:00:00"/>
    <x v="3"/>
    <s v="CSB"/>
    <x v="0"/>
    <x v="6"/>
    <x v="0"/>
    <d v="2025-07-09T00:00:00"/>
    <s v="WITH BACKJOB"/>
    <n v="5"/>
  </r>
  <r>
    <s v="X24093865089"/>
    <s v="'X24093865089',"/>
    <s v="JOVY BITANGCOL LOSERIAGA"/>
    <s v="BLOCK 8, AFP OVAI PH 1, TAGUIG CITY"/>
    <n v="41516.720000000001"/>
    <n v="15.83"/>
    <s v="Jenneth Madrid"/>
    <s v="JENNETH MADRID"/>
    <s v="VJC"/>
    <d v="2025-03-20T00:00:00"/>
    <d v="2025-07-01T00:00:00"/>
    <x v="4"/>
    <m/>
    <x v="3"/>
    <x v="7"/>
    <x v="0"/>
    <d v="2025-08-11T00:00:00"/>
    <s v="NO BACKJOB"/>
    <n v="2"/>
  </r>
  <r>
    <s v="X24093492216"/>
    <s v="'X24093492216',"/>
    <s v="ALFAMART TRADING PHILIPPINES, INC."/>
    <s v="SUMMIT CIRCLE SUBD, SUMMIT CIRCLE SUBD, MUNTINLUPA"/>
    <n v="186146.6"/>
    <n v="17.579999999999998"/>
    <s v="Isan Carlo Lazaro"/>
    <s v="ISAN CARLO LAZARO"/>
    <s v="CHALLENGER"/>
    <d v="2025-03-20T00:00:00"/>
    <d v="2025-07-25T00:00:00"/>
    <x v="2"/>
    <m/>
    <x v="3"/>
    <x v="8"/>
    <x v="0"/>
    <d v="2025-07-31T00:00:00"/>
    <s v="NO BACKJOB"/>
    <n v="3"/>
  </r>
  <r>
    <s v="X25010119305"/>
    <s v="'X25010119305',"/>
    <s v="VICENTE P PEREZ"/>
    <s v="EL GRANDE, BF HOMES, PARANAQUE"/>
    <n v="241637.84"/>
    <n v="45.67"/>
    <s v="Isan Carlo Lazaro"/>
    <s v="ISAN CARLO LAZARO"/>
    <s v="CHALLENGER"/>
    <d v="2025-03-20T00:00:00"/>
    <d v="2025-03-21T00:00:00"/>
    <x v="2"/>
    <s v="CSB"/>
    <x v="3"/>
    <x v="9"/>
    <x v="0"/>
    <d v="2025-07-17T00:00:00"/>
    <s v="NO BACKJOB"/>
    <n v="3"/>
  </r>
  <r>
    <s v="X24093707345"/>
    <s v="'X24093707345',"/>
    <s v="CITY GOVERNMENT OF TAGUIG"/>
    <s v="MAGSAYSAY, ZONE 6, TAGUIG CITY"/>
    <n v="715296.24"/>
    <n v="114.4"/>
    <s v="Jenneth Madrid"/>
    <s v="JENNETH MADRID"/>
    <s v="VJC"/>
    <d v="2025-03-20T00:00:00"/>
    <d v="2025-03-21T00:00:00"/>
    <x v="2"/>
    <s v="CSB"/>
    <x v="3"/>
    <x v="10"/>
    <x v="0"/>
    <d v="2025-04-02T00:00:00"/>
    <s v="WITH BACKJOB"/>
    <n v="3"/>
  </r>
  <r>
    <s v="X24114622443"/>
    <s v="'X24114622443',"/>
    <s v="NELSON BALIGUAT RODRIGUEZ"/>
    <s v="ENLISTED PERSONNEL VIL 2, TAGUIG CITY"/>
    <n v="78921.539999999994"/>
    <n v="54.73"/>
    <s v="Jenneth Madrid"/>
    <s v="JENNETH MADRID"/>
    <s v="VJC"/>
    <d v="2025-03-20T00:00:00"/>
    <d v="2025-07-01T00:00:00"/>
    <x v="4"/>
    <m/>
    <x v="3"/>
    <x v="7"/>
    <x v="0"/>
    <d v="2025-08-12T00:00:00"/>
    <s v="WITH BACKJOB"/>
    <n v="4"/>
  </r>
  <r>
    <s v="X25010059547"/>
    <s v="'X25010059547',"/>
    <s v="ALFAMETRO MARKETING INC. (CORCUERRA - BANNER 4TH ESTATE)"/>
    <s v="BANNER, 4TH ESTATE SUBD, PARANAQUE"/>
    <n v="202246.77"/>
    <n v="27.28"/>
    <s v="Isan Carlo Lazaro"/>
    <s v="ISAN CARLO LAZARO"/>
    <s v="CHALLENGER"/>
    <d v="2025-03-20T00:00:00"/>
    <d v="2025-03-21T00:00:00"/>
    <x v="2"/>
    <s v="CSB"/>
    <x v="3"/>
    <x v="11"/>
    <x v="0"/>
    <s v="/"/>
    <s v="NO BACKJOB"/>
    <n v="3"/>
  </r>
  <r>
    <s v="X23104201686"/>
    <s v="'X23104201686',"/>
    <s v="MINGHAI SU"/>
    <s v="MATTHEW, MULTINATIONAL VILL, PARANAQUE"/>
    <n v="428089.39"/>
    <n v="86.52"/>
    <s v="Isan Carlo Lazaro"/>
    <s v="ISAN CARLO LAZARO"/>
    <s v="CHALLENGER"/>
    <d v="2025-03-20T00:00:00"/>
    <d v="2025-03-21T00:00:00"/>
    <x v="2"/>
    <s v="CSB"/>
    <x v="3"/>
    <x v="11"/>
    <x v="0"/>
    <d v="2025-06-09T00:00:00"/>
    <s v="WITH BACKJOB"/>
    <n v="3"/>
  </r>
  <r>
    <s v="X24104141244"/>
    <s v="'X24104141244',"/>
    <s v="SERVEQUEST INC."/>
    <s v="SUMMIT CIRCLE SUBD, SUMMIT CIRCLE SUBD, MUNTINLUPA"/>
    <n v="846988.2"/>
    <n v="139.87"/>
    <s v="Isan Carlo Lazaro"/>
    <s v="ISAN CARLO LAZARO"/>
    <s v="CHALLENGER"/>
    <m/>
    <d v="2025-03-20T00:00:00"/>
    <x v="3"/>
    <s v="CSB"/>
    <x v="3"/>
    <x v="12"/>
    <x v="0"/>
    <d v="2025-04-23T00:00:00"/>
    <s v="NO BACKJOB"/>
    <n v="4"/>
  </r>
  <r>
    <s v="X23083142769"/>
    <s v="'X23083142769',"/>
    <s v="CHRISTOPHER SANTIAGO"/>
    <s v="TANAUAN, AYALA-ALABANG VILL, MUNTINLUPA"/>
    <n v="69069.98"/>
    <n v="115.77"/>
    <s v="EAO"/>
    <s v="ISAN CARLO LAZARO"/>
    <s v="CHALLENGER"/>
    <m/>
    <d v="2025-03-20T00:00:00"/>
    <x v="2"/>
    <s v="CSB"/>
    <x v="0"/>
    <x v="13"/>
    <x v="0"/>
    <d v="2025-07-17T00:00:00"/>
    <s v="NO BACKJOB"/>
    <n v="5"/>
  </r>
  <r>
    <s v="X22041849543"/>
    <s v="'X22041849543',"/>
    <s v="DITO TELECOMMUNITY CORPORATION"/>
    <s v="COL. E. DE LEON, STO. NINO, PARANAQUE"/>
    <n v="347662.79"/>
    <n v="76.819999999999993"/>
    <s v="RRG"/>
    <s v="RONILO JR GANGE"/>
    <s v="ECOM"/>
    <m/>
    <d v="2025-03-20T00:00:00"/>
    <x v="3"/>
    <s v="CSB"/>
    <x v="0"/>
    <x v="3"/>
    <x v="1"/>
    <m/>
    <m/>
    <n v="4"/>
  </r>
  <r>
    <s v="X23062242918"/>
    <s v="'X23062242918',"/>
    <s v="GEORGIE VELASCO SAMONTE"/>
    <s v="BLOCK 47 ST, GEORGETOWN HEIGHTS SUBD PH II, BACOOR"/>
    <n v="35997.050000000003"/>
    <n v="19.600000000000001"/>
    <s v="EAO"/>
    <s v="RONILO JR GANGE"/>
    <s v="AVECO"/>
    <m/>
    <d v="2025-03-20T00:00:00"/>
    <x v="2"/>
    <s v="CSB"/>
    <x v="0"/>
    <x v="5"/>
    <x v="0"/>
    <d v="2025-07-17T00:00:00"/>
    <s v="NO BACKJOB"/>
    <n v="4"/>
  </r>
  <r>
    <s v="R22553542"/>
    <s v="'R22553542',"/>
    <s v="BASCUGUIN BUENA MONTES,"/>
    <s v="KALAYAAN VILL/BALAGBAG, KALAYAAN VILL/BALAGBAG, PASAY CITY"/>
    <n v="210433.39"/>
    <n v="94.97"/>
    <s v="RRG"/>
    <s v="RONILO JR GANGE"/>
    <s v="ECOM"/>
    <m/>
    <d v="2025-03-20T00:00:00"/>
    <x v="3"/>
    <s v="CSB"/>
    <x v="1"/>
    <x v="3"/>
    <x v="1"/>
    <m/>
    <m/>
    <n v="2"/>
  </r>
  <r>
    <s v="R23067764"/>
    <s v="'R23067764',"/>
    <s v="F &amp; E DE CASTRO CORPORATION,, HMB"/>
    <s v="BLOCK 19, GEORGETOWN HEIGHTS SUBD PH I, BACOOR"/>
    <n v="153228.84"/>
    <n v="51.02"/>
    <s v="RRG"/>
    <s v="RONILO JR GANGE"/>
    <s v="ECOM"/>
    <m/>
    <d v="2025-03-20T00:00:00"/>
    <x v="2"/>
    <s v="CSB"/>
    <x v="1"/>
    <x v="5"/>
    <x v="0"/>
    <d v="2025-07-17T00:00:00"/>
    <s v="NO BACKJOB"/>
    <n v="2"/>
  </r>
  <r>
    <s v="R21257785"/>
    <s v="'R21257785',"/>
    <s v="GO JEREMY LESTER TEE TEN"/>
    <s v="BAYANAN, BAYANAN, BACOOR"/>
    <n v="446398.79"/>
    <n v="225.67"/>
    <s v="IJP"/>
    <s v="IAN PATRICK PEREZ"/>
    <s v="AVECO"/>
    <m/>
    <d v="2025-03-20T00:00:00"/>
    <x v="3"/>
    <s v="CSB"/>
    <x v="2"/>
    <x v="3"/>
    <x v="1"/>
    <m/>
    <m/>
    <n v="6"/>
  </r>
  <r>
    <s v="X23072902617"/>
    <s v="'X23072902617',"/>
    <s v="LIGHT RAIL MANILA CORPORATION (REDEMPTORIST STATION)"/>
    <s v="PRES. M. ROXAS, BACLARAN, PARANAQUE"/>
    <n v="539841.81000000006"/>
    <n v="300.3"/>
    <s v="IJP"/>
    <s v="IAN PATRICK PEREZ"/>
    <s v="CHALLENGER"/>
    <m/>
    <d v="2025-03-20T00:00:00"/>
    <x v="2"/>
    <s v="CSB"/>
    <x v="0"/>
    <x v="6"/>
    <x v="0"/>
    <m/>
    <s v="WITH BACKJOB"/>
    <n v="5"/>
  </r>
  <r>
    <s v="R22837793"/>
    <s v="'R22837793',"/>
    <s v="LUI, CHAD ALFRED SO, HMB"/>
    <s v="BLK 6, PALM COAST MARINA, PARANAQUE"/>
    <n v="544752.43000000005"/>
    <n v="271.47000000000003"/>
    <s v="JSB"/>
    <s v="JASPER BASTASA"/>
    <s v="VJC"/>
    <m/>
    <d v="2025-03-20T00:00:00"/>
    <x v="3"/>
    <s v="CSB"/>
    <x v="1"/>
    <x v="3"/>
    <x v="1"/>
    <m/>
    <m/>
    <n v="8"/>
  </r>
  <r>
    <s v="X24072668324"/>
    <s v="'X24072668324',"/>
    <s v="FODC-FIRST ORIENT DEVELOPMENT AND CONSTRUCTION COR"/>
    <s v="PRES. M. ROXAS, TAMBO, PARANAQUE"/>
    <n v="35822.769999999997"/>
    <n v="52.63"/>
    <s v="JSB"/>
    <s v="JASPER BASTASA"/>
    <s v="VJC"/>
    <m/>
    <d v="2025-03-20T00:00:00"/>
    <x v="2"/>
    <s v="CSB"/>
    <x v="1"/>
    <x v="6"/>
    <x v="0"/>
    <d v="2025-07-09T00:00:00"/>
    <s v="NO BACKJOB"/>
    <n v="2"/>
  </r>
  <r>
    <s v="X21115170333"/>
    <s v="'X21115170333',"/>
    <s v="JOSE AGUSTO GUSTILO QUIMPO"/>
    <s v="ST. JOSEPH, SAN JOSE SUBD, MUNTINLUPA"/>
    <n v="535717.03"/>
    <n v="238.85"/>
    <s v="FMS"/>
    <s v="FRANCIS MARC SANTOS"/>
    <s v="POWERHOUSE"/>
    <m/>
    <d v="2025-03-20T00:00:00"/>
    <x v="3"/>
    <s v="CSB"/>
    <x v="2"/>
    <x v="12"/>
    <x v="0"/>
    <d v="2025-07-02T00:00:00"/>
    <s v="WITH BACKJOB"/>
    <n v="8"/>
  </r>
  <r>
    <s v="X24072541358"/>
    <s v="'X24072541358',"/>
    <s v="WILHOME DEVELOPMENT INC."/>
    <s v="MOLINO ROAD, MOLINO III, BACOOR"/>
    <n v="833293.59"/>
    <n v="144.6"/>
    <s v="Jenneth Madrid"/>
    <m/>
    <s v="POWERHOUSE"/>
    <m/>
    <m/>
    <x v="2"/>
    <m/>
    <x v="3"/>
    <x v="14"/>
    <x v="0"/>
    <d v="2025-05-15T00:00:00"/>
    <s v="NO BACKJOB"/>
    <n v="3"/>
  </r>
  <r>
    <s v="X24051934516"/>
    <s v="'X24051934516',"/>
    <s v="EPICUREAN PARTNERS EXCHANGE INC."/>
    <s v="NATIONAL, TUNASAN, MUNTINLUPA"/>
    <n v="828221.87"/>
    <n v="146.16999999999999"/>
    <s v="JSP"/>
    <s v="JEMUEL PERALTA"/>
    <s v="CHALLENGER"/>
    <m/>
    <d v="2025-03-20T00:00:00"/>
    <x v="0"/>
    <s v="NVP"/>
    <x v="1"/>
    <x v="4"/>
    <x v="0"/>
    <d v="2025-04-08T00:00:00"/>
    <s v="WITH BACKJOB"/>
    <n v="3"/>
  </r>
  <r>
    <s v="X24041088653"/>
    <s v="'X24041088653',"/>
    <s v="GABRIEL AGUILA REYES"/>
    <s v="BLOCK 10, BRAZILIA HEIGHTS, MUNTINLUPA"/>
    <n v="1365333.42"/>
    <n v="493.75"/>
    <s v="JSP"/>
    <s v="JEMUEL PERALTA"/>
    <s v="CHALLENGER"/>
    <m/>
    <d v="2025-03-20T00:00:00"/>
    <x v="0"/>
    <s v="NVP"/>
    <x v="1"/>
    <x v="15"/>
    <x v="0"/>
    <d v="2025-05-14T00:00:00"/>
    <s v="WITH BACKJOB"/>
    <n v="18"/>
  </r>
  <r>
    <s v="X23093726087"/>
    <s v="'X23093726087',"/>
    <s v="CITY GOV'T OF LAS PIÑAS"/>
    <s v="C5 EXTENSION, PULANGLUPA I, LAS PINAS CITY"/>
    <n v="2921763.85"/>
    <n v="1039.42"/>
    <s v="JSP"/>
    <s v="JEMUEL PERALTA"/>
    <s v="CHALLENGER"/>
    <m/>
    <d v="2025-03-20T00:00:00"/>
    <x v="0"/>
    <s v="NVP"/>
    <x v="1"/>
    <x v="16"/>
    <x v="0"/>
    <d v="2025-04-24T00:00:00"/>
    <s v="WITH BACKJOB"/>
    <n v="26"/>
  </r>
  <r>
    <s v="X23124803010"/>
    <s v="'X23124803010',"/>
    <s v="MUBG REALTY CORP."/>
    <s v="QUIRINO, BACLARAN, PARANAQUE"/>
    <n v="639194.31999999995"/>
    <n v="79.55"/>
    <s v="JSP"/>
    <s v="JEMUEL PERALTA"/>
    <s v="CHALLENGER"/>
    <d v="2025-03-20T00:00:00"/>
    <d v="2025-03-20T00:00:00"/>
    <x v="0"/>
    <s v="NVP"/>
    <x v="1"/>
    <x v="17"/>
    <x v="0"/>
    <d v="2025-06-09T00:00:00"/>
    <s v="NO BACKJOB"/>
    <n v="3"/>
  </r>
  <r>
    <s v="X24114405667"/>
    <s v="'X24114405667',"/>
    <s v="GREENKRAFT CORPORATION"/>
    <s v="CHAMPACA, UNITED PQUE 4 SUBD, PARANAQUE"/>
    <n v="640840.51"/>
    <n v="76.52"/>
    <s v="JSP"/>
    <s v="JEMUEL PERALTA"/>
    <s v="CHALLENGER"/>
    <d v="2025-03-20T00:00:00"/>
    <d v="2025-03-20T00:00:00"/>
    <x v="0"/>
    <s v="NVP"/>
    <x v="1"/>
    <x v="18"/>
    <x v="0"/>
    <d v="2025-05-14T00:00:00"/>
    <s v="WITH BACKJOB"/>
    <n v="4"/>
  </r>
  <r>
    <s v="X23051529972"/>
    <s v="'X23051529972',"/>
    <s v="ERIC ANTHONY S CASTAÑEDA"/>
    <s v="TIERRA NUEVA SUBD, MUNTINLUPA"/>
    <n v="363155.38"/>
    <n v="88.23"/>
    <s v="Isan Carlo Lazaro"/>
    <s v="ISAN CARLO LAZARO"/>
    <s v="CHALLENGER"/>
    <d v="2025-03-20T00:00:00"/>
    <m/>
    <x v="3"/>
    <m/>
    <x v="3"/>
    <x v="19"/>
    <x v="0"/>
    <d v="2025-07-17T00:00:00"/>
    <s v="WITH BACKJOB"/>
    <n v="3"/>
  </r>
  <r>
    <s v="X24104022999"/>
    <s v="'X24104022999',"/>
    <s v="DAHN BERGER PHILS. CONSTRUCTION CORPORATION"/>
    <s v="DOÑA SOLEDAD, BETTER LIVING SUBD, PARANAQUE"/>
    <n v="140893"/>
    <n v="250.75"/>
    <s v="Jenneth Madrid"/>
    <s v="JENNETH MADRID"/>
    <s v="VJC"/>
    <d v="2025-03-20T00:00:00"/>
    <d v="2025-03-21T00:00:00"/>
    <x v="2"/>
    <s v="CSB"/>
    <x v="3"/>
    <x v="20"/>
    <x v="0"/>
    <d v="2025-04-11T00:00:00"/>
    <s v="NO BACKJOB"/>
    <n v="5"/>
  </r>
  <r>
    <s v="X24083434936"/>
    <s v="'X24083434936',"/>
    <s v="MAXIPRINTS INC."/>
    <s v="1ST, TAGUIG BAGUMBAYAN INDL ASS INC, TAGUIG CITY"/>
    <n v="980297.45"/>
    <n v="249.83"/>
    <s v="Jenneth Madrid"/>
    <s v="JENNETH MADRID"/>
    <s v="VJC"/>
    <d v="2025-03-20T00:00:00"/>
    <d v="2025-03-21T00:00:00"/>
    <x v="2"/>
    <s v="CSB"/>
    <x v="3"/>
    <x v="10"/>
    <x v="0"/>
    <d v="2025-04-02T00:00:00"/>
    <s v="WITH BACKJOB"/>
    <n v="3"/>
  </r>
  <r>
    <s v="X24114634928"/>
    <s v="'X24114634928',"/>
    <s v="CHRISTOPHER JOSEPH REYES TSUI"/>
    <s v="DAYAP LOOP TAMARIND COVE, AYALA-ALABANG VILL, MUNTINLUPA"/>
    <n v="177491.79"/>
    <n v="55.53"/>
    <s v="Isan Carlo Lazaro"/>
    <s v="ISAN CARLO LAZARO"/>
    <s v="CHALLENGER"/>
    <d v="2025-03-20T00:00:00"/>
    <d v="2025-03-20T00:00:00"/>
    <x v="3"/>
    <m/>
    <x v="3"/>
    <x v="21"/>
    <x v="0"/>
    <s v="/"/>
    <s v="NO BACKJOB"/>
    <n v="2"/>
  </r>
  <r>
    <s v="X24114634882"/>
    <s v="'X24114634882',"/>
    <s v="CHRISTOPHER JOSEPH REYES TSUI"/>
    <s v="DAYAP LOOP TAMARIND COVE, AYALA-ALABANG VILL, MUNTINLUPA"/>
    <n v="196704.22"/>
    <n v="21.43"/>
    <s v="Isan Carlo Lazaro"/>
    <s v="ISAN CARLO LAZARO"/>
    <s v="CHALLENGER"/>
    <d v="2025-03-20T00:00:00"/>
    <d v="2025-03-05T00:00:00"/>
    <x v="3"/>
    <m/>
    <x v="3"/>
    <x v="21"/>
    <x v="0"/>
    <d v="2025-07-17T00:00:00"/>
    <s v="NO BACKJOB"/>
    <n v="2"/>
  </r>
  <r>
    <s v="X24041165850"/>
    <s v="'X24041165850',"/>
    <s v="DITO TELECOMMUNITY CORPORATION"/>
    <s v="TUNASAN, MUNTINLUPA"/>
    <n v="1017553.36"/>
    <n v="90.53"/>
    <s v="Isan Carlo Lazaro"/>
    <s v="ISAN CARLO LAZARO"/>
    <s v="CHALLENGER"/>
    <d v="2025-03-20T00:00:00"/>
    <d v="2025-07-25T00:00:00"/>
    <x v="2"/>
    <m/>
    <x v="3"/>
    <x v="8"/>
    <x v="0"/>
    <d v="2025-07-31T00:00:00"/>
    <s v="WITH BACKJOB"/>
    <n v="3"/>
  </r>
  <r>
    <s v="X24083108742"/>
    <s v="'X24083108742',"/>
    <s v="GLENDA G ADEFUIN"/>
    <s v="BLOCK 2, PATIO HOMES SUBD, MUNTINLUPA"/>
    <n v="407351.66"/>
    <n v="110.25"/>
    <s v="Isan Carlo Lazaro"/>
    <s v="ISAN CARLO LAZARO"/>
    <s v="CHALLENGER"/>
    <d v="2025-03-20T00:00:00"/>
    <d v="2025-07-01T00:00:00"/>
    <x v="3"/>
    <m/>
    <x v="3"/>
    <x v="22"/>
    <x v="0"/>
    <d v="2025-07-30T00:00:00"/>
    <s v="WITH BACKJOB"/>
    <n v="4"/>
  </r>
  <r>
    <s v="X24072854687"/>
    <s v="'X24072854687',"/>
    <s v="MALILIN O. RICSENIA"/>
    <s v="BLOCK 12, BETTER LIVING ANX31 SUBD, PARANAQUE"/>
    <n v="176013.59"/>
    <n v="72.53"/>
    <s v="Jenneth Madrid"/>
    <s v="JENNETH MADRID"/>
    <s v="VJC"/>
    <d v="2025-03-20T00:00:00"/>
    <d v="2025-03-21T00:00:00"/>
    <x v="2"/>
    <s v="CSB"/>
    <x v="3"/>
    <x v="20"/>
    <x v="0"/>
    <d v="2025-07-02T00:00:00"/>
    <s v="WITH BACKJOB"/>
    <n v="4"/>
  </r>
  <r>
    <s v="X24103955636"/>
    <s v="'X24103955636',"/>
    <s v="DELECTABLE FEAST CORPORATION"/>
    <s v="AGUIRRE, BF HOMES, PARANAQUE"/>
    <n v="381005.41"/>
    <n v="71.569999999999993"/>
    <s v="Isan Carlo Lazaro"/>
    <s v="ISAN CARLO LAZARO"/>
    <s v="CHALLENGER"/>
    <d v="2025-03-20T00:00:00"/>
    <d v="2025-03-21T00:00:00"/>
    <x v="2"/>
    <s v="CSB"/>
    <x v="3"/>
    <x v="23"/>
    <x v="0"/>
    <d v="2025-07-25T00:00:00"/>
    <s v="WITH BACKJOB"/>
    <n v="3"/>
  </r>
  <r>
    <s v="X23114603408"/>
    <s v="'X23114603408',"/>
    <s v="GILBERT CLAIRE O REALICA"/>
    <s v="APO, AYALA-ALABANG VILL, MUNTINLUPA"/>
    <n v="448826.37"/>
    <n v="132.85"/>
    <s v="Ronilo Gange Jr."/>
    <s v="RONILO JR GANGE"/>
    <s v="ECOM"/>
    <d v="2025-03-20T00:00:00"/>
    <d v="2025-05-29T00:00:00"/>
    <x v="3"/>
    <s v="CSB"/>
    <x v="3"/>
    <x v="24"/>
    <x v="0"/>
    <d v="2025-07-28T00:00:00"/>
    <s v="WITH BACKJOB"/>
    <n v="3"/>
  </r>
  <r>
    <s v="X24093720779"/>
    <s v="'X24093720779',"/>
    <s v="DITO TELECOMMUNITY CORPORATION"/>
    <n v="11"/>
    <n v="153039.91"/>
    <n v="20.9"/>
    <s v="JMM"/>
    <s v="JENNETH MADRID"/>
    <s v="VJC"/>
    <m/>
    <d v="2025-03-21T00:00:00"/>
    <x v="2"/>
    <s v="CSB"/>
    <x v="1"/>
    <x v="4"/>
    <x v="0"/>
    <d v="2025-04-08T00:00:00"/>
    <s v="NO BACKJOB"/>
    <n v="3"/>
  </r>
  <r>
    <s v="X24051839872"/>
    <s v="'X24051839872',"/>
    <s v="JULIO MAXIMINA JM MENDOZA REALTY, INC."/>
    <s v="DOÑA SOLEDAD, BETTER LIVING SUBD, PARANAQUE"/>
    <n v="615322.01"/>
    <n v="117.67"/>
    <s v="JMM"/>
    <s v="JENNETH MADRID"/>
    <s v="VJC"/>
    <m/>
    <d v="2025-03-21T00:00:00"/>
    <x v="2"/>
    <s v="CSB"/>
    <x v="1"/>
    <x v="4"/>
    <x v="0"/>
    <d v="2025-04-08T00:00:00"/>
    <s v="NO BACKJOB"/>
    <n v="3"/>
  </r>
  <r>
    <s v="X24020533373"/>
    <s v="'X24020533373',"/>
    <s v="GRUPPO SACHIN &amp; SACHIN CO."/>
    <s v="SAN VICTORES, SEACOM CPD, PARANAQUE"/>
    <n v="178449.2"/>
    <n v="23.78"/>
    <s v="Jenneth Madrid"/>
    <s v="JENNETH MADRID"/>
    <s v="VJC"/>
    <d v="2025-03-20T00:00:00"/>
    <d v="2025-03-21T00:00:00"/>
    <x v="2"/>
    <s v="CSB"/>
    <x v="3"/>
    <x v="4"/>
    <x v="0"/>
    <d v="2025-04-08T00:00:00"/>
    <s v="WITH BACKJOB"/>
    <n v="3"/>
  </r>
  <r>
    <s v="X24073016208"/>
    <s v="'X24073016208',"/>
    <s v="KISE GAYLE RAMOS TANG"/>
    <s v="COUNTRY CLUB, AYALA-ALABANG VILL, MUNTINLUPA"/>
    <n v="1564214.32"/>
    <n v="385.32"/>
    <s v="Jemuel Peralta"/>
    <s v="JEMUEL PERALTA"/>
    <s v="CHALLENGER"/>
    <d v="2025-03-20T00:00:00"/>
    <d v="2025-04-19T00:00:00"/>
    <x v="0"/>
    <m/>
    <x v="3"/>
    <x v="25"/>
    <x v="0"/>
    <d v="2025-06-09T00:00:00"/>
    <s v="WITH BACKJOB"/>
    <n v="5"/>
  </r>
  <r>
    <s v="X24072803104"/>
    <s v="'X24072803104',"/>
    <s v="PATRICK SOON NGO"/>
    <s v="AZUCENA, BF HOMES, PARANAQUE"/>
    <n v="479799.06"/>
    <n v="190.9"/>
    <s v="Isan Carlo Lazaro"/>
    <s v="ISAN CARLO LAZARO"/>
    <s v="CHALLENGER"/>
    <d v="2025-03-20T00:00:00"/>
    <d v="2025-03-21T00:00:00"/>
    <x v="3"/>
    <s v="CSB"/>
    <x v="3"/>
    <x v="21"/>
    <x v="0"/>
    <d v="2025-06-09T00:00:00"/>
    <s v="WITH BACKJOB"/>
    <n v="9"/>
  </r>
  <r>
    <s v="X24083395699"/>
    <s v="'X24083395699',"/>
    <s v="PETRON CORPORATION"/>
    <s v="ALABANG-ZAPOTE, TALON II, LAS PINAS CITY"/>
    <n v="559454.47"/>
    <n v="121.68"/>
    <s v="JSP"/>
    <s v="JEMUEL PERALTA"/>
    <s v="CHALLENGER"/>
    <m/>
    <m/>
    <x v="0"/>
    <m/>
    <x v="1"/>
    <x v="1"/>
    <x v="0"/>
    <d v="2025-03-21T00:00:00"/>
    <s v="NO BACKJOB"/>
    <n v="3"/>
  </r>
  <r>
    <s v="X22062802760"/>
    <s v="'X22062802760',"/>
    <s v="AMELITA LEVISTE DE LEON"/>
    <s v="MJS, LEVITOWN ESTATE, PARANAQUE"/>
    <n v="361983.18"/>
    <n v="100.42"/>
    <s v="JSP"/>
    <s v="JEMUEL PERALTA"/>
    <s v="POWERHOUSE"/>
    <d v="2025-03-24T00:00:00"/>
    <d v="2025-03-24T00:00:00"/>
    <x v="0"/>
    <s v="CSB"/>
    <x v="0"/>
    <x v="26"/>
    <x v="0"/>
    <d v="2025-07-17T00:00:00"/>
    <s v="NO BACKJOB"/>
    <n v="4"/>
  </r>
  <r>
    <s v="X22073241382"/>
    <s v="'X22073241382',"/>
    <s v="AYALA LAND, INC.,"/>
    <s v="BLOCK 2A, AVIDA VERRA SETTINGS VERMOSA, IMUS"/>
    <n v="67459.320000000007"/>
    <n v="42.07"/>
    <s v="RHM"/>
    <s v="REYZON MATIENZO"/>
    <s v="CHALLENGER"/>
    <d v="2025-03-24T00:00:00"/>
    <d v="2025-03-24T00:00:00"/>
    <x v="5"/>
    <s v="CSB"/>
    <x v="2"/>
    <x v="27"/>
    <x v="0"/>
    <d v="2025-07-17T00:00:00"/>
    <s v="WITH BACKJOB"/>
    <n v="1"/>
  </r>
  <r>
    <s v="X24010080234"/>
    <s v="'X24010080234',"/>
    <s v="EMMANUEL C. CABIGAS"/>
    <s v="M. GATMAITAN, KATARUNGAN VILLAGE, MUNTINLUPA"/>
    <n v="528001.63"/>
    <n v="153.44999999999999"/>
    <s v="JSP"/>
    <s v="JEMUEL PERALTA"/>
    <s v="CHALLENGER"/>
    <d v="2025-03-24T00:00:00"/>
    <d v="2025-03-24T00:00:00"/>
    <x v="0"/>
    <s v="CSB"/>
    <x v="1"/>
    <x v="3"/>
    <x v="1"/>
    <m/>
    <m/>
    <n v="6"/>
  </r>
  <r>
    <s v="X22094042831"/>
    <s v="'X22094042831',"/>
    <s v="RUSTAN COFFEE CORPORATION"/>
    <s v="GEN. EMILIO AGUINALDO, HABAY II, BACOOR"/>
    <n v="665097.66"/>
    <n v="138.87"/>
    <s v="JSP"/>
    <s v="JEMUEL PERALTA"/>
    <s v="AVECO"/>
    <d v="2025-03-24T00:00:00"/>
    <d v="2025-03-24T00:00:00"/>
    <x v="0"/>
    <s v="CSB"/>
    <x v="2"/>
    <x v="3"/>
    <x v="1"/>
    <m/>
    <m/>
    <n v="3"/>
  </r>
  <r>
    <s v="X24072586230"/>
    <s v="'X24072586230',"/>
    <s v="CITY GOVT OF LAS PIÑAS,"/>
    <s v="MACAPUNO, GOLDEN ACRES SUBD, LAS PINAS CITY"/>
    <n v="698317.29"/>
    <n v="244.22"/>
    <s v="JSP"/>
    <s v="JEMUEL PERALTA"/>
    <s v="CHALLENGER"/>
    <d v="2025-03-24T00:00:00"/>
    <d v="2025-03-24T00:00:00"/>
    <x v="0"/>
    <s v="CSB"/>
    <x v="1"/>
    <x v="28"/>
    <x v="0"/>
    <d v="2025-05-01T00:00:00"/>
    <s v="WITH BACKJOB"/>
    <n v="6"/>
  </r>
  <r>
    <s v="X23031028024"/>
    <s v="'X23031028024',"/>
    <s v="ROMAN CATHOLIC BISHOP OF IMUS, INCORPORATED"/>
    <s v="SANTAN, QUEEN'S ROW AREA B SUBD, BACOOR"/>
    <n v="724594.23"/>
    <n v="213.62"/>
    <s v="JSP"/>
    <s v="JEMUEL PERALTA"/>
    <s v="CHALLENGER"/>
    <d v="2025-03-24T00:00:00"/>
    <d v="2025-03-24T00:00:00"/>
    <x v="0"/>
    <s v="CSB"/>
    <x v="1"/>
    <x v="28"/>
    <x v="0"/>
    <d v="2025-05-01T00:00:00"/>
    <s v="WITH BACKJOB"/>
    <n v="6"/>
  </r>
  <r>
    <s v="X24051735189"/>
    <s v="'X24051735189',"/>
    <s v="ALEXCY CORPORATION"/>
    <s v="ORMOC, ALABANG HILLS SUBD PH 2, MUNTINLUPA"/>
    <n v="1288738.2"/>
    <n v="472.05"/>
    <s v="DCB"/>
    <s v="DEAN CARL BORJAL"/>
    <s v="CHALLENGER"/>
    <m/>
    <s v="-"/>
    <x v="1"/>
    <s v="-"/>
    <x v="1"/>
    <x v="0"/>
    <x v="0"/>
    <d v="2025-03-26T00:00:00"/>
    <s v="WITH BACKJOB"/>
    <n v="17"/>
  </r>
  <r>
    <s v="X22031115703"/>
    <s v="'X22031115703',"/>
    <s v="DITO TELECOMMUNITY CORPORATION"/>
    <s v="LAZO COURT, ALMANZA I, LAS PINAS CITY"/>
    <n v="174196.42"/>
    <n v="36.82"/>
    <s v="DSB"/>
    <s v="DEAN CARL BORJAL"/>
    <s v="POWERHOUSE"/>
    <m/>
    <m/>
    <x v="1"/>
    <s v="-"/>
    <x v="1"/>
    <x v="0"/>
    <x v="0"/>
    <d v="2025-03-26T00:00:00"/>
    <s v="WITH BACKJOB"/>
    <n v="3"/>
  </r>
  <r>
    <s v="X23114408727"/>
    <s v="'X23114408727',"/>
    <s v="CITY GOVERNMENT OF TAGUIG"/>
    <s v="BERNARDO, ZONE 3, TAGUIG CITY"/>
    <n v="18962.21"/>
    <n v="4.67"/>
    <s v="JSP"/>
    <s v="JEMUEL PERALTA"/>
    <s v="VJC"/>
    <m/>
    <d v="2025-03-25T00:00:00"/>
    <x v="3"/>
    <s v="CSB"/>
    <x v="0"/>
    <x v="29"/>
    <x v="0"/>
    <m/>
    <m/>
    <n v="2"/>
  </r>
  <r>
    <s v="X24051727142"/>
    <s v="'X24051727142',"/>
    <s v="HOLY SPIRIT CHRISTIAN LEARNING CENTRE INC."/>
    <s v="RESMA, ZONE 4, TAGUIG CITY"/>
    <n v="43011.89"/>
    <n v="964.72"/>
    <s v="JSB"/>
    <s v="JASPER BASTASA"/>
    <s v="VJC"/>
    <m/>
    <d v="2025-03-25T00:00:00"/>
    <x v="6"/>
    <s v="CSB"/>
    <x v="1"/>
    <x v="30"/>
    <x v="0"/>
    <d v="2025-07-09T00:00:00"/>
    <s v="WITH BACKJOB"/>
    <n v="2"/>
  </r>
  <r>
    <s v="X23104093739"/>
    <s v="'X23104093739',"/>
    <s v="DITO TELECOMMUNITY CORPORATION"/>
    <s v="MANALAC, BAGONG TANYAG, TAGUIG CITY"/>
    <n v="207781.92"/>
    <n v="31.97"/>
    <s v="JSP"/>
    <s v="JEMUEL PERALTA"/>
    <s v="VJC"/>
    <m/>
    <d v="2025-03-25T00:00:00"/>
    <x v="3"/>
    <s v="CSB"/>
    <x v="0"/>
    <x v="3"/>
    <x v="1"/>
    <m/>
    <m/>
    <n v="2"/>
  </r>
  <r>
    <s v="X22083577405"/>
    <s v="'X22083577405',"/>
    <s v="MEDICAL CENTER MUNTINLUPA, INC."/>
    <s v="LARBAF, BRUGER SUBD, MUNTINLUPA"/>
    <n v="854712.66"/>
    <n v="251.72"/>
    <s v="EAO"/>
    <s v="RONILO JR GANGE"/>
    <s v="AVECO"/>
    <m/>
    <d v="2025-03-25T00:00:00"/>
    <x v="3"/>
    <s v="CSB"/>
    <x v="0"/>
    <x v="12"/>
    <x v="0"/>
    <d v="2025-05-01T00:00:00"/>
    <s v="NO BACKJOB"/>
    <n v="11"/>
  </r>
  <r>
    <s v="X23030963414"/>
    <s v="'X23030963414',"/>
    <s v="BARANGAY ALABANG - PEOPLES CENTER"/>
    <s v="ILAYA ST., ALABANG, MUNTINLUPA"/>
    <n v="343900.03"/>
    <n v="75.73"/>
    <s v="RRG"/>
    <s v="RONILO JR GANGE"/>
    <s v="AVECO"/>
    <m/>
    <d v="2025-03-25T00:00:00"/>
    <x v="3"/>
    <s v="CSB"/>
    <x v="0"/>
    <x v="3"/>
    <x v="1"/>
    <m/>
    <m/>
    <n v="5"/>
  </r>
  <r>
    <s v="X24114521247"/>
    <s v="'X24114521247',"/>
    <s v="LILIAN V KHADKA"/>
    <s v="MILAN, MERVILLE SUBD, PARANAQUE"/>
    <n v="181978.29"/>
    <n v="17.38"/>
    <s v="JMM"/>
    <s v="JENNETH MADRID"/>
    <s v="VJC"/>
    <m/>
    <m/>
    <x v="0"/>
    <m/>
    <x v="1"/>
    <x v="16"/>
    <x v="0"/>
    <d v="2025-03-27T00:00:00"/>
    <s v="NO BACKJOB"/>
    <n v="3"/>
  </r>
  <r>
    <s v="X24072803306"/>
    <s v="'X24072803306',"/>
    <s v="HERSH KAMAL ABICHANDANI"/>
    <s v="VATICAN, MERVILLE SUBD, PARANAQUE"/>
    <n v="432247.23"/>
    <n v="114.92"/>
    <s v="JMM"/>
    <s v="JENNETH MADRID"/>
    <s v="VJC"/>
    <m/>
    <m/>
    <x v="0"/>
    <m/>
    <x v="1"/>
    <x v="16"/>
    <x v="0"/>
    <d v="2025-03-27T00:00:00"/>
    <s v="WITH BACKJOB"/>
    <n v="4"/>
  </r>
  <r>
    <s v="X22094139131"/>
    <s v="'X22094139131',"/>
    <s v="DITO TELECOMMUNITY CORPORATION"/>
    <s v="E. RODRIGUEZ JR., MOONWALK, PARANAQUE"/>
    <n v="245012.44"/>
    <n v="37.119999999999997"/>
    <s v="JMM"/>
    <s v="JENNETH MADRID"/>
    <s v="POWERHOUSE"/>
    <m/>
    <m/>
    <x v="0"/>
    <m/>
    <x v="1"/>
    <x v="1"/>
    <x v="0"/>
    <d v="2025-03-28T00:00:00"/>
    <s v="WITH BACKJOB"/>
    <n v="2"/>
  </r>
  <r>
    <s v="X23114428468"/>
    <s v="'X23114428468',"/>
    <s v="BLESHILDA OCAMPO QUIRAY"/>
    <s v="ALEJANDRO, AIRPORT VILL, PARANAQUE"/>
    <n v="584635.15"/>
    <n v="185.92"/>
    <s v="JSP"/>
    <s v="JEMUEL PERALTA"/>
    <s v="CHALLENGER"/>
    <m/>
    <m/>
    <x v="5"/>
    <m/>
    <x v="1"/>
    <x v="17"/>
    <x v="0"/>
    <m/>
    <m/>
    <n v="6"/>
  </r>
  <r>
    <s v="X23104175879"/>
    <s v="'X23104175879',"/>
    <s v="DITO TELECOMMUNITY CORPORATION"/>
    <s v="QUIRINO, SAN DIONISIO, PARANAQUE"/>
    <n v="1063007.27"/>
    <n v="96.4"/>
    <s v="IJP"/>
    <s v="IAN PATRICK PEREZ"/>
    <s v="CHALLENGER"/>
    <m/>
    <d v="2025-03-28T00:00:00"/>
    <x v="2"/>
    <s v="CSB"/>
    <x v="1"/>
    <x v="14"/>
    <x v="0"/>
    <s v="/"/>
    <s v="NO BACKJOB"/>
    <n v="4"/>
  </r>
  <r>
    <s v="X24020558376"/>
    <s v="'X24020558376',"/>
    <s v="ERIC GO YAP"/>
    <s v="AGUIRRE, BF HOMES, PARANAQUE"/>
    <n v="398848.59"/>
    <n v="132.16999999999999"/>
    <s v="JSP"/>
    <s v="JEMUEL PERALTA"/>
    <s v="CHALLENGER"/>
    <m/>
    <m/>
    <x v="0"/>
    <m/>
    <x v="1"/>
    <x v="1"/>
    <x v="0"/>
    <d v="2025-04-02T00:00:00"/>
    <s v="WITH BACKJOB"/>
    <n v="4"/>
  </r>
  <r>
    <s v="X22062778410"/>
    <s v="'X22062778410',"/>
    <s v="ALVEO LAND CORP."/>
    <s v="BLOCK 01, ARDIA VERMOSA, IMUS"/>
    <n v="553766.06999999995"/>
    <n v="259.64999999999998"/>
    <s v="RHM"/>
    <s v="REYZON MATIENZO"/>
    <s v="CHALLENGER"/>
    <m/>
    <m/>
    <x v="5"/>
    <m/>
    <x v="0"/>
    <x v="4"/>
    <x v="0"/>
    <d v="2025-04-02T00:00:00"/>
    <s v="NO BACKJOB"/>
    <n v="7"/>
  </r>
  <r>
    <s v="X22072907884"/>
    <s v="'X22072907884',"/>
    <s v="ALVEO LAND CORP."/>
    <s v="BLOCK 35, ARDIA VERMOSA, IMUS"/>
    <n v="646129.09"/>
    <n v="321.64999999999998"/>
    <s v="RHM"/>
    <s v="REYZON MATIENZO"/>
    <s v="CHALLENGER"/>
    <m/>
    <m/>
    <x v="5"/>
    <m/>
    <x v="0"/>
    <x v="4"/>
    <x v="0"/>
    <d v="2025-04-02T00:00:00"/>
    <s v="WITH BACKJOB"/>
    <n v="7"/>
  </r>
  <r>
    <s v="X22114642301"/>
    <s v="'X22114642301',"/>
    <s v="AYALA LAND, INC."/>
    <s v="BLOCK 02, ARDIA VERMOSA, IMUS"/>
    <n v="849221.28"/>
    <n v="432.58"/>
    <s v="RHM"/>
    <s v="REYZON MATIENZO"/>
    <s v="CHALLENGER"/>
    <m/>
    <m/>
    <x v="5"/>
    <m/>
    <x v="0"/>
    <x v="4"/>
    <x v="0"/>
    <d v="2025-04-02T00:00:00"/>
    <s v="WITH BACKJOB"/>
    <n v="9"/>
  </r>
  <r>
    <s v="X22062777770"/>
    <s v="'X22062777770',"/>
    <s v="ALVEO LAND CORP."/>
    <s v="BLOCK 40, ARDIA VERMOSA, IMUS"/>
    <n v="442639.39"/>
    <n v="183.33"/>
    <s v="RHM"/>
    <s v="REYZON MATIENZO"/>
    <s v="CHALLENGER"/>
    <m/>
    <m/>
    <x v="5"/>
    <m/>
    <x v="0"/>
    <x v="4"/>
    <x v="0"/>
    <d v="2025-04-02T00:00:00"/>
    <s v="WITH BACKJOB"/>
    <n v="6"/>
  </r>
  <r>
    <s v="X22083405557"/>
    <s v="'X22083405557',"/>
    <s v="AYALA LAND, INC."/>
    <s v="BLOCK 02, ARDIA VERMOSA, IMUS"/>
    <n v="511010.96"/>
    <n v="223.7"/>
    <s v="RHM"/>
    <s v="REYZON MATIENZO"/>
    <s v="CHALLENGER"/>
    <m/>
    <m/>
    <x v="5"/>
    <m/>
    <x v="0"/>
    <x v="4"/>
    <x v="0"/>
    <d v="2025-04-02T00:00:00"/>
    <s v="NO BACKJOB"/>
    <n v="6"/>
  </r>
  <r>
    <s v="P2205132719"/>
    <s v="'P2205132719',"/>
    <s v="C1_MAJOR (WDESIGN), DPWH RELOC OF POLES ALONG TAGAYTAY-BATANGAS RD MAITIM 2 WEST TAGAYTAY (JOB2)"/>
    <s v="RICHMORELAND RICHMORELAND MAITIM 2ND WEST TAGAYTAY CITY CAVITE"/>
    <n v="5508294.46"/>
    <n v="2860.77"/>
    <s v="IJP"/>
    <s v="IAN PATRICK PEREZ"/>
    <s v="POWERHOUSE"/>
    <m/>
    <d v="2025-04-01T00:00:00"/>
    <x v="7"/>
    <s v="CSB"/>
    <x v="0"/>
    <x v="3"/>
    <x v="1"/>
    <m/>
    <m/>
    <n v="37"/>
  </r>
  <r>
    <s v="P2202125055"/>
    <s v="'P2202125055',"/>
    <s v="C1_MAJOR (WDESIGN), DPWH RELOC OF POLES ALONG TAGAYTAY-BATANGAS ARTERIAL HIGHWAY, TAGAYTAY CITY"/>
    <s v="MAITIM 2ND CENTRAL MAITIM 2ND CENTRAL MAITIM 2ND CENTRAL TAGAYTAY CITY CAVITE"/>
    <n v="5080118.17"/>
    <n v="2761.52"/>
    <s v="IJP"/>
    <s v="IAN PATRICK PEREZ"/>
    <s v="POWERHOUSE"/>
    <m/>
    <d v="2025-04-01T00:00:00"/>
    <x v="7"/>
    <s v="CSB"/>
    <x v="1"/>
    <x v="3"/>
    <x v="1"/>
    <m/>
    <m/>
    <n v="37"/>
  </r>
  <r>
    <s v="X24104284473"/>
    <s v="'X24104284473',"/>
    <s v="E.M. CUERPO, INC."/>
    <s v="BLDG. 8, CIUDAD KAUNLARAN, BACOOR"/>
    <n v="465942.42"/>
    <n v="103.33"/>
    <s v="JMM"/>
    <s v="JENNETH MADRID"/>
    <s v="POWERHOUSE"/>
    <m/>
    <d v="2025-03-31T00:00:00"/>
    <x v="2"/>
    <s v="CSB"/>
    <x v="1"/>
    <x v="31"/>
    <x v="0"/>
    <d v="2025-07-02T00:00:00"/>
    <s v="WITH BACKJOB"/>
    <n v="3"/>
  </r>
  <r>
    <s v="X24104284466"/>
    <s v="'X24104284466',"/>
    <s v="E.M. CUERPO, INC."/>
    <s v="BLDG. 7, CIUDAD KAUNLARAN, BACOOR"/>
    <n v="347849.46"/>
    <n v="45"/>
    <s v="JMM"/>
    <s v="JENNETH MADRID"/>
    <s v="POWERHOUSE"/>
    <m/>
    <d v="2025-03-31T00:00:00"/>
    <x v="2"/>
    <s v="CSB"/>
    <x v="1"/>
    <x v="32"/>
    <x v="0"/>
    <d v="2025-04-11T00:00:00"/>
    <s v="WITH BACKJOB"/>
    <n v="3"/>
  </r>
  <r>
    <s v="X24104284465"/>
    <s v="'X24104284465',"/>
    <s v="E.M. CUERPO, INC."/>
    <s v="BLDG. 6, CIUDAD KAUNLARAN, BACOOR"/>
    <n v="496978.85"/>
    <n v="134.02000000000001"/>
    <s v="JMM"/>
    <s v="JENNETH MADRID"/>
    <s v="POWERHOUSE"/>
    <m/>
    <d v="2025-03-31T00:00:00"/>
    <x v="2"/>
    <s v="CSB"/>
    <x v="1"/>
    <x v="31"/>
    <x v="0"/>
    <d v="2025-06-02T00:00:00"/>
    <s v="NO BACKJOB"/>
    <n v="3"/>
  </r>
  <r>
    <s v="X24104284463"/>
    <s v="'X24104284463',"/>
    <s v="E.M. CUERPO, INC."/>
    <s v="BLDG. 5, CIUDAD KAUNLARAN, BACOOR"/>
    <n v="870533.28"/>
    <n v="265.05"/>
    <s v="JMM"/>
    <s v="JENNETH MADRID"/>
    <s v="POWERHOUSE"/>
    <m/>
    <d v="2025-03-31T00:00:00"/>
    <x v="2"/>
    <s v="CSB"/>
    <x v="1"/>
    <x v="3"/>
    <x v="1"/>
    <m/>
    <m/>
    <n v="6"/>
  </r>
  <r>
    <s v="X24062487549"/>
    <s v="'X24062487549',"/>
    <s v="E.M. CUERPO, INC."/>
    <s v="BLDG. 4, CIUDAD KAUNLARAN, BACOOR"/>
    <n v="650461.72"/>
    <n v="133.78"/>
    <s v="JSP"/>
    <s v="JEMUEL PERALTA"/>
    <s v="POWERHOUSE"/>
    <m/>
    <d v="2025-03-31T00:00:00"/>
    <x v="2"/>
    <s v="CSB"/>
    <x v="1"/>
    <x v="3"/>
    <x v="1"/>
    <m/>
    <m/>
    <n v="5"/>
  </r>
  <r>
    <s v="X23031039495"/>
    <s v="'X23031039495',"/>
    <s v="LAWSON PHILIPPINES, INC."/>
    <s v="BLOCK 1, MARY HOMES PH 1A, BACOOR"/>
    <n v="526256.55000000005"/>
    <n v="132.72999999999999"/>
    <s v="RRG"/>
    <s v="RONILO JR GANGE"/>
    <s v="ECOM"/>
    <m/>
    <d v="2025-03-31T00:00:00"/>
    <x v="2"/>
    <s v="CSB"/>
    <x v="1"/>
    <x v="28"/>
    <x v="0"/>
    <d v="2025-07-02T00:00:00"/>
    <s v="NO BACKJOB"/>
    <n v="3"/>
  </r>
  <r>
    <s v="X23010189655"/>
    <s v="'X23010189655',"/>
    <s v="CITY GOVERNMENT OF BACOOR"/>
    <s v="MOLINO BLVD., BAYANAN, BACOOR"/>
    <n v="1980536.57"/>
    <n v="345.23"/>
    <s v="RRG"/>
    <s v="RONILO JR GANGE"/>
    <s v="AVECO"/>
    <m/>
    <d v="2025-03-31T00:00:00"/>
    <x v="2"/>
    <s v="CSB"/>
    <x v="0"/>
    <x v="3"/>
    <x v="1"/>
    <m/>
    <m/>
    <n v="4"/>
  </r>
  <r>
    <s v="X24052001144"/>
    <s v="'X24052001144',"/>
    <s v="MGS CONSTRUCTION, INCORPORATED"/>
    <s v="DAANG-HARI RD., MOLINO IV, BACOOR"/>
    <n v="103560.83"/>
    <n v="156.6"/>
    <s v="RRG"/>
    <s v="RONILO JR GANGE"/>
    <s v="ECOM"/>
    <m/>
    <d v="2025-03-31T00:00:00"/>
    <x v="2"/>
    <s v="CSB"/>
    <x v="1"/>
    <x v="28"/>
    <x v="0"/>
    <d v="2025-05-22T00:00:00"/>
    <s v="NO BACKJOB"/>
    <n v="4"/>
  </r>
  <r>
    <s v="X24010179647"/>
    <s v="'X24010179647',"/>
    <s v="FRANCIS ERINE ACABADO SANTIAGUEL"/>
    <s v="GSIS, MOLINO III, BACOOR"/>
    <n v="389872.78"/>
    <n v="72.650000000000006"/>
    <s v="JSP"/>
    <s v="JEMUEL PERALTA"/>
    <s v="CHALLENGER"/>
    <m/>
    <d v="2025-03-31T00:00:00"/>
    <x v="2"/>
    <s v="CSB"/>
    <x v="1"/>
    <x v="28"/>
    <x v="0"/>
    <d v="2025-05-14T00:00:00"/>
    <s v="WITH BACKJOB"/>
    <n v="4"/>
  </r>
  <r>
    <s v="X23103901545"/>
    <s v="'X23103901545',"/>
    <s v="HOUSEHOLD DEVELOPMENT CORPORATION"/>
    <s v="LUARCA, THE HERMOSA PHASE 2, LAS PINAS CITY"/>
    <n v="54247.02"/>
    <n v="28.43"/>
    <s v="EAO"/>
    <s v="RONILO JR GANGE"/>
    <s v="AVECO"/>
    <m/>
    <d v="2025-03-31T00:00:00"/>
    <x v="3"/>
    <s v="CSB"/>
    <x v="0"/>
    <x v="33"/>
    <x v="0"/>
    <s v="/"/>
    <s v="NO BACKJOB"/>
    <n v="2"/>
  </r>
  <r>
    <s v="X23020602689"/>
    <s v="'X23020602689',"/>
    <s v="CITY GOV'T OF LAS PIÑAS"/>
    <s v="MINDANAO, CAA CPD TIMOG, LAS PINAS CITY"/>
    <n v="300029.98"/>
    <n v="58.92"/>
    <s v="JSP"/>
    <s v="JEMUEL PERALTA"/>
    <s v="VJC"/>
    <m/>
    <d v="2025-03-31T00:00:00"/>
    <x v="2"/>
    <s v="CSB"/>
    <x v="0"/>
    <x v="3"/>
    <x v="1"/>
    <m/>
    <m/>
    <n v="5"/>
  </r>
  <r>
    <s v="X24041460909"/>
    <s v="'X24041460909',"/>
    <s v="SERVEQUEST PROPERTIES CORPORATION"/>
    <s v="J. ELIZALDE, BF HOMES, PARANAQUE"/>
    <n v="642153.57999999996"/>
    <n v="163.62"/>
    <s v="RRG"/>
    <s v="RONILO JR GANGE"/>
    <s v="ECOM"/>
    <m/>
    <d v="2025-03-31T00:00:00"/>
    <x v="2"/>
    <s v="CSB"/>
    <x v="1"/>
    <x v="12"/>
    <x v="0"/>
    <d v="2025-04-24T00:00:00"/>
    <s v="WITH BACKJOB"/>
    <n v="4"/>
  </r>
  <r>
    <s v="X24093563951"/>
    <s v="'X24093563951',"/>
    <s v="JUAN VICTOR SANTOS VALDEZ"/>
    <s v="CEBU, ALABANG HILLS SUBD PH 3, MUNTINLUPA"/>
    <n v="594754.26"/>
    <n v="178.72"/>
    <s v="JSP"/>
    <s v="JEMUEL PERALTA"/>
    <s v="CHALLENGER"/>
    <d v="2025-04-03T00:00:00"/>
    <d v="2025-04-03T00:00:00"/>
    <x v="0"/>
    <s v="CSB"/>
    <x v="1"/>
    <x v="2"/>
    <x v="0"/>
    <d v="2025-05-01T00:00:00"/>
    <s v="WITH BACKJOB"/>
    <n v="8"/>
  </r>
  <r>
    <s v="X24041298356"/>
    <s v="'X24041298356',"/>
    <s v="MARY CATHERINE H TY"/>
    <s v="ORMOC, ALABANG HILLS SUBD PH 2, MUNTINLUPA"/>
    <n v="266599.94"/>
    <n v="51.72"/>
    <s v="JSP"/>
    <s v="JEMUEL PERALTA"/>
    <s v="CHALLENGER"/>
    <d v="2025-04-03T00:00:00"/>
    <d v="2025-04-03T00:00:00"/>
    <x v="0"/>
    <s v="CSB"/>
    <x v="1"/>
    <x v="2"/>
    <x v="0"/>
    <d v="2025-05-01T00:00:00"/>
    <s v="WITH BACKJOB"/>
    <n v="3"/>
  </r>
  <r>
    <s v="X24103906896"/>
    <s v="'X24103906896',"/>
    <s v="SBA INVESTMENT, INC."/>
    <s v="BATANGAS NORTH, AYALA-ALABANG VILL, MUNTINLUPA"/>
    <n v="308293.44"/>
    <n v="75.87"/>
    <s v="JSP"/>
    <s v="JEMUEL PERALTA"/>
    <s v="CHALLENGER"/>
    <d v="2025-04-03T00:00:00"/>
    <d v="2025-04-03T00:00:00"/>
    <x v="0"/>
    <s v="CSB"/>
    <x v="1"/>
    <x v="25"/>
    <x v="0"/>
    <d v="2025-06-09T00:00:00"/>
    <s v="NO BACKJOB"/>
    <n v="3"/>
  </r>
  <r>
    <s v="X24093627247"/>
    <s v="'X24093627247',"/>
    <s v="DITO TELECOMMUNITY CORPORATION"/>
    <s v="GREENLAND, TOPLAND SUBD - SAV 13, PARANAQUE"/>
    <n v="235473.65"/>
    <n v="48.73"/>
    <s v="JSP"/>
    <s v="JEMUEL PERALTA"/>
    <s v="CHALLENGER"/>
    <d v="2025-04-03T00:00:00"/>
    <d v="2025-04-03T00:00:00"/>
    <x v="0"/>
    <s v="CSB"/>
    <x v="1"/>
    <x v="34"/>
    <x v="0"/>
    <d v="2025-06-09T00:00:00"/>
    <s v="NO BACKJOB"/>
    <n v="2"/>
  </r>
  <r>
    <s v="X24041316086"/>
    <s v="'X24041316086',"/>
    <s v="JASMIN VALDEZ SALVADOR"/>
    <s v="BROOKSIDE, LEVITOWN PH 9 SUBD, PARANAQUE"/>
    <n v="621370.93000000005"/>
    <n v="191.28"/>
    <s v="JSP"/>
    <s v="JEMUEL PERALTA"/>
    <s v="CHALLENGER"/>
    <m/>
    <d v="2025-04-03T00:00:00"/>
    <x v="0"/>
    <s v="CSB"/>
    <x v="1"/>
    <x v="26"/>
    <x v="0"/>
    <d v="2025-07-17T00:00:00"/>
    <s v="NO BACKJOB"/>
    <n v="7"/>
  </r>
  <r>
    <s v="X24051727275"/>
    <s v="'X24051727275',"/>
    <s v="STARCROSS CONSTRUCTION INC."/>
    <s v="PACWOOD, PACWOOD, MUNTINLUPA"/>
    <n v="515966.83"/>
    <n v="137.6"/>
    <s v="JSP"/>
    <s v="JEMUEL PERALTA"/>
    <s v="CHALLENGER"/>
    <m/>
    <d v="2025-04-03T00:00:00"/>
    <x v="0"/>
    <s v="CSB"/>
    <x v="1"/>
    <x v="35"/>
    <x v="0"/>
    <d v="2025-07-17T00:00:00"/>
    <s v="WITH BACKJOB"/>
    <n v="8"/>
  </r>
  <r>
    <s v="X23093684362"/>
    <s v="'X23093684362',"/>
    <s v="CITYSTATE SAVINGS BANK, INC."/>
    <s v="NATIONAL, TUNASAN, MUNTINLUPA"/>
    <n v="140165.23000000001"/>
    <n v="18.55"/>
    <s v="JSP"/>
    <s v="JEMUEL PERALTA"/>
    <s v="CHALLENGER"/>
    <m/>
    <d v="2025-04-03T00:00:00"/>
    <x v="0"/>
    <s v="CSB"/>
    <x v="1"/>
    <x v="17"/>
    <x v="0"/>
    <d v="2025-07-25T00:00:00"/>
    <s v="WITH BACKJOB"/>
    <n v="3"/>
  </r>
  <r>
    <s v="X24030907776"/>
    <s v="'X24030907776',"/>
    <s v="EASTERN TELECOM PHIL INC"/>
    <s v="MAGENTA, GOODWILL 2 SUBD, PARANAQUE"/>
    <n v="181413.25"/>
    <n v="97.22"/>
    <s v="JSP"/>
    <s v="JEMUEL PERALTA"/>
    <s v="CHALLENGER"/>
    <m/>
    <d v="2025-04-03T00:00:00"/>
    <x v="0"/>
    <s v="CSB"/>
    <x v="1"/>
    <x v="30"/>
    <x v="0"/>
    <d v="2025-06-09T00:00:00"/>
    <s v="NO BACKJOB"/>
    <n v="5"/>
  </r>
  <r>
    <s v="X24051593192"/>
    <s v="'X24051593192',"/>
    <s v="JEAN FLORENCE IPSIOCO UNAS"/>
    <s v="MAYUGA, BF HOMES, PARANAQUE"/>
    <n v="383382.27"/>
    <n v="74.88"/>
    <s v="JSP"/>
    <s v="JEMUEL PERALTA"/>
    <s v="CHALLENGER"/>
    <m/>
    <d v="2025-04-03T00:00:00"/>
    <x v="0"/>
    <s v="CSB"/>
    <x v="1"/>
    <x v="30"/>
    <x v="0"/>
    <d v="2025-07-17T00:00:00"/>
    <s v="WITH BACKJOB"/>
    <n v="4"/>
  </r>
  <r>
    <s v="X24010034743"/>
    <s v="'X24010034743',"/>
    <s v="ALEXANDER CREUS BONDOC"/>
    <s v="ARDEN, ST. JOSEPH SUBD, LAS PINAS CITY"/>
    <n v="865510.99"/>
    <n v="276.35000000000002"/>
    <s v="JSP"/>
    <s v="JEMUEL PERALTA"/>
    <s v="CHALLENGER"/>
    <m/>
    <d v="2025-04-03T00:00:00"/>
    <x v="0"/>
    <s v="CSB"/>
    <x v="1"/>
    <x v="36"/>
    <x v="0"/>
    <d v="2025-07-17T00:00:00"/>
    <s v="WITH BACKJOB"/>
    <n v="6"/>
  </r>
  <r>
    <s v="X24062373971"/>
    <s v="'X24062373971',"/>
    <s v="CHRISTIAN REL BARQUILLO SUBEBE"/>
    <s v="EDONG COMPOUND - PICTORIAL LANE (AREA 5), 4TH ESTATE SUBD, PARANAQUE"/>
    <n v="806251.79"/>
    <n v="242.92"/>
    <s v="JSP"/>
    <s v="JEMUEL PERALTA"/>
    <s v="CHALLENGER"/>
    <m/>
    <d v="2025-04-03T00:00:00"/>
    <x v="0"/>
    <s v="CSB"/>
    <x v="1"/>
    <x v="14"/>
    <x v="0"/>
    <d v="2025-06-09T00:00:00"/>
    <s v="NO BACKJOB"/>
    <n v="10"/>
  </r>
  <r>
    <s v="X24083472119"/>
    <s v="'X24083472119',"/>
    <s v="ELDRED ESTANISLAO CASTILAN"/>
    <s v="EL GRANDE, BF HOMES, PARANAQUE"/>
    <n v="825213.89"/>
    <n v="191.8"/>
    <s v="JSP"/>
    <s v="JEMUEL PERALTA"/>
    <s v="CHALLENGER"/>
    <m/>
    <d v="2025-04-03T00:00:00"/>
    <x v="0"/>
    <s v="CSB"/>
    <x v="1"/>
    <x v="14"/>
    <x v="0"/>
    <d v="2025-06-09T00:00:00"/>
    <s v="NO BACKJOB"/>
    <n v="4"/>
  </r>
  <r>
    <s v="R21798720"/>
    <s v="'R21798720',"/>
    <s v="ANG, GLEN"/>
    <s v="ZAPOTE II, ZAPOTE II, BACOOR"/>
    <n v="548913.85"/>
    <n v="386.5"/>
    <s v="EAO"/>
    <s v="JEMUEL PERALTA"/>
    <s v="AVECO"/>
    <d v="2025-04-03T00:00:00"/>
    <d v="2025-04-03T00:00:00"/>
    <x v="0"/>
    <s v="CSB"/>
    <x v="0"/>
    <x v="37"/>
    <x v="0"/>
    <d v="2025-04-24T00:00:00"/>
    <s v="NO BACKJOB"/>
    <n v="4"/>
  </r>
  <r>
    <s v="X24093767977"/>
    <s v="'X24093767977',"/>
    <s v="BIGBANG REALTY AND DEVELOPMENT CORPORATION"/>
    <s v="ANIBAN I, ANIBAN I, BACOOR"/>
    <n v="2236672.58"/>
    <n v="477.08"/>
    <s v="Jenneth Madrid"/>
    <s v="JENNETH MADRID"/>
    <s v="POWERHOUSE"/>
    <d v="2025-04-10T00:00:00"/>
    <m/>
    <x v="8"/>
    <m/>
    <x v="3"/>
    <x v="3"/>
    <x v="1"/>
    <m/>
    <m/>
    <n v="5"/>
  </r>
  <r>
    <s v="X23030958205"/>
    <s v="'X23030958205',"/>
    <s v="PROPERTY PROFESSIONALS, INC."/>
    <s v="SAN NICOLAS III, SAN NICOLAS III, BACOOR"/>
    <n v="206959.77"/>
    <n v="28.68"/>
    <s v="IJP"/>
    <s v="IAN PATRICK PEREZ"/>
    <s v="CHALLENGER"/>
    <d v="2025-04-10T00:00:00"/>
    <m/>
    <x v="0"/>
    <m/>
    <x v="0"/>
    <x v="38"/>
    <x v="0"/>
    <d v="2025-06-09T00:00:00"/>
    <s v="NO BACKJOB"/>
    <n v="3"/>
  </r>
  <r>
    <s v="X24104284472"/>
    <s v="'X24104284472',"/>
    <s v="E.M. CUERPO, INC."/>
    <s v="BLDG. 8, CIUDAD KAUNLARAN, BACOOR"/>
    <n v="33668.99"/>
    <n v="18.920000000000002"/>
    <s v="JMM"/>
    <s v="JENNETH MADRID"/>
    <s v="POWERHOUSE"/>
    <d v="2025-04-04T00:00:00"/>
    <d v="2025-04-04T00:00:00"/>
    <x v="2"/>
    <s v="CSB"/>
    <x v="1"/>
    <x v="32"/>
    <x v="0"/>
    <d v="2025-04-11T00:00:00"/>
    <s v="NO BACKJOB"/>
    <n v="2"/>
  </r>
  <r>
    <s v="X24104284464"/>
    <s v="'X24104284464',"/>
    <s v="E.M. CUERPO, INC."/>
    <s v="BLDG. 6, CIUDAD KAUNLARAN, BACOOR"/>
    <n v="43940.03"/>
    <n v="27.88"/>
    <s v="JMM"/>
    <s v="JENNETH MADRID"/>
    <s v="POWERHOUSE"/>
    <d v="2025-04-04T00:00:00"/>
    <d v="2025-04-04T00:00:00"/>
    <x v="2"/>
    <s v="CSB"/>
    <x v="1"/>
    <x v="32"/>
    <x v="0"/>
    <d v="2025-04-11T00:00:00"/>
    <s v="NO BACKJOB"/>
    <n v="2"/>
  </r>
  <r>
    <s v="X24072830710"/>
    <s v="'X24072830710',"/>
    <s v="BAYSIDE NEIGHBORHOOD ASSOCIATION INC."/>
    <s v="M.L. QUEZON, PUROK 6, TAGUIG CITY"/>
    <n v="135683.56"/>
    <n v="15.95"/>
    <s v="RRG"/>
    <s v="RONILO JR GANGE"/>
    <s v="AVECO"/>
    <m/>
    <m/>
    <x v="0"/>
    <s v="NVP"/>
    <x v="1"/>
    <x v="39"/>
    <x v="0"/>
    <d v="2025-05-14T00:00:00"/>
    <s v="WITH BACKJOB"/>
    <n v="3"/>
  </r>
  <r>
    <s v="X24072830423"/>
    <s v="'X24072830423',"/>
    <s v="BAYSIDE NEIGHBORHOOD ASSOCIATION INC."/>
    <s v="M.L. QUEZON, PUROK 6, TAGUIG CITY"/>
    <n v="136301.17000000001"/>
    <n v="16.23"/>
    <s v="RRG"/>
    <s v="RONILO JR GANGE"/>
    <s v="AVECO"/>
    <m/>
    <m/>
    <x v="0"/>
    <s v="NVP"/>
    <x v="1"/>
    <x v="39"/>
    <x v="0"/>
    <d v="2025-07-02T00:00:00"/>
    <s v="NO BACKJOB"/>
    <n v="3"/>
  </r>
  <r>
    <s v="X24072830171"/>
    <s v="'X24072830171',"/>
    <s v="BAYSIDE NEIGHBORHOOD ASSOCIATION INC."/>
    <s v="M.L. QUEZON, PUROK 6, TAGUIG CITY"/>
    <n v="135712.4"/>
    <n v="15.95"/>
    <s v="RRG"/>
    <s v="RONILO JR GANGE"/>
    <s v="AVECO"/>
    <m/>
    <m/>
    <x v="0"/>
    <s v="NVP"/>
    <x v="1"/>
    <x v="39"/>
    <x v="0"/>
    <d v="2025-05-14T00:00:00"/>
    <s v="NO BACKJOB"/>
    <n v="3"/>
  </r>
  <r>
    <s v="X24062201210"/>
    <s v="'X24062201210',"/>
    <s v="PHINMA PROPERTY HOLDINGS CORPORATION"/>
    <s v="METROTOWNE, METROTOWNE, LAS PINAS CITY"/>
    <n v="1544727.62"/>
    <n v="607.95000000000005"/>
    <s v="DCB"/>
    <s v="DEAN CARL BORJAL"/>
    <s v="CHALLENGER"/>
    <m/>
    <m/>
    <x v="1"/>
    <m/>
    <x v="1"/>
    <x v="40"/>
    <x v="0"/>
    <d v="2025-07-30T00:00:00"/>
    <s v="WITH BACKJOB"/>
    <n v="10"/>
  </r>
  <r>
    <s v="X24030845069"/>
    <s v="'X24030845069',"/>
    <s v="JOAHNNA SEE SORIANO"/>
    <s v="BUCKINGHAM, HILLSBOROUGH SUBD, MUNTINLUPA"/>
    <n v="425926.51"/>
    <n v="113.57"/>
    <s v="RRG"/>
    <s v="RONILO JR GANGE"/>
    <s v="ECOM"/>
    <m/>
    <m/>
    <x v="0"/>
    <s v="NVP"/>
    <x v="1"/>
    <x v="41"/>
    <x v="0"/>
    <m/>
    <m/>
    <n v="4"/>
  </r>
  <r>
    <s v="X23072561532"/>
    <s v="'X23072561532',"/>
    <s v="MICHELLE MARTELINO YU"/>
    <s v="LANCASTER, HILLSBOROUGH SUBD, MUNTINLUPA"/>
    <n v="408123.13"/>
    <n v="124.47"/>
    <s v="RRG"/>
    <s v="RONILO JR GANGE"/>
    <s v="ECOM"/>
    <m/>
    <m/>
    <x v="0"/>
    <m/>
    <x v="1"/>
    <x v="41"/>
    <x v="0"/>
    <m/>
    <m/>
    <n v="6"/>
  </r>
  <r>
    <s v="X24010321750"/>
    <s v="'X24010321750',"/>
    <s v="FIA MEDICAL SUPPLY INC."/>
    <s v="ROAD 6A, UNITED PARANAQUE 5, PARANAQUE"/>
    <n v="858422.98"/>
    <n v="297.02999999999997"/>
    <s v="JSP"/>
    <s v="JEMUEL PERALTA"/>
    <s v="POWERHOUSE"/>
    <m/>
    <m/>
    <x v="0"/>
    <s v="NVP"/>
    <x v="1"/>
    <x v="41"/>
    <x v="0"/>
    <m/>
    <s v="WITH BACKJOB"/>
    <n v="6"/>
  </r>
  <r>
    <s v="X24020565841"/>
    <s v="'X24020565841',"/>
    <s v="JAN ALBERT COLE RONGAVILLA"/>
    <s v="MAYOR J. POSADAS, DOÑA ROSARIO HEIGHTS SUBD, MUNTINLUPA"/>
    <n v="442069.73"/>
    <n v="143.44999999999999"/>
    <s v="RRG"/>
    <s v="RONILO JR GANGE"/>
    <s v="ECOM"/>
    <m/>
    <m/>
    <x v="0"/>
    <s v="NVP"/>
    <x v="1"/>
    <x v="41"/>
    <x v="0"/>
    <m/>
    <m/>
    <n v="5"/>
  </r>
  <r>
    <s v="X23072902054"/>
    <s v="'X23072902054',"/>
    <s v="ALSTOM TRANSPORT CONSTRUCTION PHILIPPINES, INC."/>
    <s v="PRES. M. ROXAS, BACLARAN, PARANAQUE"/>
    <n v="419045.17"/>
    <n v="86.48"/>
    <s v="JSP"/>
    <s v="JEMUEL PERALTA"/>
    <s v="CHALLENGER"/>
    <m/>
    <m/>
    <x v="0"/>
    <s v="NVP"/>
    <x v="0"/>
    <x v="1"/>
    <x v="0"/>
    <d v="2025-06-09T00:00:00"/>
    <s v="NO BACKJOB"/>
    <n v="3"/>
  </r>
  <r>
    <s v="R20493451"/>
    <s v="'R20493451',"/>
    <s v="CAVITEX INFRASTRUCTURE CORP."/>
    <s v="TRAMO, SAN DIONISIO, PARANAQUE"/>
    <n v="42031.01"/>
    <n v="43.47"/>
    <s v="MBF"/>
    <s v="MARC JOSEPH FERRER"/>
    <s v="AVECO"/>
    <m/>
    <m/>
    <x v="0"/>
    <s v="NVP"/>
    <x v="2"/>
    <x v="42"/>
    <x v="0"/>
    <d v="2025-07-17T00:00:00"/>
    <s v="NO BACKJOB"/>
    <n v="6"/>
  </r>
  <r>
    <s v="X24083232349"/>
    <s v="'X24083232349',"/>
    <s v="ASIAN CONSTRUCTION &amp; DEVT CORP,"/>
    <s v="PHASE 2 ACCESS ROAD, AMVEL COMMERCIAL COMPLEX, PARANAQUE"/>
    <n v="37619.97"/>
    <n v="54.73"/>
    <s v="RRG"/>
    <s v="RONILO JR GANGE"/>
    <s v="ECOM"/>
    <m/>
    <d v="2025-04-08T00:00:00"/>
    <x v="3"/>
    <s v="CSB"/>
    <x v="1"/>
    <x v="20"/>
    <x v="0"/>
    <d v="2025-05-22T00:00:00"/>
    <s v="NO BACKJOB"/>
    <n v="2"/>
  </r>
  <r>
    <s v="X24093597317"/>
    <s v="'X24093597317',"/>
    <s v="CITY GOVERNMENT OF PARANAQUE"/>
    <s v="NINOY AQUINO, SAN DIONISIO, PARANAQUE"/>
    <n v="68480.039999999994"/>
    <n v="120.73"/>
    <s v="RRG"/>
    <s v="RONILO JR GANGE"/>
    <s v="AVECO"/>
    <m/>
    <d v="2025-04-08T00:00:00"/>
    <x v="3"/>
    <s v="CSB"/>
    <x v="1"/>
    <x v="43"/>
    <x v="0"/>
    <d v="2025-05-22T00:00:00"/>
    <s v="NO BACKJOB"/>
    <n v="2"/>
  </r>
  <r>
    <s v="X24072724902"/>
    <s v="'X24072724902',"/>
    <s v="MEGAN BIHAG MARCOS"/>
    <s v="CALCUTTA, MERVILLE SUBD, PARANAQUE"/>
    <n v="677295.1"/>
    <n v="279.05"/>
    <s v="RRG"/>
    <s v="RONILO JR GANGE"/>
    <s v="AVECO"/>
    <m/>
    <d v="2025-04-08T00:00:00"/>
    <x v="3"/>
    <s v="CSB"/>
    <x v="1"/>
    <x v="20"/>
    <x v="0"/>
    <d v="2025-07-02T00:00:00"/>
    <s v="WITH BACKJOB"/>
    <n v="9"/>
  </r>
  <r>
    <s v="X24072824993"/>
    <s v="'X24072824993',"/>
    <s v="RUBY MAE GRACE DELA CRUZ MORALES"/>
    <s v="DON RUFINO, TAHANAN VILL, PARANAQUE"/>
    <n v="94997.79"/>
    <n v="49.7"/>
    <s v="JSB"/>
    <s v="JASPER BASTASA"/>
    <s v="VJC"/>
    <m/>
    <d v="2025-04-08T00:00:00"/>
    <x v="3"/>
    <s v="CSB"/>
    <x v="1"/>
    <x v="5"/>
    <x v="0"/>
    <d v="2025-07-09T00:00:00"/>
    <s v="NO BACKJOB"/>
    <n v="2"/>
  </r>
  <r>
    <s v="X23093519231"/>
    <s v="'X23093519231',"/>
    <s v="MA. VICTORIA C. CASIN"/>
    <s v="BONN, BF HOMES, PARANAQUE"/>
    <n v="462223.1"/>
    <n v="167.5"/>
    <s v="JSB"/>
    <s v="JASPER BASTASA"/>
    <s v="VJC"/>
    <m/>
    <d v="2025-04-08T00:00:00"/>
    <x v="3"/>
    <s v="CSB"/>
    <x v="1"/>
    <x v="20"/>
    <x v="0"/>
    <m/>
    <s v="WITH BACKJOB"/>
    <n v="6"/>
  </r>
  <r>
    <s v="X24051599402"/>
    <s v="'X24051599402',"/>
    <s v="LUTGARDA TOLENTINO LOZADA"/>
    <s v="DR. A. SANTOS, SAN ANTONIO, PARANAQUE"/>
    <n v="182101.6"/>
    <n v="29.78"/>
    <s v="RRG"/>
    <s v="RONILO JR GANGE"/>
    <s v="ECOM"/>
    <m/>
    <d v="2025-04-08T00:00:00"/>
    <x v="3"/>
    <s v="CSB"/>
    <x v="1"/>
    <x v="20"/>
    <x v="0"/>
    <d v="2025-07-17T00:00:00"/>
    <s v="NO BACKJOB"/>
    <n v="3"/>
  </r>
  <r>
    <s v="X24030775694"/>
    <s v="'X24030775694',"/>
    <s v="MARILOU ALIGANZA DE GUZMAN"/>
    <s v="BARCELONA, MERVILLE SUBD, PARANAQUE"/>
    <n v="544893.4"/>
    <n v="85.62"/>
    <s v="RRG"/>
    <s v="RONILO JR GANGE"/>
    <s v="ECOM"/>
    <m/>
    <d v="2025-04-08T00:00:00"/>
    <x v="3"/>
    <s v="CSB"/>
    <x v="1"/>
    <x v="20"/>
    <x v="0"/>
    <d v="2025-07-17T00:00:00"/>
    <s v="NO BACKJOB"/>
    <n v="3"/>
  </r>
  <r>
    <s v="R23205687"/>
    <s v="'R23205687',"/>
    <s v="ANINAO CHARITO CABANGISAN"/>
    <s v="ST. CHRISTOPHER, SAN ANTONIO VALLEY 15, PARANAQUE"/>
    <n v="109870.29"/>
    <n v="27.63"/>
    <s v="RRG"/>
    <s v="RONILO JR GANGE"/>
    <s v="ECOM"/>
    <m/>
    <d v="2025-04-08T00:00:00"/>
    <x v="2"/>
    <s v="CSB"/>
    <x v="1"/>
    <x v="44"/>
    <x v="0"/>
    <d v="2025-07-28T00:00:00"/>
    <s v="WITH BACKJOB"/>
    <n v="2"/>
  </r>
  <r>
    <s v="X24083345535"/>
    <s v="'X24083345535',"/>
    <s v="MAYA MORENA B KUIJPERS"/>
    <s v="AGUIRRE, BF HOMES, PARANAQUE"/>
    <n v="366904.48"/>
    <n v="111.07"/>
    <s v="RRG"/>
    <s v="RONILO JR GANGE"/>
    <s v="ECOM"/>
    <m/>
    <d v="2025-04-08T00:00:00"/>
    <x v="3"/>
    <s v="CSB"/>
    <x v="1"/>
    <x v="20"/>
    <x v="0"/>
    <d v="2025-05-22T00:00:00"/>
    <s v="NO BACKJOB"/>
    <n v="5"/>
  </r>
  <r>
    <s v="X23114328331"/>
    <s v="'X23114328331',"/>
    <s v="MILLICENT RONQUILLO RUIZ"/>
    <s v="EL GRANDE, BF HOMES, PARANAQUE"/>
    <n v="416005.51"/>
    <n v="100.87"/>
    <s v="RRG"/>
    <s v="RONILO JR GANGE"/>
    <s v="ECOM"/>
    <m/>
    <d v="2025-04-08T00:00:00"/>
    <x v="3"/>
    <s v="CSB"/>
    <x v="1"/>
    <x v="20"/>
    <x v="0"/>
    <d v="2025-05-22T00:00:00"/>
    <s v="NO BACKJOB"/>
    <n v="3"/>
  </r>
  <r>
    <s v="X24083434319"/>
    <s v="'X24083434319',"/>
    <s v="SHARON DELA TORRE-GRANDE"/>
    <s v="ST. JUDE, SAN ANTONIO VALLEY 1, PARANAQUE"/>
    <n v="282709.03000000003"/>
    <n v="96.22"/>
    <s v="RRG"/>
    <s v="RONILO JR GANGE"/>
    <s v="ECOM"/>
    <m/>
    <d v="2025-04-08T00:00:00"/>
    <x v="3"/>
    <s v="CSB"/>
    <x v="1"/>
    <x v="20"/>
    <x v="0"/>
    <d v="2025-07-28T00:00:00"/>
    <s v="WITH BACKJOB"/>
    <n v="7"/>
  </r>
  <r>
    <s v="X23083052843"/>
    <s v="'X23083052843',"/>
    <s v="EDGAR JON DELA CRUZ FUNTANILLA"/>
    <s v="CHRYSANTHEMUM, TAHANAN VILL, PARANAQUE"/>
    <n v="237464.86"/>
    <n v="964.72"/>
    <s v="JSB"/>
    <s v="JASPER BASTASA"/>
    <s v="VJC"/>
    <m/>
    <d v="2025-04-08T00:00:00"/>
    <x v="3"/>
    <s v="CSB"/>
    <x v="1"/>
    <x v="5"/>
    <x v="0"/>
    <d v="2025-07-09T00:00:00"/>
    <s v="WITH BACKJOB"/>
    <n v="4"/>
  </r>
  <r>
    <s v="X23072903924"/>
    <s v="'X23072903924',"/>
    <s v="ALSTOM TRANSPORT CONSTRUCTION PHILIPPINES, INC."/>
    <s v="NINOY AQUINO, STO. NINO, PARANAQUE"/>
    <n v="424868.61"/>
    <n v="964.72"/>
    <s v="JSB"/>
    <s v="JASPER BASTASA"/>
    <s v="VJC"/>
    <m/>
    <d v="2025-04-08T00:00:00"/>
    <x v="3"/>
    <s v="CSB"/>
    <x v="1"/>
    <x v="20"/>
    <x v="0"/>
    <d v="2025-07-09T00:00:00"/>
    <s v="WITH BACKJOB"/>
    <n v="3"/>
  </r>
  <r>
    <s v="X21073276718"/>
    <s v="'X21073276718',"/>
    <s v="MANILA BAY DEVT CORP,"/>
    <s v="PRES. M. ROXAS, TAMBO, PARANAQUE"/>
    <n v="11521.34"/>
    <n v="5.18"/>
    <s v="JSP"/>
    <s v="JEMUEL PERALTA"/>
    <s v="CHALLENGER"/>
    <m/>
    <d v="2025-04-08T00:00:00"/>
    <x v="2"/>
    <s v="CSB"/>
    <x v="1"/>
    <x v="6"/>
    <x v="0"/>
    <d v="2025-06-02T00:00:00"/>
    <s v="NO BACKJOB"/>
    <n v="1"/>
  </r>
  <r>
    <s v="X23030791387"/>
    <s v="'X23030791387',"/>
    <s v="YVES JOB ALBA EDRALIN"/>
    <s v="PROSPERITY, BETTERLIVING SUBD ANNEX 29/32, PARANAQUE"/>
    <n v="333797.45"/>
    <n v="964.72"/>
    <s v="JSB"/>
    <s v="JASPER BASTASA"/>
    <s v="VJC"/>
    <m/>
    <d v="2025-04-08T00:00:00"/>
    <x v="3"/>
    <s v="CSB"/>
    <x v="1"/>
    <x v="19"/>
    <x v="0"/>
    <d v="2025-07-09T00:00:00"/>
    <s v="NO BACKJOB"/>
    <n v="4"/>
  </r>
  <r>
    <s v="X23104021509"/>
    <s v="'X23104021509',"/>
    <s v="AGNES ESCALANTE DIVINAGRACIA"/>
    <s v="BLOCK 2, BETTER LIVING ANX31 SUBD, PARANAQUE"/>
    <n v="895998.67"/>
    <n v="964.72"/>
    <s v="JSB"/>
    <s v="JASPER BASTASA"/>
    <s v="VJC"/>
    <m/>
    <d v="2025-04-08T00:00:00"/>
    <x v="3"/>
    <s v="CSB"/>
    <x v="1"/>
    <x v="45"/>
    <x v="0"/>
    <d v="2025-07-09T00:00:00"/>
    <s v="WITH BACKJOB"/>
    <n v="7"/>
  </r>
  <r>
    <s v="X23104054803"/>
    <s v="'X23104054803',"/>
    <s v="MARILYN JAYMALIN ALQUITRAN"/>
    <s v="ROSEWOOD, MGV PHASE 2, PARANAQUE"/>
    <n v="370220.51"/>
    <n v="964.72"/>
    <s v="JSB"/>
    <s v="JASPER BASTASA"/>
    <s v="VJC"/>
    <m/>
    <d v="2025-04-08T00:00:00"/>
    <x v="2"/>
    <s v="CSB"/>
    <x v="1"/>
    <x v="6"/>
    <x v="0"/>
    <d v="2025-07-08T00:00:00"/>
    <s v="WITH BACKJOB"/>
    <n v="7"/>
  </r>
  <r>
    <s v="X24030907457"/>
    <s v="'X24030907457',"/>
    <s v="DITO TELECOMMUNITY CORPORATION"/>
    <s v="BLK 9, BETTER LIVING ANX31 SUBD, PARANAQUE"/>
    <n v="2770356.84"/>
    <n v="964.72"/>
    <s v="JSB"/>
    <s v="JASPER BASTASA"/>
    <s v="VJC"/>
    <m/>
    <d v="2025-04-08T00:00:00"/>
    <x v="3"/>
    <s v="CSB"/>
    <x v="1"/>
    <x v="6"/>
    <x v="0"/>
    <d v="2025-08-11T00:00:00"/>
    <s v="WITH BACKJOB"/>
    <n v="6"/>
  </r>
  <r>
    <s v="X23062143747"/>
    <s v="'X23062143747',"/>
    <s v="SEAOIL PHILIPPINES, INC."/>
    <s v="EAST SERVICE, SN MARTIN DE PORRES, PARANAQUE"/>
    <n v="202762.79"/>
    <n v="964.72"/>
    <s v="JSB"/>
    <s v="JASPER BASTASA"/>
    <s v="VJC"/>
    <m/>
    <d v="2025-04-08T00:00:00"/>
    <x v="3"/>
    <s v="CSB"/>
    <x v="1"/>
    <x v="30"/>
    <x v="0"/>
    <d v="2025-06-02T00:00:00"/>
    <s v="WITH BACKJOB"/>
    <n v="3"/>
  </r>
  <r>
    <s v="X23104128063"/>
    <s v="'X23104128063',"/>
    <s v="MYLENE MENDIORO ASPIRIN"/>
    <s v="EDITORIAL, 4TH ESTATE SUBD, PARANAQUE"/>
    <n v="333037.12"/>
    <n v="964.72"/>
    <s v="JSB"/>
    <s v="JASPER BASTASA"/>
    <s v="VJC"/>
    <m/>
    <d v="2025-04-08T00:00:00"/>
    <x v="3"/>
    <s v="CSB"/>
    <x v="1"/>
    <x v="44"/>
    <x v="0"/>
    <d v="2025-07-09T00:00:00"/>
    <s v="NO BACKJOB"/>
    <n v="4"/>
  </r>
  <r>
    <s v="X24041185273"/>
    <s v="'X24041185273'&quot;"/>
    <s v="DON AGUEDO BERNABE SUBDIVISION HOMEOWNERS ASSOCIAT"/>
    <s v="CATTLEYA, DON AGUEDO BERNABE SUBD-SAV5, PARANAQUE"/>
    <n v="1032754.31"/>
    <n v="398.3"/>
    <s v="JGR"/>
    <m/>
    <s v="CHALLENGER"/>
    <d v="2025-04-10T00:00:00"/>
    <d v="2025-04-10T00:00:00"/>
    <x v="9"/>
    <m/>
    <x v="1"/>
    <x v="3"/>
    <x v="1"/>
    <m/>
    <m/>
    <n v="10"/>
  </r>
  <r>
    <s v="X24010331790"/>
    <s v="'X24010331790',"/>
    <s v="ALBERT PAULE SIOCHI"/>
    <s v="BLOCK 4, ISABELLE GARDEN MANOR, PARANAQUE"/>
    <n v="732102.52"/>
    <n v="221.18"/>
    <s v="JGR"/>
    <m/>
    <s v="CHALLENGER"/>
    <d v="2025-04-10T00:00:00"/>
    <d v="2025-04-10T00:00:00"/>
    <x v="9"/>
    <m/>
    <x v="1"/>
    <x v="3"/>
    <x v="1"/>
    <m/>
    <m/>
    <n v="7"/>
  </r>
  <r>
    <s v="X24041261200"/>
    <s v="'X24041261200',"/>
    <s v="PIA ALONZO WURTZBACH"/>
    <s v="BUCKINGHAM, HILLSBOROUGH SUBD, MUNTINLUPA"/>
    <n v="418666.94"/>
    <n v="95.35"/>
    <s v="JGR"/>
    <m/>
    <s v="CHALLENGER"/>
    <d v="2025-04-10T00:00:00"/>
    <d v="2025-04-10T00:00:00"/>
    <x v="10"/>
    <m/>
    <x v="1"/>
    <x v="6"/>
    <x v="0"/>
    <s v="NO COI"/>
    <s v="NO BACKJOB"/>
    <n v="3"/>
  </r>
  <r>
    <s v="X23020431827"/>
    <s v="'X23020431827',"/>
    <s v="GLOBE TELECOM INC.,"/>
    <s v="ANTERO MIRANDA CPD., PANAPAAN IV, BACOOR"/>
    <n v="253538.45"/>
    <n v="80.47"/>
    <s v="JGR"/>
    <m/>
    <s v="CHALLENGER"/>
    <d v="2025-04-10T00:00:00"/>
    <d v="2025-04-10T00:00:00"/>
    <x v="9"/>
    <m/>
    <x v="0"/>
    <x v="3"/>
    <x v="1"/>
    <m/>
    <m/>
    <n v="8"/>
  </r>
  <r>
    <s v="X24072577424"/>
    <s v="'X24072577424',"/>
    <s v="ARTHUR NOLASCO IRASUSTA"/>
    <s v="R. MAGSAYSAY, FILINVEST SUBD, PARANAQUE"/>
    <n v="61552.23"/>
    <n v="29.53"/>
    <s v="Jenneth Madrid"/>
    <m/>
    <s v="POWERHOUSE"/>
    <m/>
    <d v="2025-07-02T00:00:00"/>
    <x v="3"/>
    <m/>
    <x v="3"/>
    <x v="46"/>
    <x v="0"/>
    <d v="2025-08-02T00:00:00"/>
    <s v="NO BACKJOB"/>
    <n v="2"/>
  </r>
  <r>
    <s v="X24083257768"/>
    <s v="'X24083257768',"/>
    <s v="PHILIP JAMES S. WEE"/>
    <s v="CANTERBURY, HILLSBOROUGH SUBD, MUNTINLUPA"/>
    <n v="585781.04"/>
    <n v="153.88"/>
    <s v="JMM"/>
    <m/>
    <s v="POWERHOUSE"/>
    <m/>
    <d v="2025-07-31T00:00:00"/>
    <x v="3"/>
    <m/>
    <x v="1"/>
    <x v="3"/>
    <x v="1"/>
    <m/>
    <m/>
    <n v="5"/>
  </r>
  <r>
    <s v="R23432609"/>
    <s v="'R23432609',"/>
    <s v="CITY GOVERNMENT OF TAGUIG"/>
    <s v="PIO FELIPE, PUROK 1, TAGUIG CITY"/>
    <n v="218444.61"/>
    <n v="105.8"/>
    <s v="JMM"/>
    <m/>
    <s v="VJC"/>
    <m/>
    <d v="2025-07-02T00:00:00"/>
    <x v="3"/>
    <m/>
    <x v="1"/>
    <x v="47"/>
    <x v="0"/>
    <m/>
    <m/>
    <n v="2"/>
  </r>
  <r>
    <s v="X25010136657"/>
    <s v="'X25010136657',"/>
    <s v="COFFEE MASTERS, INC."/>
    <s v="MOLINO BLVD, MOLINO III, BACOOR"/>
    <n v="472661.66"/>
    <n v="66.03"/>
    <s v="Isan Carlo Lazaro"/>
    <m/>
    <s v="CHALLENGER"/>
    <m/>
    <d v="2025-06-23T00:00:00"/>
    <x v="2"/>
    <m/>
    <x v="3"/>
    <x v="48"/>
    <x v="0"/>
    <d v="2025-07-17T00:00:00"/>
    <s v="NO BACKJOB"/>
    <n v="3"/>
  </r>
  <r>
    <s v="X24010064308"/>
    <s v="'X24010064308',"/>
    <s v="MJC MANAGEMENT CORPORATION"/>
    <s v="SAN ENRIQUE, AYALA-ALABANG VILL, MUNTINLUPA"/>
    <n v="246296.65"/>
    <n v="33.979999999999997"/>
    <s v="JGR"/>
    <m/>
    <s v="POWERHOUSE"/>
    <m/>
    <d v="2025-04-10T00:00:00"/>
    <x v="10"/>
    <m/>
    <x v="1"/>
    <x v="6"/>
    <x v="0"/>
    <m/>
    <m/>
    <n v="3"/>
  </r>
  <r>
    <s v="X24051643141"/>
    <s v="'X24051643141',"/>
    <s v="ANTON CHRISTOPHER GENEROSO GO"/>
    <s v="CANTERBURY, HILLSBOROUGH SUBD, MUNTINLUPA"/>
    <n v="1077142.54"/>
    <n v="274.14999999999998"/>
    <s v="JSP"/>
    <m/>
    <s v="CHALLENGER"/>
    <m/>
    <d v="2025-04-10T00:00:00"/>
    <x v="0"/>
    <m/>
    <x v="1"/>
    <x v="2"/>
    <x v="0"/>
    <d v="2025-05-01T00:00:00"/>
    <s v="WITH BACKJOB"/>
    <n v="9"/>
  </r>
  <r>
    <s v="X24072831191"/>
    <s v="'X24072831191',"/>
    <s v="BAYSIDE NEIGHBORHOOD ASSOCIATION INC."/>
    <s v="M.L. QUEZON, PUROK 6, TAGUIG CITY"/>
    <n v="137533.73000000001"/>
    <n v="16.8"/>
    <s v="RRG"/>
    <m/>
    <s v="AVECO"/>
    <m/>
    <m/>
    <x v="0"/>
    <m/>
    <x v="1"/>
    <x v="18"/>
    <x v="0"/>
    <d v="2025-05-14T00:00:00"/>
    <s v="NO BACKJOB"/>
    <n v="3"/>
  </r>
  <r>
    <s v="X24020454916"/>
    <s v="'X24020454916',"/>
    <s v="WIDEARTH GARMENTS MANUFACTURING, INC."/>
    <s v="MERVILLE ACCESS, KALAYAAN VILL/BALAGBAG, PASAY CITY"/>
    <n v="14351.36"/>
    <n v="2.27"/>
    <s v="JMM"/>
    <m/>
    <s v="VJC"/>
    <m/>
    <m/>
    <x v="2"/>
    <m/>
    <x v="1"/>
    <x v="49"/>
    <x v="0"/>
    <d v="2025-05-14T00:00:00"/>
    <s v="NO BACKJOB"/>
    <n v="1"/>
  </r>
  <r>
    <s v="X22072837369"/>
    <s v="'X22072837369',"/>
    <s v="MARITES BAUTISTA NUÑEZ"/>
    <s v="MOLINO III, MOLINO III, BACOOR"/>
    <n v="245093.83"/>
    <n v="67.63"/>
    <s v="EAO"/>
    <m/>
    <s v="POWERHOUSE"/>
    <m/>
    <d v="2025-03-19T00:00:00"/>
    <x v="2"/>
    <m/>
    <x v="0"/>
    <x v="2"/>
    <x v="0"/>
    <s v="/"/>
    <s v="NO BACKJOB"/>
    <n v="4"/>
  </r>
  <r>
    <s v="X22073184642"/>
    <s v="'X22073184642',"/>
    <s v="ALVEO LAND CORP."/>
    <s v="BLOCK 16, ARDIA VERMOSA, IMUS"/>
    <n v="1033871.12"/>
    <n v="537.95000000000005"/>
    <s v="IJP"/>
    <m/>
    <s v="AVECO"/>
    <d v="2025-04-22T00:00:00"/>
    <d v="2025-04-22T00:00:00"/>
    <x v="11"/>
    <m/>
    <x v="0"/>
    <x v="3"/>
    <x v="1"/>
    <m/>
    <m/>
    <n v="11"/>
  </r>
  <r>
    <s v="X22104161520"/>
    <s v="'X22104161520',"/>
    <s v="MAYNILAD WATER SERVICES, INC. (RCLR)"/>
    <s v="UMALI, POBLACION, MUNTINLUPA"/>
    <n v="2117353.6800000002"/>
    <n v="411.37"/>
    <s v="JSP"/>
    <m/>
    <s v="AVECO"/>
    <d v="2025-04-22T00:00:00"/>
    <d v="2025-04-22T00:00:00"/>
    <x v="0"/>
    <m/>
    <x v="0"/>
    <x v="35"/>
    <x v="0"/>
    <d v="2025-05-22T00:00:00"/>
    <s v="NO BACKJOB"/>
    <n v="9"/>
  </r>
  <r>
    <s v="X22073184576"/>
    <s v="'X22073184576',"/>
    <s v="ALVEO LAND CORP."/>
    <s v="BLOCK 25, ARDIA VERMOSA, IMUS"/>
    <n v="1620069.92"/>
    <n v="884.98"/>
    <s v="IJP"/>
    <m/>
    <s v="AVECO"/>
    <d v="2025-04-22T00:00:00"/>
    <d v="2025-04-22T00:00:00"/>
    <x v="11"/>
    <m/>
    <x v="0"/>
    <x v="3"/>
    <x v="1"/>
    <m/>
    <m/>
    <n v="17"/>
  </r>
  <r>
    <s v="X22030921149"/>
    <s v="'X22030921149',"/>
    <s v="AYALA LAND INC.,"/>
    <s v="BLOCK 28, WESTFIELD SUBD., IMUS"/>
    <n v="1284849.29"/>
    <n v="676.62"/>
    <s v="IJP"/>
    <m/>
    <s v="ECOM"/>
    <d v="2025-04-22T00:00:00"/>
    <d v="2025-04-22T00:00:00"/>
    <x v="12"/>
    <m/>
    <x v="0"/>
    <x v="3"/>
    <x v="1"/>
    <m/>
    <m/>
    <n v="22"/>
  </r>
  <r>
    <s v="X24041316125"/>
    <s v="'X24041316125',"/>
    <s v="JUSTINE CLARENCE SAW LI"/>
    <s v="A. BONIFACIO, SAN DIONISIO, PARANAQUE"/>
    <n v="1134760.0900000001"/>
    <n v="366.43"/>
    <s v="CLG"/>
    <m/>
    <s v="CHALLENGER"/>
    <m/>
    <d v="2025-04-22T00:00:00"/>
    <x v="3"/>
    <m/>
    <x v="1"/>
    <x v="3"/>
    <x v="1"/>
    <m/>
    <m/>
    <n v="7"/>
  </r>
  <r>
    <s v="X24051593277"/>
    <s v="'X24051593277',"/>
    <s v="SALLY CHOA LEE"/>
    <s v="IPIL-IPIL, MULTINATIONAL VILL, PARANAQUE"/>
    <n v="633629.14"/>
    <n v="190.23"/>
    <s v="RRG"/>
    <m/>
    <s v="ECOM"/>
    <m/>
    <d v="2025-04-22T00:00:00"/>
    <x v="3"/>
    <m/>
    <x v="1"/>
    <x v="6"/>
    <x v="0"/>
    <d v="2025-07-02T00:00:00"/>
    <s v="WITH BACKJOB"/>
    <n v="9"/>
  </r>
  <r>
    <s v="X24041432585"/>
    <s v="'X24041432585',"/>
    <s v="LIGHT RAIL MANILA CORPORATION"/>
    <s v="PRES. M. ROXAS, BACLARAN, PARANAQUE"/>
    <n v="1456250.19"/>
    <n v="396.63"/>
    <s v="IJP"/>
    <m/>
    <s v="CHALLENGER"/>
    <m/>
    <d v="2025-04-22T00:00:00"/>
    <x v="3"/>
    <m/>
    <x v="1"/>
    <x v="3"/>
    <x v="1"/>
    <m/>
    <m/>
    <n v="11"/>
  </r>
  <r>
    <s v="X24030782714"/>
    <s v="'X24030782714',"/>
    <s v="C N C CONSTRUCTION &amp; DEV'T. CORPORATION"/>
    <s v="BANNER, 4TH ESTATE SUBD, PARANAQUE"/>
    <n v="136450.29999999999"/>
    <n v="17.25"/>
    <s v="JSP"/>
    <m/>
    <s v="CHALLENGER"/>
    <m/>
    <d v="2025-04-22T00:00:00"/>
    <x v="3"/>
    <m/>
    <x v="1"/>
    <x v="6"/>
    <x v="0"/>
    <d v="2025-06-09T00:00:00"/>
    <s v="NO BACKJOB"/>
    <n v="3"/>
  </r>
  <r>
    <s v="X24030782696"/>
    <s v="'X24030782696',"/>
    <s v="ALFAMETRO MARKETING INC."/>
    <s v="BANNER, 4TH ESTATE SUBD, PARANAQUE"/>
    <n v="188213.05"/>
    <n v="109.48"/>
    <s v="JSP"/>
    <m/>
    <s v="CHALLENGER"/>
    <m/>
    <d v="2025-04-22T00:00:00"/>
    <x v="3"/>
    <m/>
    <x v="1"/>
    <x v="6"/>
    <x v="0"/>
    <d v="2025-07-17T00:00:00"/>
    <s v="WITH BACKJOB"/>
    <n v="5"/>
  </r>
  <r>
    <s v="X24104022459"/>
    <s v="'X24104022459',"/>
    <s v="UNIOIL PETROLEUM PHILIPPINES INC."/>
    <s v="DOÑA SOLEDAD, BETTER LIVING SUBD, PARANAQUE"/>
    <n v="39380.629999999997"/>
    <n v="13.8"/>
    <s v="JSP"/>
    <m/>
    <s v="CHALLENGER"/>
    <m/>
    <d v="2025-04-22T00:00:00"/>
    <x v="3"/>
    <m/>
    <x v="1"/>
    <x v="3"/>
    <x v="1"/>
    <m/>
    <m/>
    <n v="2"/>
  </r>
  <r>
    <s v="X23104038952"/>
    <s v="'X23104038952',"/>
    <s v="MA CLARISA CORONEL DEL ROSARIO"/>
    <s v="NICANOR ABELARDO, BF HOMES, PARANAQUE"/>
    <n v="538965.42000000004"/>
    <n v="123.15"/>
    <s v="RRG"/>
    <m/>
    <s v="ECOM"/>
    <m/>
    <d v="2025-04-22T00:00:00"/>
    <x v="2"/>
    <m/>
    <x v="1"/>
    <x v="6"/>
    <x v="0"/>
    <d v="2025-05-22T00:00:00"/>
    <s v="NO BACKJOB"/>
    <n v="3"/>
  </r>
  <r>
    <s v="R23026428"/>
    <s v="'R23026428',"/>
    <s v="ABENTAJADO, ANABEL S."/>
    <s v="STREET, BLK 9, BETTER LIVING ANX31 SUBD, PARANAQUE"/>
    <n v="210222.15"/>
    <n v="964.72"/>
    <s v="JSB"/>
    <m/>
    <s v="VJC"/>
    <m/>
    <d v="2025-04-22T00:00:00"/>
    <x v="3"/>
    <m/>
    <x v="1"/>
    <x v="6"/>
    <x v="0"/>
    <m/>
    <s v="WITH BACKJOB"/>
    <n v="3"/>
  </r>
  <r>
    <s v="X24030697159"/>
    <s v="'X24030697159',"/>
    <s v="JAYSON R. GARCIA"/>
    <s v="ALAGAW, STO. NINO, TAGUIG CITY"/>
    <n v="173781.28"/>
    <n v="964.72"/>
    <s v="JSB"/>
    <m/>
    <s v="VJC"/>
    <m/>
    <d v="2025-04-23T00:00:00"/>
    <x v="3"/>
    <s v="CSB"/>
    <x v="1"/>
    <x v="3"/>
    <x v="1"/>
    <m/>
    <m/>
    <n v="4"/>
  </r>
  <r>
    <s v="X23114605512"/>
    <s v="'X23114605512',"/>
    <s v="HARRITEX INDUSTRIAL CORPORATION"/>
    <s v="MANALAC, TAGUIG BAGUMBAYAN INDL ASS INC, TAGUIG CITY"/>
    <n v="116484.38"/>
    <n v="964.72"/>
    <s v="JSB"/>
    <m/>
    <s v="VJC"/>
    <m/>
    <d v="2025-04-23T00:00:00"/>
    <x v="3"/>
    <s v="CSB"/>
    <x v="1"/>
    <x v="30"/>
    <x v="0"/>
    <d v="2025-07-09T00:00:00"/>
    <s v="NO BACKJOB"/>
    <n v="3"/>
  </r>
  <r>
    <s v="X24093702472"/>
    <s v="'X24093702472',"/>
    <s v="THE ROMAN CATHOLIC BISHOP OF PASIG INC."/>
    <s v="BLOCK 35, PUROK 4, TAGUIG CITY"/>
    <n v="21758.87"/>
    <n v="5.03"/>
    <s v="JMM"/>
    <m/>
    <s v="VJC"/>
    <m/>
    <d v="2025-04-23T00:00:00"/>
    <x v="3"/>
    <s v="CSB"/>
    <x v="1"/>
    <x v="3"/>
    <x v="1"/>
    <m/>
    <m/>
    <n v="2"/>
  </r>
  <r>
    <s v="X24010187346"/>
    <s v="'X24010187346',"/>
    <s v="MLQVENTURES HOLDINGS INC."/>
    <s v="M.L. QUEZON, PUROK 5, TAGUIG CITY"/>
    <n v="355003.86"/>
    <n v="137.91999999999999"/>
    <s v="JSP"/>
    <m/>
    <s v="CHALLENGER"/>
    <m/>
    <d v="2025-04-23T00:00:00"/>
    <x v="3"/>
    <s v="CSB"/>
    <x v="1"/>
    <x v="30"/>
    <x v="0"/>
    <d v="2025-07-25T00:00:00"/>
    <s v="WITH BACKJOB"/>
    <n v="4"/>
  </r>
  <r>
    <s v="X24072647438"/>
    <s v="'X24072647438',"/>
    <s v="GLAEZA JOY PASCUA CRUZ"/>
    <s v="MARTINEZ, ZONE 2, TAGUIG CITY"/>
    <n v="396037.99"/>
    <n v="138.72"/>
    <s v="JSP"/>
    <m/>
    <s v="CHALLENGER"/>
    <m/>
    <d v="2025-04-23T00:00:00"/>
    <x v="3"/>
    <s v="CSB"/>
    <x v="1"/>
    <x v="30"/>
    <x v="0"/>
    <d v="2025-07-17T00:00:00"/>
    <s v="WITH BACKJOB"/>
    <n v="4"/>
  </r>
  <r>
    <s v="R23019063"/>
    <s v="'R23019063',"/>
    <s v="MASA, HORACIO G,"/>
    <s v="BLOCK 10, PINAGSAMA PH 1 VILL, TAGUIG CITY"/>
    <n v="338575.92"/>
    <n v="964.72"/>
    <s v="JSB"/>
    <m/>
    <s v="VJC"/>
    <m/>
    <d v="2025-04-23T00:00:00"/>
    <x v="3"/>
    <s v="CSB"/>
    <x v="1"/>
    <x v="50"/>
    <x v="0"/>
    <m/>
    <s v="WITH BACKJOB"/>
    <n v="8"/>
  </r>
  <r>
    <s v="X23114409472"/>
    <s v="'X23114409472',"/>
    <s v="CITY GOVERNMENT OF TAGUIG"/>
    <s v="MINDANAO, MAHARLIKA VILL, TAGUIG CITY"/>
    <n v="336546.5"/>
    <n v="964.72"/>
    <s v="JSB"/>
    <m/>
    <s v="VJC"/>
    <m/>
    <d v="2025-04-23T00:00:00"/>
    <x v="3"/>
    <s v="CSB"/>
    <x v="1"/>
    <x v="3"/>
    <x v="1"/>
    <m/>
    <m/>
    <n v="4"/>
  </r>
  <r>
    <s v="X24083048091"/>
    <s v="'X24083048091',"/>
    <s v="OSAVE TRADING PHILIPPINES CORPORATION"/>
    <s v="DIEGO SILANG, AFPOVAI PHASE 2, TAGUIG CITY"/>
    <n v="15892.45"/>
    <n v="5.97"/>
    <s v="JSB"/>
    <m/>
    <s v="VJC"/>
    <m/>
    <d v="2025-04-23T00:00:00"/>
    <x v="3"/>
    <s v="CSB"/>
    <x v="1"/>
    <x v="51"/>
    <x v="0"/>
    <d v="2025-07-09T00:00:00"/>
    <s v="NO BACKJOB"/>
    <n v="2"/>
  </r>
  <r>
    <s v="X24073016598"/>
    <s v="'X24073016598',"/>
    <s v="ADRIAN LESTER P. LEVINA"/>
    <s v="DUQUE ST, AFPOVAI PHASE 2, TAGUIG CITY"/>
    <n v="21879.98"/>
    <n v="5.0199999999999996"/>
    <s v="JSB"/>
    <m/>
    <s v="VJC"/>
    <m/>
    <d v="2025-04-23T00:00:00"/>
    <x v="3"/>
    <s v="CSB"/>
    <x v="1"/>
    <x v="51"/>
    <x v="0"/>
    <d v="2025-07-09T00:00:00"/>
    <s v="NO BACKJOB"/>
    <n v="2"/>
  </r>
  <r>
    <s v="X23114534878"/>
    <s v="'X23114534878',"/>
    <s v="DITO TELECOMMUNITY CORPORATION"/>
    <s v="PENDATUN, MAHARLIKA VILL, TAGUIG CITY"/>
    <n v="400009.26"/>
    <n v="964.72"/>
    <s v="JSB"/>
    <m/>
    <s v="VJC"/>
    <m/>
    <d v="2025-04-23T00:00:00"/>
    <x v="3"/>
    <s v="CSB"/>
    <x v="1"/>
    <x v="30"/>
    <x v="0"/>
    <d v="2025-07-09T00:00:00"/>
    <s v="WITH BACKJOB"/>
    <n v="4"/>
  </r>
  <r>
    <s v="X24114451220"/>
    <s v="'X24114451220',"/>
    <s v="GRNN LIRAM SERVICES INC."/>
    <s v="STA. MARIA, TAGUIG BAGUMBAYAN INDL ASS INC, TAGUIG CITY"/>
    <n v="1794932.63"/>
    <n v="562.53"/>
    <s v="RRG"/>
    <m/>
    <s v="ECOM"/>
    <m/>
    <d v="2025-04-23T00:00:00"/>
    <x v="3"/>
    <s v="CSB"/>
    <x v="1"/>
    <x v="30"/>
    <x v="0"/>
    <d v="2025-07-02T00:00:00"/>
    <s v="WITH BACKJOB"/>
    <n v="6"/>
  </r>
  <r>
    <s v="X24010070316"/>
    <s v="'X24010070316',"/>
    <s v="GLOBE TELECOM, INC."/>
    <s v="BLOCK 74, PUROK 6, TAGUIG CITY"/>
    <n v="298578.75"/>
    <n v="964.72"/>
    <s v="JSB"/>
    <m/>
    <s v="VJC"/>
    <m/>
    <d v="2025-04-23T00:00:00"/>
    <x v="3"/>
    <s v="CSB"/>
    <x v="1"/>
    <x v="3"/>
    <x v="1"/>
    <m/>
    <m/>
    <n v="5"/>
  </r>
  <r>
    <s v="X24030870954"/>
    <s v="'X24030870954',"/>
    <s v="RINO DUTERTE BALO"/>
    <s v="ROAD 1, NORTH DAANG HARI, TAGUIG CITY"/>
    <n v="21766.84"/>
    <n v="964.72"/>
    <s v="JSB"/>
    <m/>
    <s v="VJC"/>
    <m/>
    <d v="2025-04-23T00:00:00"/>
    <x v="3"/>
    <s v="CSB"/>
    <x v="1"/>
    <x v="3"/>
    <x v="1"/>
    <m/>
    <m/>
    <n v="2"/>
  </r>
  <r>
    <s v="X24020606223"/>
    <s v="'X24020606223',"/>
    <s v="ARISTOTLE BARRIE MARINIAS CARLOS"/>
    <s v="M.L. QUEZON, PUROK 4, TAGUIG CITY"/>
    <n v="380309.04"/>
    <n v="964.72"/>
    <s v="JSB"/>
    <m/>
    <s v="VJC"/>
    <m/>
    <d v="2025-04-23T00:00:00"/>
    <x v="3"/>
    <s v="CSB"/>
    <x v="1"/>
    <x v="30"/>
    <x v="0"/>
    <d v="2025-07-08T00:00:00"/>
    <s v="WITH BACKJOB"/>
    <n v="3"/>
  </r>
  <r>
    <s v="X24083093814"/>
    <s v="'X24083093814',"/>
    <s v="INTERNATIONAL SPECIALTY CONCEPTS, INC."/>
    <s v="VRCC, VETERANS CENTER, TAGUIG CITY"/>
    <n v="25811.46"/>
    <n v="6.23"/>
    <s v="JSB"/>
    <m/>
    <s v="VJC"/>
    <m/>
    <d v="2025-04-23T00:00:00"/>
    <x v="3"/>
    <s v="CSB"/>
    <x v="1"/>
    <x v="30"/>
    <x v="0"/>
    <d v="2025-07-09T00:00:00"/>
    <s v="NO BACKJOB"/>
    <n v="2"/>
  </r>
  <r>
    <s v="X23093728494"/>
    <s v="'X23093728494',"/>
    <s v="CHROMAESTHETICS INC."/>
    <s v="MOLINO, NIOG III, BACOOR"/>
    <n v="902470.09"/>
    <n v="179.72"/>
    <s v="JSP"/>
    <m/>
    <s v="CHALLENGER"/>
    <m/>
    <m/>
    <x v="0"/>
    <m/>
    <x v="1"/>
    <x v="37"/>
    <x v="0"/>
    <d v="2025-04-23T00:00:00"/>
    <s v="WITH BACKJOB"/>
    <n v="4"/>
  </r>
  <r>
    <s v="X23114500278"/>
    <s v="'X23114500278',"/>
    <s v="R.E.J. COM'L CORP."/>
    <s v="V. DE LEON, STO. NINO, PARANAQUE"/>
    <n v="1126643.1599999999"/>
    <n v="306.25"/>
    <s v="JSP"/>
    <m/>
    <s v="CHALLENGER"/>
    <m/>
    <d v="2025-04-24T00:00:00"/>
    <x v="2"/>
    <s v="CSB"/>
    <x v="1"/>
    <x v="3"/>
    <x v="1"/>
    <m/>
    <m/>
    <n v="4"/>
  </r>
  <r>
    <s v="X24030695765"/>
    <s v="'X24030695765',"/>
    <s v="MITHCAH BIBLE BAPTIST CHURCH INC."/>
    <s v="ST. CECILLE, FATIMA SUBD, LAS PINAS CITY"/>
    <n v="390162.58"/>
    <n v="98.05"/>
    <s v="Ronilo Gange Jr."/>
    <m/>
    <s v="ECOM"/>
    <m/>
    <d v="2025-04-24T00:00:00"/>
    <x v="2"/>
    <s v="CSB"/>
    <x v="3"/>
    <x v="3"/>
    <x v="1"/>
    <m/>
    <m/>
    <n v="5"/>
  </r>
  <r>
    <s v="X24124701904"/>
    <s v="'X24124701904',"/>
    <s v="LISA ARCILIA LAW"/>
    <s v="17 DE MARZO, BACLARAN, PARANAQUE"/>
    <n v="465687.7"/>
    <n v="69.900000000000006"/>
    <s v="Ronilo Gange Jr."/>
    <m/>
    <s v="ECOM"/>
    <m/>
    <d v="2025-04-24T00:00:00"/>
    <x v="3"/>
    <s v="CSB"/>
    <x v="3"/>
    <x v="44"/>
    <x v="0"/>
    <d v="2025-05-22T00:00:00"/>
    <s v="NO BACKJOB"/>
    <n v="3"/>
  </r>
  <r>
    <s v="X24083392619"/>
    <s v="'X24083392619',"/>
    <s v="RONILO LANSANG DAVID"/>
    <s v="LAPU-LAPU, BACLARAN, PARANAQUE"/>
    <n v="655324.42000000004"/>
    <n v="218.5"/>
    <s v="Ronilo Gange Jr."/>
    <m/>
    <s v="ECOM"/>
    <m/>
    <d v="2025-04-24T00:00:00"/>
    <x v="2"/>
    <s v="CSB"/>
    <x v="3"/>
    <x v="3"/>
    <x v="1"/>
    <m/>
    <m/>
    <n v="9"/>
  </r>
  <r>
    <s v="X24010267693"/>
    <s v="'X24010267693',"/>
    <s v="SMWJ CORPORATION"/>
    <s v="GLORIA DIAZ, BF RESORT VILL, LAS PINAS CITY"/>
    <n v="595637.65"/>
    <n v="964.72"/>
    <s v="JSB"/>
    <m/>
    <s v="VJC"/>
    <m/>
    <d v="2025-04-24T00:00:00"/>
    <x v="2"/>
    <s v="CSB"/>
    <x v="1"/>
    <x v="3"/>
    <x v="1"/>
    <m/>
    <m/>
    <n v="3"/>
  </r>
  <r>
    <s v="X23104103492"/>
    <s v="'X23104103492',"/>
    <s v="DITO TELECOMMUNITY CORPORATION"/>
    <s v="STA. INES, SAN ANTONIO VALLEY 6, PARANAQUE"/>
    <n v="251435.36"/>
    <n v="964.72"/>
    <s v="JSB"/>
    <m/>
    <s v="VJC"/>
    <m/>
    <d v="2025-04-24T00:00:00"/>
    <x v="2"/>
    <s v="CSB"/>
    <x v="1"/>
    <x v="3"/>
    <x v="1"/>
    <m/>
    <m/>
    <n v="2"/>
  </r>
  <r>
    <s v="X24020387830"/>
    <s v="'X24020387830',"/>
    <s v="NATHANIELLE VINCE DE GUZMAN ORTIZ"/>
    <s v="DIMASALANG, BACLARAN, PARANAQUE"/>
    <n v="19075.96"/>
    <n v="964.72"/>
    <s v="JSB"/>
    <m/>
    <s v="VJC"/>
    <m/>
    <d v="2025-04-24T00:00:00"/>
    <x v="2"/>
    <s v="CSB"/>
    <x v="1"/>
    <x v="3"/>
    <x v="1"/>
    <m/>
    <m/>
    <n v="2"/>
  </r>
  <r>
    <s v="X23093790331"/>
    <s v="'X23093790331',"/>
    <s v="LIGHT RAIL MANILA CORPORATION"/>
    <s v="NINOY AQUINO, STO. NINO, PARANAQUE"/>
    <n v="795001.99"/>
    <n v="964.72"/>
    <s v="JSB"/>
    <m/>
    <s v="VJC"/>
    <m/>
    <d v="2025-04-24T00:00:00"/>
    <x v="2"/>
    <s v="CSB"/>
    <x v="1"/>
    <x v="3"/>
    <x v="1"/>
    <m/>
    <m/>
    <n v="2"/>
  </r>
  <r>
    <s v="X23124805460"/>
    <s v="'X23124805460',"/>
    <s v="CARLSON CHEN CAI"/>
    <s v="BLK 5, PALM COAST MARINA, PARANAQUE"/>
    <n v="438866.71"/>
    <n v="964.72"/>
    <s v="JSB"/>
    <m/>
    <s v="VJC"/>
    <m/>
    <d v="2025-04-24T00:00:00"/>
    <x v="2"/>
    <s v="CSB"/>
    <x v="1"/>
    <x v="3"/>
    <x v="1"/>
    <m/>
    <m/>
    <n v="4"/>
  </r>
  <r>
    <s v="X23010262595"/>
    <s v="'X23010262595',"/>
    <s v="FRANCISCO ARANETA CLIMENT"/>
    <s v="BANAWE, AYALA-ALABANG VILL, MUNTINLUPA"/>
    <n v="44190.67"/>
    <n v="15.97"/>
    <s v="Isan Carlo Lazaro"/>
    <m/>
    <s v="CHALLENGER"/>
    <m/>
    <d v="2025-04-30T00:00:00"/>
    <x v="2"/>
    <s v="CSB"/>
    <x v="3"/>
    <x v="13"/>
    <x v="0"/>
    <s v="/"/>
    <s v="NO BACKJOB"/>
    <n v="2"/>
  </r>
  <r>
    <s v="X24104341977"/>
    <s v="'X24104341977',"/>
    <s v="MARGARITA OROSA FELIX"/>
    <s v="TANAUAN, AYALA-ALABANG VILL, MUNTINLUPA"/>
    <n v="402458.69"/>
    <n v="100.7"/>
    <s v="Isan Carlo Lazaro"/>
    <m/>
    <s v="CHALLENGER"/>
    <m/>
    <d v="2025-04-30T00:00:00"/>
    <x v="2"/>
    <s v="CSB"/>
    <x v="3"/>
    <x v="13"/>
    <x v="0"/>
    <d v="2025-07-25T00:00:00"/>
    <s v="WITH BACKJOB"/>
    <n v="5"/>
  </r>
  <r>
    <s v="X24030697989"/>
    <s v="'X24030697989',"/>
    <s v="PHILIP ANDREW ARCELLANA LAPUT,"/>
    <s v="L. DA VINCI, ITALIA 500-BF HOMES, LAS PINAS CITY"/>
    <n v="703369.77"/>
    <n v="228.88"/>
    <s v="IGL"/>
    <m/>
    <s v="CHALLENGER"/>
    <m/>
    <d v="2025-05-01T00:00:00"/>
    <x v="2"/>
    <s v="CSB"/>
    <x v="1"/>
    <x v="3"/>
    <x v="1"/>
    <m/>
    <m/>
    <n v="8"/>
  </r>
  <r>
    <s v="X24020423802"/>
    <s v="'X24020423802',"/>
    <s v="OSCAR ESPEJO DELOS REYES"/>
    <s v="BOUGAINVILLA, T.S. CRUZ SUBD, LAS PINAS CITY"/>
    <n v="1248473.78"/>
    <n v="364.42"/>
    <s v="CLG"/>
    <m/>
    <s v="CHALLENGER"/>
    <m/>
    <d v="2025-05-01T00:00:00"/>
    <x v="2"/>
    <s v="CSB"/>
    <x v="1"/>
    <x v="3"/>
    <x v="1"/>
    <m/>
    <m/>
    <n v="8"/>
  </r>
  <r>
    <s v="X24093538589"/>
    <s v="'X24093538589',"/>
    <s v="RUSTAN COFFEE CORPORATION"/>
    <s v="BF RESORT, BF RESORT VILL, LAS PINAS CITY"/>
    <n v="81080.72"/>
    <n v="51.48"/>
    <s v="JSP"/>
    <m/>
    <s v="CHALLENGER"/>
    <m/>
    <d v="2025-05-01T00:00:00"/>
    <x v="2"/>
    <s v="CSB"/>
    <x v="1"/>
    <x v="3"/>
    <x v="1"/>
    <m/>
    <m/>
    <n v="2"/>
  </r>
  <r>
    <s v="X24020630735"/>
    <s v="'X24020630735',"/>
    <s v="ROBINSON'S SUPERMARKET CORPORATION"/>
    <s v="GLORIA DIAZ, BF RESORT VILL, LAS PINAS CITY"/>
    <n v="477975.56"/>
    <n v="108.68"/>
    <s v="CLG"/>
    <m/>
    <s v="CHALLENGER"/>
    <m/>
    <d v="2025-05-01T00:00:00"/>
    <x v="2"/>
    <s v="CSB"/>
    <x v="1"/>
    <x v="3"/>
    <x v="1"/>
    <m/>
    <m/>
    <n v="4"/>
  </r>
  <r>
    <s v="X24010075594"/>
    <s v="'X24010075594',"/>
    <s v="JORGE MIRANDA YULO"/>
    <s v="CAMIA, DOÑA MANUELA SUBD, LAS PINAS CITY"/>
    <n v="429324.36"/>
    <n v="105.7"/>
    <s v="JSP"/>
    <m/>
    <s v="CHALLENGER"/>
    <m/>
    <d v="2025-05-01T00:00:00"/>
    <x v="2"/>
    <s v="CSB"/>
    <x v="1"/>
    <x v="3"/>
    <x v="1"/>
    <m/>
    <m/>
    <n v="4"/>
  </r>
  <r>
    <s v="X23083195776"/>
    <s v="'X23083195776',"/>
    <s v="SO HUAT TRADING OPC DOING BUSINESS UNDER THE NAMES"/>
    <s v="DONA SOLEDAD EXTN, BETTER LIVING SUBD, PARANAQUE"/>
    <n v="510055.9"/>
    <n v="964.72"/>
    <s v="JSB"/>
    <m/>
    <s v="VJC"/>
    <m/>
    <m/>
    <x v="2"/>
    <s v="CSB"/>
    <x v="1"/>
    <x v="15"/>
    <x v="0"/>
    <d v="2025-07-09T00:00:00"/>
    <s v="NO BACKJOB"/>
    <n v="4"/>
  </r>
  <r>
    <s v="X24072720259"/>
    <s v="'X24072720259',"/>
    <s v="RAMON GALVEZ VIZMONTE"/>
    <s v="MAMBOG IV, BACOOR"/>
    <n v="647847.98"/>
    <n v="70.849999999999994"/>
    <s v="Ronilo Gange Jr."/>
    <m/>
    <s v="AVECO"/>
    <d v="2025-06-12T00:00:00"/>
    <d v="2025-06-12T00:00:00"/>
    <x v="2"/>
    <m/>
    <x v="3"/>
    <x v="48"/>
    <x v="0"/>
    <d v="2025-07-17T00:00:00"/>
    <s v="WITH BACKJOB"/>
    <n v="3"/>
  </r>
  <r>
    <s v="X24030736254"/>
    <s v="'X24030736254',"/>
    <s v="NEW PACIFIC RESOURCES MANAGEME"/>
    <s v="BLOCK 36, SOLVIENTO VILLAS PH 3, BACOOR"/>
    <n v="3368500.83"/>
    <n v="1401.45"/>
    <s v="Ronilo Gange Jr."/>
    <m/>
    <s v="AVECO"/>
    <d v="2025-05-01T00:00:00"/>
    <d v="2025-05-06T00:00:00"/>
    <x v="2"/>
    <s v="CSB"/>
    <x v="3"/>
    <x v="52"/>
    <x v="0"/>
    <d v="2025-06-06T00:00:00"/>
    <s v="NO BACKJOB"/>
    <n v="43"/>
  </r>
  <r>
    <s v="X24103888835"/>
    <s v="'X24103888835',"/>
    <s v="MAKATI DEVELOPMENT CORPORATION"/>
    <s v="EAST UNION, ARCA SOUTH, TAGUIG CITY"/>
    <n v="248970.42"/>
    <n v="344.73"/>
    <s v="Jenneth Madrid"/>
    <m/>
    <s v="VJC"/>
    <d v="2025-05-01T00:00:00"/>
    <d v="2025-05-05T00:00:00"/>
    <x v="3"/>
    <s v="CSB"/>
    <x v="3"/>
    <x v="51"/>
    <x v="0"/>
    <d v="2025-07-02T00:00:00"/>
    <s v="NO BACKJOB"/>
    <n v="5"/>
  </r>
  <r>
    <s v="X24093502622"/>
    <s v="'X24093502622',"/>
    <s v="GINA BAGASIN ECLIPSE"/>
    <s v="KALAYAAN VILL/BALAGBAG, KALAYAAN VILL/BALAGBAG, PASAY CITY"/>
    <n v="25036.83"/>
    <n v="4.67"/>
    <s v="Jenneth Madrid"/>
    <m/>
    <s v="VJC"/>
    <d v="2025-05-01T00:00:00"/>
    <d v="2025-07-10T00:00:00"/>
    <x v="2"/>
    <m/>
    <x v="3"/>
    <x v="53"/>
    <x v="0"/>
    <d v="2025-08-12T00:00:00"/>
    <s v="NO BACKJOB"/>
    <n v="1"/>
  </r>
  <r>
    <s v="X25010119071"/>
    <s v="'X25010119071',"/>
    <s v="SPX PHILIPPINES, INC."/>
    <s v="MIMC CPD, CERVANTES CPD, PARANAQUE"/>
    <n v="753143.29"/>
    <n v="310.52999999999997"/>
    <s v="Isan Carlo Lazaro"/>
    <m/>
    <s v="CHALLENGER"/>
    <d v="2025-05-01T00:00:00"/>
    <d v="2025-05-05T00:00:00"/>
    <x v="3"/>
    <s v="CSB"/>
    <x v="3"/>
    <x v="45"/>
    <x v="0"/>
    <d v="2025-06-02T00:00:00"/>
    <s v="NO BACKJOB"/>
    <n v="6"/>
  </r>
  <r>
    <s v="X24072590693"/>
    <s v="'X24072590693',"/>
    <s v="HARD DISCOUNT PHILIPPINES, INC."/>
    <s v="HOLY FAMILY AVE, HOLY FAMILY VILL, TAGUIG CITY"/>
    <n v="278461.53999999998"/>
    <n v="55.3"/>
    <s v="Isan Carlo Lazaro"/>
    <m/>
    <s v="CHALLENGER"/>
    <d v="2025-05-01T00:00:00"/>
    <d v="2025-05-01T00:00:00"/>
    <x v="3"/>
    <s v="CSB"/>
    <x v="3"/>
    <x v="51"/>
    <x v="0"/>
    <d v="2025-06-09T00:00:00"/>
    <s v="WITH BACKJOB"/>
    <n v="3"/>
  </r>
  <r>
    <s v="X24103973963"/>
    <s v="'X24103973963',"/>
    <s v="IMV GEMINI PHARMA INC."/>
    <s v="BF HOMES-HERNANDEZ PORTION, ALMANZA I, LAS PINAS CITY"/>
    <n v="458087.14"/>
    <n v="53.6"/>
    <s v="Isan Carlo Lazaro"/>
    <m/>
    <s v="CHALLENGER"/>
    <d v="2025-05-01T00:00:00"/>
    <d v="2025-05-01T00:00:00"/>
    <x v="3"/>
    <s v="CSB"/>
    <x v="3"/>
    <x v="54"/>
    <x v="0"/>
    <d v="2025-06-09T00:00:00"/>
    <s v="NO BACKJOB"/>
    <n v="5"/>
  </r>
  <r>
    <s v="X25010209684"/>
    <s v="'X25010209684',"/>
    <s v="UNIOIL PETROLEUM PHILIPPINES, INC."/>
    <s v="EAST SERVICE, SN MARTIN DE PORRES, PARANAQUE"/>
    <n v="143724.53"/>
    <n v="20.52"/>
    <s v="Isan Carlo Lazaro"/>
    <m/>
    <s v="CHALLENGER"/>
    <d v="2025-05-01T00:00:00"/>
    <d v="2025-05-01T00:00:00"/>
    <x v="3"/>
    <s v="CSB"/>
    <x v="3"/>
    <x v="51"/>
    <x v="0"/>
    <s v="/"/>
    <s v="NO BACKJOB"/>
    <n v="3"/>
  </r>
  <r>
    <s v="X24041261990"/>
    <s v="'X24041261990',"/>
    <s v="DITO TELECOMMUNITY CORPORATION"/>
    <s v="NATIONAL, TUNASAN, MUNTINLUPA"/>
    <n v="346656.97"/>
    <n v="99.63"/>
    <s v="Isan Carlo Lazaro"/>
    <m/>
    <s v="CHALLENGER"/>
    <d v="2025-05-01T00:00:00"/>
    <d v="2025-05-01T00:00:00"/>
    <x v="3"/>
    <s v="CSB"/>
    <x v="3"/>
    <x v="3"/>
    <x v="1"/>
    <m/>
    <m/>
    <n v="3"/>
  </r>
  <r>
    <s v="X24093725597"/>
    <s v="'X24093725597',"/>
    <s v="RAV MC LESTER SALCEDO ASI"/>
    <s v="ST. GEORGE, METROCOR SOUTH GATE HOMES, LAS PINAS CITY"/>
    <n v="740394.49"/>
    <n v="233.1"/>
    <s v="Isan Carlo Lazaro"/>
    <m/>
    <s v="CHALLENGER"/>
    <d v="2025-05-01T00:00:00"/>
    <d v="2025-05-01T00:00:00"/>
    <x v="3"/>
    <s v="CSB"/>
    <x v="3"/>
    <x v="54"/>
    <x v="0"/>
    <d v="2025-07-17T00:00:00"/>
    <s v="WITH BACKJOB"/>
    <n v="3"/>
  </r>
  <r>
    <s v="X24124856516"/>
    <s v="'X24124856516',"/>
    <s v="RAUL GABRIEL II S. DIMATATAC"/>
    <s v="SUSANA HEIGHTS SUBD, MUNTINLUPA"/>
    <n v="273825.69"/>
    <n v="43.28"/>
    <s v="Ronilo Gange Jr."/>
    <m/>
    <s v="AVECO"/>
    <d v="2025-05-01T00:00:00"/>
    <d v="2025-07-31T00:00:00"/>
    <x v="3"/>
    <m/>
    <x v="3"/>
    <x v="3"/>
    <x v="1"/>
    <m/>
    <m/>
    <n v="6"/>
  </r>
  <r>
    <s v="X24104112560"/>
    <s v="'X24104112560',"/>
    <s v="METRO STONERICH CORPORATION,"/>
    <s v="INDOCHINA LANE, FILINVEST CORPORATE CITY, MUNTINLUPA"/>
    <n v="49996.03"/>
    <n v="73.97"/>
    <s v="Jenneth Madrid"/>
    <m/>
    <s v="VJC"/>
    <d v="2025-05-01T00:00:00"/>
    <m/>
    <x v="8"/>
    <m/>
    <x v="3"/>
    <x v="3"/>
    <x v="1"/>
    <m/>
    <m/>
    <n v="2"/>
  </r>
  <r>
    <s v="X24114379540"/>
    <s v="'X24114379540',"/>
    <s v="DHAN JERICO MIKE M. DELOS SANTOS"/>
    <s v="BLOCK 11, VISTA VERDE SOUTH PH I, BACOOR"/>
    <n v="207326.18"/>
    <n v="33.049999999999997"/>
    <s v="Ronilo Gange Jr."/>
    <m/>
    <s v="AVECO"/>
    <d v="2025-05-01T00:00:00"/>
    <d v="2025-06-24T00:00:00"/>
    <x v="2"/>
    <m/>
    <x v="3"/>
    <x v="22"/>
    <x v="0"/>
    <d v="2025-07-17T00:00:00"/>
    <s v="NO BACKJOB"/>
    <n v="3"/>
  </r>
  <r>
    <s v="X25010133520"/>
    <s v="'X25010133520',"/>
    <s v="MICHAEL GERARD TANTOCO MORADA"/>
    <s v="BUNGA, AYALA-ALABANG VILL, MUNTINLUPA"/>
    <n v="242142.06"/>
    <n v="27.57"/>
    <s v="Isan Carlo Lazaro"/>
    <m/>
    <s v="MAINTENANCE"/>
    <d v="2025-05-01T00:00:00"/>
    <m/>
    <x v="8"/>
    <m/>
    <x v="3"/>
    <x v="3"/>
    <x v="1"/>
    <m/>
    <m/>
    <n v="3"/>
  </r>
  <r>
    <s v="X23124718193"/>
    <s v="'X23124718193',"/>
    <s v="CHARLES MICHAEL R MAGALLANES"/>
    <s v="ZAPOTE III, ZAPOTE III, BACOOR"/>
    <n v="529978.54"/>
    <n v="129.65"/>
    <s v="JSP"/>
    <m/>
    <s v="CHALLENGER"/>
    <d v="2025-05-01T00:00:00"/>
    <d v="2025-05-23T00:00:00"/>
    <x v="13"/>
    <m/>
    <x v="1"/>
    <x v="33"/>
    <x v="0"/>
    <d v="2025-06-09T00:00:00"/>
    <s v="WITH BACKJOB"/>
    <n v="4"/>
  </r>
  <r>
    <s v="X24062079073"/>
    <s v="'X24062079073',"/>
    <s v="THE LANDMARK MANILA BAY CORPORATION"/>
    <s v="ASEANA, ASEANA BUSINESS PARK, PARANAQUE"/>
    <n v="5216314.41"/>
    <n v="536.37"/>
    <s v="UG"/>
    <m/>
    <s v="VJC"/>
    <d v="2025-05-01T00:00:00"/>
    <d v="2025-05-05T00:00:00"/>
    <x v="3"/>
    <s v="CSB"/>
    <x v="1"/>
    <x v="45"/>
    <x v="0"/>
    <d v="2025-07-02T00:00:00"/>
    <s v="WITH BACKJOB"/>
    <n v="3"/>
  </r>
  <r>
    <s v="X24114394901"/>
    <s v="'X24114394901',"/>
    <s v="WAYNE S. LLEGADO"/>
    <s v="SACRED HEART, HOLY FAMILY VILL, TAGUIG CITY"/>
    <n v="219972.97"/>
    <n v="58.6"/>
    <s v="JMM"/>
    <m/>
    <s v="VJC"/>
    <d v="2025-05-01T00:00:00"/>
    <d v="2025-05-05T00:00:00"/>
    <x v="3"/>
    <s v="CSB"/>
    <x v="1"/>
    <x v="51"/>
    <x v="0"/>
    <d v="2025-07-02T00:00:00"/>
    <s v="NO BACKJOB"/>
    <n v="5"/>
  </r>
  <r>
    <s v="X24030804233"/>
    <s v="'X24030804233',"/>
    <s v="SAFEXPRESS LOGISTICS INC."/>
    <s v="MDC, VETERANS CENTER, TAGUIG CITY"/>
    <n v="438048.35"/>
    <n v="125.23"/>
    <s v="JMM"/>
    <m/>
    <s v="VJC"/>
    <d v="2025-05-01T00:00:00"/>
    <d v="2025-05-05T00:00:00"/>
    <x v="3"/>
    <s v="CSB"/>
    <x v="1"/>
    <x v="51"/>
    <x v="0"/>
    <d v="2025-07-02T00:00:00"/>
    <s v="WITH BACKJOB"/>
    <n v="3"/>
  </r>
  <r>
    <s v="X24010070692"/>
    <s v="'X24010070692',"/>
    <s v="NITO DUBLA DOLLEGUES"/>
    <s v="BLOCK 10, SSB DE VILLE(SERV SUPPRT BRGD), TAGUIG CITY"/>
    <n v="36363.019999999997"/>
    <n v="964.72"/>
    <s v="JSB"/>
    <m/>
    <s v="VJC"/>
    <d v="2025-05-01T00:00:00"/>
    <d v="2025-05-05T00:00:00"/>
    <x v="3"/>
    <s v="CSB"/>
    <x v="1"/>
    <x v="3"/>
    <x v="1"/>
    <d v="2025-05-13T00:00:00"/>
    <s v="NO BACKJOB"/>
    <n v="3"/>
  </r>
  <r>
    <s v="X22083415066"/>
    <s v="'X22083415066',"/>
    <s v="GLOBE TELECOM., INC."/>
    <s v="ENGINEERING, SCIENCE VILL, PARANAQUE"/>
    <n v="60984.88"/>
    <n v="964.72"/>
    <s v="JSB"/>
    <m/>
    <s v="VJC"/>
    <d v="2025-05-01T00:00:00"/>
    <d v="2025-05-05T00:00:00"/>
    <x v="3"/>
    <s v="CSB"/>
    <x v="1"/>
    <x v="55"/>
    <x v="0"/>
    <d v="2025-07-09T00:00:00"/>
    <s v="WITH BACKJOB"/>
    <n v="3"/>
  </r>
  <r>
    <s v="X24062094685"/>
    <s v="'X24062094685',"/>
    <s v="SAIMA SULTAN ABDUL"/>
    <s v="BAGONG SILANG, BACLARAN, PARANAQUE"/>
    <n v="578750.36"/>
    <n v="113.28"/>
    <s v="JMM"/>
    <m/>
    <s v="VJC"/>
    <d v="2025-05-01T00:00:00"/>
    <d v="2025-05-05T00:00:00"/>
    <x v="6"/>
    <s v="CSB"/>
    <x v="1"/>
    <x v="6"/>
    <x v="0"/>
    <d v="2025-07-02T00:00:00"/>
    <s v="WITH BACKJOB"/>
    <n v="3"/>
  </r>
  <r>
    <s v="X24083444242"/>
    <s v="'X24083444242',"/>
    <s v="JEIKA PROPERTIES CORPORATION"/>
    <s v="BLOCK 6, KATHLEEN PLACE 5 SUBD, BACOOR"/>
    <n v="8506182.5099999998"/>
    <n v="2637.35"/>
    <s v="Isan Carlo Lazaro"/>
    <m/>
    <s v="CHALLENGER"/>
    <d v="2025-05-01T00:00:00"/>
    <d v="2025-05-06T00:00:00"/>
    <x v="2"/>
    <s v="CSB"/>
    <x v="3"/>
    <x v="56"/>
    <x v="0"/>
    <d v="2025-06-09T00:00:00"/>
    <s v="WITH BACKJOB"/>
    <n v="48"/>
  </r>
  <r>
    <s v="X24093693382"/>
    <s v="'X24093693382',"/>
    <s v="ASIA STRUCTURAL DEVELOPER CORP,"/>
    <s v="PACIFIC, MARINA SUBD, PARANAQUE"/>
    <n v="118408.73"/>
    <n v="198.33"/>
    <s v="Ronilo Gange Jr."/>
    <m/>
    <s v="ECOM"/>
    <d v="2025-05-01T00:00:00"/>
    <d v="2025-05-05T00:00:00"/>
    <x v="3"/>
    <s v="CSB"/>
    <x v="3"/>
    <x v="45"/>
    <x v="0"/>
    <d v="2025-07-02T00:00:00"/>
    <s v="NO BACKJOB"/>
    <n v="3"/>
  </r>
  <r>
    <s v="X24093698934"/>
    <s v="'X24093698934',"/>
    <s v="BLOOMINGDALE ENTERPRISES INC"/>
    <s v="ALABANG-ZAPOTE, TALON I, LAS PINAS CITY"/>
    <n v="16595.27"/>
    <n v="2.98"/>
    <s v="Jenneth Madrid"/>
    <m/>
    <s v="POWERHOUSE"/>
    <d v="2025-05-01T00:00:00"/>
    <d v="2025-05-05T00:00:00"/>
    <x v="3"/>
    <s v="CSB"/>
    <x v="3"/>
    <x v="33"/>
    <x v="0"/>
    <d v="2025-07-17T00:00:00"/>
    <s v="NO BACKJOB"/>
    <n v="1"/>
  </r>
  <r>
    <s v="R23797682"/>
    <s v="'R23797682',"/>
    <s v="CAVITEX INFRASTRUCTURE CORP., "/>
    <s v="KAINGIN RD., KAINGIN, PARANAQUE"/>
    <n v="86997.81"/>
    <n v="107.92"/>
    <s v="Ronilo Gange Jr."/>
    <m/>
    <s v="ECOM"/>
    <d v="2025-05-01T00:00:00"/>
    <d v="2025-05-05T00:00:00"/>
    <x v="3"/>
    <s v="CSB"/>
    <x v="3"/>
    <x v="3"/>
    <x v="1"/>
    <m/>
    <m/>
    <n v="4"/>
  </r>
  <r>
    <s v="X24093601294"/>
    <s v="'X24093601294',"/>
    <s v="SOCRATES GENEROSO A. BAQUIRAN"/>
    <s v="SALAZAR, ZONE 3, TAGUIG CITY"/>
    <n v="22974.639999999999"/>
    <n v="6.67"/>
    <s v="JMM"/>
    <m/>
    <s v="VJC"/>
    <d v="2025-05-02T00:00:00"/>
    <d v="2025-05-05T00:00:00"/>
    <x v="3"/>
    <s v="CSB"/>
    <x v="1"/>
    <x v="51"/>
    <x v="0"/>
    <d v="2025-07-02T00:00:00"/>
    <s v="NO BACKJOB"/>
    <n v="2"/>
  </r>
  <r>
    <s v="X24072678058"/>
    <s v="'X24072678058',"/>
    <s v="APOLONIO BANSON PASCUAL"/>
    <s v="QUIRINO, TAMBO, PARANAQUE"/>
    <n v="138814.95000000001"/>
    <n v="17.149999999999999"/>
    <s v="JSB"/>
    <m/>
    <s v="VJC"/>
    <d v="2025-05-02T00:00:00"/>
    <d v="2025-05-05T00:00:00"/>
    <x v="3"/>
    <s v="CSB"/>
    <x v="1"/>
    <x v="17"/>
    <x v="0"/>
    <d v="2025-07-09T00:00:00"/>
    <s v="NO BACKJOB"/>
    <n v="3"/>
  </r>
  <r>
    <s v="X24093598222"/>
    <s v="'X24093598222',"/>
    <s v="ASEANA BUSINESS PARK ESTATE ASSOCIATION, INC."/>
    <s v="PRES. DIOSDADO MACAPAGAL, ASEANA BUSINESS PARK, PARANAQUE"/>
    <n v="54889.43"/>
    <n v="28.75"/>
    <s v="JMM"/>
    <m/>
    <s v="VJC"/>
    <d v="2025-05-02T00:00:00"/>
    <d v="2025-05-05T00:00:00"/>
    <x v="3"/>
    <s v="CSB"/>
    <x v="1"/>
    <x v="6"/>
    <x v="0"/>
    <d v="2025-06-02T00:00:00"/>
    <s v="NO BACKJOB"/>
    <n v="2"/>
  </r>
  <r>
    <s v="X24062315995"/>
    <s v="'X24062315995',"/>
    <s v="AKIRHA OPC"/>
    <s v="STA. BARBARA, SUSANA HEIGHTS SUBD, MUNTINLUPA"/>
    <n v="1013798.24"/>
    <n v="331.85"/>
    <s v="RRG"/>
    <m/>
    <s v="ECOM"/>
    <d v="2025-05-02T00:00:00"/>
    <d v="2025-06-12T00:00:00"/>
    <x v="3"/>
    <m/>
    <x v="1"/>
    <x v="29"/>
    <x v="0"/>
    <d v="2025-08-01T00:00:00"/>
    <s v="WITH BACKJOB"/>
    <n v="8"/>
  </r>
  <r>
    <s v="X23114382653"/>
    <s v="'X23114382653',"/>
    <s v="ROSELYN RODELAS LETIGIO"/>
    <s v="BLOCK 9, SAGRADA FAMILIA, TAGUIG CITY"/>
    <n v="325780.37"/>
    <n v="964.72"/>
    <s v="JSB"/>
    <m/>
    <s v="VJC"/>
    <d v="2025-05-02T00:00:00"/>
    <d v="2025-05-05T00:00:00"/>
    <x v="3"/>
    <s v="CSB"/>
    <x v="1"/>
    <x v="54"/>
    <x v="0"/>
    <d v="2025-07-09T00:00:00"/>
    <s v="NO BACKJOB"/>
    <n v="8"/>
  </r>
  <r>
    <s v="X22125055944"/>
    <s v="'X22125055944',"/>
    <s v="INTERCONTINENTAL DEVELOPMENT CORPORATION"/>
    <s v="BLOCK 7, BRAZILIA HEIGHTS, MUNTINLUPA"/>
    <n v="631625.49"/>
    <n v="265.63"/>
    <s v="JSP"/>
    <m/>
    <s v="CHALLENGER"/>
    <d v="2025-05-02T00:00:00"/>
    <d v="2025-05-23T00:00:00"/>
    <x v="0"/>
    <m/>
    <x v="1"/>
    <x v="33"/>
    <x v="0"/>
    <d v="2025-07-25T00:00:00"/>
    <s v="WITH BACKJOB"/>
    <n v="9"/>
  </r>
  <r>
    <s v="X24020554362"/>
    <s v="'X24020554362',"/>
    <s v="DITO TELECOMMUNITY CORPORATION"/>
    <s v="BLOCK 10, PINAGSAMA PH 2 VILL, TAGUIG CITY"/>
    <n v="287712.8"/>
    <n v="964.72"/>
    <s v="JSB"/>
    <m/>
    <s v="VJC"/>
    <d v="2025-05-02T00:00:00"/>
    <d v="2025-05-05T00:00:00"/>
    <x v="3"/>
    <s v="CSB"/>
    <x v="1"/>
    <x v="51"/>
    <x v="0"/>
    <d v="2025-07-09T00:00:00"/>
    <s v="WITH BACKJOB"/>
    <n v="4"/>
  </r>
  <r>
    <s v="X24104144935"/>
    <s v="'X24104144935',"/>
    <s v="ALVEO LAND CORP."/>
    <s v="ALABANG-ZAPOTE, ALMANZA I, LAS PINAS CITY"/>
    <n v="750005.9"/>
    <n v="244.97"/>
    <s v="JSP"/>
    <m/>
    <s v="CHALLENGER"/>
    <d v="2025-05-02T00:00:00"/>
    <d v="2025-05-23T00:00:00"/>
    <x v="0"/>
    <m/>
    <x v="1"/>
    <x v="57"/>
    <x v="0"/>
    <d v="2025-07-30T00:00:00"/>
    <s v="WITH BACKJOB"/>
    <n v="3"/>
  </r>
  <r>
    <s v="R23094776"/>
    <s v="'R23094776',"/>
    <s v="CADELINA JOHN PHILIP BARROSA"/>
    <s v="EVELYN CAMUS, BF RESORT VILL, LAS PINAS CITY"/>
    <n v="48365.68"/>
    <n v="31.47"/>
    <s v="RRG"/>
    <m/>
    <s v="AVECO"/>
    <d v="2025-05-02T00:00:00"/>
    <m/>
    <x v="8"/>
    <m/>
    <x v="1"/>
    <x v="3"/>
    <x v="1"/>
    <m/>
    <m/>
    <n v="2"/>
  </r>
  <r>
    <s v="X24010151897"/>
    <s v="'X24010151897',"/>
    <s v="RICHARD SAICHER ABENDAN"/>
    <s v="DOÑA MARY, ALABANG HILLS SUBD PH 2, MUNTINLUPA"/>
    <n v="403464.64"/>
    <n v="119.63"/>
    <s v="RRG"/>
    <m/>
    <s v="AVECO"/>
    <d v="2025-05-02T00:00:00"/>
    <m/>
    <x v="3"/>
    <m/>
    <x v="1"/>
    <x v="19"/>
    <x v="0"/>
    <d v="2025-07-17T00:00:00"/>
    <s v="WITH BACKJOB"/>
    <n v="4"/>
  </r>
  <r>
    <s v="X23114346770"/>
    <s v="'X23114346770',"/>
    <s v="EASY SHOP SHOPPING CENTER CORP."/>
    <s v="NAGA, PULANGLUPA I, LAS PINAS CITY"/>
    <n v="520469.64"/>
    <n v="107.05"/>
    <s v="RRG"/>
    <m/>
    <s v="AVECO"/>
    <d v="2025-05-02T00:00:00"/>
    <d v="2025-06-12T00:00:00"/>
    <x v="2"/>
    <m/>
    <x v="1"/>
    <x v="29"/>
    <x v="0"/>
    <d v="2025-07-30T00:00:00"/>
    <s v="WITH BACKJOB"/>
    <n v="3"/>
  </r>
  <r>
    <s v="X24072764755"/>
    <s v="'X24072764755',"/>
    <s v="OSAVE TRADING PHILIPPINES CORPORATION"/>
    <s v="GEN. EVANGELISTA, POBLACION, BACOOR"/>
    <n v="143807.71"/>
    <n v="18.920000000000002"/>
    <s v="Reyzon Matienzo"/>
    <m/>
    <s v="MAINTENANCE"/>
    <m/>
    <m/>
    <x v="5"/>
    <m/>
    <x v="3"/>
    <x v="31"/>
    <x v="0"/>
    <d v="2025-05-14T00:00:00"/>
    <s v="NO BACKJOB"/>
    <n v="3"/>
  </r>
  <r>
    <s v="X24062133128"/>
    <s v="'X24062133128',"/>
    <s v="REYNALDO A CASIMSIMAN"/>
    <s v="VIZCARRA, PUROK 1, TAGUIG CITY"/>
    <n v="1649097.77"/>
    <n v="552.73"/>
    <s v="RRG"/>
    <m/>
    <s v="AVECO"/>
    <m/>
    <m/>
    <x v="0"/>
    <m/>
    <x v="1"/>
    <x v="58"/>
    <x v="0"/>
    <d v="2025-05-22T00:00:00"/>
    <s v="NO BACKJOB"/>
    <n v="22"/>
  </r>
  <r>
    <s v="R23054624"/>
    <s v="'R23054624',"/>
    <s v="WONG, ALEX Z"/>
    <s v="CORNELIUS, BETTERLIVING SUBD ANNEX 35, PARANAQUE"/>
    <n v="149882.65"/>
    <n v="964.72"/>
    <s v="JSB"/>
    <m/>
    <s v="VJC"/>
    <m/>
    <m/>
    <x v="2"/>
    <m/>
    <x v="1"/>
    <x v="15"/>
    <x v="0"/>
    <d v="2025-07-09T00:00:00"/>
    <s v="NO BACKJOB"/>
    <n v="4"/>
  </r>
  <r>
    <s v="X24030941443"/>
    <s v="'X24030941443',"/>
    <s v="DHS ABODE CORP."/>
    <s v="PALMSPRING, MERVILLE SUBD, PARANAQUE"/>
    <n v="443067.22"/>
    <n v="124.37"/>
    <s v="CLG"/>
    <m/>
    <s v="CHALLENGER"/>
    <m/>
    <m/>
    <x v="2"/>
    <m/>
    <x v="1"/>
    <x v="15"/>
    <x v="0"/>
    <d v="2025-06-09T00:00:00"/>
    <s v="NO BACKJOB"/>
    <n v="6"/>
  </r>
  <r>
    <s v="X23020656225"/>
    <s v="'X23020656225',"/>
    <s v="JENNIFER AUSTRIA BARZAGA"/>
    <s v="LAUAN, AYALA-ALABANG VILL, MUNTINLUPA"/>
    <n v="1822047.68"/>
    <n v="599.82000000000005"/>
    <s v="Jemuel Peralta"/>
    <m/>
    <s v="CHALLENGER"/>
    <m/>
    <d v="2025-05-06T00:00:00"/>
    <x v="0"/>
    <m/>
    <x v="3"/>
    <x v="59"/>
    <x v="0"/>
    <d v="2025-07-25T00:00:00"/>
    <s v="WITH BACKJOB"/>
    <n v="13"/>
  </r>
  <r>
    <s v="X24062100987"/>
    <s v="'X24062100987',"/>
    <s v="GLOBE TELECOM, INC."/>
    <s v="SAN JUANICO, AYALA-ALABANG VILL, MUNTINLUPA"/>
    <n v="31819.8"/>
    <n v="10.75"/>
    <s v="JSP"/>
    <m/>
    <s v="POWERHOUSE"/>
    <m/>
    <d v="2025-05-06T00:00:00"/>
    <x v="0"/>
    <m/>
    <x v="1"/>
    <x v="60"/>
    <x v="0"/>
    <d v="2025-07-02T00:00:00"/>
    <s v="NO BACKJOB"/>
    <n v="1"/>
  </r>
  <r>
    <s v="X24041427291"/>
    <s v="'X24041427291',"/>
    <s v="DOÑA FELISA REALTY AND DEVELOPMENT CORPORATION"/>
    <s v="MANGO, AYALA-ALABANG VILL, MUNTINLUPA"/>
    <n v="440537.01"/>
    <n v="111.92"/>
    <s v="JSP"/>
    <m/>
    <s v="POWERHOUSE"/>
    <m/>
    <d v="2025-05-06T00:00:00"/>
    <x v="0"/>
    <m/>
    <x v="1"/>
    <x v="59"/>
    <x v="0"/>
    <d v="2025-07-17T00:00:00"/>
    <s v="NO BACKJOB"/>
    <n v="5"/>
  </r>
  <r>
    <s v="X24104052286"/>
    <s v="'X24104052286',"/>
    <s v="DITO TELECOMMUNITY CORPORATION"/>
    <s v="AGATHA, RAYMUNDVILLE 1 CASA FILIPINA, PARANAQUE"/>
    <n v="227497.27"/>
    <n v="55.18"/>
    <s v="JMM"/>
    <m/>
    <s v="VJC"/>
    <m/>
    <m/>
    <x v="2"/>
    <m/>
    <x v="1"/>
    <x v="14"/>
    <x v="0"/>
    <d v="2025-05-14T00:00:00"/>
    <s v="NO BACKJOB"/>
    <n v="2"/>
  </r>
  <r>
    <s v="X24104118718"/>
    <s v="'X24104118718',"/>
    <s v="ELTON ANGELES GABRIEL"/>
    <s v="MAPLE DRIVE, MENLO PARK, PARANAQUE"/>
    <n v="20665.28"/>
    <n v="7.22"/>
    <s v="JSP"/>
    <m/>
    <s v="CHALLENGER"/>
    <m/>
    <m/>
    <x v="3"/>
    <m/>
    <x v="1"/>
    <x v="6"/>
    <x v="0"/>
    <d v="2025-06-09T00:00:00"/>
    <s v="NO BACKJOB"/>
    <n v="2"/>
  </r>
  <r>
    <s v="X24114362991"/>
    <s v="'X24114362991',"/>
    <s v="MAKATI DEVELOPMENT CORPORATION,"/>
    <s v="RAMBUTAN, FTI CPD, TAGUIG CITY"/>
    <n v="135321.43"/>
    <n v="224.03"/>
    <s v="Jenneth Madrid"/>
    <m/>
    <s v="VJC"/>
    <m/>
    <m/>
    <x v="3"/>
    <m/>
    <x v="3"/>
    <x v="30"/>
    <x v="0"/>
    <d v="2025-06-02T00:00:00"/>
    <s v="NO BACKJOB"/>
    <n v="5"/>
  </r>
  <r>
    <s v="R21946565"/>
    <m/>
    <s v="PENULIAR, MARCELO"/>
    <s v="HERBS, ZONE 6, TAGUIG CITY"/>
    <n v="32061.54"/>
    <n v="16.5"/>
    <s v="JGR"/>
    <m/>
    <s v="POWERHOUSE"/>
    <m/>
    <m/>
    <x v="10"/>
    <m/>
    <x v="2"/>
    <x v="12"/>
    <x v="0"/>
    <d v="2025-06-02T00:00:00"/>
    <s v="NO BACKJOB"/>
    <n v="1"/>
  </r>
  <r>
    <s v="X23072577947"/>
    <m/>
    <s v="THE DAILY MEAL FOOD CORPORATION"/>
    <s v="ALABANG-ZAPOTE, ALMANZA I, LAS PINAS CITY"/>
    <n v="672132.77"/>
    <n v="114.97"/>
    <s v="JSP"/>
    <m/>
    <s v="POWERHOUSE"/>
    <m/>
    <m/>
    <x v="0"/>
    <m/>
    <x v="0"/>
    <x v="61"/>
    <x v="0"/>
    <d v="2025-06-02T00:00:00"/>
    <s v="WITH BACKJOB"/>
    <n v="3"/>
  </r>
  <r>
    <s v="X24020406218"/>
    <m/>
    <s v="LAS PINAS RENAL CARE CENTER INC."/>
    <s v="PHILAMLIFE, PAMPLONA II, LAS PINAS CITY"/>
    <n v="80349.11"/>
    <n v="50.42"/>
    <s v="JSP"/>
    <m/>
    <s v="POWERHOUSE"/>
    <m/>
    <d v="2025-05-22T00:00:00"/>
    <x v="3"/>
    <m/>
    <x v="1"/>
    <x v="33"/>
    <x v="0"/>
    <d v="2025-08-06T00:00:00"/>
    <s v="WITH BACKJOB"/>
    <n v="2"/>
  </r>
  <r>
    <s v="X24030697130"/>
    <m/>
    <s v="JHOY MEDINA MATILLA"/>
    <s v="ROSAL, T.S. CRUZ SUBD, LAS PINAS CITY"/>
    <n v="949791.79"/>
    <n v="325.02"/>
    <s v="CLG"/>
    <m/>
    <s v="POWERHOUSE"/>
    <m/>
    <d v="2025-05-22T00:00:00"/>
    <x v="3"/>
    <m/>
    <x v="1"/>
    <x v="33"/>
    <x v="0"/>
    <m/>
    <s v="WITH BACKJOB"/>
    <n v="7"/>
  </r>
  <r>
    <s v="X24051725389"/>
    <m/>
    <s v="MARTIN'S CAR ACCESSORIES PARTS AND SERVICES INC."/>
    <s v="JASMIN, T.S. CRUZ SUBD, LAS PINAS CITY"/>
    <n v="305981.84000000003"/>
    <n v="79.099999999999994"/>
    <s v="RRG"/>
    <m/>
    <s v="ECOM"/>
    <m/>
    <d v="2025-05-22T00:00:00"/>
    <x v="3"/>
    <m/>
    <x v="1"/>
    <x v="54"/>
    <x v="0"/>
    <d v="2025-07-02T00:00:00"/>
    <s v="WITH BACKJOB"/>
    <n v="4"/>
  </r>
  <r>
    <s v="X24083106181"/>
    <m/>
    <s v="JEIKA PROPERTIES CORPORATION,"/>
    <s v="SAN FRANCISCO, METROCOR HMS AREA B, LAS PINAS CITY"/>
    <n v="142208.35999999999"/>
    <n v="17.3"/>
    <s v="RRG"/>
    <m/>
    <s v="ECOM"/>
    <m/>
    <d v="2025-07-25T00:00:00"/>
    <x v="6"/>
    <m/>
    <x v="1"/>
    <x v="8"/>
    <x v="0"/>
    <d v="2025-08-01T00:00:00"/>
    <s v="NO BACKJOB"/>
    <n v="3"/>
  </r>
  <r>
    <s v="X24093693618"/>
    <m/>
    <s v="SIONIL BUILDERS CORPORATION"/>
    <s v="SKYLARK, GOOD YEAR PARK SUBD, LAS PINAS CITY"/>
    <n v="34688.080000000002"/>
    <n v="18.52"/>
    <s v="JSP"/>
    <m/>
    <s v="POWERHOUSE"/>
    <m/>
    <d v="2025-05-22T00:00:00"/>
    <x v="3"/>
    <m/>
    <x v="1"/>
    <x v="33"/>
    <x v="0"/>
    <s v="/"/>
    <s v="NO BACKJOB"/>
    <n v="3"/>
  </r>
  <r>
    <s v="X24072575113"/>
    <m/>
    <s v="PAUL JOHN AIRA LOPES KATO"/>
    <s v="BF RESORT, BF RESORT VILL, LAS PINAS CITY"/>
    <n v="330729.64"/>
    <n v="89.88"/>
    <s v="RRG"/>
    <m/>
    <s v="ECOM"/>
    <m/>
    <d v="2025-05-22T00:00:00"/>
    <x v="3"/>
    <m/>
    <x v="1"/>
    <x v="33"/>
    <x v="0"/>
    <d v="2025-07-28T00:00:00"/>
    <s v="WITH BACKJOB"/>
    <n v="4"/>
  </r>
  <r>
    <s v="X24072605371"/>
    <m/>
    <s v="GENEROSA WALTERS DIONISIO"/>
    <s v="B. APACIBLE, PHILAMLIFE VILL, LAS PINAS CITY"/>
    <n v="355297.06"/>
    <n v="84.12"/>
    <s v="RRG"/>
    <m/>
    <s v="ECOM"/>
    <m/>
    <d v="2025-05-22T00:00:00"/>
    <x v="3"/>
    <m/>
    <x v="1"/>
    <x v="33"/>
    <x v="0"/>
    <m/>
    <s v="WITH BACKJOB"/>
    <n v="5"/>
  </r>
  <r>
    <s v="X24093540862"/>
    <m/>
    <s v="NINA RACHEL TORRES DE VERA"/>
    <s v="BLUEBIRD LANE, BF-PILAR SOUTHVILLE, LAS PINAS CITY"/>
    <n v="220395.74"/>
    <n v="37.450000000000003"/>
    <s v="RRG"/>
    <m/>
    <s v="ECOM"/>
    <m/>
    <d v="2025-05-22T00:00:00"/>
    <x v="3"/>
    <m/>
    <x v="1"/>
    <x v="54"/>
    <x v="0"/>
    <d v="2025-07-02T00:00:00"/>
    <s v="NO BACKJOB"/>
    <n v="3"/>
  </r>
  <r>
    <s v="X24062327169"/>
    <m/>
    <s v="EPICUREAN PARTNERS EXCHANGE INC."/>
    <s v="MOLINO BLVD, MOLINO III, BACOOR"/>
    <n v="706605.21"/>
    <n v="125.85"/>
    <s v="JSP"/>
    <m/>
    <s v="POWERHOUSE"/>
    <m/>
    <d v="2025-05-23T00:00:00"/>
    <x v="0"/>
    <m/>
    <x v="1"/>
    <x v="62"/>
    <x v="0"/>
    <d v="2025-07-28T00:00:00"/>
    <s v="WITH BACKJOB"/>
    <n v="3"/>
  </r>
  <r>
    <s v="X24030696614"/>
    <m/>
    <s v="ST. FRANCIS DE ASSISI EDUC,"/>
    <s v="BAYANAN, BAYANAN, BACOOR"/>
    <n v="1097618.1100000001"/>
    <n v="284.85000000000002"/>
    <s v="JSP"/>
    <m/>
    <s v="POWERHOUSE"/>
    <m/>
    <d v="2025-05-23T00:00:00"/>
    <x v="0"/>
    <m/>
    <x v="1"/>
    <x v="62"/>
    <x v="0"/>
    <d v="2025-07-02T00:00:00"/>
    <s v="WITH BACKJOB"/>
    <n v="3"/>
  </r>
  <r>
    <s v="X24010026319"/>
    <m/>
    <s v=" TTK REALTY &amp; DEVELOPMENT CORPORATION"/>
    <s v="ANGELINA CANAYNAY, SAN DIONISIO, PARANAQUE"/>
    <n v="668629.67000000004"/>
    <n v="125.38"/>
    <s v="JSP"/>
    <m/>
    <s v="POWERHOUSE"/>
    <m/>
    <d v="2025-05-23T00:00:00"/>
    <x v="0"/>
    <m/>
    <x v="1"/>
    <x v="46"/>
    <x v="0"/>
    <d v="2025-08-02T00:00:00"/>
    <s v="NO BACKJOB"/>
    <n v="4"/>
  </r>
  <r>
    <s v="X24010044720"/>
    <m/>
    <s v="GLOBE TELECOM, INC."/>
    <s v="GEN. TIRONA, DULONG BAYAN, BACOOR"/>
    <n v="2375469.88"/>
    <n v="310.72000000000003"/>
    <s v="JSP"/>
    <m/>
    <s v="POWERHOUSE"/>
    <m/>
    <d v="2025-05-23T00:00:00"/>
    <x v="13"/>
    <m/>
    <x v="1"/>
    <x v="63"/>
    <x v="0"/>
    <d v="2025-07-02T00:00:00"/>
    <s v="NO BACKJOB"/>
    <n v="4"/>
  </r>
  <r>
    <s v="X19092044917"/>
    <m/>
    <s v="EL REYNO HOMES, INCORPORATED"/>
    <s v="MORNING GLORY, SOUTH GREENHEIGHTS VILL, MUNTINLUPA"/>
    <n v="563044.73"/>
    <n v="359.65"/>
    <s v="JSP"/>
    <m/>
    <s v="POWERHOUSE"/>
    <m/>
    <d v="2025-05-23T00:00:00"/>
    <x v="0"/>
    <m/>
    <x v="2"/>
    <x v="33"/>
    <x v="0"/>
    <d v="2025-07-17T00:00:00"/>
    <s v="NO BACKJOB"/>
    <n v="11"/>
  </r>
  <r>
    <s v="X22010390586"/>
    <m/>
    <s v="VISION HOMES, INC."/>
    <s v="JUDGE BIENVENIDO TAN SR., BF RESORT VILL, LAS PINAS CITY"/>
    <n v="577019.12"/>
    <n v="133.87"/>
    <s v="EAO"/>
    <m/>
    <s v="POWERHOUSE"/>
    <m/>
    <d v="2025-05-23T00:00:00"/>
    <x v="13"/>
    <m/>
    <x v="0"/>
    <x v="54"/>
    <x v="0"/>
    <d v="2025-07-02T00:00:00"/>
    <s v="WITH BACKJOB"/>
    <n v="3"/>
  </r>
  <r>
    <s v="X24020385451"/>
    <m/>
    <s v="STA. LUCIA REALTY &amp; DEVELOPMENT, INC."/>
    <s v="BLK 4, VISTA VERDE PH I, BACOOR"/>
    <n v="392901.53"/>
    <n v="104.68"/>
    <s v="JSP"/>
    <m/>
    <s v="CHALLENGER"/>
    <m/>
    <d v="2025-05-23T00:00:00"/>
    <x v="13"/>
    <m/>
    <x v="1"/>
    <x v="52"/>
    <x v="0"/>
    <d v="2025-07-25T00:00:00"/>
    <s v="WITH BACKJOB"/>
    <n v="7"/>
  </r>
  <r>
    <s v="X24010310026"/>
    <m/>
    <s v="DIPPER PAVIA MABANSAG"/>
    <s v="SANTOL EXT, ZONE 1, TAGUIG CITY"/>
    <n v="1465025.13"/>
    <n v="548.75"/>
    <s v="JSP"/>
    <m/>
    <s v="CHALLENGER"/>
    <m/>
    <d v="2025-05-23T00:00:00"/>
    <x v="0"/>
    <m/>
    <x v="1"/>
    <x v="64"/>
    <x v="0"/>
    <m/>
    <m/>
    <n v="15"/>
  </r>
  <r>
    <s v="X24093677826"/>
    <m/>
    <s v="OPTIMUM REFRIGERATION SYSTEMS SOLUTIONS INC."/>
    <s v="SAPPHIRE HEIGHTS, VICTORIAHOMES-SAPPHIREHTS SUBD, MUNTINLUPA"/>
    <n v="390741.15"/>
    <n v="85.02"/>
    <s v="JSP"/>
    <m/>
    <s v="CHALLENGER"/>
    <m/>
    <d v="2025-05-23T00:00:00"/>
    <x v="13"/>
    <m/>
    <x v="1"/>
    <x v="54"/>
    <x v="0"/>
    <d v="2025-07-17T00:00:00"/>
    <s v="WITH BACKJOB"/>
    <n v="4"/>
  </r>
  <r>
    <s v="X24072776948"/>
    <m/>
    <s v="FRANCISCO E ARCIAGA"/>
    <s v="NATIONAL, BAYANAN, MUNTINLUPA"/>
    <n v="326100.62"/>
    <n v="91.22"/>
    <s v="JSP"/>
    <m/>
    <s v="CHALLENGER"/>
    <m/>
    <d v="2025-05-23T00:00:00"/>
    <x v="13"/>
    <m/>
    <x v="1"/>
    <x v="52"/>
    <x v="0"/>
    <d v="2025-07-25T00:00:00"/>
    <s v="WITH BACKJOB"/>
    <n v="4"/>
  </r>
  <r>
    <s v="X22083320228"/>
    <m/>
    <s v="AYALA LAND, INC."/>
    <s v="BLOCK 02, ARDIA VERMOSA, IMUS"/>
    <n v="1475621.86"/>
    <n v="810.72"/>
    <s v="RHM"/>
    <m/>
    <s v="CHALLENGER"/>
    <m/>
    <m/>
    <x v="5"/>
    <m/>
    <x v="0"/>
    <x v="65"/>
    <x v="0"/>
    <d v="2025-07-30T00:00:00"/>
    <s v="WITH BACKJOB"/>
    <n v="18"/>
  </r>
  <r>
    <s v="P2303146847"/>
    <m/>
    <s v="MN_MAJOR (WDESIGN), DPWH Reloc of Poles Along Molino-Paliparan Rd. due to Molino Flyover (Job 3)"/>
    <s v="MOLINO IV, MOLINO IV, BACOOR"/>
    <n v="2471422.66"/>
    <n v="1334.73"/>
    <s v="JCL"/>
    <m/>
    <s v="AVECO"/>
    <m/>
    <d v="2025-05-28T00:00:00"/>
    <x v="14"/>
    <m/>
    <x v="0"/>
    <x v="3"/>
    <x v="1"/>
    <m/>
    <m/>
    <n v="21"/>
  </r>
  <r>
    <s v="X22094056902"/>
    <m/>
    <s v="CITY GOVERNMENT OF BACOOR,"/>
    <s v="F. MIRANDA, SINEGUELASAN, BACOOR"/>
    <n v="265689.7"/>
    <n v="105.93"/>
    <s v="JCL"/>
    <m/>
    <s v="CHALLENGER"/>
    <m/>
    <d v="2025-05-28T00:00:00"/>
    <x v="5"/>
    <m/>
    <x v="0"/>
    <x v="66"/>
    <x v="0"/>
    <d v="2025-07-17T00:00:00"/>
    <s v="NO BACKJOB"/>
    <n v="5"/>
  </r>
  <r>
    <s v="X23010209993"/>
    <m/>
    <s v="BABY SHALEE C FABIAN"/>
    <s v="GEN. EMILIO AGUINALDO, PANAPAAN IV, BACOOR"/>
    <n v="290845.19"/>
    <n v="71.650000000000006"/>
    <s v="JCL"/>
    <m/>
    <s v="CHALLENGER"/>
    <m/>
    <d v="2025-05-28T00:00:00"/>
    <x v="5"/>
    <m/>
    <x v="0"/>
    <x v="66"/>
    <x v="0"/>
    <d v="2025-07-17T00:00:00"/>
    <s v="NO BACKJOB"/>
    <n v="3"/>
  </r>
  <r>
    <s v="X22030903177"/>
    <m/>
    <s v="PHILIPPINE NATIONAL RAILWAYS"/>
    <s v="MOLINA, PUROK 6B, MUNTINLUPA"/>
    <n v="451692.62"/>
    <n v="182.77"/>
    <s v="JCL"/>
    <m/>
    <s v="AVECO"/>
    <m/>
    <d v="2025-05-28T00:00:00"/>
    <x v="14"/>
    <m/>
    <x v="2"/>
    <x v="3"/>
    <x v="1"/>
    <m/>
    <m/>
    <n v="6"/>
  </r>
  <r>
    <s v="X23041298040"/>
    <m/>
    <s v="SPEED CONSTRUCTION &amp; DEVELOPMENT CORP.,"/>
    <s v="BLOCK 55, GEORGETOWN HEIGHTS SUBD PH II, BACOOR"/>
    <n v="2071311.33"/>
    <n v="577.67999999999995"/>
    <s v="JSP"/>
    <m/>
    <s v="CHALLENGER"/>
    <m/>
    <d v="2025-05-29T00:00:00"/>
    <x v="0"/>
    <m/>
    <x v="1"/>
    <x v="66"/>
    <x v="0"/>
    <d v="2025-07-17T00:00:00"/>
    <s v="NO BACKJOB"/>
    <n v="23"/>
  </r>
  <r>
    <s v="X24010161761"/>
    <m/>
    <s v="HERNEL FABIANO BELTEJAR"/>
    <s v="BLOCK 7, PRINCETON HEIGHTS PH 3, BACOOR"/>
    <n v="603228.4"/>
    <n v="192.7"/>
    <s v="JSP"/>
    <m/>
    <s v="CHALLENGER"/>
    <m/>
    <d v="2025-05-29T00:00:00"/>
    <x v="0"/>
    <m/>
    <x v="1"/>
    <x v="62"/>
    <x v="0"/>
    <d v="2025-07-17T00:00:00"/>
    <s v="WITH BACKJOB"/>
    <n v="6"/>
  </r>
  <r>
    <s v="X22114823452"/>
    <m/>
    <s v="CHRISTOPHER SANTIAGO"/>
    <s v="TANAUAN, AYALA-ALABANG VILL, MUNTINLUPA"/>
    <n v="365310.71999999997"/>
    <n v="83.47"/>
    <s v="EAO"/>
    <m/>
    <s v="CHALLENGER"/>
    <m/>
    <d v="2025-05-29T00:00:00"/>
    <x v="0"/>
    <m/>
    <x v="0"/>
    <x v="67"/>
    <x v="0"/>
    <d v="2025-07-17T00:00:00"/>
    <s v="NO BACKJOB"/>
    <n v="4"/>
  </r>
  <r>
    <s v="X23083248002"/>
    <m/>
    <s v="COOGEE INTERNATIONAL DEVELOPMENT INC."/>
    <s v="ANONAS, AYALA-ALABANG VILL, MUNTINLUPA"/>
    <n v="473302.86"/>
    <n v="157"/>
    <s v="RRG"/>
    <m/>
    <s v="AVECO"/>
    <m/>
    <d v="2025-05-29T00:00:00"/>
    <x v="3"/>
    <m/>
    <x v="0"/>
    <x v="3"/>
    <x v="1"/>
    <m/>
    <m/>
    <n v="4"/>
  </r>
  <r>
    <s v="X22083296106"/>
    <m/>
    <s v="METRO STONERICH CORPORATION"/>
    <s v="CORPORATE WOODS AVENUE, FILINVEST CORPORATE CITY, MUNTINLUPA"/>
    <n v="56180.55"/>
    <n v="80.03"/>
    <s v="JSP"/>
    <m/>
    <s v="POWERHOUSE"/>
    <m/>
    <d v="2025-05-29T00:00:00"/>
    <x v="3"/>
    <m/>
    <x v="2"/>
    <x v="68"/>
    <x v="0"/>
    <d v="2025-07-17T00:00:00"/>
    <s v="NO BACKJOB"/>
    <n v="2"/>
  </r>
  <r>
    <s v="X23114561852"/>
    <m/>
    <s v="JOSE DAYAG DASALLA"/>
    <s v="Q. PAREDES, KATARUNGAN VILLAGE, MUNTINLUPA"/>
    <n v="57039.92"/>
    <n v="32.82"/>
    <s v="JSP"/>
    <m/>
    <s v="POWERHOUSE"/>
    <m/>
    <d v="2025-05-29T00:00:00"/>
    <x v="3"/>
    <m/>
    <x v="1"/>
    <x v="24"/>
    <x v="0"/>
    <d v="2025-07-17T00:00:00"/>
    <s v="NO BACKJOB"/>
    <n v="5"/>
  </r>
  <r>
    <s v="X23083412397"/>
    <m/>
    <s v="FILINVEST ALABANG INC"/>
    <s v="ALABANG-ZAPOTE, FILINVEST CORPORATE CITY, MUNTINLUPA"/>
    <n v="31749.73"/>
    <n v="35.35"/>
    <s v="JSP"/>
    <m/>
    <s v="CHALLENGER"/>
    <m/>
    <d v="2025-05-29T00:00:00"/>
    <x v="3"/>
    <m/>
    <x v="1"/>
    <x v="52"/>
    <x v="0"/>
    <d v="2025-07-17T00:00:00"/>
    <s v="NO BACKJOB"/>
    <n v="2"/>
  </r>
  <r>
    <s v="X23010284719"/>
    <m/>
    <s v="URATEX PHIL'S INC."/>
    <s v="WEST SERVICE, CUPANG, MUNTINLUPA"/>
    <n v="24043.8"/>
    <n v="19.850000000000001"/>
    <s v="JSP"/>
    <m/>
    <s v="CHALLENGER"/>
    <m/>
    <d v="2025-05-29T00:00:00"/>
    <x v="3"/>
    <m/>
    <x v="1"/>
    <x v="24"/>
    <x v="0"/>
    <d v="2025-07-17T00:00:00"/>
    <s v="NO BACKJOB"/>
    <n v="2"/>
  </r>
  <r>
    <s v="R23157389"/>
    <m/>
    <s v="PAZZIUAGAN, ROSARIO BELTRAN,"/>
    <s v="R. GIANZON, KATARUNGAN VILLAGE, MUNTINLUPA"/>
    <n v="31634.95"/>
    <n v="16.45"/>
    <s v="JSP"/>
    <m/>
    <s v="CHALLENGER"/>
    <m/>
    <d v="2025-05-29T00:00:00"/>
    <x v="3"/>
    <m/>
    <x v="1"/>
    <x v="52"/>
    <x v="0"/>
    <d v="2025-07-25T00:00:00"/>
    <s v="WITH BACKJOB"/>
    <n v="2"/>
  </r>
  <r>
    <s v="X24062484988"/>
    <m/>
    <s v="TRISTAN U. LOBENDINO"/>
    <s v="BLOCK 17, LINDENWOOD RESIDENCES, MUNTINLUPA"/>
    <n v="186878.85"/>
    <n v="20.38"/>
    <s v="JSP"/>
    <m/>
    <s v="POWERHOUSE"/>
    <m/>
    <d v="2025-05-29T00:00:00"/>
    <x v="3"/>
    <m/>
    <x v="1"/>
    <x v="52"/>
    <x v="0"/>
    <d v="2025-08-02T00:00:00"/>
    <s v="NO BACKJOB"/>
    <n v="3"/>
  </r>
  <r>
    <s v="X24051780183"/>
    <m/>
    <s v="ABBY GAIL MANANSALA LACBO"/>
    <s v="AGNO, AYALA-ALABANG VILL, MUNTINLUPA"/>
    <n v="503810.4"/>
    <n v="159.03"/>
    <s v="IJP"/>
    <m/>
    <s v="CHALLENGER"/>
    <m/>
    <d v="2025-05-29T00:00:00"/>
    <x v="3"/>
    <m/>
    <x v="1"/>
    <x v="24"/>
    <x v="0"/>
    <s v="/"/>
    <s v="NO BACKJOB"/>
    <n v="4"/>
  </r>
  <r>
    <s v="X23020597673"/>
    <m/>
    <s v="VELCOASIA DEVELOPMENT CORP."/>
    <s v="STA. CECILIA, SUSANA HEIGHTS SUBD, MUNTINLUPA"/>
    <n v="194985.46"/>
    <n v="27.87"/>
    <s v="JSP"/>
    <m/>
    <s v="POWERHOUSE"/>
    <m/>
    <d v="2025-05-29T00:00:00"/>
    <x v="3"/>
    <m/>
    <x v="1"/>
    <x v="52"/>
    <x v="0"/>
    <d v="2025-07-17T00:00:00"/>
    <s v="NO BACKJOB"/>
    <n v="3"/>
  </r>
  <r>
    <s v="X24062200225"/>
    <m/>
    <s v="C-E CONSTRUCTION CORPORATION"/>
    <s v="INDO-CHINA DRIVE, NORTGATE, MUNTINLUPA"/>
    <n v="781274.06"/>
    <n v="199.43"/>
    <s v="RRG"/>
    <m/>
    <s v="ECOM"/>
    <m/>
    <d v="2025-05-29T00:00:00"/>
    <x v="3"/>
    <m/>
    <x v="1"/>
    <x v="52"/>
    <x v="0"/>
    <d v="2025-07-28T00:00:00"/>
    <s v="WITH BACKJOB"/>
    <n v="5"/>
  </r>
  <r>
    <s v="X24041281176"/>
    <m/>
    <s v="DITO TELECOMMUNITY CORPORATION"/>
    <s v="NATIONAL, TUNASAN, MUNTINLUPA"/>
    <n v="27804.09"/>
    <n v="4.0999999999999996"/>
    <s v="JSP"/>
    <m/>
    <s v="POWERHOUSE"/>
    <m/>
    <d v="2025-05-29T00:00:00"/>
    <x v="3"/>
    <m/>
    <x v="1"/>
    <x v="3"/>
    <x v="1"/>
    <m/>
    <m/>
    <n v="2"/>
  </r>
  <r>
    <s v="X24093488724"/>
    <m/>
    <s v="MUNTINLUPA SQUARE &amp; COMPASS CLUB, INC."/>
    <s v="VICTORIAHOMES-EMERALD HTS SUBD, VICTORIAHOMES-EMERALD HTS SUBD, MUNTINLUPA"/>
    <n v="239014.95"/>
    <n v="29.4"/>
    <s v="RRG"/>
    <m/>
    <s v="ECOM"/>
    <m/>
    <d v="2025-05-29T00:00:00"/>
    <x v="3"/>
    <m/>
    <x v="1"/>
    <x v="24"/>
    <x v="0"/>
    <d v="2025-07-17T00:00:00"/>
    <s v="NO BACKJOB"/>
    <n v="3"/>
  </r>
  <r>
    <s v="X24083116995"/>
    <m/>
    <s v="AMBER SHAWN ANDRADE GAGAJENA"/>
    <s v="LINDENWOOD RESIDENCES, LINDENWOOD RESIDENCES, MUNTINLUPA"/>
    <n v="253269.15"/>
    <n v="39.22"/>
    <s v="RRG"/>
    <m/>
    <s v="AVECO"/>
    <m/>
    <d v="2025-05-29T00:00:00"/>
    <x v="3"/>
    <m/>
    <x v="1"/>
    <x v="52"/>
    <x v="0"/>
    <s v="/"/>
    <s v="NO BACKJOB"/>
    <n v="3"/>
  </r>
  <r>
    <s v="X24072534671"/>
    <m/>
    <s v="RAYMUND JORGE MASAGCA PINEDA"/>
    <s v="KAMAGONG, AYALA-ALABANG VILL, MUNTINLUPA"/>
    <n v="59736.13"/>
    <n v="42.65"/>
    <s v="RRG"/>
    <m/>
    <s v="ECOM"/>
    <m/>
    <d v="2025-05-29T00:00:00"/>
    <x v="3"/>
    <m/>
    <x v="1"/>
    <x v="3"/>
    <x v="1"/>
    <m/>
    <s v="NO BACKJOB"/>
    <n v="3"/>
  </r>
  <r>
    <s v="X24093686302"/>
    <m/>
    <s v="SKY CABLE CORPORATION,"/>
    <s v="DON MANOLO, ALABANG HILLS SUBD PH 3, MUNTINLUPA"/>
    <n v="51487.11"/>
    <n v="77.849999999999994"/>
    <s v="RRG"/>
    <m/>
    <s v="ECOM"/>
    <m/>
    <d v="2025-05-29T00:00:00"/>
    <x v="3"/>
    <m/>
    <x v="1"/>
    <x v="24"/>
    <x v="0"/>
    <s v="/"/>
    <s v="NO BACKJOB"/>
    <n v="2"/>
  </r>
  <r>
    <s v="X23114532013"/>
    <m/>
    <s v="JUAN MIGUEL ANTONIO DOMINGO CASTILLO"/>
    <s v="GLOUCESTER, HILLSBOROUGH SUBD, MUNTINLUPA"/>
    <n v="231995.44"/>
    <n v="45.45"/>
    <s v="RRG"/>
    <m/>
    <s v="ECOM"/>
    <m/>
    <d v="2025-05-29T00:00:00"/>
    <x v="3"/>
    <m/>
    <x v="1"/>
    <x v="24"/>
    <x v="0"/>
    <d v="2025-07-17T00:00:00"/>
    <s v="NO BACKJOB"/>
    <n v="3"/>
  </r>
  <r>
    <s v="X23124810532"/>
    <m/>
    <s v="GLOBE TELECOM, INC."/>
    <s v="MARIGOLD, LAKEVIEW HOMES I, MUNTINLUPA"/>
    <n v="489125.65"/>
    <n v="132.9"/>
    <s v="RRG"/>
    <m/>
    <s v="ECOM"/>
    <m/>
    <d v="2025-05-29T00:00:00"/>
    <x v="3"/>
    <m/>
    <x v="1"/>
    <x v="3"/>
    <x v="1"/>
    <m/>
    <m/>
    <n v="4"/>
  </r>
  <r>
    <s v="R23415622"/>
    <m/>
    <s v="REYES, MANRIQUE E."/>
    <s v="EAST SERVICE, SN MARTIN DE PORRES, PARANAQUE"/>
    <n v="285204.01"/>
    <n v="117.25"/>
    <s v="JMM"/>
    <m/>
    <s v="VJC"/>
    <m/>
    <d v="2025-05-29T00:00:00"/>
    <x v="3"/>
    <m/>
    <x v="1"/>
    <x v="3"/>
    <x v="1"/>
    <m/>
    <m/>
    <n v="6"/>
  </r>
  <r>
    <s v="X22104257355"/>
    <m/>
    <s v="MAYNILAD WATER SERVICES, INC. (JOB 3)"/>
    <s v="UMALI, POBLACION, MUNTINLUPA"/>
    <n v="1848159.94"/>
    <n v="896.23"/>
    <s v="IJP"/>
    <m/>
    <s v="POWERHOUSE"/>
    <m/>
    <d v="2025-05-29T00:00:00"/>
    <x v="3"/>
    <m/>
    <x v="0"/>
    <x v="3"/>
    <x v="1"/>
    <m/>
    <m/>
    <n v="15"/>
  </r>
  <r>
    <s v="X23031059339"/>
    <m/>
    <s v="CESAR G MONTELIBANO"/>
    <s v="NARRA, EXECUTIVE HEIGHTS SUBD, PARANAQUE"/>
    <n v="1845481.22"/>
    <n v="969.15"/>
    <s v="RRG"/>
    <m/>
    <s v="ECOM"/>
    <m/>
    <d v="2025-06-04T00:00:00"/>
    <x v="3"/>
    <m/>
    <x v="1"/>
    <x v="3"/>
    <x v="1"/>
    <m/>
    <m/>
    <n v="17"/>
  </r>
  <r>
    <s v="X24051975891"/>
    <m/>
    <s v="FANG LIN OASIS CORPORATION"/>
    <s v="QUIRINO, TAMBO, PARANAQUE"/>
    <n v="975572.44"/>
    <n v="144.63"/>
    <s v="Ronilo Gange Jr."/>
    <m/>
    <s v="ECOM"/>
    <m/>
    <d v="2025-06-04T00:00:00"/>
    <x v="3"/>
    <m/>
    <x v="3"/>
    <x v="19"/>
    <x v="0"/>
    <d v="2025-07-28T00:00:00"/>
    <s v="WITH BACKJOB"/>
    <n v="4"/>
  </r>
  <r>
    <s v="X24020533981"/>
    <m/>
    <s v="ROMMEL PARULAN NADAL"/>
    <s v="N. ARMSTRONG, MOONWALK, PARANAQUE"/>
    <n v="550631.56000000006"/>
    <n v="133.30000000000001"/>
    <s v="RRG"/>
    <m/>
    <s v="ECOM"/>
    <m/>
    <d v="2025-06-04T00:00:00"/>
    <x v="3"/>
    <m/>
    <x v="1"/>
    <x v="55"/>
    <x v="0"/>
    <d v="2025-07-28T00:00:00"/>
    <s v="WITH BACKJOB"/>
    <n v="4"/>
  </r>
  <r>
    <s v="X24072829801"/>
    <m/>
    <s v="LASOHO REALTY DEVELOPMENT CORP."/>
    <s v="NINOY AQUINO, SAN DIONISIO, PARANAQUE"/>
    <n v="57167.22"/>
    <n v="98.03"/>
    <s v="RRG"/>
    <m/>
    <s v="ECOM"/>
    <m/>
    <d v="2025-06-04T00:00:00"/>
    <x v="3"/>
    <m/>
    <x v="1"/>
    <x v="3"/>
    <x v="1"/>
    <m/>
    <m/>
    <n v="2"/>
  </r>
  <r>
    <s v="X24083392891"/>
    <m/>
    <s v="RONILO LANSANG DAVID"/>
    <s v="LT. GARCIA, BACLARAN, PARANAQUE"/>
    <n v="49796.55"/>
    <n v="19.07"/>
    <s v="RRG"/>
    <m/>
    <s v="ECOM"/>
    <m/>
    <d v="2025-06-04T00:00:00"/>
    <x v="3"/>
    <m/>
    <x v="1"/>
    <x v="29"/>
    <x v="0"/>
    <d v="2025-08-01T00:00:00"/>
    <s v="NO BACKJOB"/>
    <n v="2"/>
  </r>
  <r>
    <s v="X25020504155"/>
    <m/>
    <s v="SHERWILL REALTY CORPORATION"/>
    <s v="TERESITA DRIVE, TAGUIG BAGUMBAYAN INDL ASS INC, TAGUIG CITY"/>
    <n v="474742.63"/>
    <n v="55.51"/>
    <s v="Jenneth Madrid"/>
    <m/>
    <s v="VJC"/>
    <m/>
    <d v="2025-06-09T00:00:00"/>
    <x v="3"/>
    <m/>
    <x v="3"/>
    <x v="69"/>
    <x v="0"/>
    <d v="2025-07-09T00:00:00"/>
    <s v="NO BACKJOB"/>
    <n v="2"/>
  </r>
  <r>
    <s v="X25010222514"/>
    <m/>
    <s v="PHILIPPINE SEVEN CORPORATION"/>
    <s v="MAHOGANY, VICTORIA HOMES-PEARL HTS SUBD, MUNTINLUPA"/>
    <n v="216246.34"/>
    <n v="24.54"/>
    <s v="Isan Carlo Lazaro"/>
    <m/>
    <s v="CHALLENGER"/>
    <d v="2025-06-05T00:00:00"/>
    <d v="2025-06-06T00:00:00"/>
    <x v="3"/>
    <m/>
    <x v="3"/>
    <x v="33"/>
    <x v="0"/>
    <d v="2025-07-17T00:00:00"/>
    <s v="NO BACKJOB"/>
    <n v="3"/>
  </r>
  <r>
    <s v="X24093485695"/>
    <m/>
    <s v="POSH PROPERTIES DEVELOPMENT CORPORATION"/>
    <s v="BELLE, ASEANA BUSINESS PARK, PARANAQUE"/>
    <n v="149903.73000000001"/>
    <n v="72"/>
    <s v="Jenneth Madrid"/>
    <m/>
    <s v="VJC"/>
    <d v="2025-06-05T00:00:00"/>
    <d v="2025-06-06T00:00:00"/>
    <x v="3"/>
    <m/>
    <x v="3"/>
    <x v="29"/>
    <x v="0"/>
    <m/>
    <m/>
    <n v="2"/>
  </r>
  <r>
    <s v="X25020617611"/>
    <m/>
    <s v="CONNIE LAO YU"/>
    <s v="N. ARMSTRONG, MOONWALK, PARANAQUE"/>
    <n v="20856.59"/>
    <n v="4.3499999999999996"/>
    <s v="Ronilo Gange Jr."/>
    <m/>
    <s v="ECOM"/>
    <d v="2025-06-05T00:00:00"/>
    <d v="2025-06-06T00:00:00"/>
    <x v="3"/>
    <m/>
    <x v="3"/>
    <x v="19"/>
    <x v="0"/>
    <d v="2025-07-17T00:00:00"/>
    <s v="NO BACKJOB"/>
    <n v="3"/>
  </r>
  <r>
    <s v="X25010249951"/>
    <m/>
    <s v="ALEX JUSTINIANO CLAVERIA"/>
    <s v="SANTIAGO LOOP, AYALA-ALABANG VILL, MUNTINLUPA"/>
    <n v="417348.14"/>
    <n v="69.62"/>
    <s v="Isan Carlo Lazaro"/>
    <m/>
    <s v="CHALLENGER"/>
    <d v="2025-06-05T00:00:00"/>
    <d v="2025-06-06T00:00:00"/>
    <x v="3"/>
    <m/>
    <x v="3"/>
    <x v="52"/>
    <x v="0"/>
    <d v="2025-07-25T00:00:00"/>
    <s v="WITH BACKJOB"/>
    <n v="4"/>
  </r>
  <r>
    <s v="X22030889525"/>
    <m/>
    <s v="RICKY B. TUMBALE"/>
    <s v="REYES-SORIANO COMPOUND, VILLA PARAISO, PARANAQUE"/>
    <n v="788672.79"/>
    <n v="232.88"/>
    <s v="JSP"/>
    <m/>
    <s v="POWERHOUSE"/>
    <d v="2025-06-06T00:00:00"/>
    <d v="2025-06-09T00:00:00"/>
    <x v="0"/>
    <m/>
    <x v="0"/>
    <x v="70"/>
    <x v="0"/>
    <d v="2025-08-02T00:00:00"/>
    <s v="NO BACKJOB"/>
    <n v="11"/>
  </r>
  <r>
    <s v="X24041299339"/>
    <m/>
    <s v="FILINVEST LAND INC."/>
    <s v="EAST SERVICE, ALABANG, MUNTINLUPA"/>
    <n v="3209466.13"/>
    <n v="753.73"/>
    <s v="JSP"/>
    <m/>
    <s v="POWERHOUSE"/>
    <d v="2025-06-06T00:00:00"/>
    <d v="2025-06-16T00:00:00"/>
    <x v="12"/>
    <m/>
    <x v="1"/>
    <x v="3"/>
    <x v="1"/>
    <m/>
    <m/>
    <n v="8"/>
  </r>
  <r>
    <s v="X23010331803"/>
    <m/>
    <s v="GLOBE TELECOM, INC."/>
    <s v="PALAWAN, AYALA-ALABANG VILL, MUNTINLUPA"/>
    <n v="29912.22"/>
    <n v="5.55"/>
    <s v="JSP"/>
    <m/>
    <s v="POWERHOUSE"/>
    <d v="2025-06-06T00:00:00"/>
    <d v="2025-06-16T00:00:00"/>
    <x v="15"/>
    <m/>
    <x v="1"/>
    <x v="68"/>
    <x v="0"/>
    <s v="/"/>
    <s v="NO BACKJOB"/>
    <n v="3"/>
  </r>
  <r>
    <s v="X23124776607"/>
    <m/>
    <s v="MAYNILAD WATER SERVICES, INC."/>
    <s v="NIA, PUTATAN, MUNTINLUPA"/>
    <n v="2453299.1"/>
    <n v="405.1"/>
    <s v="JSP"/>
    <m/>
    <s v="POWERHOUSE"/>
    <d v="2025-06-06T00:00:00"/>
    <d v="2025-06-24T00:00:00"/>
    <x v="0"/>
    <m/>
    <x v="1"/>
    <x v="22"/>
    <x v="0"/>
    <d v="2025-07-17T00:00:00"/>
    <s v="NO BACKJOB"/>
    <n v="6"/>
  </r>
  <r>
    <s v="X22093909010"/>
    <m/>
    <s v="ZOSIMO GATDULA MERCADO"/>
    <s v="DUHAT, MON-EL SUBD, PARANAQUE"/>
    <n v="325707.68"/>
    <n v="117.87"/>
    <s v="JSP"/>
    <m/>
    <s v="POWERHOUSE"/>
    <d v="2025-06-06T00:00:00"/>
    <d v="2025-06-09T00:00:00"/>
    <x v="0"/>
    <m/>
    <x v="0"/>
    <x v="71"/>
    <x v="0"/>
    <d v="2025-07-17T00:00:00"/>
    <s v="NO BACKJOB"/>
    <n v="4"/>
  </r>
  <r>
    <s v="X22094052983"/>
    <m/>
    <s v="AZEUS O. SILVA"/>
    <s v="BB. RAMONA TIRONA, BF HOMES, MUNTINLUPA"/>
    <n v="365073.28"/>
    <n v="96.85"/>
    <s v="EAO"/>
    <m/>
    <s v="POWERHOUSE"/>
    <d v="2025-06-06T00:00:00"/>
    <d v="2025-06-09T00:00:00"/>
    <x v="0"/>
    <m/>
    <x v="0"/>
    <x v="67"/>
    <x v="0"/>
    <d v="2025-07-17T00:00:00"/>
    <s v="NO BACKJOB"/>
    <n v="4"/>
  </r>
  <r>
    <s v="X23072655685"/>
    <m/>
    <s v="THE ROMAN CATHOLIC BISHOP OF PARANAQUE, INC."/>
    <s v="DON JESUS, ALABANG HILLS SUBD PH 3, MUNTINLUPA"/>
    <n v="1448696.17"/>
    <n v="485.18"/>
    <s v="EAO"/>
    <m/>
    <s v="POWERHOUSE"/>
    <d v="2025-06-06T00:00:00"/>
    <d v="2025-06-09T00:00:00"/>
    <x v="0"/>
    <m/>
    <x v="0"/>
    <x v="71"/>
    <x v="0"/>
    <d v="2025-07-17T00:00:00"/>
    <s v="NO BACKJOB"/>
    <n v="6"/>
  </r>
  <r>
    <s v="X23093693464"/>
    <m/>
    <s v="CITY GOVERNMENT OF LAS PIÑAS"/>
    <s v="`"/>
    <n v="192530.01"/>
    <n v="24.92"/>
    <s v="JSP"/>
    <m/>
    <s v="POWERHOUSE"/>
    <d v="2025-06-06T00:00:00"/>
    <d v="2025-06-09T00:00:00"/>
    <x v="0"/>
    <m/>
    <x v="1"/>
    <x v="72"/>
    <x v="0"/>
    <d v="2025-08-02T00:00:00"/>
    <s v="NO BACKJOB"/>
    <n v="3"/>
  </r>
  <r>
    <s v="X24104024806"/>
    <m/>
    <s v="JUNEL PENALBA"/>
    <s v="JUDGE BIENVENIDO TAN SR., BF RESORT VILL, LAS PINAS CITY"/>
    <n v="431455.57"/>
    <n v="43.71"/>
    <s v="Isan Carlo Lazaro"/>
    <m/>
    <s v="CHALLENGER"/>
    <d v="2025-06-06T00:00:00"/>
    <d v="2025-07-10T00:00:00"/>
    <x v="2"/>
    <m/>
    <x v="3"/>
    <x v="7"/>
    <x v="0"/>
    <d v="2025-07-30T00:00:00"/>
    <s v="WITH BACKJOB"/>
    <n v="3"/>
  </r>
  <r>
    <s v="X25010133145"/>
    <m/>
    <s v="SPEED CONSTRUCTION &amp; DEVELOPMENT CORP.,"/>
    <s v="BLOCK 51, GEORGETOWN HEIGHTS SUBD PH II, BACOOR"/>
    <n v="2137566.1"/>
    <n v="413.38"/>
    <s v="Isan Carlo Lazaro"/>
    <m/>
    <s v="CHALLENGER"/>
    <d v="2025-06-06T00:00:00"/>
    <d v="2025-06-30T00:00:00"/>
    <x v="2"/>
    <m/>
    <x v="3"/>
    <x v="19"/>
    <x v="0"/>
    <d v="2025-07-17T00:00:00"/>
    <s v="WITH BACKJOB"/>
    <n v="22"/>
  </r>
  <r>
    <s v="X25010054654"/>
    <m/>
    <s v="SUZENNE MARGARETH TEE TANG-DONOVAN"/>
    <s v="WASHINGTON, MERVILLE SUBD, PARANAQUE"/>
    <n v="416189.14"/>
    <n v="165.62"/>
    <s v="Ronilo Gange Jr."/>
    <m/>
    <s v="ECOM"/>
    <d v="2025-06-06T00:00:00"/>
    <m/>
    <x v="8"/>
    <m/>
    <x v="3"/>
    <x v="3"/>
    <x v="1"/>
    <m/>
    <m/>
    <n v="4"/>
  </r>
  <r>
    <s v="X25010341636"/>
    <m/>
    <s v="TERESITA G MANAHAN"/>
    <s v="BOEING, CONCORDE SUBD, PARANAQUE"/>
    <n v="439221.4"/>
    <n v="75.67"/>
    <s v="Ronilo Gange Jr."/>
    <m/>
    <s v="ECOM"/>
    <d v="2025-06-06T00:00:00"/>
    <d v="2025-06-09T00:00:00"/>
    <x v="3"/>
    <m/>
    <x v="3"/>
    <x v="19"/>
    <x v="0"/>
    <d v="2025-07-28T00:00:00"/>
    <s v="WITH BACKJOB"/>
    <n v="7"/>
  </r>
  <r>
    <s v="X25030992144"/>
    <m/>
    <s v="SONNY MACARAIG NG"/>
    <s v="LEYTE, MARINA SUBD, PARANAQUE"/>
    <n v="367939.35"/>
    <n v="71.08"/>
    <s v="Ronilo Gange Jr."/>
    <m/>
    <s v="ECOM"/>
    <d v="2025-06-06T00:00:00"/>
    <m/>
    <x v="8"/>
    <m/>
    <x v="3"/>
    <x v="3"/>
    <x v="1"/>
    <m/>
    <m/>
    <n v="4"/>
  </r>
  <r>
    <s v="X24010101554"/>
    <m/>
    <s v="TOBIE INTERNATIONAL INC."/>
    <s v="EXODUS, BF HOMES MARTINVILLE SUBD, LAS PINAS CITY"/>
    <n v="367791.66"/>
    <n v="45.45"/>
    <s v="Ronilo Gange Jr."/>
    <m/>
    <s v="ECOM"/>
    <d v="2025-06-06T00:00:00"/>
    <d v="2025-07-10T00:00:00"/>
    <x v="2"/>
    <m/>
    <x v="3"/>
    <x v="7"/>
    <x v="0"/>
    <d v="2025-08-01T00:00:00"/>
    <s v="NO BACKJOB"/>
    <n v="2"/>
  </r>
  <r>
    <s v="R23512370"/>
    <m/>
    <s v="CARPIO, EMILIO III S"/>
    <s v="BELMONT, ALABANG 400 VILLAGE, MUNTINLUPA"/>
    <n v="35440.5"/>
    <n v="10.7"/>
    <s v="Ronilo Gange Jr."/>
    <m/>
    <s v="ECOM"/>
    <d v="2025-06-06T00:00:00"/>
    <d v="2025-07-31T00:00:00"/>
    <x v="3"/>
    <m/>
    <x v="3"/>
    <x v="3"/>
    <x v="1"/>
    <m/>
    <m/>
    <n v="2"/>
  </r>
  <r>
    <s v="R23563800"/>
    <m/>
    <s v="WOODRIDGE PROPERTIES, INC.,"/>
    <s v="BLOCK 4, DANAROSE RESIDENCES, BACOOR"/>
    <n v="117785.94"/>
    <n v="16.93"/>
    <s v="Ronilo Gange Jr."/>
    <m/>
    <s v="ECOM"/>
    <d v="2025-06-06T00:00:00"/>
    <d v="2025-07-07T00:00:00"/>
    <x v="2"/>
    <m/>
    <x v="3"/>
    <x v="73"/>
    <x v="0"/>
    <d v="2025-08-01T00:00:00"/>
    <s v="WITH BACKJOB"/>
    <n v="2"/>
  </r>
  <r>
    <s v="X25010118641"/>
    <m/>
    <s v="HIJO GREENS, INC."/>
    <s v="EDISON, EDISON INDUSTRIAL COMPLEX, PARANAQUE"/>
    <n v="911302.13"/>
    <n v="216.64"/>
    <s v="Ronilo Gange Jr."/>
    <s v="  "/>
    <s v="ECOM"/>
    <d v="2025-06-06T00:00:00"/>
    <m/>
    <x v="8"/>
    <m/>
    <x v="3"/>
    <x v="3"/>
    <x v="1"/>
    <m/>
    <m/>
    <n v="5"/>
  </r>
  <r>
    <s v="X25010329960"/>
    <m/>
    <s v="RODRIGO SANGALANG LA TORRE"/>
    <s v="TOPAZ, SEVERINA DIAMOND SUBD, PARANAQUE"/>
    <n v="359972.84"/>
    <n v="63.43"/>
    <s v="Ronilo Gange Jr."/>
    <m/>
    <s v="ECOM"/>
    <d v="2025-06-06T00:00:00"/>
    <d v="2025-06-09T00:00:00"/>
    <x v="3"/>
    <m/>
    <x v="3"/>
    <x v="19"/>
    <x v="0"/>
    <d v="2025-07-17T00:00:00"/>
    <s v="NO BACKJOB"/>
    <n v="3"/>
  </r>
  <r>
    <s v="X24103967818"/>
    <m/>
    <s v="ELPIDIO THOMAS SANTIAGO ACERO III"/>
    <s v="WASHINGTON, MERVILLE SUBD, PARANAQUE"/>
    <n v="398405.14"/>
    <n v="136.91999999999999"/>
    <s v="Ronilo Gange Jr."/>
    <m/>
    <s v="ECOM"/>
    <d v="2025-06-06T00:00:00"/>
    <m/>
    <x v="8"/>
    <m/>
    <x v="3"/>
    <x v="3"/>
    <x v="1"/>
    <m/>
    <m/>
    <n v="4"/>
  </r>
  <r>
    <s v="P2302145301"/>
    <m/>
    <s v="MN_MAJOR (WDESIGN), Reloc of Pole affected by Road Widening Salawag to Daang Hari(Segment 6, 7 &amp; 8)"/>
    <s v="MOLINO IV, MOLINO IV, BACOOR"/>
    <n v="575906.32999999996"/>
    <n v="301.3"/>
    <s v="IPJ"/>
    <m/>
    <s v="CHALLENGER"/>
    <d v="2025-06-06T00:00:00"/>
    <d v="2025-06-06T00:00:00"/>
    <x v="11"/>
    <m/>
    <x v="0"/>
    <x v="3"/>
    <x v="1"/>
    <m/>
    <m/>
    <n v="5"/>
  </r>
  <r>
    <s v="X23010330135"/>
    <m/>
    <s v="QUEEN'S ROW ELEMENTARY SCHOOL"/>
    <s v="QUEEN'S MAIN, QUEEN'S ROW AREA A SUBD, BACOOR"/>
    <n v="815408.01"/>
    <n v="146.63"/>
    <s v="IJP"/>
    <m/>
    <s v="AVECO"/>
    <d v="2025-06-06T00:00:00"/>
    <d v="2025-06-06T00:00:00"/>
    <x v="11"/>
    <m/>
    <x v="0"/>
    <x v="3"/>
    <x v="1"/>
    <m/>
    <m/>
    <n v="5"/>
  </r>
  <r>
    <s v="X22083673437"/>
    <m/>
    <s v="HOMEOWNERS OF SUMMERHILL TOWNHOMES SUBDIVISION, IN"/>
    <s v="BLOCK 9, SUMMERHILLS SUBD. PHASE 1, BACOOR"/>
    <n v="311393.46999999997"/>
    <n v="101.42"/>
    <s v="IPJ"/>
    <m/>
    <s v="AVECO"/>
    <d v="2025-06-06T00:00:00"/>
    <d v="2025-06-06T00:00:00"/>
    <x v="11"/>
    <m/>
    <x v="0"/>
    <x v="3"/>
    <x v="1"/>
    <m/>
    <m/>
    <n v="4"/>
  </r>
  <r>
    <s v="X25010173661"/>
    <m/>
    <s v="MJ RIAN P ROM"/>
    <s v="SAN PEDRO, CARMENCITA VILL, LAS PINAS CITY"/>
    <n v="25562.85"/>
    <n v="4.32"/>
    <s v="Ronilo Gange Jr."/>
    <m/>
    <s v="ECOM"/>
    <d v="2025-06-06T00:00:00"/>
    <d v="2025-07-10T00:00:00"/>
    <x v="2"/>
    <m/>
    <x v="3"/>
    <x v="7"/>
    <x v="0"/>
    <d v="2025-08-01T00:00:00"/>
    <s v="NO BACKJOB"/>
    <n v="1"/>
  </r>
  <r>
    <s v="X25051535307"/>
    <m/>
    <s v="PHILIP SIGFRID ALFARO FORTUN"/>
    <s v="SAN AGUSTIN, SUSANA HTS SUBD VILL 6, MUNTINLUPA"/>
    <n v="447937.96"/>
    <n v="132.4"/>
    <s v="Ronilo Gange Jr."/>
    <m/>
    <s v="ECOM"/>
    <d v="2025-06-06T00:00:00"/>
    <d v="2025-07-31T00:00:00"/>
    <x v="3"/>
    <m/>
    <x v="3"/>
    <x v="3"/>
    <x v="1"/>
    <m/>
    <m/>
    <n v="7"/>
  </r>
  <r>
    <s v="X24020423392"/>
    <m/>
    <s v="GERMAN SELDAS MOTAR"/>
    <s v="MULTINATIONAL VILL, PARANAQUE"/>
    <n v="613121.03"/>
    <n v="166.07"/>
    <s v="Ronilo Gange Jr."/>
    <m/>
    <s v="ECOM"/>
    <d v="2025-06-06T00:00:00"/>
    <d v="2025-06-12T00:00:00"/>
    <x v="3"/>
    <m/>
    <x v="3"/>
    <x v="3"/>
    <x v="1"/>
    <m/>
    <m/>
    <n v="9"/>
  </r>
  <r>
    <s v="X24093657207"/>
    <m/>
    <s v="SONNY HABOC BURIAS"/>
    <s v="WASHINGTON, MERVILLE SUBD, PARANAQUE"/>
    <n v="415129.66"/>
    <n v="62.72"/>
    <s v="Ronilo Gange Jr."/>
    <m/>
    <s v="ECOM"/>
    <d v="2025-06-06T00:00:00"/>
    <d v="2025-07-02T00:00:00"/>
    <x v="3"/>
    <m/>
    <x v="3"/>
    <x v="3"/>
    <x v="1"/>
    <m/>
    <m/>
    <n v="4"/>
  </r>
  <r>
    <s v="X24010064526"/>
    <m/>
    <s v="ARLEEN MARIA Z BORROMEO"/>
    <s v="ZARATOGA LOOP, ALABANG 400 VILLAGE, MUNTINLUPA"/>
    <n v="803564.77"/>
    <n v="191.82"/>
    <s v="Ronilo Gange Jr."/>
    <m/>
    <s v="ECOM"/>
    <d v="2025-06-06T00:00:00"/>
    <d v="2025-07-31T00:00:00"/>
    <x v="3"/>
    <m/>
    <x v="3"/>
    <x v="3"/>
    <x v="1"/>
    <m/>
    <m/>
    <n v="9"/>
  </r>
  <r>
    <s v="X24010012133"/>
    <m/>
    <s v="LAGUNA AIR PRODUCT CORPORATION"/>
    <s v="JERUSALEM, BF HOMES MARTINVILLE SUBD, LAS PINAS CITY"/>
    <n v="225683.79"/>
    <n v="43.72"/>
    <s v="JSP"/>
    <m/>
    <s v="POWERHOUSE"/>
    <d v="2025-06-06T00:00:00"/>
    <d v="2025-06-09T00:00:00"/>
    <x v="0"/>
    <m/>
    <x v="1"/>
    <x v="53"/>
    <x v="0"/>
    <d v="2025-08-02T00:00:00"/>
    <s v="NO BACKJOB"/>
    <n v="3"/>
  </r>
  <r>
    <s v="X24062236601"/>
    <m/>
    <s v="LEIGH ANGELI ADARNA ANCHETA"/>
    <s v="MA. LOURDES ATIENZA, BF RESORT VILL, LAS PINAS CITY"/>
    <n v="1396868.56"/>
    <n v="358.34"/>
    <s v="Ronilo Gange Jr."/>
    <m/>
    <s v="ECOM"/>
    <d v="2025-06-06T00:00:00"/>
    <d v="2025-07-14T00:00:00"/>
    <x v="2"/>
    <m/>
    <x v="3"/>
    <x v="74"/>
    <x v="0"/>
    <d v="2025-08-01T00:00:00"/>
    <s v="WITH BACKJOB"/>
    <n v="18"/>
  </r>
  <r>
    <s v="X24010064473"/>
    <m/>
    <s v="ALEXANDER SANTOS ISIP"/>
    <s v="LANCASTER, HILLSBOROUGH SUBD, MUNTINLUPA"/>
    <n v="391390.73"/>
    <n v="48.2"/>
    <s v="Isan Carlo Lazaro"/>
    <m/>
    <s v="CHALLENGER"/>
    <d v="2025-06-06T00:00:00"/>
    <d v="2025-07-02T00:00:00"/>
    <x v="2"/>
    <m/>
    <x v="3"/>
    <x v="46"/>
    <x v="0"/>
    <d v="2025-07-31T00:00:00"/>
    <s v="WITH BACKJOB"/>
    <n v="4"/>
  </r>
  <r>
    <s v="X24083238472"/>
    <m/>
    <s v="LAND TRANSPORTATION OFFICE"/>
    <s v="NATIONAL, TUNASAN, MUNTINLUPA"/>
    <n v="588364.43999999994"/>
    <n v="64.8"/>
    <s v="Isan Carlo Lazaro"/>
    <m/>
    <s v="CHALLENGER"/>
    <d v="2025-06-06T00:00:00"/>
    <d v="2025-07-02T00:00:00"/>
    <x v="3"/>
    <m/>
    <x v="3"/>
    <x v="29"/>
    <x v="0"/>
    <d v="2025-07-30T00:00:00"/>
    <s v="WITH BACKJOB"/>
    <n v="3"/>
  </r>
  <r>
    <s v="X24093683073"/>
    <m/>
    <s v="ELECTRO-SYSTEMS INDUSTRIES CORPORATION"/>
    <s v="BAES, PERPETUAL VILLAGE, TAGUIG CITY"/>
    <n v="589728.55000000005"/>
    <n v="257.27999999999997"/>
    <s v="Jenneth Madrid"/>
    <m/>
    <s v="VJC"/>
    <d v="2025-06-06T00:00:00"/>
    <d v="2025-06-16T00:00:00"/>
    <x v="3"/>
    <m/>
    <x v="3"/>
    <x v="68"/>
    <x v="0"/>
    <d v="2025-07-09T00:00:00"/>
    <s v="WITH BACKJOB"/>
    <n v="5"/>
  </r>
  <r>
    <s v="X24103959118"/>
    <m/>
    <s v="MILES AND LEVELS PHILIPPINES, INC."/>
    <s v="WEST SERVICE, PHILCREST CPD, MUNTINLUPA"/>
    <n v="335303.64"/>
    <n v="65.08"/>
    <s v="Isan Carlo Lazaro"/>
    <m/>
    <s v="CHALLENGER"/>
    <d v="2025-06-06T00:00:00"/>
    <d v="2025-07-02T00:00:00"/>
    <x v="2"/>
    <m/>
    <x v="3"/>
    <x v="29"/>
    <x v="0"/>
    <m/>
    <s v="WITH BACKJOB"/>
    <n v="5"/>
  </r>
  <r>
    <s v="X24020448821"/>
    <m/>
    <s v="ROSE NONO LIN"/>
    <s v="COUNTRY CLUB, AYALA-ALABANG VILL, MUNTINLUPA"/>
    <n v="606460.99"/>
    <n v="75.05"/>
    <s v="Isan Carlo Lazaro"/>
    <m/>
    <s v="CHALLENGER"/>
    <d v="2025-06-06T00:00:00"/>
    <d v="2025-07-02T00:00:00"/>
    <x v="3"/>
    <m/>
    <x v="3"/>
    <x v="3"/>
    <x v="1"/>
    <m/>
    <m/>
    <n v="3"/>
  </r>
  <r>
    <s v="X25010310664"/>
    <m/>
    <s v="NEBUCHADNEZZAR C RABAYA"/>
    <s v="MARINER, MOONWALK VILL, LAS PINAS CITY"/>
    <n v="290132.07"/>
    <n v="51"/>
    <s v="Isan Carlo Lazaro"/>
    <m/>
    <s v="CHALLENGER"/>
    <d v="2025-06-06T00:00:00"/>
    <d v="2025-06-10T00:00:00"/>
    <x v="3"/>
    <m/>
    <x v="3"/>
    <x v="3"/>
    <x v="1"/>
    <m/>
    <m/>
    <n v="5"/>
  </r>
  <r>
    <s v="X25030817116"/>
    <m/>
    <s v="LLOYD ELGENE ASUNCION APOSTOL"/>
    <s v="LINDENWOOD RESIDENCES, MUNTINLUPA"/>
    <n v="274127.23"/>
    <n v="35.4"/>
    <s v="Isan Carlo Lazaro"/>
    <m/>
    <s v="CHALLENGER"/>
    <d v="2025-06-06T00:00:00"/>
    <d v="2025-07-02T00:00:00"/>
    <x v="3"/>
    <m/>
    <x v="3"/>
    <x v="29"/>
    <x v="0"/>
    <d v="2025-07-31T00:00:00"/>
    <s v="NO BACKJOB"/>
    <n v="3"/>
  </r>
  <r>
    <s v="X25010134670"/>
    <m/>
    <s v="C N C CONSTRUCTION &amp; DEV'T. CORPORATION"/>
    <s v="BANNER, 4TH ESTATE SUBD, PARANAQUE"/>
    <n v="17205.11"/>
    <n v="7.4"/>
    <s v="Isan Carlo Lazaro"/>
    <m/>
    <s v="CHALLENGER"/>
    <d v="2025-06-06T00:00:00"/>
    <m/>
    <x v="8"/>
    <m/>
    <x v="3"/>
    <x v="3"/>
    <x v="1"/>
    <m/>
    <m/>
    <n v="2"/>
  </r>
  <r>
    <s v="X24062117779"/>
    <m/>
    <s v="CITY GOVERNMENT OF PARAÑAQUE"/>
    <s v="BENIGNO AQUINO SR., BF HOMES, PARANAQUE"/>
    <n v="375766.47"/>
    <n v="64.680000000000007"/>
    <s v="Isan Carlo Lazaro"/>
    <m/>
    <s v="CHALLENGER"/>
    <d v="2025-06-06T00:00:00"/>
    <m/>
    <x v="8"/>
    <m/>
    <x v="3"/>
    <x v="3"/>
    <x v="1"/>
    <m/>
    <m/>
    <n v="4"/>
  </r>
  <r>
    <s v="X24020420937"/>
    <m/>
    <s v="RICHIE ALMAZAN PADAMA"/>
    <s v="FRANCE, BETTER LIVING SUBD, PARANAQUE"/>
    <n v="1531076.88"/>
    <n v="692.43"/>
    <s v="RRG"/>
    <m/>
    <s v="AVECO"/>
    <d v="2025-06-06T00:00:00"/>
    <d v="2025-06-12T00:00:00"/>
    <x v="3"/>
    <m/>
    <x v="1"/>
    <x v="67"/>
    <x v="0"/>
    <d v="2025-07-17T00:00:00"/>
    <s v="WITH BACKJOB"/>
    <n v="18"/>
  </r>
  <r>
    <s v="X24030771569"/>
    <m/>
    <s v="MARK ANTHONY DE CASTRO BOSITA"/>
    <s v="MAGDIWANG SUBD, MAGDIWANG SUBD, BACOOR"/>
    <n v="820640.22"/>
    <n v="256.63"/>
    <s v="RRG"/>
    <m/>
    <s v="AVECO"/>
    <d v="2025-06-06T00:00:00"/>
    <d v="2025-06-24T00:00:00"/>
    <x v="2"/>
    <m/>
    <x v="1"/>
    <x v="53"/>
    <x v="0"/>
    <d v="2025-07-30T00:00:00"/>
    <s v="WITH BACKJOB"/>
    <n v="15"/>
  </r>
  <r>
    <s v="X24114645553"/>
    <m/>
    <s v="BGST PRIME DEVELOPMENT CORP."/>
    <s v="COASTAL RD, SAN DIONISIO, PARANAQUE"/>
    <n v="1597363.95"/>
    <n v="1539.4"/>
    <s v="Ronilo Gange Jr."/>
    <m/>
    <s v="AVECO"/>
    <d v="2025-06-06T00:00:00"/>
    <d v="2025-06-06T00:00:00"/>
    <x v="2"/>
    <m/>
    <x v="3"/>
    <x v="75"/>
    <x v="0"/>
    <d v="2025-07-30T00:00:00"/>
    <s v="WITH BACKJOB"/>
    <n v="13"/>
  </r>
  <r>
    <s v="X24124786551"/>
    <m/>
    <s v="OMNICO CONSORTIUM INC."/>
    <s v="CARLO, TAGUIG BAGUMBAYAN INDL ASS INC, TAGUIG CITY"/>
    <n v="1023594.08"/>
    <n v="257.92"/>
    <s v="Ronilo Gange Jr."/>
    <m/>
    <s v="ECOM"/>
    <d v="2025-06-06T00:00:00"/>
    <d v="2025-06-12T00:00:00"/>
    <x v="3"/>
    <m/>
    <x v="3"/>
    <x v="22"/>
    <x v="0"/>
    <d v="2025-08-01T00:00:00"/>
    <s v="WITH BACKJOB"/>
    <n v="6"/>
  </r>
  <r>
    <s v="X23083155815"/>
    <m/>
    <s v="ERLINDA CORTES ALMIRANTE"/>
    <s v="PUROK 2, SILVERIO CPD, PARANAQUE"/>
    <n v="2108375.6800000002"/>
    <n v="524.97"/>
    <s v="RRG"/>
    <m/>
    <s v="ECOM"/>
    <d v="2025-06-06T00:00:00"/>
    <d v="2025-07-31T00:00:00"/>
    <x v="3"/>
    <m/>
    <x v="1"/>
    <x v="3"/>
    <x v="1"/>
    <m/>
    <m/>
    <n v="11"/>
  </r>
  <r>
    <s v="X24052000319"/>
    <m/>
    <s v="CITY GOVERNMENT OF TAGUIG"/>
    <s v="MAULENG CREEK , LOWER BICUTAN , TAGUIG"/>
    <n v="2734702.55"/>
    <n v="713.33"/>
    <s v="Ronilo Gange Jr."/>
    <m/>
    <s v="ECOM"/>
    <d v="2025-06-06T00:00:00"/>
    <d v="2025-07-10T00:00:00"/>
    <x v="4"/>
    <m/>
    <x v="3"/>
    <x v="76"/>
    <x v="0"/>
    <d v="2025-08-01T00:00:00"/>
    <s v="WITH BACKJOB"/>
    <n v="18"/>
  </r>
  <r>
    <s v="X25010269534"/>
    <m/>
    <s v="AMVEL LAND DEVELOPMENT CORP.,"/>
    <s v="PHASE 2 ACCESS ROAD, AMVEL COMMERCIAL COMPLEX, PARANAQUE"/>
    <n v="41565.68"/>
    <n v="42.53"/>
    <s v="Isan Carlo Lazaro"/>
    <m/>
    <s v="CHALLENGER"/>
    <d v="2025-06-06T00:00:00"/>
    <m/>
    <x v="8"/>
    <m/>
    <x v="3"/>
    <x v="3"/>
    <x v="1"/>
    <m/>
    <m/>
    <n v="1"/>
  </r>
  <r>
    <s v="X24072786899"/>
    <m/>
    <s v="DITO TELECOMMUNITY CORPORATION"/>
    <s v="CAMELLA, CAMELLA HOMES ALABANG 1 SUBD, MUNTINLUPA"/>
    <n v="267147.11"/>
    <n v="39.479999999999997"/>
    <s v="Isan Carlo Lazaro"/>
    <m/>
    <s v="CHALLENGER"/>
    <d v="2025-06-06T00:00:00"/>
    <m/>
    <x v="8"/>
    <m/>
    <x v="3"/>
    <x v="3"/>
    <x v="1"/>
    <m/>
    <m/>
    <n v="2"/>
  </r>
  <r>
    <s v="R23158337"/>
    <m/>
    <s v="CROWN ASIA PROPERTIES, INC.,"/>
    <s v="BLOCK 10, PONTICELLI GARDENS 2, BACOOR"/>
    <n v="27199.3"/>
    <n v="16.600000000000001"/>
    <s v="Isan Carlo Lazaro"/>
    <m/>
    <s v="CHALLENGER"/>
    <d v="2025-06-06T00:00:00"/>
    <d v="2025-07-07T00:00:00"/>
    <x v="2"/>
    <m/>
    <x v="3"/>
    <x v="73"/>
    <x v="0"/>
    <d v="2025-07-30T00:00:00"/>
    <s v="WITH BACKJOB"/>
    <n v="1"/>
  </r>
  <r>
    <s v="X24010234099"/>
    <m/>
    <s v="LORENZO ENRIQUEZ GUERRERO"/>
    <s v="LIPA, AYALA-ALABANG VILL, MUNTINLUPA"/>
    <n v="272805.40999999997"/>
    <n v="43.89"/>
    <s v="Isan Carlo Lazaro"/>
    <m/>
    <s v="CHALLENGER"/>
    <d v="2025-06-06T00:00:00"/>
    <m/>
    <x v="2"/>
    <m/>
    <x v="3"/>
    <x v="77"/>
    <x v="0"/>
    <m/>
    <m/>
    <n v="3"/>
  </r>
  <r>
    <s v="X25020466847"/>
    <m/>
    <s v="NADINE G ABELA"/>
    <s v=" LUZON, AYALA-ALABANG VILL, MUNTINLUPA"/>
    <n v="222665.25"/>
    <n v="29.57"/>
    <s v="Isan Carlo Lazaro"/>
    <m/>
    <s v="CHALLENGER"/>
    <d v="2025-06-06T00:00:00"/>
    <m/>
    <x v="8"/>
    <m/>
    <x v="3"/>
    <x v="3"/>
    <x v="1"/>
    <m/>
    <m/>
    <n v="3"/>
  </r>
  <r>
    <s v="X25030837914"/>
    <m/>
    <s v="BARANGAY ALABANG"/>
    <s v="MONTILLANO, ALABANG, MUNTINLUPA"/>
    <n v="153594.65"/>
    <n v="75.959999999999994"/>
    <s v="Isan Carlo Lazaro"/>
    <m/>
    <s v="CHALLENGER"/>
    <d v="2025-06-06T00:00:00"/>
    <d v="2025-07-31T00:00:00"/>
    <x v="3"/>
    <m/>
    <x v="3"/>
    <x v="3"/>
    <x v="1"/>
    <m/>
    <m/>
    <n v="4"/>
  </r>
  <r>
    <s v="X24010310203"/>
    <m/>
    <s v="HSL - BRAILLE COLLEGE, INC.,"/>
    <s v="DURIAN, ZONE 1, TAGUIG CITY"/>
    <n v="846143.09"/>
    <n v="206.16"/>
    <s v="Isan Carlo Lazaro"/>
    <m/>
    <s v="CHALLENGER"/>
    <d v="2025-06-06T00:00:00"/>
    <d v="2025-06-12T00:00:00"/>
    <x v="2"/>
    <m/>
    <x v="3"/>
    <x v="78"/>
    <x v="0"/>
    <d v="2025-07-17T00:00:00"/>
    <s v="WITH BACKJOB"/>
    <n v="6"/>
  </r>
  <r>
    <s v="X24072692499"/>
    <m/>
    <s v="HSL - BRAILLE COLLEGE, INC.,"/>
    <s v="DURIAN, ZONE 1, TAGUIG CITY"/>
    <n v="2501537.66"/>
    <n v="550.22"/>
    <s v="Isan Carlo Lazaro"/>
    <m/>
    <s v="CHALLENGER"/>
    <d v="2025-06-06T00:00:00"/>
    <d v="2025-06-12T00:00:00"/>
    <x v="2"/>
    <m/>
    <x v="3"/>
    <x v="79"/>
    <x v="0"/>
    <d v="2025-07-17T00:00:00"/>
    <s v="WITH BACKJOB"/>
    <n v="23"/>
  </r>
  <r>
    <s v="X23114429217"/>
    <m/>
    <e v="#N/A"/>
    <e v="#N/A"/>
    <e v="#N/A"/>
    <e v="#N/A"/>
    <e v="#N/A"/>
    <m/>
    <e v="#N/A"/>
    <d v="2025-06-06T00:00:00"/>
    <m/>
    <x v="8"/>
    <m/>
    <x v="4"/>
    <x v="3"/>
    <x v="1"/>
    <m/>
    <m/>
    <n v="5"/>
  </r>
  <r>
    <s v="X24083423327"/>
    <m/>
    <s v="NATIONAL RESEARCH COUNCIL OF THE PHILIPPINES"/>
    <s v="GEN. SANTOS, UPPER BICUTAN, TAGUIG CITY"/>
    <n v="100355.03"/>
    <n v="43.93"/>
    <s v="Jenneth Madrid"/>
    <m/>
    <s v="VJC"/>
    <d v="2025-06-06T00:00:00"/>
    <d v="2025-07-01T00:00:00"/>
    <x v="4"/>
    <m/>
    <x v="3"/>
    <x v="73"/>
    <x v="0"/>
    <d v="2025-08-11T00:00:00"/>
    <s v="NO BACKJOB"/>
    <n v="2"/>
  </r>
  <r>
    <s v="X24072542131"/>
    <m/>
    <s v="RAMONCHITO DIZON JAVIER "/>
    <s v="BEIRUT, BF HOMES, PARANAQUE"/>
    <n v="1097209.19"/>
    <n v="260.13"/>
    <s v="Isan Carlo Lazaro"/>
    <m/>
    <s v="CHALLENGER"/>
    <d v="2025-06-06T00:00:00"/>
    <d v="2025-07-02T00:00:00"/>
    <x v="3"/>
    <m/>
    <x v="3"/>
    <x v="46"/>
    <x v="0"/>
    <d v="2025-07-31T00:00:00"/>
    <s v="WITH BACKJOB"/>
    <n v="15"/>
  </r>
  <r>
    <s v="X24104075973"/>
    <m/>
    <s v="TOTAL GAMEZONE XTREME INCORPORATED"/>
    <s v="WEST SERVICE, MERVILLE SUBD, PARANAQUE"/>
    <n v="1070121.1599999999"/>
    <n v="133.31"/>
    <s v="Isan Carlo Lazaro"/>
    <m/>
    <s v="CHALLENGER"/>
    <d v="2025-06-06T00:00:00"/>
    <d v="2025-07-02T00:00:00"/>
    <x v="3"/>
    <m/>
    <x v="3"/>
    <x v="3"/>
    <x v="1"/>
    <m/>
    <m/>
    <n v="8"/>
  </r>
  <r>
    <s v="X24041187305"/>
    <m/>
    <s v="CATHEDRAL OF THE KING, INC. (CORPORATION SOLE)"/>
    <s v="MARIMAR VILLAGE, PARANAQUE"/>
    <n v="546397.23"/>
    <n v="95.46"/>
    <s v="Isan Carlo Lazaro"/>
    <m/>
    <s v="CHALLENGER"/>
    <d v="2025-06-06T00:00:00"/>
    <m/>
    <x v="8"/>
    <m/>
    <x v="3"/>
    <x v="3"/>
    <x v="1"/>
    <m/>
    <m/>
    <n v="6"/>
  </r>
  <r>
    <s v="X24093717402"/>
    <m/>
    <s v="ROGER ABANDO DUNGAN"/>
    <s v="Q. PAREDES, KATARUNGAN VILLAGE, MUNTINLUPA"/>
    <n v="1240286.08"/>
    <n v="256.95999999999998"/>
    <s v="Isan Carlo Lazaro"/>
    <m/>
    <s v="CHALLENGER"/>
    <d v="2025-06-06T00:00:00"/>
    <d v="2025-07-31T00:00:00"/>
    <x v="3"/>
    <m/>
    <x v="3"/>
    <x v="3"/>
    <x v="1"/>
    <m/>
    <m/>
    <n v="9"/>
  </r>
  <r>
    <s v="X24093530616"/>
    <m/>
    <s v="SPRINGTOWN DEVELOPMENT CORPORATION"/>
    <s v="SUSANA, TUNASAN, MUNTINLUPA"/>
    <n v="73744.25"/>
    <n v="72.209999999999994"/>
    <s v="Isan Carlo Lazaro"/>
    <m/>
    <s v="CHALLENGER"/>
    <d v="2025-06-06T00:00:00"/>
    <d v="2025-07-25T00:00:00"/>
    <x v="6"/>
    <m/>
    <x v="3"/>
    <x v="80"/>
    <x v="0"/>
    <d v="2025-07-31T00:00:00"/>
    <s v="NO BACKJOB"/>
    <n v="1"/>
  </r>
  <r>
    <s v="X25010007601"/>
    <m/>
    <s v="ACASYS DEVELOPMENT CORP."/>
    <s v="SAN ANDRES, SUN VALLEY, PARANAQUE"/>
    <n v="3356230.93"/>
    <n v="826.39"/>
    <s v="Jenneth Madrid"/>
    <m/>
    <s v="VJC"/>
    <d v="2025-06-06T00:00:00"/>
    <d v="2025-07-11T00:00:00"/>
    <x v="3"/>
    <m/>
    <x v="3"/>
    <x v="76"/>
    <x v="0"/>
    <d v="2025-08-12T00:00:00"/>
    <s v="WITH BACKJOB"/>
    <n v="11"/>
  </r>
  <r>
    <s v="X25020394464"/>
    <m/>
    <s v="PINESBEL MFG. &amp; TRADING CORP."/>
    <s v="BAES, PERPETUAL VILLAGE, TAGUIG CITY"/>
    <n v="2026310.46"/>
    <n v="287.32"/>
    <s v="Jenneth Madrid"/>
    <m/>
    <s v="VJC"/>
    <m/>
    <d v="2025-06-12T00:00:00"/>
    <x v="3"/>
    <m/>
    <x v="3"/>
    <x v="22"/>
    <x v="0"/>
    <d v="2025-07-08T00:00:00"/>
    <s v="NO BACKJOB"/>
    <n v="4"/>
  </r>
  <r>
    <s v="X24020649090"/>
    <m/>
    <s v="MICHAEL CHRISTIAN R. PICHEL"/>
    <s v="M.L. QUEZON, PUROK 3, TAGUIG CITY"/>
    <n v="525931.28"/>
    <n v="339.78"/>
    <s v="Jenneth Madrid"/>
    <m/>
    <s v="VJC"/>
    <m/>
    <d v="2025-06-16T00:00:00"/>
    <x v="3"/>
    <m/>
    <x v="3"/>
    <x v="22"/>
    <x v="0"/>
    <d v="2025-07-09T00:00:00"/>
    <s v="WITH BACKJOB"/>
    <n v="6"/>
  </r>
  <r>
    <s v="X24083317606"/>
    <m/>
    <s v="HARD DISCOUNT PHILIPPINES, INC."/>
    <s v="M.L. QUEZON, PUROK 2, TAGUIG CITY"/>
    <n v="279802.61"/>
    <n v="114.56"/>
    <s v="Jenneth Madrid"/>
    <m/>
    <s v="VJC"/>
    <m/>
    <d v="2025-07-01T00:00:00"/>
    <x v="4"/>
    <m/>
    <x v="3"/>
    <x v="7"/>
    <x v="0"/>
    <d v="2025-08-11T00:00:00"/>
    <s v="WITH BACKJOB"/>
    <n v="3"/>
  </r>
  <r>
    <s v="X25010120302"/>
    <m/>
    <s v="CDC REALTY INC."/>
    <s v="DOVE LOFTS, LION'S PARK RESIDENCES, PARANAQUE"/>
    <n v="813015.11"/>
    <n v="120.1"/>
    <s v="Jenneth Madrid"/>
    <m/>
    <s v="VJC"/>
    <m/>
    <d v="2025-07-11T00:00:00"/>
    <x v="2"/>
    <m/>
    <x v="3"/>
    <x v="81"/>
    <x v="0"/>
    <d v="2025-08-14T00:00:00"/>
    <s v="WITH BACKJOB"/>
    <n v="4"/>
  </r>
  <r>
    <s v="X25010149592"/>
    <m/>
    <s v="HARD DISCOUNT PHILIPPINES, INC."/>
    <s v="8TH, ZONE 1, TAGUIG CITY"/>
    <n v="220841.32"/>
    <n v="35.82"/>
    <s v="Jenneth Madrid"/>
    <m/>
    <s v="VJC"/>
    <m/>
    <d v="2025-07-10T00:00:00"/>
    <x v="4"/>
    <m/>
    <x v="3"/>
    <x v="74"/>
    <x v="0"/>
    <d v="2025-08-11T00:00:00"/>
    <s v="WITH BACKJOB"/>
    <n v="3"/>
  </r>
  <r>
    <s v="X25020632623"/>
    <m/>
    <s v="PAUL ERWIN SALAZAR CANTOS"/>
    <s v="BLOCK 14-B, LINDENWOOD RESIDENCES, MUNTINLUPA"/>
    <n v="252394.2"/>
    <n v="22.7"/>
    <s v="Isan Carlo Lazaro"/>
    <m/>
    <s v="CHALLENGER"/>
    <m/>
    <d v="2025-07-25T00:00:00"/>
    <x v="2"/>
    <m/>
    <x v="3"/>
    <x v="82"/>
    <x v="0"/>
    <m/>
    <m/>
    <n v="3"/>
  </r>
  <r>
    <s v="X24072566400"/>
    <m/>
    <s v="JOHN TULAO CENICA"/>
    <s v="CORDILLERA, AYALA-ALABANG VILL, MUNTINLUPA"/>
    <n v="233355.21"/>
    <n v="20.34"/>
    <s v="Isan Carlo Lazaro"/>
    <m/>
    <s v="CHALLENGER"/>
    <d v="2025-06-06T00:00:00"/>
    <d v="2025-07-25T00:00:00"/>
    <x v="2"/>
    <m/>
    <x v="3"/>
    <x v="8"/>
    <x v="0"/>
    <d v="2025-07-31T00:00:00"/>
    <s v="NO BACKJOB"/>
    <n v="3"/>
  </r>
  <r>
    <s v="X24072870130"/>
    <m/>
    <s v="RALPH LIM JOSEPH"/>
    <s v="AGUIRRE, BF HOMES, PARANAQUE"/>
    <n v="23374.03"/>
    <n v="7.75"/>
    <s v="JSP"/>
    <m/>
    <s v="CHALLENGER"/>
    <m/>
    <m/>
    <x v="8"/>
    <m/>
    <x v="1"/>
    <x v="3"/>
    <x v="1"/>
    <m/>
    <m/>
    <n v="2"/>
  </r>
  <r>
    <s v="X24083316199"/>
    <m/>
    <s v="ADEL MUNDAN BALOGO"/>
    <s v="SAUDI ARABIA, BETTER LIVING SUBD, PARANAQUE"/>
    <n v="391146.94"/>
    <n v="138.31"/>
    <s v="Jenneth Madrid"/>
    <m/>
    <s v="VJC"/>
    <m/>
    <d v="2025-06-10T00:00:00"/>
    <x v="3"/>
    <m/>
    <x v="3"/>
    <x v="19"/>
    <x v="0"/>
    <d v="2025-07-09T00:00:00"/>
    <s v="WITH BACKJOB"/>
    <n v="4"/>
  </r>
  <r>
    <s v="R22344695"/>
    <m/>
    <s v="ALVEO LAND CORPORATION"/>
    <s v="MADRIGAL BUSINESS PARK, ALABANG, MUNTINLUPA"/>
    <n v="4408402.49"/>
    <n v="656.97"/>
    <s v="Ronilo Gange Jr."/>
    <m/>
    <s v="ECOM"/>
    <m/>
    <d v="2025-08-12T00:00:00"/>
    <x v="6"/>
    <m/>
    <x v="3"/>
    <x v="3"/>
    <x v="1"/>
    <m/>
    <m/>
    <n v="19"/>
  </r>
  <r>
    <s v="X24062419263"/>
    <m/>
    <s v="678 F.C.M. BLVD DAMPA SEAFOODS NIGHT MARKET CORP."/>
    <s v="MOLINO BLVD., MAMBOG IV, BACOOR"/>
    <n v="1064582.55"/>
    <n v="243"/>
    <s v="RRG"/>
    <m/>
    <s v="AVECO"/>
    <d v="2025-06-12T00:00:00"/>
    <d v="2025-06-12T00:00:00"/>
    <x v="2"/>
    <m/>
    <x v="1"/>
    <x v="26"/>
    <x v="0"/>
    <d v="2025-07-17T00:00:00"/>
    <s v="WITH BACKJOB"/>
    <n v="4"/>
  </r>
  <r>
    <s v="X24062101038"/>
    <m/>
    <s v="GLOBE TELECOM, INC."/>
    <s v="TIMBANG, MAMBOG III, BACOOR"/>
    <n v="353455.45"/>
    <n v="102.03"/>
    <s v="Ronilo Gange Jr."/>
    <m/>
    <s v="AVECO"/>
    <d v="2025-06-12T00:00:00"/>
    <d v="2025-06-12T00:00:00"/>
    <x v="2"/>
    <m/>
    <x v="3"/>
    <x v="48"/>
    <x v="0"/>
    <d v="2025-07-17T00:00:00"/>
    <s v="WITH BACKJOB"/>
    <n v="5"/>
  </r>
  <r>
    <s v="X24030689569"/>
    <m/>
    <s v="PILIPINAS SHELL PETROLEUM CORPORATION"/>
    <s v="SAMPAGUITA, CAMP SAMPAGUITA, MUNTINLUPA"/>
    <n v="3575972.05"/>
    <n v="2874.93"/>
    <s v="Ronilo Gange Jr."/>
    <m/>
    <s v="AVECO"/>
    <d v="2025-06-12T00:00:00"/>
    <d v="2025-06-12T00:00:00"/>
    <x v="3"/>
    <m/>
    <x v="3"/>
    <x v="3"/>
    <x v="1"/>
    <m/>
    <m/>
    <n v="17"/>
  </r>
  <r>
    <s v="X24062084382"/>
    <m/>
    <s v="AMAIA LAND CORP."/>
    <s v="ISABELA, AMAIA STEPS SUCAT, PARANAQUE"/>
    <n v="2640728.35"/>
    <n v="465.25"/>
    <s v="Ronilo Gange Jr."/>
    <m/>
    <s v="AVECO"/>
    <d v="2025-06-12T00:00:00"/>
    <d v="2025-06-12T00:00:00"/>
    <x v="3"/>
    <m/>
    <x v="3"/>
    <x v="79"/>
    <x v="0"/>
    <d v="2025-06-17T00:00:00"/>
    <s v="WITH BACKJOB"/>
    <n v="5"/>
  </r>
  <r>
    <s v="X23124813649"/>
    <m/>
    <s v="PENAFRANCIA PAYORAN XU"/>
    <s v="T. CLAUDIO, BACLARAN, PARANAQUE"/>
    <n v="1813449.99"/>
    <n v="467.63"/>
    <s v="RRG"/>
    <m/>
    <s v="AVECO"/>
    <d v="2025-06-12T00:00:00"/>
    <d v="2025-06-12T00:00:00"/>
    <x v="3"/>
    <m/>
    <x v="1"/>
    <x v="3"/>
    <x v="1"/>
    <m/>
    <m/>
    <n v="8"/>
  </r>
  <r>
    <s v="X24041266423"/>
    <m/>
    <s v="APRIL MENDOZA DIZON"/>
    <s v="MOLAVE, CASIMIRO 1 VILL, LAS PINAS CITY"/>
    <n v="622068.59"/>
    <n v="189.47"/>
    <s v="RRG"/>
    <m/>
    <s v="ECOM"/>
    <m/>
    <d v="2025-06-12T00:00:00"/>
    <x v="3"/>
    <m/>
    <x v="1"/>
    <x v="3"/>
    <x v="1"/>
    <m/>
    <m/>
    <n v="6"/>
  </r>
  <r>
    <s v="X24124714328"/>
    <m/>
    <s v="AC AUTOMOTIVE BUSINESS SERVICES, INC."/>
    <s v="MOLINO BLVD., BAYANAN, BACOOR"/>
    <n v="383052.97"/>
    <n v="52.96"/>
    <s v="Ronilo Gange Jr."/>
    <m/>
    <s v="AVECO"/>
    <m/>
    <d v="2024-06-12T00:00:00"/>
    <x v="2"/>
    <m/>
    <x v="3"/>
    <x v="48"/>
    <x v="0"/>
    <d v="2025-07-07T00:00:00"/>
    <s v="NO BACKJOB"/>
    <n v="3"/>
  </r>
  <r>
    <s v="P2209138859"/>
    <m/>
    <s v="DPWH Reloc of poles at Panapaan Bridge, Tirona Highway Bacoor Cavite"/>
    <s v="GEN. F. TIRONA, PANAPAAN VI, BACOOR"/>
    <n v="3354240.11"/>
    <n v="2049.4499999999998"/>
    <s v="RHM"/>
    <m/>
    <s v="AVECO"/>
    <m/>
    <m/>
    <x v="5"/>
    <m/>
    <x v="0"/>
    <x v="55"/>
    <x v="0"/>
    <d v="2025-07-17T00:00:00"/>
    <s v="WITH BACKJOB"/>
    <n v="20"/>
  </r>
  <r>
    <s v="X24104105713"/>
    <m/>
    <s v="ECLECTUS FOOD VENTURES CORPORATION"/>
    <s v="M.L. QUEZON, PUROK 1, TAGUIG CITY"/>
    <n v="833032.22"/>
    <n v="138.22999999999999"/>
    <s v="Jenneth Madrid"/>
    <m/>
    <s v="VJC"/>
    <m/>
    <d v="2025-06-16T00:00:00"/>
    <x v="2"/>
    <m/>
    <x v="3"/>
    <x v="83"/>
    <x v="0"/>
    <d v="2025-07-09T00:00:00"/>
    <s v="WITH BACKJOB"/>
    <n v="5"/>
  </r>
  <r>
    <s v="X24103906652"/>
    <m/>
    <s v="BERNADETTE A. NAVALTA"/>
    <s v="B. CAPISTRANO, HAGONOY, TAGUIG CITY"/>
    <n v="693459.93"/>
    <n v="135.91"/>
    <s v="Jenneth Madrid"/>
    <m/>
    <s v="VJC"/>
    <m/>
    <d v="2025-06-16T00:00:00"/>
    <x v="2"/>
    <m/>
    <x v="3"/>
    <x v="83"/>
    <x v="0"/>
    <d v="2025-08-12T00:00:00"/>
    <s v="WITH BACKJOB"/>
    <n v="6"/>
  </r>
  <r>
    <s v="X22010058303"/>
    <m/>
    <s v="VIRGILIO MELGAR MONREAL"/>
    <s v="6TH, SALINAS I, BACOOR"/>
    <n v="34738.53"/>
    <n v="29.78"/>
    <s v="FMS"/>
    <m/>
    <s v="AVECO"/>
    <m/>
    <d v="2025-06-16T00:00:00"/>
    <x v="2"/>
    <m/>
    <x v="2"/>
    <x v="84"/>
    <x v="0"/>
    <d v="2025-07-30T00:00:00"/>
    <s v="WITH BACKJOB"/>
    <n v="3"/>
  </r>
  <r>
    <s v="X24072732325"/>
    <m/>
    <s v="MARIO H. ELEDA"/>
    <s v="BLOCK 34, VISTA VERDE PH III, BACOOR"/>
    <n v="188963.62"/>
    <n v="22.07"/>
    <s v="JSP"/>
    <m/>
    <s v="POWERHOUSE"/>
    <m/>
    <d v="2025-06-22T00:00:00"/>
    <x v="13"/>
    <m/>
    <x v="1"/>
    <x v="3"/>
    <x v="1"/>
    <m/>
    <m/>
    <n v="4"/>
  </r>
  <r>
    <s v="X24041057944"/>
    <m/>
    <s v="STA. LUCIA REALTY &amp; DEVELOPMENT, INC."/>
    <s v="STREET, BLOCK 29, VISTA VERDE PH II, BACOOR"/>
    <n v="347458.02"/>
    <n v="107.68"/>
    <s v="JSP"/>
    <m/>
    <s v="CHALLENGER"/>
    <m/>
    <d v="2025-06-22T00:00:00"/>
    <x v="13"/>
    <m/>
    <x v="1"/>
    <x v="3"/>
    <x v="1"/>
    <m/>
    <m/>
    <n v="7"/>
  </r>
  <r>
    <s v="X24041159047"/>
    <m/>
    <s v="DENNIS FUENTES BANCAIREN"/>
    <s v="SAPLUNGAN, MEADOWOOD EXEC. VILLAGE PHASE 3B, BACOOR"/>
    <n v="286060.38"/>
    <n v="105.75"/>
    <s v="JSP"/>
    <m/>
    <s v="CHALLENGER"/>
    <m/>
    <d v="2025-06-22T00:00:00"/>
    <x v="13"/>
    <m/>
    <x v="1"/>
    <x v="3"/>
    <x v="1"/>
    <m/>
    <m/>
    <n v="5"/>
  </r>
  <r>
    <s v="P2403164170"/>
    <m/>
    <s v="MN_MAJOR (WDESIGN), DS RELOC DUE TO CONSTRUCTION OF DAANG HARI ROAD FLYOVER BACOOR CAVITE"/>
    <s v="MOLINO IV, MOLINO IV, BACOOR"/>
    <n v="669165.41"/>
    <n v="154.19999999999999"/>
    <s v="JSP"/>
    <m/>
    <s v="CHALLENGER"/>
    <m/>
    <d v="2025-06-22T00:00:00"/>
    <x v="13"/>
    <m/>
    <x v="1"/>
    <x v="3"/>
    <x v="1"/>
    <m/>
    <m/>
    <n v="2"/>
  </r>
  <r>
    <s v="X23030797808"/>
    <m/>
    <s v="PACIFIC PARAGON CORP"/>
    <s v="BAYANAN, BAYANAN, BACOOR"/>
    <n v="295244.46000000002"/>
    <n v="40.33"/>
    <s v="EAO"/>
    <m/>
    <s v="AVECO"/>
    <m/>
    <d v="2025-06-24T00:00:00"/>
    <x v="2"/>
    <m/>
    <x v="0"/>
    <x v="73"/>
    <x v="0"/>
    <d v="2025-07-30T00:00:00"/>
    <s v="WITH BACKJOB"/>
    <n v="3"/>
  </r>
  <r>
    <s v="X24041348468"/>
    <m/>
    <s v="ONE ROXAS PRIME DEVELOPMENT CORPORATION"/>
    <s v="TIMOTHY, MULTINATIONAL VILL, PARANAQUE"/>
    <n v="3056430.77"/>
    <n v="1196.08"/>
    <s v="RHM"/>
    <m/>
    <s v="CHALLENGER"/>
    <m/>
    <d v="2025-02-11T00:00:00"/>
    <x v="5"/>
    <m/>
    <x v="1"/>
    <x v="17"/>
    <x v="0"/>
    <d v="2025-07-17T00:00:00"/>
    <s v="WITH BACKJOB"/>
    <n v="32"/>
  </r>
  <r>
    <s v="X23103955191"/>
    <m/>
    <s v="CITY GOVERNMENT OF TAGUIG,"/>
    <s v="PROPER TANYAG, BAGONG TANYAG, TAGUIG CITY"/>
    <n v="1657523.14"/>
    <n v="510.77"/>
    <s v="RRG"/>
    <m/>
    <s v="ECOM"/>
    <m/>
    <d v="2025-06-30T00:00:00"/>
    <x v="3"/>
    <m/>
    <x v="0"/>
    <x v="3"/>
    <x v="1"/>
    <m/>
    <m/>
    <n v="13"/>
  </r>
  <r>
    <s v="X24051819719"/>
    <m/>
    <s v="CITY GOVERNMENT OF TAGUIG"/>
    <s v="BALLECER, ZONE 2, TAGUIG CITY"/>
    <n v="66253.87"/>
    <n v="964.72"/>
    <s v="JSB"/>
    <m/>
    <s v="VJC"/>
    <m/>
    <d v="2025-07-01T00:00:00"/>
    <x v="4"/>
    <m/>
    <x v="1"/>
    <x v="46"/>
    <x v="0"/>
    <m/>
    <m/>
    <n v="5"/>
  </r>
  <r>
    <s v="X23051647119"/>
    <m/>
    <s v="DITO TELECOMMUNITY CORPORATION"/>
    <s v="MANALO, PUROK 2, TAGUIG CITY"/>
    <n v="56763.77"/>
    <n v="964.72"/>
    <s v="JSB"/>
    <m/>
    <s v="VJC"/>
    <m/>
    <d v="2025-07-01T00:00:00"/>
    <x v="4"/>
    <m/>
    <x v="1"/>
    <x v="73"/>
    <x v="0"/>
    <m/>
    <m/>
    <n v="2"/>
  </r>
  <r>
    <s v="X23104205084"/>
    <m/>
    <s v="DITO TELECOMMUNITY CORPORATION"/>
    <s v="HOLY FAMILY, HOLY FAMILY VILL, TAGUIG CITY"/>
    <n v="512106.52"/>
    <n v="964.72"/>
    <s v="JSB"/>
    <m/>
    <s v="VJC"/>
    <m/>
    <d v="2025-07-01T00:00:00"/>
    <x v="4"/>
    <m/>
    <x v="1"/>
    <x v="3"/>
    <x v="1"/>
    <m/>
    <m/>
    <n v="9"/>
  </r>
  <r>
    <s v="X23124774850"/>
    <m/>
    <s v="HARD DISCOUNT PHILIPPINES, INC."/>
    <s v="BALLECER, ZONE 2, TAGUIG CITY"/>
    <n v="277649.88"/>
    <n v="964.72"/>
    <s v="JSB"/>
    <m/>
    <s v="VJC"/>
    <m/>
    <d v="2025-07-01T00:00:00"/>
    <x v="4"/>
    <m/>
    <x v="1"/>
    <x v="46"/>
    <x v="0"/>
    <m/>
    <m/>
    <n v="4"/>
  </r>
  <r>
    <s v="X23114555343"/>
    <m/>
    <s v="ARMY'S ANGELS INTEGRATED SCHOOL INC."/>
    <s v="SALAZAR, ZONE 3, TAGUIG CITY"/>
    <n v="1096419.19"/>
    <n v="964.72"/>
    <s v="JSB"/>
    <m/>
    <s v="VJC"/>
    <m/>
    <d v="2025-07-01T00:00:00"/>
    <x v="4"/>
    <m/>
    <x v="1"/>
    <x v="46"/>
    <x v="0"/>
    <m/>
    <m/>
    <n v="4"/>
  </r>
  <r>
    <s v="X23093806698"/>
    <m/>
    <s v="NEW WEALTH PROPERTIES CORP."/>
    <s v="3RD, BAGUMBAYAN, TAGUIG CITY"/>
    <n v="654576.69999999995"/>
    <n v="964.72"/>
    <s v="JSB"/>
    <m/>
    <s v="VJC"/>
    <m/>
    <d v="2025-07-01T00:00:00"/>
    <x v="4"/>
    <m/>
    <x v="1"/>
    <x v="46"/>
    <x v="0"/>
    <d v="2025-08-14T00:00:00"/>
    <s v="WITH BACKJOB"/>
    <n v="4"/>
  </r>
  <r>
    <s v="X24051568783"/>
    <m/>
    <s v="CITY GOVERNMENT OF TAGUIG"/>
    <s v="BLOCK 35, PINAGSAMA PH 2 VILL, TAGUIG CITY"/>
    <n v="18756.79"/>
    <n v="964.72"/>
    <s v="JSB"/>
    <m/>
    <s v="VJC"/>
    <m/>
    <d v="2025-07-02T00:00:00"/>
    <x v="3"/>
    <m/>
    <x v="1"/>
    <x v="3"/>
    <x v="1"/>
    <m/>
    <m/>
    <n v="2"/>
  </r>
  <r>
    <s v="X24072669062"/>
    <m/>
    <s v="CRIF D-B PHILIPPINES INC."/>
    <s v="R. PAPA, AFPOVAI PHASE VI, TAGUIG CITY"/>
    <n v="245065.72"/>
    <n v="34"/>
    <s v="JMM"/>
    <m/>
    <s v="VJC"/>
    <m/>
    <d v="2025-07-02T00:00:00"/>
    <x v="3"/>
    <m/>
    <x v="1"/>
    <x v="3"/>
    <x v="1"/>
    <m/>
    <m/>
    <n v="3"/>
  </r>
  <r>
    <s v="X24051788009"/>
    <m/>
    <s v="VILLAGE GREEN BAGONG DIWA HOMEOWNERS ASSOCIATION,"/>
    <s v="VILLAGE GREEN BAGONG DIWA (SUBD), PUROK 6D, TAGUIG CITY"/>
    <n v="685652.88"/>
    <n v="246.38"/>
    <s v="JSB"/>
    <m/>
    <s v="VJC"/>
    <m/>
    <d v="2025-07-02T00:00:00"/>
    <x v="3"/>
    <m/>
    <x v="1"/>
    <x v="3"/>
    <x v="1"/>
    <m/>
    <m/>
    <n v="10"/>
  </r>
  <r>
    <s v="X23051833049"/>
    <m/>
    <s v="CB ANDREW PHILIPPINES, INC."/>
    <s v="JY &amp; SONS CPD, VETERANS CENTER, TAGUIG CITY"/>
    <n v="1944670.4"/>
    <n v="964.72"/>
    <s v="JSB"/>
    <m/>
    <s v="VJC"/>
    <m/>
    <d v="2025-07-02T00:00:00"/>
    <x v="3"/>
    <m/>
    <x v="1"/>
    <x v="47"/>
    <x v="0"/>
    <m/>
    <m/>
    <n v="6"/>
  </r>
  <r>
    <s v="X23030851936"/>
    <m/>
    <s v="STA. LUCIA REALTY &amp; DEVELOPMENT, INC."/>
    <s v="BLK 4, VISTA VERDE SOUTH EXEC PH4, BACOOR"/>
    <n v="1014928.2"/>
    <n v="522.08000000000004"/>
    <s v="EAO"/>
    <m/>
    <s v="AVECO"/>
    <m/>
    <d v="2025-07-02T00:00:00"/>
    <x v="2"/>
    <m/>
    <x v="0"/>
    <x v="46"/>
    <x v="0"/>
    <d v="2025-07-30T00:00:00"/>
    <s v="WITH BACKJOB"/>
    <n v="17"/>
  </r>
  <r>
    <s v="X24062094087"/>
    <m/>
    <s v="AVA SMERALDA DAZA ZANIRATO"/>
    <s v="PALMSPRING, MERVILLE SUBD, PARANAQUE"/>
    <n v="215127.33"/>
    <n v="40.22"/>
    <s v="RRG"/>
    <m/>
    <s v="ECOM"/>
    <m/>
    <d v="2025-07-02T00:00:00"/>
    <x v="2"/>
    <m/>
    <x v="1"/>
    <x v="81"/>
    <x v="0"/>
    <d v="2025-08-01T00:00:00"/>
    <s v="NO BACKJOB"/>
    <n v="3"/>
  </r>
  <r>
    <s v="X22051997620"/>
    <m/>
    <s v="CITY GOVT OF MUNTINLUPA - NEW ALABANG PUBLIC MARKET"/>
    <s v="ALABANG CENTRAL MARKET, ALABANG CENTRAL MARKET, MUNTINLUPA"/>
    <n v="1737891.9"/>
    <n v="389.17"/>
    <s v="JSP"/>
    <m/>
    <s v="POWERHOUSE"/>
    <m/>
    <d v="2025-07-02T00:00:00"/>
    <x v="12"/>
    <m/>
    <x v="0"/>
    <x v="3"/>
    <x v="1"/>
    <m/>
    <m/>
    <n v="4"/>
  </r>
  <r>
    <s v="X23072901471"/>
    <m/>
    <s v="FORESTLAKE SUMMIT CORPORATION"/>
    <s v="YANTOK, AYALA-ALABANG VILL, MUNTINLUPA"/>
    <n v="415855.58"/>
    <n v="48.28"/>
    <s v="JSP"/>
    <m/>
    <s v="POWERHOUSE"/>
    <m/>
    <d v="2025-07-02T00:00:00"/>
    <x v="12"/>
    <m/>
    <x v="1"/>
    <x v="3"/>
    <x v="1"/>
    <m/>
    <m/>
    <n v="3"/>
  </r>
  <r>
    <s v="X24062417917"/>
    <m/>
    <s v="P &amp; EL REALTY CORPORATION"/>
    <s v="FIRE TREE, BELISARIO SUBD, LAS PINAS CITY"/>
    <n v="632505.35"/>
    <n v="118.75"/>
    <s v="JSP"/>
    <m/>
    <s v="POWERHOUSE"/>
    <m/>
    <d v="2025-07-02T00:00:00"/>
    <x v="0"/>
    <m/>
    <x v="1"/>
    <x v="85"/>
    <x v="0"/>
    <d v="2025-08-06T00:00:00"/>
    <s v="WITH BACKJOB"/>
    <n v="4"/>
  </r>
  <r>
    <s v="X23020468312"/>
    <m/>
    <s v="ASIAPRIME PHILIPPINES CORPORATION"/>
    <s v="SAMUEL, BF HOMES MARTINVILLE SUBD, LAS PINAS CITY"/>
    <n v="2398167.15"/>
    <n v="552.6"/>
    <s v="JSP"/>
    <m/>
    <s v="POWERHOUSE"/>
    <m/>
    <d v="2025-07-02T00:00:00"/>
    <x v="0"/>
    <m/>
    <x v="0"/>
    <x v="86"/>
    <x v="0"/>
    <d v="2025-07-28T00:00:00"/>
    <s v="WITH BACKJOB"/>
    <n v="7"/>
  </r>
  <r>
    <s v="X22094095280"/>
    <m/>
    <s v="LIGHT RAIL TRANSIT AUTHORITY"/>
    <s v="SILANGAN, LONGOS, BACOOR"/>
    <n v="3876619.37"/>
    <n v="82.58"/>
    <s v="JSP"/>
    <m/>
    <s v="POWERHOUSE"/>
    <m/>
    <d v="2025-07-02T00:00:00"/>
    <x v="12"/>
    <m/>
    <x v="0"/>
    <x v="3"/>
    <x v="1"/>
    <m/>
    <m/>
    <n v="25"/>
  </r>
  <r>
    <s v="X23051737873"/>
    <m/>
    <s v="SUBSEA SERVICES INC."/>
    <s v="LIGAS III, LIGAS III, BACOOR"/>
    <n v="652780.93000000005"/>
    <n v="97.4"/>
    <s v="JSP"/>
    <m/>
    <s v="POWERHOUSE"/>
    <m/>
    <d v="2025-07-02T00:00:00"/>
    <x v="12"/>
    <m/>
    <x v="1"/>
    <x v="3"/>
    <x v="1"/>
    <m/>
    <m/>
    <n v="3"/>
  </r>
  <r>
    <s v="X23062415222"/>
    <m/>
    <s v="LILY REAL ESTATE DEVELOPMENT CORPORATION"/>
    <s v="QUIRINO AVE., TAMBO, PARANAQUE"/>
    <n v="1944732.07"/>
    <n v="321.3"/>
    <s v="JSP"/>
    <m/>
    <s v="POWERHOUSE"/>
    <m/>
    <d v="2025-07-02T00:00:00"/>
    <x v="0"/>
    <m/>
    <x v="1"/>
    <x v="47"/>
    <x v="0"/>
    <d v="2025-08-06T00:00:00"/>
    <s v="WITH BACKJOB"/>
    <n v="4"/>
  </r>
  <r>
    <s v="X24072781187"/>
    <m/>
    <s v="A.A. ALARILLA CONSTRUCTION CO., INC."/>
    <s v="VICTORIA, TUNASAN, MUNTINLUPA"/>
    <n v="202456.24"/>
    <n v="26.22"/>
    <s v="JSP"/>
    <m/>
    <s v="POWERHOUSE"/>
    <m/>
    <d v="2025-07-04T00:00:00"/>
    <x v="15"/>
    <m/>
    <x v="1"/>
    <x v="29"/>
    <x v="0"/>
    <d v="2025-08-02T00:00:00"/>
    <s v="NO BACKJOB"/>
    <n v="3"/>
  </r>
  <r>
    <s v="X23093649424"/>
    <m/>
    <s v="JULITA B. FRANCISCO"/>
    <s v="GEN. TIRONA, HABAY I, BACOOR"/>
    <n v="198818.1"/>
    <n v="29.67"/>
    <s v="JSP"/>
    <m/>
    <s v="CHALLENGER"/>
    <m/>
    <d v="2025-07-04T00:00:00"/>
    <x v="15"/>
    <m/>
    <x v="1"/>
    <x v="29"/>
    <x v="0"/>
    <d v="2025-07-30T00:00:00"/>
    <s v="NO BACKJOB"/>
    <n v="3"/>
  </r>
  <r>
    <s v="X24020458335"/>
    <m/>
    <s v="ALTHORP LAND HOLDINGS, INCORPORATED,"/>
    <s v="CASTILLO, MALIPAY III, BACOOR"/>
    <n v="416640.46"/>
    <n v="586.29999999999995"/>
    <s v="JSP"/>
    <m/>
    <s v="CHALLENGER"/>
    <m/>
    <d v="2025-07-07T00:00:00"/>
    <x v="2"/>
    <m/>
    <x v="1"/>
    <x v="87"/>
    <x v="0"/>
    <m/>
    <m/>
    <n v="29"/>
  </r>
  <r>
    <s v="X24020458320"/>
    <m/>
    <s v="ALTHORP LAND HOLDINGS, INCORPORATED,"/>
    <s v="CASTILLO, MALIPAY III, BACOOR"/>
    <n v="229904.11"/>
    <n v="313.75"/>
    <s v="JSP"/>
    <m/>
    <s v="CHALLENGER"/>
    <m/>
    <d v="2025-07-07T00:00:00"/>
    <x v="2"/>
    <m/>
    <x v="1"/>
    <x v="87"/>
    <x v="0"/>
    <m/>
    <m/>
    <n v="16"/>
  </r>
  <r>
    <s v="X23114345805"/>
    <m/>
    <s v="ARMYNAVY BURGER INC."/>
    <s v="DAANG HARI, ALABANG WEST, LAS PINAS CITY"/>
    <n v="362126.29"/>
    <n v="54.7"/>
    <s v="EAO"/>
    <m/>
    <s v="AVECO"/>
    <m/>
    <d v="2025-07-10T00:00:00"/>
    <x v="2"/>
    <m/>
    <x v="0"/>
    <x v="7"/>
    <x v="0"/>
    <d v="2025-07-30T00:00:00"/>
    <s v="WITH BACKJOB"/>
    <n v="3"/>
  </r>
  <r>
    <s v="X22094041925"/>
    <m/>
    <s v="JASMIN C. BURILA"/>
    <s v="KAMAGONG, AYALA-ALABANG VILL, MUNTINLUPA"/>
    <n v="573737.43000000005"/>
    <n v="130.97"/>
    <s v="JSP"/>
    <m/>
    <s v="POWERHOUSE"/>
    <m/>
    <d v="2025-07-02T00:00:00"/>
    <x v="0"/>
    <m/>
    <x v="0"/>
    <x v="86"/>
    <x v="0"/>
    <d v="2025-07-28T00:00:00"/>
    <s v="NO BACKJOB"/>
    <n v="4"/>
  </r>
  <r>
    <s v="X23010263658"/>
    <m/>
    <s v="CITY GOVERNMENT OF MUNTINLUPA"/>
    <s v="CIVIC, FILINVEST CORPORATE CITY, MUNTINLUPA"/>
    <n v="1391441.96"/>
    <n v="306.5"/>
    <s v="JSP"/>
    <m/>
    <s v="POWERHOUSE"/>
    <m/>
    <d v="2025-07-02T00:00:00"/>
    <x v="0"/>
    <m/>
    <x v="1"/>
    <x v="86"/>
    <x v="0"/>
    <d v="2025-07-25T00:00:00"/>
    <s v="NO BACKJOB"/>
    <n v="4"/>
  </r>
  <r>
    <s v="X24030698139"/>
    <m/>
    <s v="C N C CONSTRUCTION &amp; DEV'T. CORPORATION"/>
    <s v="SAN PEDRO, SAN ANTONIO VALLEY 2, PARANAQUE"/>
    <n v="148560.91"/>
    <n v="17.37"/>
    <s v="JSP"/>
    <m/>
    <s v="CHALLENGER"/>
    <m/>
    <d v="2025-07-10T00:00:00"/>
    <x v="0"/>
    <m/>
    <x v="1"/>
    <x v="86"/>
    <x v="0"/>
    <d v="2025-07-30T00:00:00"/>
    <s v="NO BACKJOB"/>
    <n v="3"/>
  </r>
  <r>
    <s v="X22114860725"/>
    <m/>
    <s v="LADY KUEENIE MART, INC."/>
    <s v="NATALIA, AIRPORT VILL, PARANAQUE"/>
    <n v="666826.75"/>
    <n v="209.1"/>
    <s v="JSP"/>
    <m/>
    <s v="POWERHOUSE"/>
    <d v="2025-07-31T00:00:00"/>
    <d v="2025-07-31T00:00:00"/>
    <x v="0"/>
    <m/>
    <x v="2"/>
    <x v="80"/>
    <x v="0"/>
    <d v="2025-08-07T00:00:00"/>
    <s v="WITH BACKJOB"/>
    <n v="9"/>
  </r>
  <r>
    <s v="X24041309755"/>
    <m/>
    <s v="DITO TELECOMMUNITY CORPORATION"/>
    <s v="LIBRA, PUROK 1, MUNTINLUPA"/>
    <n v="255918.24"/>
    <n v="99.52"/>
    <s v="RRG"/>
    <m/>
    <s v="ECOM"/>
    <m/>
    <d v="2025-07-31T00:00:00"/>
    <x v="3"/>
    <m/>
    <x v="1"/>
    <x v="3"/>
    <x v="1"/>
    <m/>
    <m/>
    <n v="4"/>
  </r>
  <r>
    <s v="R22366256"/>
    <m/>
    <s v="CASANOVA SR., LEON MENDEZ"/>
    <s v="EL NIDO, CAMELLA HOMES ALABANG 4 SUBD, MUNTINLUPA"/>
    <n v="32112.639999999999"/>
    <n v="16.77"/>
    <s v="JSP"/>
    <m/>
    <s v="ECOM"/>
    <d v="2025-07-31T00:00:00"/>
    <d v="2025-07-31T00:00:00"/>
    <x v="3"/>
    <m/>
    <x v="0"/>
    <x v="3"/>
    <x v="1"/>
    <m/>
    <m/>
    <n v="2"/>
  </r>
  <r>
    <s v="X24051959665"/>
    <m/>
    <s v="PHINMA PROPERTY HOLDINGS CORPORATION"/>
    <s v="VILLONGCO, VILLONGCO, MUNTINLUPA"/>
    <n v="73415.59"/>
    <n v="85.41"/>
    <s v="Isan Carlo Lazaro"/>
    <m/>
    <s v="CHALLENGER"/>
    <d v="2025-07-31T00:00:00"/>
    <d v="2025-07-31T00:00:00"/>
    <x v="3"/>
    <m/>
    <x v="3"/>
    <x v="3"/>
    <x v="1"/>
    <m/>
    <m/>
    <n v="4"/>
  </r>
  <r>
    <s v="X24073004630"/>
    <m/>
    <s v="PHILIPPINE SEVEN CORPORATION"/>
    <s v="UMALI, POBLACION, MUNTINLUPA"/>
    <n v="36774.449999999997"/>
    <n v="45.67"/>
    <s v="Jenneth Madrid"/>
    <m/>
    <s v="POWERHOUSE"/>
    <d v="2025-07-31T00:00:00"/>
    <d v="2025-07-31T00:00:00"/>
    <x v="3"/>
    <m/>
    <x v="3"/>
    <x v="3"/>
    <x v="1"/>
    <m/>
    <m/>
    <n v="3"/>
  </r>
  <r>
    <s v="P2307153226"/>
    <m/>
    <s v="MAINT 425FIL  DS1-0862 Replacement of rotten, hazardous and old standard pole"/>
    <s v="SOLDIERS SOLDIERS HILLS SUBD PUTATAN MUNTINLUPA"/>
    <n v="193703.78"/>
    <n v="26.37"/>
    <s v="RRG"/>
    <m/>
    <s v="ECOM"/>
    <d v="2025-07-31T00:00:00"/>
    <d v="2025-07-31T00:00:00"/>
    <x v="3"/>
    <m/>
    <x v="0"/>
    <x v="3"/>
    <x v="1"/>
    <m/>
    <m/>
    <n v="12"/>
  </r>
  <r>
    <s v="X25030955124"/>
    <m/>
    <s v="TIN PHO LIM"/>
    <s v="CADENA DE AMOR, AYALA-ALABANG VILL, MUNTINLUPA"/>
    <n v="113331.9"/>
    <n v="131.86000000000001"/>
    <s v="Isan Carlo Lazaro"/>
    <m/>
    <s v="CHALLENGER"/>
    <d v="2025-07-31T00:00:00"/>
    <d v="2025-07-31T00:00:00"/>
    <x v="3"/>
    <m/>
    <x v="3"/>
    <x v="3"/>
    <x v="1"/>
    <m/>
    <m/>
    <n v="6"/>
  </r>
  <r>
    <s v="X23041310304"/>
    <m/>
    <s v="RIANA MAHESH MIRPURI"/>
    <s v="MADRID, MERVILLE SUBD, PARANAQUE"/>
    <n v="1200118.22"/>
    <n v="964.72"/>
    <s v="JSB"/>
    <m/>
    <s v="VJC"/>
    <m/>
    <d v="2025-07-31T00:00:00"/>
    <x v="3"/>
    <m/>
    <x v="1"/>
    <x v="3"/>
    <x v="1"/>
    <m/>
    <m/>
    <n v="12"/>
  </r>
  <r>
    <s v="X25030752071"/>
    <m/>
    <s v="MICHAEL G. DAVID"/>
    <s v="BLOCK 7, DOÑA ROSARIO HEIGHTS SUBD, MUNTINLUPA"/>
    <n v="129417.11000000004"/>
    <n v="141.59"/>
    <s v="Isan Carlo Lazaro"/>
    <m/>
    <s v="CHALLENGER"/>
    <d v="2025-07-31T00:00:00"/>
    <d v="2025-07-31T00:00:00"/>
    <x v="3"/>
    <m/>
    <x v="3"/>
    <x v="3"/>
    <x v="1"/>
    <m/>
    <m/>
    <n v="6"/>
  </r>
  <r>
    <s v="X25020594777"/>
    <m/>
    <s v="CITY GOVERNMENT OF MUNTINLUPA"/>
    <s v="FILINVEST SOCIALIZED HOUSING, FILINVEST SOCIALIZED HOUSING, MUNTINLUPA"/>
    <n v="70527.929999999993"/>
    <n v="160.37"/>
    <s v="Ronilo Gange Jr."/>
    <m/>
    <s v="ECOM"/>
    <d v="2025-07-31T00:00:00"/>
    <d v="2025-07-31T00:00:00"/>
    <x v="3"/>
    <m/>
    <x v="3"/>
    <x v="3"/>
    <x v="1"/>
    <m/>
    <m/>
    <n v="5"/>
  </r>
  <r>
    <s v="X24104049812"/>
    <m/>
    <s v="RACHEL RIVERA BACALLA"/>
    <s v="ILANG-ILANG, DON JUAN BAYVIEW SUBD, MUNTINLUPA"/>
    <n v="40313.42"/>
    <n v="50.06"/>
    <s v="Jenneth Madrid"/>
    <m/>
    <s v="POWERHOUSE"/>
    <d v="2025-07-31T00:00:00"/>
    <d v="2025-07-31T00:00:00"/>
    <x v="6"/>
    <m/>
    <x v="3"/>
    <x v="64"/>
    <x v="0"/>
    <m/>
    <m/>
    <n v="4"/>
  </r>
  <r>
    <s v="X24093762610"/>
    <m/>
    <s v="ALSTOM TRANSPORT CONSTRUCTION PHILIPPINES, INC."/>
    <s v="PRES. M. ROXAS, BACLARAN, PARANAQUE"/>
    <n v="44089.19"/>
    <n v="57.45"/>
    <s v="JSP"/>
    <m/>
    <s v="CHALLENGER"/>
    <d v="2025-07-31T00:00:00"/>
    <d v="2025-07-31T00:00:00"/>
    <x v="6"/>
    <m/>
    <x v="1"/>
    <x v="82"/>
    <x v="0"/>
    <m/>
    <m/>
    <n v="3"/>
  </r>
  <r>
    <s v="X24051523753"/>
    <m/>
    <s v="JOSEPH NATHANAEL PER GALVEZ"/>
    <s v="DOÑA ALICIA, INA EXECUTIVE HOMES - LEVITOWN, PARANAQUE"/>
    <n v="51950.75"/>
    <n v="22.1"/>
    <s v="RRG"/>
    <m/>
    <s v="ECOM"/>
    <d v="2025-07-31T00:00:00"/>
    <d v="2025-07-31T00:00:00"/>
    <x v="6"/>
    <m/>
    <x v="1"/>
    <x v="82"/>
    <x v="0"/>
    <m/>
    <m/>
    <n v="2"/>
  </r>
  <r>
    <s v="X25010209691"/>
    <m/>
    <s v="ALMALOUNA COMALING QU"/>
    <s v="EL GRANDE, BF HOMES, PARANAQUE"/>
    <n v="45194.86"/>
    <n v="47.14"/>
    <s v="Isan Carlo Lazaro"/>
    <m/>
    <s v="MAINTENANCE"/>
    <m/>
    <d v="2025-07-31T00:00:00"/>
    <x v="3"/>
    <m/>
    <x v="3"/>
    <x v="3"/>
    <x v="1"/>
    <m/>
    <m/>
    <n v="2"/>
  </r>
  <r>
    <s v="X25030992093"/>
    <m/>
    <s v="MARCO ANGELO FELIX LIM LOPEZ"/>
    <s v="YELLOW STONE, SOUTH GREEN PARK SUBD, PARANAQUE"/>
    <n v="3703.32"/>
    <n v="4.3099999999999996"/>
    <s v="Jenneth Madrid"/>
    <m/>
    <s v="VJC"/>
    <d v="2025-07-31T00:00:00"/>
    <d v="2025-07-31T00:00:00"/>
    <x v="6"/>
    <m/>
    <x v="3"/>
    <x v="64"/>
    <x v="0"/>
    <m/>
    <m/>
    <n v="2"/>
  </r>
  <r>
    <s v="R23895778"/>
    <m/>
    <s v="BREIGHTON LAND INC."/>
    <s v="BLOCK 6, BELLEFORT ESTATES PH 2, BACOOR"/>
    <n v="1038.46"/>
    <n v="1.29"/>
    <s v="Ronilo Gange Jr."/>
    <m/>
    <s v="ECOM"/>
    <m/>
    <d v="2025-07-31T00:00:00"/>
    <x v="6"/>
    <m/>
    <x v="3"/>
    <x v="64"/>
    <x v="0"/>
    <m/>
    <m/>
    <n v="1"/>
  </r>
  <r>
    <s v="X24020656557"/>
    <m/>
    <s v="SUZANNE ONG"/>
    <s v="TEL AVIV, MULTINATIONAL VILL, PARANAQUE"/>
    <n v="980568.61"/>
    <n v="415.73"/>
    <s v="RRG"/>
    <m/>
    <s v="ECOM"/>
    <d v="2025-07-31T00:00:00"/>
    <d v="2025-07-31T00:00:00"/>
    <x v="3"/>
    <m/>
    <x v="1"/>
    <x v="3"/>
    <x v="1"/>
    <m/>
    <m/>
    <n v="14"/>
  </r>
  <r>
    <s v="X24093771340"/>
    <m/>
    <s v="STO. CRISTO PROPERTIES &amp; HOLDINGS CORP."/>
    <s v="PASCUAL, PARANAQUE GREEN HEIGHTS, PARANAQUE"/>
    <n v="15202.2"/>
    <n v="77.25"/>
    <s v="Isan Carlo Lazaro"/>
    <m/>
    <s v="CHALLENGER"/>
    <d v="2025-07-31T00:00:00"/>
    <d v="2025-07-31T00:00:00"/>
    <x v="3"/>
    <m/>
    <x v="3"/>
    <x v="3"/>
    <x v="1"/>
    <m/>
    <m/>
    <n v="4"/>
  </r>
  <r>
    <s v="X24072577420"/>
    <m/>
    <s v="HERMENEGILDO DENAGA SARANILLO"/>
    <s v="SUMAKWEL, BARANGAY VILL, PARANAQUE"/>
    <n v="45119.54"/>
    <n v="134.28"/>
    <s v="Ronilo Gange Jr."/>
    <m/>
    <s v="ECOM"/>
    <d v="2025-07-31T00:00:00"/>
    <d v="2025-07-31T00:00:00"/>
    <x v="3"/>
    <m/>
    <x v="3"/>
    <x v="3"/>
    <x v="1"/>
    <m/>
    <m/>
    <n v="6"/>
  </r>
  <r>
    <s v="X25030835417"/>
    <m/>
    <s v="CHERIE ROSE COLINAYO ZHENG"/>
    <s v="ARMELA CPD-SAVVY 25, ARMELA CPD-SAVVY 25, PARANAQUE"/>
    <n v="84004.599999999977"/>
    <n v="118.02"/>
    <s v="Ronilo Gange Jr."/>
    <m/>
    <s v="ECOM"/>
    <d v="2025-07-31T00:00:00"/>
    <d v="2025-07-31T00:00:00"/>
    <x v="3"/>
    <m/>
    <x v="3"/>
    <x v="3"/>
    <x v="1"/>
    <m/>
    <m/>
    <m/>
  </r>
  <r>
    <s v="X25010021411"/>
    <m/>
    <s v="FRANCES CHRISTINE RAMIREZ AGUIRRE"/>
    <s v="DAO, MAYWOOD VILL, PARANAQUE"/>
    <n v="136773.92000000001"/>
    <n v="159.18"/>
    <s v="Isan Carlo Lazaro"/>
    <m/>
    <s v="CHALLENGER"/>
    <d v="2025-07-31T00:00:00"/>
    <d v="2025-07-31T00:00:00"/>
    <x v="3"/>
    <m/>
    <x v="3"/>
    <x v="3"/>
    <x v="1"/>
    <m/>
    <m/>
    <m/>
  </r>
  <r>
    <s v="X25020524644"/>
    <m/>
    <s v="TIERRA BELLA PROPERTIES INC."/>
    <s v="PRES. M. ROXAS, TAMBO, PARANAQUE"/>
    <n v="45931.94000000001"/>
    <n v="53.43"/>
    <s v="Isan Carlo Lazaro"/>
    <m/>
    <s v="CHALLENGER"/>
    <d v="2025-07-31T00:00:00"/>
    <d v="2025-07-31T00:00:00"/>
    <x v="3"/>
    <m/>
    <x v="3"/>
    <x v="3"/>
    <x v="1"/>
    <m/>
    <m/>
    <m/>
  </r>
  <r>
    <s v="X24020411401"/>
    <m/>
    <s v="JOLLIBEE FOODS CORPORATION"/>
    <s v="AGUIRRE, BF HOMES, PARANAQUE"/>
    <n v="109086.2"/>
    <n v="139.94999999999999"/>
    <s v="Ronilo Gange Jr."/>
    <m/>
    <s v="AVECO"/>
    <d v="2025-07-31T00:00:00"/>
    <d v="2025-07-31T00:00:00"/>
    <x v="6"/>
    <m/>
    <x v="1"/>
    <x v="87"/>
    <x v="0"/>
    <m/>
    <m/>
    <n v="3"/>
  </r>
  <r>
    <s v="X23083399830"/>
    <m/>
    <s v="ROVIE LAYNES MALDOS"/>
    <s v="BLDG. 2, CIUDAD KAUNLARAN, BACOOR"/>
    <n v="3718812.6"/>
    <n v="1378.82"/>
    <s v="JSP"/>
    <m/>
    <s v="POWERHOUSE"/>
    <m/>
    <d v="2025-07-10T00:00:00"/>
    <x v="0"/>
    <m/>
    <x v="0"/>
    <x v="3"/>
    <x v="1"/>
    <m/>
    <m/>
    <m/>
  </r>
  <r>
    <s v="X24010112470"/>
    <m/>
    <s v="KINGDOM HALL FOR JEHOVAH'S WITNESSES, PHILIPPINES"/>
    <s v="BINUHANGIN, CLARMEN VILL, PARANAQUE"/>
    <n v="481223.38"/>
    <n v="161"/>
    <s v="JSP"/>
    <m/>
    <s v="POWERHOUSE"/>
    <m/>
    <d v="2025-07-10T00:00:00"/>
    <x v="0"/>
    <m/>
    <x v="1"/>
    <x v="88"/>
    <x v="0"/>
    <d v="2025-08-02T00:00:00"/>
    <s v="NO BACKJOB"/>
    <n v="7"/>
  </r>
  <r>
    <s v="X25010271934"/>
    <m/>
    <s v="DANILO FLORES TARRIELA"/>
    <s v="BATANGAS SOUTH, AYALA-ALABANG VILL, MUNTINLUPA"/>
    <n v="105279.94"/>
    <n v="122.97"/>
    <s v="Isan Carlo Lazaro"/>
    <m/>
    <s v="CHALLENGER"/>
    <d v="2025-07-31T00:00:00"/>
    <d v="2025-08-01T00:00:00"/>
    <x v="2"/>
    <m/>
    <x v="3"/>
    <x v="3"/>
    <x v="1"/>
    <m/>
    <m/>
    <m/>
  </r>
  <r>
    <s v="X25020413672"/>
    <m/>
    <s v="DAJ PROPERTY HOLDINGS CORP."/>
    <s v="ANONAS, AYALA-ALABANG VILL, MUNTINLUPA"/>
    <n v="140114.53000000003"/>
    <n v="163.04"/>
    <s v="Isan Carlo Lazaro"/>
    <m/>
    <s v="CHALLENGER"/>
    <d v="2025-07-31T00:00:00"/>
    <d v="2025-08-01T00:00:00"/>
    <x v="2"/>
    <m/>
    <x v="3"/>
    <x v="3"/>
    <x v="1"/>
    <m/>
    <m/>
    <m/>
  </r>
  <r>
    <s v="X23051767299"/>
    <m/>
    <s v="GOLDEN BAY FRESH LANDHOLDINGS INC."/>
    <s v="LAS PIÑAS-TALABA, LONGOS, BACOOR"/>
    <n v="517692.58"/>
    <n v="132.16999999999999"/>
    <s v="RRG"/>
    <m/>
    <s v="ECOM"/>
    <m/>
    <m/>
    <x v="3"/>
    <m/>
    <x v="0"/>
    <x v="29"/>
    <x v="0"/>
    <d v="2025-08-01T00:00:00"/>
    <s v="NO BACKJOB"/>
    <n v="5"/>
  </r>
  <r>
    <s v="R23216876"/>
    <m/>
    <s v="LIAO,, KELSEY NATHANIEL LEE,"/>
    <s v="DEUTERONOMY, BF HOMES MARTINVILLE SUBD, LAS PINAS CITY"/>
    <n v="15252.47"/>
    <n v="3.55"/>
    <s v="RRG"/>
    <m/>
    <s v="ECOM"/>
    <m/>
    <d v="2025-07-25T00:00:00"/>
    <x v="6"/>
    <m/>
    <x v="1"/>
    <x v="89"/>
    <x v="0"/>
    <d v="2025-08-01T00:00:00"/>
    <s v="NO BACKJOB"/>
    <n v="1"/>
  </r>
  <r>
    <s v="X24072777901"/>
    <m/>
    <s v="PYC FOODS CORPORATION"/>
    <s v="DAANG HARI, ALMANZA II, LAS PINAS CITY"/>
    <n v="226346.64"/>
    <n v="19.98"/>
    <s v="RRG"/>
    <m/>
    <s v="ECOM"/>
    <m/>
    <d v="2025-07-25T00:00:00"/>
    <x v="6"/>
    <m/>
    <x v="1"/>
    <x v="8"/>
    <x v="0"/>
    <d v="2025-08-01T00:00:00"/>
    <s v="NO BACKJOB"/>
    <n v="3"/>
  </r>
  <r>
    <s v="X22104290372"/>
    <m/>
    <s v="DITO TELECOMMUNITY CORPORATION"/>
    <s v="CHRYSANTHEMUM, TALON VILL, LAS PINAS CITY"/>
    <n v="35227.65"/>
    <n v="9.73"/>
    <s v="RRG"/>
    <m/>
    <s v="ECOM"/>
    <m/>
    <d v="2025-07-25T00:00:00"/>
    <x v="6"/>
    <m/>
    <x v="1"/>
    <x v="89"/>
    <x v="0"/>
    <d v="2025-08-01T00:00:00"/>
    <s v="NO BACKJOB"/>
    <n v="2"/>
  </r>
  <r>
    <s v="X23114599150"/>
    <m/>
    <s v="ICONIC DEALERSHIP, INC."/>
    <s v="MOLINO BLVD., BAYANAN, BACOOR"/>
    <n v="630335.26"/>
    <n v="81"/>
    <s v="RRG"/>
    <m/>
    <s v="ECOM"/>
    <m/>
    <d v="2025-07-14T00:00:00"/>
    <x v="2"/>
    <m/>
    <x v="1"/>
    <x v="88"/>
    <x v="0"/>
    <d v="2025-08-01T00:00:00"/>
    <s v="WITH BACKJOB"/>
    <n v="2"/>
  </r>
  <r>
    <s v="X24072732348"/>
    <m/>
    <s v="DIETHER CANLAS MERCADO"/>
    <s v="HAWAII ST., CAMELLA HOMES PH II-A, BACOOR"/>
    <n v="53467.7"/>
    <n v="24.85"/>
    <s v="RRG"/>
    <m/>
    <s v="ECOM"/>
    <m/>
    <d v="2025-07-14T00:00:00"/>
    <x v="2"/>
    <m/>
    <x v="1"/>
    <x v="84"/>
    <x v="0"/>
    <d v="2025-08-01T00:00:00"/>
    <s v="WITH BACKJOB"/>
    <n v="2"/>
  </r>
  <r>
    <s v="X22072970749"/>
    <m/>
    <s v="DITO TELECOMMUNITY CORPORATION"/>
    <s v="SAPA, SAPA, NAIC"/>
    <n v="810176.76"/>
    <n v="439.32"/>
    <s v="RRG"/>
    <m/>
    <s v="ECOM"/>
    <m/>
    <d v="2025-07-14T00:00:00"/>
    <x v="2"/>
    <m/>
    <x v="0"/>
    <x v="88"/>
    <x v="0"/>
    <d v="2025-08-02T00:00:00"/>
    <s v="WITH BACKJOB"/>
    <n v="8"/>
  </r>
  <r>
    <s v="X24083042231"/>
    <m/>
    <s v="MICHAEL ABES PADRE JUAN"/>
    <s v="EVANGELISTA, BAHAYANG PAG-ASA PH 5, BACOOR"/>
    <n v="212884.15"/>
    <n v="37.950000000000003"/>
    <s v="JSP"/>
    <m/>
    <s v="POWERHOUSE"/>
    <m/>
    <d v="2025-07-10T00:00:00"/>
    <x v="15"/>
    <m/>
    <x v="1"/>
    <x v="88"/>
    <x v="0"/>
    <d v="2025-08-02T00:00:00"/>
    <s v="NO BACKJOB"/>
    <n v="3"/>
  </r>
  <r>
    <s v="X24030818560"/>
    <m/>
    <s v="JESHE TORRES"/>
    <s v="BLOCK 3, PRINCETON HEIGHTS PH 3, BACOOR"/>
    <n v="137479.16"/>
    <n v="17.45"/>
    <s v="JSP"/>
    <m/>
    <s v="POWERHOUSE"/>
    <m/>
    <d v="2025-07-25T00:00:00"/>
    <x v="2"/>
    <m/>
    <x v="1"/>
    <x v="81"/>
    <x v="0"/>
    <d v="2025-08-02T00:00:00"/>
    <s v="WITH BACKJOB"/>
    <n v="3"/>
  </r>
  <r>
    <s v="X22083677948"/>
    <m/>
    <s v="MANUEL JR. CO DIZON"/>
    <s v="CUENCA, AYALA-ALABANG VILL, MUNTINLUPA"/>
    <n v="361436.29"/>
    <n v="82.05"/>
    <s v="JSP"/>
    <m/>
    <s v="POWERHOUSE"/>
    <d v="2025-08-01T00:00:00"/>
    <d v="2025-08-07T00:00:00"/>
    <x v="13"/>
    <m/>
    <x v="0"/>
    <x v="3"/>
    <x v="1"/>
    <m/>
    <m/>
    <m/>
  </r>
  <r>
    <s v="X24103986359"/>
    <m/>
    <s v="DITO TELECOMMUNITY CORPORATION"/>
    <s v="QUEEN OF DIAMOND, QUEEN'S ROW AREA A SUBD, BACOOR"/>
    <n v="231671.38"/>
    <n v="288.63"/>
    <s v="Jenneth Madrid"/>
    <m/>
    <s v="POWERHOUSE"/>
    <d v="2025-08-01T00:00:00"/>
    <m/>
    <x v="8"/>
    <m/>
    <x v="3"/>
    <x v="3"/>
    <x v="1"/>
    <m/>
    <m/>
    <m/>
  </r>
  <r>
    <s v="X24020641632"/>
    <m/>
    <s v="HENRY LAO LIM"/>
    <s v="BUKIDNON, MARINA SUBD, PARANAQUE"/>
    <n v="180394.18"/>
    <n v="224.01"/>
    <s v="Jenneth Madrid"/>
    <m/>
    <s v="POWERHOUSE"/>
    <d v="2025-08-01T00:00:00"/>
    <d v="2025-08-08T00:00:00"/>
    <x v="6"/>
    <m/>
    <x v="3"/>
    <x v="3"/>
    <x v="1"/>
    <m/>
    <m/>
    <m/>
  </r>
  <r>
    <s v="X24041002556"/>
    <m/>
    <s v="STA. LUCIA REALTY &amp; DEVELOPMENT, INC."/>
    <s v="VISTA VERDE SOUTH EXEC PH4, BACOOR"/>
    <n v="130293.83"/>
    <n v="162.27000000000001"/>
    <s v="Jenneth Madrid"/>
    <m/>
    <s v="POWERHOUSE"/>
    <d v="2025-08-01T00:00:00"/>
    <m/>
    <x v="16"/>
    <m/>
    <x v="3"/>
    <x v="3"/>
    <x v="1"/>
    <m/>
    <m/>
    <m/>
  </r>
  <r>
    <s v="X25030814571"/>
    <m/>
    <s v="JOSE MARIA IBANEZ LANZA"/>
    <s v="NORTH 5TH, ANGELA VILL, LAS PINAS CITY"/>
    <n v="100520.98"/>
    <n v="273.55"/>
    <s v="Isan Carlo Lazaro"/>
    <m/>
    <s v="POWERHOUSE"/>
    <d v="2025-08-01T00:00:00"/>
    <s v="                                                             "/>
    <x v="8"/>
    <m/>
    <x v="3"/>
    <x v="3"/>
    <x v="1"/>
    <m/>
    <m/>
    <m/>
  </r>
  <r>
    <s v="X25020681892"/>
    <m/>
    <s v="HARD DISCOUNT PHILIPPINES, INC."/>
    <s v="DAANG HARI, PERPETUAL VILLAGE, TAGUIG CITY"/>
    <n v="11531.119999999999"/>
    <n v="13.42"/>
    <s v="Isan Carlo Lazaro"/>
    <m/>
    <s v="POWERHOUSE"/>
    <d v="2025-08-01T00:00:00"/>
    <d v="2025-08-08T00:00:00"/>
    <x v="6"/>
    <m/>
    <x v="3"/>
    <x v="3"/>
    <x v="1"/>
    <m/>
    <m/>
    <m/>
  </r>
  <r>
    <s v="X24103963394"/>
    <m/>
    <s v="HERSTAL SECURITY AGENCY, INC."/>
    <s v="DOÑA SOLEDAD, BETTER LIVING SUBD, PARANAQUE"/>
    <n v="43156.97"/>
    <n v="50.2"/>
    <s v="Jenneth Madrid"/>
    <m/>
    <s v="POWERHOUSE"/>
    <d v="2025-08-01T00:00:00"/>
    <d v="2025-08-08T00:00:00"/>
    <x v="6"/>
    <m/>
    <x v="3"/>
    <x v="3"/>
    <x v="1"/>
    <m/>
    <m/>
    <m/>
  </r>
  <r>
    <s v="X24062353615"/>
    <m/>
    <s v="F N &amp; J INVESTMENT"/>
    <s v="BUNGA, AYALA-ALABANG VILL, MUNTINLUPA"/>
    <n v="256679.67999999999"/>
    <n v="46.32"/>
    <s v="JSP"/>
    <m/>
    <s v="POWERHOUSE"/>
    <d v="2025-08-01T00:00:00"/>
    <m/>
    <x v="8"/>
    <m/>
    <x v="1"/>
    <x v="3"/>
    <x v="1"/>
    <m/>
    <m/>
    <m/>
  </r>
  <r>
    <s v="X22062764885"/>
    <m/>
    <s v="MAYNILAD WATER SERVICES, INC."/>
    <s v="ALABANG-ZAPOTE, PAMPLONA I, LAS PINAS CITY"/>
    <n v="1170203.6299999999"/>
    <n v="321.17"/>
    <s v="JSP"/>
    <m/>
    <s v="POWERHOUSE"/>
    <d v="2025-08-01T00:00:00"/>
    <m/>
    <x v="8"/>
    <m/>
    <x v="2"/>
    <x v="3"/>
    <x v="1"/>
    <m/>
    <m/>
    <m/>
  </r>
  <r>
    <s v="R23462615"/>
    <m/>
    <s v="UNIOIL PETROLEUM INC"/>
    <s v="DONA SOLEDAD EXTN, BETTER LIVING SUBD, PARANAQUE"/>
    <n v="48759.62"/>
    <n v="135.03"/>
    <s v="Ronilo Gange Jr."/>
    <m/>
    <s v="ECOM"/>
    <d v="2025-08-01T00:00:00"/>
    <m/>
    <x v="8"/>
    <m/>
    <x v="3"/>
    <x v="3"/>
    <x v="1"/>
    <m/>
    <m/>
    <m/>
  </r>
  <r>
    <s v="X24051688503"/>
    <m/>
    <s v="ALEXANDER EVAN O. UY"/>
    <s v="JOHN, MULTINATIONAL VILL, PARANAQUE"/>
    <n v="86091.88"/>
    <n v="186.1"/>
    <s v="Ronilo Gange Jr."/>
    <m/>
    <s v="ECOM"/>
    <d v="2025-08-01T00:00:00"/>
    <m/>
    <x v="8"/>
    <m/>
    <x v="3"/>
    <x v="3"/>
    <x v="1"/>
    <m/>
    <m/>
    <m/>
  </r>
  <r>
    <s v="X25020498390"/>
    <m/>
    <s v="MANUKA REALTY, INC."/>
    <s v="TALISAY, AYALA-ALABANG VILL, MUNTINLUPA"/>
    <n v="61024.149999999987"/>
    <n v="71.459999999999994"/>
    <s v="Isan Carlo Lazaro"/>
    <m/>
    <s v="CHALLENGER"/>
    <d v="2025-08-01T00:00:00"/>
    <m/>
    <x v="8"/>
    <m/>
    <x v="3"/>
    <x v="3"/>
    <x v="1"/>
    <m/>
    <m/>
    <m/>
  </r>
  <r>
    <s v="R23924589"/>
    <m/>
    <s v="CAVITEX INFRASTRUCTURE CORP., CBG"/>
    <s v="ALLEY 1, MULTINATIONAL VILL, PARANAQUE"/>
    <n v="359825.96999999991"/>
    <n v="418.77"/>
    <s v="Isan Carlo Lazaro"/>
    <m/>
    <s v="CHALLENGER"/>
    <d v="2025-08-01T00:00:00"/>
    <m/>
    <x v="8"/>
    <m/>
    <x v="3"/>
    <x v="3"/>
    <x v="1"/>
    <m/>
    <m/>
    <m/>
  </r>
  <r>
    <s v="X25031039757"/>
    <m/>
    <s v="R &amp; G CONSTRUCTION DEVELOPMENT"/>
    <s v="DR. A. SANTOS, SEACOM CPD, PARANAQUE"/>
    <n v="31748.350000000002"/>
    <n v="36.840000000000003"/>
    <s v="Jenneth Madrid"/>
    <m/>
    <s v="VJC"/>
    <d v="2025-08-01T00:00:00"/>
    <m/>
    <x v="8"/>
    <m/>
    <x v="3"/>
    <x v="3"/>
    <x v="1"/>
    <m/>
    <m/>
    <m/>
  </r>
  <r>
    <s v="X24041183168"/>
    <m/>
    <s v="ZENAIDA IGNACIO REYES"/>
    <s v="DIMASALANG, HAGONOY, TAGUIG CITY"/>
    <n v="69245.759999999995"/>
    <n v="15.9"/>
    <s v="Jenneth Madrid"/>
    <m/>
    <s v="VJC"/>
    <d v="2025-08-01T00:00:00"/>
    <m/>
    <x v="8"/>
    <m/>
    <x v="3"/>
    <x v="3"/>
    <x v="1"/>
    <m/>
    <m/>
    <m/>
  </r>
  <r>
    <s v="X24093584870"/>
    <m/>
    <s v="ZENAIDA IGNACIO REYES"/>
    <s v="DIMASALANG, HAGONOY, TAGUIG CITY"/>
    <n v="12449.52"/>
    <n v="15.46"/>
    <s v="Jenneth Madrid"/>
    <m/>
    <s v="VJC"/>
    <d v="2025-08-01T00:00:00"/>
    <m/>
    <x v="8"/>
    <m/>
    <x v="3"/>
    <x v="3"/>
    <x v="1"/>
    <m/>
    <m/>
    <m/>
  </r>
  <r>
    <s v="X24083428939"/>
    <m/>
    <s v="ROBERTO C VASQUEZ"/>
    <s v="PRES. AGUINALDO, TEOVILLE SUBD EAST, PARANAQUE"/>
    <n v="202879.53999999998"/>
    <n v="237.06"/>
    <s v="Isan Carlo Lazaro"/>
    <m/>
    <s v="CHALLENGER"/>
    <d v="2025-08-01T00:00:00"/>
    <m/>
    <x v="8"/>
    <m/>
    <x v="3"/>
    <x v="3"/>
    <x v="1"/>
    <m/>
    <m/>
    <m/>
  </r>
  <r>
    <s v="X24051787930"/>
    <m/>
    <s v="DITO TELECOMMUNITY CORPORATION"/>
    <s v="BLOCK 46, PINAGSAMA PH 2 VILL, TAGUIG CITY"/>
    <n v="77836.89"/>
    <n v="93.66"/>
    <s v="Isan Carlo Lazaro"/>
    <m/>
    <s v="CHALLENGER"/>
    <d v="2025-08-01T00:00:00"/>
    <m/>
    <x v="8"/>
    <m/>
    <x v="3"/>
    <x v="3"/>
    <x v="1"/>
    <m/>
    <m/>
    <m/>
  </r>
  <r>
    <s v="X23072870847"/>
    <m/>
    <s v="DITO TELECOMMUNITY CORPORATION"/>
    <s v="BANABA, AYALA-ALABANG VILL, MUNTINLUPA"/>
    <n v="40203.11"/>
    <n v="46.79"/>
    <s v="Isan Carlo Lazaro"/>
    <m/>
    <s v="CHALLENGER"/>
    <d v="2025-08-01T00:00:00"/>
    <m/>
    <x v="8"/>
    <m/>
    <x v="3"/>
    <x v="3"/>
    <x v="1"/>
    <m/>
    <m/>
    <m/>
  </r>
  <r>
    <s v="X24114545156"/>
    <m/>
    <s v="ST. JAMES THE GREAT PARISH FOUNDATION, INC."/>
    <s v="IBAAN, AYALA-ALABANG VILL, MUNTINLUPA"/>
    <n v="107882.38"/>
    <n v="125.53"/>
    <s v="Isan Carlo Lazaro"/>
    <m/>
    <s v="CHALLENGER"/>
    <d v="2025-08-01T00:00:00"/>
    <m/>
    <x v="8"/>
    <m/>
    <x v="3"/>
    <x v="3"/>
    <x v="1"/>
    <m/>
    <m/>
    <m/>
  </r>
  <r>
    <s v="X25020630582"/>
    <m/>
    <s v="TIERRA BELLA PROPERTIES INC."/>
    <s v="PRES. M. ROXAS, TAMBO, PARANAQUE"/>
    <n v="148527.47999999998"/>
    <n v="172.85"/>
    <s v="Isan Carlo Lazaro"/>
    <m/>
    <s v="CHALLENGER"/>
    <d v="2025-08-01T00:00:00"/>
    <m/>
    <x v="8"/>
    <m/>
    <x v="3"/>
    <x v="3"/>
    <x v="1"/>
    <m/>
    <m/>
    <m/>
  </r>
  <r>
    <s v="X23083418925"/>
    <m/>
    <s v="MARIA CLARITA PASCUAL ARELLANO"/>
    <s v="BLOCK 10, AFP OVAI PH 1, TAGUIG CITY"/>
    <n v="335786.03"/>
    <n v="964.72"/>
    <s v="JSB"/>
    <m/>
    <s v="VJC"/>
    <d v="2025-08-01T00:00:00"/>
    <m/>
    <x v="8"/>
    <m/>
    <x v="1"/>
    <x v="3"/>
    <x v="1"/>
    <m/>
    <m/>
    <m/>
  </r>
  <r>
    <s v="R23165916"/>
    <m/>
    <s v="POKAAN ALIREZA LUMBAYA"/>
    <s v="JOLO, MAHARLIKA VILL, TAGUIG CITY"/>
    <n v="21914.3"/>
    <n v="104.1"/>
    <s v="Jenneth Madrid"/>
    <m/>
    <s v="VJC"/>
    <d v="2025-07-31T00:00:00"/>
    <m/>
    <x v="8"/>
    <m/>
    <x v="3"/>
    <x v="3"/>
    <x v="1"/>
    <m/>
    <m/>
    <m/>
  </r>
  <r>
    <s v="X25030842100"/>
    <m/>
    <s v="CITY GOVERNMENT OF TAGUIG"/>
    <s v="MAGSAYSAY, PUROK 2A, TAGUIG CITY"/>
    <n v="11086.840000000002"/>
    <n v="12.9"/>
    <s v="Jenneth Madrid"/>
    <m/>
    <s v="VJC"/>
    <d v="2025-07-31T00:00:00"/>
    <m/>
    <x v="8"/>
    <m/>
    <x v="3"/>
    <x v="3"/>
    <x v="1"/>
    <m/>
    <m/>
    <m/>
  </r>
  <r>
    <s v="X24072855187"/>
    <m/>
    <s v="MANUEL SARIANA BOLON"/>
    <s v="A. ROLDAN, PUROK 2A, TAGUIG CITY"/>
    <n v="202490.13"/>
    <n v="31.58"/>
    <s v="Jenneth Madrid"/>
    <m/>
    <s v="VJC"/>
    <d v="2025-07-31T00:00:00"/>
    <m/>
    <x v="8"/>
    <m/>
    <x v="3"/>
    <x v="3"/>
    <x v="1"/>
    <m/>
    <m/>
    <m/>
  </r>
  <r>
    <s v="X25010223485"/>
    <m/>
    <s v="CITY GOVERNMENT OF TAGUIG"/>
    <s v="MIRANDA, ZONE 2, TAGUIG CITY"/>
    <n v="78010.61"/>
    <n v="246.89"/>
    <s v="Jenneth Madrid"/>
    <m/>
    <s v="VJC"/>
    <d v="2025-07-31T00:00:00"/>
    <m/>
    <x v="8"/>
    <m/>
    <x v="3"/>
    <x v="3"/>
    <x v="1"/>
    <m/>
    <m/>
    <m/>
  </r>
  <r>
    <s v="X24104277409"/>
    <m/>
    <s v="COMGLASCO AGUILA GLASS CORP."/>
    <s v="MANALAC, BAGONG TANYAG, TAGUIG CITY"/>
    <n v="52572.05"/>
    <n v="143.57"/>
    <s v="Jenneth Madrid"/>
    <m/>
    <s v="VJC"/>
    <d v="2025-07-31T00:00:00"/>
    <m/>
    <x v="8"/>
    <m/>
    <x v="3"/>
    <x v="3"/>
    <x v="1"/>
    <m/>
    <m/>
    <m/>
  </r>
  <r>
    <s v="X25051639273"/>
    <m/>
    <s v="LIMCALY INDUSTRIES INCORPORATED"/>
    <s v="PASCOR, STO. NINO, PARANAQUE"/>
    <n v="9825.99"/>
    <n v="11.44"/>
    <s v="Jenneth Madrid"/>
    <m/>
    <s v="VJC"/>
    <d v="2025-07-31T00:00:00"/>
    <m/>
    <x v="8"/>
    <m/>
    <x v="3"/>
    <x v="3"/>
    <x v="1"/>
    <m/>
    <m/>
    <m/>
  </r>
  <r>
    <s v="X24093762742"/>
    <m/>
    <s v="ALSTOM TRANSPORT CONSTRUCTION PHILIPPINES, INC."/>
    <s v="NINOY AQUINO, STO. NINO, PARANAQUE"/>
    <n v="28630.27"/>
    <n v="19.38"/>
    <s v="Jenneth Madrid"/>
    <m/>
    <s v="VJC"/>
    <d v="2025-07-31T00:00:00"/>
    <m/>
    <x v="8"/>
    <m/>
    <x v="3"/>
    <x v="3"/>
    <x v="1"/>
    <m/>
    <m/>
    <m/>
  </r>
  <r>
    <s v="X25020671305"/>
    <m/>
    <s v="CITY GOVERNMENT OF TAGUIG"/>
    <s v="M.L. QUEZON, PUROK 4, TAGUIG CITY"/>
    <n v="79457.509999999995"/>
    <n v="170.73"/>
    <s v="Jenneth Madrid"/>
    <m/>
    <s v="VJC"/>
    <d v="2025-07-31T00:00:00"/>
    <m/>
    <x v="8"/>
    <m/>
    <x v="3"/>
    <x v="3"/>
    <x v="1"/>
    <m/>
    <m/>
    <m/>
  </r>
  <r>
    <s v="X24114479034"/>
    <m/>
    <s v="MAKATI DEVELOPMENT CORPORATION"/>
    <s v="NEXUS, ARCA SOUTH, TAGUIG CITY"/>
    <n v="158282.26"/>
    <n v="195.12"/>
    <s v="Jenneth Madrid"/>
    <m/>
    <s v="VJC"/>
    <d v="2025-07-31T00:00:00"/>
    <m/>
    <x v="8"/>
    <m/>
    <x v="3"/>
    <x v="3"/>
    <x v="1"/>
    <m/>
    <m/>
    <m/>
  </r>
  <r>
    <s v="X25010310103"/>
    <m/>
    <s v="RODOLFO BEDIONES"/>
    <s v="KAIMITO, MOLAVE PARK VILL, PARANAQUE"/>
    <n v="2981.52"/>
    <n v="3.47"/>
    <s v="Jenneth Madrid"/>
    <m/>
    <s v="VJC"/>
    <d v="2025-07-31T00:00:00"/>
    <m/>
    <x v="8"/>
    <m/>
    <x v="3"/>
    <x v="3"/>
    <x v="1"/>
    <m/>
    <m/>
    <m/>
  </r>
  <r>
    <s v="X25030745343"/>
    <m/>
    <s v="OLIVAREZ REALTY CORPORATION"/>
    <s v="DR. A SANTOS, SAN DIONISIO, PARANAQUE"/>
    <n v="103760.22"/>
    <n v="120.71"/>
    <s v="Jenneth Madrid"/>
    <m/>
    <s v="VJC"/>
    <d v="2025-07-31T00:00:00"/>
    <m/>
    <x v="8"/>
    <m/>
    <x v="3"/>
    <x v="3"/>
    <x v="1"/>
    <m/>
    <m/>
    <m/>
  </r>
  <r>
    <s v="X23104151736"/>
    <m/>
    <s v="J.A.S.S INSTALLATION SERVICES CORP."/>
    <s v="CATTLEYA, T.S. CRUZ SUBD, LAS PINAS CITY"/>
    <n v="148253.84"/>
    <n v="47.98"/>
    <s v="RRG"/>
    <m/>
    <s v="AVECO"/>
    <d v="2025-07-31T00:00:00"/>
    <m/>
    <x v="8"/>
    <m/>
    <x v="1"/>
    <x v="3"/>
    <x v="1"/>
    <m/>
    <m/>
    <m/>
  </r>
  <r>
    <s v="X21072829678"/>
    <m/>
    <s v="KEIKO FOODS CORP."/>
    <s v="ARTHUR, TAGUIG BAGUMBAYAN INDL ASS INC, TAGUIG CITY"/>
    <n v="1019235.68"/>
    <n v="281.42"/>
    <s v="JSP"/>
    <m/>
    <s v="POWERHOUSE"/>
    <d v="2025-07-31T00:00:00"/>
    <d v="2025-08-06T00:00:00"/>
    <x v="13"/>
    <m/>
    <x v="0"/>
    <x v="3"/>
    <x v="1"/>
    <m/>
    <m/>
    <m/>
  </r>
  <r>
    <s v="X22093759465"/>
    <m/>
    <s v="JEIKA PROPERTIES CORPORATION"/>
    <s v="MOLINO VII, MOLINO VII, BACOOR"/>
    <n v="581897.1"/>
    <n v="87.37"/>
    <s v="JSP"/>
    <m/>
    <s v="POWERHOUSE"/>
    <d v="2025-07-31T00:00:00"/>
    <d v="2025-07-25T00:00:00"/>
    <x v="2"/>
    <m/>
    <x v="0"/>
    <x v="64"/>
    <x v="0"/>
    <m/>
    <m/>
    <n v="3"/>
  </r>
  <r>
    <s v="X23083305911"/>
    <m/>
    <s v="EDOTCO TOWERS, INC."/>
    <s v="KAINGIN, KAINGIN, BACOOR"/>
    <n v="143993.12"/>
    <n v="17.22"/>
    <s v="JSP"/>
    <m/>
    <s v="POWERHOUSE"/>
    <d v="2025-07-31T00:00:00"/>
    <d v="2025-07-10T00:00:00"/>
    <x v="4"/>
    <m/>
    <x v="0"/>
    <x v="90"/>
    <x v="0"/>
    <d v="2025-08-06T00:00:00"/>
    <s v="WITH BACKJOB"/>
    <n v="2"/>
  </r>
  <r>
    <s v="X25010310283"/>
    <m/>
    <s v="MERFE A GAMAS"/>
    <s v="CHALLENGER, MOONWALK VILL, LAS PINAS CITY"/>
    <n v="6562.97"/>
    <n v="11.15"/>
    <s v="Ronilo Gange Jr."/>
    <m/>
    <s v="ECOM"/>
    <d v="2025-07-31T00:00:00"/>
    <m/>
    <x v="8"/>
    <m/>
    <x v="3"/>
    <x v="3"/>
    <x v="1"/>
    <m/>
    <m/>
    <m/>
  </r>
  <r>
    <s v="R22727639"/>
    <m/>
    <s v="DE PAZ JOSEPHINE BOSI"/>
    <s v="BLOCK 1, GLOBE MACKAY SHERATON VILLAGE, BACOOR"/>
    <n v="11614.33"/>
    <n v="1.88"/>
    <s v="RRG"/>
    <m/>
    <s v="AVECO"/>
    <d v="2025-07-31T00:00:00"/>
    <d v="2025-07-31T00:00:00"/>
    <x v="2"/>
    <m/>
    <x v="0"/>
    <x v="3"/>
    <x v="1"/>
    <m/>
    <m/>
    <m/>
  </r>
  <r>
    <s v="X22020770513"/>
    <m/>
    <s v="FRANKLIN CHURCHILL DELMONTE VELARDE"/>
    <s v="ANGELES, ALABANG HILLS SUBD PH 3, MUNTINLUPA"/>
    <n v="318471.15999999997"/>
    <n v="105.87"/>
    <s v="JSP"/>
    <m/>
    <s v="POWERHOUSE"/>
    <d v="2025-08-05T00:00:00"/>
    <d v="2025-08-06T00:00:00"/>
    <x v="12"/>
    <m/>
    <x v="0"/>
    <x v="3"/>
    <x v="1"/>
    <m/>
    <m/>
    <m/>
  </r>
  <r>
    <s v="X22114973643"/>
    <m/>
    <s v="EMMANUEL RAMON VER REYES"/>
    <s v="CADENA DE AMOR ST., AYALA-ALABANG VILL, MUNTINLUPA"/>
    <n v="379461.55"/>
    <n v="92.2"/>
    <s v="JSP"/>
    <m/>
    <s v="POWERHOUSE"/>
    <d v="2025-08-05T00:00:00"/>
    <d v="2025-08-06T00:00:00"/>
    <x v="12"/>
    <m/>
    <x v="0"/>
    <x v="3"/>
    <x v="1"/>
    <m/>
    <m/>
    <m/>
  </r>
  <r>
    <s v="X21030891877"/>
    <m/>
    <s v="MARK BENEDICT OCHOA REALICA"/>
    <s v="SAN ANTONIO, AYALA-ALABANG VILL, MUNTINLUPA"/>
    <n v="297423.17"/>
    <n v="78.17"/>
    <s v="JSP"/>
    <m/>
    <s v="POWERHOUSE"/>
    <d v="2025-08-05T00:00:00"/>
    <d v="2025-08-06T00:00:00"/>
    <x v="12"/>
    <m/>
    <x v="0"/>
    <x v="3"/>
    <x v="1"/>
    <m/>
    <m/>
    <m/>
  </r>
  <r>
    <s v="X22104222228"/>
    <m/>
    <s v="ANTHONY A. LIM"/>
    <s v=" "/>
    <n v="797225.42"/>
    <n v="223.27"/>
    <s v="JSP"/>
    <m/>
    <s v="POWERHOUSE"/>
    <d v="2025-08-05T00:00:00"/>
    <d v="2025-08-06T00:00:00"/>
    <x v="12"/>
    <m/>
    <x v="0"/>
    <x v="3"/>
    <x v="1"/>
    <m/>
    <m/>
    <m/>
  </r>
  <r>
    <s v="X22104266242"/>
    <m/>
    <s v="KATARUNGAN VILLAGE HOMEOWNERS ASSOC. INC."/>
    <s v=" J. ENRIQUEZ, KATARUNGAN VILLAGE, MUNTINLUPA"/>
    <n v="684327.49"/>
    <n v="286.25"/>
    <s v="JSP"/>
    <m/>
    <s v="POWERHOUSE"/>
    <d v="2025-08-05T00:00:00"/>
    <d v="2025-08-06T00:00:00"/>
    <x v="12"/>
    <m/>
    <x v="0"/>
    <x v="3"/>
    <x v="1"/>
    <m/>
    <m/>
    <m/>
  </r>
  <r>
    <s v="X22104254496"/>
    <m/>
    <s v="GLOBE TELECOM, INC."/>
    <s v="ESTANISLAO, LAKEVIEW HOMES I, MUNTINLUPA"/>
    <n v="133006.85999999999"/>
    <n v="18.47"/>
    <s v="JSP"/>
    <m/>
    <s v="POWERHOUSE"/>
    <d v="2025-08-05T00:00:00"/>
    <d v="2025-08-06T00:00:00"/>
    <x v="12"/>
    <m/>
    <x v="1"/>
    <x v="3"/>
    <x v="1"/>
    <m/>
    <m/>
    <m/>
  </r>
  <r>
    <s v="X24103942328"/>
    <m/>
    <s v="MAXBLOCK CONSTRUCTION CORP."/>
    <s v="PANORAMA CPD, VETERANS CENTER, TAGUIG CITY"/>
    <n v="14591.570000000002"/>
    <n v="18.12"/>
    <s v="Jenneth Madrid"/>
    <m/>
    <s v="VJC"/>
    <d v="2025-08-05T00:00:00"/>
    <d v="2025-08-06T00:00:00"/>
    <x v="6"/>
    <m/>
    <x v="3"/>
    <x v="3"/>
    <x v="1"/>
    <m/>
    <m/>
    <m/>
  </r>
  <r>
    <s v="X24072851053"/>
    <m/>
    <s v="DIOSA BELLE SANTILLANOSA CRUCERO"/>
    <s v=" BLOCK 27, PUROK 3, TAGUIG CITY"/>
    <n v="7971.81"/>
    <n v="9.9"/>
    <s v="Jenneth Madrid"/>
    <m/>
    <s v="VJC"/>
    <d v="2025-08-05T00:00:00"/>
    <d v="2025-08-06T00:00:00"/>
    <x v="6"/>
    <m/>
    <x v="3"/>
    <x v="3"/>
    <x v="1"/>
    <m/>
    <m/>
    <m/>
  </r>
  <r>
    <s v="X25010095532"/>
    <m/>
    <s v="MINA B. TAPISPISAN"/>
    <s v="BALLECER, ZONE 4, TAGUIG CITY"/>
    <n v="3696.19"/>
    <n v="4.59"/>
    <s v="Jenneth Madrid"/>
    <m/>
    <s v="VJC"/>
    <d v="2025-08-05T00:00:00"/>
    <d v="2025-08-06T00:00:00"/>
    <x v="6"/>
    <m/>
    <x v="3"/>
    <x v="91"/>
    <x v="0"/>
    <d v="2025-08-14T00:00:00"/>
    <s v="WITH BACKJOB"/>
    <m/>
  </r>
  <r>
    <s v="X24041266844"/>
    <m/>
    <s v="AYALA LAND, INC.,"/>
    <s v="LANGKA, FTI CPD, TAGUIG CITY"/>
    <n v="58230.82"/>
    <n v="74.97"/>
    <s v="Jenneth Madrid"/>
    <m/>
    <s v="VJC"/>
    <d v="2025-08-05T00:00:00"/>
    <d v="2025-08-06T00:00:00"/>
    <x v="6"/>
    <m/>
    <x v="3"/>
    <x v="3"/>
    <x v="1"/>
    <m/>
    <m/>
    <m/>
  </r>
  <r>
    <s v="X25031083142"/>
    <m/>
    <s v="ELOISA R PONCE"/>
    <s v="BLOCK 132, SITIO IMELDA, TAGUIG CITY"/>
    <n v="4424.9500000000007"/>
    <n v="5.15"/>
    <s v="Jenneth Madrid"/>
    <m/>
    <s v="VJC"/>
    <d v="2025-08-05T00:00:00"/>
    <d v="2025-08-06T00:00:00"/>
    <x v="6"/>
    <m/>
    <x v="3"/>
    <x v="87"/>
    <x v="0"/>
    <d v="2025-08-14T00:00:00"/>
    <s v="NO BACKJOB"/>
    <m/>
  </r>
  <r>
    <s v="R22448480"/>
    <m/>
    <s v="DEPARTMENT OF TRANSPORTATION"/>
    <s v="EAST SERVICE, SN MARTIN DE PORRES, PARANAQUE"/>
    <n v="1368476.7"/>
    <n v="895.72"/>
    <s v="IGL"/>
    <m/>
    <s v="POWERHOUSE"/>
    <m/>
    <d v="2025-07-10T00:00:00"/>
    <x v="4"/>
    <m/>
    <x v="0"/>
    <x v="92"/>
    <x v="0"/>
    <m/>
    <m/>
    <n v="24"/>
  </r>
  <r>
    <s v="R22420165"/>
    <m/>
    <s v="CITY GOVERNMENT OF TAGUIG"/>
    <s v="STREET, M.L. QUEZON, PUROK 2, TAGUIG CITY"/>
    <n v="143242.95000000001"/>
    <n v="54.43"/>
    <s v="JSP"/>
    <m/>
    <s v="VJC"/>
    <m/>
    <d v="2025-07-10T00:00:00"/>
    <x v="4"/>
    <m/>
    <x v="0"/>
    <x v="82"/>
    <x v="0"/>
    <d v="2025-08-11T00:00:00"/>
    <s v="WITH BACKJOB"/>
    <n v="1"/>
  </r>
  <r>
    <s v="X23083310471"/>
    <m/>
    <s v="JOEL RIVERA BALORO SR."/>
    <s v="SALAZAR, ZONE 3, TAGUIG CITY"/>
    <n v="26440.6"/>
    <n v="964.72"/>
    <s v="JSB"/>
    <m/>
    <s v="VJC"/>
    <m/>
    <d v="2025-07-10T00:00:00"/>
    <x v="4"/>
    <m/>
    <x v="1"/>
    <x v="76"/>
    <x v="0"/>
    <d v="2025-08-14T00:00:00"/>
    <s v="NO BACKJOB"/>
    <n v="2"/>
  </r>
  <r>
    <s v="X24051573241"/>
    <m/>
    <s v="JOSEPH G. OCENADA"/>
    <s v="V.P. CRUZ, PUROK 4, TAGUIG CITY"/>
    <n v="208638.58"/>
    <n v="964.72"/>
    <s v="JSB"/>
    <m/>
    <s v="VJC"/>
    <m/>
    <d v="2025-07-10T00:00:00"/>
    <x v="4"/>
    <m/>
    <x v="1"/>
    <x v="76"/>
    <x v="0"/>
    <m/>
    <m/>
    <n v="3"/>
  </r>
  <r>
    <s v="X23072776751"/>
    <m/>
    <s v="DITO TELECOMMUNITY CORPORATION"/>
    <s v="BLOCK 17, GHQ VILL, TAGUIG CITY"/>
    <n v="216620.89"/>
    <n v="25.13"/>
    <s v="JMM"/>
    <m/>
    <s v="VJC"/>
    <m/>
    <d v="2025-07-10T00:00:00"/>
    <x v="4"/>
    <m/>
    <x v="1"/>
    <x v="76"/>
    <x v="0"/>
    <d v="2025-08-11T00:00:00"/>
    <s v="NO BACKJOB"/>
    <n v="2"/>
  </r>
  <r>
    <s v="X24020530879"/>
    <m/>
    <s v="DIONISIO ESCAL LABAO"/>
    <s v="BLOCK 8, ENLISTED PERSONNEL VIL 2, TAGUIG CITY"/>
    <n v="141493.28"/>
    <n v="964.72"/>
    <s v="JSB"/>
    <m/>
    <s v="VJC"/>
    <m/>
    <d v="2025-07-10T00:00:00"/>
    <x v="4"/>
    <m/>
    <x v="1"/>
    <x v="92"/>
    <x v="0"/>
    <m/>
    <m/>
    <n v="3"/>
  </r>
  <r>
    <s v="X23072846298"/>
    <m/>
    <s v="RHODORA L TORIO"/>
    <s v="CABASAAN, ZONE 4, TAGUIG CITY"/>
    <n v="448667.86"/>
    <n v="134.44999999999999"/>
    <s v="JSP"/>
    <m/>
    <s v="VJC"/>
    <m/>
    <m/>
    <x v="0"/>
    <m/>
    <x v="0"/>
    <x v="64"/>
    <x v="0"/>
    <m/>
    <m/>
    <n v="7"/>
  </r>
  <r>
    <s v="X23030859674"/>
    <m/>
    <s v="MDC AQUA PRIME INC."/>
    <s v="BLOCK 3, LOTUS VILLAGE, BACOOR"/>
    <n v="2099946.2400000002"/>
    <n v="978.73"/>
    <s v="IGL"/>
    <m/>
    <s v="POWERHOUSE"/>
    <d v="2025-07-10T00:00:00"/>
    <d v="2025-07-10T00:00:00"/>
    <x v="4"/>
    <m/>
    <x v="0"/>
    <x v="64"/>
    <x v="0"/>
    <m/>
    <m/>
    <n v="33"/>
  </r>
  <r>
    <s v="X25031040438"/>
    <m/>
    <s v="CSE DRAGON VENEER CORPORATION,"/>
    <s v="WEST SERVICE, MARCELO GREEN VILL, PARANAQUE"/>
    <n v="43081.66"/>
    <n v="50.13"/>
    <s v="Jenneth Madrid"/>
    <m/>
    <s v="VJC"/>
    <d v="2025-07-31T00:00:00"/>
    <m/>
    <x v="2"/>
    <m/>
    <x v="3"/>
    <x v="82"/>
    <x v="0"/>
    <m/>
    <m/>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83E3CB-7BFE-4673-B00E-51EEE9519FBD}"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0:B26" firstHeaderRow="1" firstDataRow="1" firstDataCol="1" rowPageCount="2" colPageCount="1"/>
  <pivotFields count="20">
    <pivotField showAll="0"/>
    <pivotField showAll="0"/>
    <pivotField showAll="0"/>
    <pivotField showAll="0"/>
    <pivotField numFmtId="43" showAll="0"/>
    <pivotField numFmtId="43" showAll="0"/>
    <pivotField showAll="0"/>
    <pivotField showAll="0"/>
    <pivotField showAll="0"/>
    <pivotField showAll="0"/>
    <pivotField showAll="0"/>
    <pivotField axis="axisRow" showAll="0">
      <items count="20">
        <item x="2"/>
        <item x="11"/>
        <item x="1"/>
        <item x="3"/>
        <item x="0"/>
        <item x="5"/>
        <item x="8"/>
        <item x="9"/>
        <item x="12"/>
        <item x="10"/>
        <item x="7"/>
        <item m="1" x="18"/>
        <item x="13"/>
        <item m="1" x="17"/>
        <item x="14"/>
        <item x="15"/>
        <item x="6"/>
        <item x="4"/>
        <item x="16"/>
        <item t="default"/>
      </items>
    </pivotField>
    <pivotField showAll="0"/>
    <pivotField showAll="0"/>
    <pivotField axis="axisPage" multipleItemSelectionAllowed="1" showAll="0">
      <items count="94">
        <item h="1" x="40"/>
        <item h="1" x="0"/>
        <item h="1" x="41"/>
        <item h="1" x="42"/>
        <item h="1" x="1"/>
        <item h="1" x="23"/>
        <item h="1" x="9"/>
        <item h="1" x="11"/>
        <item h="1" x="16"/>
        <item h="1" x="4"/>
        <item h="1" x="10"/>
        <item h="1" x="39"/>
        <item h="1" x="28"/>
        <item h="1" x="21"/>
        <item h="1" x="12"/>
        <item h="1" x="32"/>
        <item h="1" x="34"/>
        <item h="1" x="37"/>
        <item h="1" x="20"/>
        <item h="1" x="5"/>
        <item h="1" x="43"/>
        <item h="1" x="2"/>
        <item h="1" x="49"/>
        <item h="1" x="18"/>
        <item h="1" x="6"/>
        <item h="1" x="30"/>
        <item h="1" x="44"/>
        <item h="1" x="15"/>
        <item h="1" x="14"/>
        <item h="1" x="13"/>
        <item h="1" x="61"/>
        <item h="1" x="31"/>
        <item h="1" x="58"/>
        <item h="1" x="36"/>
        <item h="1" x="35"/>
        <item h="1" x="45"/>
        <item h="1" x="17"/>
        <item h="1" x="60"/>
        <item h="1" x="25"/>
        <item h="1" x="27"/>
        <item h="1" x="51"/>
        <item h="1" x="50"/>
        <item h="1" x="59"/>
        <item h="1" x="65"/>
        <item h="1" x="54"/>
        <item h="1" x="56"/>
        <item h="1" x="24"/>
        <item h="1" x="63"/>
        <item h="1" x="33"/>
        <item h="1" x="38"/>
        <item h="1" x="62"/>
        <item h="1" x="52"/>
        <item h="1" x="66"/>
        <item h="1" x="55"/>
        <item h="1" x="79"/>
        <item h="1" x="67"/>
        <item h="1" x="78"/>
        <item h="1" x="71"/>
        <item h="1" x="48"/>
        <item h="1" x="26"/>
        <item h="1" x="83"/>
        <item h="1" x="69"/>
        <item h="1" x="19"/>
        <item h="1" x="3"/>
        <item h="1" x="29"/>
        <item h="1" x="22"/>
        <item h="1" x="68"/>
        <item h="1" x="73"/>
        <item h="1" x="8"/>
        <item h="1" x="46"/>
        <item h="1" x="57"/>
        <item h="1" x="70"/>
        <item h="1" x="72"/>
        <item h="1" x="7"/>
        <item h="1" x="53"/>
        <item h="1" x="74"/>
        <item h="1" x="75"/>
        <item h="1" x="76"/>
        <item x="80"/>
        <item h="1" x="84"/>
        <item x="81"/>
        <item h="1" x="85"/>
        <item h="1" x="86"/>
        <item x="47"/>
        <item h="1" x="88"/>
        <item x="89"/>
        <item h="1" x="90"/>
        <item h="1" x="64"/>
        <item x="77"/>
        <item x="82"/>
        <item h="1" x="87"/>
        <item h="1" x="92"/>
        <item h="1" x="91"/>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6">
    <i>
      <x/>
    </i>
    <i>
      <x v="3"/>
    </i>
    <i>
      <x v="4"/>
    </i>
    <i>
      <x v="16"/>
    </i>
    <i>
      <x v="17"/>
    </i>
    <i t="grand">
      <x/>
    </i>
  </rowItems>
  <colItems count="1">
    <i/>
  </colItems>
  <pageFields count="2">
    <pageField fld="15" hier="-1"/>
    <pageField fld="14" hier="-1"/>
  </pageFields>
  <dataFields count="1">
    <dataField name="Sum of TASK C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13F1D9-6673-41CA-B67F-8A4CACFD73D1}"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U14"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0">
        <item x="2"/>
        <item x="11"/>
        <item x="1"/>
        <item x="3"/>
        <item x="0"/>
        <item x="5"/>
        <item x="8"/>
        <item x="9"/>
        <item x="12"/>
        <item x="10"/>
        <item x="7"/>
        <item m="1" x="18"/>
        <item x="13"/>
        <item m="1" x="17"/>
        <item x="14"/>
        <item x="15"/>
        <item x="6"/>
        <item x="4"/>
        <item x="16"/>
        <item t="default"/>
      </items>
    </pivotField>
    <pivotField showAll="0"/>
    <pivotField axis="axisCol" showAll="0">
      <items count="6">
        <item x="2"/>
        <item x="0"/>
        <item x="1"/>
        <item x="3"/>
        <item x="4"/>
        <item t="default"/>
      </items>
    </pivotField>
    <pivotField axis="axisPage" multipleItemSelectionAllowed="1" showAll="0">
      <items count="94">
        <item h="1" x="40"/>
        <item h="1" x="0"/>
        <item h="1" x="41"/>
        <item h="1" x="42"/>
        <item h="1" x="1"/>
        <item h="1" x="23"/>
        <item h="1" x="9"/>
        <item h="1" x="11"/>
        <item h="1" x="16"/>
        <item h="1" x="4"/>
        <item h="1" x="10"/>
        <item h="1" x="39"/>
        <item h="1" x="28"/>
        <item h="1" x="21"/>
        <item h="1" x="12"/>
        <item h="1" x="32"/>
        <item h="1" x="34"/>
        <item h="1" x="37"/>
        <item h="1" x="20"/>
        <item h="1" x="5"/>
        <item h="1" x="43"/>
        <item h="1" x="2"/>
        <item h="1" x="49"/>
        <item h="1" x="18"/>
        <item h="1" x="6"/>
        <item h="1" x="30"/>
        <item h="1" x="44"/>
        <item h="1" x="15"/>
        <item h="1" x="14"/>
        <item h="1" x="13"/>
        <item h="1" x="61"/>
        <item h="1" x="31"/>
        <item h="1" x="58"/>
        <item h="1" x="36"/>
        <item h="1" x="35"/>
        <item h="1" x="45"/>
        <item h="1" x="17"/>
        <item h="1" x="60"/>
        <item h="1" x="25"/>
        <item h="1" x="27"/>
        <item h="1" x="51"/>
        <item h="1" x="50"/>
        <item h="1" x="59"/>
        <item h="1" x="65"/>
        <item h="1" x="54"/>
        <item h="1" x="56"/>
        <item h="1" x="24"/>
        <item h="1" x="63"/>
        <item h="1" x="33"/>
        <item h="1" x="38"/>
        <item h="1" x="62"/>
        <item h="1" x="52"/>
        <item h="1" x="66"/>
        <item h="1" x="55"/>
        <item h="1" x="79"/>
        <item h="1" x="67"/>
        <item h="1" x="78"/>
        <item h="1" x="71"/>
        <item h="1" x="48"/>
        <item h="1" x="26"/>
        <item h="1" x="83"/>
        <item h="1" x="69"/>
        <item h="1" x="19"/>
        <item h="1" x="3"/>
        <item h="1" x="29"/>
        <item h="1" x="22"/>
        <item h="1" x="68"/>
        <item h="1" x="73"/>
        <item h="1" x="8"/>
        <item h="1" x="46"/>
        <item h="1" x="57"/>
        <item h="1" x="70"/>
        <item h="1" x="72"/>
        <item h="1" x="7"/>
        <item h="1" x="53"/>
        <item h="1" x="74"/>
        <item h="1" x="75"/>
        <item h="1" x="76"/>
        <item x="80"/>
        <item h="1" x="84"/>
        <item x="81"/>
        <item h="1" x="85"/>
        <item h="1" x="86"/>
        <item x="47"/>
        <item h="1" x="88"/>
        <item x="89"/>
        <item h="1" x="90"/>
        <item h="1" x="64"/>
        <item x="77"/>
        <item x="82"/>
        <item h="1" x="87"/>
        <item h="1" x="92"/>
        <item h="1" x="91"/>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6">
    <i>
      <x/>
    </i>
    <i>
      <x v="3"/>
    </i>
    <i>
      <x v="4"/>
    </i>
    <i>
      <x v="16"/>
    </i>
    <i>
      <x v="17"/>
    </i>
    <i t="grand">
      <x/>
    </i>
  </rowItems>
  <colFields count="2">
    <field x="1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PLANNED PROJECT COST" fld="4" baseField="0" baseItem="0"/>
    <dataField name="Sum of TOTAL MANHOU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1C7FF9-84BF-4918-A8F9-5225049DB71F}" name="PivotTable1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Q8:AB17" firstHeaderRow="1" firstDataRow="2" firstDataCol="1" rowPageCount="1" colPageCount="1"/>
  <pivotFields count="20">
    <pivotField showAll="0"/>
    <pivotField showAll="0"/>
    <pivotField showAll="0"/>
    <pivotField showAll="0"/>
    <pivotField numFmtId="43" showAll="0"/>
    <pivotField numFmtId="43" showAll="0"/>
    <pivotField showAll="0"/>
    <pivotField showAll="0"/>
    <pivotField showAll="0"/>
    <pivotField showAll="0"/>
    <pivotField showAll="0"/>
    <pivotField axis="axisCol" showAll="0">
      <items count="20">
        <item x="2"/>
        <item x="11"/>
        <item x="1"/>
        <item x="3"/>
        <item x="0"/>
        <item x="5"/>
        <item x="8"/>
        <item x="9"/>
        <item x="12"/>
        <item x="10"/>
        <item x="7"/>
        <item m="1" x="18"/>
        <item x="13"/>
        <item m="1" x="17"/>
        <item x="14"/>
        <item x="15"/>
        <item x="6"/>
        <item x="4"/>
        <item x="16"/>
        <item t="default"/>
      </items>
    </pivotField>
    <pivotField showAll="0"/>
    <pivotField showAll="0"/>
    <pivotField multipleItemSelectionAllowed="1" showAll="0">
      <items count="94">
        <item x="40"/>
        <item x="0"/>
        <item x="41"/>
        <item x="42"/>
        <item x="1"/>
        <item x="23"/>
        <item x="9"/>
        <item x="11"/>
        <item x="16"/>
        <item x="4"/>
        <item x="10"/>
        <item x="39"/>
        <item x="28"/>
        <item x="21"/>
        <item x="12"/>
        <item x="32"/>
        <item x="34"/>
        <item x="37"/>
        <item x="20"/>
        <item x="5"/>
        <item x="43"/>
        <item x="2"/>
        <item x="49"/>
        <item x="18"/>
        <item x="6"/>
        <item x="30"/>
        <item x="44"/>
        <item x="15"/>
        <item x="14"/>
        <item x="13"/>
        <item x="61"/>
        <item x="31"/>
        <item x="58"/>
        <item x="36"/>
        <item x="35"/>
        <item x="45"/>
        <item x="17"/>
        <item x="60"/>
        <item x="25"/>
        <item x="27"/>
        <item x="51"/>
        <item x="50"/>
        <item x="59"/>
        <item x="65"/>
        <item x="54"/>
        <item x="56"/>
        <item x="24"/>
        <item x="63"/>
        <item x="33"/>
        <item x="38"/>
        <item x="62"/>
        <item x="52"/>
        <item x="66"/>
        <item x="55"/>
        <item x="79"/>
        <item x="67"/>
        <item x="78"/>
        <item x="71"/>
        <item x="48"/>
        <item x="26"/>
        <item x="83"/>
        <item x="69"/>
        <item x="19"/>
        <item x="3"/>
        <item x="29"/>
        <item x="22"/>
        <item x="68"/>
        <item x="73"/>
        <item x="8"/>
        <item x="46"/>
        <item x="57"/>
        <item x="70"/>
        <item x="72"/>
        <item x="7"/>
        <item x="53"/>
        <item x="74"/>
        <item x="75"/>
        <item x="76"/>
        <item x="80"/>
        <item x="84"/>
        <item x="81"/>
        <item x="85"/>
        <item x="86"/>
        <item x="47"/>
        <item x="88"/>
        <item x="89"/>
        <item x="90"/>
        <item x="64"/>
        <item x="77"/>
        <item x="82"/>
        <item x="87"/>
        <item x="92"/>
        <item x="91"/>
        <item t="default"/>
      </items>
    </pivotField>
    <pivotField axis="axisPage" multipleItemSelectionAllowed="1" showAll="0">
      <items count="3">
        <item h="1" x="1"/>
        <item x="0"/>
        <item t="default"/>
      </items>
    </pivotField>
    <pivotField showAll="0"/>
    <pivotField showAll="0"/>
    <pivotField dataField="1" showAll="0"/>
    <pivotField axis="axisRow" showAll="0">
      <items count="15">
        <item h="1" x="0"/>
        <item x="1"/>
        <item x="2"/>
        <item x="3"/>
        <item x="4"/>
        <item x="5"/>
        <item x="6"/>
        <item x="7"/>
        <item x="8"/>
        <item x="9"/>
        <item x="10"/>
        <item x="11"/>
        <item x="12"/>
        <item x="13"/>
        <item t="default"/>
      </items>
    </pivotField>
  </pivotFields>
  <rowFields count="1">
    <field x="19"/>
  </rowFields>
  <rowItems count="8">
    <i>
      <x v="2"/>
    </i>
    <i>
      <x v="3"/>
    </i>
    <i>
      <x v="4"/>
    </i>
    <i>
      <x v="5"/>
    </i>
    <i>
      <x v="6"/>
    </i>
    <i>
      <x v="7"/>
    </i>
    <i>
      <x v="8"/>
    </i>
    <i t="grand">
      <x/>
    </i>
  </rowItems>
  <colFields count="1">
    <field x="11"/>
  </colFields>
  <colItems count="11">
    <i>
      <x/>
    </i>
    <i>
      <x v="2"/>
    </i>
    <i>
      <x v="3"/>
    </i>
    <i>
      <x v="4"/>
    </i>
    <i>
      <x v="5"/>
    </i>
    <i>
      <x v="9"/>
    </i>
    <i>
      <x v="12"/>
    </i>
    <i>
      <x v="15"/>
    </i>
    <i>
      <x v="16"/>
    </i>
    <i>
      <x v="17"/>
    </i>
    <i t="grand">
      <x/>
    </i>
  </colItems>
  <pageFields count="1">
    <pageField fld="15" hier="-1"/>
  </pageFields>
  <dataFields count="1">
    <dataField name="Sum of TASK COUNT" fld="18" baseField="0"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11" type="button" dataOnly="0" labelOnly="1" outline="0" axis="axisCol" fieldPosition="0"/>
    </format>
    <format dxfId="11">
      <pivotArea type="topRight" dataOnly="0" labelOnly="1" outline="0" fieldPosition="0"/>
    </format>
    <format dxfId="10">
      <pivotArea field="19" type="button" dataOnly="0" labelOnly="1" outline="0" axis="axisRow" fieldPosition="0"/>
    </format>
    <format dxfId="9">
      <pivotArea dataOnly="0" labelOnly="1" fieldPosition="0">
        <references count="1">
          <reference field="19" count="5">
            <x v="2"/>
            <x v="3"/>
            <x v="4"/>
            <x v="5"/>
            <x v="6"/>
          </reference>
        </references>
      </pivotArea>
    </format>
    <format dxfId="8">
      <pivotArea dataOnly="0" labelOnly="1" grandRow="1" outline="0" fieldPosition="0"/>
    </format>
    <format dxfId="7">
      <pivotArea dataOnly="0" labelOnly="1" fieldPosition="0">
        <references count="1">
          <reference field="11" count="8">
            <x v="0"/>
            <x v="2"/>
            <x v="3"/>
            <x v="4"/>
            <x v="5"/>
            <x v="9"/>
            <x v="11"/>
            <x v="12"/>
          </reference>
        </references>
      </pivotArea>
    </format>
    <format dxfId="6">
      <pivotArea dataOnly="0" labelOnly="1" grandCol="1" outline="0" fieldPosition="0"/>
    </format>
  </formats>
  <chartFormats count="29">
    <chartFormat chart="49" format="0" series="1">
      <pivotArea type="data" outline="0" fieldPosition="0">
        <references count="2">
          <reference field="4294967294" count="1" selected="0">
            <x v="0"/>
          </reference>
          <reference field="11" count="1" selected="0">
            <x v="0"/>
          </reference>
        </references>
      </pivotArea>
    </chartFormat>
    <chartFormat chart="49" format="1" series="1">
      <pivotArea type="data" outline="0" fieldPosition="0">
        <references count="2">
          <reference field="4294967294" count="1" selected="0">
            <x v="0"/>
          </reference>
          <reference field="11" count="1" selected="0">
            <x v="2"/>
          </reference>
        </references>
      </pivotArea>
    </chartFormat>
    <chartFormat chart="49" format="2" series="1">
      <pivotArea type="data" outline="0" fieldPosition="0">
        <references count="2">
          <reference field="4294967294" count="1" selected="0">
            <x v="0"/>
          </reference>
          <reference field="11" count="1" selected="0">
            <x v="3"/>
          </reference>
        </references>
      </pivotArea>
    </chartFormat>
    <chartFormat chart="49" format="3" series="1">
      <pivotArea type="data" outline="0" fieldPosition="0">
        <references count="2">
          <reference field="4294967294" count="1" selected="0">
            <x v="0"/>
          </reference>
          <reference field="11" count="1" selected="0">
            <x v="4"/>
          </reference>
        </references>
      </pivotArea>
    </chartFormat>
    <chartFormat chart="49" format="4" series="1">
      <pivotArea type="data" outline="0" fieldPosition="0">
        <references count="2">
          <reference field="4294967294" count="1" selected="0">
            <x v="0"/>
          </reference>
          <reference field="11" count="1" selected="0">
            <x v="5"/>
          </reference>
        </references>
      </pivotArea>
    </chartFormat>
    <chartFormat chart="49" format="5" series="1">
      <pivotArea type="data" outline="0" fieldPosition="0">
        <references count="2">
          <reference field="4294967294" count="1" selected="0">
            <x v="0"/>
          </reference>
          <reference field="11" count="1" selected="0">
            <x v="9"/>
          </reference>
        </references>
      </pivotArea>
    </chartFormat>
    <chartFormat chart="49" format="6" series="1">
      <pivotArea type="data" outline="0" fieldPosition="0">
        <references count="2">
          <reference field="4294967294" count="1" selected="0">
            <x v="0"/>
          </reference>
          <reference field="11" count="1" selected="0">
            <x v="11"/>
          </reference>
        </references>
      </pivotArea>
    </chartFormat>
    <chartFormat chart="49" format="7" series="1">
      <pivotArea type="data" outline="0" fieldPosition="0">
        <references count="2">
          <reference field="4294967294" count="1" selected="0">
            <x v="0"/>
          </reference>
          <reference field="11" count="1" selected="0">
            <x v="12"/>
          </reference>
        </references>
      </pivotArea>
    </chartFormat>
    <chartFormat chart="49" format="8" series="1">
      <pivotArea type="data" outline="0" fieldPosition="0">
        <references count="2">
          <reference field="4294967294" count="1" selected="0">
            <x v="0"/>
          </reference>
          <reference field="19" count="1" selected="0">
            <x v="2"/>
          </reference>
        </references>
      </pivotArea>
    </chartFormat>
    <chartFormat chart="49" format="9" series="1">
      <pivotArea type="data" outline="0" fieldPosition="0">
        <references count="2">
          <reference field="4294967294" count="1" selected="0">
            <x v="0"/>
          </reference>
          <reference field="19" count="1" selected="0">
            <x v="3"/>
          </reference>
        </references>
      </pivotArea>
    </chartFormat>
    <chartFormat chart="49" format="10" series="1">
      <pivotArea type="data" outline="0" fieldPosition="0">
        <references count="2">
          <reference field="4294967294" count="1" selected="0">
            <x v="0"/>
          </reference>
          <reference field="19" count="1" selected="0">
            <x v="4"/>
          </reference>
        </references>
      </pivotArea>
    </chartFormat>
    <chartFormat chart="49" format="11" series="1">
      <pivotArea type="data" outline="0" fieldPosition="0">
        <references count="2">
          <reference field="4294967294" count="1" selected="0">
            <x v="0"/>
          </reference>
          <reference field="19" count="1" selected="0">
            <x v="5"/>
          </reference>
        </references>
      </pivotArea>
    </chartFormat>
    <chartFormat chart="49" format="12" series="1">
      <pivotArea type="data" outline="0" fieldPosition="0">
        <references count="2">
          <reference field="4294967294" count="1" selected="0">
            <x v="0"/>
          </reference>
          <reference field="19" count="1" selected="0">
            <x v="6"/>
          </reference>
        </references>
      </pivotArea>
    </chartFormat>
    <chartFormat chart="49" format="13">
      <pivotArea type="data" outline="0" fieldPosition="0">
        <references count="3">
          <reference field="4294967294" count="1" selected="0">
            <x v="0"/>
          </reference>
          <reference field="11" count="1" selected="0">
            <x v="0"/>
          </reference>
          <reference field="19" count="1" selected="0">
            <x v="6"/>
          </reference>
        </references>
      </pivotArea>
    </chartFormat>
    <chartFormat chart="49" format="14">
      <pivotArea type="data" outline="0" fieldPosition="0">
        <references count="3">
          <reference field="4294967294" count="1" selected="0">
            <x v="0"/>
          </reference>
          <reference field="11" count="1" selected="0">
            <x v="2"/>
          </reference>
          <reference field="19" count="1" selected="0">
            <x v="6"/>
          </reference>
        </references>
      </pivotArea>
    </chartFormat>
    <chartFormat chart="49" format="15">
      <pivotArea type="data" outline="0" fieldPosition="0">
        <references count="3">
          <reference field="4294967294" count="1" selected="0">
            <x v="0"/>
          </reference>
          <reference field="11" count="1" selected="0">
            <x v="3"/>
          </reference>
          <reference field="19" count="1" selected="0">
            <x v="6"/>
          </reference>
        </references>
      </pivotArea>
    </chartFormat>
    <chartFormat chart="49" format="16">
      <pivotArea type="data" outline="0" fieldPosition="0">
        <references count="3">
          <reference field="4294967294" count="1" selected="0">
            <x v="0"/>
          </reference>
          <reference field="11" count="1" selected="0">
            <x v="4"/>
          </reference>
          <reference field="19" count="1" selected="0">
            <x v="6"/>
          </reference>
        </references>
      </pivotArea>
    </chartFormat>
    <chartFormat chart="49" format="13">
      <pivotArea type="data" outline="0" fieldPosition="0">
        <references count="3">
          <reference field="4294967294" count="1" selected="0">
            <x v="0"/>
          </reference>
          <reference field="11" count="1" selected="0">
            <x v="0"/>
          </reference>
          <reference field="19" count="1" selected="0">
            <x v="2"/>
          </reference>
        </references>
      </pivotArea>
    </chartFormat>
    <chartFormat chart="49" format="14">
      <pivotArea type="data" outline="0" fieldPosition="0">
        <references count="3">
          <reference field="4294967294" count="1" selected="0">
            <x v="0"/>
          </reference>
          <reference field="11" count="1" selected="0">
            <x v="0"/>
          </reference>
          <reference field="19" count="1" selected="0">
            <x v="3"/>
          </reference>
        </references>
      </pivotArea>
    </chartFormat>
    <chartFormat chart="49" format="15">
      <pivotArea type="data" outline="0" fieldPosition="0">
        <references count="3">
          <reference field="4294967294" count="1" selected="0">
            <x v="0"/>
          </reference>
          <reference field="11" count="1" selected="0">
            <x v="0"/>
          </reference>
          <reference field="19" count="1" selected="0">
            <x v="4"/>
          </reference>
        </references>
      </pivotArea>
    </chartFormat>
    <chartFormat chart="49" format="16">
      <pivotArea type="data" outline="0" fieldPosition="0">
        <references count="3">
          <reference field="4294967294" count="1" selected="0">
            <x v="0"/>
          </reference>
          <reference field="11" count="1" selected="0">
            <x v="0"/>
          </reference>
          <reference field="19" count="1" selected="0">
            <x v="5"/>
          </reference>
        </references>
      </pivotArea>
    </chartFormat>
    <chartFormat chart="66" format="25" series="1">
      <pivotArea type="data" outline="0" fieldPosition="0">
        <references count="2">
          <reference field="4294967294" count="1" selected="0">
            <x v="0"/>
          </reference>
          <reference field="11" count="1" selected="0">
            <x v="0"/>
          </reference>
        </references>
      </pivotArea>
    </chartFormat>
    <chartFormat chart="66" format="26" series="1">
      <pivotArea type="data" outline="0" fieldPosition="0">
        <references count="2">
          <reference field="4294967294" count="1" selected="0">
            <x v="0"/>
          </reference>
          <reference field="11" count="1" selected="0">
            <x v="2"/>
          </reference>
        </references>
      </pivotArea>
    </chartFormat>
    <chartFormat chart="66" format="27" series="1">
      <pivotArea type="data" outline="0" fieldPosition="0">
        <references count="2">
          <reference field="4294967294" count="1" selected="0">
            <x v="0"/>
          </reference>
          <reference field="11" count="1" selected="0">
            <x v="3"/>
          </reference>
        </references>
      </pivotArea>
    </chartFormat>
    <chartFormat chart="66" format="28" series="1">
      <pivotArea type="data" outline="0" fieldPosition="0">
        <references count="2">
          <reference field="4294967294" count="1" selected="0">
            <x v="0"/>
          </reference>
          <reference field="11" count="1" selected="0">
            <x v="4"/>
          </reference>
        </references>
      </pivotArea>
    </chartFormat>
    <chartFormat chart="66" format="29" series="1">
      <pivotArea type="data" outline="0" fieldPosition="0">
        <references count="2">
          <reference field="4294967294" count="1" selected="0">
            <x v="0"/>
          </reference>
          <reference field="11" count="1" selected="0">
            <x v="5"/>
          </reference>
        </references>
      </pivotArea>
    </chartFormat>
    <chartFormat chart="66" format="30" series="1">
      <pivotArea type="data" outline="0" fieldPosition="0">
        <references count="2">
          <reference field="4294967294" count="1" selected="0">
            <x v="0"/>
          </reference>
          <reference field="11" count="1" selected="0">
            <x v="9"/>
          </reference>
        </references>
      </pivotArea>
    </chartFormat>
    <chartFormat chart="66" format="31" series="1">
      <pivotArea type="data" outline="0" fieldPosition="0">
        <references count="2">
          <reference field="4294967294" count="1" selected="0">
            <x v="0"/>
          </reference>
          <reference field="11" count="1" selected="0">
            <x v="11"/>
          </reference>
        </references>
      </pivotArea>
    </chartFormat>
    <chartFormat chart="66" format="32" series="1">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BE4D05-0688-4630-ABB5-0FE75B6F2D9D}"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U111"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0">
        <item x="2"/>
        <item x="11"/>
        <item x="1"/>
        <item x="3"/>
        <item x="0"/>
        <item x="5"/>
        <item x="8"/>
        <item x="9"/>
        <item x="12"/>
        <item x="10"/>
        <item x="7"/>
        <item m="1" x="18"/>
        <item x="13"/>
        <item m="1" x="17"/>
        <item x="14"/>
        <item x="15"/>
        <item x="6"/>
        <item x="4"/>
        <item x="16"/>
        <item t="default"/>
      </items>
    </pivotField>
    <pivotField showAll="0"/>
    <pivotField axis="axisCol" showAll="0">
      <items count="6">
        <item x="2"/>
        <item x="0"/>
        <item x="1"/>
        <item x="3"/>
        <item x="4"/>
        <item t="default"/>
      </items>
    </pivotField>
    <pivotField axis="axisPage" multipleItemSelectionAllowed="1" showAll="0">
      <items count="94">
        <item h="1" x="40"/>
        <item h="1" x="0"/>
        <item h="1" x="41"/>
        <item h="1" x="42"/>
        <item h="1" x="1"/>
        <item h="1" x="23"/>
        <item h="1" x="9"/>
        <item h="1" x="11"/>
        <item h="1" x="16"/>
        <item h="1" x="4"/>
        <item h="1" x="10"/>
        <item h="1" x="39"/>
        <item h="1" x="28"/>
        <item h="1" x="21"/>
        <item h="1" x="12"/>
        <item h="1" x="32"/>
        <item h="1" x="34"/>
        <item h="1" x="37"/>
        <item h="1" x="20"/>
        <item h="1" x="5"/>
        <item h="1" x="43"/>
        <item h="1" x="2"/>
        <item h="1" x="49"/>
        <item h="1" x="18"/>
        <item h="1" x="6"/>
        <item h="1" x="30"/>
        <item h="1" x="44"/>
        <item h="1" x="15"/>
        <item h="1" x="14"/>
        <item h="1" x="13"/>
        <item h="1" x="61"/>
        <item h="1" x="31"/>
        <item h="1" x="58"/>
        <item h="1" x="36"/>
        <item h="1" x="35"/>
        <item h="1" x="45"/>
        <item h="1" x="17"/>
        <item h="1" x="60"/>
        <item h="1" x="25"/>
        <item h="1" x="27"/>
        <item h="1" x="51"/>
        <item h="1" x="50"/>
        <item h="1" x="59"/>
        <item h="1" x="65"/>
        <item h="1" x="54"/>
        <item h="1" x="56"/>
        <item h="1" x="24"/>
        <item h="1" x="63"/>
        <item h="1" x="33"/>
        <item h="1" x="38"/>
        <item h="1" x="62"/>
        <item h="1" x="52"/>
        <item h="1" x="66"/>
        <item h="1" x="55"/>
        <item h="1" x="79"/>
        <item h="1" x="67"/>
        <item h="1" x="78"/>
        <item h="1" x="71"/>
        <item h="1" x="48"/>
        <item h="1" x="26"/>
        <item h="1" x="83"/>
        <item h="1" x="69"/>
        <item h="1" x="19"/>
        <item h="1" x="3"/>
        <item x="29"/>
        <item x="22"/>
        <item x="68"/>
        <item x="73"/>
        <item x="8"/>
        <item x="46"/>
        <item x="57"/>
        <item x="70"/>
        <item x="72"/>
        <item x="7"/>
        <item x="53"/>
        <item x="74"/>
        <item x="75"/>
        <item x="76"/>
        <item x="80"/>
        <item x="84"/>
        <item x="81"/>
        <item x="85"/>
        <item x="86"/>
        <item x="47"/>
        <item x="88"/>
        <item x="89"/>
        <item x="90"/>
        <item h="1" x="64"/>
        <item h="1" x="77"/>
        <item h="1" x="82"/>
        <item h="1" x="87"/>
        <item x="92"/>
        <item h="1" x="91"/>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7">
    <i>
      <x/>
    </i>
    <i>
      <x v="3"/>
    </i>
    <i>
      <x v="4"/>
    </i>
    <i>
      <x v="15"/>
    </i>
    <i>
      <x v="16"/>
    </i>
    <i>
      <x v="17"/>
    </i>
    <i t="grand">
      <x/>
    </i>
  </rowItems>
  <colFields count="2">
    <field x="1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0ECD54-1F30-4B0D-B13B-0FD2E5EEF3E1}"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U32"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2">
        <item x="2"/>
        <item x="11"/>
        <item x="1"/>
        <item x="3"/>
        <item x="0"/>
        <item x="5"/>
        <item x="8"/>
        <item x="9"/>
        <item x="12"/>
        <item x="10"/>
        <item x="7"/>
        <item m="1" x="18"/>
        <item x="13"/>
        <item m="1" x="17"/>
        <item x="14"/>
        <item m="1" x="19"/>
        <item x="15"/>
        <item x="6"/>
        <item x="4"/>
        <item m="1" x="20"/>
        <item x="16"/>
        <item t="default"/>
      </items>
    </pivotField>
    <pivotField showAll="0"/>
    <pivotField axis="axisCol" showAll="0">
      <items count="6">
        <item x="2"/>
        <item x="0"/>
        <item x="1"/>
        <item x="3"/>
        <item x="4"/>
        <item t="default"/>
      </items>
    </pivotField>
    <pivotField axis="axisPage" multipleItemSelectionAllowed="1" showAll="0">
      <items count="92">
        <item h="1" x="40"/>
        <item x="0"/>
        <item x="41"/>
        <item x="42"/>
        <item x="1"/>
        <item x="23"/>
        <item x="9"/>
        <item x="11"/>
        <item x="16"/>
        <item x="4"/>
        <item x="10"/>
        <item x="39"/>
        <item x="28"/>
        <item h="1" x="21"/>
        <item h="1" x="12"/>
        <item h="1" x="32"/>
        <item h="1" x="34"/>
        <item h="1" x="37"/>
        <item h="1" x="20"/>
        <item h="1" x="5"/>
        <item h="1" x="43"/>
        <item h="1" x="2"/>
        <item h="1" x="49"/>
        <item h="1" x="18"/>
        <item h="1" x="6"/>
        <item h="1" x="30"/>
        <item h="1" x="44"/>
        <item h="1" x="15"/>
        <item h="1" x="14"/>
        <item h="1" x="13"/>
        <item h="1" x="61"/>
        <item h="1" x="31"/>
        <item h="1" x="58"/>
        <item h="1" x="36"/>
        <item h="1" x="35"/>
        <item h="1" x="45"/>
        <item h="1" x="17"/>
        <item h="1" x="60"/>
        <item h="1" x="25"/>
        <item h="1" x="27"/>
        <item h="1" x="51"/>
        <item h="1" x="50"/>
        <item h="1" x="59"/>
        <item h="1" x="65"/>
        <item h="1" x="54"/>
        <item h="1" x="56"/>
        <item h="1" x="24"/>
        <item h="1" x="63"/>
        <item h="1" x="33"/>
        <item h="1" x="38"/>
        <item h="1" x="62"/>
        <item h="1" x="52"/>
        <item h="1" x="66"/>
        <item h="1" x="55"/>
        <item h="1" x="79"/>
        <item h="1" x="67"/>
        <item h="1" x="78"/>
        <item h="1" x="71"/>
        <item h="1" x="48"/>
        <item h="1" x="26"/>
        <item h="1" x="83"/>
        <item h="1" x="69"/>
        <item h="1" x="19"/>
        <item h="1" x="3"/>
        <item h="1" x="29"/>
        <item h="1" x="22"/>
        <item h="1" x="68"/>
        <item h="1" x="73"/>
        <item h="1" x="8"/>
        <item h="1" x="46"/>
        <item h="1" x="57"/>
        <item h="1" x="70"/>
        <item h="1" x="72"/>
        <item h="1" x="7"/>
        <item h="1" x="53"/>
        <item h="1" x="74"/>
        <item h="1" x="75"/>
        <item h="1" x="76"/>
        <item h="1" x="80"/>
        <item h="1" x="84"/>
        <item h="1" x="81"/>
        <item h="1" x="85"/>
        <item h="1" x="86"/>
        <item h="1" x="47"/>
        <item h="1" x="88"/>
        <item h="1" x="89"/>
        <item h="1" x="90"/>
        <item h="1" x="64"/>
        <item h="1" x="77"/>
        <item h="1" x="82"/>
        <item h="1" x="87"/>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5">
    <i>
      <x/>
    </i>
    <i>
      <x v="2"/>
    </i>
    <i>
      <x v="4"/>
    </i>
    <i>
      <x v="5"/>
    </i>
    <i t="grand">
      <x/>
    </i>
  </rowItems>
  <colFields count="2">
    <field x="1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BEC556-2218-417B-BE80-05A47877AD9E}"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Q131"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0">
        <item x="2"/>
        <item x="11"/>
        <item x="1"/>
        <item x="3"/>
        <item x="0"/>
        <item x="5"/>
        <item x="8"/>
        <item x="9"/>
        <item x="12"/>
        <item x="10"/>
        <item x="7"/>
        <item m="1" x="18"/>
        <item x="13"/>
        <item m="1" x="17"/>
        <item x="14"/>
        <item x="15"/>
        <item x="6"/>
        <item x="4"/>
        <item x="16"/>
        <item t="default"/>
      </items>
    </pivotField>
    <pivotField showAll="0"/>
    <pivotField axis="axisCol" showAll="0">
      <items count="6">
        <item x="2"/>
        <item x="0"/>
        <item x="1"/>
        <item x="3"/>
        <item x="4"/>
        <item t="default"/>
      </items>
    </pivotField>
    <pivotField axis="axisPage" multipleItemSelectionAllowed="1" showAll="0">
      <items count="94">
        <item h="1" x="40"/>
        <item h="1" x="0"/>
        <item h="1" x="41"/>
        <item h="1" x="42"/>
        <item h="1" x="1"/>
        <item h="1" x="23"/>
        <item h="1" x="9"/>
        <item h="1" x="11"/>
        <item h="1" x="16"/>
        <item h="1" x="4"/>
        <item h="1" x="10"/>
        <item h="1" x="39"/>
        <item h="1" x="28"/>
        <item h="1" x="21"/>
        <item h="1" x="12"/>
        <item h="1" x="32"/>
        <item h="1" x="34"/>
        <item h="1" x="37"/>
        <item h="1" x="20"/>
        <item h="1" x="5"/>
        <item h="1" x="43"/>
        <item h="1" x="2"/>
        <item h="1" x="49"/>
        <item h="1" x="18"/>
        <item h="1" x="6"/>
        <item h="1" x="30"/>
        <item h="1" x="44"/>
        <item h="1" x="15"/>
        <item h="1" x="14"/>
        <item h="1" x="13"/>
        <item h="1" x="61"/>
        <item h="1" x="31"/>
        <item h="1" x="58"/>
        <item h="1" x="36"/>
        <item h="1" x="35"/>
        <item h="1" x="45"/>
        <item h="1" x="17"/>
        <item h="1" x="60"/>
        <item h="1" x="25"/>
        <item h="1" x="27"/>
        <item h="1" x="51"/>
        <item h="1" x="50"/>
        <item h="1" x="59"/>
        <item h="1" x="65"/>
        <item h="1" x="54"/>
        <item h="1" x="56"/>
        <item h="1" x="24"/>
        <item h="1" x="63"/>
        <item h="1" x="33"/>
        <item h="1" x="38"/>
        <item h="1" x="62"/>
        <item h="1" x="52"/>
        <item h="1" x="66"/>
        <item h="1" x="55"/>
        <item h="1" x="79"/>
        <item h="1" x="67"/>
        <item h="1" x="78"/>
        <item h="1" x="71"/>
        <item h="1" x="48"/>
        <item h="1" x="26"/>
        <item h="1" x="83"/>
        <item h="1" x="69"/>
        <item h="1" x="19"/>
        <item h="1" x="3"/>
        <item h="1" x="29"/>
        <item h="1" x="22"/>
        <item h="1" x="68"/>
        <item h="1" x="73"/>
        <item h="1" x="8"/>
        <item h="1" x="46"/>
        <item h="1" x="57"/>
        <item h="1" x="70"/>
        <item h="1" x="72"/>
        <item h="1" x="7"/>
        <item h="1" x="53"/>
        <item h="1" x="74"/>
        <item h="1" x="75"/>
        <item h="1" x="76"/>
        <item h="1" x="80"/>
        <item h="1" x="84"/>
        <item h="1" x="81"/>
        <item h="1" x="85"/>
        <item h="1" x="86"/>
        <item h="1" x="47"/>
        <item h="1" x="88"/>
        <item h="1" x="89"/>
        <item h="1" x="90"/>
        <item x="64"/>
        <item x="77"/>
        <item x="82"/>
        <item h="1" x="87"/>
        <item h="1" x="92"/>
        <item h="1" x="91"/>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5">
    <i>
      <x/>
    </i>
    <i>
      <x v="4"/>
    </i>
    <i>
      <x v="16"/>
    </i>
    <i>
      <x v="17"/>
    </i>
    <i t="grand">
      <x/>
    </i>
  </rowItems>
  <colFields count="2">
    <field x="13"/>
    <field x="-2"/>
  </colFields>
  <colItems count="16">
    <i>
      <x v="1"/>
      <x/>
    </i>
    <i r="1" i="1">
      <x v="1"/>
    </i>
    <i r="1" i="2">
      <x v="2"/>
    </i>
    <i r="1" i="3">
      <x v="3"/>
    </i>
    <i>
      <x v="2"/>
      <x/>
    </i>
    <i r="1" i="1">
      <x v="1"/>
    </i>
    <i r="1" i="2">
      <x v="2"/>
    </i>
    <i r="1" i="3">
      <x v="3"/>
    </i>
    <i>
      <x v="3"/>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8A526A-611B-425B-B806-BF307F0BAD72}"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U52"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2">
        <item x="2"/>
        <item x="11"/>
        <item x="1"/>
        <item x="3"/>
        <item x="0"/>
        <item x="5"/>
        <item x="8"/>
        <item x="9"/>
        <item x="12"/>
        <item x="10"/>
        <item x="7"/>
        <item m="1" x="18"/>
        <item x="13"/>
        <item m="1" x="17"/>
        <item x="14"/>
        <item m="1" x="19"/>
        <item x="15"/>
        <item x="6"/>
        <item x="4"/>
        <item m="1" x="20"/>
        <item x="16"/>
        <item t="default"/>
      </items>
    </pivotField>
    <pivotField showAll="0"/>
    <pivotField axis="axisCol" showAll="0">
      <items count="6">
        <item x="2"/>
        <item x="0"/>
        <item x="1"/>
        <item x="3"/>
        <item x="4"/>
        <item t="default"/>
      </items>
    </pivotField>
    <pivotField axis="axisPage" multipleItemSelectionAllowed="1" showAll="0">
      <items count="92">
        <item h="1" x="40"/>
        <item h="1" x="0"/>
        <item h="1" x="41"/>
        <item h="1" x="42"/>
        <item h="1" x="1"/>
        <item h="1" x="23"/>
        <item h="1" x="9"/>
        <item h="1" x="11"/>
        <item h="1" x="16"/>
        <item h="1" x="4"/>
        <item h="1" x="10"/>
        <item h="1" x="39"/>
        <item h="1" x="28"/>
        <item x="21"/>
        <item x="12"/>
        <item x="32"/>
        <item x="34"/>
        <item x="37"/>
        <item x="20"/>
        <item x="5"/>
        <item x="43"/>
        <item x="2"/>
        <item x="49"/>
        <item x="18"/>
        <item x="6"/>
        <item x="30"/>
        <item x="44"/>
        <item x="15"/>
        <item x="14"/>
        <item x="13"/>
        <item h="1" x="61"/>
        <item h="1" x="31"/>
        <item h="1" x="58"/>
        <item h="1" x="36"/>
        <item h="1" x="35"/>
        <item h="1" x="45"/>
        <item h="1" x="17"/>
        <item h="1" x="60"/>
        <item h="1" x="25"/>
        <item h="1" x="27"/>
        <item h="1" x="51"/>
        <item h="1" x="50"/>
        <item h="1" x="59"/>
        <item h="1" x="65"/>
        <item h="1" x="54"/>
        <item h="1" x="56"/>
        <item h="1" x="24"/>
        <item h="1" x="63"/>
        <item h="1" x="33"/>
        <item h="1" x="38"/>
        <item h="1" x="62"/>
        <item h="1" x="52"/>
        <item h="1" x="66"/>
        <item h="1" x="55"/>
        <item h="1" x="79"/>
        <item h="1" x="67"/>
        <item h="1" x="78"/>
        <item h="1" x="71"/>
        <item h="1" x="48"/>
        <item h="1" x="26"/>
        <item h="1" x="83"/>
        <item h="1" x="69"/>
        <item h="1" x="19"/>
        <item h="1" x="3"/>
        <item h="1" x="29"/>
        <item h="1" x="22"/>
        <item h="1" x="68"/>
        <item h="1" x="73"/>
        <item h="1" x="8"/>
        <item h="1" x="46"/>
        <item h="1" x="57"/>
        <item h="1" x="70"/>
        <item h="1" x="72"/>
        <item h="1" x="7"/>
        <item h="1" x="53"/>
        <item h="1" x="74"/>
        <item h="1" x="75"/>
        <item h="1" x="76"/>
        <item h="1" x="80"/>
        <item h="1" x="84"/>
        <item h="1" x="81"/>
        <item h="1" x="85"/>
        <item h="1" x="86"/>
        <item h="1" x="47"/>
        <item h="1" x="88"/>
        <item h="1" x="89"/>
        <item h="1" x="90"/>
        <item h="1" x="64"/>
        <item h="1" x="77"/>
        <item h="1" x="82"/>
        <item h="1" x="87"/>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6">
    <i>
      <x/>
    </i>
    <i>
      <x v="3"/>
    </i>
    <i>
      <x v="4"/>
    </i>
    <i>
      <x v="9"/>
    </i>
    <i>
      <x v="17"/>
    </i>
    <i t="grand">
      <x/>
    </i>
  </rowItems>
  <colFields count="2">
    <field x="1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28072F-44CA-4860-85B5-F73DB6E2423B}"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U71"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2">
        <item x="2"/>
        <item x="11"/>
        <item x="1"/>
        <item x="3"/>
        <item x="0"/>
        <item x="5"/>
        <item x="8"/>
        <item x="9"/>
        <item x="12"/>
        <item x="10"/>
        <item x="7"/>
        <item m="1" x="18"/>
        <item x="13"/>
        <item m="1" x="17"/>
        <item x="14"/>
        <item m="1" x="19"/>
        <item x="15"/>
        <item x="6"/>
        <item x="4"/>
        <item m="1" x="20"/>
        <item x="16"/>
        <item t="default"/>
      </items>
    </pivotField>
    <pivotField showAll="0"/>
    <pivotField axis="axisCol" showAll="0">
      <items count="6">
        <item x="2"/>
        <item x="0"/>
        <item x="1"/>
        <item x="3"/>
        <item x="4"/>
        <item t="default"/>
      </items>
    </pivotField>
    <pivotField axis="axisPage" multipleItemSelectionAllowed="1" showAll="0">
      <items count="92">
        <item h="1" x="40"/>
        <item h="1" x="0"/>
        <item h="1" x="41"/>
        <item h="1" x="42"/>
        <item h="1" x="1"/>
        <item h="1" x="23"/>
        <item h="1" x="9"/>
        <item h="1" x="11"/>
        <item h="1" x="16"/>
        <item h="1" x="4"/>
        <item h="1" x="10"/>
        <item h="1" x="39"/>
        <item h="1" x="28"/>
        <item h="1" x="21"/>
        <item h="1" x="12"/>
        <item h="1" x="32"/>
        <item h="1" x="34"/>
        <item h="1" x="37"/>
        <item h="1" x="20"/>
        <item h="1" x="5"/>
        <item h="1" x="43"/>
        <item h="1" x="2"/>
        <item h="1" x="49"/>
        <item h="1" x="18"/>
        <item h="1" x="6"/>
        <item h="1" x="30"/>
        <item h="1" x="44"/>
        <item h="1" x="15"/>
        <item h="1" x="14"/>
        <item h="1" x="13"/>
        <item x="61"/>
        <item x="31"/>
        <item x="58"/>
        <item x="36"/>
        <item x="35"/>
        <item x="45"/>
        <item x="17"/>
        <item x="60"/>
        <item x="25"/>
        <item x="27"/>
        <item x="51"/>
        <item x="50"/>
        <item x="59"/>
        <item x="65"/>
        <item x="54"/>
        <item x="56"/>
        <item x="24"/>
        <item h="1" x="63"/>
        <item h="1" x="33"/>
        <item h="1" x="38"/>
        <item h="1" x="62"/>
        <item h="1" x="52"/>
        <item h="1" x="66"/>
        <item h="1" x="55"/>
        <item h="1" x="79"/>
        <item h="1" x="67"/>
        <item h="1" x="78"/>
        <item h="1" x="71"/>
        <item h="1" x="48"/>
        <item h="1" x="26"/>
        <item h="1" x="83"/>
        <item h="1" x="69"/>
        <item h="1" x="19"/>
        <item h="1" x="3"/>
        <item h="1" x="29"/>
        <item h="1" x="22"/>
        <item h="1" x="68"/>
        <item h="1" x="73"/>
        <item h="1" x="8"/>
        <item h="1" x="46"/>
        <item h="1" x="57"/>
        <item h="1" x="70"/>
        <item h="1" x="72"/>
        <item h="1" x="7"/>
        <item h="1" x="53"/>
        <item h="1" x="74"/>
        <item h="1" x="75"/>
        <item h="1" x="76"/>
        <item h="1" x="80"/>
        <item h="1" x="84"/>
        <item h="1" x="81"/>
        <item h="1" x="85"/>
        <item h="1" x="86"/>
        <item h="1" x="47"/>
        <item h="1" x="88"/>
        <item h="1" x="89"/>
        <item h="1" x="90"/>
        <item h="1" x="64"/>
        <item h="1" x="77"/>
        <item h="1" x="82"/>
        <item h="1" x="87"/>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6">
    <i>
      <x/>
    </i>
    <i>
      <x v="3"/>
    </i>
    <i>
      <x v="4"/>
    </i>
    <i>
      <x v="5"/>
    </i>
    <i>
      <x v="12"/>
    </i>
    <i t="grand">
      <x/>
    </i>
  </rowItems>
  <colFields count="2">
    <field x="1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EB6C40-B779-4655-825A-58813132155D}"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U89"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0">
        <item x="2"/>
        <item x="11"/>
        <item x="1"/>
        <item x="3"/>
        <item x="0"/>
        <item x="5"/>
        <item x="8"/>
        <item x="9"/>
        <item x="12"/>
        <item x="10"/>
        <item x="7"/>
        <item m="1" x="18"/>
        <item x="13"/>
        <item m="1" x="17"/>
        <item x="14"/>
        <item x="15"/>
        <item x="6"/>
        <item x="4"/>
        <item x="16"/>
        <item t="default"/>
      </items>
    </pivotField>
    <pivotField showAll="0"/>
    <pivotField axis="axisCol" showAll="0">
      <items count="6">
        <item x="2"/>
        <item x="0"/>
        <item x="1"/>
        <item x="3"/>
        <item x="4"/>
        <item t="default"/>
      </items>
    </pivotField>
    <pivotField axis="axisPage" multipleItemSelectionAllowed="1" showAll="0">
      <items count="94">
        <item h="1" x="40"/>
        <item h="1" x="0"/>
        <item h="1" x="41"/>
        <item h="1" x="42"/>
        <item h="1" x="1"/>
        <item h="1" x="23"/>
        <item h="1" x="9"/>
        <item h="1" x="11"/>
        <item h="1" x="16"/>
        <item h="1" x="4"/>
        <item h="1" x="10"/>
        <item h="1" x="39"/>
        <item h="1" x="28"/>
        <item h="1" x="21"/>
        <item h="1" x="12"/>
        <item h="1" x="32"/>
        <item h="1" x="34"/>
        <item h="1" x="37"/>
        <item h="1" x="20"/>
        <item h="1" x="5"/>
        <item h="1" x="43"/>
        <item h="1" x="2"/>
        <item h="1" x="49"/>
        <item h="1" x="18"/>
        <item h="1" x="6"/>
        <item h="1" x="30"/>
        <item h="1" x="44"/>
        <item h="1" x="15"/>
        <item h="1" x="14"/>
        <item h="1" x="13"/>
        <item h="1" x="61"/>
        <item h="1" x="31"/>
        <item h="1" x="58"/>
        <item h="1" x="36"/>
        <item h="1" x="35"/>
        <item h="1" x="45"/>
        <item h="1" x="17"/>
        <item h="1" x="60"/>
        <item h="1" x="25"/>
        <item h="1" x="27"/>
        <item h="1" x="51"/>
        <item h="1" x="50"/>
        <item h="1" x="59"/>
        <item h="1" x="65"/>
        <item h="1" x="54"/>
        <item h="1" x="56"/>
        <item h="1" x="24"/>
        <item x="63"/>
        <item x="33"/>
        <item x="38"/>
        <item x="62"/>
        <item x="52"/>
        <item x="66"/>
        <item x="55"/>
        <item x="79"/>
        <item x="67"/>
        <item x="78"/>
        <item x="71"/>
        <item x="48"/>
        <item x="26"/>
        <item x="83"/>
        <item x="69"/>
        <item x="19"/>
        <item h="1" x="3"/>
        <item h="1" x="29"/>
        <item h="1" x="22"/>
        <item h="1" x="68"/>
        <item h="1" x="73"/>
        <item h="1" x="8"/>
        <item h="1" x="46"/>
        <item h="1" x="57"/>
        <item h="1" x="70"/>
        <item h="1" x="72"/>
        <item h="1" x="7"/>
        <item h="1" x="53"/>
        <item h="1" x="74"/>
        <item h="1" x="75"/>
        <item h="1" x="76"/>
        <item h="1" x="80"/>
        <item h="1" x="84"/>
        <item h="1" x="81"/>
        <item h="1" x="85"/>
        <item h="1" x="86"/>
        <item h="1" x="47"/>
        <item h="1" x="88"/>
        <item h="1" x="89"/>
        <item h="1" x="90"/>
        <item h="1" x="64"/>
        <item h="1" x="77"/>
        <item h="1" x="82"/>
        <item h="1" x="87"/>
        <item h="1" x="92"/>
        <item h="1" x="91"/>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6">
    <i>
      <x/>
    </i>
    <i>
      <x v="3"/>
    </i>
    <i>
      <x v="4"/>
    </i>
    <i>
      <x v="5"/>
    </i>
    <i>
      <x v="12"/>
    </i>
    <i t="grand">
      <x/>
    </i>
  </rowItems>
  <colFields count="2">
    <field x="1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ECE526-05C7-400D-A8A0-12757CA2F0DE}"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I10"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2">
        <item x="2"/>
        <item x="11"/>
        <item x="1"/>
        <item x="3"/>
        <item x="0"/>
        <item x="5"/>
        <item x="8"/>
        <item x="9"/>
        <item x="12"/>
        <item x="10"/>
        <item x="7"/>
        <item m="1" x="18"/>
        <item x="13"/>
        <item m="1" x="17"/>
        <item m="1" x="19"/>
        <item x="6"/>
        <item x="14"/>
        <item x="15"/>
        <item x="4"/>
        <item m="1" x="20"/>
        <item x="16"/>
        <item t="default"/>
      </items>
    </pivotField>
    <pivotField showAll="0"/>
    <pivotField axis="axisCol" showAll="0">
      <items count="6">
        <item x="2"/>
        <item x="0"/>
        <item x="1"/>
        <item x="3"/>
        <item x="4"/>
        <item t="default"/>
      </items>
    </pivotField>
    <pivotField axis="axisPage" multipleItemSelectionAllowed="1" showAll="0">
      <items count="92">
        <item x="40"/>
        <item h="1" x="0"/>
        <item h="1" x="41"/>
        <item h="1" x="42"/>
        <item h="1" x="1"/>
        <item h="1" x="23"/>
        <item h="1" x="9"/>
        <item h="1" x="11"/>
        <item h="1" x="16"/>
        <item h="1" x="4"/>
        <item h="1" x="10"/>
        <item h="1" x="28"/>
        <item h="1" x="21"/>
        <item h="1" x="12"/>
        <item h="1" x="32"/>
        <item h="1" x="37"/>
        <item h="1" x="20"/>
        <item h="1" x="5"/>
        <item h="1" x="2"/>
        <item h="1" x="49"/>
        <item h="1" x="18"/>
        <item h="1" x="6"/>
        <item h="1" x="3"/>
        <item h="1" x="13"/>
        <item h="1" x="14"/>
        <item h="1" x="15"/>
        <item h="1" x="31"/>
        <item h="1" x="39"/>
        <item h="1" x="30"/>
        <item h="1" x="44"/>
        <item h="1" x="58"/>
        <item h="1" x="17"/>
        <item h="1" x="24"/>
        <item h="1" x="25"/>
        <item h="1" x="26"/>
        <item h="1" x="27"/>
        <item h="1" x="33"/>
        <item h="1" x="34"/>
        <item h="1" x="35"/>
        <item h="1" x="36"/>
        <item h="1" x="38"/>
        <item h="1" x="43"/>
        <item h="1" x="45"/>
        <item h="1" x="48"/>
        <item h="1" x="50"/>
        <item h="1" x="51"/>
        <item h="1" x="54"/>
        <item h="1" x="56"/>
        <item h="1" x="59"/>
        <item h="1" x="60"/>
        <item h="1" x="19"/>
        <item h="1" x="52"/>
        <item h="1" x="29"/>
        <item h="1" x="22"/>
        <item h="1" x="55"/>
        <item h="1" x="8"/>
        <item h="1" x="46"/>
        <item h="1" x="57"/>
        <item h="1" x="61"/>
        <item h="1" x="62"/>
        <item h="1" x="63"/>
        <item h="1" x="65"/>
        <item h="1" x="66"/>
        <item h="1" x="67"/>
        <item h="1" x="68"/>
        <item h="1" x="69"/>
        <item h="1" x="70"/>
        <item h="1" x="71"/>
        <item h="1" x="72"/>
        <item h="1" x="7"/>
        <item h="1" x="73"/>
        <item h="1" x="53"/>
        <item h="1" x="74"/>
        <item h="1" x="75"/>
        <item h="1" x="76"/>
        <item h="1" x="78"/>
        <item h="1" x="79"/>
        <item h="1" x="80"/>
        <item h="1" x="83"/>
        <item h="1" x="84"/>
        <item h="1" x="81"/>
        <item h="1" x="85"/>
        <item h="1" x="86"/>
        <item h="1" x="47"/>
        <item h="1" x="88"/>
        <item h="1" x="89"/>
        <item h="1" x="90"/>
        <item h="1" x="64"/>
        <item h="1" x="77"/>
        <item h="1" x="82"/>
        <item h="1" x="87"/>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2">
    <i>
      <x v="2"/>
    </i>
    <i t="grand">
      <x/>
    </i>
  </rowItems>
  <colFields count="2">
    <field x="13"/>
    <field x="-2"/>
  </colFields>
  <colItems count="8">
    <i>
      <x v="2"/>
      <x/>
    </i>
    <i r="1" i="1">
      <x v="1"/>
    </i>
    <i r="1" i="2">
      <x v="2"/>
    </i>
    <i r="1" i="3">
      <x v="3"/>
    </i>
    <i t="grand">
      <x/>
    </i>
    <i t="grand" i="1">
      <x/>
    </i>
    <i t="grand" i="2">
      <x/>
    </i>
    <i t="grand" i="3">
      <x/>
    </i>
  </colItems>
  <pageFields count="2">
    <pageField fld="15" hier="-1"/>
    <pageField fld="14"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609A27-DF7F-403A-AE43-429F08682BEF}"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2">
  <location ref="A190:L199" firstHeaderRow="1" firstDataRow="2" firstDataCol="1" rowPageCount="1" colPageCount="1"/>
  <pivotFields count="20">
    <pivotField showAll="0"/>
    <pivotField showAll="0"/>
    <pivotField showAll="0"/>
    <pivotField showAll="0"/>
    <pivotField numFmtId="43" showAll="0"/>
    <pivotField numFmtId="43" showAll="0"/>
    <pivotField showAll="0"/>
    <pivotField showAll="0"/>
    <pivotField showAll="0"/>
    <pivotField showAll="0"/>
    <pivotField showAll="0"/>
    <pivotField axis="axisCol" showAll="0">
      <items count="20">
        <item x="2"/>
        <item x="11"/>
        <item x="1"/>
        <item x="3"/>
        <item x="0"/>
        <item x="5"/>
        <item x="8"/>
        <item x="9"/>
        <item x="12"/>
        <item x="10"/>
        <item x="7"/>
        <item m="1" x="18"/>
        <item x="13"/>
        <item m="1" x="17"/>
        <item x="14"/>
        <item x="15"/>
        <item x="6"/>
        <item x="4"/>
        <item x="16"/>
        <item t="default"/>
      </items>
    </pivotField>
    <pivotField showAll="0"/>
    <pivotField showAll="0"/>
    <pivotField multipleItemSelectionAllowed="1" showAll="0">
      <items count="94">
        <item x="40"/>
        <item x="0"/>
        <item x="41"/>
        <item x="42"/>
        <item x="1"/>
        <item x="23"/>
        <item x="9"/>
        <item x="11"/>
        <item x="16"/>
        <item x="4"/>
        <item x="10"/>
        <item x="39"/>
        <item x="28"/>
        <item x="21"/>
        <item x="12"/>
        <item x="32"/>
        <item x="34"/>
        <item x="37"/>
        <item x="20"/>
        <item x="5"/>
        <item x="43"/>
        <item x="2"/>
        <item x="49"/>
        <item x="18"/>
        <item x="6"/>
        <item x="30"/>
        <item x="44"/>
        <item x="15"/>
        <item x="14"/>
        <item x="13"/>
        <item x="61"/>
        <item x="31"/>
        <item x="58"/>
        <item x="36"/>
        <item x="35"/>
        <item x="45"/>
        <item x="17"/>
        <item x="60"/>
        <item x="25"/>
        <item x="27"/>
        <item x="51"/>
        <item x="50"/>
        <item x="59"/>
        <item x="65"/>
        <item x="54"/>
        <item x="56"/>
        <item x="24"/>
        <item x="63"/>
        <item x="33"/>
        <item x="38"/>
        <item x="62"/>
        <item x="52"/>
        <item x="66"/>
        <item x="55"/>
        <item x="79"/>
        <item x="67"/>
        <item x="78"/>
        <item x="71"/>
        <item x="48"/>
        <item x="26"/>
        <item x="83"/>
        <item x="69"/>
        <item x="19"/>
        <item x="3"/>
        <item x="29"/>
        <item x="22"/>
        <item x="68"/>
        <item x="73"/>
        <item x="8"/>
        <item x="46"/>
        <item x="57"/>
        <item x="70"/>
        <item x="72"/>
        <item x="7"/>
        <item x="53"/>
        <item x="74"/>
        <item x="75"/>
        <item x="76"/>
        <item x="80"/>
        <item x="84"/>
        <item x="81"/>
        <item x="85"/>
        <item x="86"/>
        <item x="47"/>
        <item x="88"/>
        <item x="89"/>
        <item x="90"/>
        <item x="64"/>
        <item x="77"/>
        <item x="82"/>
        <item x="87"/>
        <item x="92"/>
        <item x="91"/>
        <item t="default"/>
      </items>
    </pivotField>
    <pivotField axis="axisPage" multipleItemSelectionAllowed="1" showAll="0">
      <items count="3">
        <item h="1" x="1"/>
        <item x="0"/>
        <item t="default"/>
      </items>
    </pivotField>
    <pivotField showAll="0"/>
    <pivotField showAll="0"/>
    <pivotField dataField="1" showAll="0"/>
    <pivotField axis="axisRow" showAll="0">
      <items count="15">
        <item h="1" x="0"/>
        <item x="1"/>
        <item x="2"/>
        <item x="3"/>
        <item x="4"/>
        <item x="5"/>
        <item x="6"/>
        <item x="7"/>
        <item x="8"/>
        <item x="9"/>
        <item x="10"/>
        <item x="11"/>
        <item x="12"/>
        <item x="13"/>
        <item t="default"/>
      </items>
    </pivotField>
  </pivotFields>
  <rowFields count="1">
    <field x="19"/>
  </rowFields>
  <rowItems count="8">
    <i>
      <x v="2"/>
    </i>
    <i>
      <x v="3"/>
    </i>
    <i>
      <x v="4"/>
    </i>
    <i>
      <x v="5"/>
    </i>
    <i>
      <x v="6"/>
    </i>
    <i>
      <x v="7"/>
    </i>
    <i>
      <x v="8"/>
    </i>
    <i t="grand">
      <x/>
    </i>
  </rowItems>
  <colFields count="1">
    <field x="11"/>
  </colFields>
  <colItems count="11">
    <i>
      <x/>
    </i>
    <i>
      <x v="2"/>
    </i>
    <i>
      <x v="3"/>
    </i>
    <i>
      <x v="4"/>
    </i>
    <i>
      <x v="5"/>
    </i>
    <i>
      <x v="9"/>
    </i>
    <i>
      <x v="12"/>
    </i>
    <i>
      <x v="15"/>
    </i>
    <i>
      <x v="16"/>
    </i>
    <i>
      <x v="17"/>
    </i>
    <i t="grand">
      <x/>
    </i>
  </colItems>
  <pageFields count="1">
    <pageField fld="15" hier="-1"/>
  </pageFields>
  <dataFields count="1">
    <dataField name="Sum of TASK COUNT" fld="18" baseField="0" baseItem="0"/>
  </dataFields>
  <chartFormats count="36">
    <chartFormat chart="49" format="0" series="1">
      <pivotArea type="data" outline="0" fieldPosition="0">
        <references count="2">
          <reference field="4294967294" count="1" selected="0">
            <x v="0"/>
          </reference>
          <reference field="11" count="1" selected="0">
            <x v="0"/>
          </reference>
        </references>
      </pivotArea>
    </chartFormat>
    <chartFormat chart="49" format="1" series="1">
      <pivotArea type="data" outline="0" fieldPosition="0">
        <references count="2">
          <reference field="4294967294" count="1" selected="0">
            <x v="0"/>
          </reference>
          <reference field="11" count="1" selected="0">
            <x v="2"/>
          </reference>
        </references>
      </pivotArea>
    </chartFormat>
    <chartFormat chart="49" format="2" series="1">
      <pivotArea type="data" outline="0" fieldPosition="0">
        <references count="2">
          <reference field="4294967294" count="1" selected="0">
            <x v="0"/>
          </reference>
          <reference field="11" count="1" selected="0">
            <x v="3"/>
          </reference>
        </references>
      </pivotArea>
    </chartFormat>
    <chartFormat chart="49" format="3" series="1">
      <pivotArea type="data" outline="0" fieldPosition="0">
        <references count="2">
          <reference field="4294967294" count="1" selected="0">
            <x v="0"/>
          </reference>
          <reference field="11" count="1" selected="0">
            <x v="4"/>
          </reference>
        </references>
      </pivotArea>
    </chartFormat>
    <chartFormat chart="49" format="4" series="1">
      <pivotArea type="data" outline="0" fieldPosition="0">
        <references count="2">
          <reference field="4294967294" count="1" selected="0">
            <x v="0"/>
          </reference>
          <reference field="11" count="1" selected="0">
            <x v="5"/>
          </reference>
        </references>
      </pivotArea>
    </chartFormat>
    <chartFormat chart="49" format="5" series="1">
      <pivotArea type="data" outline="0" fieldPosition="0">
        <references count="2">
          <reference field="4294967294" count="1" selected="0">
            <x v="0"/>
          </reference>
          <reference field="11" count="1" selected="0">
            <x v="9"/>
          </reference>
        </references>
      </pivotArea>
    </chartFormat>
    <chartFormat chart="49" format="6" series="1">
      <pivotArea type="data" outline="0" fieldPosition="0">
        <references count="2">
          <reference field="4294967294" count="1" selected="0">
            <x v="0"/>
          </reference>
          <reference field="11" count="1" selected="0">
            <x v="11"/>
          </reference>
        </references>
      </pivotArea>
    </chartFormat>
    <chartFormat chart="49" format="7" series="1">
      <pivotArea type="data" outline="0" fieldPosition="0">
        <references count="2">
          <reference field="4294967294" count="1" selected="0">
            <x v="0"/>
          </reference>
          <reference field="11" count="1" selected="0">
            <x v="12"/>
          </reference>
        </references>
      </pivotArea>
    </chartFormat>
    <chartFormat chart="49" format="8" series="1">
      <pivotArea type="data" outline="0" fieldPosition="0">
        <references count="2">
          <reference field="4294967294" count="1" selected="0">
            <x v="0"/>
          </reference>
          <reference field="19" count="1" selected="0">
            <x v="2"/>
          </reference>
        </references>
      </pivotArea>
    </chartFormat>
    <chartFormat chart="49" format="9" series="1">
      <pivotArea type="data" outline="0" fieldPosition="0">
        <references count="2">
          <reference field="4294967294" count="1" selected="0">
            <x v="0"/>
          </reference>
          <reference field="19" count="1" selected="0">
            <x v="3"/>
          </reference>
        </references>
      </pivotArea>
    </chartFormat>
    <chartFormat chart="49" format="10" series="1">
      <pivotArea type="data" outline="0" fieldPosition="0">
        <references count="2">
          <reference field="4294967294" count="1" selected="0">
            <x v="0"/>
          </reference>
          <reference field="19" count="1" selected="0">
            <x v="4"/>
          </reference>
        </references>
      </pivotArea>
    </chartFormat>
    <chartFormat chart="49" format="11" series="1">
      <pivotArea type="data" outline="0" fieldPosition="0">
        <references count="2">
          <reference field="4294967294" count="1" selected="0">
            <x v="0"/>
          </reference>
          <reference field="19" count="1" selected="0">
            <x v="5"/>
          </reference>
        </references>
      </pivotArea>
    </chartFormat>
    <chartFormat chart="49" format="12" series="1">
      <pivotArea type="data" outline="0" fieldPosition="0">
        <references count="2">
          <reference field="4294967294" count="1" selected="0">
            <x v="0"/>
          </reference>
          <reference field="19" count="1" selected="0">
            <x v="6"/>
          </reference>
        </references>
      </pivotArea>
    </chartFormat>
    <chartFormat chart="49" format="13">
      <pivotArea type="data" outline="0" fieldPosition="0">
        <references count="3">
          <reference field="4294967294" count="1" selected="0">
            <x v="0"/>
          </reference>
          <reference field="11" count="1" selected="0">
            <x v="0"/>
          </reference>
          <reference field="19" count="1" selected="0">
            <x v="6"/>
          </reference>
        </references>
      </pivotArea>
    </chartFormat>
    <chartFormat chart="49" format="14">
      <pivotArea type="data" outline="0" fieldPosition="0">
        <references count="3">
          <reference field="4294967294" count="1" selected="0">
            <x v="0"/>
          </reference>
          <reference field="11" count="1" selected="0">
            <x v="2"/>
          </reference>
          <reference field="19" count="1" selected="0">
            <x v="6"/>
          </reference>
        </references>
      </pivotArea>
    </chartFormat>
    <chartFormat chart="49" format="15">
      <pivotArea type="data" outline="0" fieldPosition="0">
        <references count="3">
          <reference field="4294967294" count="1" selected="0">
            <x v="0"/>
          </reference>
          <reference field="11" count="1" selected="0">
            <x v="3"/>
          </reference>
          <reference field="19" count="1" selected="0">
            <x v="6"/>
          </reference>
        </references>
      </pivotArea>
    </chartFormat>
    <chartFormat chart="49" format="16">
      <pivotArea type="data" outline="0" fieldPosition="0">
        <references count="3">
          <reference field="4294967294" count="1" selected="0">
            <x v="0"/>
          </reference>
          <reference field="11" count="1" selected="0">
            <x v="4"/>
          </reference>
          <reference field="19" count="1" selected="0">
            <x v="6"/>
          </reference>
        </references>
      </pivotArea>
    </chartFormat>
    <chartFormat chart="49" format="13">
      <pivotArea type="data" outline="0" fieldPosition="0">
        <references count="3">
          <reference field="4294967294" count="1" selected="0">
            <x v="0"/>
          </reference>
          <reference field="11" count="1" selected="0">
            <x v="0"/>
          </reference>
          <reference field="19" count="1" selected="0">
            <x v="2"/>
          </reference>
        </references>
      </pivotArea>
    </chartFormat>
    <chartFormat chart="49" format="14">
      <pivotArea type="data" outline="0" fieldPosition="0">
        <references count="3">
          <reference field="4294967294" count="1" selected="0">
            <x v="0"/>
          </reference>
          <reference field="11" count="1" selected="0">
            <x v="0"/>
          </reference>
          <reference field="19" count="1" selected="0">
            <x v="3"/>
          </reference>
        </references>
      </pivotArea>
    </chartFormat>
    <chartFormat chart="49" format="15">
      <pivotArea type="data" outline="0" fieldPosition="0">
        <references count="3">
          <reference field="4294967294" count="1" selected="0">
            <x v="0"/>
          </reference>
          <reference field="11" count="1" selected="0">
            <x v="0"/>
          </reference>
          <reference field="19" count="1" selected="0">
            <x v="4"/>
          </reference>
        </references>
      </pivotArea>
    </chartFormat>
    <chartFormat chart="49" format="16">
      <pivotArea type="data" outline="0" fieldPosition="0">
        <references count="3">
          <reference field="4294967294" count="1" selected="0">
            <x v="0"/>
          </reference>
          <reference field="11" count="1" selected="0">
            <x v="0"/>
          </reference>
          <reference field="19" count="1" selected="0">
            <x v="5"/>
          </reference>
        </references>
      </pivotArea>
    </chartFormat>
    <chartFormat chart="66" format="25" series="1">
      <pivotArea type="data" outline="0" fieldPosition="0">
        <references count="2">
          <reference field="4294967294" count="1" selected="0">
            <x v="0"/>
          </reference>
          <reference field="11" count="1" selected="0">
            <x v="0"/>
          </reference>
        </references>
      </pivotArea>
    </chartFormat>
    <chartFormat chart="66" format="26" series="1">
      <pivotArea type="data" outline="0" fieldPosition="0">
        <references count="2">
          <reference field="4294967294" count="1" selected="0">
            <x v="0"/>
          </reference>
          <reference field="11" count="1" selected="0">
            <x v="2"/>
          </reference>
        </references>
      </pivotArea>
    </chartFormat>
    <chartFormat chart="66" format="27" series="1">
      <pivotArea type="data" outline="0" fieldPosition="0">
        <references count="2">
          <reference field="4294967294" count="1" selected="0">
            <x v="0"/>
          </reference>
          <reference field="11" count="1" selected="0">
            <x v="3"/>
          </reference>
        </references>
      </pivotArea>
    </chartFormat>
    <chartFormat chart="66" format="28" series="1">
      <pivotArea type="data" outline="0" fieldPosition="0">
        <references count="2">
          <reference field="4294967294" count="1" selected="0">
            <x v="0"/>
          </reference>
          <reference field="11" count="1" selected="0">
            <x v="4"/>
          </reference>
        </references>
      </pivotArea>
    </chartFormat>
    <chartFormat chart="66" format="29" series="1">
      <pivotArea type="data" outline="0" fieldPosition="0">
        <references count="2">
          <reference field="4294967294" count="1" selected="0">
            <x v="0"/>
          </reference>
          <reference field="11" count="1" selected="0">
            <x v="5"/>
          </reference>
        </references>
      </pivotArea>
    </chartFormat>
    <chartFormat chart="66" format="30" series="1">
      <pivotArea type="data" outline="0" fieldPosition="0">
        <references count="2">
          <reference field="4294967294" count="1" selected="0">
            <x v="0"/>
          </reference>
          <reference field="11" count="1" selected="0">
            <x v="9"/>
          </reference>
        </references>
      </pivotArea>
    </chartFormat>
    <chartFormat chart="66" format="31" series="1">
      <pivotArea type="data" outline="0" fieldPosition="0">
        <references count="2">
          <reference field="4294967294" count="1" selected="0">
            <x v="0"/>
          </reference>
          <reference field="11" count="1" selected="0">
            <x v="11"/>
          </reference>
        </references>
      </pivotArea>
    </chartFormat>
    <chartFormat chart="66" format="32" series="1">
      <pivotArea type="data" outline="0" fieldPosition="0">
        <references count="2">
          <reference field="4294967294" count="1" selected="0">
            <x v="0"/>
          </reference>
          <reference field="11" count="1" selected="0">
            <x v="12"/>
          </reference>
        </references>
      </pivotArea>
    </chartFormat>
    <chartFormat chart="66" format="33" series="1">
      <pivotArea type="data" outline="0" fieldPosition="0">
        <references count="2">
          <reference field="4294967294" count="1" selected="0">
            <x v="0"/>
          </reference>
          <reference field="11" count="1" selected="0">
            <x v="15"/>
          </reference>
        </references>
      </pivotArea>
    </chartFormat>
    <chartFormat chart="49" format="17" series="1">
      <pivotArea type="data" outline="0" fieldPosition="0">
        <references count="2">
          <reference field="4294967294" count="1" selected="0">
            <x v="0"/>
          </reference>
          <reference field="11" count="1" selected="0">
            <x v="15"/>
          </reference>
        </references>
      </pivotArea>
    </chartFormat>
    <chartFormat chart="66" format="34" series="1">
      <pivotArea type="data" outline="0" fieldPosition="0">
        <references count="2">
          <reference field="4294967294" count="1" selected="0">
            <x v="0"/>
          </reference>
          <reference field="11" count="1" selected="0">
            <x v="6"/>
          </reference>
        </references>
      </pivotArea>
    </chartFormat>
    <chartFormat chart="66" format="35" series="1">
      <pivotArea type="data" outline="0" fieldPosition="0">
        <references count="2">
          <reference field="4294967294" count="1" selected="0">
            <x v="0"/>
          </reference>
          <reference field="11" count="1" selected="0">
            <x v="16"/>
          </reference>
        </references>
      </pivotArea>
    </chartFormat>
    <chartFormat chart="66" format="36" series="1">
      <pivotArea type="data" outline="0" fieldPosition="0">
        <references count="2">
          <reference field="4294967294" count="1" selected="0">
            <x v="0"/>
          </reference>
          <reference field="11" count="1" selected="0">
            <x v="17"/>
          </reference>
        </references>
      </pivotArea>
    </chartFormat>
    <chartFormat chart="49" format="18" series="1">
      <pivotArea type="data" outline="0" fieldPosition="0">
        <references count="2">
          <reference field="4294967294" count="1" selected="0">
            <x v="0"/>
          </reference>
          <reference field="11" count="1" selected="0">
            <x v="16"/>
          </reference>
        </references>
      </pivotArea>
    </chartFormat>
    <chartFormat chart="49" format="19" series="1">
      <pivotArea type="data" outline="0" fieldPosition="0">
        <references count="2">
          <reference field="4294967294" count="1" selected="0">
            <x v="0"/>
          </reference>
          <reference field="11"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69502A-9AB1-4812-89C3-4D5C5E908206}"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U19" firstHeaderRow="1" firstDataRow="3" firstDataCol="1" rowPageCount="1"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0">
        <item x="2"/>
        <item x="11"/>
        <item x="1"/>
        <item x="3"/>
        <item x="0"/>
        <item x="5"/>
        <item x="8"/>
        <item x="9"/>
        <item x="12"/>
        <item x="10"/>
        <item x="7"/>
        <item m="1" x="18"/>
        <item x="13"/>
        <item m="1" x="17"/>
        <item x="14"/>
        <item x="15"/>
        <item x="6"/>
        <item x="4"/>
        <item x="16"/>
        <item t="default"/>
      </items>
    </pivotField>
    <pivotField showAll="0"/>
    <pivotField axis="axisCol" showAll="0">
      <items count="6">
        <item x="2"/>
        <item x="0"/>
        <item x="1"/>
        <item x="3"/>
        <item x="4"/>
        <item t="default"/>
      </items>
    </pivotField>
    <pivotField multipleItemSelectionAllowed="1" showAll="0">
      <items count="94">
        <item x="40"/>
        <item x="0"/>
        <item x="41"/>
        <item x="42"/>
        <item x="1"/>
        <item x="23"/>
        <item x="9"/>
        <item x="11"/>
        <item x="16"/>
        <item x="4"/>
        <item x="10"/>
        <item x="39"/>
        <item x="28"/>
        <item x="21"/>
        <item x="12"/>
        <item x="32"/>
        <item x="34"/>
        <item x="37"/>
        <item x="20"/>
        <item x="5"/>
        <item x="43"/>
        <item x="2"/>
        <item x="49"/>
        <item x="18"/>
        <item x="6"/>
        <item x="30"/>
        <item x="44"/>
        <item x="15"/>
        <item x="14"/>
        <item x="13"/>
        <item x="61"/>
        <item x="31"/>
        <item x="58"/>
        <item x="36"/>
        <item x="35"/>
        <item x="45"/>
        <item x="17"/>
        <item x="60"/>
        <item x="25"/>
        <item x="27"/>
        <item x="51"/>
        <item x="50"/>
        <item x="59"/>
        <item x="65"/>
        <item x="54"/>
        <item x="56"/>
        <item x="24"/>
        <item x="63"/>
        <item x="33"/>
        <item x="38"/>
        <item x="62"/>
        <item x="52"/>
        <item x="66"/>
        <item x="55"/>
        <item x="79"/>
        <item x="67"/>
        <item x="78"/>
        <item x="71"/>
        <item x="48"/>
        <item x="26"/>
        <item x="83"/>
        <item x="69"/>
        <item x="19"/>
        <item x="3"/>
        <item x="29"/>
        <item x="22"/>
        <item x="68"/>
        <item x="73"/>
        <item x="8"/>
        <item x="46"/>
        <item x="57"/>
        <item x="70"/>
        <item x="72"/>
        <item x="7"/>
        <item x="53"/>
        <item x="74"/>
        <item x="75"/>
        <item x="76"/>
        <item x="80"/>
        <item x="84"/>
        <item x="81"/>
        <item x="85"/>
        <item x="86"/>
        <item x="47"/>
        <item x="88"/>
        <item x="89"/>
        <item x="90"/>
        <item x="64"/>
        <item x="77"/>
        <item x="82"/>
        <item x="87"/>
        <item x="92"/>
        <item x="91"/>
        <item t="default"/>
      </items>
    </pivotField>
    <pivotField axis="axisPage" multipleItemSelectionAllowed="1" showAll="0">
      <items count="3">
        <item h="1"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11">
    <i>
      <x/>
    </i>
    <i>
      <x v="2"/>
    </i>
    <i>
      <x v="3"/>
    </i>
    <i>
      <x v="4"/>
    </i>
    <i>
      <x v="5"/>
    </i>
    <i>
      <x v="9"/>
    </i>
    <i>
      <x v="12"/>
    </i>
    <i>
      <x v="15"/>
    </i>
    <i>
      <x v="16"/>
    </i>
    <i>
      <x v="17"/>
    </i>
    <i t="grand">
      <x/>
    </i>
  </rowItems>
  <colFields count="2">
    <field x="1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pageFields count="1">
    <pageField fld="15" hier="-1"/>
  </pageFields>
  <dataFields count="4">
    <dataField name="Sum of TASK COUNT" fld="18" baseField="0" baseItem="0"/>
    <dataField name="Count of WO" fld="0" subtotal="count" baseField="0" baseItem="0"/>
    <dataField name="Sum of TOTAL MANHOURS" fld="5" baseField="0" baseItem="0"/>
    <dataField name="Sum of TOTAL PLANNED PROJECT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80C932-5F74-4B4C-B0FB-61B92D9CD726}"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P36" firstHeaderRow="1" firstDataRow="3" firstDataCol="1" rowPageCount="1" colPageCount="1"/>
  <pivotFields count="20">
    <pivotField dataField="1" showAll="0"/>
    <pivotField showAll="0"/>
    <pivotField showAll="0"/>
    <pivotField showAll="0"/>
    <pivotField dataField="1" numFmtId="43" showAll="0"/>
    <pivotField dataField="1" numFmtId="43" showAll="0"/>
    <pivotField showAll="0"/>
    <pivotField showAll="0"/>
    <pivotField axis="axisRow" showAll="0">
      <items count="10">
        <item x="0"/>
        <item x="3"/>
        <item x="1"/>
        <item x="2"/>
        <item x="4"/>
        <item m="1" x="8"/>
        <item x="6"/>
        <item m="1" x="7"/>
        <item x="5"/>
        <item t="default"/>
      </items>
    </pivotField>
    <pivotField showAll="0"/>
    <pivotField showAll="0"/>
    <pivotField showAll="0"/>
    <pivotField showAll="0"/>
    <pivotField axis="axisCol" showAll="0">
      <items count="7">
        <item x="2"/>
        <item x="0"/>
        <item x="1"/>
        <item x="3"/>
        <item m="1" x="5"/>
        <item x="4"/>
        <item t="default"/>
      </items>
    </pivotField>
    <pivotField showAll="0">
      <items count="86">
        <item x="40"/>
        <item x="0"/>
        <item x="41"/>
        <item x="42"/>
        <item x="1"/>
        <item x="23"/>
        <item x="9"/>
        <item x="11"/>
        <item x="16"/>
        <item x="4"/>
        <item x="10"/>
        <item x="39"/>
        <item x="28"/>
        <item x="21"/>
        <item x="12"/>
        <item x="32"/>
        <item x="34"/>
        <item x="37"/>
        <item x="20"/>
        <item x="5"/>
        <item x="43"/>
        <item x="2"/>
        <item x="49"/>
        <item x="18"/>
        <item x="6"/>
        <item x="30"/>
        <item x="44"/>
        <item x="15"/>
        <item x="14"/>
        <item x="13"/>
        <item x="61"/>
        <item x="31"/>
        <item x="58"/>
        <item x="36"/>
        <item x="35"/>
        <item x="45"/>
        <item x="17"/>
        <item x="60"/>
        <item x="25"/>
        <item x="27"/>
        <item x="51"/>
        <item x="50"/>
        <item x="59"/>
        <item x="65"/>
        <item x="54"/>
        <item x="56"/>
        <item x="24"/>
        <item x="63"/>
        <item x="33"/>
        <item x="38"/>
        <item x="62"/>
        <item x="52"/>
        <item x="66"/>
        <item x="55"/>
        <item x="79"/>
        <item x="67"/>
        <item x="78"/>
        <item x="71"/>
        <item x="48"/>
        <item x="26"/>
        <item x="83"/>
        <item x="69"/>
        <item x="19"/>
        <item x="3"/>
        <item x="29"/>
        <item x="22"/>
        <item x="68"/>
        <item x="73"/>
        <item x="8"/>
        <item x="46"/>
        <item x="57"/>
        <item x="70"/>
        <item x="72"/>
        <item x="7"/>
        <item x="53"/>
        <item x="74"/>
        <item x="75"/>
        <item x="76"/>
        <item x="80"/>
        <item x="84"/>
        <item x="47"/>
        <item x="64"/>
        <item x="77"/>
        <item x="81"/>
        <item x="82"/>
        <item t="default"/>
      </items>
    </pivotField>
    <pivotField axis="axisPage" multipleItemSelectionAllowed="1" showAll="0">
      <items count="3">
        <item h="1"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8"/>
    </i>
    <i t="grand">
      <x/>
    </i>
  </rowItems>
  <colFields count="2">
    <field x="13"/>
    <field x="-2"/>
  </colFields>
  <colItems count="15">
    <i>
      <x/>
      <x/>
    </i>
    <i r="1" i="1">
      <x v="1"/>
    </i>
    <i r="1" i="2">
      <x v="2"/>
    </i>
    <i>
      <x v="1"/>
      <x/>
    </i>
    <i r="1" i="1">
      <x v="1"/>
    </i>
    <i r="1" i="2">
      <x v="2"/>
    </i>
    <i>
      <x v="2"/>
      <x/>
    </i>
    <i r="1" i="1">
      <x v="1"/>
    </i>
    <i r="1" i="2">
      <x v="2"/>
    </i>
    <i>
      <x v="3"/>
      <x/>
    </i>
    <i r="1" i="1">
      <x v="1"/>
    </i>
    <i r="1" i="2">
      <x v="2"/>
    </i>
    <i t="grand">
      <x/>
    </i>
    <i t="grand" i="1">
      <x/>
    </i>
    <i t="grand" i="2">
      <x/>
    </i>
  </colItems>
  <pageFields count="1">
    <pageField fld="15" hier="-1"/>
  </pageFields>
  <dataFields count="3">
    <dataField name="Count of WO" fld="0" subtotal="count" baseField="0" baseItem="0"/>
    <dataField name="Sum of TOTAL PLANNED PROJECT COST" fld="4" baseField="0" baseItem="0"/>
    <dataField name="Sum of TOTAL MANHOURS" fld="5" baseField="0" baseItem="0"/>
  </dataFields>
  <formats count="1">
    <format dxfId="5">
      <pivotArea field="13" grandCol="1" outline="0" collapsedLevelsAreSubtotals="1"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5DB95E-6B57-40CD-AF98-19F94C5977EB}"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P19" firstHeaderRow="1" firstDataRow="3" firstDataCol="1" rowPageCount="1"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showAll="0"/>
    <pivotField axis="axisRow" showAll="0">
      <items count="21">
        <item x="2"/>
        <item x="11"/>
        <item x="1"/>
        <item x="3"/>
        <item x="0"/>
        <item x="5"/>
        <item x="8"/>
        <item x="9"/>
        <item x="12"/>
        <item x="10"/>
        <item x="7"/>
        <item m="1" x="17"/>
        <item x="13"/>
        <item m="1" x="16"/>
        <item x="14"/>
        <item m="1" x="18"/>
        <item x="15"/>
        <item x="6"/>
        <item x="4"/>
        <item m="1" x="19"/>
        <item t="default"/>
      </items>
    </pivotField>
    <pivotField showAll="0"/>
    <pivotField axis="axisCol" showAll="0">
      <items count="7">
        <item x="2"/>
        <item x="0"/>
        <item x="1"/>
        <item x="3"/>
        <item m="1" x="5"/>
        <item x="4"/>
        <item t="default"/>
      </items>
    </pivotField>
    <pivotField multipleItemSelectionAllowed="1" showAll="0">
      <items count="86">
        <item x="40"/>
        <item x="0"/>
        <item x="41"/>
        <item x="42"/>
        <item x="1"/>
        <item x="23"/>
        <item x="9"/>
        <item x="11"/>
        <item x="16"/>
        <item x="4"/>
        <item x="10"/>
        <item x="39"/>
        <item x="28"/>
        <item x="21"/>
        <item x="12"/>
        <item x="32"/>
        <item x="34"/>
        <item x="37"/>
        <item x="20"/>
        <item x="5"/>
        <item x="43"/>
        <item x="2"/>
        <item x="49"/>
        <item x="18"/>
        <item x="6"/>
        <item x="30"/>
        <item x="44"/>
        <item x="15"/>
        <item x="14"/>
        <item x="13"/>
        <item x="61"/>
        <item x="31"/>
        <item x="58"/>
        <item x="36"/>
        <item x="35"/>
        <item x="45"/>
        <item x="17"/>
        <item x="60"/>
        <item x="25"/>
        <item x="27"/>
        <item x="51"/>
        <item x="50"/>
        <item x="59"/>
        <item x="65"/>
        <item x="54"/>
        <item x="56"/>
        <item x="24"/>
        <item x="63"/>
        <item x="33"/>
        <item x="38"/>
        <item x="62"/>
        <item x="52"/>
        <item x="66"/>
        <item x="55"/>
        <item x="79"/>
        <item x="67"/>
        <item x="78"/>
        <item x="71"/>
        <item x="48"/>
        <item x="26"/>
        <item x="83"/>
        <item x="69"/>
        <item x="19"/>
        <item x="3"/>
        <item x="29"/>
        <item x="22"/>
        <item x="68"/>
        <item x="73"/>
        <item x="8"/>
        <item x="46"/>
        <item x="57"/>
        <item x="70"/>
        <item x="72"/>
        <item x="7"/>
        <item x="53"/>
        <item x="74"/>
        <item x="75"/>
        <item x="76"/>
        <item x="80"/>
        <item x="84"/>
        <item x="47"/>
        <item x="64"/>
        <item x="77"/>
        <item x="81"/>
        <item x="82"/>
        <item t="default"/>
      </items>
    </pivotField>
    <pivotField axis="axisPage" multipleItemSelectionAllowed="1" showAll="0">
      <items count="3">
        <item h="1"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11">
    <i>
      <x/>
    </i>
    <i>
      <x v="2"/>
    </i>
    <i>
      <x v="3"/>
    </i>
    <i>
      <x v="4"/>
    </i>
    <i>
      <x v="5"/>
    </i>
    <i>
      <x v="9"/>
    </i>
    <i>
      <x v="12"/>
    </i>
    <i>
      <x v="16"/>
    </i>
    <i>
      <x v="17"/>
    </i>
    <i>
      <x v="18"/>
    </i>
    <i t="grand">
      <x/>
    </i>
  </rowItems>
  <colFields count="2">
    <field x="13"/>
    <field x="-2"/>
  </colFields>
  <colItems count="15">
    <i>
      <x/>
      <x/>
    </i>
    <i r="1" i="1">
      <x v="1"/>
    </i>
    <i r="1" i="2">
      <x v="2"/>
    </i>
    <i>
      <x v="1"/>
      <x/>
    </i>
    <i r="1" i="1">
      <x v="1"/>
    </i>
    <i r="1" i="2">
      <x v="2"/>
    </i>
    <i>
      <x v="2"/>
      <x/>
    </i>
    <i r="1" i="1">
      <x v="1"/>
    </i>
    <i r="1" i="2">
      <x v="2"/>
    </i>
    <i>
      <x v="3"/>
      <x/>
    </i>
    <i r="1" i="1">
      <x v="1"/>
    </i>
    <i r="1" i="2">
      <x v="2"/>
    </i>
    <i t="grand">
      <x/>
    </i>
    <i t="grand" i="1">
      <x/>
    </i>
    <i t="grand" i="2">
      <x/>
    </i>
  </colItems>
  <pageFields count="1">
    <pageField fld="15" hier="-1"/>
  </pageFields>
  <dataFields count="3">
    <dataField name="Count of WO" fld="0" subtotal="count" baseField="0" baseItem="0"/>
    <dataField name="Sum of TOTAL PLANNED PROJECT COST" fld="4" baseField="0" baseItem="0"/>
    <dataField name="Sum of TOTAL MANHOU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F47224-E11F-44D0-864B-38EDD680C55A}"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S62" firstHeaderRow="1" firstDataRow="3" firstDataCol="1" rowPageCount="2" colPageCount="1"/>
  <pivotFields count="20">
    <pivotField dataField="1" showAll="0"/>
    <pivotField showAll="0"/>
    <pivotField showAll="0"/>
    <pivotField showAll="0"/>
    <pivotField dataField="1" numFmtId="43" showAll="0"/>
    <pivotField dataField="1" numFmtId="43" showAll="0"/>
    <pivotField showAll="0"/>
    <pivotField showAll="0"/>
    <pivotField showAll="0"/>
    <pivotField showAll="0"/>
    <pivotField axis="axisPage" multipleItemSelectionAllowed="1" showAll="0">
      <items count="50">
        <item h="1" x="9"/>
        <item x="1"/>
        <item x="4"/>
        <item x="8"/>
        <item x="10"/>
        <item x="11"/>
        <item x="13"/>
        <item x="12"/>
        <item x="14"/>
        <item x="15"/>
        <item x="0"/>
        <item x="7"/>
        <item x="16"/>
        <item x="17"/>
        <item x="22"/>
        <item x="23"/>
        <item x="24"/>
        <item x="25"/>
        <item x="26"/>
        <item x="28"/>
        <item x="29"/>
        <item x="5"/>
        <item x="6"/>
        <item x="20"/>
        <item x="21"/>
        <item x="27"/>
        <item x="31"/>
        <item x="32"/>
        <item x="33"/>
        <item x="34"/>
        <item x="35"/>
        <item x="36"/>
        <item x="37"/>
        <item x="38"/>
        <item x="39"/>
        <item x="42"/>
        <item x="45"/>
        <item x="46"/>
        <item x="47"/>
        <item x="2"/>
        <item h="1" x="18"/>
        <item h="1" x="40"/>
        <item h="1" x="3"/>
        <item h="1" x="19"/>
        <item h="1" x="30"/>
        <item h="1" x="41"/>
        <item h="1" x="43"/>
        <item h="1" m="1" x="48"/>
        <item h="1" x="44"/>
        <item t="default"/>
      </items>
    </pivotField>
    <pivotField axis="axisRow" showAll="0">
      <items count="21">
        <item x="2"/>
        <item x="1"/>
        <item x="3"/>
        <item x="0"/>
        <item x="5"/>
        <item x="8"/>
        <item x="11"/>
        <item x="9"/>
        <item x="12"/>
        <item x="10"/>
        <item x="7"/>
        <item m="1" x="17"/>
        <item x="13"/>
        <item m="1" x="16"/>
        <item x="14"/>
        <item m="1" x="18"/>
        <item x="15"/>
        <item x="6"/>
        <item x="4"/>
        <item m="1" x="19"/>
        <item t="default"/>
      </items>
    </pivotField>
    <pivotField showAll="0"/>
    <pivotField axis="axisCol" showAll="0">
      <items count="7">
        <item x="2"/>
        <item x="0"/>
        <item x="1"/>
        <item x="3"/>
        <item m="1" x="5"/>
        <item x="4"/>
        <item t="default"/>
      </items>
    </pivotField>
    <pivotField showAll="0">
      <items count="86">
        <item x="40"/>
        <item x="0"/>
        <item x="41"/>
        <item x="42"/>
        <item x="1"/>
        <item x="23"/>
        <item x="9"/>
        <item x="11"/>
        <item x="16"/>
        <item x="4"/>
        <item x="10"/>
        <item x="39"/>
        <item x="28"/>
        <item x="21"/>
        <item x="12"/>
        <item x="32"/>
        <item x="34"/>
        <item x="37"/>
        <item x="20"/>
        <item x="5"/>
        <item x="43"/>
        <item x="2"/>
        <item x="49"/>
        <item x="18"/>
        <item x="6"/>
        <item x="30"/>
        <item x="44"/>
        <item x="15"/>
        <item x="14"/>
        <item x="13"/>
        <item x="61"/>
        <item x="31"/>
        <item x="58"/>
        <item x="36"/>
        <item x="35"/>
        <item x="45"/>
        <item x="17"/>
        <item x="60"/>
        <item x="25"/>
        <item x="27"/>
        <item x="51"/>
        <item x="50"/>
        <item x="59"/>
        <item x="65"/>
        <item x="54"/>
        <item x="56"/>
        <item x="24"/>
        <item x="63"/>
        <item x="33"/>
        <item x="38"/>
        <item x="62"/>
        <item x="52"/>
        <item x="66"/>
        <item x="55"/>
        <item x="79"/>
        <item x="67"/>
        <item x="78"/>
        <item x="71"/>
        <item x="48"/>
        <item x="26"/>
        <item x="83"/>
        <item x="69"/>
        <item x="19"/>
        <item x="3"/>
        <item x="29"/>
        <item x="22"/>
        <item x="68"/>
        <item x="73"/>
        <item x="8"/>
        <item x="46"/>
        <item x="57"/>
        <item x="70"/>
        <item x="72"/>
        <item x="7"/>
        <item x="53"/>
        <item x="74"/>
        <item x="75"/>
        <item x="76"/>
        <item x="80"/>
        <item x="84"/>
        <item x="47"/>
        <item x="64"/>
        <item x="77"/>
        <item x="81"/>
        <item x="82"/>
        <item t="default"/>
      </items>
    </pivotField>
    <pivotField axis="axisPage" multipleItemSelectionAllowed="1" showAll="0">
      <items count="3">
        <item x="1"/>
        <item h="1"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12">
    <i>
      <x/>
    </i>
    <i>
      <x v="2"/>
    </i>
    <i>
      <x v="3"/>
    </i>
    <i>
      <x v="5"/>
    </i>
    <i>
      <x v="6"/>
    </i>
    <i>
      <x v="7"/>
    </i>
    <i>
      <x v="8"/>
    </i>
    <i>
      <x v="10"/>
    </i>
    <i>
      <x v="12"/>
    </i>
    <i>
      <x v="14"/>
    </i>
    <i>
      <x v="18"/>
    </i>
    <i t="grand">
      <x/>
    </i>
  </rowItems>
  <colFields count="2">
    <field x="13"/>
    <field x="-2"/>
  </colFields>
  <colItems count="18">
    <i>
      <x/>
      <x/>
    </i>
    <i r="1" i="1">
      <x v="1"/>
    </i>
    <i r="1" i="2">
      <x v="2"/>
    </i>
    <i>
      <x v="1"/>
      <x/>
    </i>
    <i r="1" i="1">
      <x v="1"/>
    </i>
    <i r="1" i="2">
      <x v="2"/>
    </i>
    <i>
      <x v="2"/>
      <x/>
    </i>
    <i r="1" i="1">
      <x v="1"/>
    </i>
    <i r="1" i="2">
      <x v="2"/>
    </i>
    <i>
      <x v="3"/>
      <x/>
    </i>
    <i r="1" i="1">
      <x v="1"/>
    </i>
    <i r="1" i="2">
      <x v="2"/>
    </i>
    <i>
      <x v="5"/>
      <x/>
    </i>
    <i r="1" i="1">
      <x v="1"/>
    </i>
    <i r="1" i="2">
      <x v="2"/>
    </i>
    <i t="grand">
      <x/>
    </i>
    <i t="grand" i="1">
      <x/>
    </i>
    <i t="grand" i="2">
      <x/>
    </i>
  </colItems>
  <pageFields count="2">
    <pageField fld="15" hier="-1"/>
    <pageField fld="10" hier="-1"/>
  </pageFields>
  <dataFields count="3">
    <dataField name="Count of WO" fld="0" subtotal="count" baseField="0" baseItem="0"/>
    <dataField name="Sum of TOTAL PLANNED PROJECT COST" fld="4" baseField="0" baseItem="0"/>
    <dataField name="Sum of TOTAL MANHOU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3968E8C-440B-4AF5-A977-9CCD8F902EF6}"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22" firstHeaderRow="1" firstDataRow="1" firstDataCol="1" rowPageCount="2" colPageCount="1"/>
  <pivotFields count="18">
    <pivotField dataField="1" showAll="0"/>
    <pivotField showAll="0"/>
    <pivotField showAll="0"/>
    <pivotField showAll="0"/>
    <pivotField showAll="0"/>
    <pivotField showAll="0"/>
    <pivotField showAll="0"/>
    <pivotField showAll="0"/>
    <pivotField showAll="0"/>
    <pivotField showAll="0"/>
    <pivotField showAll="0"/>
    <pivotField axis="axisRow" showAll="0">
      <items count="23">
        <item x="2"/>
        <item x="7"/>
        <item x="9"/>
        <item x="11"/>
        <item x="12"/>
        <item x="1"/>
        <item x="3"/>
        <item m="1" x="21"/>
        <item x="10"/>
        <item x="0"/>
        <item x="5"/>
        <item x="8"/>
        <item m="1" x="18"/>
        <item x="13"/>
        <item m="1" x="17"/>
        <item x="14"/>
        <item m="1" x="19"/>
        <item x="15"/>
        <item x="6"/>
        <item x="4"/>
        <item m="1" x="20"/>
        <item x="16"/>
        <item t="default"/>
      </items>
    </pivotField>
    <pivotField showAll="0"/>
    <pivotField showAll="0"/>
    <pivotField axis="axisPage" multipleItemSelectionAllowed="1" showAll="0">
      <items count="95">
        <item x="40"/>
        <item x="0"/>
        <item x="41"/>
        <item x="42"/>
        <item x="1"/>
        <item x="23"/>
        <item x="9"/>
        <item x="11"/>
        <item x="16"/>
        <item x="4"/>
        <item x="10"/>
        <item x="39"/>
        <item x="28"/>
        <item x="21"/>
        <item x="12"/>
        <item x="32"/>
        <item x="37"/>
        <item x="20"/>
        <item x="5"/>
        <item x="2"/>
        <item x="49"/>
        <item x="18"/>
        <item x="6"/>
        <item x="30"/>
        <item x="44"/>
        <item x="15"/>
        <item x="14"/>
        <item x="13"/>
        <item x="31"/>
        <item x="58"/>
        <item x="3"/>
        <item x="17"/>
        <item x="24"/>
        <item x="25"/>
        <item x="26"/>
        <item x="27"/>
        <item x="33"/>
        <item x="34"/>
        <item x="35"/>
        <item x="36"/>
        <item x="38"/>
        <item x="43"/>
        <item x="45"/>
        <item x="48"/>
        <item x="50"/>
        <item x="51"/>
        <item x="54"/>
        <item x="56"/>
        <item x="59"/>
        <item x="60"/>
        <item x="61"/>
        <item x="62"/>
        <item x="63"/>
        <item x="52"/>
        <item x="65"/>
        <item x="66"/>
        <item x="67"/>
        <item x="55"/>
        <item x="69"/>
        <item x="71"/>
        <item x="78"/>
        <item x="79"/>
        <item x="83"/>
        <item x="19"/>
        <item x="29"/>
        <item x="22"/>
        <item x="68"/>
        <item x="73"/>
        <item x="8"/>
        <item x="46"/>
        <item x="57"/>
        <item x="70"/>
        <item x="72"/>
        <item x="7"/>
        <item x="53"/>
        <item x="74"/>
        <item x="75"/>
        <item x="76"/>
        <item x="80"/>
        <item x="84"/>
        <item x="81"/>
        <item x="85"/>
        <item x="86"/>
        <item x="47"/>
        <item x="88"/>
        <item x="89"/>
        <item x="90"/>
        <item x="64"/>
        <item x="77"/>
        <item x="82"/>
        <item x="87"/>
        <item x="92"/>
        <item x="91"/>
        <item x="93"/>
        <item t="default"/>
      </items>
    </pivotField>
    <pivotField axis="axisPage" showAll="0">
      <items count="4">
        <item x="1"/>
        <item x="0"/>
        <item x="2"/>
        <item t="default"/>
      </items>
    </pivotField>
    <pivotField showAll="0"/>
    <pivotField showAll="0"/>
  </pivotFields>
  <rowFields count="1">
    <field x="11"/>
  </rowFields>
  <rowItems count="18">
    <i>
      <x/>
    </i>
    <i>
      <x v="1"/>
    </i>
    <i>
      <x v="2"/>
    </i>
    <i>
      <x v="3"/>
    </i>
    <i>
      <x v="4"/>
    </i>
    <i>
      <x v="5"/>
    </i>
    <i>
      <x v="6"/>
    </i>
    <i>
      <x v="8"/>
    </i>
    <i>
      <x v="9"/>
    </i>
    <i>
      <x v="10"/>
    </i>
    <i>
      <x v="11"/>
    </i>
    <i>
      <x v="13"/>
    </i>
    <i>
      <x v="15"/>
    </i>
    <i>
      <x v="17"/>
    </i>
    <i>
      <x v="18"/>
    </i>
    <i>
      <x v="19"/>
    </i>
    <i>
      <x v="21"/>
    </i>
    <i t="grand">
      <x/>
    </i>
  </rowItems>
  <colItems count="1">
    <i/>
  </colItems>
  <pageFields count="2">
    <pageField fld="14" hier="-1"/>
    <pageField fld="15" hier="-1"/>
  </pageFields>
  <dataFields count="1">
    <dataField name="Count of W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4232D-788B-4448-9C99-49FC6F6934A1}">
  <sheetPr filterMode="1">
    <tabColor rgb="FF7030A0"/>
  </sheetPr>
  <dimension ref="A1:T600"/>
  <sheetViews>
    <sheetView tabSelected="1" zoomScale="96" zoomScaleNormal="85" workbookViewId="0">
      <pane ySplit="1" topLeftCell="A2" activePane="bottomLeft" state="frozen"/>
      <selection pane="bottomLeft" activeCell="K542" sqref="K542:L542"/>
    </sheetView>
  </sheetViews>
  <sheetFormatPr defaultColWidth="8.7265625" defaultRowHeight="20.149999999999999" customHeight="1" x14ac:dyDescent="0.35"/>
  <cols>
    <col min="1" max="1" width="22.1796875" style="8" customWidth="1"/>
    <col min="2" max="2" width="22.1796875" style="7" hidden="1" customWidth="1"/>
    <col min="3" max="3" width="46.81640625" style="7" customWidth="1"/>
    <col min="4" max="4" width="33.90625" style="7" customWidth="1"/>
    <col min="5" max="6" width="19" style="10" hidden="1" customWidth="1"/>
    <col min="7" max="7" width="19" style="10" customWidth="1"/>
    <col min="8" max="8" width="19" style="10" hidden="1" customWidth="1"/>
    <col min="9" max="9" width="22.1796875" style="6" customWidth="1"/>
    <col min="10" max="10" width="22.1796875" style="5" hidden="1" customWidth="1"/>
    <col min="11" max="11" width="22.1796875" style="4" customWidth="1"/>
    <col min="12" max="12" width="10.54296875" style="5" customWidth="1"/>
    <col min="13" max="13" width="10.54296875" style="5" hidden="1" customWidth="1"/>
    <col min="14" max="14" width="12" style="5" customWidth="1"/>
    <col min="15" max="15" width="23.1796875" style="4" customWidth="1"/>
    <col min="16" max="16" width="9.1796875" style="5" customWidth="1"/>
    <col min="17" max="18" width="23.1796875" style="5" customWidth="1"/>
    <col min="19" max="19" width="21.26953125" style="251" customWidth="1"/>
    <col min="20" max="20" width="16.54296875" style="253" bestFit="1" customWidth="1"/>
    <col min="21" max="16384" width="8.7265625" style="1"/>
  </cols>
  <sheetData>
    <row r="1" spans="1:20" s="16" customFormat="1" ht="27" customHeight="1" x14ac:dyDescent="0.35">
      <c r="A1" s="12" t="s">
        <v>0</v>
      </c>
      <c r="B1" s="12" t="s">
        <v>1</v>
      </c>
      <c r="C1" s="12" t="s">
        <v>2</v>
      </c>
      <c r="D1" s="12" t="s">
        <v>3</v>
      </c>
      <c r="E1" s="13" t="s">
        <v>4</v>
      </c>
      <c r="F1" s="13" t="s">
        <v>5</v>
      </c>
      <c r="G1" s="13" t="s">
        <v>6</v>
      </c>
      <c r="H1" s="13" t="s">
        <v>7</v>
      </c>
      <c r="I1" s="12" t="s">
        <v>8</v>
      </c>
      <c r="J1" s="12" t="s">
        <v>9</v>
      </c>
      <c r="K1" s="239" t="s">
        <v>10</v>
      </c>
      <c r="L1" s="3" t="s">
        <v>11</v>
      </c>
      <c r="M1" s="14" t="s">
        <v>12</v>
      </c>
      <c r="N1" s="3" t="s">
        <v>13</v>
      </c>
      <c r="O1" s="172" t="s">
        <v>14</v>
      </c>
      <c r="P1" s="15" t="s">
        <v>15</v>
      </c>
      <c r="Q1" s="12" t="s">
        <v>16</v>
      </c>
      <c r="R1" s="12" t="s">
        <v>17</v>
      </c>
      <c r="S1" s="249" t="s">
        <v>18</v>
      </c>
      <c r="T1" s="252" t="s">
        <v>827</v>
      </c>
    </row>
    <row r="2" spans="1:20" ht="20.149999999999999" hidden="1" customHeight="1" x14ac:dyDescent="0.35">
      <c r="A2" s="7" t="s">
        <v>19</v>
      </c>
      <c r="B2" s="7" t="s">
        <v>20</v>
      </c>
      <c r="C2" s="7" t="str">
        <f>IFERROR(VLOOKUP(A2,[1]C1!$E:$F,2,FALSE),IFERROR(VLOOKUP(A2,[2]C1!$E:$F,2,FALSE),VLOOKUP(A2,[3]C1!$E:$F,2,FALSE)))</f>
        <v>DISEGNO DI MILANO INC. DOING BUSINESS UNDER THE NA</v>
      </c>
      <c r="D2" s="7" t="str">
        <f>IFERROR(VLOOKUP(A2,[3]C1!$E:$G,3,FALSE),IFERROR(VLOOKUP(A2,[2]C1!$E:$G,3,FALSE),VLOOKUP(A2,[1]C1!$E:$G,3,FALSE)))</f>
        <v>WEST SERVICE, CUPANG, MUNTINLUPA</v>
      </c>
      <c r="E2" s="10">
        <f>IFERROR(VLOOKUP(A2,[4]C1!$E:$S,15,FALSE),IFERROR(VLOOKUP(A2,[5]C1!$E:$T,16,FALSE),VLOOKUP(A2,[6]C1!$E:$T,16,FALSE)))</f>
        <v>178133.17</v>
      </c>
      <c r="F2" s="11">
        <v>70.78</v>
      </c>
      <c r="G2" s="11" t="str">
        <f>IFERROR(VLOOKUP(A2,[4]C1!$E:$N,10,FALSE),IFERROR(VLOOKUP(A2,[5]C1!$E:$N,10,FALSE),VLOOKUP(A2,[6]C1!$E:$N,10,FALSE)))</f>
        <v>RRG</v>
      </c>
      <c r="H2" s="11" t="s">
        <v>21</v>
      </c>
      <c r="I2" s="6" t="str">
        <f>IFERROR(VLOOKUP(A2,[4]C1!$E:$L,8,FALSE),IFERROR(VLOOKUP(A2,[5]C1!$E:$L,8,FALSE),VLOOKUP(A2,[6]C1!$E:$L,8,FALSE)))</f>
        <v>AVECO</v>
      </c>
      <c r="J2" s="6"/>
      <c r="K2" s="6"/>
      <c r="L2" s="6" t="s">
        <v>22</v>
      </c>
      <c r="M2" s="6"/>
      <c r="N2" s="5">
        <f>YEAR(IFERROR(VLOOKUP(A2,[4]C1!$E:$AA,23,FALSE),IFERROR(VLOOKUP(A2,[5]C1!$E:$AB,24,FALSE),VLOOKUP(A2,[6]C1!$E:$AB,23,FALSE))))</f>
        <v>2023</v>
      </c>
      <c r="O2" s="2">
        <v>45723</v>
      </c>
      <c r="P2" s="2" t="str">
        <f>IF(ISBLANK(O2),"NO","YES")</f>
        <v>YES</v>
      </c>
      <c r="Q2" s="2">
        <v>45733</v>
      </c>
      <c r="R2" s="2" t="s">
        <v>23</v>
      </c>
      <c r="S2" s="250">
        <v>2</v>
      </c>
      <c r="T2" s="253">
        <f>IFERROR(VLOOKUP(A2,[4]C1!$E:$BH,56,FALSE),IFERROR(VLOOKUP(A2,[5]C1!$E:$BI,57,FALSE),VLOOKUP(A2,[6]C1!$E:$BI,56,FALSE)))</f>
        <v>45556</v>
      </c>
    </row>
    <row r="3" spans="1:20" ht="20.149999999999999" hidden="1" customHeight="1" x14ac:dyDescent="0.35">
      <c r="A3" s="8" t="s">
        <v>24</v>
      </c>
      <c r="B3" s="7" t="s">
        <v>25</v>
      </c>
      <c r="C3" s="7" t="str">
        <f>IFERROR(VLOOKUP(A3,[1]C1!$E:$F,2,FALSE),IFERROR(VLOOKUP(A3,[2]C1!$E:$F,2,FALSE),VLOOKUP(A3,[3]C1!$E:$F,2,FALSE)))</f>
        <v>DITO TELECOMMUNITY CORPORATION</v>
      </c>
      <c r="D3" s="7" t="str">
        <f>IFERROR(VLOOKUP(A3,[3]C1!$E:$G,3,FALSE),IFERROR(VLOOKUP(A3,[2]C1!$E:$G,3,FALSE),VLOOKUP(A3,[1]C1!$E:$G,3,FALSE)))</f>
        <v>CERVANTES CPD, CERVANTES CPD, PARANAQUE</v>
      </c>
      <c r="E3" s="10">
        <f>IFERROR(VLOOKUP(A3,[4]C1!$E:$S,15,FALSE),IFERROR(VLOOKUP(A3,[5]C1!$E:$T,16,FALSE),VLOOKUP(A3,[6]C1!$E:$T,16,FALSE)))</f>
        <v>205000.15</v>
      </c>
      <c r="F3" s="11">
        <v>34.619999999999997</v>
      </c>
      <c r="G3" s="11" t="str">
        <f>IFERROR(VLOOKUP(A3,[4]C1!$E:$N,10,FALSE),IFERROR(VLOOKUP(A3,[5]C1!$E:$N,10,FALSE),VLOOKUP(A3,[6]C1!$E:$N,10,FALSE)))</f>
        <v>RRG</v>
      </c>
      <c r="H3" s="11" t="s">
        <v>21</v>
      </c>
      <c r="I3" s="6" t="str">
        <f>IFERROR(VLOOKUP(A3,[4]C1!$E:$L,8,FALSE),IFERROR(VLOOKUP(A3,[5]C1!$E:$L,8,FALSE),VLOOKUP(A3,[6]C1!$E:$L,8,FALSE)))</f>
        <v>ECOM</v>
      </c>
      <c r="J3" s="6"/>
      <c r="K3" s="6"/>
      <c r="L3" s="6" t="s">
        <v>22</v>
      </c>
      <c r="M3" s="6"/>
      <c r="N3" s="5">
        <f>YEAR(IFERROR(VLOOKUP(A3,[4]C1!$E:$AA,23,FALSE),IFERROR(VLOOKUP(A3,[5]C1!$E:$AB,24,FALSE),VLOOKUP(A3,[6]C1!$E:$AB,23,FALSE))))</f>
        <v>2024</v>
      </c>
      <c r="O3" s="2">
        <v>45723</v>
      </c>
      <c r="P3" s="2" t="str">
        <f t="shared" ref="P3:P67" si="0">IF(ISBLANK(O3),"NO","YES")</f>
        <v>YES</v>
      </c>
      <c r="Q3" s="2">
        <v>45733</v>
      </c>
      <c r="R3" s="2" t="s">
        <v>26</v>
      </c>
      <c r="S3" s="250">
        <v>2</v>
      </c>
      <c r="T3" s="253">
        <f>IFERROR(VLOOKUP(A3,[4]C1!$E:$BH,56,FALSE),IFERROR(VLOOKUP(A3,[5]C1!$E:$BI,57,FALSE),VLOOKUP(A3,[6]C1!$E:$BI,56,FALSE)))</f>
        <v>45518</v>
      </c>
    </row>
    <row r="4" spans="1:20" ht="20.149999999999999" hidden="1" customHeight="1" x14ac:dyDescent="0.35">
      <c r="A4" s="8" t="s">
        <v>27</v>
      </c>
      <c r="B4" s="7" t="s">
        <v>28</v>
      </c>
      <c r="C4" s="7" t="str">
        <f>IFERROR(VLOOKUP(A4,[1]C1!$E:$F,2,FALSE),IFERROR(VLOOKUP(A4,[2]C1!$E:$F,2,FALSE),VLOOKUP(A4,[3]C1!$E:$F,2,FALSE)))</f>
        <v>SPENCER FOODS CORPORATION</v>
      </c>
      <c r="D4" s="7" t="str">
        <f>IFERROR(VLOOKUP(A4,[3]C1!$E:$G,3,FALSE),IFERROR(VLOOKUP(A4,[2]C1!$E:$G,3,FALSE),VLOOKUP(A4,[1]C1!$E:$G,3,FALSE)))</f>
        <v>AGUIRRE, BF HOMES, PARANAQUE</v>
      </c>
      <c r="E4" s="10">
        <f>IFERROR(VLOOKUP(A4,[4]C1!$E:$S,15,FALSE),IFERROR(VLOOKUP(A4,[5]C1!$E:$T,16,FALSE),VLOOKUP(A4,[6]C1!$E:$T,16,FALSE)))</f>
        <v>48068.36</v>
      </c>
      <c r="F4" s="11">
        <v>21.57</v>
      </c>
      <c r="G4" s="11" t="str">
        <f>IFERROR(VLOOKUP(A4,[4]C1!$E:$N,10,FALSE),IFERROR(VLOOKUP(A4,[5]C1!$E:$N,10,FALSE),VLOOKUP(A4,[6]C1!$E:$N,10,FALSE)))</f>
        <v>JMM</v>
      </c>
      <c r="H4" s="11" t="s">
        <v>29</v>
      </c>
      <c r="I4" s="6" t="str">
        <f>IFERROR(VLOOKUP(A4,[4]C1!$E:$L,8,FALSE),IFERROR(VLOOKUP(A4,[5]C1!$E:$L,8,FALSE),VLOOKUP(A4,[6]C1!$E:$L,8,FALSE)))</f>
        <v>POWERHOUSE</v>
      </c>
      <c r="J4" s="6"/>
      <c r="K4" s="6"/>
      <c r="L4" s="6" t="s">
        <v>22</v>
      </c>
      <c r="M4" s="6"/>
      <c r="N4" s="5">
        <f>YEAR(IFERROR(VLOOKUP(A4,[4]C1!$E:$AA,23,FALSE),IFERROR(VLOOKUP(A4,[5]C1!$E:$AB,24,FALSE),VLOOKUP(A4,[6]C1!$E:$AB,23,FALSE))))</f>
        <v>2024</v>
      </c>
      <c r="O4" s="2">
        <v>45723</v>
      </c>
      <c r="P4" s="2" t="str">
        <f t="shared" si="0"/>
        <v>YES</v>
      </c>
      <c r="Q4" s="2">
        <v>45733</v>
      </c>
      <c r="R4" s="2" t="s">
        <v>23</v>
      </c>
      <c r="S4" s="250">
        <v>2</v>
      </c>
      <c r="T4" s="253">
        <f>IFERROR(VLOOKUP(A4,[4]C1!$E:$BH,56,FALSE),IFERROR(VLOOKUP(A4,[5]C1!$E:$BI,57,FALSE),VLOOKUP(A4,[6]C1!$E:$BI,56,FALSE)))</f>
        <v>45653</v>
      </c>
    </row>
    <row r="5" spans="1:20" ht="20.149999999999999" hidden="1" customHeight="1" x14ac:dyDescent="0.35">
      <c r="A5" s="8" t="s">
        <v>30</v>
      </c>
      <c r="B5" s="7" t="s">
        <v>31</v>
      </c>
      <c r="C5" s="7" t="str">
        <f>IFERROR(VLOOKUP(A5,[1]C1!$E:$F,2,FALSE),IFERROR(VLOOKUP(A5,[2]C1!$E:$F,2,FALSE),VLOOKUP(A5,[3]C1!$E:$F,2,FALSE)))</f>
        <v>DEO MISSALYN SARIGUMBA SAVELLANO</v>
      </c>
      <c r="D5" s="7" t="str">
        <f>IFERROR(VLOOKUP(A5,[3]C1!$E:$G,3,FALSE),IFERROR(VLOOKUP(A5,[2]C1!$E:$G,3,FALSE),VLOOKUP(A5,[1]C1!$E:$G,3,FALSE)))</f>
        <v>VON BRAUN, MOONWALK, PARANAQUE</v>
      </c>
      <c r="E5" s="10">
        <f>IFERROR(VLOOKUP(A5,[4]C1!$E:$S,15,FALSE),IFERROR(VLOOKUP(A5,[5]C1!$E:$T,16,FALSE),VLOOKUP(A5,[6]C1!$E:$T,16,FALSE)))</f>
        <v>408530.17</v>
      </c>
      <c r="F5" s="11">
        <v>110.52</v>
      </c>
      <c r="G5" s="11" t="str">
        <f>IFERROR(VLOOKUP(A5,[4]C1!$E:$N,10,FALSE),IFERROR(VLOOKUP(A5,[5]C1!$E:$N,10,FALSE),VLOOKUP(A5,[6]C1!$E:$N,10,FALSE)))</f>
        <v>JCF</v>
      </c>
      <c r="H5" s="11" t="s">
        <v>32</v>
      </c>
      <c r="I5" s="6" t="str">
        <f>IFERROR(VLOOKUP(A5,[4]C1!$E:$L,8,FALSE),IFERROR(VLOOKUP(A5,[5]C1!$E:$L,8,FALSE),VLOOKUP(A5,[6]C1!$E:$L,8,FALSE)))</f>
        <v>CHALLENGER</v>
      </c>
      <c r="J5" s="6"/>
      <c r="K5" s="6"/>
      <c r="L5" s="6" t="s">
        <v>22</v>
      </c>
      <c r="M5" s="6"/>
      <c r="N5" s="5">
        <f>YEAR(IFERROR(VLOOKUP(A5,[4]C1!$E:$AA,23,FALSE),IFERROR(VLOOKUP(A5,[5]C1!$E:$AB,24,FALSE),VLOOKUP(A5,[6]C1!$E:$AB,23,FALSE))))</f>
        <v>2024</v>
      </c>
      <c r="O5" s="2">
        <v>45723</v>
      </c>
      <c r="P5" s="2" t="str">
        <f t="shared" si="0"/>
        <v>YES</v>
      </c>
      <c r="Q5" s="2">
        <v>45735</v>
      </c>
      <c r="R5" s="2" t="s">
        <v>26</v>
      </c>
      <c r="S5" s="250">
        <v>6</v>
      </c>
      <c r="T5" s="253">
        <f>IFERROR(VLOOKUP(A5,[4]C1!$E:$BH,56,FALSE),IFERROR(VLOOKUP(A5,[5]C1!$E:$BI,57,FALSE),VLOOKUP(A5,[6]C1!$E:$BI,56,FALSE)))</f>
        <v>45518</v>
      </c>
    </row>
    <row r="6" spans="1:20" ht="20.149999999999999" hidden="1" customHeight="1" x14ac:dyDescent="0.35">
      <c r="A6" s="8" t="s">
        <v>33</v>
      </c>
      <c r="B6" s="7" t="s">
        <v>34</v>
      </c>
      <c r="C6" s="7" t="str">
        <f>IFERROR(VLOOKUP(A6,[1]C1!$E:$F,2,FALSE),IFERROR(VLOOKUP(A6,[2]C1!$E:$F,2,FALSE),VLOOKUP(A6,[3]C1!$E:$F,2,FALSE)))</f>
        <v>FIL-GARTE CONSTRUCTION AND DEVELOPMENT CORPORATION</v>
      </c>
      <c r="D6" s="7" t="str">
        <f>IFERROR(VLOOKUP(A6,[3]C1!$E:$G,3,FALSE),IFERROR(VLOOKUP(A6,[2]C1!$E:$G,3,FALSE),VLOOKUP(A6,[1]C1!$E:$G,3,FALSE)))</f>
        <v>GEN. TIRONA, DULONG BAYAN, BACOOR</v>
      </c>
      <c r="E6" s="10">
        <f>IFERROR(VLOOKUP(A6,[4]C1!$E:$S,15,FALSE),IFERROR(VLOOKUP(A6,[5]C1!$E:$T,16,FALSE),VLOOKUP(A6,[6]C1!$E:$T,16,FALSE)))</f>
        <v>138793.76</v>
      </c>
      <c r="F6" s="11">
        <v>17.88</v>
      </c>
      <c r="G6" s="11" t="str">
        <f>IFERROR(VLOOKUP(A6,[4]C1!$E:$N,10,FALSE),IFERROR(VLOOKUP(A6,[5]C1!$E:$N,10,FALSE),VLOOKUP(A6,[6]C1!$E:$N,10,FALSE)))</f>
        <v>DCB</v>
      </c>
      <c r="H6" s="11" t="s">
        <v>35</v>
      </c>
      <c r="I6" s="6" t="str">
        <f>IFERROR(VLOOKUP(A6,[4]C1!$E:$L,8,FALSE),IFERROR(VLOOKUP(A6,[5]C1!$E:$L,8,FALSE),VLOOKUP(A6,[6]C1!$E:$L,8,FALSE)))</f>
        <v>POWERHOUSE</v>
      </c>
      <c r="J6" s="6"/>
      <c r="K6" s="5"/>
      <c r="L6" s="5" t="s">
        <v>36</v>
      </c>
      <c r="N6" s="5">
        <f>YEAR(IFERROR(VLOOKUP(A6,[4]C1!$E:$AA,23,FALSE),IFERROR(VLOOKUP(A6,[5]C1!$E:$AB,24,FALSE),VLOOKUP(A6,[6]C1!$E:$AB,23,FALSE))))</f>
        <v>2024</v>
      </c>
      <c r="O6" s="2">
        <v>45723</v>
      </c>
      <c r="P6" s="2" t="str">
        <f t="shared" si="0"/>
        <v>YES</v>
      </c>
      <c r="Q6" s="2">
        <v>45735</v>
      </c>
      <c r="R6" s="2" t="s">
        <v>23</v>
      </c>
      <c r="S6" s="250">
        <v>3</v>
      </c>
      <c r="T6" s="253">
        <f>IFERROR(VLOOKUP(A6,[4]C1!$E:$BH,56,FALSE),IFERROR(VLOOKUP(A6,[5]C1!$E:$BI,57,FALSE),VLOOKUP(A6,[6]C1!$E:$BI,56,FALSE)))</f>
        <v>45406</v>
      </c>
    </row>
    <row r="7" spans="1:20" ht="20.149999999999999" hidden="1" customHeight="1" x14ac:dyDescent="0.35">
      <c r="A7" s="8" t="s">
        <v>37</v>
      </c>
      <c r="B7" s="7" t="s">
        <v>38</v>
      </c>
      <c r="C7" s="7" t="str">
        <f>IFERROR(VLOOKUP(A7,[1]C1!$E:$F,2,FALSE),IFERROR(VLOOKUP(A7,[2]C1!$E:$F,2,FALSE),VLOOKUP(A7,[3]C1!$E:$F,2,FALSE)))</f>
        <v>LOWELL L. YU</v>
      </c>
      <c r="D7" s="7" t="str">
        <f>IFERROR(VLOOKUP(A7,[3]C1!$E:$G,3,FALSE),IFERROR(VLOOKUP(A7,[2]C1!$E:$G,3,FALSE),VLOOKUP(A7,[1]C1!$E:$G,3,FALSE)))</f>
        <v>NARRA, AYALA-ALABANG VILL, MUNTINLUPA</v>
      </c>
      <c r="E7" s="10">
        <f>IFERROR(VLOOKUP(A7,[4]C1!$E:$S,15,FALSE),IFERROR(VLOOKUP(A7,[5]C1!$E:$T,16,FALSE),VLOOKUP(A7,[6]C1!$E:$T,16,FALSE)))</f>
        <v>695642.64</v>
      </c>
      <c r="F7" s="11">
        <v>217.9</v>
      </c>
      <c r="G7" s="11" t="str">
        <f>IFERROR(VLOOKUP(A7,[4]C1!$E:$N,10,FALSE),IFERROR(VLOOKUP(A7,[5]C1!$E:$N,10,FALSE),VLOOKUP(A7,[6]C1!$E:$N,10,FALSE)))</f>
        <v>JSP</v>
      </c>
      <c r="H7" s="11" t="s">
        <v>39</v>
      </c>
      <c r="I7" s="6" t="str">
        <f>IFERROR(VLOOKUP(A7,[4]C1!$E:$L,8,FALSE),IFERROR(VLOOKUP(A7,[5]C1!$E:$L,8,FALSE),VLOOKUP(A7,[6]C1!$E:$L,8,FALSE)))</f>
        <v>CHALLENGER</v>
      </c>
      <c r="J7" s="6"/>
      <c r="K7" s="5"/>
      <c r="L7" s="6" t="s">
        <v>22</v>
      </c>
      <c r="N7" s="5">
        <f>YEAR(IFERROR(VLOOKUP(A7,[4]C1!$E:$AA,23,FALSE),IFERROR(VLOOKUP(A7,[5]C1!$E:$AB,24,FALSE),VLOOKUP(A7,[6]C1!$E:$AB,23,FALSE))))</f>
        <v>2024</v>
      </c>
      <c r="O7" s="2">
        <v>45733</v>
      </c>
      <c r="P7" s="2" t="str">
        <f t="shared" si="0"/>
        <v>YES</v>
      </c>
      <c r="Q7" s="2">
        <v>45737</v>
      </c>
      <c r="R7" s="2" t="s">
        <v>26</v>
      </c>
      <c r="S7" s="250">
        <v>9</v>
      </c>
      <c r="T7" s="253">
        <f>IFERROR(VLOOKUP(A7,[4]C1!$E:$BH,56,FALSE),IFERROR(VLOOKUP(A7,[5]C1!$E:$BI,57,FALSE),VLOOKUP(A7,[6]C1!$E:$BI,56,FALSE)))</f>
        <v>45631</v>
      </c>
    </row>
    <row r="8" spans="1:20" ht="14.5" hidden="1" x14ac:dyDescent="0.35">
      <c r="A8" s="8" t="s">
        <v>40</v>
      </c>
      <c r="B8" s="7" t="s">
        <v>41</v>
      </c>
      <c r="C8" s="7" t="str">
        <f>IFERROR(VLOOKUP(A8,[1]C1!$E:$F,2,FALSE),IFERROR(VLOOKUP(A8,[2]C1!$E:$F,2,FALSE),VLOOKUP(A8,[3]C1!$E:$F,2,FALSE)))</f>
        <v>MONALIZA B. CALUBAT</v>
      </c>
      <c r="D8" s="7" t="str">
        <f>IFERROR(VLOOKUP(A8,[3]C1!$E:$G,3,FALSE),IFERROR(VLOOKUP(A8,[2]C1!$E:$G,3,FALSE),VLOOKUP(A8,[1]C1!$E:$G,3,FALSE)))</f>
        <v>BLOCK 2, CAMELLA SPRINGVILLE EXEC II, BACOOR</v>
      </c>
      <c r="E8" s="10">
        <f>IFERROR(VLOOKUP(A8,[4]C1!$E:$S,15,FALSE),IFERROR(VLOOKUP(A8,[5]C1!$E:$T,16,FALSE),VLOOKUP(A8,[6]C1!$E:$T,16,FALSE)))</f>
        <v>397499.52</v>
      </c>
      <c r="F8" s="11">
        <v>120.52</v>
      </c>
      <c r="G8" s="11" t="str">
        <f>IFERROR(VLOOKUP(A8,[4]C1!$E:$N,10,FALSE),IFERROR(VLOOKUP(A8,[5]C1!$E:$N,10,FALSE),VLOOKUP(A8,[6]C1!$E:$N,10,FALSE)))</f>
        <v>EAO</v>
      </c>
      <c r="H8" s="11" t="s">
        <v>21</v>
      </c>
      <c r="I8" s="6" t="str">
        <f>IFERROR(VLOOKUP(A8,[4]C1!$E:$L,8,FALSE),IFERROR(VLOOKUP(A8,[5]C1!$E:$L,8,FALSE),VLOOKUP(A8,[6]C1!$E:$L,8,FALSE)))</f>
        <v>AVECO</v>
      </c>
      <c r="J8" s="6"/>
      <c r="K8" s="4">
        <v>45736</v>
      </c>
      <c r="L8" s="5" t="s">
        <v>42</v>
      </c>
      <c r="M8" s="5" t="s">
        <v>43</v>
      </c>
      <c r="N8" s="5">
        <f>YEAR(IFERROR(VLOOKUP(A8,[4]C1!$E:$AA,23,FALSE),IFERROR(VLOOKUP(A8,[5]C1!$E:$AB,24,FALSE),VLOOKUP(A8,[6]C1!$E:$AB,23,FALSE))))</f>
        <v>2023</v>
      </c>
      <c r="O8" s="4">
        <v>45761</v>
      </c>
      <c r="P8" s="2" t="str">
        <f t="shared" si="0"/>
        <v>YES</v>
      </c>
      <c r="Q8" s="4">
        <v>45778</v>
      </c>
      <c r="R8" s="5" t="s">
        <v>26</v>
      </c>
      <c r="S8" s="250">
        <v>3</v>
      </c>
      <c r="T8" s="253">
        <f>IFERROR(VLOOKUP(A8,[4]C1!$E:$BH,56,FALSE),IFERROR(VLOOKUP(A8,[5]C1!$E:$BI,57,FALSE),VLOOKUP(A8,[6]C1!$E:$BI,56,FALSE)))</f>
        <v>45497</v>
      </c>
    </row>
    <row r="9" spans="1:20" ht="14.5" hidden="1" x14ac:dyDescent="0.35">
      <c r="A9" s="8" t="s">
        <v>44</v>
      </c>
      <c r="B9" s="7" t="s">
        <v>45</v>
      </c>
      <c r="C9" s="7" t="str">
        <f>IFERROR(VLOOKUP(A9,[1]C1!$E:$F,2,FALSE),IFERROR(VLOOKUP(A9,[2]C1!$E:$F,2,FALSE),VLOOKUP(A9,[3]C1!$E:$F,2,FALSE)))</f>
        <v>GLOBE TELECOM, INC.</v>
      </c>
      <c r="D9" s="7" t="str">
        <f>IFERROR(VLOOKUP(A9,[3]C1!$E:$G,3,FALSE),IFERROR(VLOOKUP(A9,[2]C1!$E:$G,3,FALSE),VLOOKUP(A9,[1]C1!$E:$G,3,FALSE)))</f>
        <v>MALINIS CPD, MALINIS CPD, BACOOR</v>
      </c>
      <c r="E9" s="10">
        <f>IFERROR(VLOOKUP(A9,[4]C1!$E:$S,15,FALSE),IFERROR(VLOOKUP(A9,[5]C1!$E:$T,16,FALSE),VLOOKUP(A9,[6]C1!$E:$T,16,FALSE)))</f>
        <v>14049.52</v>
      </c>
      <c r="F9" s="11">
        <v>4.75</v>
      </c>
      <c r="G9" s="11" t="str">
        <f>IFERROR(VLOOKUP(A9,[4]C1!$E:$N,10,FALSE),IFERROR(VLOOKUP(A9,[5]C1!$E:$N,10,FALSE),VLOOKUP(A9,[6]C1!$E:$N,10,FALSE)))</f>
        <v>RRG</v>
      </c>
      <c r="H9" s="11" t="s">
        <v>21</v>
      </c>
      <c r="I9" s="6" t="str">
        <f>IFERROR(VLOOKUP(A9,[4]C1!$E:$L,8,FALSE),IFERROR(VLOOKUP(A9,[5]C1!$E:$L,8,FALSE),VLOOKUP(A9,[6]C1!$E:$L,8,FALSE)))</f>
        <v>AVECO</v>
      </c>
      <c r="J9" s="6"/>
      <c r="K9" s="4">
        <v>45736</v>
      </c>
      <c r="L9" s="5" t="s">
        <v>42</v>
      </c>
      <c r="M9" s="5" t="s">
        <v>43</v>
      </c>
      <c r="N9" s="5">
        <f>YEAR(IFERROR(VLOOKUP(A9,[4]C1!$E:$AA,23,FALSE),IFERROR(VLOOKUP(A9,[5]C1!$E:$AB,24,FALSE),VLOOKUP(A9,[6]C1!$E:$AB,23,FALSE))))</f>
        <v>2022</v>
      </c>
      <c r="O9" s="5"/>
      <c r="P9" s="2" t="str">
        <f t="shared" si="0"/>
        <v>NO</v>
      </c>
      <c r="S9" s="250">
        <v>2</v>
      </c>
      <c r="T9" s="253">
        <f>IFERROR(VLOOKUP(A9,[4]C1!$E:$BH,56,FALSE),IFERROR(VLOOKUP(A9,[5]C1!$E:$BI,57,FALSE),VLOOKUP(A9,[6]C1!$E:$BI,56,FALSE)))</f>
        <v>45455</v>
      </c>
    </row>
    <row r="10" spans="1:20" ht="14.5" hidden="1" x14ac:dyDescent="0.35">
      <c r="A10" s="8" t="s">
        <v>46</v>
      </c>
      <c r="B10" s="7" t="s">
        <v>47</v>
      </c>
      <c r="C10" s="7" t="str">
        <f>IFERROR(VLOOKUP(A10,[1]C1!$E:$F,2,FALSE),IFERROR(VLOOKUP(A10,[2]C1!$E:$F,2,FALSE),VLOOKUP(A10,[3]C1!$E:$F,2,FALSE)))</f>
        <v>HOUSEHOLD DEVELOPMENT CORPORATION,</v>
      </c>
      <c r="D10" s="7" t="str">
        <f>IFERROR(VLOOKUP(A10,[3]C1!$E:$G,3,FALSE),IFERROR(VLOOKUP(A10,[2]C1!$E:$G,3,FALSE),VLOOKUP(A10,[1]C1!$E:$G,3,FALSE)))</f>
        <v>BLOCK 3, VILLA LESSANDRA 6, BACOOR</v>
      </c>
      <c r="E10" s="10">
        <f>IFERROR(VLOOKUP(A10,[4]C1!$E:$S,15,FALSE),IFERROR(VLOOKUP(A10,[5]C1!$E:$T,16,FALSE),VLOOKUP(A10,[6]C1!$E:$T,16,FALSE)))</f>
        <v>23361.7</v>
      </c>
      <c r="F10" s="11">
        <v>17.05</v>
      </c>
      <c r="G10" s="11" t="str">
        <f>IFERROR(VLOOKUP(A10,[4]C1!$E:$N,10,FALSE),IFERROR(VLOOKUP(A10,[5]C1!$E:$N,10,FALSE),VLOOKUP(A10,[6]C1!$E:$N,10,FALSE)))</f>
        <v>RRG</v>
      </c>
      <c r="H10" s="11" t="s">
        <v>21</v>
      </c>
      <c r="I10" s="6" t="str">
        <f>IFERROR(VLOOKUP(A10,[4]C1!$E:$L,8,FALSE),IFERROR(VLOOKUP(A10,[5]C1!$E:$L,8,FALSE),VLOOKUP(A10,[6]C1!$E:$L,8,FALSE)))</f>
        <v>AVECO</v>
      </c>
      <c r="J10" s="6"/>
      <c r="K10" s="4">
        <v>45736</v>
      </c>
      <c r="L10" s="5" t="s">
        <v>42</v>
      </c>
      <c r="M10" s="5" t="s">
        <v>43</v>
      </c>
      <c r="N10" s="5">
        <f>YEAR(IFERROR(VLOOKUP(A10,[4]C1!$E:$AA,23,FALSE),IFERROR(VLOOKUP(A10,[5]C1!$E:$AB,24,FALSE),VLOOKUP(A10,[6]C1!$E:$AB,23,FALSE))))</f>
        <v>2022</v>
      </c>
      <c r="O10" s="305">
        <v>45881</v>
      </c>
      <c r="P10" s="2" t="str">
        <f t="shared" si="0"/>
        <v>YES</v>
      </c>
      <c r="Q10" s="305">
        <v>45887</v>
      </c>
      <c r="R10" s="9" t="s">
        <v>23</v>
      </c>
      <c r="S10" s="250">
        <v>2</v>
      </c>
      <c r="T10" s="253">
        <f>IFERROR(VLOOKUP(A10,[4]C1!$E:$BH,56,FALSE),IFERROR(VLOOKUP(A10,[5]C1!$E:$BI,57,FALSE),VLOOKUP(A10,[6]C1!$E:$BI,56,FALSE)))</f>
        <v>45081</v>
      </c>
    </row>
    <row r="11" spans="1:20" ht="14.5" hidden="1" x14ac:dyDescent="0.35">
      <c r="A11" s="8" t="s">
        <v>48</v>
      </c>
      <c r="B11" s="7" t="s">
        <v>49</v>
      </c>
      <c r="C11" s="7" t="str">
        <f>IFERROR(VLOOKUP(A11,[1]C1!$E:$F,2,FALSE),IFERROR(VLOOKUP(A11,[2]C1!$E:$F,2,FALSE),VLOOKUP(A11,[3]C1!$E:$F,2,FALSE)))</f>
        <v>ALEJANDRO AQUINO</v>
      </c>
      <c r="D11" s="7" t="str">
        <f>IFERROR(VLOOKUP(A11,[3]C1!$E:$G,3,FALSE),IFERROR(VLOOKUP(A11,[2]C1!$E:$G,3,FALSE),VLOOKUP(A11,[1]C1!$E:$G,3,FALSE)))</f>
        <v>BLOCK 13, GREEN VALLEY SUBD SECT A, BACOOR</v>
      </c>
      <c r="E11" s="10">
        <f>IFERROR(VLOOKUP(A11,[4]C1!$E:$S,15,FALSE),IFERROR(VLOOKUP(A11,[5]C1!$E:$T,16,FALSE),VLOOKUP(A11,[6]C1!$E:$T,16,FALSE)))</f>
        <v>285521.42</v>
      </c>
      <c r="F11" s="11">
        <v>74.25</v>
      </c>
      <c r="G11" s="11" t="str">
        <f>IFERROR(VLOOKUP(A11,[4]C1!$E:$N,10,FALSE),IFERROR(VLOOKUP(A11,[5]C1!$E:$N,10,FALSE),VLOOKUP(A11,[6]C1!$E:$N,10,FALSE)))</f>
        <v>EAO</v>
      </c>
      <c r="H11" s="11" t="s">
        <v>39</v>
      </c>
      <c r="I11" s="6" t="str">
        <f>IFERROR(VLOOKUP(A11,[4]C1!$E:$L,8,FALSE),IFERROR(VLOOKUP(A11,[5]C1!$E:$L,8,FALSE),VLOOKUP(A11,[6]C1!$E:$L,8,FALSE)))</f>
        <v>CHALLENGER</v>
      </c>
      <c r="J11" s="6"/>
      <c r="K11" s="4">
        <v>45736</v>
      </c>
      <c r="L11" s="5" t="s">
        <v>42</v>
      </c>
      <c r="M11" s="5" t="s">
        <v>43</v>
      </c>
      <c r="N11" s="5">
        <f>YEAR(IFERROR(VLOOKUP(A11,[4]C1!$E:$AA,23,FALSE),IFERROR(VLOOKUP(A11,[5]C1!$E:$AB,24,FALSE),VLOOKUP(A11,[6]C1!$E:$AB,23,FALSE))))</f>
        <v>2023</v>
      </c>
      <c r="O11" s="4">
        <v>45743</v>
      </c>
      <c r="P11" s="2" t="str">
        <f t="shared" si="0"/>
        <v>YES</v>
      </c>
      <c r="Q11" s="4">
        <v>45855</v>
      </c>
      <c r="R11" s="5" t="s">
        <v>26</v>
      </c>
      <c r="S11" s="250">
        <v>4</v>
      </c>
      <c r="T11" s="253">
        <f>IFERROR(VLOOKUP(A11,[4]C1!$E:$BH,56,FALSE),IFERROR(VLOOKUP(A11,[5]C1!$E:$BI,57,FALSE),VLOOKUP(A11,[6]C1!$E:$BI,56,FALSE)))</f>
        <v>45249</v>
      </c>
    </row>
    <row r="12" spans="1:20" ht="14.5" hidden="1" x14ac:dyDescent="0.35">
      <c r="A12" s="8" t="s">
        <v>50</v>
      </c>
      <c r="B12" s="7" t="s">
        <v>51</v>
      </c>
      <c r="C12" s="7" t="str">
        <f>IFERROR(VLOOKUP(A12,[1]C1!$E:$F,2,FALSE),IFERROR(VLOOKUP(A12,[2]C1!$E:$F,2,FALSE),VLOOKUP(A12,[3]C1!$E:$F,2,FALSE)))</f>
        <v>DITO TELECOMMUNITY CORPORATION</v>
      </c>
      <c r="D12" s="7" t="str">
        <f>IFERROR(VLOOKUP(A12,[3]C1!$E:$G,3,FALSE),IFERROR(VLOOKUP(A12,[2]C1!$E:$G,3,FALSE),VLOOKUP(A12,[1]C1!$E:$G,3,FALSE)))</f>
        <v>ANIBAN V, ANIBAN V, BACOOR</v>
      </c>
      <c r="E12" s="10">
        <f>IFERROR(VLOOKUP(A12,[4]C1!$E:$S,15,FALSE),IFERROR(VLOOKUP(A12,[5]C1!$E:$T,16,FALSE),VLOOKUP(A12,[6]C1!$E:$T,16,FALSE)))</f>
        <v>49092.14</v>
      </c>
      <c r="F12" s="11">
        <v>23.18</v>
      </c>
      <c r="G12" s="11" t="str">
        <f>IFERROR(VLOOKUP(A12,[4]C1!$E:$N,10,FALSE),IFERROR(VLOOKUP(A12,[5]C1!$E:$N,10,FALSE),VLOOKUP(A12,[6]C1!$E:$N,10,FALSE)))</f>
        <v>RRG</v>
      </c>
      <c r="H12" s="11" t="s">
        <v>21</v>
      </c>
      <c r="I12" s="6" t="str">
        <f>IFERROR(VLOOKUP(A12,[4]C1!$E:$L,8,FALSE),IFERROR(VLOOKUP(A12,[5]C1!$E:$L,8,FALSE),VLOOKUP(A12,[6]C1!$E:$L,8,FALSE)))</f>
        <v>AVECO</v>
      </c>
      <c r="J12" s="6"/>
      <c r="K12" s="4">
        <v>45736</v>
      </c>
      <c r="L12" s="5" t="s">
        <v>42</v>
      </c>
      <c r="M12" s="5" t="s">
        <v>43</v>
      </c>
      <c r="N12" s="5">
        <f>YEAR(IFERROR(VLOOKUP(A12,[4]C1!$E:$AA,23,FALSE),IFERROR(VLOOKUP(A12,[5]C1!$E:$AB,24,FALSE),VLOOKUP(A12,[6]C1!$E:$AB,23,FALSE))))</f>
        <v>2023</v>
      </c>
      <c r="O12" s="4">
        <v>45881</v>
      </c>
      <c r="P12" s="2" t="str">
        <f t="shared" si="0"/>
        <v>YES</v>
      </c>
      <c r="Q12" s="4">
        <v>45887</v>
      </c>
      <c r="R12" s="5" t="s">
        <v>23</v>
      </c>
      <c r="S12" s="250">
        <v>4</v>
      </c>
      <c r="T12" s="253">
        <f>IFERROR(VLOOKUP(A12,[4]C1!$E:$BH,56,FALSE),IFERROR(VLOOKUP(A12,[5]C1!$E:$BI,57,FALSE),VLOOKUP(A12,[6]C1!$E:$BI,56,FALSE)))</f>
        <v>45245</v>
      </c>
    </row>
    <row r="13" spans="1:20" ht="14.5" hidden="1" x14ac:dyDescent="0.35">
      <c r="A13" s="8" t="s">
        <v>52</v>
      </c>
      <c r="B13" s="7" t="s">
        <v>53</v>
      </c>
      <c r="C13" s="7" t="str">
        <f>IFERROR(VLOOKUP(A13,[1]C1!$E:$F,2,FALSE),IFERROR(VLOOKUP(A13,[2]C1!$E:$F,2,FALSE),VLOOKUP(A13,[3]C1!$E:$F,2,FALSE)))</f>
        <v>STA. LUCIA REALTY &amp; DEVELOPMENT, INC.</v>
      </c>
      <c r="D13" s="7" t="str">
        <f>IFERROR(VLOOKUP(A13,[3]C1!$E:$G,3,FALSE),IFERROR(VLOOKUP(A13,[2]C1!$E:$G,3,FALSE),VLOOKUP(A13,[1]C1!$E:$G,3,FALSE)))</f>
        <v>HAZEL, VISTA VERDE SOUTH EXEC VILL 2, BACOOR</v>
      </c>
      <c r="E13" s="10">
        <f>IFERROR(VLOOKUP(A13,[4]C1!$E:$S,15,FALSE),IFERROR(VLOOKUP(A13,[5]C1!$E:$T,16,FALSE),VLOOKUP(A13,[6]C1!$E:$T,16,FALSE)))</f>
        <v>209139.71</v>
      </c>
      <c r="F13" s="11">
        <v>40.229999999999997</v>
      </c>
      <c r="G13" s="11" t="str">
        <f>IFERROR(VLOOKUP(A13,[4]C1!$E:$N,10,FALSE),IFERROR(VLOOKUP(A13,[5]C1!$E:$N,10,FALSE),VLOOKUP(A13,[6]C1!$E:$N,10,FALSE)))</f>
        <v>EAO</v>
      </c>
      <c r="H13" s="11" t="s">
        <v>54</v>
      </c>
      <c r="I13" s="6" t="str">
        <f>IFERROR(VLOOKUP(A13,[4]C1!$E:$L,8,FALSE),IFERROR(VLOOKUP(A13,[5]C1!$E:$L,8,FALSE),VLOOKUP(A13,[6]C1!$E:$L,8,FALSE)))</f>
        <v>CHALLENGER</v>
      </c>
      <c r="J13" s="6"/>
      <c r="K13" s="4">
        <v>45736</v>
      </c>
      <c r="L13" s="5" t="s">
        <v>42</v>
      </c>
      <c r="M13" s="5" t="s">
        <v>43</v>
      </c>
      <c r="N13" s="5">
        <f>YEAR(IFERROR(VLOOKUP(A13,[4]C1!$E:$AA,23,FALSE),IFERROR(VLOOKUP(A13,[5]C1!$E:$AB,24,FALSE),VLOOKUP(A13,[6]C1!$E:$AB,23,FALSE))))</f>
        <v>2023</v>
      </c>
      <c r="O13" s="4">
        <v>45756</v>
      </c>
      <c r="P13" s="2" t="str">
        <f t="shared" si="0"/>
        <v>YES</v>
      </c>
      <c r="Q13" s="5" t="s">
        <v>917</v>
      </c>
      <c r="R13" s="5" t="s">
        <v>23</v>
      </c>
      <c r="S13" s="250">
        <v>3</v>
      </c>
      <c r="T13" s="253">
        <f>IFERROR(VLOOKUP(A13,[4]C1!$E:$BH,56,FALSE),IFERROR(VLOOKUP(A13,[5]C1!$E:$BI,57,FALSE),VLOOKUP(A13,[6]C1!$E:$BI,56,FALSE)))</f>
        <v>45130</v>
      </c>
    </row>
    <row r="14" spans="1:20" ht="14.5" hidden="1" x14ac:dyDescent="0.35">
      <c r="A14" s="8" t="s">
        <v>55</v>
      </c>
      <c r="B14" s="7" t="s">
        <v>56</v>
      </c>
      <c r="C14" s="7" t="str">
        <f>IFERROR(VLOOKUP(A14,[1]C1!$E:$F,2,FALSE),IFERROR(VLOOKUP(A14,[2]C1!$E:$F,2,FALSE),VLOOKUP(A14,[3]C1!$E:$F,2,FALSE)))</f>
        <v>NOEMI BORROMEO DOMINGUEZ</v>
      </c>
      <c r="D14" s="7" t="str">
        <f>IFERROR(VLOOKUP(A14,[3]C1!$E:$G,3,FALSE),IFERROR(VLOOKUP(A14,[2]C1!$E:$G,3,FALSE),VLOOKUP(A14,[1]C1!$E:$G,3,FALSE)))</f>
        <v>ALDRIN, MOONWALK, PARANAQUE</v>
      </c>
      <c r="E14" s="10">
        <f>IFERROR(VLOOKUP(A14,[4]C1!$E:$S,15,FALSE),IFERROR(VLOOKUP(A14,[5]C1!$E:$T,16,FALSE),VLOOKUP(A14,[6]C1!$E:$T,16,FALSE)))</f>
        <v>1913754.14</v>
      </c>
      <c r="F14" s="11">
        <v>1011.12</v>
      </c>
      <c r="G14" s="11" t="str">
        <f>IFERROR(VLOOKUP(A14,[4]C1!$E:$N,10,FALSE),IFERROR(VLOOKUP(A14,[5]C1!$E:$N,10,FALSE),VLOOKUP(A14,[6]C1!$E:$N,10,FALSE)))</f>
        <v>IJP</v>
      </c>
      <c r="H14" s="11" t="s">
        <v>57</v>
      </c>
      <c r="I14" s="6" t="str">
        <f>IFERROR(VLOOKUP(A14,[4]C1!$E:$L,8,FALSE),IFERROR(VLOOKUP(A14,[5]C1!$E:$L,8,FALSE),VLOOKUP(A14,[6]C1!$E:$L,8,FALSE)))</f>
        <v>POWERHOUSE</v>
      </c>
      <c r="J14" s="6"/>
      <c r="K14" s="4">
        <v>45736</v>
      </c>
      <c r="L14" s="5" t="s">
        <v>42</v>
      </c>
      <c r="M14" s="5" t="s">
        <v>43</v>
      </c>
      <c r="N14" s="5">
        <f>YEAR(IFERROR(VLOOKUP(A14,[4]C1!$E:$AA,23,FALSE),IFERROR(VLOOKUP(A14,[5]C1!$E:$AB,24,FALSE),VLOOKUP(A14,[6]C1!$E:$AB,23,FALSE))))</f>
        <v>2022</v>
      </c>
      <c r="O14" s="5"/>
      <c r="P14" s="2" t="str">
        <f t="shared" si="0"/>
        <v>NO</v>
      </c>
      <c r="S14" s="250">
        <v>19</v>
      </c>
      <c r="T14" s="253">
        <f>IFERROR(VLOOKUP(A14,[4]C1!$E:$BH,56,FALSE),IFERROR(VLOOKUP(A14,[5]C1!$E:$BI,57,FALSE),VLOOKUP(A14,[6]C1!$E:$BI,56,FALSE)))</f>
        <v>45706</v>
      </c>
    </row>
    <row r="15" spans="1:20" ht="14.5" hidden="1" x14ac:dyDescent="0.35">
      <c r="A15" s="8" t="s">
        <v>58</v>
      </c>
      <c r="B15" s="7" t="s">
        <v>59</v>
      </c>
      <c r="C15" s="7" t="str">
        <f>IFERROR(VLOOKUP(A15,[1]C1!$E:$F,2,FALSE),IFERROR(VLOOKUP(A15,[2]C1!$E:$F,2,FALSE),VLOOKUP(A15,[3]C1!$E:$F,2,FALSE)))</f>
        <v>CITY GOVERNMENT OF PARAÑAQUE</v>
      </c>
      <c r="D15" s="7" t="str">
        <f>IFERROR(VLOOKUP(A15,[3]C1!$E:$G,3,FALSE),IFERROR(VLOOKUP(A15,[2]C1!$E:$G,3,FALSE),VLOOKUP(A15,[1]C1!$E:$G,3,FALSE)))</f>
        <v>STA. MONICA, DON GALO, PARANAQUE</v>
      </c>
      <c r="E15" s="10">
        <f>IFERROR(VLOOKUP(A15,[4]C1!$E:$S,15,FALSE),IFERROR(VLOOKUP(A15,[5]C1!$E:$T,16,FALSE),VLOOKUP(A15,[6]C1!$E:$T,16,FALSE)))</f>
        <v>333554.59000000003</v>
      </c>
      <c r="F15" s="11">
        <v>80.319999999999993</v>
      </c>
      <c r="G15" s="11" t="str">
        <f>IFERROR(VLOOKUP(A15,[4]C1!$E:$N,10,FALSE),IFERROR(VLOOKUP(A15,[5]C1!$E:$N,10,FALSE),VLOOKUP(A15,[6]C1!$E:$N,10,FALSE)))</f>
        <v>RRG</v>
      </c>
      <c r="H15" s="11" t="s">
        <v>21</v>
      </c>
      <c r="I15" s="6" t="str">
        <f>IFERROR(VLOOKUP(A15,[4]C1!$E:$L,8,FALSE),IFERROR(VLOOKUP(A15,[5]C1!$E:$L,8,FALSE),VLOOKUP(A15,[6]C1!$E:$L,8,FALSE)))</f>
        <v>AVECO</v>
      </c>
      <c r="J15" s="6"/>
      <c r="K15" s="4">
        <v>45736</v>
      </c>
      <c r="L15" s="5" t="s">
        <v>42</v>
      </c>
      <c r="M15" s="5" t="s">
        <v>43</v>
      </c>
      <c r="N15" s="5">
        <f>YEAR(IFERROR(VLOOKUP(A15,[4]C1!$E:$AA,23,FALSE),IFERROR(VLOOKUP(A15,[5]C1!$E:$AB,24,FALSE),VLOOKUP(A15,[6]C1!$E:$AB,23,FALSE))))</f>
        <v>2023</v>
      </c>
      <c r="O15" s="5"/>
      <c r="P15" s="2" t="str">
        <f t="shared" si="0"/>
        <v>NO</v>
      </c>
      <c r="S15" s="250">
        <v>4</v>
      </c>
      <c r="T15" s="253">
        <f>IFERROR(VLOOKUP(A15,[4]C1!$E:$BH,56,FALSE),IFERROR(VLOOKUP(A15,[5]C1!$E:$BI,57,FALSE),VLOOKUP(A15,[6]C1!$E:$BI,56,FALSE)))</f>
        <v>45671</v>
      </c>
    </row>
    <row r="16" spans="1:20" ht="14.5" hidden="1" x14ac:dyDescent="0.35">
      <c r="A16" s="8" t="s">
        <v>60</v>
      </c>
      <c r="B16" s="7" t="s">
        <v>61</v>
      </c>
      <c r="C16" s="7" t="str">
        <f>IFERROR(VLOOKUP(A16,[1]C1!$E:$F,2,FALSE),IFERROR(VLOOKUP(A16,[2]C1!$E:$F,2,FALSE),VLOOKUP(A16,[3]C1!$E:$F,2,FALSE)))</f>
        <v>JOYCE ANN ROMAN TUMANG</v>
      </c>
      <c r="D16" s="7" t="str">
        <f>IFERROR(VLOOKUP(A16,[3]C1!$E:$G,3,FALSE),IFERROR(VLOOKUP(A16,[2]C1!$E:$G,3,FALSE),VLOOKUP(A16,[1]C1!$E:$G,3,FALSE)))</f>
        <v>CAPERNAUM, MULTINATIONAL VILL, PARANAQUE</v>
      </c>
      <c r="E16" s="10">
        <f>IFERROR(VLOOKUP(A16,[4]C1!$E:$S,15,FALSE),IFERROR(VLOOKUP(A16,[5]C1!$E:$T,16,FALSE),VLOOKUP(A16,[6]C1!$E:$T,16,FALSE)))</f>
        <v>473227.53</v>
      </c>
      <c r="F16" s="11">
        <v>135.72999999999999</v>
      </c>
      <c r="G16" s="11" t="str">
        <f>IFERROR(VLOOKUP(A16,[4]C1!$E:$N,10,FALSE),IFERROR(VLOOKUP(A16,[5]C1!$E:$N,10,FALSE),VLOOKUP(A16,[6]C1!$E:$N,10,FALSE)))</f>
        <v>EAO</v>
      </c>
      <c r="H16" s="11" t="s">
        <v>39</v>
      </c>
      <c r="I16" s="6" t="str">
        <f>IFERROR(VLOOKUP(A16,[4]C1!$E:$L,8,FALSE),IFERROR(VLOOKUP(A16,[5]C1!$E:$L,8,FALSE),VLOOKUP(A16,[6]C1!$E:$L,8,FALSE)))</f>
        <v>VJC</v>
      </c>
      <c r="J16" s="6"/>
      <c r="K16" s="4">
        <v>45736</v>
      </c>
      <c r="L16" s="5" t="s">
        <v>62</v>
      </c>
      <c r="M16" s="5" t="s">
        <v>43</v>
      </c>
      <c r="N16" s="5">
        <f>YEAR(IFERROR(VLOOKUP(A16,[4]C1!$E:$AA,23,FALSE),IFERROR(VLOOKUP(A16,[5]C1!$E:$AB,24,FALSE),VLOOKUP(A16,[6]C1!$E:$AB,23,FALSE))))</f>
        <v>2023</v>
      </c>
      <c r="O16" s="4">
        <v>45769</v>
      </c>
      <c r="P16" s="2" t="str">
        <f t="shared" si="0"/>
        <v>YES</v>
      </c>
      <c r="Q16" s="4">
        <v>45847</v>
      </c>
      <c r="R16" s="5" t="s">
        <v>26</v>
      </c>
      <c r="S16" s="250">
        <v>5</v>
      </c>
      <c r="T16" s="253">
        <f>IFERROR(VLOOKUP(A16,[4]C1!$E:$BH,56,FALSE),IFERROR(VLOOKUP(A16,[5]C1!$E:$BI,57,FALSE),VLOOKUP(A16,[6]C1!$E:$BI,56,FALSE)))</f>
        <v>45612</v>
      </c>
    </row>
    <row r="17" spans="1:20" ht="14.5" hidden="1" x14ac:dyDescent="0.35">
      <c r="A17" s="8" t="s">
        <v>63</v>
      </c>
      <c r="B17" s="7" t="s">
        <v>64</v>
      </c>
      <c r="C17" s="7" t="str">
        <f>IFERROR(VLOOKUP(A17,[1]C1!$E:$F,2,FALSE),IFERROR(VLOOKUP(A17,[2]C1!$E:$F,2,FALSE),VLOOKUP(A17,[3]C1!$E:$F,2,FALSE)))</f>
        <v>JOVY BITANGCOL LOSERIAGA</v>
      </c>
      <c r="D17" s="7" t="str">
        <f>IFERROR(VLOOKUP(A17,[3]C1!$E:$G,3,FALSE),IFERROR(VLOOKUP(A17,[2]C1!$E:$G,3,FALSE),VLOOKUP(A17,[1]C1!$E:$G,3,FALSE)))</f>
        <v>BLOCK 8, AFP OVAI PH 1, TAGUIG CITY</v>
      </c>
      <c r="E17" s="10">
        <f>IFERROR(VLOOKUP(A17,[4]C1!$E:$S,15,FALSE),IFERROR(VLOOKUP(A17,[5]C1!$E:$T,16,FALSE),VLOOKUP(A17,[6]C1!$E:$T,15,FALSE)))</f>
        <v>41516.720000000001</v>
      </c>
      <c r="F17" s="10">
        <v>15.83</v>
      </c>
      <c r="G17" s="11" t="str">
        <f>IFERROR(VLOOKUP(A17,[4]C1!$E:$N,10,FALSE),IFERROR(VLOOKUP(A17,[5]C1!$E:$N,10,FALSE),VLOOKUP(A17,[6]C1!$E:$N,10,FALSE)))</f>
        <v>Jenneth Madrid</v>
      </c>
      <c r="H17" s="11" t="s">
        <v>29</v>
      </c>
      <c r="I17" s="6" t="str">
        <f>IFERROR(VLOOKUP(A17,[4]C1!$E:$L,8,FALSE),IFERROR(VLOOKUP(A17,[5]C1!$E:$L,8,FALSE),VLOOKUP(A17,[6]C1!$E:$L,8,FALSE)))</f>
        <v>VJC</v>
      </c>
      <c r="J17" s="4">
        <v>45736</v>
      </c>
      <c r="K17" s="4">
        <v>45839</v>
      </c>
      <c r="L17" s="5" t="s">
        <v>865</v>
      </c>
      <c r="N17" s="5">
        <f>YEAR(IFERROR(VLOOKUP(A17,[4]C1!$E:$AA,23,FALSE),IFERROR(VLOOKUP(A17,[5]C1!$E:$AB,24,FALSE),VLOOKUP(A17,[6]C1!$E:$AB,23,FALSE))))</f>
        <v>2025</v>
      </c>
      <c r="O17" s="4">
        <v>45848</v>
      </c>
      <c r="P17" s="2" t="str">
        <f t="shared" si="0"/>
        <v>YES</v>
      </c>
      <c r="Q17" s="4">
        <v>45880</v>
      </c>
      <c r="R17" s="5" t="s">
        <v>23</v>
      </c>
      <c r="S17" s="250">
        <v>2</v>
      </c>
      <c r="T17" s="253">
        <f>IFERROR(VLOOKUP(A17,[4]C1!$E:$BH,56,FALSE),IFERROR(VLOOKUP(A17,[5]C1!$E:$BI,57,FALSE),VLOOKUP(A17,[6]C1!$E:$BI,56,FALSE)))</f>
        <v>45723</v>
      </c>
    </row>
    <row r="18" spans="1:20" ht="14.5" hidden="1" x14ac:dyDescent="0.35">
      <c r="A18" s="8" t="s">
        <v>65</v>
      </c>
      <c r="B18" s="7" t="s">
        <v>66</v>
      </c>
      <c r="C18" s="7" t="str">
        <f>IFERROR(VLOOKUP(A18,[1]C1!$E:$F,2,FALSE),IFERROR(VLOOKUP(A18,[2]C1!$E:$F,2,FALSE),VLOOKUP(A18,[3]C1!$E:$F,2,FALSE)))</f>
        <v>ALFAMART TRADING PHILIPPINES, INC.</v>
      </c>
      <c r="D18" s="7" t="str">
        <f>IFERROR(VLOOKUP(A18,[3]C1!$E:$G,3,FALSE),IFERROR(VLOOKUP(A18,[2]C1!$E:$G,3,FALSE),VLOOKUP(A18,[1]C1!$E:$G,3,FALSE)))</f>
        <v>SUMMIT CIRCLE SUBD, SUMMIT CIRCLE SUBD, MUNTINLUPA</v>
      </c>
      <c r="E18" s="10">
        <f>IFERROR(VLOOKUP(A18,[4]C1!$E:$S,15,FALSE),IFERROR(VLOOKUP(A18,[5]C1!$E:$T,16,FALSE),VLOOKUP(A18,[6]C1!$E:$T,15,FALSE)))</f>
        <v>186146.6</v>
      </c>
      <c r="F18" s="10">
        <v>17.579999999999998</v>
      </c>
      <c r="G18" s="11" t="str">
        <f>IFERROR(VLOOKUP(A18,[4]C1!$E:$N,10,FALSE),IFERROR(VLOOKUP(A18,[5]C1!$E:$N,10,FALSE),VLOOKUP(A18,[6]C1!$E:$N,10,FALSE)))</f>
        <v>Isan Carlo Lazaro</v>
      </c>
      <c r="H18" s="11" t="s">
        <v>54</v>
      </c>
      <c r="I18" s="6" t="str">
        <f>IFERROR(VLOOKUP(A18,[4]C1!$E:$L,8,FALSE),IFERROR(VLOOKUP(A18,[5]C1!$E:$L,8,FALSE),VLOOKUP(A18,[6]C1!$E:$L,8,FALSE)))</f>
        <v>CHALLENGER</v>
      </c>
      <c r="J18" s="4">
        <v>45736</v>
      </c>
      <c r="K18" s="4">
        <v>45863</v>
      </c>
      <c r="L18" s="5" t="s">
        <v>42</v>
      </c>
      <c r="N18" s="5">
        <f>YEAR(IFERROR(VLOOKUP(A18,[4]C1!$E:$AA,23,FALSE),IFERROR(VLOOKUP(A18,[5]C1!$E:$AB,24,FALSE),VLOOKUP(A18,[6]C1!$E:$AB,23,FALSE))))</f>
        <v>2025</v>
      </c>
      <c r="O18" s="4">
        <v>45863</v>
      </c>
      <c r="P18" s="2" t="str">
        <f t="shared" si="0"/>
        <v>YES</v>
      </c>
      <c r="Q18" s="4">
        <v>45869</v>
      </c>
      <c r="R18" s="5" t="s">
        <v>23</v>
      </c>
      <c r="S18" s="250">
        <v>3</v>
      </c>
      <c r="T18" s="253">
        <f>IFERROR(VLOOKUP(A18,[4]C1!$E:$BH,56,FALSE),IFERROR(VLOOKUP(A18,[5]C1!$E:$BI,57,FALSE),VLOOKUP(A18,[6]C1!$E:$BI,56,FALSE)))</f>
        <v>45733</v>
      </c>
    </row>
    <row r="19" spans="1:20" ht="14.5" hidden="1" x14ac:dyDescent="0.35">
      <c r="A19" s="8" t="s">
        <v>67</v>
      </c>
      <c r="B19" s="7" t="s">
        <v>68</v>
      </c>
      <c r="C19" s="7" t="str">
        <f>IFERROR(VLOOKUP(A19,[1]C1!$E:$F,2,FALSE),IFERROR(VLOOKUP(A19,[2]C1!$E:$F,2,FALSE),VLOOKUP(A19,[3]C1!$E:$F,2,FALSE)))</f>
        <v>VICENTE P PEREZ</v>
      </c>
      <c r="D19" s="7" t="str">
        <f>IFERROR(VLOOKUP(A19,[3]C1!$E:$G,3,FALSE),IFERROR(VLOOKUP(A19,[2]C1!$E:$G,3,FALSE),VLOOKUP(A19,[1]C1!$E:$G,3,FALSE)))</f>
        <v>EL GRANDE, BF HOMES, PARANAQUE</v>
      </c>
      <c r="E19" s="10">
        <f>IFERROR(VLOOKUP(A19,[4]C1!$E:$S,15,FALSE),IFERROR(VLOOKUP(A19,[5]C1!$E:$T,16,FALSE),VLOOKUP(A19,[6]C1!$E:$T,15,FALSE)))</f>
        <v>241637.84</v>
      </c>
      <c r="F19" s="10">
        <v>45.67</v>
      </c>
      <c r="G19" s="11" t="str">
        <f>IFERROR(VLOOKUP(A19,[4]C1!$E:$N,10,FALSE),IFERROR(VLOOKUP(A19,[5]C1!$E:$N,10,FALSE),VLOOKUP(A19,[6]C1!$E:$N,10,FALSE)))</f>
        <v>Isan Carlo Lazaro</v>
      </c>
      <c r="H19" s="11" t="s">
        <v>54</v>
      </c>
      <c r="I19" s="6" t="str">
        <f>IFERROR(VLOOKUP(A19,[4]C1!$E:$L,8,FALSE),IFERROR(VLOOKUP(A19,[5]C1!$E:$L,8,FALSE),VLOOKUP(A19,[6]C1!$E:$L,8,FALSE)))</f>
        <v>CHALLENGER</v>
      </c>
      <c r="J19" s="4">
        <v>45736</v>
      </c>
      <c r="K19" s="4">
        <v>45737</v>
      </c>
      <c r="L19" s="5" t="s">
        <v>42</v>
      </c>
      <c r="M19" s="5" t="s">
        <v>43</v>
      </c>
      <c r="N19" s="5">
        <f>YEAR(IFERROR(VLOOKUP(A19,[4]C1!$E:$AA,23,FALSE),IFERROR(VLOOKUP(A19,[5]C1!$E:$AB,24,FALSE),VLOOKUP(A19,[6]C1!$E:$AB,23,FALSE))))</f>
        <v>2025</v>
      </c>
      <c r="O19" s="4">
        <v>45740</v>
      </c>
      <c r="P19" s="2" t="str">
        <f t="shared" si="0"/>
        <v>YES</v>
      </c>
      <c r="Q19" s="4">
        <v>45855</v>
      </c>
      <c r="R19" s="5" t="s">
        <v>23</v>
      </c>
      <c r="S19" s="250">
        <v>3</v>
      </c>
      <c r="T19" s="253">
        <f>IFERROR(VLOOKUP(A19,[4]C1!$E:$BH,56,FALSE),IFERROR(VLOOKUP(A19,[5]C1!$E:$BI,57,FALSE),VLOOKUP(A19,[6]C1!$E:$BI,56,FALSE)))</f>
        <v>45727</v>
      </c>
    </row>
    <row r="20" spans="1:20" ht="20.149999999999999" hidden="1" customHeight="1" x14ac:dyDescent="0.35">
      <c r="A20" s="8" t="s">
        <v>69</v>
      </c>
      <c r="B20" s="7" t="s">
        <v>70</v>
      </c>
      <c r="C20" s="7" t="str">
        <f>IFERROR(VLOOKUP(A20,[1]C1!$E:$F,2,FALSE),IFERROR(VLOOKUP(A20,[2]C1!$E:$F,2,FALSE),VLOOKUP(A20,[3]C1!$E:$F,2,FALSE)))</f>
        <v>CITY GOVERNMENT OF TAGUIG</v>
      </c>
      <c r="D20" s="7" t="str">
        <f>IFERROR(VLOOKUP(A20,[3]C1!$E:$G,3,FALSE),IFERROR(VLOOKUP(A20,[2]C1!$E:$G,3,FALSE),VLOOKUP(A20,[1]C1!$E:$G,3,FALSE)))</f>
        <v>MAGSAYSAY, ZONE 6, TAGUIG CITY</v>
      </c>
      <c r="E20" s="10">
        <f>IFERROR(VLOOKUP(A20,[4]C1!$E:$S,15,FALSE),IFERROR(VLOOKUP(A20,[5]C1!$E:$T,16,FALSE),VLOOKUP(A20,[6]C1!$E:$T,15,FALSE)))</f>
        <v>715296.24</v>
      </c>
      <c r="F20" s="10">
        <v>114.4</v>
      </c>
      <c r="G20" s="11" t="str">
        <f>IFERROR(VLOOKUP(A20,[4]C1!$E:$N,10,FALSE),IFERROR(VLOOKUP(A20,[5]C1!$E:$N,10,FALSE),VLOOKUP(A20,[6]C1!$E:$N,10,FALSE)))</f>
        <v>Jenneth Madrid</v>
      </c>
      <c r="H20" s="11" t="s">
        <v>29</v>
      </c>
      <c r="I20" s="6" t="str">
        <f>IFERROR(VLOOKUP(A20,[4]C1!$E:$L,8,FALSE),IFERROR(VLOOKUP(A20,[5]C1!$E:$L,8,FALSE),VLOOKUP(A20,[6]C1!$E:$L,8,FALSE)))</f>
        <v>VJC</v>
      </c>
      <c r="J20" s="4">
        <v>45736</v>
      </c>
      <c r="K20" s="4">
        <v>45737</v>
      </c>
      <c r="L20" s="5" t="s">
        <v>42</v>
      </c>
      <c r="M20" s="5" t="s">
        <v>43</v>
      </c>
      <c r="N20" s="5">
        <f>YEAR(IFERROR(VLOOKUP(A20,[4]C1!$E:$AA,23,FALSE),IFERROR(VLOOKUP(A20,[5]C1!$E:$AB,24,FALSE),VLOOKUP(A20,[6]C1!$E:$AB,23,FALSE))))</f>
        <v>2025</v>
      </c>
      <c r="O20" s="4">
        <v>45744</v>
      </c>
      <c r="P20" s="2" t="str">
        <f t="shared" si="0"/>
        <v>YES</v>
      </c>
      <c r="Q20" s="4">
        <v>45749</v>
      </c>
      <c r="R20" s="5" t="s">
        <v>26</v>
      </c>
      <c r="S20" s="250">
        <v>3</v>
      </c>
      <c r="T20" s="253">
        <f>IFERROR(VLOOKUP(A20,[4]C1!$E:$BH,56,FALSE),IFERROR(VLOOKUP(A20,[5]C1!$E:$BI,57,FALSE),VLOOKUP(A20,[6]C1!$E:$BI,56,FALSE)))</f>
        <v>45723</v>
      </c>
    </row>
    <row r="21" spans="1:20" ht="14.5" hidden="1" x14ac:dyDescent="0.35">
      <c r="A21" s="8" t="s">
        <v>71</v>
      </c>
      <c r="B21" s="7" t="s">
        <v>72</v>
      </c>
      <c r="C21" s="7" t="str">
        <f>IFERROR(VLOOKUP(A21,[1]C1!$E:$F,2,FALSE),IFERROR(VLOOKUP(A21,[2]C1!$E:$F,2,FALSE),VLOOKUP(A21,[3]C1!$E:$F,2,FALSE)))</f>
        <v>NELSON BALIGUAT RODRIGUEZ</v>
      </c>
      <c r="D21" s="7" t="str">
        <f>IFERROR(VLOOKUP(A21,[3]C1!$E:$G,3,FALSE),IFERROR(VLOOKUP(A21,[2]C1!$E:$G,3,FALSE),VLOOKUP(A21,[1]C1!$E:$G,3,FALSE)))</f>
        <v>ENLISTED PERSONNEL VIL 2, TAGUIG CITY</v>
      </c>
      <c r="E21" s="10">
        <f>IFERROR(VLOOKUP(A21,[4]C1!$E:$S,15,FALSE),IFERROR(VLOOKUP(A21,[5]C1!$E:$T,16,FALSE),VLOOKUP(A21,[6]C1!$E:$T,15,FALSE)))</f>
        <v>78921.539999999994</v>
      </c>
      <c r="F21" s="10">
        <v>54.73</v>
      </c>
      <c r="G21" s="11" t="str">
        <f>IFERROR(VLOOKUP(A21,[4]C1!$E:$N,10,FALSE),IFERROR(VLOOKUP(A21,[5]C1!$E:$N,10,FALSE),VLOOKUP(A21,[6]C1!$E:$N,10,FALSE)))</f>
        <v>Jenneth Madrid</v>
      </c>
      <c r="H21" s="11" t="s">
        <v>29</v>
      </c>
      <c r="I21" s="6" t="str">
        <f>IFERROR(VLOOKUP(A21,[4]C1!$E:$L,8,FALSE),IFERROR(VLOOKUP(A21,[5]C1!$E:$L,8,FALSE),VLOOKUP(A21,[6]C1!$E:$L,8,FALSE)))</f>
        <v>VJC</v>
      </c>
      <c r="J21" s="4">
        <v>45736</v>
      </c>
      <c r="K21" s="4">
        <v>45839</v>
      </c>
      <c r="L21" s="5" t="s">
        <v>865</v>
      </c>
      <c r="N21" s="5">
        <f>YEAR(IFERROR(VLOOKUP(A21,[4]C1!$E:$AA,23,FALSE),IFERROR(VLOOKUP(A21,[5]C1!$E:$AB,24,FALSE),VLOOKUP(A21,[6]C1!$E:$AB,23,FALSE))))</f>
        <v>2025</v>
      </c>
      <c r="O21" s="4">
        <v>45848</v>
      </c>
      <c r="P21" s="2" t="str">
        <f t="shared" si="0"/>
        <v>YES</v>
      </c>
      <c r="Q21" s="4">
        <v>45881</v>
      </c>
      <c r="R21" s="5" t="s">
        <v>26</v>
      </c>
      <c r="S21" s="250">
        <v>4</v>
      </c>
      <c r="T21" s="253">
        <f>IFERROR(VLOOKUP(A21,[4]C1!$E:$BH,56,FALSE),IFERROR(VLOOKUP(A21,[5]C1!$E:$BI,57,FALSE),VLOOKUP(A21,[6]C1!$E:$BI,56,FALSE)))</f>
        <v>45723</v>
      </c>
    </row>
    <row r="22" spans="1:20" ht="14.5" hidden="1" x14ac:dyDescent="0.35">
      <c r="A22" s="8" t="s">
        <v>73</v>
      </c>
      <c r="B22" s="7" t="s">
        <v>74</v>
      </c>
      <c r="C22" s="7" t="str">
        <f>IFERROR(VLOOKUP(A22,[1]C1!$E:$F,2,FALSE),IFERROR(VLOOKUP(A22,[2]C1!$E:$F,2,FALSE),VLOOKUP(A22,[3]C1!$E:$F,2,FALSE)))</f>
        <v>ALFAMETRO MARKETING INC. (CORCUERRA - BANNER 4TH ESTATE)</v>
      </c>
      <c r="D22" s="7" t="str">
        <f>IFERROR(VLOOKUP(A22,[3]C1!$E:$G,3,FALSE),IFERROR(VLOOKUP(A22,[2]C1!$E:$G,3,FALSE),VLOOKUP(A22,[1]C1!$E:$G,3,FALSE)))</f>
        <v>BANNER, 4TH ESTATE SUBD, PARANAQUE</v>
      </c>
      <c r="E22" s="10">
        <f>IFERROR(VLOOKUP(A22,[4]C1!$E:$S,15,FALSE),IFERROR(VLOOKUP(A22,[5]C1!$E:$T,16,FALSE),VLOOKUP(A22,[6]C1!$E:$T,15,FALSE)))</f>
        <v>202246.77</v>
      </c>
      <c r="F22" s="10">
        <v>27.28</v>
      </c>
      <c r="G22" s="11" t="str">
        <f>IFERROR(VLOOKUP(A22,[4]C1!$E:$N,10,FALSE),IFERROR(VLOOKUP(A22,[5]C1!$E:$N,10,FALSE),VLOOKUP(A22,[6]C1!$E:$N,10,FALSE)))</f>
        <v>Isan Carlo Lazaro</v>
      </c>
      <c r="H22" s="11" t="s">
        <v>54</v>
      </c>
      <c r="I22" s="6" t="str">
        <f>IFERROR(VLOOKUP(A22,[4]C1!$E:$L,8,FALSE),IFERROR(VLOOKUP(A22,[5]C1!$E:$L,8,FALSE),VLOOKUP(A22,[6]C1!$E:$L,8,FALSE)))</f>
        <v>CHALLENGER</v>
      </c>
      <c r="J22" s="4">
        <v>45736</v>
      </c>
      <c r="K22" s="4">
        <v>45737</v>
      </c>
      <c r="L22" s="5" t="s">
        <v>42</v>
      </c>
      <c r="M22" s="5" t="s">
        <v>43</v>
      </c>
      <c r="N22" s="5">
        <f>YEAR(IFERROR(VLOOKUP(A22,[4]C1!$E:$AA,23,FALSE),IFERROR(VLOOKUP(A22,[5]C1!$E:$AB,24,FALSE),VLOOKUP(A22,[6]C1!$E:$AB,23,FALSE))))</f>
        <v>2025</v>
      </c>
      <c r="O22" s="4">
        <v>45741</v>
      </c>
      <c r="P22" s="2" t="str">
        <f t="shared" si="0"/>
        <v>YES</v>
      </c>
      <c r="Q22" s="5" t="s">
        <v>917</v>
      </c>
      <c r="R22" s="5" t="s">
        <v>23</v>
      </c>
      <c r="S22" s="250">
        <v>3</v>
      </c>
      <c r="T22" s="253">
        <f>IFERROR(VLOOKUP(A22,[4]C1!$E:$BH,56,FALSE),IFERROR(VLOOKUP(A22,[5]C1!$E:$BI,57,FALSE),VLOOKUP(A22,[6]C1!$E:$BI,56,FALSE)))</f>
        <v>45729</v>
      </c>
    </row>
    <row r="23" spans="1:20" ht="14.5" hidden="1" x14ac:dyDescent="0.35">
      <c r="A23" s="8" t="s">
        <v>75</v>
      </c>
      <c r="B23" s="7" t="s">
        <v>76</v>
      </c>
      <c r="C23" s="7" t="str">
        <f>IFERROR(VLOOKUP(A23,[1]C1!$E:$F,2,FALSE),IFERROR(VLOOKUP(A23,[2]C1!$E:$F,2,FALSE),VLOOKUP(A23,[3]C1!$E:$F,2,FALSE)))</f>
        <v>MINGHAI SU</v>
      </c>
      <c r="D23" s="7" t="str">
        <f>IFERROR(VLOOKUP(A23,[3]C1!$E:$G,3,FALSE),IFERROR(VLOOKUP(A23,[2]C1!$E:$G,3,FALSE),VLOOKUP(A23,[1]C1!$E:$G,3,FALSE)))</f>
        <v>MATTHEW, MULTINATIONAL VILL, PARANAQUE</v>
      </c>
      <c r="E23" s="10">
        <f>IFERROR(VLOOKUP(A23,[4]C1!$E:$S,15,FALSE),IFERROR(VLOOKUP(A23,[5]C1!$E:$T,16,FALSE),VLOOKUP(A23,[6]C1!$E:$T,15,FALSE)))</f>
        <v>428089.39</v>
      </c>
      <c r="F23" s="10">
        <v>86.52</v>
      </c>
      <c r="G23" s="11" t="str">
        <f>IFERROR(VLOOKUP(A23,[4]C1!$E:$N,10,FALSE),IFERROR(VLOOKUP(A23,[5]C1!$E:$N,10,FALSE),VLOOKUP(A23,[6]C1!$E:$N,10,FALSE)))</f>
        <v>Isan Carlo Lazaro</v>
      </c>
      <c r="H23" s="11" t="s">
        <v>54</v>
      </c>
      <c r="I23" s="6" t="str">
        <f>IFERROR(VLOOKUP(A23,[4]C1!$E:$L,8,FALSE),IFERROR(VLOOKUP(A23,[5]C1!$E:$L,8,FALSE),VLOOKUP(A23,[6]C1!$E:$L,8,FALSE)))</f>
        <v>CHALLENGER</v>
      </c>
      <c r="J23" s="4">
        <v>45736</v>
      </c>
      <c r="K23" s="4">
        <v>45737</v>
      </c>
      <c r="L23" s="5" t="s">
        <v>42</v>
      </c>
      <c r="M23" s="5" t="s">
        <v>43</v>
      </c>
      <c r="N23" s="5">
        <f>YEAR(IFERROR(VLOOKUP(A23,[4]C1!$E:$AA,23,FALSE),IFERROR(VLOOKUP(A23,[5]C1!$E:$AB,24,FALSE),VLOOKUP(A23,[6]C1!$E:$AB,23,FALSE))))</f>
        <v>2025</v>
      </c>
      <c r="O23" s="4">
        <v>45741</v>
      </c>
      <c r="P23" s="2" t="str">
        <f t="shared" si="0"/>
        <v>YES</v>
      </c>
      <c r="Q23" s="4">
        <v>45817</v>
      </c>
      <c r="R23" s="5" t="s">
        <v>26</v>
      </c>
      <c r="S23" s="250">
        <v>3</v>
      </c>
      <c r="T23" s="253">
        <f>IFERROR(VLOOKUP(A23,[4]C1!$E:$BH,56,FALSE),IFERROR(VLOOKUP(A23,[5]C1!$E:$BI,57,FALSE),VLOOKUP(A23,[6]C1!$E:$BI,56,FALSE)))</f>
        <v>45729</v>
      </c>
    </row>
    <row r="24" spans="1:20" ht="20.149999999999999" hidden="1" customHeight="1" x14ac:dyDescent="0.35">
      <c r="A24" s="8" t="s">
        <v>77</v>
      </c>
      <c r="B24" s="7" t="s">
        <v>78</v>
      </c>
      <c r="C24" s="7" t="str">
        <f>IFERROR(VLOOKUP(A24,[1]C1!$E:$F,2,FALSE),IFERROR(VLOOKUP(A24,[2]C1!$E:$F,2,FALSE),VLOOKUP(A24,[3]C1!$E:$F,2,FALSE)))</f>
        <v>SERVEQUEST INC.</v>
      </c>
      <c r="D24" s="7" t="str">
        <f>IFERROR(VLOOKUP(A24,[3]C1!$E:$G,3,FALSE),IFERROR(VLOOKUP(A24,[2]C1!$E:$G,3,FALSE),VLOOKUP(A24,[1]C1!$E:$G,3,FALSE)))</f>
        <v>SUMMIT CIRCLE SUBD, SUMMIT CIRCLE SUBD, MUNTINLUPA</v>
      </c>
      <c r="E24" s="10">
        <f>IFERROR(VLOOKUP(A24,[4]C1!$E:$S,15,FALSE),IFERROR(VLOOKUP(A24,[5]C1!$E:$T,16,FALSE),VLOOKUP(A24,[6]C1!$E:$T,15,FALSE)))</f>
        <v>846988.2</v>
      </c>
      <c r="F24" s="10">
        <v>139.87</v>
      </c>
      <c r="G24" s="11" t="str">
        <f>IFERROR(VLOOKUP(A24,[4]C1!$E:$N,10,FALSE),IFERROR(VLOOKUP(A24,[5]C1!$E:$N,10,FALSE),VLOOKUP(A24,[6]C1!$E:$N,10,FALSE)))</f>
        <v>Isan Carlo Lazaro</v>
      </c>
      <c r="H24" s="11" t="s">
        <v>54</v>
      </c>
      <c r="I24" s="6" t="str">
        <f>IFERROR(VLOOKUP(A24,[4]C1!$E:$L,8,FALSE),IFERROR(VLOOKUP(A24,[5]C1!$E:$L,8,FALSE),VLOOKUP(A24,[6]C1!$E:$L,8,FALSE)))</f>
        <v>CHALLENGER</v>
      </c>
      <c r="J24" s="4"/>
      <c r="K24" s="4">
        <v>45736</v>
      </c>
      <c r="L24" s="5" t="s">
        <v>62</v>
      </c>
      <c r="M24" s="5" t="s">
        <v>43</v>
      </c>
      <c r="N24" s="5">
        <f>YEAR(IFERROR(VLOOKUP(A24,[4]C1!$E:$AA,23,FALSE),IFERROR(VLOOKUP(A24,[5]C1!$E:$AB,24,FALSE),VLOOKUP(A24,[6]C1!$E:$AB,23,FALSE))))</f>
        <v>2025</v>
      </c>
      <c r="O24" s="4">
        <v>45750</v>
      </c>
      <c r="P24" s="2" t="str">
        <f t="shared" si="0"/>
        <v>YES</v>
      </c>
      <c r="Q24" s="4">
        <v>45770</v>
      </c>
      <c r="R24" s="5" t="s">
        <v>23</v>
      </c>
      <c r="S24" s="250">
        <v>4</v>
      </c>
      <c r="T24" s="253">
        <f>IFERROR(VLOOKUP(A24,[4]C1!$E:$BH,56,FALSE),IFERROR(VLOOKUP(A24,[5]C1!$E:$BI,57,FALSE),VLOOKUP(A24,[6]C1!$E:$BI,56,FALSE)))</f>
        <v>45709</v>
      </c>
    </row>
    <row r="25" spans="1:20" ht="14.5" hidden="1" x14ac:dyDescent="0.35">
      <c r="A25" s="8" t="s">
        <v>79</v>
      </c>
      <c r="B25" s="7" t="s">
        <v>80</v>
      </c>
      <c r="C25" s="7" t="str">
        <f>IFERROR(VLOOKUP(A25,[1]C1!$E:$F,2,FALSE),IFERROR(VLOOKUP(A25,[2]C1!$E:$F,2,FALSE),VLOOKUP(A25,[3]C1!$E:$F,2,FALSE)))</f>
        <v>CHRISTOPHER SANTIAGO</v>
      </c>
      <c r="D25" s="7" t="str">
        <f>IFERROR(VLOOKUP(A25,[3]C1!$E:$G,3,FALSE),IFERROR(VLOOKUP(A25,[2]C1!$E:$G,3,FALSE),VLOOKUP(A25,[1]C1!$E:$G,3,FALSE)))</f>
        <v>TANAUAN, AYALA-ALABANG VILL, MUNTINLUPA</v>
      </c>
      <c r="E25" s="10">
        <f>IFERROR(VLOOKUP(A25,[4]C1!$E:$S,15,FALSE),IFERROR(VLOOKUP(A25,[5]C1!$E:$T,16,FALSE),VLOOKUP(A25,[6]C1!$E:$T,16,FALSE)))</f>
        <v>69069.98</v>
      </c>
      <c r="F25" s="11">
        <v>115.77</v>
      </c>
      <c r="G25" s="11" t="str">
        <f>IFERROR(VLOOKUP(A25,[4]C1!$E:$N,10,FALSE),IFERROR(VLOOKUP(A25,[5]C1!$E:$N,10,FALSE),VLOOKUP(A25,[6]C1!$E:$N,10,FALSE)))</f>
        <v>EAO</v>
      </c>
      <c r="H25" s="11" t="s">
        <v>54</v>
      </c>
      <c r="I25" s="6" t="str">
        <f>IFERROR(VLOOKUP(A25,[4]C1!$E:$L,8,FALSE),IFERROR(VLOOKUP(A25,[5]C1!$E:$L,8,FALSE),VLOOKUP(A25,[6]C1!$E:$L,8,FALSE)))</f>
        <v>CHALLENGER</v>
      </c>
      <c r="K25" s="4">
        <v>45736</v>
      </c>
      <c r="L25" s="5" t="s">
        <v>42</v>
      </c>
      <c r="M25" s="5" t="s">
        <v>43</v>
      </c>
      <c r="N25" s="5">
        <f>YEAR(IFERROR(VLOOKUP(A25,[4]C1!$E:$AA,23,FALSE),IFERROR(VLOOKUP(A25,[5]C1!$E:$AB,24,FALSE),VLOOKUP(A25,[6]C1!$E:$AB,23,FALSE))))</f>
        <v>2023</v>
      </c>
      <c r="O25" s="4">
        <v>45777</v>
      </c>
      <c r="P25" s="2" t="str">
        <f t="shared" si="0"/>
        <v>YES</v>
      </c>
      <c r="Q25" s="4">
        <v>45855</v>
      </c>
      <c r="R25" s="5" t="s">
        <v>23</v>
      </c>
      <c r="S25" s="250">
        <v>5</v>
      </c>
      <c r="T25" s="253">
        <f>IFERROR(VLOOKUP(A25,[4]C1!$E:$BH,56,FALSE),IFERROR(VLOOKUP(A25,[5]C1!$E:$BI,57,FALSE),VLOOKUP(A25,[6]C1!$E:$BI,56,FALSE)))</f>
        <v>45379</v>
      </c>
    </row>
    <row r="26" spans="1:20" ht="14.5" hidden="1" x14ac:dyDescent="0.35">
      <c r="A26" s="8" t="s">
        <v>81</v>
      </c>
      <c r="B26" s="7" t="s">
        <v>82</v>
      </c>
      <c r="C26" s="7" t="str">
        <f>IFERROR(VLOOKUP(A26,[1]C1!$E:$F,2,FALSE),IFERROR(VLOOKUP(A26,[2]C1!$E:$F,2,FALSE),VLOOKUP(A26,[3]C1!$E:$F,2,FALSE)))</f>
        <v>DITO TELECOMMUNITY CORPORATION</v>
      </c>
      <c r="D26" s="7" t="str">
        <f>IFERROR(VLOOKUP(A26,[3]C1!$E:$G,3,FALSE),IFERROR(VLOOKUP(A26,[2]C1!$E:$G,3,FALSE),VLOOKUP(A26,[1]C1!$E:$G,3,FALSE)))</f>
        <v>COL. E. DE LEON, STO. NINO, PARANAQUE</v>
      </c>
      <c r="E26" s="10">
        <f>IFERROR(VLOOKUP(A26,[4]C1!$E:$S,15,FALSE),IFERROR(VLOOKUP(A26,[5]C1!$E:$T,16,FALSE),VLOOKUP(A26,[6]C1!$E:$T,16,FALSE)))</f>
        <v>347662.79</v>
      </c>
      <c r="F26" s="11">
        <v>76.819999999999993</v>
      </c>
      <c r="G26" s="11" t="str">
        <f>IFERROR(VLOOKUP(A26,[4]C1!$E:$N,10,FALSE),IFERROR(VLOOKUP(A26,[5]C1!$E:$N,10,FALSE),VLOOKUP(A26,[6]C1!$E:$N,10,FALSE)))</f>
        <v>RRG</v>
      </c>
      <c r="H26" s="11" t="s">
        <v>21</v>
      </c>
      <c r="I26" s="6" t="str">
        <f>IFERROR(VLOOKUP(A26,[4]C1!$E:$L,8,FALSE),IFERROR(VLOOKUP(A26,[5]C1!$E:$L,8,FALSE),VLOOKUP(A26,[6]C1!$E:$L,8,FALSE)))</f>
        <v>ECOM</v>
      </c>
      <c r="K26" s="4">
        <v>45736</v>
      </c>
      <c r="L26" s="5" t="s">
        <v>62</v>
      </c>
      <c r="M26" s="5" t="s">
        <v>43</v>
      </c>
      <c r="N26" s="5">
        <f>YEAR(IFERROR(VLOOKUP(A26,[4]C1!$E:$AA,23,FALSE),IFERROR(VLOOKUP(A26,[5]C1!$E:$AB,24,FALSE),VLOOKUP(A26,[6]C1!$E:$AB,23,FALSE))))</f>
        <v>2023</v>
      </c>
      <c r="O26" s="5"/>
      <c r="P26" s="2" t="str">
        <f t="shared" si="0"/>
        <v>NO</v>
      </c>
      <c r="S26" s="250">
        <v>4</v>
      </c>
      <c r="T26" s="253">
        <f>IFERROR(VLOOKUP(A26,[4]C1!$E:$BH,56,FALSE),IFERROR(VLOOKUP(A26,[5]C1!$E:$BI,57,FALSE),VLOOKUP(A26,[6]C1!$E:$BI,56,FALSE)))</f>
        <v>45372</v>
      </c>
    </row>
    <row r="27" spans="1:20" ht="14.5" hidden="1" x14ac:dyDescent="0.35">
      <c r="A27" s="8" t="s">
        <v>83</v>
      </c>
      <c r="B27" s="7" t="s">
        <v>84</v>
      </c>
      <c r="C27" s="7" t="str">
        <f>IFERROR(VLOOKUP(A27,[1]C1!$E:$F,2,FALSE),IFERROR(VLOOKUP(A27,[2]C1!$E:$F,2,FALSE),VLOOKUP(A27,[3]C1!$E:$F,2,FALSE)))</f>
        <v>GEORGIE VELASCO SAMONTE</v>
      </c>
      <c r="D27" s="7" t="str">
        <f>IFERROR(VLOOKUP(A27,[3]C1!$E:$G,3,FALSE),IFERROR(VLOOKUP(A27,[2]C1!$E:$G,3,FALSE),VLOOKUP(A27,[1]C1!$E:$G,3,FALSE)))</f>
        <v>BLOCK 47 ST, GEORGETOWN HEIGHTS SUBD PH II, BACOOR</v>
      </c>
      <c r="E27" s="10">
        <f>IFERROR(VLOOKUP(A27,[4]C1!$E:$S,15,FALSE),IFERROR(VLOOKUP(A27,[5]C1!$E:$T,16,FALSE),VLOOKUP(A27,[6]C1!$E:$T,16,FALSE)))</f>
        <v>35997.050000000003</v>
      </c>
      <c r="F27" s="11">
        <v>19.600000000000001</v>
      </c>
      <c r="G27" s="11" t="str">
        <f>IFERROR(VLOOKUP(A27,[4]C1!$E:$N,10,FALSE),IFERROR(VLOOKUP(A27,[5]C1!$E:$N,10,FALSE),VLOOKUP(A27,[6]C1!$E:$N,10,FALSE)))</f>
        <v>EAO</v>
      </c>
      <c r="H27" s="11" t="s">
        <v>21</v>
      </c>
      <c r="I27" s="6" t="str">
        <f>IFERROR(VLOOKUP(A27,[4]C1!$E:$L,8,FALSE),IFERROR(VLOOKUP(A27,[5]C1!$E:$L,8,FALSE),VLOOKUP(A27,[6]C1!$E:$L,8,FALSE)))</f>
        <v>AVECO</v>
      </c>
      <c r="K27" s="4">
        <v>45736</v>
      </c>
      <c r="L27" s="5" t="s">
        <v>42</v>
      </c>
      <c r="M27" s="5" t="s">
        <v>43</v>
      </c>
      <c r="N27" s="5">
        <f>YEAR(IFERROR(VLOOKUP(A27,[4]C1!$E:$AA,23,FALSE),IFERROR(VLOOKUP(A27,[5]C1!$E:$AB,24,FALSE),VLOOKUP(A27,[6]C1!$E:$AB,23,FALSE))))</f>
        <v>2023</v>
      </c>
      <c r="O27" s="4">
        <v>45756</v>
      </c>
      <c r="P27" s="2" t="str">
        <f t="shared" si="0"/>
        <v>YES</v>
      </c>
      <c r="Q27" s="4">
        <v>45855</v>
      </c>
      <c r="R27" s="5" t="s">
        <v>23</v>
      </c>
      <c r="S27" s="250">
        <v>4</v>
      </c>
      <c r="T27" s="253">
        <f>IFERROR(VLOOKUP(A27,[4]C1!$E:$BH,56,FALSE),IFERROR(VLOOKUP(A27,[5]C1!$E:$BI,57,FALSE),VLOOKUP(A27,[6]C1!$E:$BI,56,FALSE)))</f>
        <v>45497</v>
      </c>
    </row>
    <row r="28" spans="1:20" ht="14.5" hidden="1" x14ac:dyDescent="0.35">
      <c r="A28" s="8" t="s">
        <v>85</v>
      </c>
      <c r="B28" s="7" t="s">
        <v>86</v>
      </c>
      <c r="C28" s="7" t="str">
        <f>IFERROR(VLOOKUP(A28,[1]C1!$E:$F,2,FALSE),IFERROR(VLOOKUP(A28,[2]C1!$E:$F,2,FALSE),VLOOKUP(A28,[3]C1!$E:$F,2,FALSE)))</f>
        <v>BASCUGUIN BUENA MONTES,</v>
      </c>
      <c r="D28" s="7" t="str">
        <f>IFERROR(VLOOKUP(A28,[3]C1!$E:$G,3,FALSE),IFERROR(VLOOKUP(A28,[2]C1!$E:$G,3,FALSE),VLOOKUP(A28,[1]C1!$E:$G,3,FALSE)))</f>
        <v>KALAYAAN VILL/BALAGBAG, KALAYAAN VILL/BALAGBAG, PASAY CITY</v>
      </c>
      <c r="E28" s="10">
        <f>IFERROR(VLOOKUP(A28,[4]C1!$E:$S,15,FALSE),IFERROR(VLOOKUP(A28,[5]C1!$E:$T,16,FALSE),VLOOKUP(A28,[6]C1!$E:$T,16,FALSE)))</f>
        <v>210433.39</v>
      </c>
      <c r="F28" s="11">
        <v>94.97</v>
      </c>
      <c r="G28" s="11" t="str">
        <f>IFERROR(VLOOKUP(A28,[4]C1!$E:$N,10,FALSE),IFERROR(VLOOKUP(A28,[5]C1!$E:$N,10,FALSE),VLOOKUP(A28,[6]C1!$E:$N,10,FALSE)))</f>
        <v>RRG</v>
      </c>
      <c r="H28" s="11" t="s">
        <v>21</v>
      </c>
      <c r="I28" s="6" t="str">
        <f>IFERROR(VLOOKUP(A28,[4]C1!$E:$L,8,FALSE),IFERROR(VLOOKUP(A28,[5]C1!$E:$L,8,FALSE),VLOOKUP(A28,[6]C1!$E:$L,8,FALSE)))</f>
        <v>ECOM</v>
      </c>
      <c r="K28" s="4">
        <v>45736</v>
      </c>
      <c r="L28" s="5" t="s">
        <v>62</v>
      </c>
      <c r="M28" s="5" t="s">
        <v>43</v>
      </c>
      <c r="N28" s="5">
        <f>YEAR(IFERROR(VLOOKUP(A28,[4]C1!$E:$AA,23,FALSE),IFERROR(VLOOKUP(A28,[5]C1!$E:$AB,24,FALSE),VLOOKUP(A28,[6]C1!$E:$AB,23,FALSE))))</f>
        <v>2024</v>
      </c>
      <c r="O28" s="5"/>
      <c r="P28" s="2" t="str">
        <f t="shared" si="0"/>
        <v>NO</v>
      </c>
      <c r="S28" s="250">
        <v>2</v>
      </c>
      <c r="T28" s="253">
        <f>IFERROR(VLOOKUP(A28,[4]C1!$E:$BH,56,FALSE),IFERROR(VLOOKUP(A28,[5]C1!$E:$BI,57,FALSE),VLOOKUP(A28,[6]C1!$E:$BI,56,FALSE)))</f>
        <v>45372</v>
      </c>
    </row>
    <row r="29" spans="1:20" ht="14.5" hidden="1" x14ac:dyDescent="0.35">
      <c r="A29" s="8" t="s">
        <v>87</v>
      </c>
      <c r="B29" s="7" t="s">
        <v>88</v>
      </c>
      <c r="C29" s="7" t="str">
        <f>IFERROR(VLOOKUP(A29,[1]C1!$E:$F,2,FALSE),IFERROR(VLOOKUP(A29,[2]C1!$E:$F,2,FALSE),VLOOKUP(A29,[3]C1!$E:$F,2,FALSE)))</f>
        <v>F &amp; E DE CASTRO CORPORATION,, HMB</v>
      </c>
      <c r="D29" s="7" t="str">
        <f>IFERROR(VLOOKUP(A29,[3]C1!$E:$G,3,FALSE),IFERROR(VLOOKUP(A29,[2]C1!$E:$G,3,FALSE),VLOOKUP(A29,[1]C1!$E:$G,3,FALSE)))</f>
        <v>BLOCK 19, GEORGETOWN HEIGHTS SUBD PH I, BACOOR</v>
      </c>
      <c r="E29" s="10">
        <f>IFERROR(VLOOKUP(A29,[4]C1!$E:$S,15,FALSE),IFERROR(VLOOKUP(A29,[5]C1!$E:$T,16,FALSE),VLOOKUP(A29,[6]C1!$E:$T,16,FALSE)))</f>
        <v>153228.84</v>
      </c>
      <c r="F29" s="11">
        <v>51.02</v>
      </c>
      <c r="G29" s="11" t="str">
        <f>IFERROR(VLOOKUP(A29,[4]C1!$E:$N,10,FALSE),IFERROR(VLOOKUP(A29,[5]C1!$E:$N,10,FALSE),VLOOKUP(A29,[6]C1!$E:$N,10,FALSE)))</f>
        <v>RRG</v>
      </c>
      <c r="H29" s="11" t="s">
        <v>21</v>
      </c>
      <c r="I29" s="6" t="str">
        <f>IFERROR(VLOOKUP(A29,[4]C1!$E:$L,8,FALSE),IFERROR(VLOOKUP(A29,[5]C1!$E:$L,8,FALSE),VLOOKUP(A29,[6]C1!$E:$L,8,FALSE)))</f>
        <v>ECOM</v>
      </c>
      <c r="K29" s="4">
        <v>45736</v>
      </c>
      <c r="L29" s="5" t="s">
        <v>42</v>
      </c>
      <c r="M29" s="5" t="s">
        <v>43</v>
      </c>
      <c r="N29" s="5">
        <f>YEAR(IFERROR(VLOOKUP(A29,[4]C1!$E:$AA,23,FALSE),IFERROR(VLOOKUP(A29,[5]C1!$E:$AB,24,FALSE),VLOOKUP(A29,[6]C1!$E:$AB,23,FALSE))))</f>
        <v>2024</v>
      </c>
      <c r="O29" s="4">
        <v>45756</v>
      </c>
      <c r="P29" s="2" t="str">
        <f t="shared" si="0"/>
        <v>YES</v>
      </c>
      <c r="Q29" s="4">
        <v>45855</v>
      </c>
      <c r="R29" s="5" t="s">
        <v>23</v>
      </c>
      <c r="S29" s="250">
        <v>2</v>
      </c>
      <c r="T29" s="253">
        <f>IFERROR(VLOOKUP(A29,[4]C1!$E:$BH,56,FALSE),IFERROR(VLOOKUP(A29,[5]C1!$E:$BI,57,FALSE),VLOOKUP(A29,[6]C1!$E:$BI,56,FALSE)))</f>
        <v>45372</v>
      </c>
    </row>
    <row r="30" spans="1:20" ht="14.5" hidden="1" x14ac:dyDescent="0.35">
      <c r="A30" s="8" t="s">
        <v>89</v>
      </c>
      <c r="B30" s="7" t="s">
        <v>90</v>
      </c>
      <c r="C30" s="7" t="str">
        <f>IFERROR(VLOOKUP(A30,[1]C1!$E:$F,2,FALSE),IFERROR(VLOOKUP(A30,[2]C1!$E:$F,2,FALSE),VLOOKUP(A30,[3]C1!$E:$F,2,FALSE)))</f>
        <v>GO JEREMY LESTER TEE TEN</v>
      </c>
      <c r="D30" s="7" t="str">
        <f>IFERROR(VLOOKUP(A30,[3]C1!$E:$G,3,FALSE),IFERROR(VLOOKUP(A30,[2]C1!$E:$G,3,FALSE),VLOOKUP(A30,[1]C1!$E:$G,3,FALSE)))</f>
        <v>BAYANAN, BAYANAN, BACOOR</v>
      </c>
      <c r="E30" s="10">
        <f>IFERROR(VLOOKUP(A30,[4]C1!$E:$S,15,FALSE),IFERROR(VLOOKUP(A30,[5]C1!$E:$T,16,FALSE),VLOOKUP(A30,[6]C1!$E:$T,16,FALSE)))</f>
        <v>446398.79</v>
      </c>
      <c r="F30" s="11">
        <v>225.67</v>
      </c>
      <c r="G30" s="11" t="str">
        <f>IFERROR(VLOOKUP(A30,[4]C1!$E:$N,10,FALSE),IFERROR(VLOOKUP(A30,[5]C1!$E:$N,10,FALSE),VLOOKUP(A30,[6]C1!$E:$N,10,FALSE)))</f>
        <v>IJP</v>
      </c>
      <c r="H30" s="11" t="s">
        <v>57</v>
      </c>
      <c r="I30" s="6" t="str">
        <f>IFERROR(VLOOKUP(A30,[4]C1!$E:$L,8,FALSE),IFERROR(VLOOKUP(A30,[5]C1!$E:$L,8,FALSE),VLOOKUP(A30,[6]C1!$E:$L,8,FALSE)))</f>
        <v>AVECO</v>
      </c>
      <c r="K30" s="4">
        <v>45736</v>
      </c>
      <c r="L30" s="5" t="s">
        <v>62</v>
      </c>
      <c r="M30" s="5" t="s">
        <v>43</v>
      </c>
      <c r="N30" s="5">
        <f>YEAR(IFERROR(VLOOKUP(A30,[4]C1!$E:$AA,23,FALSE),IFERROR(VLOOKUP(A30,[5]C1!$E:$AB,24,FALSE),VLOOKUP(A30,[6]C1!$E:$AB,23,FALSE))))</f>
        <v>2022</v>
      </c>
      <c r="O30" s="5"/>
      <c r="P30" s="2" t="str">
        <f t="shared" si="0"/>
        <v>NO</v>
      </c>
      <c r="S30" s="250">
        <v>6</v>
      </c>
      <c r="T30" s="253">
        <f>IFERROR(VLOOKUP(A30,[4]C1!$E:$BH,56,FALSE),IFERROR(VLOOKUP(A30,[5]C1!$E:$BI,57,FALSE),VLOOKUP(A30,[6]C1!$E:$BI,56,FALSE)))</f>
        <v>45097</v>
      </c>
    </row>
    <row r="31" spans="1:20" ht="14.5" hidden="1" x14ac:dyDescent="0.35">
      <c r="A31" s="8" t="s">
        <v>91</v>
      </c>
      <c r="B31" s="7" t="s">
        <v>92</v>
      </c>
      <c r="C31" s="7" t="str">
        <f>IFERROR(VLOOKUP(A31,[1]C1!$E:$F,2,FALSE),IFERROR(VLOOKUP(A31,[2]C1!$E:$F,2,FALSE),VLOOKUP(A31,[3]C1!$E:$F,2,FALSE)))</f>
        <v>LIGHT RAIL MANILA CORPORATION (REDEMPTORIST STATION)</v>
      </c>
      <c r="D31" s="7" t="str">
        <f>IFERROR(VLOOKUP(A31,[3]C1!$E:$G,3,FALSE),IFERROR(VLOOKUP(A31,[2]C1!$E:$G,3,FALSE),VLOOKUP(A31,[1]C1!$E:$G,3,FALSE)))</f>
        <v>PRES. M. ROXAS, BACLARAN, PARANAQUE</v>
      </c>
      <c r="E31" s="10">
        <f>IFERROR(VLOOKUP(A31,[4]C1!$E:$S,15,FALSE),IFERROR(VLOOKUP(A31,[5]C1!$E:$T,16,FALSE),VLOOKUP(A31,[6]C1!$E:$T,16,FALSE)))</f>
        <v>539841.81000000006</v>
      </c>
      <c r="F31" s="11">
        <v>300.3</v>
      </c>
      <c r="G31" s="11" t="str">
        <f>IFERROR(VLOOKUP(A31,[4]C1!$E:$N,10,FALSE),IFERROR(VLOOKUP(A31,[5]C1!$E:$N,10,FALSE),VLOOKUP(A31,[6]C1!$E:$N,10,FALSE)))</f>
        <v>IJP</v>
      </c>
      <c r="H31" s="11" t="s">
        <v>57</v>
      </c>
      <c r="I31" s="6" t="str">
        <f>IFERROR(VLOOKUP(A31,[4]C1!$E:$L,8,FALSE),IFERROR(VLOOKUP(A31,[5]C1!$E:$L,8,FALSE),VLOOKUP(A31,[6]C1!$E:$L,8,FALSE)))</f>
        <v>CHALLENGER</v>
      </c>
      <c r="K31" s="4">
        <v>45736</v>
      </c>
      <c r="L31" s="5" t="s">
        <v>42</v>
      </c>
      <c r="M31" s="5" t="s">
        <v>43</v>
      </c>
      <c r="N31" s="5">
        <f>YEAR(IFERROR(VLOOKUP(A31,[4]C1!$E:$AA,23,FALSE),IFERROR(VLOOKUP(A31,[5]C1!$E:$AB,24,FALSE),VLOOKUP(A31,[6]C1!$E:$AB,23,FALSE))))</f>
        <v>2023</v>
      </c>
      <c r="O31" s="4">
        <v>45769</v>
      </c>
      <c r="P31" s="2" t="str">
        <f t="shared" si="0"/>
        <v>YES</v>
      </c>
      <c r="R31" s="5" t="s">
        <v>26</v>
      </c>
      <c r="S31" s="250">
        <v>5</v>
      </c>
      <c r="T31" s="253">
        <f>IFERROR(VLOOKUP(A31,[4]C1!$E:$BH,56,FALSE),IFERROR(VLOOKUP(A31,[5]C1!$E:$BI,57,FALSE),VLOOKUP(A31,[6]C1!$E:$BI,56,FALSE)))</f>
        <v>45379</v>
      </c>
    </row>
    <row r="32" spans="1:20" ht="14.5" hidden="1" x14ac:dyDescent="0.35">
      <c r="A32" s="8" t="s">
        <v>93</v>
      </c>
      <c r="B32" s="7" t="s">
        <v>94</v>
      </c>
      <c r="C32" s="7" t="str">
        <f>IFERROR(VLOOKUP(A32,[1]C1!$E:$F,2,FALSE),IFERROR(VLOOKUP(A32,[2]C1!$E:$F,2,FALSE),VLOOKUP(A32,[3]C1!$E:$F,2,FALSE)))</f>
        <v>LUI, CHAD ALFRED SO, HMB</v>
      </c>
      <c r="D32" s="7" t="str">
        <f>IFERROR(VLOOKUP(A32,[3]C1!$E:$G,3,FALSE),IFERROR(VLOOKUP(A32,[2]C1!$E:$G,3,FALSE),VLOOKUP(A32,[1]C1!$E:$G,3,FALSE)))</f>
        <v>BLK 6, PALM COAST MARINA, PARANAQUE</v>
      </c>
      <c r="E32" s="10">
        <f>IFERROR(VLOOKUP(A32,[4]C1!$E:$S,15,FALSE),IFERROR(VLOOKUP(A32,[5]C1!$E:$T,16,FALSE),VLOOKUP(A32,[6]C1!$E:$T,16,FALSE)))</f>
        <v>544752.43000000005</v>
      </c>
      <c r="F32" s="11">
        <v>271.47000000000003</v>
      </c>
      <c r="G32" s="11" t="str">
        <f>IFERROR(VLOOKUP(A32,[4]C1!$E:$N,10,FALSE),IFERROR(VLOOKUP(A32,[5]C1!$E:$N,10,FALSE),VLOOKUP(A32,[6]C1!$E:$N,10,FALSE)))</f>
        <v>JSB</v>
      </c>
      <c r="H32" s="11" t="s">
        <v>95</v>
      </c>
      <c r="I32" s="6" t="str">
        <f>IFERROR(VLOOKUP(A32,[4]C1!$E:$L,8,FALSE),IFERROR(VLOOKUP(A32,[5]C1!$E:$L,8,FALSE),VLOOKUP(A32,[6]C1!$E:$L,8,FALSE)))</f>
        <v>VJC</v>
      </c>
      <c r="K32" s="4">
        <v>45736</v>
      </c>
      <c r="L32" s="5" t="s">
        <v>62</v>
      </c>
      <c r="M32" s="5" t="s">
        <v>43</v>
      </c>
      <c r="N32" s="5">
        <f>YEAR(IFERROR(VLOOKUP(A32,[4]C1!$E:$AA,23,FALSE),IFERROR(VLOOKUP(A32,[5]C1!$E:$AB,24,FALSE),VLOOKUP(A32,[6]C1!$E:$AB,23,FALSE))))</f>
        <v>2024</v>
      </c>
      <c r="O32" s="5"/>
      <c r="P32" s="2" t="str">
        <f t="shared" si="0"/>
        <v>NO</v>
      </c>
      <c r="S32" s="250">
        <v>8</v>
      </c>
      <c r="T32" s="253">
        <f>IFERROR(VLOOKUP(A32,[4]C1!$E:$BH,56,FALSE),IFERROR(VLOOKUP(A32,[5]C1!$E:$BI,57,FALSE),VLOOKUP(A32,[6]C1!$E:$BI,56,FALSE)))</f>
        <v>45584</v>
      </c>
    </row>
    <row r="33" spans="1:20" ht="14.5" hidden="1" x14ac:dyDescent="0.35">
      <c r="A33" s="8" t="s">
        <v>96</v>
      </c>
      <c r="B33" s="7" t="s">
        <v>97</v>
      </c>
      <c r="C33" s="7" t="str">
        <f>IFERROR(VLOOKUP(A33,[1]C1!$E:$F,2,FALSE),IFERROR(VLOOKUP(A33,[2]C1!$E:$F,2,FALSE),VLOOKUP(A33,[3]C1!$E:$F,2,FALSE)))</f>
        <v>FODC-FIRST ORIENT DEVELOPMENT AND CONSTRUCTION COR</v>
      </c>
      <c r="D33" s="7" t="str">
        <f>IFERROR(VLOOKUP(A33,[3]C1!$E:$G,3,FALSE),IFERROR(VLOOKUP(A33,[2]C1!$E:$G,3,FALSE),VLOOKUP(A33,[1]C1!$E:$G,3,FALSE)))</f>
        <v>PRES. M. ROXAS, TAMBO, PARANAQUE</v>
      </c>
      <c r="E33" s="10">
        <f>IFERROR(VLOOKUP(A33,[4]C1!$E:$S,15,FALSE),IFERROR(VLOOKUP(A33,[5]C1!$E:$T,16,FALSE),VLOOKUP(A33,[6]C1!$E:$T,16,FALSE)))</f>
        <v>35822.769999999997</v>
      </c>
      <c r="F33" s="11">
        <v>52.63</v>
      </c>
      <c r="G33" s="11" t="str">
        <f>IFERROR(VLOOKUP(A33,[4]C1!$E:$N,10,FALSE),IFERROR(VLOOKUP(A33,[5]C1!$E:$N,10,FALSE),VLOOKUP(A33,[6]C1!$E:$N,10,FALSE)))</f>
        <v>JSB</v>
      </c>
      <c r="H33" s="11" t="s">
        <v>95</v>
      </c>
      <c r="I33" s="6" t="str">
        <f>IFERROR(VLOOKUP(A33,[4]C1!$E:$L,8,FALSE),IFERROR(VLOOKUP(A33,[5]C1!$E:$L,8,FALSE),VLOOKUP(A33,[6]C1!$E:$L,8,FALSE)))</f>
        <v>VJC</v>
      </c>
      <c r="K33" s="4">
        <v>45736</v>
      </c>
      <c r="L33" s="5" t="s">
        <v>42</v>
      </c>
      <c r="M33" s="5" t="s">
        <v>43</v>
      </c>
      <c r="N33" s="5">
        <f>YEAR(IFERROR(VLOOKUP(A33,[4]C1!$E:$AA,23,FALSE),IFERROR(VLOOKUP(A33,[5]C1!$E:$AB,24,FALSE),VLOOKUP(A33,[6]C1!$E:$AB,23,FALSE))))</f>
        <v>2024</v>
      </c>
      <c r="O33" s="4">
        <v>45769</v>
      </c>
      <c r="P33" s="2" t="str">
        <f t="shared" si="0"/>
        <v>YES</v>
      </c>
      <c r="Q33" s="4">
        <v>45847</v>
      </c>
      <c r="R33" s="5" t="s">
        <v>23</v>
      </c>
      <c r="S33" s="250">
        <v>2</v>
      </c>
      <c r="T33" s="253">
        <f>IFERROR(VLOOKUP(A33,[4]C1!$E:$BH,56,FALSE),IFERROR(VLOOKUP(A33,[5]C1!$E:$BI,57,FALSE),VLOOKUP(A33,[6]C1!$E:$BI,56,FALSE)))</f>
        <v>45556</v>
      </c>
    </row>
    <row r="34" spans="1:20" ht="14.5" hidden="1" x14ac:dyDescent="0.35">
      <c r="A34" s="8" t="s">
        <v>98</v>
      </c>
      <c r="B34" s="7" t="s">
        <v>99</v>
      </c>
      <c r="C34" s="7" t="str">
        <f>IFERROR(VLOOKUP(A34,[1]C1!$E:$F,2,FALSE),IFERROR(VLOOKUP(A34,[2]C1!$E:$F,2,FALSE),VLOOKUP(A34,[3]C1!$E:$F,2,FALSE)))</f>
        <v>JOSE AGUSTO GUSTILO QUIMPO</v>
      </c>
      <c r="D34" s="7" t="str">
        <f>IFERROR(VLOOKUP(A34,[3]C1!$E:$G,3,FALSE),IFERROR(VLOOKUP(A34,[2]C1!$E:$G,3,FALSE),VLOOKUP(A34,[1]C1!$E:$G,3,FALSE)))</f>
        <v>ST. JOSEPH, SAN JOSE SUBD, MUNTINLUPA</v>
      </c>
      <c r="E34" s="10">
        <f>IFERROR(VLOOKUP(A34,[4]C1!$E:$S,15,FALSE),IFERROR(VLOOKUP(A34,[5]C1!$E:$T,16,FALSE),VLOOKUP(A34,[6]C1!$E:$T,16,FALSE)))</f>
        <v>535717.03</v>
      </c>
      <c r="F34" s="11">
        <v>238.85</v>
      </c>
      <c r="G34" s="11" t="str">
        <f>IFERROR(VLOOKUP(A34,[4]C1!$E:$N,10,FALSE),IFERROR(VLOOKUP(A34,[5]C1!$E:$N,10,FALSE),VLOOKUP(A34,[6]C1!$E:$N,10,FALSE)))</f>
        <v>FMS</v>
      </c>
      <c r="H34" s="11" t="s">
        <v>100</v>
      </c>
      <c r="I34" s="6" t="str">
        <f>IFERROR(VLOOKUP(A34,[4]C1!$E:$L,8,FALSE),IFERROR(VLOOKUP(A34,[5]C1!$E:$L,8,FALSE),VLOOKUP(A34,[6]C1!$E:$L,8,FALSE)))</f>
        <v>POWERHOUSE</v>
      </c>
      <c r="K34" s="4">
        <v>45736</v>
      </c>
      <c r="L34" s="5" t="s">
        <v>62</v>
      </c>
      <c r="M34" s="5" t="s">
        <v>43</v>
      </c>
      <c r="N34" s="5">
        <f>YEAR(IFERROR(VLOOKUP(A34,[4]C1!$E:$AA,23,FALSE),IFERROR(VLOOKUP(A34,[5]C1!$E:$AB,24,FALSE),VLOOKUP(A34,[6]C1!$E:$AB,23,FALSE))))</f>
        <v>2022</v>
      </c>
      <c r="O34" s="4">
        <v>45750</v>
      </c>
      <c r="P34" s="2" t="str">
        <f t="shared" si="0"/>
        <v>YES</v>
      </c>
      <c r="Q34" s="4">
        <v>45840</v>
      </c>
      <c r="R34" s="5" t="s">
        <v>26</v>
      </c>
      <c r="S34" s="250">
        <v>8</v>
      </c>
      <c r="T34" s="253">
        <f>IFERROR(VLOOKUP(A34,[4]C1!$E:$BH,56,FALSE),IFERROR(VLOOKUP(A34,[5]C1!$E:$BI,57,FALSE),VLOOKUP(A34,[6]C1!$E:$BI,56,FALSE)))</f>
        <v>45476</v>
      </c>
    </row>
    <row r="35" spans="1:20" ht="20.149999999999999" hidden="1" customHeight="1" x14ac:dyDescent="0.35">
      <c r="A35" s="8" t="s">
        <v>101</v>
      </c>
      <c r="B35" s="7" t="s">
        <v>102</v>
      </c>
      <c r="C35" s="7" t="str">
        <f>IFERROR(VLOOKUP(A35,[1]C1!$E:$F,2,FALSE),IFERROR(VLOOKUP(A35,[2]C1!$E:$F,2,FALSE),VLOOKUP(A35,[3]C1!$E:$F,2,FALSE)))</f>
        <v>WILHOME DEVELOPMENT INC.</v>
      </c>
      <c r="D35" s="7" t="str">
        <f>IFERROR(VLOOKUP(A35,[3]C1!$E:$G,3,FALSE),IFERROR(VLOOKUP(A35,[2]C1!$E:$G,3,FALSE),VLOOKUP(A35,[1]C1!$E:$G,3,FALSE)))</f>
        <v>MOLINO ROAD, MOLINO III, BACOOR</v>
      </c>
      <c r="E35" s="10">
        <f>IFERROR(VLOOKUP(A35,[4]C1!$E:$S,15,FALSE),IFERROR(VLOOKUP(A35,[5]C1!$E:$T,16,FALSE),VLOOKUP(A35,[6]C1!$E:$T,15,FALSE)))</f>
        <v>833293.59</v>
      </c>
      <c r="F35" s="11">
        <v>144.6</v>
      </c>
      <c r="G35" s="11" t="str">
        <f>IFERROR(VLOOKUP(A35,[4]C1!$E:$N,10,FALSE),IFERROR(VLOOKUP(A35,[5]C1!$E:$N,10,FALSE),VLOOKUP(A35,[6]C1!$E:$N,10,FALSE)))</f>
        <v>Jenneth Madrid</v>
      </c>
      <c r="H35" s="11"/>
      <c r="I35" s="6" t="str">
        <f>IFERROR(VLOOKUP(A35,[4]C1!$E:$L,8,FALSE),IFERROR(VLOOKUP(A35,[5]C1!$E:$L,8,FALSE),VLOOKUP(A35,[6]C1!$E:$L,8,FALSE)))</f>
        <v>POWERHOUSE</v>
      </c>
      <c r="L35" s="5" t="s">
        <v>42</v>
      </c>
      <c r="N35" s="5">
        <f>YEAR(IFERROR(VLOOKUP(A35,[4]C1!$E:$AA,23,FALSE),IFERROR(VLOOKUP(A35,[5]C1!$E:$AB,24,FALSE),VLOOKUP(A35,[6]C1!$E:$AB,23,FALSE))))</f>
        <v>2025</v>
      </c>
      <c r="O35" s="4">
        <v>45776</v>
      </c>
      <c r="P35" s="2" t="str">
        <f t="shared" ref="P35" si="1">IF(ISBLANK(O35),"NO","YES")</f>
        <v>YES</v>
      </c>
      <c r="Q35" s="4">
        <v>45792</v>
      </c>
      <c r="R35" s="5" t="s">
        <v>23</v>
      </c>
      <c r="S35" s="250">
        <v>3</v>
      </c>
      <c r="T35" s="253">
        <f>IFERROR(VLOOKUP(A35,[4]C1!$E:$BH,56,FALSE),IFERROR(VLOOKUP(A35,[5]C1!$E:$BI,57,FALSE),VLOOKUP(A35,[6]C1!$E:$BI,56,FALSE)))</f>
        <v>45706</v>
      </c>
    </row>
    <row r="36" spans="1:20" ht="20.149999999999999" hidden="1" customHeight="1" x14ac:dyDescent="0.35">
      <c r="A36" s="8" t="s">
        <v>103</v>
      </c>
      <c r="B36" s="7" t="s">
        <v>104</v>
      </c>
      <c r="C36" s="7" t="str">
        <f>IFERROR(VLOOKUP(A36,[1]C1!$E:$F,2,FALSE),IFERROR(VLOOKUP(A36,[2]C1!$E:$F,2,FALSE),VLOOKUP(A36,[3]C1!$E:$F,2,FALSE)))</f>
        <v>EPICUREAN PARTNERS EXCHANGE INC.</v>
      </c>
      <c r="D36" s="7" t="str">
        <f>IFERROR(VLOOKUP(A36,[3]C1!$E:$G,3,FALSE),IFERROR(VLOOKUP(A36,[2]C1!$E:$G,3,FALSE),VLOOKUP(A36,[1]C1!$E:$G,3,FALSE)))</f>
        <v>NATIONAL, TUNASAN, MUNTINLUPA</v>
      </c>
      <c r="E36" s="10">
        <f>IFERROR(VLOOKUP(A36,[4]C1!$E:$S,15,FALSE),IFERROR(VLOOKUP(A36,[5]C1!$E:$T,16,FALSE),VLOOKUP(A36,[6]C1!$E:$T,16,FALSE)))</f>
        <v>828221.87</v>
      </c>
      <c r="F36" s="11">
        <v>146.16999999999999</v>
      </c>
      <c r="G36" s="11" t="str">
        <f>IFERROR(VLOOKUP(A36,[4]C1!$E:$N,10,FALSE),IFERROR(VLOOKUP(A36,[5]C1!$E:$N,10,FALSE),VLOOKUP(A36,[6]C1!$E:$N,10,FALSE)))</f>
        <v>JSP</v>
      </c>
      <c r="H36" s="11" t="s">
        <v>39</v>
      </c>
      <c r="I36" s="6" t="str">
        <f>IFERROR(VLOOKUP(A36,[4]C1!$E:$L,8,FALSE),IFERROR(VLOOKUP(A36,[5]C1!$E:$L,8,FALSE),VLOOKUP(A36,[6]C1!$E:$L,8,FALSE)))</f>
        <v>CHALLENGER</v>
      </c>
      <c r="K36" s="4">
        <v>45736</v>
      </c>
      <c r="L36" s="5" t="s">
        <v>22</v>
      </c>
      <c r="M36" s="5" t="s">
        <v>105</v>
      </c>
      <c r="N36" s="5">
        <f>YEAR(IFERROR(VLOOKUP(A36,[4]C1!$E:$AA,23,FALSE),IFERROR(VLOOKUP(A36,[5]C1!$E:$AB,24,FALSE),VLOOKUP(A36,[6]C1!$E:$AB,23,FALSE))))</f>
        <v>2024</v>
      </c>
      <c r="O36" s="4">
        <v>45743</v>
      </c>
      <c r="P36" s="2" t="str">
        <f t="shared" si="0"/>
        <v>YES</v>
      </c>
      <c r="Q36" s="4">
        <v>45755</v>
      </c>
      <c r="R36" s="5" t="s">
        <v>26</v>
      </c>
      <c r="S36" s="250">
        <v>3</v>
      </c>
      <c r="T36" s="253">
        <f>IFERROR(VLOOKUP(A36,[4]C1!$E:$BH,56,FALSE),IFERROR(VLOOKUP(A36,[5]C1!$E:$BI,57,FALSE),VLOOKUP(A36,[6]C1!$E:$BI,56,FALSE)))</f>
        <v>45665</v>
      </c>
    </row>
    <row r="37" spans="1:20" ht="14.5" hidden="1" x14ac:dyDescent="0.35">
      <c r="A37" s="8" t="s">
        <v>106</v>
      </c>
      <c r="B37" s="7" t="s">
        <v>107</v>
      </c>
      <c r="C37" s="7" t="str">
        <f>IFERROR(VLOOKUP(A37,[1]C1!$E:$F,2,FALSE),IFERROR(VLOOKUP(A37,[2]C1!$E:$F,2,FALSE),VLOOKUP(A37,[3]C1!$E:$F,2,FALSE)))</f>
        <v>GABRIEL AGUILA REYES</v>
      </c>
      <c r="D37" s="7" t="str">
        <f>IFERROR(VLOOKUP(A37,[3]C1!$E:$G,3,FALSE),IFERROR(VLOOKUP(A37,[2]C1!$E:$G,3,FALSE),VLOOKUP(A37,[1]C1!$E:$G,3,FALSE)))</f>
        <v>BLOCK 10, BRAZILIA HEIGHTS, MUNTINLUPA</v>
      </c>
      <c r="E37" s="10">
        <f>IFERROR(VLOOKUP(A37,[4]C1!$E:$S,15,FALSE),IFERROR(VLOOKUP(A37,[5]C1!$E:$T,16,FALSE),VLOOKUP(A37,[6]C1!$E:$T,16,FALSE)))</f>
        <v>1365333.42</v>
      </c>
      <c r="F37" s="11">
        <v>493.75</v>
      </c>
      <c r="G37" s="11" t="str">
        <f>IFERROR(VLOOKUP(A37,[4]C1!$E:$N,10,FALSE),IFERROR(VLOOKUP(A37,[5]C1!$E:$N,10,FALSE),VLOOKUP(A37,[6]C1!$E:$N,10,FALSE)))</f>
        <v>JSP</v>
      </c>
      <c r="H37" s="11" t="s">
        <v>39</v>
      </c>
      <c r="I37" s="6" t="str">
        <f>IFERROR(VLOOKUP(A37,[4]C1!$E:$L,8,FALSE),IFERROR(VLOOKUP(A37,[5]C1!$E:$L,8,FALSE),VLOOKUP(A37,[6]C1!$E:$L,8,FALSE)))</f>
        <v>CHALLENGER</v>
      </c>
      <c r="K37" s="4">
        <v>45736</v>
      </c>
      <c r="L37" s="5" t="s">
        <v>22</v>
      </c>
      <c r="M37" s="5" t="s">
        <v>105</v>
      </c>
      <c r="N37" s="5">
        <f>YEAR(IFERROR(VLOOKUP(A37,[4]C1!$E:$AA,23,FALSE),IFERROR(VLOOKUP(A37,[5]C1!$E:$AB,24,FALSE),VLOOKUP(A37,[6]C1!$E:$AB,23,FALSE))))</f>
        <v>2024</v>
      </c>
      <c r="O37" s="4">
        <v>45775</v>
      </c>
      <c r="P37" s="2" t="str">
        <f t="shared" si="0"/>
        <v>YES</v>
      </c>
      <c r="Q37" s="4">
        <v>45791</v>
      </c>
      <c r="R37" s="5" t="s">
        <v>26</v>
      </c>
      <c r="S37" s="250">
        <v>18</v>
      </c>
      <c r="T37" s="253">
        <f>IFERROR(VLOOKUP(A37,[4]C1!$E:$BH,56,FALSE),IFERROR(VLOOKUP(A37,[5]C1!$E:$BI,57,FALSE),VLOOKUP(A37,[6]C1!$E:$BI,56,FALSE)))</f>
        <v>45706</v>
      </c>
    </row>
    <row r="38" spans="1:20" ht="14.5" hidden="1" x14ac:dyDescent="0.35">
      <c r="A38" s="8" t="s">
        <v>108</v>
      </c>
      <c r="B38" s="7" t="s">
        <v>109</v>
      </c>
      <c r="C38" s="7" t="str">
        <f>IFERROR(VLOOKUP(A38,[1]C1!$E:$F,2,FALSE),IFERROR(VLOOKUP(A38,[2]C1!$E:$F,2,FALSE),VLOOKUP(A38,[3]C1!$E:$F,2,FALSE)))</f>
        <v>CITY GOV'T OF LAS PIÑAS</v>
      </c>
      <c r="D38" s="7" t="str">
        <f>IFERROR(VLOOKUP(A38,[3]C1!$E:$G,3,FALSE),IFERROR(VLOOKUP(A38,[2]C1!$E:$G,3,FALSE),VLOOKUP(A38,[1]C1!$E:$G,3,FALSE)))</f>
        <v>C5 EXTENSION, PULANGLUPA I, LAS PINAS CITY</v>
      </c>
      <c r="E38" s="10">
        <f>IFERROR(VLOOKUP(A38,[4]C1!$E:$S,15,FALSE),IFERROR(VLOOKUP(A38,[5]C1!$E:$T,16,FALSE),VLOOKUP(A38,[6]C1!$E:$T,16,FALSE)))</f>
        <v>2921763.85</v>
      </c>
      <c r="F38" s="11">
        <v>1039.42</v>
      </c>
      <c r="G38" s="11" t="str">
        <f>IFERROR(VLOOKUP(A38,[4]C1!$E:$N,10,FALSE),IFERROR(VLOOKUP(A38,[5]C1!$E:$N,10,FALSE),VLOOKUP(A38,[6]C1!$E:$N,10,FALSE)))</f>
        <v>JSP</v>
      </c>
      <c r="H38" s="11" t="s">
        <v>39</v>
      </c>
      <c r="I38" s="6" t="str">
        <f>IFERROR(VLOOKUP(A38,[4]C1!$E:$L,8,FALSE),IFERROR(VLOOKUP(A38,[5]C1!$E:$L,8,FALSE),VLOOKUP(A38,[6]C1!$E:$L,8,FALSE)))</f>
        <v>CHALLENGER</v>
      </c>
      <c r="K38" s="4">
        <v>45736</v>
      </c>
      <c r="L38" s="5" t="s">
        <v>22</v>
      </c>
      <c r="M38" s="5" t="s">
        <v>105</v>
      </c>
      <c r="N38" s="5">
        <f>YEAR(IFERROR(VLOOKUP(A38,[4]C1!$E:$AA,23,FALSE),IFERROR(VLOOKUP(A38,[5]C1!$E:$AB,24,FALSE),VLOOKUP(A38,[6]C1!$E:$AB,23,FALSE))))</f>
        <v>2024</v>
      </c>
      <c r="O38" s="4">
        <v>45742</v>
      </c>
      <c r="P38" s="2" t="str">
        <f t="shared" si="0"/>
        <v>YES</v>
      </c>
      <c r="Q38" s="4">
        <v>45771</v>
      </c>
      <c r="R38" s="5" t="s">
        <v>26</v>
      </c>
      <c r="S38" s="250">
        <v>26</v>
      </c>
      <c r="T38" s="253">
        <f>IFERROR(VLOOKUP(A38,[4]C1!$E:$BH,56,FALSE),IFERROR(VLOOKUP(A38,[5]C1!$E:$BI,57,FALSE),VLOOKUP(A38,[6]C1!$E:$BI,56,FALSE)))</f>
        <v>45706</v>
      </c>
    </row>
    <row r="39" spans="1:20" ht="14.5" hidden="1" x14ac:dyDescent="0.35">
      <c r="A39" s="8" t="s">
        <v>110</v>
      </c>
      <c r="B39" s="7" t="s">
        <v>111</v>
      </c>
      <c r="C39" s="7" t="str">
        <f>IFERROR(VLOOKUP(A39,[1]C1!$E:$F,2,FALSE),IFERROR(VLOOKUP(A39,[2]C1!$E:$F,2,FALSE),VLOOKUP(A39,[3]C1!$E:$F,2,FALSE)))</f>
        <v>MUBG REALTY CORP.</v>
      </c>
      <c r="D39" s="7" t="str">
        <f>IFERROR(VLOOKUP(A39,[3]C1!$E:$G,3,FALSE),IFERROR(VLOOKUP(A39,[2]C1!$E:$G,3,FALSE),VLOOKUP(A39,[1]C1!$E:$G,3,FALSE)))</f>
        <v>QUIRINO, BACLARAN, PARANAQUE</v>
      </c>
      <c r="E39" s="10">
        <f>IFERROR(VLOOKUP(A39,[4]C1!$E:$S,15,FALSE),IFERROR(VLOOKUP(A39,[5]C1!$E:$T,16,FALSE),VLOOKUP(A39,[6]C1!$E:$T,16,FALSE)))</f>
        <v>639194.31999999995</v>
      </c>
      <c r="F39" s="11">
        <v>79.55</v>
      </c>
      <c r="G39" s="11" t="str">
        <f>IFERROR(VLOOKUP(A39,[4]C1!$E:$N,10,FALSE),IFERROR(VLOOKUP(A39,[5]C1!$E:$N,10,FALSE),VLOOKUP(A39,[6]C1!$E:$N,10,FALSE)))</f>
        <v>JSP</v>
      </c>
      <c r="H39" s="11" t="s">
        <v>39</v>
      </c>
      <c r="I39" s="6" t="str">
        <f>IFERROR(VLOOKUP(A39,[4]C1!$E:$L,8,FALSE),IFERROR(VLOOKUP(A39,[5]C1!$E:$L,8,FALSE),VLOOKUP(A39,[6]C1!$E:$L,8,FALSE)))</f>
        <v>CHALLENGER</v>
      </c>
      <c r="J39" s="4">
        <v>45736</v>
      </c>
      <c r="K39" s="4">
        <v>45736</v>
      </c>
      <c r="L39" s="5" t="s">
        <v>22</v>
      </c>
      <c r="M39" s="5" t="s">
        <v>105</v>
      </c>
      <c r="N39" s="5">
        <f>YEAR(IFERROR(VLOOKUP(A39,[4]C1!$E:$AA,23,FALSE),IFERROR(VLOOKUP(A39,[5]C1!$E:$AB,24,FALSE),VLOOKUP(A39,[6]C1!$E:$AB,23,FALSE))))</f>
        <v>2024</v>
      </c>
      <c r="O39" s="4">
        <v>45792</v>
      </c>
      <c r="P39" s="2" t="str">
        <f t="shared" si="0"/>
        <v>YES</v>
      </c>
      <c r="Q39" s="4">
        <v>45817</v>
      </c>
      <c r="R39" s="5" t="s">
        <v>23</v>
      </c>
      <c r="S39" s="250">
        <v>3</v>
      </c>
      <c r="T39" s="253">
        <f>IFERROR(VLOOKUP(A39,[4]C1!$E:$BH,56,FALSE),IFERROR(VLOOKUP(A39,[5]C1!$E:$BI,57,FALSE),VLOOKUP(A39,[6]C1!$E:$BI,56,FALSE)))</f>
        <v>45733</v>
      </c>
    </row>
    <row r="40" spans="1:20" ht="14.5" hidden="1" x14ac:dyDescent="0.35">
      <c r="A40" s="8" t="s">
        <v>112</v>
      </c>
      <c r="B40" s="7" t="s">
        <v>113</v>
      </c>
      <c r="C40" s="7" t="str">
        <f>IFERROR(VLOOKUP(A40,[1]C1!$E:$F,2,FALSE),IFERROR(VLOOKUP(A40,[2]C1!$E:$F,2,FALSE),VLOOKUP(A40,[3]C1!$E:$F,2,FALSE)))</f>
        <v>GREENKRAFT CORPORATION</v>
      </c>
      <c r="D40" s="7" t="str">
        <f>IFERROR(VLOOKUP(A40,[3]C1!$E:$G,3,FALSE),IFERROR(VLOOKUP(A40,[2]C1!$E:$G,3,FALSE),VLOOKUP(A40,[1]C1!$E:$G,3,FALSE)))</f>
        <v>CHAMPACA, UNITED PQUE 4 SUBD, PARANAQUE</v>
      </c>
      <c r="E40" s="10">
        <f>IFERROR(VLOOKUP(A40,[4]C1!$E:$S,15,FALSE),IFERROR(VLOOKUP(A40,[5]C1!$E:$T,16,FALSE),VLOOKUP(A40,[6]C1!$E:$T,16,FALSE)))</f>
        <v>640840.51</v>
      </c>
      <c r="F40" s="11">
        <v>76.52</v>
      </c>
      <c r="G40" s="11" t="str">
        <f>IFERROR(VLOOKUP(A40,[4]C1!$E:$N,10,FALSE),IFERROR(VLOOKUP(A40,[5]C1!$E:$N,10,FALSE),VLOOKUP(A40,[6]C1!$E:$N,10,FALSE)))</f>
        <v>JSP</v>
      </c>
      <c r="H40" s="11" t="s">
        <v>39</v>
      </c>
      <c r="I40" s="6" t="str">
        <f>IFERROR(VLOOKUP(A40,[4]C1!$E:$L,8,FALSE),IFERROR(VLOOKUP(A40,[5]C1!$E:$L,8,FALSE),VLOOKUP(A40,[6]C1!$E:$L,8,FALSE)))</f>
        <v>CHALLENGER</v>
      </c>
      <c r="J40" s="4">
        <v>45736</v>
      </c>
      <c r="K40" s="4">
        <v>45736</v>
      </c>
      <c r="L40" s="5" t="s">
        <v>22</v>
      </c>
      <c r="M40" s="5" t="s">
        <v>105</v>
      </c>
      <c r="N40" s="5">
        <f>YEAR(IFERROR(VLOOKUP(A40,[4]C1!$E:$AA,23,FALSE),IFERROR(VLOOKUP(A40,[5]C1!$E:$AB,24,FALSE),VLOOKUP(A40,[6]C1!$E:$AB,23,FALSE))))</f>
        <v>2024</v>
      </c>
      <c r="O40" s="4">
        <v>45768</v>
      </c>
      <c r="P40" s="2" t="str">
        <f t="shared" si="0"/>
        <v>YES</v>
      </c>
      <c r="Q40" s="4">
        <v>45791</v>
      </c>
      <c r="R40" s="5" t="s">
        <v>26</v>
      </c>
      <c r="S40" s="250">
        <v>4</v>
      </c>
      <c r="T40" s="253">
        <f>IFERROR(VLOOKUP(A40,[4]C1!$E:$BH,56,FALSE),IFERROR(VLOOKUP(A40,[5]C1!$E:$BI,57,FALSE),VLOOKUP(A40,[6]C1!$E:$BI,56,FALSE)))</f>
        <v>45727</v>
      </c>
    </row>
    <row r="41" spans="1:20" ht="14.5" hidden="1" x14ac:dyDescent="0.35">
      <c r="A41" s="8" t="s">
        <v>114</v>
      </c>
      <c r="B41" s="7" t="s">
        <v>115</v>
      </c>
      <c r="C41" s="7" t="str">
        <f>IFERROR(VLOOKUP(A41,[1]C1!$E:$F,2,FALSE),IFERROR(VLOOKUP(A41,[2]C1!$E:$F,2,FALSE),VLOOKUP(A41,[3]C1!$E:$F,2,FALSE)))</f>
        <v>ERIC ANTHONY S CASTAÑEDA</v>
      </c>
      <c r="D41" s="7" t="str">
        <f>IFERROR(VLOOKUP(A41,[3]C1!$E:$G,3,FALSE),IFERROR(VLOOKUP(A41,[2]C1!$E:$G,3,FALSE),VLOOKUP(A41,[1]C1!$E:$G,3,FALSE)))</f>
        <v>TIERRA NUEVA SUBD, MUNTINLUPA</v>
      </c>
      <c r="E41" s="10">
        <f>IFERROR(VLOOKUP(A41,[4]C1!$E:$S,15,FALSE),IFERROR(VLOOKUP(A41,[5]C1!$E:$T,16,FALSE),VLOOKUP(A41,[6]C1!$E:$T,15,FALSE)))</f>
        <v>363155.38</v>
      </c>
      <c r="F41" s="10">
        <v>88.23</v>
      </c>
      <c r="G41" s="11" t="str">
        <f>IFERROR(VLOOKUP(A41,[4]C1!$E:$N,10,FALSE),IFERROR(VLOOKUP(A41,[5]C1!$E:$N,10,FALSE),VLOOKUP(A41,[6]C1!$E:$N,10,FALSE)))</f>
        <v>Isan Carlo Lazaro</v>
      </c>
      <c r="H41" s="11" t="s">
        <v>54</v>
      </c>
      <c r="I41" s="6" t="str">
        <f>IFERROR(VLOOKUP(A41,[4]C1!$E:$L,8,FALSE),IFERROR(VLOOKUP(A41,[5]C1!$E:$L,8,FALSE),VLOOKUP(A41,[6]C1!$E:$L,8,FALSE)))</f>
        <v>CHALLENGER</v>
      </c>
      <c r="J41" s="4">
        <v>45736</v>
      </c>
      <c r="K41" s="5"/>
      <c r="L41" s="5" t="s">
        <v>62</v>
      </c>
      <c r="N41" s="5">
        <f>YEAR(IFERROR(VLOOKUP(A41,[4]C1!$E:$AA,23,FALSE),IFERROR(VLOOKUP(A41,[5]C1!$E:$AB,24,FALSE),VLOOKUP(A41,[6]C1!$E:$AB,23,FALSE))))</f>
        <v>2025</v>
      </c>
      <c r="O41" s="4">
        <v>45838</v>
      </c>
      <c r="P41" s="2" t="str">
        <f t="shared" si="0"/>
        <v>YES</v>
      </c>
      <c r="Q41" s="4">
        <v>45855</v>
      </c>
      <c r="R41" s="5" t="s">
        <v>26</v>
      </c>
      <c r="S41" s="250">
        <v>3</v>
      </c>
      <c r="T41" s="253">
        <f>IFERROR(VLOOKUP(A41,[4]C1!$E:$BH,56,FALSE),IFERROR(VLOOKUP(A41,[5]C1!$E:$BI,57,FALSE),VLOOKUP(A41,[6]C1!$E:$BI,56,FALSE)))</f>
        <v>45709</v>
      </c>
    </row>
    <row r="42" spans="1:20" ht="20.149999999999999" hidden="1" customHeight="1" x14ac:dyDescent="0.35">
      <c r="A42" s="8" t="s">
        <v>116</v>
      </c>
      <c r="B42" s="7" t="s">
        <v>117</v>
      </c>
      <c r="C42" s="7" t="str">
        <f>IFERROR(VLOOKUP(A42,[1]C1!$E:$F,2,FALSE),IFERROR(VLOOKUP(A42,[2]C1!$E:$F,2,FALSE),VLOOKUP(A42,[3]C1!$E:$F,2,FALSE)))</f>
        <v>DAHN BERGER PHILS. CONSTRUCTION CORPORATION</v>
      </c>
      <c r="D42" s="7" t="str">
        <f>IFERROR(VLOOKUP(A42,[3]C1!$E:$G,3,FALSE),IFERROR(VLOOKUP(A42,[2]C1!$E:$G,3,FALSE),VLOOKUP(A42,[1]C1!$E:$G,3,FALSE)))</f>
        <v>DOÑA SOLEDAD, BETTER LIVING SUBD, PARANAQUE</v>
      </c>
      <c r="E42" s="10">
        <f>IFERROR(VLOOKUP(A42,[4]C1!$E:$S,15,FALSE),IFERROR(VLOOKUP(A42,[5]C1!$E:$T,16,FALSE),VLOOKUP(A42,[6]C1!$E:$T,15,FALSE)))</f>
        <v>140893</v>
      </c>
      <c r="F42" s="10">
        <v>250.75</v>
      </c>
      <c r="G42" s="11" t="str">
        <f>IFERROR(VLOOKUP(A42,[4]C1!$E:$N,10,FALSE),IFERROR(VLOOKUP(A42,[5]C1!$E:$N,10,FALSE),VLOOKUP(A42,[6]C1!$E:$N,10,FALSE)))</f>
        <v>Jenneth Madrid</v>
      </c>
      <c r="H42" s="11" t="s">
        <v>29</v>
      </c>
      <c r="I42" s="6" t="str">
        <f>IFERROR(VLOOKUP(A42,[4]C1!$E:$L,8,FALSE),IFERROR(VLOOKUP(A42,[5]C1!$E:$L,8,FALSE),VLOOKUP(A42,[6]C1!$E:$L,8,FALSE)))</f>
        <v>VJC</v>
      </c>
      <c r="J42" s="4">
        <v>45736</v>
      </c>
      <c r="K42" s="4">
        <v>45737</v>
      </c>
      <c r="L42" s="5" t="s">
        <v>42</v>
      </c>
      <c r="M42" s="5" t="s">
        <v>43</v>
      </c>
      <c r="N42" s="5">
        <f>YEAR(IFERROR(VLOOKUP(A42,[4]C1!$E:$AA,23,FALSE),IFERROR(VLOOKUP(A42,[5]C1!$E:$AB,24,FALSE),VLOOKUP(A42,[6]C1!$E:$AB,23,FALSE))))</f>
        <v>2025</v>
      </c>
      <c r="O42" s="4">
        <v>45755</v>
      </c>
      <c r="P42" s="2" t="str">
        <f t="shared" si="0"/>
        <v>YES</v>
      </c>
      <c r="Q42" s="4">
        <v>45758</v>
      </c>
      <c r="R42" s="5" t="s">
        <v>23</v>
      </c>
      <c r="S42" s="250">
        <v>5</v>
      </c>
      <c r="T42" s="253">
        <f>IFERROR(VLOOKUP(A42,[4]C1!$E:$BH,56,FALSE),IFERROR(VLOOKUP(A42,[5]C1!$E:$BI,57,FALSE),VLOOKUP(A42,[6]C1!$E:$BI,56,FALSE)))</f>
        <v>45709</v>
      </c>
    </row>
    <row r="43" spans="1:20" ht="20.149999999999999" hidden="1" customHeight="1" x14ac:dyDescent="0.35">
      <c r="A43" s="8" t="s">
        <v>118</v>
      </c>
      <c r="B43" s="7" t="s">
        <v>119</v>
      </c>
      <c r="C43" s="7" t="str">
        <f>IFERROR(VLOOKUP(A43,[1]C1!$E:$F,2,FALSE),IFERROR(VLOOKUP(A43,[2]C1!$E:$F,2,FALSE),VLOOKUP(A43,[3]C1!$E:$F,2,FALSE)))</f>
        <v>MAXIPRINTS INC.</v>
      </c>
      <c r="D43" s="7" t="str">
        <f>IFERROR(VLOOKUP(A43,[3]C1!$E:$G,3,FALSE),IFERROR(VLOOKUP(A43,[2]C1!$E:$G,3,FALSE),VLOOKUP(A43,[1]C1!$E:$G,3,FALSE)))</f>
        <v>1ST, TAGUIG BAGUMBAYAN INDL ASS INC, TAGUIG CITY</v>
      </c>
      <c r="E43" s="10">
        <f>IFERROR(VLOOKUP(A43,[4]C1!$E:$S,15,FALSE),IFERROR(VLOOKUP(A43,[5]C1!$E:$T,16,FALSE),VLOOKUP(A43,[6]C1!$E:$T,15,FALSE)))</f>
        <v>980297.45</v>
      </c>
      <c r="F43" s="10">
        <v>249.83</v>
      </c>
      <c r="G43" s="11" t="str">
        <f>IFERROR(VLOOKUP(A43,[4]C1!$E:$N,10,FALSE),IFERROR(VLOOKUP(A43,[5]C1!$E:$N,10,FALSE),VLOOKUP(A43,[6]C1!$E:$N,10,FALSE)))</f>
        <v>Jenneth Madrid</v>
      </c>
      <c r="H43" s="11" t="s">
        <v>29</v>
      </c>
      <c r="I43" s="6" t="str">
        <f>IFERROR(VLOOKUP(A43,[4]C1!$E:$L,8,FALSE),IFERROR(VLOOKUP(A43,[5]C1!$E:$L,8,FALSE),VLOOKUP(A43,[6]C1!$E:$L,8,FALSE)))</f>
        <v>VJC</v>
      </c>
      <c r="J43" s="4">
        <v>45736</v>
      </c>
      <c r="K43" s="4">
        <v>45737</v>
      </c>
      <c r="L43" s="5" t="s">
        <v>42</v>
      </c>
      <c r="M43" s="5" t="s">
        <v>43</v>
      </c>
      <c r="N43" s="5">
        <f>YEAR(IFERROR(VLOOKUP(A43,[4]C1!$E:$AA,23,FALSE),IFERROR(VLOOKUP(A43,[5]C1!$E:$AB,24,FALSE),VLOOKUP(A43,[6]C1!$E:$AB,23,FALSE))))</f>
        <v>2025</v>
      </c>
      <c r="O43" s="4">
        <v>45744</v>
      </c>
      <c r="P43" s="2" t="str">
        <f t="shared" si="0"/>
        <v>YES</v>
      </c>
      <c r="Q43" s="4">
        <v>45749</v>
      </c>
      <c r="R43" s="5" t="s">
        <v>26</v>
      </c>
      <c r="S43" s="250">
        <v>3</v>
      </c>
      <c r="T43" s="253">
        <f>IFERROR(VLOOKUP(A43,[4]C1!$E:$BH,56,FALSE),IFERROR(VLOOKUP(A43,[5]C1!$E:$BI,57,FALSE),VLOOKUP(A43,[6]C1!$E:$BI,56,FALSE)))</f>
        <v>45719</v>
      </c>
    </row>
    <row r="44" spans="1:20" ht="14.5" hidden="1" x14ac:dyDescent="0.35">
      <c r="A44" s="8" t="s">
        <v>120</v>
      </c>
      <c r="B44" s="7" t="s">
        <v>121</v>
      </c>
      <c r="C44" s="7" t="str">
        <f>IFERROR(VLOOKUP(A44,[1]C1!$E:$F,2,FALSE),IFERROR(VLOOKUP(A44,[2]C1!$E:$F,2,FALSE),VLOOKUP(A44,[3]C1!$E:$F,2,FALSE)))</f>
        <v>CHRISTOPHER JOSEPH REYES TSUI</v>
      </c>
      <c r="D44" s="7" t="str">
        <f>IFERROR(VLOOKUP(A44,[3]C1!$E:$G,3,FALSE),IFERROR(VLOOKUP(A44,[2]C1!$E:$G,3,FALSE),VLOOKUP(A44,[1]C1!$E:$G,3,FALSE)))</f>
        <v>DAYAP LOOP TAMARIND COVE, AYALA-ALABANG VILL, MUNTINLUPA</v>
      </c>
      <c r="E44" s="10">
        <f>IFERROR(VLOOKUP(A44,[4]C1!$E:$S,15,FALSE),IFERROR(VLOOKUP(A44,[5]C1!$E:$T,16,FALSE),VLOOKUP(A44,[6]C1!$E:$T,15,FALSE)))</f>
        <v>177491.79</v>
      </c>
      <c r="F44" s="10">
        <v>55.53</v>
      </c>
      <c r="G44" s="11" t="str">
        <f>IFERROR(VLOOKUP(A44,[4]C1!$E:$N,10,FALSE),IFERROR(VLOOKUP(A44,[5]C1!$E:$N,10,FALSE),VLOOKUP(A44,[6]C1!$E:$N,10,FALSE)))</f>
        <v>Isan Carlo Lazaro</v>
      </c>
      <c r="H44" s="11" t="s">
        <v>54</v>
      </c>
      <c r="I44" s="6" t="str">
        <f>IFERROR(VLOOKUP(A44,[4]C1!$E:$L,8,FALSE),IFERROR(VLOOKUP(A44,[5]C1!$E:$L,8,FALSE),VLOOKUP(A44,[6]C1!$E:$L,8,FALSE)))</f>
        <v>CHALLENGER</v>
      </c>
      <c r="J44" s="4">
        <v>45736</v>
      </c>
      <c r="K44" s="4">
        <v>45736</v>
      </c>
      <c r="L44" s="5" t="s">
        <v>62</v>
      </c>
      <c r="N44" s="5">
        <f>YEAR(IFERROR(VLOOKUP(A44,[4]C1!$E:$AA,23,FALSE),IFERROR(VLOOKUP(A44,[5]C1!$E:$AB,24,FALSE),VLOOKUP(A44,[6]C1!$E:$AB,23,FALSE))))</f>
        <v>2025</v>
      </c>
      <c r="O44" s="4">
        <v>45748</v>
      </c>
      <c r="P44" s="2" t="str">
        <f t="shared" si="0"/>
        <v>YES</v>
      </c>
      <c r="Q44" s="5" t="s">
        <v>917</v>
      </c>
      <c r="R44" s="5" t="s">
        <v>23</v>
      </c>
      <c r="S44" s="250">
        <v>2</v>
      </c>
      <c r="T44" s="253">
        <f>IFERROR(VLOOKUP(A44,[4]C1!$E:$BH,56,FALSE),IFERROR(VLOOKUP(A44,[5]C1!$E:$BI,57,FALSE),VLOOKUP(A44,[6]C1!$E:$BI,56,FALSE)))</f>
        <v>45719</v>
      </c>
    </row>
    <row r="45" spans="1:20" ht="14.5" hidden="1" x14ac:dyDescent="0.35">
      <c r="A45" s="8" t="s">
        <v>122</v>
      </c>
      <c r="B45" s="7" t="s">
        <v>123</v>
      </c>
      <c r="C45" s="7" t="str">
        <f>IFERROR(VLOOKUP(A45,[1]C1!$E:$F,2,FALSE),IFERROR(VLOOKUP(A45,[2]C1!$E:$F,2,FALSE),VLOOKUP(A45,[3]C1!$E:$F,2,FALSE)))</f>
        <v>CHRISTOPHER JOSEPH REYES TSUI</v>
      </c>
      <c r="D45" s="7" t="str">
        <f>IFERROR(VLOOKUP(A45,[3]C1!$E:$G,3,FALSE),IFERROR(VLOOKUP(A45,[2]C1!$E:$G,3,FALSE),VLOOKUP(A45,[1]C1!$E:$G,3,FALSE)))</f>
        <v>DAYAP LOOP TAMARIND COVE, AYALA-ALABANG VILL, MUNTINLUPA</v>
      </c>
      <c r="E45" s="10">
        <f>IFERROR(VLOOKUP(A45,[4]C1!$E:$S,15,FALSE),IFERROR(VLOOKUP(A45,[5]C1!$E:$T,16,FALSE),VLOOKUP(A45,[6]C1!$E:$T,15,FALSE)))</f>
        <v>196704.22</v>
      </c>
      <c r="F45" s="10">
        <v>21.43</v>
      </c>
      <c r="G45" s="11" t="str">
        <f>IFERROR(VLOOKUP(A45,[4]C1!$E:$N,10,FALSE),IFERROR(VLOOKUP(A45,[5]C1!$E:$N,10,FALSE),VLOOKUP(A45,[6]C1!$E:$N,10,FALSE)))</f>
        <v>Isan Carlo Lazaro</v>
      </c>
      <c r="H45" s="11" t="s">
        <v>54</v>
      </c>
      <c r="I45" s="6" t="str">
        <f>IFERROR(VLOOKUP(A45,[4]C1!$E:$L,8,FALSE),IFERROR(VLOOKUP(A45,[5]C1!$E:$L,8,FALSE),VLOOKUP(A45,[6]C1!$E:$L,8,FALSE)))</f>
        <v>CHALLENGER</v>
      </c>
      <c r="J45" s="4">
        <v>45736</v>
      </c>
      <c r="K45" s="4">
        <v>45721</v>
      </c>
      <c r="L45" s="5" t="s">
        <v>62</v>
      </c>
      <c r="N45" s="5">
        <f>YEAR(IFERROR(VLOOKUP(A45,[4]C1!$E:$AA,23,FALSE),IFERROR(VLOOKUP(A45,[5]C1!$E:$AB,24,FALSE),VLOOKUP(A45,[6]C1!$E:$AB,23,FALSE))))</f>
        <v>2025</v>
      </c>
      <c r="O45" s="4">
        <v>45748</v>
      </c>
      <c r="P45" s="2" t="str">
        <f t="shared" si="0"/>
        <v>YES</v>
      </c>
      <c r="Q45" s="4">
        <v>45855</v>
      </c>
      <c r="R45" s="5" t="s">
        <v>23</v>
      </c>
      <c r="S45" s="250">
        <v>2</v>
      </c>
      <c r="T45" s="253">
        <f>IFERROR(VLOOKUP(A45,[4]C1!$E:$BH,56,FALSE),IFERROR(VLOOKUP(A45,[5]C1!$E:$BI,57,FALSE),VLOOKUP(A45,[6]C1!$E:$BI,56,FALSE)))</f>
        <v>45719</v>
      </c>
    </row>
    <row r="46" spans="1:20" ht="14.5" hidden="1" x14ac:dyDescent="0.35">
      <c r="A46" s="8" t="s">
        <v>124</v>
      </c>
      <c r="B46" s="7" t="s">
        <v>125</v>
      </c>
      <c r="C46" s="7" t="str">
        <f>IFERROR(VLOOKUP(A46,[1]C1!$E:$F,2,FALSE),IFERROR(VLOOKUP(A46,[2]C1!$E:$F,2,FALSE),VLOOKUP(A46,[3]C1!$E:$F,2,FALSE)))</f>
        <v>DITO TELECOMMUNITY CORPORATION</v>
      </c>
      <c r="D46" s="7" t="str">
        <f>IFERROR(VLOOKUP(A46,[3]C1!$E:$G,3,FALSE),IFERROR(VLOOKUP(A46,[2]C1!$E:$G,3,FALSE),VLOOKUP(A46,[1]C1!$E:$G,3,FALSE)))</f>
        <v>TUNASAN, MUNTINLUPA</v>
      </c>
      <c r="E46" s="10">
        <f>IFERROR(VLOOKUP(A46,[4]C1!$E:$S,15,FALSE),IFERROR(VLOOKUP(A46,[5]C1!$E:$T,16,FALSE),VLOOKUP(A46,[6]C1!$E:$T,15,FALSE)))</f>
        <v>1017553.36</v>
      </c>
      <c r="F46" s="10">
        <v>90.53</v>
      </c>
      <c r="G46" s="11" t="str">
        <f>IFERROR(VLOOKUP(A46,[4]C1!$E:$N,10,FALSE),IFERROR(VLOOKUP(A46,[5]C1!$E:$N,10,FALSE),VLOOKUP(A46,[6]C1!$E:$N,10,FALSE)))</f>
        <v>Isan Carlo Lazaro</v>
      </c>
      <c r="H46" s="11" t="s">
        <v>54</v>
      </c>
      <c r="I46" s="6" t="str">
        <f>IFERROR(VLOOKUP(A46,[4]C1!$E:$L,8,FALSE),IFERROR(VLOOKUP(A46,[5]C1!$E:$L,8,FALSE),VLOOKUP(A46,[6]C1!$E:$L,8,FALSE)))</f>
        <v>CHALLENGER</v>
      </c>
      <c r="J46" s="4">
        <v>45736</v>
      </c>
      <c r="K46" s="4">
        <v>45863</v>
      </c>
      <c r="L46" s="5" t="s">
        <v>42</v>
      </c>
      <c r="N46" s="5">
        <f>YEAR(IFERROR(VLOOKUP(A46,[4]C1!$E:$AA,23,FALSE),IFERROR(VLOOKUP(A46,[5]C1!$E:$AB,24,FALSE),VLOOKUP(A46,[6]C1!$E:$AB,23,FALSE))))</f>
        <v>2025</v>
      </c>
      <c r="O46" s="4">
        <v>45863</v>
      </c>
      <c r="P46" s="2" t="str">
        <f t="shared" si="0"/>
        <v>YES</v>
      </c>
      <c r="Q46" s="4">
        <v>45869</v>
      </c>
      <c r="R46" s="5" t="s">
        <v>26</v>
      </c>
      <c r="S46" s="250">
        <v>3</v>
      </c>
      <c r="T46" s="253">
        <f>IFERROR(VLOOKUP(A46,[4]C1!$E:$BH,56,FALSE),IFERROR(VLOOKUP(A46,[5]C1!$E:$BI,57,FALSE),VLOOKUP(A46,[6]C1!$E:$BI,56,FALSE)))</f>
        <v>45715</v>
      </c>
    </row>
    <row r="47" spans="1:20" ht="14.5" hidden="1" x14ac:dyDescent="0.35">
      <c r="A47" s="8" t="s">
        <v>126</v>
      </c>
      <c r="B47" s="7" t="s">
        <v>127</v>
      </c>
      <c r="C47" s="7" t="str">
        <f>IFERROR(VLOOKUP(A47,[1]C1!$E:$F,2,FALSE),IFERROR(VLOOKUP(A47,[2]C1!$E:$F,2,FALSE),VLOOKUP(A47,[3]C1!$E:$F,2,FALSE)))</f>
        <v>GLENDA G ADEFUIN</v>
      </c>
      <c r="D47" s="7" t="str">
        <f>IFERROR(VLOOKUP(A47,[3]C1!$E:$G,3,FALSE),IFERROR(VLOOKUP(A47,[2]C1!$E:$G,3,FALSE),VLOOKUP(A47,[1]C1!$E:$G,3,FALSE)))</f>
        <v>BLOCK 2, PATIO HOMES SUBD, MUNTINLUPA</v>
      </c>
      <c r="E47" s="10">
        <f>IFERROR(VLOOKUP(A47,[4]C1!$E:$S,15,FALSE),IFERROR(VLOOKUP(A47,[5]C1!$E:$T,16,FALSE),VLOOKUP(A47,[6]C1!$E:$T,15,FALSE)))</f>
        <v>407351.66</v>
      </c>
      <c r="F47" s="10">
        <v>110.25</v>
      </c>
      <c r="G47" s="11" t="str">
        <f>IFERROR(VLOOKUP(A47,[4]C1!$E:$N,10,FALSE),IFERROR(VLOOKUP(A47,[5]C1!$E:$N,10,FALSE),VLOOKUP(A47,[6]C1!$E:$N,10,FALSE)))</f>
        <v>Isan Carlo Lazaro</v>
      </c>
      <c r="H47" s="11" t="s">
        <v>54</v>
      </c>
      <c r="I47" s="6" t="str">
        <f>IFERROR(VLOOKUP(A47,[4]C1!$E:$L,8,FALSE),IFERROR(VLOOKUP(A47,[5]C1!$E:$L,8,FALSE),VLOOKUP(A47,[6]C1!$E:$L,8,FALSE)))</f>
        <v>CHALLENGER</v>
      </c>
      <c r="J47" s="4">
        <v>45736</v>
      </c>
      <c r="K47" s="4">
        <v>45839</v>
      </c>
      <c r="L47" s="5" t="s">
        <v>62</v>
      </c>
      <c r="N47" s="5">
        <f>YEAR(IFERROR(VLOOKUP(A47,[4]C1!$E:$AA,23,FALSE),IFERROR(VLOOKUP(A47,[5]C1!$E:$AB,24,FALSE),VLOOKUP(A47,[6]C1!$E:$AB,23,FALSE))))</f>
        <v>2025</v>
      </c>
      <c r="O47" s="4">
        <v>45839</v>
      </c>
      <c r="P47" s="2" t="str">
        <f t="shared" si="0"/>
        <v>YES</v>
      </c>
      <c r="Q47" s="4">
        <v>45868</v>
      </c>
      <c r="R47" s="5" t="s">
        <v>26</v>
      </c>
      <c r="S47" s="250">
        <v>4</v>
      </c>
      <c r="T47" s="253">
        <f>IFERROR(VLOOKUP(A47,[4]C1!$E:$BH,56,FALSE),IFERROR(VLOOKUP(A47,[5]C1!$E:$BI,57,FALSE),VLOOKUP(A47,[6]C1!$E:$BI,56,FALSE)))</f>
        <v>45719</v>
      </c>
    </row>
    <row r="48" spans="1:20" ht="14.5" hidden="1" x14ac:dyDescent="0.35">
      <c r="A48" s="8" t="s">
        <v>128</v>
      </c>
      <c r="B48" s="7" t="s">
        <v>129</v>
      </c>
      <c r="C48" s="7" t="str">
        <f>IFERROR(VLOOKUP(A48,[1]C1!$E:$F,2,FALSE),IFERROR(VLOOKUP(A48,[2]C1!$E:$F,2,FALSE),VLOOKUP(A48,[3]C1!$E:$F,2,FALSE)))</f>
        <v>MALILIN O. RICSENIA</v>
      </c>
      <c r="D48" s="7" t="str">
        <f>IFERROR(VLOOKUP(A48,[3]C1!$E:$G,3,FALSE),IFERROR(VLOOKUP(A48,[2]C1!$E:$G,3,FALSE),VLOOKUP(A48,[1]C1!$E:$G,3,FALSE)))</f>
        <v>BLOCK 12, BETTER LIVING ANX31 SUBD, PARANAQUE</v>
      </c>
      <c r="E48" s="10">
        <f>IFERROR(VLOOKUP(A48,[4]C1!$E:$S,15,FALSE),IFERROR(VLOOKUP(A48,[5]C1!$E:$T,16,FALSE),VLOOKUP(A48,[6]C1!$E:$T,15,FALSE)))</f>
        <v>176013.59</v>
      </c>
      <c r="F48" s="10">
        <v>72.53</v>
      </c>
      <c r="G48" s="11" t="str">
        <f>IFERROR(VLOOKUP(A48,[4]C1!$E:$N,10,FALSE),IFERROR(VLOOKUP(A48,[5]C1!$E:$N,10,FALSE),VLOOKUP(A48,[6]C1!$E:$N,10,FALSE)))</f>
        <v>Jenneth Madrid</v>
      </c>
      <c r="H48" s="11" t="s">
        <v>29</v>
      </c>
      <c r="I48" s="6" t="str">
        <f>IFERROR(VLOOKUP(A48,[4]C1!$E:$L,8,FALSE),IFERROR(VLOOKUP(A48,[5]C1!$E:$L,8,FALSE),VLOOKUP(A48,[6]C1!$E:$L,8,FALSE)))</f>
        <v>VJC</v>
      </c>
      <c r="J48" s="4">
        <v>45736</v>
      </c>
      <c r="K48" s="4">
        <v>45737</v>
      </c>
      <c r="L48" s="5" t="s">
        <v>42</v>
      </c>
      <c r="M48" s="5" t="s">
        <v>43</v>
      </c>
      <c r="N48" s="5">
        <f>YEAR(IFERROR(VLOOKUP(A48,[4]C1!$E:$AA,23,FALSE),IFERROR(VLOOKUP(A48,[5]C1!$E:$AB,24,FALSE),VLOOKUP(A48,[6]C1!$E:$AB,23,FALSE))))</f>
        <v>2025</v>
      </c>
      <c r="O48" s="4">
        <v>45755</v>
      </c>
      <c r="P48" s="2" t="str">
        <f t="shared" si="0"/>
        <v>YES</v>
      </c>
      <c r="Q48" s="4">
        <v>45840</v>
      </c>
      <c r="R48" s="5" t="s">
        <v>26</v>
      </c>
      <c r="S48" s="250">
        <v>4</v>
      </c>
      <c r="T48" s="253">
        <f>IFERROR(VLOOKUP(A48,[4]C1!$E:$BH,56,FALSE),IFERROR(VLOOKUP(A48,[5]C1!$E:$BI,57,FALSE),VLOOKUP(A48,[6]C1!$E:$BI,56,FALSE)))</f>
        <v>45719</v>
      </c>
    </row>
    <row r="49" spans="1:20" ht="14.5" hidden="1" x14ac:dyDescent="0.35">
      <c r="A49" s="8" t="s">
        <v>130</v>
      </c>
      <c r="B49" s="7" t="s">
        <v>131</v>
      </c>
      <c r="C49" s="7" t="str">
        <f>IFERROR(VLOOKUP(A49,[1]C1!$E:$F,2,FALSE),IFERROR(VLOOKUP(A49,[2]C1!$E:$F,2,FALSE),VLOOKUP(A49,[3]C1!$E:$F,2,FALSE)))</f>
        <v>DELECTABLE FEAST CORPORATION</v>
      </c>
      <c r="D49" s="7" t="str">
        <f>IFERROR(VLOOKUP(A49,[3]C1!$E:$G,3,FALSE),IFERROR(VLOOKUP(A49,[2]C1!$E:$G,3,FALSE),VLOOKUP(A49,[1]C1!$E:$G,3,FALSE)))</f>
        <v>AGUIRRE, BF HOMES, PARANAQUE</v>
      </c>
      <c r="E49" s="10">
        <f>IFERROR(VLOOKUP(A49,[4]C1!$E:$S,15,FALSE),IFERROR(VLOOKUP(A49,[5]C1!$E:$T,16,FALSE),VLOOKUP(A49,[6]C1!$E:$T,15,FALSE)))</f>
        <v>381005.41</v>
      </c>
      <c r="F49" s="10">
        <v>71.569999999999993</v>
      </c>
      <c r="G49" s="11" t="str">
        <f>IFERROR(VLOOKUP(A49,[4]C1!$E:$N,10,FALSE),IFERROR(VLOOKUP(A49,[5]C1!$E:$N,10,FALSE),VLOOKUP(A49,[6]C1!$E:$N,10,FALSE)))</f>
        <v>Isan Carlo Lazaro</v>
      </c>
      <c r="H49" s="11" t="s">
        <v>54</v>
      </c>
      <c r="I49" s="6" t="str">
        <f>IFERROR(VLOOKUP(A49,[4]C1!$E:$L,8,FALSE),IFERROR(VLOOKUP(A49,[5]C1!$E:$L,8,FALSE),VLOOKUP(A49,[6]C1!$E:$L,8,FALSE)))</f>
        <v>CHALLENGER</v>
      </c>
      <c r="J49" s="4">
        <v>45736</v>
      </c>
      <c r="K49" s="4">
        <v>45737</v>
      </c>
      <c r="L49" s="5" t="s">
        <v>42</v>
      </c>
      <c r="M49" s="5" t="s">
        <v>43</v>
      </c>
      <c r="N49" s="5">
        <f>YEAR(IFERROR(VLOOKUP(A49,[4]C1!$E:$AA,23,FALSE),IFERROR(VLOOKUP(A49,[5]C1!$E:$AB,24,FALSE),VLOOKUP(A49,[6]C1!$E:$AB,23,FALSE))))</f>
        <v>2025</v>
      </c>
      <c r="O49" s="4">
        <v>45737</v>
      </c>
      <c r="P49" s="2" t="str">
        <f t="shared" si="0"/>
        <v>YES</v>
      </c>
      <c r="Q49" s="4">
        <v>45863</v>
      </c>
      <c r="R49" s="5" t="s">
        <v>26</v>
      </c>
      <c r="S49" s="250">
        <v>3</v>
      </c>
      <c r="T49" s="253">
        <f>IFERROR(VLOOKUP(A49,[4]C1!$E:$BH,56,FALSE),IFERROR(VLOOKUP(A49,[5]C1!$E:$BI,57,FALSE),VLOOKUP(A49,[6]C1!$E:$BI,56,FALSE)))</f>
        <v>45709</v>
      </c>
    </row>
    <row r="50" spans="1:20" ht="14.5" hidden="1" x14ac:dyDescent="0.35">
      <c r="A50" s="8" t="s">
        <v>132</v>
      </c>
      <c r="B50" s="7" t="s">
        <v>133</v>
      </c>
      <c r="C50" s="7" t="str">
        <f>IFERROR(VLOOKUP(A50,[1]C1!$E:$F,2,FALSE),IFERROR(VLOOKUP(A50,[2]C1!$E:$F,2,FALSE),VLOOKUP(A50,[3]C1!$E:$F,2,FALSE)))</f>
        <v>GILBERT CLAIRE O REALICA</v>
      </c>
      <c r="D50" s="7" t="str">
        <f>IFERROR(VLOOKUP(A50,[3]C1!$E:$G,3,FALSE),IFERROR(VLOOKUP(A50,[2]C1!$E:$G,3,FALSE),VLOOKUP(A50,[1]C1!$E:$G,3,FALSE)))</f>
        <v>APO, AYALA-ALABANG VILL, MUNTINLUPA</v>
      </c>
      <c r="E50" s="10">
        <f>IFERROR(VLOOKUP(A50,[4]C1!$E:$S,15,FALSE),IFERROR(VLOOKUP(A50,[5]C1!$E:$T,16,FALSE),VLOOKUP(A50,[6]C1!$E:$T,15,FALSE)))</f>
        <v>448826.37</v>
      </c>
      <c r="F50" s="10">
        <v>132.85</v>
      </c>
      <c r="G50" s="11" t="str">
        <f>IFERROR(VLOOKUP(A50,[4]C1!$E:$N,10,FALSE),IFERROR(VLOOKUP(A50,[5]C1!$E:$N,10,FALSE),VLOOKUP(A50,[6]C1!$E:$N,10,FALSE)))</f>
        <v>Ronilo Gange Jr.</v>
      </c>
      <c r="H50" s="11" t="s">
        <v>21</v>
      </c>
      <c r="I50" s="6" t="str">
        <f>IFERROR(VLOOKUP(A50,[4]C1!$E:$L,8,FALSE),IFERROR(VLOOKUP(A50,[5]C1!$E:$L,8,FALSE),VLOOKUP(A50,[6]C1!$E:$L,8,FALSE)))</f>
        <v>ECOM</v>
      </c>
      <c r="J50" s="4">
        <v>45736</v>
      </c>
      <c r="K50" s="4">
        <v>45806</v>
      </c>
      <c r="L50" s="5" t="s">
        <v>62</v>
      </c>
      <c r="M50" s="5" t="s">
        <v>43</v>
      </c>
      <c r="N50" s="5">
        <f>YEAR(IFERROR(VLOOKUP(A50,[4]C1!$E:$AA,23,FALSE),IFERROR(VLOOKUP(A50,[5]C1!$E:$AB,24,FALSE),VLOOKUP(A50,[6]C1!$E:$AB,23,FALSE))))</f>
        <v>2025</v>
      </c>
      <c r="O50" s="4">
        <v>45807</v>
      </c>
      <c r="P50" s="2" t="str">
        <f t="shared" si="0"/>
        <v>YES</v>
      </c>
      <c r="Q50" s="4">
        <v>45866</v>
      </c>
      <c r="R50" s="5" t="s">
        <v>26</v>
      </c>
      <c r="S50" s="250">
        <v>3</v>
      </c>
      <c r="T50" s="253">
        <f>IFERROR(VLOOKUP(A50,[4]C1!$E:$BH,56,FALSE),IFERROR(VLOOKUP(A50,[5]C1!$E:$BI,57,FALSE),VLOOKUP(A50,[6]C1!$E:$BI,56,FALSE)))</f>
        <v>0</v>
      </c>
    </row>
    <row r="51" spans="1:20" ht="20.149999999999999" hidden="1" customHeight="1" x14ac:dyDescent="0.35">
      <c r="A51" s="8" t="s">
        <v>134</v>
      </c>
      <c r="B51" s="7" t="s">
        <v>135</v>
      </c>
      <c r="C51" s="7" t="str">
        <f>IFERROR(VLOOKUP(A51,[1]C1!$E:$F,2,FALSE),IFERROR(VLOOKUP(A51,[2]C1!$E:$F,2,FALSE),VLOOKUP(A51,[3]C1!$E:$F,2,FALSE)))</f>
        <v>DITO TELECOMMUNITY CORPORATION</v>
      </c>
      <c r="D51" s="7">
        <v>11</v>
      </c>
      <c r="E51" s="10">
        <f>IFERROR(VLOOKUP(A51,[4]C1!$E:$S,15,FALSE),IFERROR(VLOOKUP(A51,[5]C1!$E:$T,16,FALSE),VLOOKUP(A51,[6]C1!$E:$T,16,FALSE)))</f>
        <v>153039.91</v>
      </c>
      <c r="F51" s="11">
        <v>20.9</v>
      </c>
      <c r="G51" s="11" t="str">
        <f>IFERROR(VLOOKUP(A51,[4]C1!$E:$N,10,FALSE),IFERROR(VLOOKUP(A51,[5]C1!$E:$N,10,FALSE),VLOOKUP(A51,[6]C1!$E:$N,10,FALSE)))</f>
        <v>JMM</v>
      </c>
      <c r="H51" s="11" t="s">
        <v>29</v>
      </c>
      <c r="I51" s="6" t="str">
        <f>IFERROR(VLOOKUP(A51,[4]C1!$E:$L,8,FALSE),IFERROR(VLOOKUP(A51,[5]C1!$E:$L,8,FALSE),VLOOKUP(A51,[6]C1!$E:$L,8,FALSE)))</f>
        <v>VJC</v>
      </c>
      <c r="J51" s="4"/>
      <c r="K51" s="4">
        <v>45737</v>
      </c>
      <c r="L51" s="5" t="s">
        <v>42</v>
      </c>
      <c r="M51" s="5" t="s">
        <v>43</v>
      </c>
      <c r="N51" s="5">
        <f>YEAR(IFERROR(VLOOKUP(A51,[4]C1!$E:$AA,23,FALSE),IFERROR(VLOOKUP(A51,[5]C1!$E:$AB,24,FALSE),VLOOKUP(A51,[6]C1!$E:$AB,23,FALSE))))</f>
        <v>2024</v>
      </c>
      <c r="O51" s="4">
        <v>45743</v>
      </c>
      <c r="P51" s="2" t="str">
        <f t="shared" si="0"/>
        <v>YES</v>
      </c>
      <c r="Q51" s="4">
        <v>45755</v>
      </c>
      <c r="R51" s="5" t="s">
        <v>23</v>
      </c>
      <c r="S51" s="250">
        <v>3</v>
      </c>
      <c r="T51" s="253">
        <f>IFERROR(VLOOKUP(A51,[4]C1!$E:$BH,56,FALSE),IFERROR(VLOOKUP(A51,[5]C1!$E:$BI,57,FALSE),VLOOKUP(A51,[6]C1!$E:$BI,56,FALSE)))</f>
        <v>45708</v>
      </c>
    </row>
    <row r="52" spans="1:20" ht="20.149999999999999" hidden="1" customHeight="1" x14ac:dyDescent="0.35">
      <c r="A52" s="8" t="s">
        <v>136</v>
      </c>
      <c r="B52" s="7" t="s">
        <v>137</v>
      </c>
      <c r="C52" s="7" t="str">
        <f>IFERROR(VLOOKUP(A52,[1]C1!$E:$F,2,FALSE),IFERROR(VLOOKUP(A52,[2]C1!$E:$F,2,FALSE),VLOOKUP(A52,[3]C1!$E:$F,2,FALSE)))</f>
        <v>JULIO MAXIMINA JM MENDOZA REALTY, INC.</v>
      </c>
      <c r="D52" s="7" t="str">
        <f>IFERROR(VLOOKUP(A52,[3]C1!$E:$G,3,FALSE),IFERROR(VLOOKUP(A52,[2]C1!$E:$G,3,FALSE),VLOOKUP(A52,[1]C1!$E:$G,3,FALSE)))</f>
        <v>DOÑA SOLEDAD, BETTER LIVING SUBD, PARANAQUE</v>
      </c>
      <c r="E52" s="10">
        <f>IFERROR(VLOOKUP(A52,[4]C1!$E:$S,15,FALSE),IFERROR(VLOOKUP(A52,[5]C1!$E:$T,16,FALSE),VLOOKUP(A52,[6]C1!$E:$T,16,FALSE)))</f>
        <v>615322.01</v>
      </c>
      <c r="F52" s="11">
        <v>117.67</v>
      </c>
      <c r="G52" s="11" t="str">
        <f>IFERROR(VLOOKUP(A52,[4]C1!$E:$N,10,FALSE),IFERROR(VLOOKUP(A52,[5]C1!$E:$N,10,FALSE),VLOOKUP(A52,[6]C1!$E:$N,10,FALSE)))</f>
        <v>JMM</v>
      </c>
      <c r="H52" s="11" t="s">
        <v>29</v>
      </c>
      <c r="I52" s="6" t="str">
        <f>IFERROR(VLOOKUP(A52,[4]C1!$E:$L,8,FALSE),IFERROR(VLOOKUP(A52,[5]C1!$E:$L,8,FALSE),VLOOKUP(A52,[6]C1!$E:$L,8,FALSE)))</f>
        <v>VJC</v>
      </c>
      <c r="J52" s="4"/>
      <c r="K52" s="4">
        <v>45737</v>
      </c>
      <c r="L52" s="5" t="s">
        <v>42</v>
      </c>
      <c r="M52" s="5" t="s">
        <v>43</v>
      </c>
      <c r="N52" s="5">
        <f>YEAR(IFERROR(VLOOKUP(A52,[4]C1!$E:$AA,23,FALSE),IFERROR(VLOOKUP(A52,[5]C1!$E:$AB,24,FALSE),VLOOKUP(A52,[6]C1!$E:$AB,23,FALSE))))</f>
        <v>2024</v>
      </c>
      <c r="O52" s="4">
        <v>45743</v>
      </c>
      <c r="P52" s="2" t="str">
        <f t="shared" si="0"/>
        <v>YES</v>
      </c>
      <c r="Q52" s="4">
        <v>45755</v>
      </c>
      <c r="R52" s="5" t="s">
        <v>23</v>
      </c>
      <c r="S52" s="250">
        <v>3</v>
      </c>
      <c r="T52" s="253">
        <f>IFERROR(VLOOKUP(A52,[4]C1!$E:$BH,56,FALSE),IFERROR(VLOOKUP(A52,[5]C1!$E:$BI,57,FALSE),VLOOKUP(A52,[6]C1!$E:$BI,56,FALSE)))</f>
        <v>45708</v>
      </c>
    </row>
    <row r="53" spans="1:20" ht="20.149999999999999" hidden="1" customHeight="1" x14ac:dyDescent="0.35">
      <c r="A53" s="8" t="s">
        <v>138</v>
      </c>
      <c r="B53" s="7" t="s">
        <v>139</v>
      </c>
      <c r="C53" s="7" t="str">
        <f>IFERROR(VLOOKUP(A53,[1]C1!$E:$F,2,FALSE),IFERROR(VLOOKUP(A53,[2]C1!$E:$F,2,FALSE),VLOOKUP(A53,[3]C1!$E:$F,2,FALSE)))</f>
        <v>GRUPPO SACHIN &amp; SACHIN CO.</v>
      </c>
      <c r="D53" s="7" t="str">
        <f>IFERROR(VLOOKUP(A53,[3]C1!$E:$G,3,FALSE),IFERROR(VLOOKUP(A53,[2]C1!$E:$G,3,FALSE),VLOOKUP(A53,[1]C1!$E:$G,3,FALSE)))</f>
        <v>SAN VICTORES, SEACOM CPD, PARANAQUE</v>
      </c>
      <c r="E53" s="10">
        <f>IFERROR(VLOOKUP(A53,[4]C1!$E:$S,15,FALSE),IFERROR(VLOOKUP(A53,[5]C1!$E:$T,16,FALSE),VLOOKUP(A53,[6]C1!$E:$T,15,FALSE)))</f>
        <v>178449.2</v>
      </c>
      <c r="F53" s="10">
        <v>23.78</v>
      </c>
      <c r="G53" s="11" t="str">
        <f>IFERROR(VLOOKUP(A53,[4]C1!$E:$N,10,FALSE),IFERROR(VLOOKUP(A53,[5]C1!$E:$N,10,FALSE),VLOOKUP(A53,[6]C1!$E:$N,10,FALSE)))</f>
        <v>Jenneth Madrid</v>
      </c>
      <c r="H53" s="11" t="s">
        <v>29</v>
      </c>
      <c r="I53" s="6" t="str">
        <f>IFERROR(VLOOKUP(A53,[4]C1!$E:$L,8,FALSE),IFERROR(VLOOKUP(A53,[5]C1!$E:$L,8,FALSE),VLOOKUP(A53,[6]C1!$E:$L,8,FALSE)))</f>
        <v>VJC</v>
      </c>
      <c r="J53" s="4">
        <v>45736</v>
      </c>
      <c r="K53" s="4">
        <v>45737</v>
      </c>
      <c r="L53" s="5" t="s">
        <v>42</v>
      </c>
      <c r="M53" s="5" t="s">
        <v>43</v>
      </c>
      <c r="N53" s="5">
        <f>YEAR(IFERROR(VLOOKUP(A53,[4]C1!$E:$AA,23,FALSE),IFERROR(VLOOKUP(A53,[5]C1!$E:$AB,24,FALSE),VLOOKUP(A53,[6]C1!$E:$AB,23,FALSE))))</f>
        <v>2025</v>
      </c>
      <c r="O53" s="4">
        <v>45743</v>
      </c>
      <c r="P53" s="2" t="str">
        <f t="shared" si="0"/>
        <v>YES</v>
      </c>
      <c r="Q53" s="4">
        <v>45755</v>
      </c>
      <c r="R53" s="5" t="s">
        <v>26</v>
      </c>
      <c r="S53" s="250">
        <v>3</v>
      </c>
      <c r="T53" s="253">
        <f>IFERROR(VLOOKUP(A53,[4]C1!$E:$BH,56,FALSE),IFERROR(VLOOKUP(A53,[5]C1!$E:$BI,57,FALSE),VLOOKUP(A53,[6]C1!$E:$BI,56,FALSE)))</f>
        <v>45719</v>
      </c>
    </row>
    <row r="54" spans="1:20" ht="14.5" hidden="1" x14ac:dyDescent="0.35">
      <c r="A54" s="8" t="s">
        <v>140</v>
      </c>
      <c r="B54" s="7" t="s">
        <v>141</v>
      </c>
      <c r="C54" s="7" t="str">
        <f>IFERROR(VLOOKUP(A54,[1]C1!$E:$F,2,FALSE),IFERROR(VLOOKUP(A54,[2]C1!$E:$F,2,FALSE),VLOOKUP(A54,[3]C1!$E:$F,2,FALSE)))</f>
        <v>KISE GAYLE RAMOS TANG</v>
      </c>
      <c r="D54" s="7" t="str">
        <f>IFERROR(VLOOKUP(A54,[3]C1!$E:$G,3,FALSE),IFERROR(VLOOKUP(A54,[2]C1!$E:$G,3,FALSE),VLOOKUP(A54,[1]C1!$E:$G,3,FALSE)))</f>
        <v>COUNTRY CLUB, AYALA-ALABANG VILL, MUNTINLUPA</v>
      </c>
      <c r="E54" s="10">
        <f>IFERROR(VLOOKUP(A54,[4]C1!$E:$S,15,FALSE),IFERROR(VLOOKUP(A54,[5]C1!$E:$T,16,FALSE),VLOOKUP(A54,[6]C1!$E:$T,15,FALSE)))</f>
        <v>1564214.32</v>
      </c>
      <c r="F54" s="10">
        <v>385.32</v>
      </c>
      <c r="G54" s="11" t="str">
        <f>IFERROR(VLOOKUP(A54,[4]C1!$E:$N,10,FALSE),IFERROR(VLOOKUP(A54,[5]C1!$E:$N,10,FALSE),VLOOKUP(A54,[6]C1!$E:$N,10,FALSE)))</f>
        <v>Jemuel Peralta</v>
      </c>
      <c r="H54" s="11" t="s">
        <v>39</v>
      </c>
      <c r="I54" s="6" t="str">
        <f>IFERROR(VLOOKUP(A54,[4]C1!$E:$L,8,FALSE),IFERROR(VLOOKUP(A54,[5]C1!$E:$L,8,FALSE),VLOOKUP(A54,[6]C1!$E:$L,8,FALSE)))</f>
        <v>CHALLENGER</v>
      </c>
      <c r="J54" s="4">
        <v>45736</v>
      </c>
      <c r="K54" s="4">
        <v>45766</v>
      </c>
      <c r="L54" s="5" t="s">
        <v>22</v>
      </c>
      <c r="N54" s="5">
        <f>YEAR(IFERROR(VLOOKUP(A54,[4]C1!$E:$AA,23,FALSE),IFERROR(VLOOKUP(A54,[5]C1!$E:$AB,24,FALSE),VLOOKUP(A54,[6]C1!$E:$AB,23,FALSE))))</f>
        <v>2025</v>
      </c>
      <c r="O54" s="4">
        <v>45796</v>
      </c>
      <c r="P54" s="2" t="str">
        <f t="shared" si="0"/>
        <v>YES</v>
      </c>
      <c r="Q54" s="4">
        <v>45817</v>
      </c>
      <c r="R54" s="5" t="s">
        <v>26</v>
      </c>
      <c r="S54" s="250">
        <v>5</v>
      </c>
      <c r="T54" s="253">
        <f>IFERROR(VLOOKUP(A54,[4]C1!$E:$BH,56,FALSE),IFERROR(VLOOKUP(A54,[5]C1!$E:$BI,57,FALSE),VLOOKUP(A54,[6]C1!$E:$BI,56,FALSE)))</f>
        <v>45706</v>
      </c>
    </row>
    <row r="55" spans="1:20" ht="14.5" hidden="1" x14ac:dyDescent="0.35">
      <c r="A55" s="8" t="s">
        <v>142</v>
      </c>
      <c r="B55" s="7" t="s">
        <v>143</v>
      </c>
      <c r="C55" s="7" t="str">
        <f>IFERROR(VLOOKUP(A55,[1]C1!$E:$F,2,FALSE),IFERROR(VLOOKUP(A55,[2]C1!$E:$F,2,FALSE),VLOOKUP(A55,[3]C1!$E:$F,2,FALSE)))</f>
        <v>PATRICK SOON NGO</v>
      </c>
      <c r="D55" s="7" t="str">
        <f>IFERROR(VLOOKUP(A55,[3]C1!$E:$G,3,FALSE),IFERROR(VLOOKUP(A55,[2]C1!$E:$G,3,FALSE),VLOOKUP(A55,[1]C1!$E:$G,3,FALSE)))</f>
        <v>AZUCENA, BF HOMES, PARANAQUE</v>
      </c>
      <c r="E55" s="10">
        <f>IFERROR(VLOOKUP(A55,[4]C1!$E:$S,15,FALSE),IFERROR(VLOOKUP(A55,[5]C1!$E:$T,16,FALSE),VLOOKUP(A55,[6]C1!$E:$T,15,FALSE)))</f>
        <v>479799.06</v>
      </c>
      <c r="F55" s="10">
        <v>190.9</v>
      </c>
      <c r="G55" s="11" t="str">
        <f>IFERROR(VLOOKUP(A55,[4]C1!$E:$N,10,FALSE),IFERROR(VLOOKUP(A55,[5]C1!$E:$N,10,FALSE),VLOOKUP(A55,[6]C1!$E:$N,10,FALSE)))</f>
        <v>Isan Carlo Lazaro</v>
      </c>
      <c r="H55" s="11" t="s">
        <v>54</v>
      </c>
      <c r="I55" s="6" t="str">
        <f>IFERROR(VLOOKUP(A55,[4]C1!$E:$L,8,FALSE),IFERROR(VLOOKUP(A55,[5]C1!$E:$L,8,FALSE),VLOOKUP(A55,[6]C1!$E:$L,8,FALSE)))</f>
        <v>CHALLENGER</v>
      </c>
      <c r="J55" s="4">
        <v>45736</v>
      </c>
      <c r="K55" s="4">
        <v>45737</v>
      </c>
      <c r="L55" s="5" t="s">
        <v>62</v>
      </c>
      <c r="M55" s="5" t="s">
        <v>43</v>
      </c>
      <c r="N55" s="5">
        <f>YEAR(IFERROR(VLOOKUP(A55,[4]C1!$E:$AA,23,FALSE),IFERROR(VLOOKUP(A55,[5]C1!$E:$AB,24,FALSE),VLOOKUP(A55,[6]C1!$E:$AB,23,FALSE))))</f>
        <v>2025</v>
      </c>
      <c r="O55" s="4">
        <v>45748</v>
      </c>
      <c r="P55" s="2" t="str">
        <f t="shared" si="0"/>
        <v>YES</v>
      </c>
      <c r="Q55" s="4">
        <v>45817</v>
      </c>
      <c r="R55" s="5" t="s">
        <v>26</v>
      </c>
      <c r="S55" s="250">
        <v>9</v>
      </c>
      <c r="T55" s="253">
        <f>IFERROR(VLOOKUP(A55,[4]C1!$E:$BH,56,FALSE),IFERROR(VLOOKUP(A55,[5]C1!$E:$BI,57,FALSE),VLOOKUP(A55,[6]C1!$E:$BI,56,FALSE)))</f>
        <v>45715</v>
      </c>
    </row>
    <row r="56" spans="1:20" ht="20.149999999999999" hidden="1" customHeight="1" x14ac:dyDescent="0.35">
      <c r="A56" s="8" t="s">
        <v>144</v>
      </c>
      <c r="B56" s="7" t="s">
        <v>145</v>
      </c>
      <c r="C56" s="7" t="str">
        <f>IFERROR(VLOOKUP(A56,[1]C1!$E:$F,2,FALSE),IFERROR(VLOOKUP(A56,[2]C1!$E:$F,2,FALSE),VLOOKUP(A56,[3]C1!$E:$F,2,FALSE)))</f>
        <v>PETRON CORPORATION</v>
      </c>
      <c r="D56" s="7" t="str">
        <f>IFERROR(VLOOKUP(A56,[3]C1!$E:$G,3,FALSE),IFERROR(VLOOKUP(A56,[2]C1!$E:$G,3,FALSE),VLOOKUP(A56,[1]C1!$E:$G,3,FALSE)))</f>
        <v>ALABANG-ZAPOTE, TALON II, LAS PINAS CITY</v>
      </c>
      <c r="E56" s="10">
        <f>IFERROR(VLOOKUP(A56,[4]C1!$E:$S,15,FALSE),IFERROR(VLOOKUP(A56,[5]C1!$E:$T,16,FALSE),VLOOKUP(A56,[6]C1!$E:$T,16,FALSE)))</f>
        <v>559454.47</v>
      </c>
      <c r="F56" s="11">
        <v>121.68</v>
      </c>
      <c r="G56" s="11" t="str">
        <f>IFERROR(VLOOKUP(A56,[4]C1!$E:$N,10,FALSE),IFERROR(VLOOKUP(A56,[5]C1!$E:$N,10,FALSE),VLOOKUP(A56,[6]C1!$E:$N,10,FALSE)))</f>
        <v>JSP</v>
      </c>
      <c r="H56" s="11" t="s">
        <v>39</v>
      </c>
      <c r="I56" s="6" t="str">
        <f>IFERROR(VLOOKUP(A56,[4]C1!$E:$L,8,FALSE),IFERROR(VLOOKUP(A56,[5]C1!$E:$L,8,FALSE),VLOOKUP(A56,[6]C1!$E:$L,8,FALSE)))</f>
        <v>CHALLENGER</v>
      </c>
      <c r="K56" s="5"/>
      <c r="L56" s="6" t="s">
        <v>22</v>
      </c>
      <c r="N56" s="5">
        <f>YEAR(IFERROR(VLOOKUP(A56,[4]C1!$E:$AA,23,FALSE),IFERROR(VLOOKUP(A56,[5]C1!$E:$AB,24,FALSE),VLOOKUP(A56,[6]C1!$E:$AB,23,FALSE))))</f>
        <v>2024</v>
      </c>
      <c r="O56" s="4">
        <v>45733</v>
      </c>
      <c r="P56" s="2" t="str">
        <f t="shared" si="0"/>
        <v>YES</v>
      </c>
      <c r="Q56" s="4">
        <v>45737</v>
      </c>
      <c r="R56" s="5" t="s">
        <v>23</v>
      </c>
      <c r="S56" s="250">
        <v>3</v>
      </c>
      <c r="T56" s="253">
        <f>IFERROR(VLOOKUP(A56,[4]C1!$E:$BH,56,FALSE),IFERROR(VLOOKUP(A56,[5]C1!$E:$BI,57,FALSE),VLOOKUP(A56,[6]C1!$E:$BI,56,FALSE)))</f>
        <v>45631</v>
      </c>
    </row>
    <row r="57" spans="1:20" ht="14.5" hidden="1" x14ac:dyDescent="0.35">
      <c r="A57" s="8" t="s">
        <v>146</v>
      </c>
      <c r="B57" s="7" t="s">
        <v>147</v>
      </c>
      <c r="C57" s="7" t="str">
        <f>IFERROR(VLOOKUP(A57,[1]C1!$E:$F,2,FALSE),IFERROR(VLOOKUP(A57,[2]C1!$E:$F,2,FALSE),VLOOKUP(A57,[3]C1!$E:$F,2,FALSE)))</f>
        <v>AMELITA LEVISTE DE LEON</v>
      </c>
      <c r="D57" s="7" t="str">
        <f>IFERROR(VLOOKUP(A57,[3]C1!$E:$G,3,FALSE),IFERROR(VLOOKUP(A57,[2]C1!$E:$G,3,FALSE),VLOOKUP(A57,[1]C1!$E:$G,3,FALSE)))</f>
        <v>MJS, LEVITOWN ESTATE, PARANAQUE</v>
      </c>
      <c r="E57" s="10">
        <f>IFERROR(VLOOKUP(A57,[4]C1!$E:$S,15,FALSE),IFERROR(VLOOKUP(A57,[5]C1!$E:$T,16,FALSE),VLOOKUP(A57,[6]C1!$E:$T,16,FALSE)))</f>
        <v>361983.18</v>
      </c>
      <c r="F57" s="11">
        <v>100.42</v>
      </c>
      <c r="G57" s="11" t="str">
        <f>IFERROR(VLOOKUP(A57,[4]C1!$E:$N,10,FALSE),IFERROR(VLOOKUP(A57,[5]C1!$E:$N,10,FALSE),VLOOKUP(A57,[6]C1!$E:$N,10,FALSE)))</f>
        <v>JSP</v>
      </c>
      <c r="H57" s="11" t="s">
        <v>39</v>
      </c>
      <c r="I57" s="6" t="str">
        <f>IFERROR(VLOOKUP(A57,[4]C1!$E:$L,8,FALSE),IFERROR(VLOOKUP(A57,[5]C1!$E:$L,8,FALSE),VLOOKUP(A57,[6]C1!$E:$L,8,FALSE)))</f>
        <v>POWERHOUSE</v>
      </c>
      <c r="J57" s="4">
        <v>45740</v>
      </c>
      <c r="K57" s="4">
        <v>45740</v>
      </c>
      <c r="L57" s="5" t="s">
        <v>22</v>
      </c>
      <c r="M57" s="5" t="s">
        <v>43</v>
      </c>
      <c r="N57" s="5">
        <f>YEAR(IFERROR(VLOOKUP(A57,[4]C1!$E:$AA,23,FALSE),IFERROR(VLOOKUP(A57,[5]C1!$E:$AB,24,FALSE),VLOOKUP(A57,[6]C1!$E:$AB,23,FALSE))))</f>
        <v>2023</v>
      </c>
      <c r="O57" s="4">
        <v>45832</v>
      </c>
      <c r="P57" s="2" t="str">
        <f t="shared" si="0"/>
        <v>YES</v>
      </c>
      <c r="Q57" s="4">
        <v>45855</v>
      </c>
      <c r="R57" s="5" t="s">
        <v>23</v>
      </c>
      <c r="S57" s="250">
        <v>4</v>
      </c>
      <c r="T57" s="253">
        <f>IFERROR(VLOOKUP(A57,[4]C1!$E:$BH,56,FALSE),IFERROR(VLOOKUP(A57,[5]C1!$E:$BI,57,FALSE),VLOOKUP(A57,[6]C1!$E:$BI,56,FALSE)))</f>
        <v>45612</v>
      </c>
    </row>
    <row r="58" spans="1:20" ht="14.5" hidden="1" x14ac:dyDescent="0.35">
      <c r="A58" s="8" t="s">
        <v>148</v>
      </c>
      <c r="B58" s="7" t="s">
        <v>149</v>
      </c>
      <c r="C58" s="7" t="str">
        <f>IFERROR(VLOOKUP(A58,[1]C1!$E:$F,2,FALSE),IFERROR(VLOOKUP(A58,[2]C1!$E:$F,2,FALSE),VLOOKUP(A58,[3]C1!$E:$F,2,FALSE)))</f>
        <v>AYALA LAND, INC.,</v>
      </c>
      <c r="D58" s="7" t="str">
        <f>IFERROR(VLOOKUP(A58,[3]C1!$E:$G,3,FALSE),IFERROR(VLOOKUP(A58,[2]C1!$E:$G,3,FALSE),VLOOKUP(A58,[1]C1!$E:$G,3,FALSE)))</f>
        <v>BLOCK 2A, AVIDA VERRA SETTINGS VERMOSA, IMUS</v>
      </c>
      <c r="E58" s="10">
        <f>IFERROR(VLOOKUP(A58,[4]C1!$E:$S,15,FALSE),IFERROR(VLOOKUP(A58,[5]C1!$E:$T,16,FALSE),VLOOKUP(A58,[6]C1!$E:$T,16,FALSE)))</f>
        <v>67459.320000000007</v>
      </c>
      <c r="F58" s="11">
        <v>42.07</v>
      </c>
      <c r="G58" s="11" t="str">
        <f>IFERROR(VLOOKUP(A58,[4]C1!$E:$N,10,FALSE),IFERROR(VLOOKUP(A58,[5]C1!$E:$N,10,FALSE),VLOOKUP(A58,[6]C1!$E:$N,10,FALSE)))</f>
        <v>RHM</v>
      </c>
      <c r="H58" s="11" t="s">
        <v>150</v>
      </c>
      <c r="I58" s="6" t="str">
        <f>IFERROR(VLOOKUP(A58,[4]C1!$E:$L,8,FALSE),IFERROR(VLOOKUP(A58,[5]C1!$E:$L,8,FALSE),VLOOKUP(A58,[6]C1!$E:$L,8,FALSE)))</f>
        <v>CHALLENGER</v>
      </c>
      <c r="J58" s="4">
        <v>45740</v>
      </c>
      <c r="K58" s="4">
        <v>45740</v>
      </c>
      <c r="L58" s="5" t="s">
        <v>151</v>
      </c>
      <c r="M58" s="5" t="s">
        <v>43</v>
      </c>
      <c r="N58" s="5">
        <f>YEAR(IFERROR(VLOOKUP(A58,[4]C1!$E:$AA,23,FALSE),IFERROR(VLOOKUP(A58,[5]C1!$E:$AB,24,FALSE),VLOOKUP(A58,[6]C1!$E:$AB,23,FALSE))))</f>
        <v>2022</v>
      </c>
      <c r="O58" s="4">
        <v>45797</v>
      </c>
      <c r="P58" s="2" t="str">
        <f t="shared" si="0"/>
        <v>YES</v>
      </c>
      <c r="Q58" s="4">
        <v>45855</v>
      </c>
      <c r="R58" s="5" t="s">
        <v>26</v>
      </c>
      <c r="S58" s="250">
        <v>1</v>
      </c>
      <c r="T58" s="253">
        <f>IFERROR(VLOOKUP(A58,[4]C1!$E:$BH,56,FALSE),IFERROR(VLOOKUP(A58,[5]C1!$E:$BI,57,FALSE),VLOOKUP(A58,[6]C1!$E:$BI,56,FALSE)))</f>
        <v>44988</v>
      </c>
    </row>
    <row r="59" spans="1:20" ht="14.5" hidden="1" x14ac:dyDescent="0.35">
      <c r="A59" s="8" t="s">
        <v>152</v>
      </c>
      <c r="B59" s="7" t="s">
        <v>153</v>
      </c>
      <c r="C59" s="7" t="str">
        <f>IFERROR(VLOOKUP(A59,[1]C1!$E:$F,2,FALSE),IFERROR(VLOOKUP(A59,[2]C1!$E:$F,2,FALSE),VLOOKUP(A59,[3]C1!$E:$F,2,FALSE)))</f>
        <v>EMMANUEL C. CABIGAS</v>
      </c>
      <c r="D59" s="7" t="str">
        <f>IFERROR(VLOOKUP(A59,[3]C1!$E:$G,3,FALSE),IFERROR(VLOOKUP(A59,[2]C1!$E:$G,3,FALSE),VLOOKUP(A59,[1]C1!$E:$G,3,FALSE)))</f>
        <v>M. GATMAITAN, KATARUNGAN VILLAGE, MUNTINLUPA</v>
      </c>
      <c r="E59" s="10">
        <f>IFERROR(VLOOKUP(A59,[4]C1!$E:$S,15,FALSE),IFERROR(VLOOKUP(A59,[5]C1!$E:$T,16,FALSE),VLOOKUP(A59,[6]C1!$E:$T,16,FALSE)))</f>
        <v>528001.63</v>
      </c>
      <c r="F59" s="11">
        <v>153.44999999999999</v>
      </c>
      <c r="G59" s="11" t="str">
        <f>IFERROR(VLOOKUP(A59,[4]C1!$E:$N,10,FALSE),IFERROR(VLOOKUP(A59,[5]C1!$E:$N,10,FALSE),VLOOKUP(A59,[6]C1!$E:$N,10,FALSE)))</f>
        <v>JSP</v>
      </c>
      <c r="H59" s="11" t="s">
        <v>39</v>
      </c>
      <c r="I59" s="6" t="str">
        <f>IFERROR(VLOOKUP(A59,[4]C1!$E:$L,8,FALSE),IFERROR(VLOOKUP(A59,[5]C1!$E:$L,8,FALSE),VLOOKUP(A59,[6]C1!$E:$L,8,FALSE)))</f>
        <v>CHALLENGER</v>
      </c>
      <c r="J59" s="4">
        <v>45740</v>
      </c>
      <c r="K59" s="4">
        <v>45740</v>
      </c>
      <c r="L59" s="5" t="s">
        <v>22</v>
      </c>
      <c r="M59" s="5" t="s">
        <v>43</v>
      </c>
      <c r="N59" s="5">
        <f>YEAR(IFERROR(VLOOKUP(A59,[4]C1!$E:$AA,23,FALSE),IFERROR(VLOOKUP(A59,[5]C1!$E:$AB,24,FALSE),VLOOKUP(A59,[6]C1!$E:$AB,23,FALSE))))</f>
        <v>2024</v>
      </c>
      <c r="O59" s="5"/>
      <c r="P59" s="2" t="str">
        <f t="shared" si="0"/>
        <v>NO</v>
      </c>
      <c r="S59" s="250">
        <v>6</v>
      </c>
      <c r="T59" s="253">
        <f>IFERROR(VLOOKUP(A59,[4]C1!$E:$BH,56,FALSE),IFERROR(VLOOKUP(A59,[5]C1!$E:$BI,57,FALSE),VLOOKUP(A59,[6]C1!$E:$BI,56,FALSE)))</f>
        <v>45647</v>
      </c>
    </row>
    <row r="60" spans="1:20" ht="14.5" hidden="1" x14ac:dyDescent="0.35">
      <c r="A60" s="8" t="s">
        <v>154</v>
      </c>
      <c r="B60" s="7" t="s">
        <v>155</v>
      </c>
      <c r="C60" s="7" t="str">
        <f>IFERROR(VLOOKUP(A60,[1]C1!$E:$F,2,FALSE),IFERROR(VLOOKUP(A60,[2]C1!$E:$F,2,FALSE),VLOOKUP(A60,[3]C1!$E:$F,2,FALSE)))</f>
        <v>RUSTAN COFFEE CORPORATION</v>
      </c>
      <c r="D60" s="7" t="str">
        <f>IFERROR(VLOOKUP(A60,[3]C1!$E:$G,3,FALSE),IFERROR(VLOOKUP(A60,[2]C1!$E:$G,3,FALSE),VLOOKUP(A60,[1]C1!$E:$G,3,FALSE)))</f>
        <v>GEN. EMILIO AGUINALDO, HABAY II, BACOOR</v>
      </c>
      <c r="E60" s="10">
        <f>IFERROR(VLOOKUP(A60,[4]C1!$E:$S,15,FALSE),IFERROR(VLOOKUP(A60,[5]C1!$E:$T,16,FALSE),VLOOKUP(A60,[6]C1!$E:$T,16,FALSE)))</f>
        <v>665097.66</v>
      </c>
      <c r="F60" s="11">
        <v>138.87</v>
      </c>
      <c r="G60" s="11" t="str">
        <f>IFERROR(VLOOKUP(A60,[4]C1!$E:$N,10,FALSE),IFERROR(VLOOKUP(A60,[5]C1!$E:$N,10,FALSE),VLOOKUP(A60,[6]C1!$E:$N,10,FALSE)))</f>
        <v>JSP</v>
      </c>
      <c r="H60" s="11" t="s">
        <v>39</v>
      </c>
      <c r="I60" s="6" t="str">
        <f>IFERROR(VLOOKUP(A60,[4]C1!$E:$L,8,FALSE),IFERROR(VLOOKUP(A60,[5]C1!$E:$L,8,FALSE),VLOOKUP(A60,[6]C1!$E:$L,8,FALSE)))</f>
        <v>AVECO</v>
      </c>
      <c r="J60" s="4">
        <v>45740</v>
      </c>
      <c r="K60" s="4">
        <v>45740</v>
      </c>
      <c r="L60" s="5" t="s">
        <v>22</v>
      </c>
      <c r="M60" s="5" t="s">
        <v>43</v>
      </c>
      <c r="N60" s="5">
        <f>YEAR(IFERROR(VLOOKUP(A60,[4]C1!$E:$AA,23,FALSE),IFERROR(VLOOKUP(A60,[5]C1!$E:$AB,24,FALSE),VLOOKUP(A60,[6]C1!$E:$AB,23,FALSE))))</f>
        <v>2022</v>
      </c>
      <c r="O60" s="5"/>
      <c r="P60" s="2" t="str">
        <f t="shared" si="0"/>
        <v>NO</v>
      </c>
      <c r="S60" s="250">
        <v>3</v>
      </c>
      <c r="T60" s="253">
        <f>IFERROR(VLOOKUP(A60,[4]C1!$E:$BH,56,FALSE),IFERROR(VLOOKUP(A60,[5]C1!$E:$BI,57,FALSE),VLOOKUP(A60,[6]C1!$E:$BI,56,FALSE)))</f>
        <v>45497</v>
      </c>
    </row>
    <row r="61" spans="1:20" ht="14.5" hidden="1" x14ac:dyDescent="0.35">
      <c r="A61" s="8" t="s">
        <v>156</v>
      </c>
      <c r="B61" s="7" t="s">
        <v>157</v>
      </c>
      <c r="C61" s="7" t="s">
        <v>820</v>
      </c>
      <c r="D61" s="7" t="s">
        <v>821</v>
      </c>
      <c r="E61" s="10">
        <v>698317.29</v>
      </c>
      <c r="F61" s="11">
        <v>244.22</v>
      </c>
      <c r="G61" s="11" t="str">
        <f>IFERROR(VLOOKUP(A61,[4]C1!$E:$N,10,FALSE),IFERROR(VLOOKUP(A61,[5]C1!$E:$N,10,FALSE),VLOOKUP(A61,[6]C1!$E:$N,10,FALSE)))</f>
        <v>JSP</v>
      </c>
      <c r="H61" s="11" t="s">
        <v>39</v>
      </c>
      <c r="I61" s="6" t="str">
        <f>IFERROR(VLOOKUP(A61,[4]C1!$E:$L,8,FALSE),IFERROR(VLOOKUP(A61,[5]C1!$E:$L,8,FALSE),VLOOKUP(A61,[6]C1!$E:$L,8,FALSE)))</f>
        <v>CHALLENGER</v>
      </c>
      <c r="J61" s="4">
        <v>45740</v>
      </c>
      <c r="K61" s="4">
        <v>45740</v>
      </c>
      <c r="L61" s="5" t="s">
        <v>22</v>
      </c>
      <c r="M61" s="5" t="s">
        <v>43</v>
      </c>
      <c r="N61" s="5">
        <f>YEAR(IFERROR(VLOOKUP(A61,[4]C1!$E:$AA,23,FALSE),IFERROR(VLOOKUP(A61,[5]C1!$E:$AB,24,FALSE),VLOOKUP(A61,[6]C1!$E:$AB,23,FALSE))))</f>
        <v>2024</v>
      </c>
      <c r="O61" s="4">
        <v>45747</v>
      </c>
      <c r="P61" s="2" t="str">
        <f>IF(ISBLANK(O61),"NO","YES")</f>
        <v>YES</v>
      </c>
      <c r="Q61" s="4">
        <v>45778</v>
      </c>
      <c r="R61" s="5" t="s">
        <v>26</v>
      </c>
      <c r="S61" s="250">
        <v>6</v>
      </c>
      <c r="T61" s="253">
        <f>IFERROR(VLOOKUP(A61,[4]C1!$E:$BH,56,FALSE),IFERROR(VLOOKUP(A61,[5]C1!$E:$BI,57,FALSE),VLOOKUP(A61,[6]C1!$E:$BI,56,FALSE)))</f>
        <v>45631</v>
      </c>
    </row>
    <row r="62" spans="1:20" ht="14.5" hidden="1" x14ac:dyDescent="0.35">
      <c r="A62" s="8" t="s">
        <v>158</v>
      </c>
      <c r="B62" s="7" t="s">
        <v>159</v>
      </c>
      <c r="C62" s="7" t="str">
        <f>IFERROR(VLOOKUP(A62,[1]C1!$E:$F,2,FALSE),IFERROR(VLOOKUP(A62,[2]C1!$E:$F,2,FALSE),VLOOKUP(A62,[3]C1!$E:$F,2,FALSE)))</f>
        <v>ROMAN CATHOLIC BISHOP OF IMUS, INCORPORATED</v>
      </c>
      <c r="D62" s="7" t="str">
        <f>IFERROR(VLOOKUP(A62,[3]C1!$E:$G,3,FALSE),IFERROR(VLOOKUP(A62,[2]C1!$E:$G,3,FALSE),VLOOKUP(A62,[1]C1!$E:$G,3,FALSE)))</f>
        <v>SANTAN, QUEEN'S ROW AREA B SUBD, BACOOR</v>
      </c>
      <c r="E62" s="10">
        <f>IFERROR(VLOOKUP(A62,[4]C1!$E:$S,15,FALSE),IFERROR(VLOOKUP(A62,[5]C1!$E:$T,16,FALSE),VLOOKUP(A62,[6]C1!$E:$T,16,FALSE)))</f>
        <v>724594.23</v>
      </c>
      <c r="F62" s="11">
        <v>213.62</v>
      </c>
      <c r="G62" s="11" t="str">
        <f>IFERROR(VLOOKUP(A62,[4]C1!$E:$N,10,FALSE),IFERROR(VLOOKUP(A62,[5]C1!$E:$N,10,FALSE),VLOOKUP(A62,[6]C1!$E:$N,10,FALSE)))</f>
        <v>JSP</v>
      </c>
      <c r="H62" s="11" t="s">
        <v>39</v>
      </c>
      <c r="I62" s="6" t="str">
        <f>IFERROR(VLOOKUP(A62,[4]C1!$E:$L,8,FALSE),IFERROR(VLOOKUP(A62,[5]C1!$E:$L,8,FALSE),VLOOKUP(A62,[6]C1!$E:$L,8,FALSE)))</f>
        <v>CHALLENGER</v>
      </c>
      <c r="J62" s="4">
        <v>45740</v>
      </c>
      <c r="K62" s="4">
        <v>45740</v>
      </c>
      <c r="L62" s="5" t="s">
        <v>22</v>
      </c>
      <c r="M62" s="5" t="s">
        <v>43</v>
      </c>
      <c r="N62" s="5">
        <f>YEAR(IFERROR(VLOOKUP(A62,[4]C1!$E:$AA,23,FALSE),IFERROR(VLOOKUP(A62,[5]C1!$E:$AB,24,FALSE),VLOOKUP(A62,[6]C1!$E:$AB,23,FALSE))))</f>
        <v>2024</v>
      </c>
      <c r="O62" s="4">
        <v>45747</v>
      </c>
      <c r="P62" s="2" t="str">
        <f t="shared" si="0"/>
        <v>YES</v>
      </c>
      <c r="Q62" s="4">
        <v>45778</v>
      </c>
      <c r="R62" s="5" t="s">
        <v>26</v>
      </c>
      <c r="S62" s="250">
        <v>6</v>
      </c>
      <c r="T62" s="253">
        <f>IFERROR(VLOOKUP(A62,[4]C1!$E:$BH,56,FALSE),IFERROR(VLOOKUP(A62,[5]C1!$E:$BI,57,FALSE),VLOOKUP(A62,[6]C1!$E:$BI,56,FALSE)))</f>
        <v>45522</v>
      </c>
    </row>
    <row r="63" spans="1:20" ht="20.149999999999999" hidden="1" customHeight="1" x14ac:dyDescent="0.35">
      <c r="A63" s="8" t="s">
        <v>160</v>
      </c>
      <c r="B63" s="7" t="s">
        <v>161</v>
      </c>
      <c r="C63" s="7" t="str">
        <f>IFERROR(VLOOKUP(A63,[1]C1!$E:$F,2,FALSE),IFERROR(VLOOKUP(A63,[2]C1!$E:$F,2,FALSE),VLOOKUP(A63,[3]C1!$E:$F,2,FALSE)))</f>
        <v>ALEXCY CORPORATION</v>
      </c>
      <c r="D63" s="7" t="str">
        <f>IFERROR(VLOOKUP(A63,[3]C1!$E:$G,3,FALSE),IFERROR(VLOOKUP(A63,[2]C1!$E:$G,3,FALSE),VLOOKUP(A63,[1]C1!$E:$G,3,FALSE)))</f>
        <v>ORMOC, ALABANG HILLS SUBD PH 2, MUNTINLUPA</v>
      </c>
      <c r="E63" s="10">
        <f>IFERROR(VLOOKUP(A63,[4]C1!$E:$S,15,FALSE),IFERROR(VLOOKUP(A63,[5]C1!$E:$T,16,FALSE),VLOOKUP(A63,[6]C1!$E:$T,16,FALSE)))</f>
        <v>1288738.2</v>
      </c>
      <c r="F63" s="11">
        <v>472.05</v>
      </c>
      <c r="G63" s="11" t="str">
        <f>IFERROR(VLOOKUP(A63,[4]C1!$E:$N,10,FALSE),IFERROR(VLOOKUP(A63,[5]C1!$E:$N,10,FALSE),VLOOKUP(A63,[6]C1!$E:$N,10,FALSE)))</f>
        <v>DCB</v>
      </c>
      <c r="H63" s="11" t="s">
        <v>35</v>
      </c>
      <c r="I63" s="6" t="str">
        <f>IFERROR(VLOOKUP(A63,[4]C1!$E:$L,8,FALSE),IFERROR(VLOOKUP(A63,[5]C1!$E:$L,8,FALSE),VLOOKUP(A63,[6]C1!$E:$L,8,FALSE)))</f>
        <v>CHALLENGER</v>
      </c>
      <c r="K63" s="4" t="s">
        <v>162</v>
      </c>
      <c r="L63" s="5" t="s">
        <v>36</v>
      </c>
      <c r="M63" s="5" t="s">
        <v>162</v>
      </c>
      <c r="N63" s="5">
        <f>YEAR(IFERROR(VLOOKUP(A63,[4]C1!$E:$AA,23,FALSE),IFERROR(VLOOKUP(A63,[5]C1!$E:$AB,24,FALSE),VLOOKUP(A63,[6]C1!$E:$AB,23,FALSE))))</f>
        <v>2024</v>
      </c>
      <c r="O63" s="4">
        <v>45723</v>
      </c>
      <c r="P63" s="2" t="str">
        <f t="shared" si="0"/>
        <v>YES</v>
      </c>
      <c r="Q63" s="4">
        <v>45742</v>
      </c>
      <c r="R63" s="5" t="s">
        <v>26</v>
      </c>
      <c r="S63" s="250">
        <v>17</v>
      </c>
      <c r="T63" s="253">
        <f>IFERROR(VLOOKUP(A63,[4]C1!$E:$BH,56,FALSE),IFERROR(VLOOKUP(A63,[5]C1!$E:$BI,57,FALSE),VLOOKUP(A63,[6]C1!$E:$BI,56,FALSE)))</f>
        <v>45559</v>
      </c>
    </row>
    <row r="64" spans="1:20" ht="20.149999999999999" hidden="1" customHeight="1" x14ac:dyDescent="0.35">
      <c r="A64" s="8" t="s">
        <v>163</v>
      </c>
      <c r="B64" s="7" t="s">
        <v>164</v>
      </c>
      <c r="C64" s="7" t="str">
        <f>IFERROR(VLOOKUP(A64,[1]C1!$E:$F,2,FALSE),IFERROR(VLOOKUP(A64,[2]C1!$E:$F,2,FALSE),VLOOKUP(A64,[3]C1!$E:$F,2,FALSE)))</f>
        <v>DITO TELECOMMUNITY CORPORATION</v>
      </c>
      <c r="D64" s="7" t="str">
        <f>IFERROR(VLOOKUP(A64,[3]C1!$E:$G,3,FALSE),IFERROR(VLOOKUP(A64,[2]C1!$E:$G,3,FALSE),VLOOKUP(A64,[1]C1!$E:$G,3,FALSE)))</f>
        <v>LAZO COURT, ALMANZA I, LAS PINAS CITY</v>
      </c>
      <c r="E64" s="10">
        <f>IFERROR(VLOOKUP(A64,[4]C1!$E:$S,15,FALSE),IFERROR(VLOOKUP(A64,[5]C1!$E:$T,16,FALSE),VLOOKUP(A64,[6]C1!$E:$T,16,FALSE)))</f>
        <v>174196.42</v>
      </c>
      <c r="F64" s="11">
        <v>36.82</v>
      </c>
      <c r="G64" s="11" t="str">
        <f>IFERROR(VLOOKUP(A64,[4]C1!$E:$N,10,FALSE),IFERROR(VLOOKUP(A64,[5]C1!$E:$N,10,FALSE),VLOOKUP(A64,[6]C1!$E:$N,10,FALSE)))</f>
        <v>DSB</v>
      </c>
      <c r="H64" s="11" t="s">
        <v>35</v>
      </c>
      <c r="I64" s="6" t="str">
        <f>IFERROR(VLOOKUP(A64,[4]C1!$E:$L,8,FALSE),IFERROR(VLOOKUP(A64,[5]C1!$E:$L,8,FALSE),VLOOKUP(A64,[6]C1!$E:$L,8,FALSE)))</f>
        <v>POWERHOUSE</v>
      </c>
      <c r="L64" s="5" t="s">
        <v>36</v>
      </c>
      <c r="M64" s="5" t="s">
        <v>162</v>
      </c>
      <c r="N64" s="5">
        <f>YEAR(IFERROR(VLOOKUP(A64,[4]C1!$E:$AA,23,FALSE),IFERROR(VLOOKUP(A64,[5]C1!$E:$AB,24,FALSE),VLOOKUP(A64,[6]C1!$E:$AB,23,FALSE))))</f>
        <v>2024</v>
      </c>
      <c r="O64" s="4">
        <v>45723</v>
      </c>
      <c r="P64" s="2" t="str">
        <f t="shared" si="0"/>
        <v>YES</v>
      </c>
      <c r="Q64" s="4">
        <v>45742</v>
      </c>
      <c r="R64" s="5" t="s">
        <v>26</v>
      </c>
      <c r="S64" s="250">
        <v>3</v>
      </c>
      <c r="T64" s="253">
        <f>IFERROR(VLOOKUP(A64,[4]C1!$E:$BH,56,FALSE),IFERROR(VLOOKUP(A64,[5]C1!$E:$BI,57,FALSE),VLOOKUP(A64,[6]C1!$E:$BI,56,FALSE)))</f>
        <v>45489</v>
      </c>
    </row>
    <row r="65" spans="1:20" ht="14.5" hidden="1" x14ac:dyDescent="0.35">
      <c r="A65" s="8" t="s">
        <v>165</v>
      </c>
      <c r="B65" s="7" t="s">
        <v>166</v>
      </c>
      <c r="C65" s="7" t="str">
        <f>IFERROR(VLOOKUP(A65,[1]C1!$E:$F,2,FALSE),IFERROR(VLOOKUP(A65,[2]C1!$E:$F,2,FALSE),VLOOKUP(A65,[3]C1!$E:$F,2,FALSE)))</f>
        <v>CITY GOVERNMENT OF TAGUIG</v>
      </c>
      <c r="D65" s="7" t="str">
        <f>IFERROR(VLOOKUP(A65,[3]C1!$E:$G,3,FALSE),IFERROR(VLOOKUP(A65,[2]C1!$E:$G,3,FALSE),VLOOKUP(A65,[1]C1!$E:$G,3,FALSE)))</f>
        <v>BERNARDO, ZONE 3, TAGUIG CITY</v>
      </c>
      <c r="E65" s="10">
        <f>IFERROR(VLOOKUP(A65,[4]C1!$E:$S,15,FALSE),IFERROR(VLOOKUP(A65,[5]C1!$E:$T,16,FALSE),VLOOKUP(A65,[6]C1!$E:$T,16,FALSE)))</f>
        <v>18962.21</v>
      </c>
      <c r="F65" s="11">
        <v>4.67</v>
      </c>
      <c r="G65" s="11" t="str">
        <f>IFERROR(VLOOKUP(A65,[4]C1!$E:$N,10,FALSE),IFERROR(VLOOKUP(A65,[5]C1!$E:$N,10,FALSE),VLOOKUP(A65,[6]C1!$E:$N,10,FALSE)))</f>
        <v>JSP</v>
      </c>
      <c r="H65" s="11" t="s">
        <v>39</v>
      </c>
      <c r="I65" s="6" t="str">
        <f>IFERROR(VLOOKUP(A65,[4]C1!$E:$L,8,FALSE),IFERROR(VLOOKUP(A65,[5]C1!$E:$L,8,FALSE),VLOOKUP(A65,[6]C1!$E:$L,8,FALSE)))</f>
        <v>VJC</v>
      </c>
      <c r="K65" s="4">
        <v>45741</v>
      </c>
      <c r="L65" s="5" t="s">
        <v>62</v>
      </c>
      <c r="M65" s="5" t="s">
        <v>43</v>
      </c>
      <c r="N65" s="5">
        <f>YEAR(IFERROR(VLOOKUP(A65,[4]C1!$E:$AA,23,FALSE),IFERROR(VLOOKUP(A65,[5]C1!$E:$AB,24,FALSE),VLOOKUP(A65,[6]C1!$E:$AB,23,FALSE))))</f>
        <v>2023</v>
      </c>
      <c r="O65" s="4">
        <v>45842</v>
      </c>
      <c r="P65" s="2" t="str">
        <f t="shared" si="0"/>
        <v>YES</v>
      </c>
      <c r="S65" s="250">
        <v>2</v>
      </c>
      <c r="T65" s="253">
        <f>IFERROR(VLOOKUP(A65,[4]C1!$E:$BH,56,FALSE),IFERROR(VLOOKUP(A65,[5]C1!$E:$BI,57,FALSE),VLOOKUP(A65,[6]C1!$E:$BI,56,FALSE)))</f>
        <v>45542</v>
      </c>
    </row>
    <row r="66" spans="1:20" ht="14.5" hidden="1" x14ac:dyDescent="0.35">
      <c r="A66" s="8" t="s">
        <v>167</v>
      </c>
      <c r="B66" s="7" t="s">
        <v>168</v>
      </c>
      <c r="C66" s="7" t="str">
        <f>IFERROR(VLOOKUP(A66,[1]C1!$E:$F,2,FALSE),IFERROR(VLOOKUP(A66,[2]C1!$E:$F,2,FALSE),VLOOKUP(A66,[3]C1!$E:$F,2,FALSE)))</f>
        <v>HOLY SPIRIT CHRISTIAN LEARNING CENTRE INC.</v>
      </c>
      <c r="D66" s="7" t="str">
        <f>IFERROR(VLOOKUP(A66,[3]C1!$E:$G,3,FALSE),IFERROR(VLOOKUP(A66,[2]C1!$E:$G,3,FALSE),VLOOKUP(A66,[1]C1!$E:$G,3,FALSE)))</f>
        <v>RESMA, ZONE 4, TAGUIG CITY</v>
      </c>
      <c r="E66" s="10">
        <f>IFERROR(VLOOKUP(A66,[4]C1!$E:$S,15,FALSE),IFERROR(VLOOKUP(A66,[5]C1!$E:$T,16,FALSE),VLOOKUP(A66,[6]C1!$E:$T,16,FALSE)))</f>
        <v>43011.89</v>
      </c>
      <c r="F66" s="11">
        <v>964.72</v>
      </c>
      <c r="G66" s="11" t="str">
        <f>IFERROR(VLOOKUP(A66,[4]C1!$E:$N,10,FALSE),IFERROR(VLOOKUP(A66,[5]C1!$E:$N,10,FALSE),VLOOKUP(A66,[6]C1!$E:$N,10,FALSE)))</f>
        <v>JSB</v>
      </c>
      <c r="H66" s="11" t="s">
        <v>95</v>
      </c>
      <c r="I66" s="6" t="str">
        <f>IFERROR(VLOOKUP(A66,[4]C1!$E:$L,8,FALSE),IFERROR(VLOOKUP(A66,[5]C1!$E:$L,8,FALSE),VLOOKUP(A66,[6]C1!$E:$L,8,FALSE)))</f>
        <v>VJC</v>
      </c>
      <c r="K66" s="4">
        <v>45741</v>
      </c>
      <c r="L66" s="5" t="s">
        <v>856</v>
      </c>
      <c r="M66" s="5" t="s">
        <v>43</v>
      </c>
      <c r="N66" s="5">
        <f>YEAR(IFERROR(VLOOKUP(A66,[4]C1!$E:$AA,23,FALSE),IFERROR(VLOOKUP(A66,[5]C1!$E:$AB,24,FALSE),VLOOKUP(A66,[6]C1!$E:$AB,23,FALSE))))</f>
        <v>2024</v>
      </c>
      <c r="O66" s="4">
        <v>45770</v>
      </c>
      <c r="P66" s="2" t="str">
        <f t="shared" si="0"/>
        <v>YES</v>
      </c>
      <c r="Q66" s="4">
        <v>45847</v>
      </c>
      <c r="R66" s="5" t="s">
        <v>26</v>
      </c>
      <c r="S66" s="250">
        <v>2</v>
      </c>
      <c r="T66" s="253">
        <f>IFERROR(VLOOKUP(A66,[4]C1!$E:$BH,56,FALSE),IFERROR(VLOOKUP(A66,[5]C1!$E:$BI,57,FALSE),VLOOKUP(A66,[6]C1!$E:$BI,56,FALSE)))</f>
        <v>45533</v>
      </c>
    </row>
    <row r="67" spans="1:20" ht="14.5" hidden="1" x14ac:dyDescent="0.35">
      <c r="A67" s="8" t="s">
        <v>170</v>
      </c>
      <c r="B67" s="7" t="s">
        <v>171</v>
      </c>
      <c r="C67" s="7" t="str">
        <f>IFERROR(VLOOKUP(A67,[1]C1!$E:$F,2,FALSE),IFERROR(VLOOKUP(A67,[2]C1!$E:$F,2,FALSE),VLOOKUP(A67,[3]C1!$E:$F,2,FALSE)))</f>
        <v>DITO TELECOMMUNITY CORPORATION</v>
      </c>
      <c r="D67" s="7" t="str">
        <f>IFERROR(VLOOKUP(A67,[3]C1!$E:$G,3,FALSE),IFERROR(VLOOKUP(A67,[2]C1!$E:$G,3,FALSE),VLOOKUP(A67,[1]C1!$E:$G,3,FALSE)))</f>
        <v>MANALAC, BAGONG TANYAG, TAGUIG CITY</v>
      </c>
      <c r="E67" s="10">
        <f>IFERROR(VLOOKUP(A67,[4]C1!$E:$S,15,FALSE),IFERROR(VLOOKUP(A67,[5]C1!$E:$T,16,FALSE),VLOOKUP(A67,[6]C1!$E:$T,16,FALSE)))</f>
        <v>207781.92</v>
      </c>
      <c r="F67" s="11">
        <v>31.97</v>
      </c>
      <c r="G67" s="11" t="str">
        <f>IFERROR(VLOOKUP(A67,[4]C1!$E:$N,10,FALSE),IFERROR(VLOOKUP(A67,[5]C1!$E:$N,10,FALSE),VLOOKUP(A67,[6]C1!$E:$N,10,FALSE)))</f>
        <v>JSP</v>
      </c>
      <c r="H67" s="11" t="s">
        <v>39</v>
      </c>
      <c r="I67" s="6" t="str">
        <f>IFERROR(VLOOKUP(A67,[4]C1!$E:$L,8,FALSE),IFERROR(VLOOKUP(A67,[5]C1!$E:$L,8,FALSE),VLOOKUP(A67,[6]C1!$E:$L,8,FALSE)))</f>
        <v>VJC</v>
      </c>
      <c r="K67" s="4">
        <v>45741</v>
      </c>
      <c r="L67" s="5" t="s">
        <v>62</v>
      </c>
      <c r="M67" s="5" t="s">
        <v>43</v>
      </c>
      <c r="N67" s="5">
        <f>YEAR(IFERROR(VLOOKUP(A67,[4]C1!$E:$AA,23,FALSE),IFERROR(VLOOKUP(A67,[5]C1!$E:$AB,24,FALSE),VLOOKUP(A67,[6]C1!$E:$AB,23,FALSE))))</f>
        <v>2023</v>
      </c>
      <c r="O67" s="5"/>
      <c r="P67" s="2" t="str">
        <f t="shared" si="0"/>
        <v>NO</v>
      </c>
      <c r="S67" s="250">
        <v>2</v>
      </c>
      <c r="T67" s="253">
        <f>IFERROR(VLOOKUP(A67,[4]C1!$E:$BH,56,FALSE),IFERROR(VLOOKUP(A67,[5]C1!$E:$BI,57,FALSE),VLOOKUP(A67,[6]C1!$E:$BI,56,FALSE)))</f>
        <v>45556</v>
      </c>
    </row>
    <row r="68" spans="1:20" ht="14.5" hidden="1" x14ac:dyDescent="0.35">
      <c r="A68" s="8" t="s">
        <v>172</v>
      </c>
      <c r="B68" s="7" t="s">
        <v>173</v>
      </c>
      <c r="C68" s="7" t="str">
        <f>IFERROR(VLOOKUP(A68,[1]C1!$E:$F,2,FALSE),IFERROR(VLOOKUP(A68,[2]C1!$E:$F,2,FALSE),VLOOKUP(A68,[3]C1!$E:$F,2,FALSE)))</f>
        <v>MEDICAL CENTER MUNTINLUPA, INC.</v>
      </c>
      <c r="D68" s="7" t="str">
        <f>IFERROR(VLOOKUP(A68,[3]C1!$E:$G,3,FALSE),IFERROR(VLOOKUP(A68,[2]C1!$E:$G,3,FALSE),VLOOKUP(A68,[1]C1!$E:$G,3,FALSE)))</f>
        <v>LARBAF, BRUGER SUBD, MUNTINLUPA</v>
      </c>
      <c r="E68" s="10">
        <f>IFERROR(VLOOKUP(A68,[4]C1!$E:$S,15,FALSE),IFERROR(VLOOKUP(A68,[5]C1!$E:$T,16,FALSE),VLOOKUP(A68,[6]C1!$E:$T,16,FALSE)))</f>
        <v>854712.66</v>
      </c>
      <c r="F68" s="11">
        <v>251.72</v>
      </c>
      <c r="G68" s="11" t="str">
        <f>IFERROR(VLOOKUP(A68,[4]C1!$E:$N,10,FALSE),IFERROR(VLOOKUP(A68,[5]C1!$E:$N,10,FALSE),VLOOKUP(A68,[6]C1!$E:$N,10,FALSE)))</f>
        <v>EAO</v>
      </c>
      <c r="H68" s="11" t="s">
        <v>21</v>
      </c>
      <c r="I68" s="6" t="str">
        <f>IFERROR(VLOOKUP(A68,[4]C1!$E:$L,8,FALSE),IFERROR(VLOOKUP(A68,[5]C1!$E:$L,8,FALSE),VLOOKUP(A68,[6]C1!$E:$L,8,FALSE)))</f>
        <v>AVECO</v>
      </c>
      <c r="K68" s="4">
        <v>45741</v>
      </c>
      <c r="L68" s="5" t="s">
        <v>62</v>
      </c>
      <c r="M68" s="5" t="s">
        <v>43</v>
      </c>
      <c r="N68" s="5">
        <f>YEAR(IFERROR(VLOOKUP(A68,[4]C1!$E:$AA,23,FALSE),IFERROR(VLOOKUP(A68,[5]C1!$E:$AB,24,FALSE),VLOOKUP(A68,[6]C1!$E:$AB,23,FALSE))))</f>
        <v>2023</v>
      </c>
      <c r="O68" s="4">
        <v>45750</v>
      </c>
      <c r="P68" s="2" t="str">
        <f t="shared" ref="P68:P131" si="2">IF(ISBLANK(O68),"NO","YES")</f>
        <v>YES</v>
      </c>
      <c r="Q68" s="4">
        <v>45778</v>
      </c>
      <c r="R68" s="5" t="s">
        <v>23</v>
      </c>
      <c r="S68" s="250">
        <v>11</v>
      </c>
      <c r="T68" s="253">
        <f>IFERROR(VLOOKUP(A68,[4]C1!$E:$BH,56,FALSE),IFERROR(VLOOKUP(A68,[5]C1!$E:$BI,57,FALSE),VLOOKUP(A68,[6]C1!$E:$BI,56,FALSE)))</f>
        <v>45239</v>
      </c>
    </row>
    <row r="69" spans="1:20" ht="14.5" hidden="1" x14ac:dyDescent="0.35">
      <c r="A69" s="8" t="s">
        <v>174</v>
      </c>
      <c r="B69" s="7" t="s">
        <v>175</v>
      </c>
      <c r="C69" s="7" t="str">
        <f>IFERROR(VLOOKUP(A69,[1]C1!$E:$F,2,FALSE),IFERROR(VLOOKUP(A69,[2]C1!$E:$F,2,FALSE),VLOOKUP(A69,[3]C1!$E:$F,2,FALSE)))</f>
        <v>BARANGAY ALABANG - PEOPLES CENTER</v>
      </c>
      <c r="D69" s="7" t="str">
        <f>IFERROR(VLOOKUP(A69,[3]C1!$E:$G,3,FALSE),IFERROR(VLOOKUP(A69,[2]C1!$E:$G,3,FALSE),VLOOKUP(A69,[1]C1!$E:$G,3,FALSE)))</f>
        <v>ILAYA ST., ALABANG, MUNTINLUPA</v>
      </c>
      <c r="E69" s="10">
        <f>IFERROR(VLOOKUP(A69,[4]C1!$E:$S,15,FALSE),IFERROR(VLOOKUP(A69,[5]C1!$E:$T,16,FALSE),VLOOKUP(A69,[6]C1!$E:$T,16,FALSE)))</f>
        <v>343900.03</v>
      </c>
      <c r="F69" s="11">
        <v>75.73</v>
      </c>
      <c r="G69" s="11" t="str">
        <f>IFERROR(VLOOKUP(A69,[4]C1!$E:$N,10,FALSE),IFERROR(VLOOKUP(A69,[5]C1!$E:$N,10,FALSE),VLOOKUP(A69,[6]C1!$E:$N,10,FALSE)))</f>
        <v>RRG</v>
      </c>
      <c r="H69" s="11" t="s">
        <v>21</v>
      </c>
      <c r="I69" s="6" t="str">
        <f>IFERROR(VLOOKUP(A69,[4]C1!$E:$L,8,FALSE),IFERROR(VLOOKUP(A69,[5]C1!$E:$L,8,FALSE),VLOOKUP(A69,[6]C1!$E:$L,8,FALSE)))</f>
        <v>AVECO</v>
      </c>
      <c r="K69" s="4">
        <v>45741</v>
      </c>
      <c r="L69" s="5" t="s">
        <v>62</v>
      </c>
      <c r="M69" s="5" t="s">
        <v>43</v>
      </c>
      <c r="N69" s="5">
        <f>YEAR(IFERROR(VLOOKUP(A69,[4]C1!$E:$AA,23,FALSE),IFERROR(VLOOKUP(A69,[5]C1!$E:$AB,24,FALSE),VLOOKUP(A69,[6]C1!$E:$AB,23,FALSE))))</f>
        <v>2023</v>
      </c>
      <c r="O69" s="5"/>
      <c r="P69" s="2" t="str">
        <f t="shared" si="2"/>
        <v>NO</v>
      </c>
      <c r="S69" s="250">
        <v>5</v>
      </c>
      <c r="T69" s="253">
        <f>IFERROR(VLOOKUP(A69,[4]C1!$E:$BH,56,FALSE),IFERROR(VLOOKUP(A69,[5]C1!$E:$BI,57,FALSE),VLOOKUP(A69,[6]C1!$E:$BI,56,FALSE)))</f>
        <v>45445</v>
      </c>
    </row>
    <row r="70" spans="1:20" ht="20.149999999999999" hidden="1" customHeight="1" x14ac:dyDescent="0.35">
      <c r="A70" s="8" t="s">
        <v>176</v>
      </c>
      <c r="B70" s="7" t="s">
        <v>177</v>
      </c>
      <c r="C70" s="7" t="str">
        <f>IFERROR(VLOOKUP(A70,[1]C1!$E:$F,2,FALSE),IFERROR(VLOOKUP(A70,[2]C1!$E:$F,2,FALSE),VLOOKUP(A70,[3]C1!$E:$F,2,FALSE)))</f>
        <v>LILIAN V KHADKA</v>
      </c>
      <c r="D70" s="7" t="str">
        <f>IFERROR(VLOOKUP(A70,[3]C1!$E:$G,3,FALSE),IFERROR(VLOOKUP(A70,[2]C1!$E:$G,3,FALSE),VLOOKUP(A70,[1]C1!$E:$G,3,FALSE)))</f>
        <v>MILAN, MERVILLE SUBD, PARANAQUE</v>
      </c>
      <c r="E70" s="10">
        <f>IFERROR(VLOOKUP(A70,[4]C1!$E:$S,15,FALSE),IFERROR(VLOOKUP(A70,[5]C1!$E:$T,16,FALSE),VLOOKUP(A70,[6]C1!$E:$T,16,FALSE)))</f>
        <v>181978.29</v>
      </c>
      <c r="F70" s="11">
        <v>17.38</v>
      </c>
      <c r="G70" s="11" t="str">
        <f>IFERROR(VLOOKUP(A70,[4]C1!$E:$N,10,FALSE),IFERROR(VLOOKUP(A70,[5]C1!$E:$N,10,FALSE),VLOOKUP(A70,[6]C1!$E:$N,10,FALSE)))</f>
        <v>JMM</v>
      </c>
      <c r="H70" s="11" t="s">
        <v>29</v>
      </c>
      <c r="I70" s="6" t="str">
        <f>IFERROR(VLOOKUP(A70,[4]C1!$E:$L,8,FALSE),IFERROR(VLOOKUP(A70,[5]C1!$E:$L,8,FALSE),VLOOKUP(A70,[6]C1!$E:$L,8,FALSE)))</f>
        <v>VJC</v>
      </c>
      <c r="K70" s="5"/>
      <c r="L70" s="5" t="s">
        <v>22</v>
      </c>
      <c r="N70" s="5">
        <f>YEAR(IFERROR(VLOOKUP(A70,[4]C1!$E:$AA,23,FALSE),IFERROR(VLOOKUP(A70,[5]C1!$E:$AB,24,FALSE),VLOOKUP(A70,[6]C1!$E:$AB,23,FALSE))))</f>
        <v>2024</v>
      </c>
      <c r="O70" s="4">
        <v>45742</v>
      </c>
      <c r="P70" s="2" t="str">
        <f t="shared" si="2"/>
        <v>YES</v>
      </c>
      <c r="Q70" s="4">
        <v>45743</v>
      </c>
      <c r="R70" s="5" t="s">
        <v>23</v>
      </c>
      <c r="S70" s="250">
        <v>3</v>
      </c>
      <c r="T70" s="253">
        <f>IFERROR(VLOOKUP(A70,[4]C1!$E:$BH,56,FALSE),IFERROR(VLOOKUP(A70,[5]C1!$E:$BI,57,FALSE),VLOOKUP(A70,[6]C1!$E:$BI,56,FALSE)))</f>
        <v>45682</v>
      </c>
    </row>
    <row r="71" spans="1:20" ht="20.149999999999999" hidden="1" customHeight="1" x14ac:dyDescent="0.35">
      <c r="A71" s="8" t="s">
        <v>178</v>
      </c>
      <c r="B71" s="7" t="s">
        <v>179</v>
      </c>
      <c r="C71" s="7" t="str">
        <f>IFERROR(VLOOKUP(A71,[1]C1!$E:$F,2,FALSE),IFERROR(VLOOKUP(A71,[2]C1!$E:$F,2,FALSE),VLOOKUP(A71,[3]C1!$E:$F,2,FALSE)))</f>
        <v>HERSH KAMAL ABICHANDANI</v>
      </c>
      <c r="D71" s="7" t="str">
        <f>IFERROR(VLOOKUP(A71,[3]C1!$E:$G,3,FALSE),IFERROR(VLOOKUP(A71,[2]C1!$E:$G,3,FALSE),VLOOKUP(A71,[1]C1!$E:$G,3,FALSE)))</f>
        <v>VATICAN, MERVILLE SUBD, PARANAQUE</v>
      </c>
      <c r="E71" s="10">
        <f>IFERROR(VLOOKUP(A71,[4]C1!$E:$S,15,FALSE),IFERROR(VLOOKUP(A71,[5]C1!$E:$T,16,FALSE),VLOOKUP(A71,[6]C1!$E:$T,16,FALSE)))</f>
        <v>432247.23</v>
      </c>
      <c r="F71" s="11">
        <v>114.92</v>
      </c>
      <c r="G71" s="11" t="str">
        <f>IFERROR(VLOOKUP(A71,[4]C1!$E:$N,10,FALSE),IFERROR(VLOOKUP(A71,[5]C1!$E:$N,10,FALSE),VLOOKUP(A71,[6]C1!$E:$N,10,FALSE)))</f>
        <v>JMM</v>
      </c>
      <c r="H71" s="11" t="s">
        <v>29</v>
      </c>
      <c r="I71" s="6" t="str">
        <f>IFERROR(VLOOKUP(A71,[4]C1!$E:$L,8,FALSE),IFERROR(VLOOKUP(A71,[5]C1!$E:$L,8,FALSE),VLOOKUP(A71,[6]C1!$E:$L,8,FALSE)))</f>
        <v>VJC</v>
      </c>
      <c r="K71" s="5"/>
      <c r="L71" s="5" t="s">
        <v>22</v>
      </c>
      <c r="N71" s="5">
        <f>YEAR(IFERROR(VLOOKUP(A71,[4]C1!$E:$AA,23,FALSE),IFERROR(VLOOKUP(A71,[5]C1!$E:$AB,24,FALSE),VLOOKUP(A71,[6]C1!$E:$AB,23,FALSE))))</f>
        <v>2024</v>
      </c>
      <c r="O71" s="4">
        <v>45742</v>
      </c>
      <c r="P71" s="2" t="str">
        <f t="shared" si="2"/>
        <v>YES</v>
      </c>
      <c r="Q71" s="4">
        <v>45743</v>
      </c>
      <c r="R71" s="5" t="s">
        <v>26</v>
      </c>
      <c r="S71" s="250">
        <v>4</v>
      </c>
      <c r="T71" s="253">
        <f>IFERROR(VLOOKUP(A71,[4]C1!$E:$BH,56,FALSE),IFERROR(VLOOKUP(A71,[5]C1!$E:$BI,57,FALSE),VLOOKUP(A71,[6]C1!$E:$BI,56,FALSE)))</f>
        <v>45660</v>
      </c>
    </row>
    <row r="72" spans="1:20" ht="20.149999999999999" hidden="1" customHeight="1" x14ac:dyDescent="0.35">
      <c r="A72" s="8" t="s">
        <v>180</v>
      </c>
      <c r="B72" s="7" t="s">
        <v>181</v>
      </c>
      <c r="C72" s="7" t="str">
        <f>IFERROR(VLOOKUP(A72,[1]C1!$E:$F,2,FALSE),IFERROR(VLOOKUP(A72,[2]C1!$E:$F,2,FALSE),VLOOKUP(A72,[3]C1!$E:$F,2,FALSE)))</f>
        <v>DITO TELECOMMUNITY CORPORATION</v>
      </c>
      <c r="D72" s="7" t="str">
        <f>IFERROR(VLOOKUP(A72,[3]C1!$E:$G,3,FALSE),IFERROR(VLOOKUP(A72,[2]C1!$E:$G,3,FALSE),VLOOKUP(A72,[1]C1!$E:$G,3,FALSE)))</f>
        <v>E. RODRIGUEZ JR., MOONWALK, PARANAQUE</v>
      </c>
      <c r="E72" s="10">
        <f>IFERROR(VLOOKUP(A72,[4]C1!$E:$S,15,FALSE),IFERROR(VLOOKUP(A72,[5]C1!$E:$T,16,FALSE),VLOOKUP(A72,[6]C1!$E:$T,16,FALSE)))</f>
        <v>245012.44</v>
      </c>
      <c r="F72" s="11">
        <v>37.119999999999997</v>
      </c>
      <c r="G72" s="11" t="str">
        <f>IFERROR(VLOOKUP(A72,[4]C1!$E:$N,10,FALSE),IFERROR(VLOOKUP(A72,[5]C1!$E:$N,10,FALSE),VLOOKUP(A72,[6]C1!$E:$N,10,FALSE)))</f>
        <v>JMM</v>
      </c>
      <c r="H72" s="11" t="s">
        <v>29</v>
      </c>
      <c r="I72" s="6" t="str">
        <f>IFERROR(VLOOKUP(A72,[4]C1!$E:$L,8,FALSE),IFERROR(VLOOKUP(A72,[5]C1!$E:$L,8,FALSE),VLOOKUP(A72,[6]C1!$E:$L,8,FALSE)))</f>
        <v>POWERHOUSE</v>
      </c>
      <c r="K72" s="5"/>
      <c r="L72" s="6" t="s">
        <v>22</v>
      </c>
      <c r="N72" s="5">
        <f>YEAR(IFERROR(VLOOKUP(A72,[4]C1!$E:$AA,23,FALSE),IFERROR(VLOOKUP(A72,[5]C1!$E:$AB,24,FALSE),VLOOKUP(A72,[6]C1!$E:$AB,23,FALSE))))</f>
        <v>2024</v>
      </c>
      <c r="O72" s="4">
        <v>45733</v>
      </c>
      <c r="P72" s="2" t="str">
        <f t="shared" si="2"/>
        <v>YES</v>
      </c>
      <c r="Q72" s="4">
        <v>45744</v>
      </c>
      <c r="R72" s="5" t="s">
        <v>26</v>
      </c>
      <c r="S72" s="250">
        <v>2</v>
      </c>
      <c r="T72" s="253">
        <f>IFERROR(VLOOKUP(A72,[4]C1!$E:$BH,56,FALSE),IFERROR(VLOOKUP(A72,[5]C1!$E:$BI,57,FALSE),VLOOKUP(A72,[6]C1!$E:$BI,56,FALSE)))</f>
        <v>45649</v>
      </c>
    </row>
    <row r="73" spans="1:20" ht="14.5" hidden="1" x14ac:dyDescent="0.35">
      <c r="A73" s="8" t="s">
        <v>182</v>
      </c>
      <c r="B73" s="7" t="s">
        <v>183</v>
      </c>
      <c r="C73" s="7" t="str">
        <f>IFERROR(VLOOKUP(A73,[1]C1!$E:$F,2,FALSE),IFERROR(VLOOKUP(A73,[2]C1!$E:$F,2,FALSE),VLOOKUP(A73,[3]C1!$E:$F,2,FALSE)))</f>
        <v>BLESHILDA OCAMPO QUIRAY</v>
      </c>
      <c r="D73" s="7" t="str">
        <f>IFERROR(VLOOKUP(A73,[3]C1!$E:$G,3,FALSE),IFERROR(VLOOKUP(A73,[2]C1!$E:$G,3,FALSE),VLOOKUP(A73,[1]C1!$E:$G,3,FALSE)))</f>
        <v>ALEJANDRO, AIRPORT VILL, PARANAQUE</v>
      </c>
      <c r="E73" s="10">
        <f>IFERROR(VLOOKUP(A73,[4]C1!$E:$S,15,FALSE),IFERROR(VLOOKUP(A73,[5]C1!$E:$T,16,FALSE),VLOOKUP(A73,[6]C1!$E:$T,16,FALSE)))</f>
        <v>584635.15</v>
      </c>
      <c r="F73" s="11">
        <v>185.92</v>
      </c>
      <c r="G73" s="11" t="str">
        <f>IFERROR(VLOOKUP(A73,[4]C1!$E:$N,10,FALSE),IFERROR(VLOOKUP(A73,[5]C1!$E:$N,10,FALSE),VLOOKUP(A73,[6]C1!$E:$N,10,FALSE)))</f>
        <v>JSP</v>
      </c>
      <c r="H73" s="11" t="s">
        <v>39</v>
      </c>
      <c r="I73" s="6" t="str">
        <f>IFERROR(VLOOKUP(A73,[4]C1!$E:$L,8,FALSE),IFERROR(VLOOKUP(A73,[5]C1!$E:$L,8,FALSE),VLOOKUP(A73,[6]C1!$E:$L,8,FALSE)))</f>
        <v>CHALLENGER</v>
      </c>
      <c r="K73" s="5"/>
      <c r="L73" s="5" t="s">
        <v>151</v>
      </c>
      <c r="N73" s="5">
        <f>YEAR(IFERROR(VLOOKUP(A73,[4]C1!$E:$AA,23,FALSE),IFERROR(VLOOKUP(A73,[5]C1!$E:$AB,24,FALSE),VLOOKUP(A73,[6]C1!$E:$AB,23,FALSE))))</f>
        <v>2024</v>
      </c>
      <c r="O73" s="4">
        <v>45792</v>
      </c>
      <c r="P73" s="2" t="str">
        <f t="shared" si="2"/>
        <v>YES</v>
      </c>
      <c r="S73" s="250">
        <v>6</v>
      </c>
      <c r="T73" s="253">
        <f>IFERROR(VLOOKUP(A73,[4]C1!$E:$BH,56,FALSE),IFERROR(VLOOKUP(A73,[5]C1!$E:$BI,57,FALSE),VLOOKUP(A73,[6]C1!$E:$BI,56,FALSE)))</f>
        <v>45631</v>
      </c>
    </row>
    <row r="74" spans="1:20" ht="14.5" hidden="1" x14ac:dyDescent="0.35">
      <c r="A74" s="8" t="s">
        <v>184</v>
      </c>
      <c r="B74" s="7" t="s">
        <v>185</v>
      </c>
      <c r="C74" s="7" t="str">
        <f>IFERROR(VLOOKUP(A74,[1]C1!$E:$F,2,FALSE),IFERROR(VLOOKUP(A74,[2]C1!$E:$F,2,FALSE),VLOOKUP(A74,[3]C1!$E:$F,2,FALSE)))</f>
        <v>DITO TELECOMMUNITY CORPORATION</v>
      </c>
      <c r="D74" s="7" t="str">
        <f>IFERROR(VLOOKUP(A74,[3]C1!$E:$G,3,FALSE),IFERROR(VLOOKUP(A74,[2]C1!$E:$G,3,FALSE),VLOOKUP(A74,[1]C1!$E:$G,3,FALSE)))</f>
        <v>QUIRINO, SAN DIONISIO, PARANAQUE</v>
      </c>
      <c r="E74" s="10">
        <f>IFERROR(VLOOKUP(A74,[4]C1!$E:$S,15,FALSE),IFERROR(VLOOKUP(A74,[5]C1!$E:$T,16,FALSE),VLOOKUP(A74,[6]C1!$E:$T,16,FALSE)))</f>
        <v>1063007.27</v>
      </c>
      <c r="F74" s="11">
        <v>96.4</v>
      </c>
      <c r="G74" s="11" t="str">
        <f>IFERROR(VLOOKUP(A74,[4]C1!$E:$N,10,FALSE),IFERROR(VLOOKUP(A74,[5]C1!$E:$N,10,FALSE),VLOOKUP(A74,[6]C1!$E:$N,10,FALSE)))</f>
        <v>IJP</v>
      </c>
      <c r="H74" s="11" t="s">
        <v>57</v>
      </c>
      <c r="I74" s="6" t="str">
        <f>IFERROR(VLOOKUP(A74,[4]C1!$E:$L,8,FALSE),IFERROR(VLOOKUP(A74,[5]C1!$E:$L,8,FALSE),VLOOKUP(A74,[6]C1!$E:$L,8,FALSE)))</f>
        <v>CHALLENGER</v>
      </c>
      <c r="K74" s="4">
        <v>45744</v>
      </c>
      <c r="L74" s="5" t="s">
        <v>42</v>
      </c>
      <c r="M74" s="5" t="s">
        <v>43</v>
      </c>
      <c r="N74" s="5">
        <f>YEAR(IFERROR(VLOOKUP(A74,[4]C1!$E:$AA,23,FALSE),IFERROR(VLOOKUP(A74,[5]C1!$E:$AB,24,FALSE),VLOOKUP(A74,[6]C1!$E:$AB,23,FALSE))))</f>
        <v>2024</v>
      </c>
      <c r="O74" s="4">
        <v>45776</v>
      </c>
      <c r="P74" s="2" t="str">
        <f t="shared" si="2"/>
        <v>YES</v>
      </c>
      <c r="Q74" s="5" t="s">
        <v>917</v>
      </c>
      <c r="R74" s="5" t="s">
        <v>23</v>
      </c>
      <c r="S74" s="250">
        <v>4</v>
      </c>
      <c r="T74" s="253">
        <f>IFERROR(VLOOKUP(A74,[4]C1!$E:$BH,56,FALSE),IFERROR(VLOOKUP(A74,[5]C1!$E:$BI,57,FALSE),VLOOKUP(A74,[6]C1!$E:$BI,56,FALSE)))</f>
        <v>45518</v>
      </c>
    </row>
    <row r="75" spans="1:20" ht="20.149999999999999" hidden="1" customHeight="1" x14ac:dyDescent="0.35">
      <c r="A75" s="8" t="s">
        <v>186</v>
      </c>
      <c r="B75" s="7" t="s">
        <v>187</v>
      </c>
      <c r="C75" s="7" t="str">
        <f>IFERROR(VLOOKUP(A75,[1]C1!$E:$F,2,FALSE),IFERROR(VLOOKUP(A75,[2]C1!$E:$F,2,FALSE),VLOOKUP(A75,[3]C1!$E:$F,2,FALSE)))</f>
        <v>ERIC GO YAP</v>
      </c>
      <c r="D75" s="7" t="str">
        <f>IFERROR(VLOOKUP(A75,[3]C1!$E:$G,3,FALSE),IFERROR(VLOOKUP(A75,[2]C1!$E:$G,3,FALSE),VLOOKUP(A75,[1]C1!$E:$G,3,FALSE)))</f>
        <v>AGUIRRE, BF HOMES, PARANAQUE</v>
      </c>
      <c r="E75" s="10">
        <f>IFERROR(VLOOKUP(A75,[4]C1!$E:$S,15,FALSE),IFERROR(VLOOKUP(A75,[5]C1!$E:$T,16,FALSE),VLOOKUP(A75,[6]C1!$E:$T,16,FALSE)))</f>
        <v>398848.59</v>
      </c>
      <c r="F75" s="11">
        <v>132.16999999999999</v>
      </c>
      <c r="G75" s="11" t="str">
        <f>IFERROR(VLOOKUP(A75,[4]C1!$E:$N,10,FALSE),IFERROR(VLOOKUP(A75,[5]C1!$E:$N,10,FALSE),VLOOKUP(A75,[6]C1!$E:$N,10,FALSE)))</f>
        <v>JSP</v>
      </c>
      <c r="H75" s="11" t="s">
        <v>39</v>
      </c>
      <c r="I75" s="6" t="str">
        <f>IFERROR(VLOOKUP(A75,[4]C1!$E:$L,8,FALSE),IFERROR(VLOOKUP(A75,[5]C1!$E:$L,8,FALSE),VLOOKUP(A75,[6]C1!$E:$L,8,FALSE)))</f>
        <v>CHALLENGER</v>
      </c>
      <c r="K75" s="5"/>
      <c r="L75" s="6" t="s">
        <v>22</v>
      </c>
      <c r="N75" s="5">
        <f>YEAR(IFERROR(VLOOKUP(A75,[4]C1!$E:$AA,23,FALSE),IFERROR(VLOOKUP(A75,[5]C1!$E:$AB,24,FALSE),VLOOKUP(A75,[6]C1!$E:$AB,23,FALSE))))</f>
        <v>2024</v>
      </c>
      <c r="O75" s="4">
        <v>45733</v>
      </c>
      <c r="P75" s="2" t="str">
        <f t="shared" si="2"/>
        <v>YES</v>
      </c>
      <c r="Q75" s="4">
        <v>45749</v>
      </c>
      <c r="R75" s="5" t="s">
        <v>26</v>
      </c>
      <c r="S75" s="250">
        <v>4</v>
      </c>
      <c r="T75" s="253">
        <f>IFERROR(VLOOKUP(A75,[4]C1!$E:$BH,56,FALSE),IFERROR(VLOOKUP(A75,[5]C1!$E:$BI,57,FALSE),VLOOKUP(A75,[6]C1!$E:$BI,56,FALSE)))</f>
        <v>45647</v>
      </c>
    </row>
    <row r="76" spans="1:20" ht="20.149999999999999" hidden="1" customHeight="1" x14ac:dyDescent="0.35">
      <c r="A76" s="8" t="s">
        <v>188</v>
      </c>
      <c r="B76" s="7" t="s">
        <v>189</v>
      </c>
      <c r="C76" s="7" t="str">
        <f>IFERROR(VLOOKUP(A76,[1]C1!$E:$F,2,FALSE),IFERROR(VLOOKUP(A76,[2]C1!$E:$F,2,FALSE),VLOOKUP(A76,[3]C1!$E:$F,2,FALSE)))</f>
        <v>ALVEO LAND CORP.</v>
      </c>
      <c r="D76" s="7" t="str">
        <f>IFERROR(VLOOKUP(A76,[3]C1!$E:$G,3,FALSE),IFERROR(VLOOKUP(A76,[2]C1!$E:$G,3,FALSE),VLOOKUP(A76,[1]C1!$E:$G,3,FALSE)))</f>
        <v>BLOCK 01, ARDIA VERMOSA, IMUS</v>
      </c>
      <c r="E76" s="10">
        <f>IFERROR(VLOOKUP(A76,[4]C1!$E:$S,15,FALSE),IFERROR(VLOOKUP(A76,[5]C1!$E:$T,16,FALSE),VLOOKUP(A76,[6]C1!$E:$T,16,FALSE)))</f>
        <v>553766.06999999995</v>
      </c>
      <c r="F76" s="11">
        <v>259.64999999999998</v>
      </c>
      <c r="G76" s="11" t="str">
        <f>IFERROR(VLOOKUP(A76,[4]C1!$E:$N,10,FALSE),IFERROR(VLOOKUP(A76,[5]C1!$E:$N,10,FALSE),VLOOKUP(A76,[6]C1!$E:$N,10,FALSE)))</f>
        <v>RHM</v>
      </c>
      <c r="H76" s="11" t="s">
        <v>150</v>
      </c>
      <c r="I76" s="6" t="str">
        <f>IFERROR(VLOOKUP(A76,[4]C1!$E:$L,8,FALSE),IFERROR(VLOOKUP(A76,[5]C1!$E:$L,8,FALSE),VLOOKUP(A76,[6]C1!$E:$L,8,FALSE)))</f>
        <v>CHALLENGER</v>
      </c>
      <c r="K76" s="5"/>
      <c r="L76" s="5" t="s">
        <v>151</v>
      </c>
      <c r="N76" s="5">
        <f>YEAR(IFERROR(VLOOKUP(A76,[4]C1!$E:$AA,23,FALSE),IFERROR(VLOOKUP(A76,[5]C1!$E:$AB,24,FALSE),VLOOKUP(A76,[6]C1!$E:$AB,23,FALSE))))</f>
        <v>2023</v>
      </c>
      <c r="O76" s="4">
        <v>45743</v>
      </c>
      <c r="P76" s="2" t="str">
        <f t="shared" si="2"/>
        <v>YES</v>
      </c>
      <c r="Q76" s="4">
        <v>45749</v>
      </c>
      <c r="R76" s="5" t="s">
        <v>23</v>
      </c>
      <c r="S76" s="250">
        <v>7</v>
      </c>
      <c r="T76" s="253">
        <f>IFERROR(VLOOKUP(A76,[4]C1!$E:$BH,56,FALSE),IFERROR(VLOOKUP(A76,[5]C1!$E:$BI,57,FALSE),VLOOKUP(A76,[6]C1!$E:$BI,56,FALSE)))</f>
        <v>45356</v>
      </c>
    </row>
    <row r="77" spans="1:20" ht="20.149999999999999" hidden="1" customHeight="1" x14ac:dyDescent="0.35">
      <c r="A77" s="8" t="s">
        <v>190</v>
      </c>
      <c r="B77" s="7" t="s">
        <v>191</v>
      </c>
      <c r="C77" s="7" t="str">
        <f>IFERROR(VLOOKUP(A77,[1]C1!$E:$F,2,FALSE),IFERROR(VLOOKUP(A77,[2]C1!$E:$F,2,FALSE),VLOOKUP(A77,[3]C1!$E:$F,2,FALSE)))</f>
        <v>ALVEO LAND CORP.</v>
      </c>
      <c r="D77" s="7" t="str">
        <f>IFERROR(VLOOKUP(A77,[3]C1!$E:$G,3,FALSE),IFERROR(VLOOKUP(A77,[2]C1!$E:$G,3,FALSE),VLOOKUP(A77,[1]C1!$E:$G,3,FALSE)))</f>
        <v>BLOCK 35, ARDIA VERMOSA, IMUS</v>
      </c>
      <c r="E77" s="10">
        <f>IFERROR(VLOOKUP(A77,[4]C1!$E:$S,15,FALSE),IFERROR(VLOOKUP(A77,[5]C1!$E:$T,16,FALSE),VLOOKUP(A77,[6]C1!$E:$T,16,FALSE)))</f>
        <v>646129.09</v>
      </c>
      <c r="F77" s="11">
        <v>321.64999999999998</v>
      </c>
      <c r="G77" s="11" t="str">
        <f>IFERROR(VLOOKUP(A77,[4]C1!$E:$N,10,FALSE),IFERROR(VLOOKUP(A77,[5]C1!$E:$N,10,FALSE),VLOOKUP(A77,[6]C1!$E:$N,10,FALSE)))</f>
        <v>RHM</v>
      </c>
      <c r="H77" s="11" t="s">
        <v>150</v>
      </c>
      <c r="I77" s="6" t="str">
        <f>IFERROR(VLOOKUP(A77,[4]C1!$E:$L,8,FALSE),IFERROR(VLOOKUP(A77,[5]C1!$E:$L,8,FALSE),VLOOKUP(A77,[6]C1!$E:$L,8,FALSE)))</f>
        <v>CHALLENGER</v>
      </c>
      <c r="K77" s="5"/>
      <c r="L77" s="5" t="s">
        <v>151</v>
      </c>
      <c r="N77" s="5">
        <f>YEAR(IFERROR(VLOOKUP(A77,[4]C1!$E:$AA,23,FALSE),IFERROR(VLOOKUP(A77,[5]C1!$E:$AB,24,FALSE),VLOOKUP(A77,[6]C1!$E:$AB,23,FALSE))))</f>
        <v>2023</v>
      </c>
      <c r="O77" s="4">
        <v>45743</v>
      </c>
      <c r="P77" s="2" t="str">
        <f t="shared" si="2"/>
        <v>YES</v>
      </c>
      <c r="Q77" s="4">
        <v>45749</v>
      </c>
      <c r="R77" s="5" t="s">
        <v>26</v>
      </c>
      <c r="S77" s="250">
        <v>7</v>
      </c>
      <c r="T77" s="253">
        <f>IFERROR(VLOOKUP(A77,[4]C1!$E:$BH,56,FALSE),IFERROR(VLOOKUP(A77,[5]C1!$E:$BI,57,FALSE),VLOOKUP(A77,[6]C1!$E:$BI,56,FALSE)))</f>
        <v>45356</v>
      </c>
    </row>
    <row r="78" spans="1:20" ht="20.149999999999999" hidden="1" customHeight="1" x14ac:dyDescent="0.35">
      <c r="A78" s="8" t="s">
        <v>192</v>
      </c>
      <c r="B78" s="7" t="s">
        <v>193</v>
      </c>
      <c r="C78" s="7" t="str">
        <f>IFERROR(VLOOKUP(A78,[1]C1!$E:$F,2,FALSE),IFERROR(VLOOKUP(A78,[2]C1!$E:$F,2,FALSE),VLOOKUP(A78,[3]C1!$E:$F,2,FALSE)))</f>
        <v>AYALA LAND, INC.</v>
      </c>
      <c r="D78" s="7" t="str">
        <f>IFERROR(VLOOKUP(A78,[3]C1!$E:$G,3,FALSE),IFERROR(VLOOKUP(A78,[2]C1!$E:$G,3,FALSE),VLOOKUP(A78,[1]C1!$E:$G,3,FALSE)))</f>
        <v>BLOCK 02, ARDIA VERMOSA, IMUS</v>
      </c>
      <c r="E78" s="10">
        <f>IFERROR(VLOOKUP(A78,[4]C1!$E:$S,15,FALSE),IFERROR(VLOOKUP(A78,[5]C1!$E:$T,16,FALSE),VLOOKUP(A78,[6]C1!$E:$T,16,FALSE)))</f>
        <v>849221.28</v>
      </c>
      <c r="F78" s="11">
        <v>432.58</v>
      </c>
      <c r="G78" s="11" t="str">
        <f>IFERROR(VLOOKUP(A78,[4]C1!$E:$N,10,FALSE),IFERROR(VLOOKUP(A78,[5]C1!$E:$N,10,FALSE),VLOOKUP(A78,[6]C1!$E:$N,10,FALSE)))</f>
        <v>RHM</v>
      </c>
      <c r="H78" s="11" t="s">
        <v>150</v>
      </c>
      <c r="I78" s="6" t="str">
        <f>IFERROR(VLOOKUP(A78,[4]C1!$E:$L,8,FALSE),IFERROR(VLOOKUP(A78,[5]C1!$E:$L,8,FALSE),VLOOKUP(A78,[6]C1!$E:$L,8,FALSE)))</f>
        <v>CHALLENGER</v>
      </c>
      <c r="K78" s="5"/>
      <c r="L78" s="5" t="s">
        <v>151</v>
      </c>
      <c r="N78" s="5">
        <f>YEAR(IFERROR(VLOOKUP(A78,[4]C1!$E:$AA,23,FALSE),IFERROR(VLOOKUP(A78,[5]C1!$E:$AB,24,FALSE),VLOOKUP(A78,[6]C1!$E:$AB,23,FALSE))))</f>
        <v>2023</v>
      </c>
      <c r="O78" s="4">
        <v>45743</v>
      </c>
      <c r="P78" s="2" t="str">
        <f t="shared" si="2"/>
        <v>YES</v>
      </c>
      <c r="Q78" s="4">
        <v>45749</v>
      </c>
      <c r="R78" s="5" t="s">
        <v>26</v>
      </c>
      <c r="S78" s="250">
        <v>9</v>
      </c>
      <c r="T78" s="253">
        <f>IFERROR(VLOOKUP(A78,[4]C1!$E:$BH,56,FALSE),IFERROR(VLOOKUP(A78,[5]C1!$E:$BI,57,FALSE),VLOOKUP(A78,[6]C1!$E:$BI,56,FALSE)))</f>
        <v>45341</v>
      </c>
    </row>
    <row r="79" spans="1:20" ht="20.149999999999999" hidden="1" customHeight="1" x14ac:dyDescent="0.35">
      <c r="A79" s="8" t="s">
        <v>194</v>
      </c>
      <c r="B79" s="7" t="s">
        <v>195</v>
      </c>
      <c r="C79" s="7" t="str">
        <f>IFERROR(VLOOKUP(A79,[1]C1!$E:$F,2,FALSE),IFERROR(VLOOKUP(A79,[2]C1!$E:$F,2,FALSE),VLOOKUP(A79,[3]C1!$E:$F,2,FALSE)))</f>
        <v>ALVEO LAND CORP.</v>
      </c>
      <c r="D79" s="7" t="str">
        <f>IFERROR(VLOOKUP(A79,[3]C1!$E:$G,3,FALSE),IFERROR(VLOOKUP(A79,[2]C1!$E:$G,3,FALSE),VLOOKUP(A79,[1]C1!$E:$G,3,FALSE)))</f>
        <v>BLOCK 40, ARDIA VERMOSA, IMUS</v>
      </c>
      <c r="E79" s="10">
        <f>IFERROR(VLOOKUP(A79,[4]C1!$E:$S,15,FALSE),IFERROR(VLOOKUP(A79,[5]C1!$E:$T,16,FALSE),VLOOKUP(A79,[6]C1!$E:$T,16,FALSE)))</f>
        <v>442639.39</v>
      </c>
      <c r="F79" s="11">
        <v>183.33</v>
      </c>
      <c r="G79" s="11" t="str">
        <f>IFERROR(VLOOKUP(A79,[4]C1!$E:$N,10,FALSE),IFERROR(VLOOKUP(A79,[5]C1!$E:$N,10,FALSE),VLOOKUP(A79,[6]C1!$E:$N,10,FALSE)))</f>
        <v>RHM</v>
      </c>
      <c r="H79" s="11" t="s">
        <v>150</v>
      </c>
      <c r="I79" s="6" t="str">
        <f>IFERROR(VLOOKUP(A79,[4]C1!$E:$L,8,FALSE),IFERROR(VLOOKUP(A79,[5]C1!$E:$L,8,FALSE),VLOOKUP(A79,[6]C1!$E:$L,8,FALSE)))</f>
        <v>CHALLENGER</v>
      </c>
      <c r="K79" s="5"/>
      <c r="L79" s="5" t="s">
        <v>151</v>
      </c>
      <c r="N79" s="5">
        <f>YEAR(IFERROR(VLOOKUP(A79,[4]C1!$E:$AA,23,FALSE),IFERROR(VLOOKUP(A79,[5]C1!$E:$AB,24,FALSE),VLOOKUP(A79,[6]C1!$E:$AB,23,FALSE))))</f>
        <v>2023</v>
      </c>
      <c r="O79" s="4">
        <v>45743</v>
      </c>
      <c r="P79" s="2" t="str">
        <f t="shared" si="2"/>
        <v>YES</v>
      </c>
      <c r="Q79" s="4">
        <v>45749</v>
      </c>
      <c r="R79" s="5" t="s">
        <v>26</v>
      </c>
      <c r="S79" s="250">
        <v>6</v>
      </c>
      <c r="T79" s="253">
        <f>IFERROR(VLOOKUP(A79,[4]C1!$E:$BH,56,FALSE),IFERROR(VLOOKUP(A79,[5]C1!$E:$BI,57,FALSE),VLOOKUP(A79,[6]C1!$E:$BI,56,FALSE)))</f>
        <v>45343</v>
      </c>
    </row>
    <row r="80" spans="1:20" ht="20.149999999999999" hidden="1" customHeight="1" x14ac:dyDescent="0.35">
      <c r="A80" s="8" t="s">
        <v>196</v>
      </c>
      <c r="B80" s="7" t="s">
        <v>197</v>
      </c>
      <c r="C80" s="7" t="str">
        <f>IFERROR(VLOOKUP(A80,[1]C1!$E:$F,2,FALSE),IFERROR(VLOOKUP(A80,[2]C1!$E:$F,2,FALSE),VLOOKUP(A80,[3]C1!$E:$F,2,FALSE)))</f>
        <v>AYALA LAND, INC.</v>
      </c>
      <c r="D80" s="7" t="str">
        <f>IFERROR(VLOOKUP(A80,[3]C1!$E:$G,3,FALSE),IFERROR(VLOOKUP(A80,[2]C1!$E:$G,3,FALSE),VLOOKUP(A80,[1]C1!$E:$G,3,FALSE)))</f>
        <v>BLOCK 02, ARDIA VERMOSA, IMUS</v>
      </c>
      <c r="E80" s="10">
        <f>IFERROR(VLOOKUP(A80,[4]C1!$E:$S,15,FALSE),IFERROR(VLOOKUP(A80,[5]C1!$E:$T,16,FALSE),VLOOKUP(A80,[6]C1!$E:$T,16,FALSE)))</f>
        <v>511010.96</v>
      </c>
      <c r="F80" s="11">
        <v>223.7</v>
      </c>
      <c r="G80" s="11" t="str">
        <f>IFERROR(VLOOKUP(A80,[4]C1!$E:$N,10,FALSE),IFERROR(VLOOKUP(A80,[5]C1!$E:$N,10,FALSE),VLOOKUP(A80,[6]C1!$E:$N,10,FALSE)))</f>
        <v>RHM</v>
      </c>
      <c r="H80" s="11" t="s">
        <v>150</v>
      </c>
      <c r="I80" s="6" t="str">
        <f>IFERROR(VLOOKUP(A80,[4]C1!$E:$L,8,FALSE),IFERROR(VLOOKUP(A80,[5]C1!$E:$L,8,FALSE),VLOOKUP(A80,[6]C1!$E:$L,8,FALSE)))</f>
        <v>CHALLENGER</v>
      </c>
      <c r="K80" s="5"/>
      <c r="L80" s="5" t="s">
        <v>151</v>
      </c>
      <c r="N80" s="5">
        <f>YEAR(IFERROR(VLOOKUP(A80,[4]C1!$E:$AA,23,FALSE),IFERROR(VLOOKUP(A80,[5]C1!$E:$AB,24,FALSE),VLOOKUP(A80,[6]C1!$E:$AB,23,FALSE))))</f>
        <v>2023</v>
      </c>
      <c r="O80" s="4">
        <v>45743</v>
      </c>
      <c r="P80" s="2" t="str">
        <f t="shared" si="2"/>
        <v>YES</v>
      </c>
      <c r="Q80" s="4">
        <v>45749</v>
      </c>
      <c r="R80" s="5" t="s">
        <v>23</v>
      </c>
      <c r="S80" s="250">
        <v>6</v>
      </c>
      <c r="T80" s="253">
        <f>IFERROR(VLOOKUP(A80,[4]C1!$E:$BH,56,FALSE),IFERROR(VLOOKUP(A80,[5]C1!$E:$BI,57,FALSE),VLOOKUP(A80,[6]C1!$E:$BI,56,FALSE)))</f>
        <v>45356</v>
      </c>
    </row>
    <row r="81" spans="1:20" ht="14.5" hidden="1" x14ac:dyDescent="0.35">
      <c r="A81" s="8" t="s">
        <v>198</v>
      </c>
      <c r="B81" s="7" t="s">
        <v>199</v>
      </c>
      <c r="C81" s="7" t="str">
        <f>IFERROR(VLOOKUP(A81,[1]C1!$E:$F,2,FALSE),IFERROR(VLOOKUP(A81,[2]C1!$E:$F,2,FALSE),VLOOKUP(A81,[3]C1!$E:$F,2,FALSE)))</f>
        <v>C1_MAJOR (WDESIGN), DPWH RELOC OF POLES ALONG TAGAYTAY-BATANGAS RD MAITIM 2 WEST TAGAYTAY (JOB2)</v>
      </c>
      <c r="D81" s="7" t="str">
        <f>IFERROR(VLOOKUP(A81,[3]C1!$E:$G,3,FALSE),IFERROR(VLOOKUP(A81,[2]C1!$E:$G,3,FALSE),VLOOKUP(A81,[1]C1!$E:$G,3,FALSE)))</f>
        <v>RICHMORELAND RICHMORELAND MAITIM 2ND WEST TAGAYTAY CITY CAVITE</v>
      </c>
      <c r="E81" s="10">
        <f>IFERROR(VLOOKUP(A81,[4]C1!$E:$S,15,FALSE),IFERROR(VLOOKUP(A81,[5]C1!$E:$T,16,FALSE),VLOOKUP(A81,[6]C1!$E:$T,16,FALSE)))</f>
        <v>5508294.46</v>
      </c>
      <c r="F81" s="11">
        <v>2860.77</v>
      </c>
      <c r="G81" s="11" t="str">
        <f>IFERROR(VLOOKUP(A81,[4]C1!$E:$N,10,FALSE),IFERROR(VLOOKUP(A81,[5]C1!$E:$N,10,FALSE),VLOOKUP(A81,[6]C1!$E:$N,10,FALSE)))</f>
        <v>IJP</v>
      </c>
      <c r="H81" s="11" t="s">
        <v>57</v>
      </c>
      <c r="I81" s="6" t="str">
        <f>IFERROR(VLOOKUP(A81,[4]C1!$E:$L,8,FALSE),IFERROR(VLOOKUP(A81,[5]C1!$E:$L,8,FALSE),VLOOKUP(A81,[6]C1!$E:$L,8,FALSE)))</f>
        <v>POWERHOUSE</v>
      </c>
      <c r="K81" s="4">
        <v>45748</v>
      </c>
      <c r="L81" s="5" t="s">
        <v>200</v>
      </c>
      <c r="M81" s="5" t="s">
        <v>43</v>
      </c>
      <c r="N81" s="5">
        <f>YEAR(IFERROR(VLOOKUP(A81,[4]C1!$E:$AA,23,FALSE),IFERROR(VLOOKUP(A81,[5]C1!$E:$AB,24,FALSE),VLOOKUP(A81,[6]C1!$E:$AB,23,FALSE))))</f>
        <v>2023</v>
      </c>
      <c r="O81" s="5"/>
      <c r="P81" s="2" t="str">
        <f t="shared" si="2"/>
        <v>NO</v>
      </c>
      <c r="S81" s="250">
        <v>37</v>
      </c>
      <c r="T81" s="253">
        <f>IFERROR(VLOOKUP(A81,[4]C1!$E:$BH,56,FALSE),IFERROR(VLOOKUP(A81,[5]C1!$E:$BI,57,FALSE),VLOOKUP(A81,[6]C1!$E:$BI,56,FALSE)))</f>
        <v>45605</v>
      </c>
    </row>
    <row r="82" spans="1:20" ht="14.5" hidden="1" x14ac:dyDescent="0.35">
      <c r="A82" s="8" t="s">
        <v>201</v>
      </c>
      <c r="B82" s="7" t="s">
        <v>202</v>
      </c>
      <c r="C82" s="7" t="str">
        <f>IFERROR(VLOOKUP(A82,[1]C1!$E:$F,2,FALSE),IFERROR(VLOOKUP(A82,[2]C1!$E:$F,2,FALSE),VLOOKUP(A82,[3]C1!$E:$F,2,FALSE)))</f>
        <v>C1_MAJOR (WDESIGN), DPWH RELOC OF POLES ALONG TAGAYTAY-BATANGAS ARTERIAL HIGHWAY, TAGAYTAY CITY</v>
      </c>
      <c r="D82" s="7" t="str">
        <f>IFERROR(VLOOKUP(A82,[3]C1!$E:$G,3,FALSE),IFERROR(VLOOKUP(A82,[2]C1!$E:$G,3,FALSE),VLOOKUP(A82,[1]C1!$E:$G,3,FALSE)))</f>
        <v>MAITIM 2ND CENTRAL MAITIM 2ND CENTRAL MAITIM 2ND CENTRAL TAGAYTAY CITY CAVITE</v>
      </c>
      <c r="E82" s="10">
        <f>IFERROR(VLOOKUP(A82,[4]C1!$E:$S,15,FALSE),IFERROR(VLOOKUP(A82,[5]C1!$E:$T,16,FALSE),VLOOKUP(A82,[6]C1!$E:$T,16,FALSE)))</f>
        <v>5080118.17</v>
      </c>
      <c r="F82" s="11">
        <v>2761.52</v>
      </c>
      <c r="G82" s="11" t="str">
        <f>IFERROR(VLOOKUP(A82,[4]C1!$E:$N,10,FALSE),IFERROR(VLOOKUP(A82,[5]C1!$E:$N,10,FALSE),VLOOKUP(A82,[6]C1!$E:$N,10,FALSE)))</f>
        <v>IJP</v>
      </c>
      <c r="H82" s="11" t="s">
        <v>57</v>
      </c>
      <c r="I82" s="6" t="str">
        <f>IFERROR(VLOOKUP(A82,[4]C1!$E:$L,8,FALSE),IFERROR(VLOOKUP(A82,[5]C1!$E:$L,8,FALSE),VLOOKUP(A82,[6]C1!$E:$L,8,FALSE)))</f>
        <v>POWERHOUSE</v>
      </c>
      <c r="K82" s="4">
        <v>45748</v>
      </c>
      <c r="L82" s="5" t="s">
        <v>200</v>
      </c>
      <c r="M82" s="5" t="s">
        <v>43</v>
      </c>
      <c r="N82" s="5">
        <f>YEAR(IFERROR(VLOOKUP(A82,[4]C1!$E:$AA,23,FALSE),IFERROR(VLOOKUP(A82,[5]C1!$E:$AB,24,FALSE),VLOOKUP(A82,[6]C1!$E:$AB,23,FALSE))))</f>
        <v>2024</v>
      </c>
      <c r="O82" s="5"/>
      <c r="P82" s="2" t="str">
        <f t="shared" si="2"/>
        <v>NO</v>
      </c>
      <c r="S82" s="250">
        <v>37</v>
      </c>
      <c r="T82" s="253">
        <f>IFERROR(VLOOKUP(A82,[4]C1!$E:$BH,56,FALSE),IFERROR(VLOOKUP(A82,[5]C1!$E:$BI,57,FALSE),VLOOKUP(A82,[6]C1!$E:$BI,56,FALSE)))</f>
        <v>45612</v>
      </c>
    </row>
    <row r="83" spans="1:20" ht="20.149999999999999" hidden="1" customHeight="1" x14ac:dyDescent="0.35">
      <c r="A83" s="8" t="s">
        <v>203</v>
      </c>
      <c r="B83" s="7" t="s">
        <v>204</v>
      </c>
      <c r="C83" s="7" t="str">
        <f>IFERROR(VLOOKUP(A83,[1]C1!$E:$F,2,FALSE),IFERROR(VLOOKUP(A83,[2]C1!$E:$F,2,FALSE),VLOOKUP(A83,[3]C1!$E:$F,2,FALSE)))</f>
        <v>E.M. CUERPO, INC.</v>
      </c>
      <c r="D83" s="7" t="str">
        <f>IFERROR(VLOOKUP(A83,[3]C1!$E:$G,3,FALSE),IFERROR(VLOOKUP(A83,[2]C1!$E:$G,3,FALSE),VLOOKUP(A83,[1]C1!$E:$G,3,FALSE)))</f>
        <v>BLDG. 8, CIUDAD KAUNLARAN, BACOOR</v>
      </c>
      <c r="E83" s="10">
        <f>IFERROR(VLOOKUP(A83,[4]C1!$E:$S,15,FALSE),IFERROR(VLOOKUP(A83,[5]C1!$E:$T,16,FALSE),VLOOKUP(A83,[6]C1!$E:$T,16,FALSE)))</f>
        <v>465942.42</v>
      </c>
      <c r="F83" s="11">
        <v>103.33</v>
      </c>
      <c r="G83" s="11" t="str">
        <f>IFERROR(VLOOKUP(A83,[4]C1!$E:$N,10,FALSE),IFERROR(VLOOKUP(A83,[5]C1!$E:$N,10,FALSE),VLOOKUP(A83,[6]C1!$E:$N,10,FALSE)))</f>
        <v>JMM</v>
      </c>
      <c r="H83" s="11" t="s">
        <v>29</v>
      </c>
      <c r="I83" s="6" t="str">
        <f>IFERROR(VLOOKUP(A83,[4]C1!$E:$L,8,FALSE),IFERROR(VLOOKUP(A83,[5]C1!$E:$L,8,FALSE),VLOOKUP(A83,[6]C1!$E:$L,8,FALSE)))</f>
        <v>POWERHOUSE</v>
      </c>
      <c r="K83" s="4">
        <v>45747</v>
      </c>
      <c r="L83" s="5" t="s">
        <v>42</v>
      </c>
      <c r="M83" s="5" t="s">
        <v>43</v>
      </c>
      <c r="N83" s="5">
        <f>YEAR(IFERROR(VLOOKUP(A83,[4]C1!$E:$AA,23,FALSE),IFERROR(VLOOKUP(A83,[5]C1!$E:$AB,24,FALSE),VLOOKUP(A83,[6]C1!$E:$AB,23,FALSE))))</f>
        <v>2024</v>
      </c>
      <c r="O83" s="4">
        <v>45782</v>
      </c>
      <c r="P83" s="2" t="str">
        <f t="shared" si="2"/>
        <v>YES</v>
      </c>
      <c r="Q83" s="4">
        <v>45840</v>
      </c>
      <c r="R83" s="5" t="s">
        <v>26</v>
      </c>
      <c r="S83" s="250">
        <v>3</v>
      </c>
      <c r="T83" s="253">
        <f>IFERROR(VLOOKUP(A83,[4]C1!$E:$BH,56,FALSE),IFERROR(VLOOKUP(A83,[5]C1!$E:$BI,57,FALSE),VLOOKUP(A83,[6]C1!$E:$BI,56,FALSE)))</f>
        <v>45737</v>
      </c>
    </row>
    <row r="84" spans="1:20" ht="20.149999999999999" hidden="1" customHeight="1" x14ac:dyDescent="0.35">
      <c r="A84" s="8" t="s">
        <v>205</v>
      </c>
      <c r="B84" s="7" t="s">
        <v>206</v>
      </c>
      <c r="C84" s="7" t="str">
        <f>IFERROR(VLOOKUP(A84,[1]C1!$E:$F,2,FALSE),IFERROR(VLOOKUP(A84,[2]C1!$E:$F,2,FALSE),VLOOKUP(A84,[3]C1!$E:$F,2,FALSE)))</f>
        <v>E.M. CUERPO, INC.</v>
      </c>
      <c r="D84" s="7" t="str">
        <f>IFERROR(VLOOKUP(A84,[3]C1!$E:$G,3,FALSE),IFERROR(VLOOKUP(A84,[2]C1!$E:$G,3,FALSE),VLOOKUP(A84,[1]C1!$E:$G,3,FALSE)))</f>
        <v>BLDG. 7, CIUDAD KAUNLARAN, BACOOR</v>
      </c>
      <c r="E84" s="10">
        <f>IFERROR(VLOOKUP(A84,[4]C1!$E:$S,15,FALSE),IFERROR(VLOOKUP(A84,[5]C1!$E:$T,16,FALSE),VLOOKUP(A84,[6]C1!$E:$T,16,FALSE)))</f>
        <v>347849.46</v>
      </c>
      <c r="F84" s="11">
        <v>45</v>
      </c>
      <c r="G84" s="11" t="str">
        <f>IFERROR(VLOOKUP(A84,[4]C1!$E:$N,10,FALSE),IFERROR(VLOOKUP(A84,[5]C1!$E:$N,10,FALSE),VLOOKUP(A84,[6]C1!$E:$N,10,FALSE)))</f>
        <v>JMM</v>
      </c>
      <c r="H84" s="11" t="s">
        <v>29</v>
      </c>
      <c r="I84" s="6" t="str">
        <f>IFERROR(VLOOKUP(A84,[4]C1!$E:$L,8,FALSE),IFERROR(VLOOKUP(A84,[5]C1!$E:$L,8,FALSE),VLOOKUP(A84,[6]C1!$E:$L,8,FALSE)))</f>
        <v>POWERHOUSE</v>
      </c>
      <c r="K84" s="4">
        <v>45747</v>
      </c>
      <c r="L84" s="5" t="s">
        <v>42</v>
      </c>
      <c r="M84" s="5" t="s">
        <v>43</v>
      </c>
      <c r="N84" s="5">
        <f>YEAR(IFERROR(VLOOKUP(A84,[4]C1!$E:$AA,23,FALSE),IFERROR(VLOOKUP(A84,[5]C1!$E:$AB,24,FALSE),VLOOKUP(A84,[6]C1!$E:$AB,23,FALSE))))</f>
        <v>2024</v>
      </c>
      <c r="O84" s="4">
        <v>45751</v>
      </c>
      <c r="P84" s="2" t="str">
        <f t="shared" si="2"/>
        <v>YES</v>
      </c>
      <c r="Q84" s="4">
        <v>45758</v>
      </c>
      <c r="R84" s="5" t="s">
        <v>26</v>
      </c>
      <c r="S84" s="250">
        <v>3</v>
      </c>
      <c r="T84" s="253">
        <f>IFERROR(VLOOKUP(A84,[4]C1!$E:$BH,56,FALSE),IFERROR(VLOOKUP(A84,[5]C1!$E:$BI,57,FALSE),VLOOKUP(A84,[6]C1!$E:$BI,56,FALSE)))</f>
        <v>45737</v>
      </c>
    </row>
    <row r="85" spans="1:20" ht="14.5" hidden="1" x14ac:dyDescent="0.35">
      <c r="A85" s="8" t="s">
        <v>207</v>
      </c>
      <c r="B85" s="7" t="s">
        <v>208</v>
      </c>
      <c r="C85" s="7" t="str">
        <f>IFERROR(VLOOKUP(A85,[1]C1!$E:$F,2,FALSE),IFERROR(VLOOKUP(A85,[2]C1!$E:$F,2,FALSE),VLOOKUP(A85,[3]C1!$E:$F,2,FALSE)))</f>
        <v>E.M. CUERPO, INC.</v>
      </c>
      <c r="D85" s="7" t="str">
        <f>IFERROR(VLOOKUP(A85,[3]C1!$E:$G,3,FALSE),IFERROR(VLOOKUP(A85,[2]C1!$E:$G,3,FALSE),VLOOKUP(A85,[1]C1!$E:$G,3,FALSE)))</f>
        <v>BLDG. 6, CIUDAD KAUNLARAN, BACOOR</v>
      </c>
      <c r="E85" s="10">
        <f>IFERROR(VLOOKUP(A85,[4]C1!$E:$S,15,FALSE),IFERROR(VLOOKUP(A85,[5]C1!$E:$T,16,FALSE),VLOOKUP(A85,[6]C1!$E:$T,16,FALSE)))</f>
        <v>496978.85</v>
      </c>
      <c r="F85" s="11">
        <v>134.02000000000001</v>
      </c>
      <c r="G85" s="11" t="str">
        <f>IFERROR(VLOOKUP(A85,[4]C1!$E:$N,10,FALSE),IFERROR(VLOOKUP(A85,[5]C1!$E:$N,10,FALSE),VLOOKUP(A85,[6]C1!$E:$N,10,FALSE)))</f>
        <v>JMM</v>
      </c>
      <c r="H85" s="11" t="s">
        <v>29</v>
      </c>
      <c r="I85" s="6" t="str">
        <f>IFERROR(VLOOKUP(A85,[4]C1!$E:$L,8,FALSE),IFERROR(VLOOKUP(A85,[5]C1!$E:$L,8,FALSE),VLOOKUP(A85,[6]C1!$E:$L,8,FALSE)))</f>
        <v>POWERHOUSE</v>
      </c>
      <c r="K85" s="4">
        <v>45747</v>
      </c>
      <c r="L85" s="5" t="s">
        <v>42</v>
      </c>
      <c r="M85" s="5" t="s">
        <v>43</v>
      </c>
      <c r="N85" s="5">
        <f>YEAR(IFERROR(VLOOKUP(A85,[4]C1!$E:$AA,23,FALSE),IFERROR(VLOOKUP(A85,[5]C1!$E:$AB,24,FALSE),VLOOKUP(A85,[6]C1!$E:$AB,23,FALSE))))</f>
        <v>2024</v>
      </c>
      <c r="O85" s="4">
        <v>45782</v>
      </c>
      <c r="P85" s="2" t="str">
        <f t="shared" si="2"/>
        <v>YES</v>
      </c>
      <c r="Q85" s="4">
        <v>45810</v>
      </c>
      <c r="R85" s="5" t="s">
        <v>23</v>
      </c>
      <c r="S85" s="250">
        <v>3</v>
      </c>
      <c r="T85" s="253">
        <f>IFERROR(VLOOKUP(A85,[4]C1!$E:$BH,56,FALSE),IFERROR(VLOOKUP(A85,[5]C1!$E:$BI,57,FALSE),VLOOKUP(A85,[6]C1!$E:$BI,56,FALSE)))</f>
        <v>45737</v>
      </c>
    </row>
    <row r="86" spans="1:20" ht="14.5" hidden="1" x14ac:dyDescent="0.35">
      <c r="A86" s="8" t="s">
        <v>209</v>
      </c>
      <c r="B86" s="7" t="s">
        <v>210</v>
      </c>
      <c r="C86" s="7" t="str">
        <f>IFERROR(VLOOKUP(A86,[1]C1!$E:$F,2,FALSE),IFERROR(VLOOKUP(A86,[2]C1!$E:$F,2,FALSE),VLOOKUP(A86,[3]C1!$E:$F,2,FALSE)))</f>
        <v>E.M. CUERPO, INC.</v>
      </c>
      <c r="D86" s="7" t="str">
        <f>IFERROR(VLOOKUP(A86,[3]C1!$E:$G,3,FALSE),IFERROR(VLOOKUP(A86,[2]C1!$E:$G,3,FALSE),VLOOKUP(A86,[1]C1!$E:$G,3,FALSE)))</f>
        <v>BLDG. 5, CIUDAD KAUNLARAN, BACOOR</v>
      </c>
      <c r="E86" s="10">
        <f>IFERROR(VLOOKUP(A86,[4]C1!$E:$S,15,FALSE),IFERROR(VLOOKUP(A86,[5]C1!$E:$T,16,FALSE),VLOOKUP(A86,[6]C1!$E:$T,16,FALSE)))</f>
        <v>870533.28</v>
      </c>
      <c r="F86" s="11">
        <v>265.05</v>
      </c>
      <c r="G86" s="11" t="str">
        <f>IFERROR(VLOOKUP(A86,[4]C1!$E:$N,10,FALSE),IFERROR(VLOOKUP(A86,[5]C1!$E:$N,10,FALSE),VLOOKUP(A86,[6]C1!$E:$N,10,FALSE)))</f>
        <v>JMM</v>
      </c>
      <c r="H86" s="11" t="s">
        <v>29</v>
      </c>
      <c r="I86" s="6" t="str">
        <f>IFERROR(VLOOKUP(A86,[4]C1!$E:$L,8,FALSE),IFERROR(VLOOKUP(A86,[5]C1!$E:$L,8,FALSE),VLOOKUP(A86,[6]C1!$E:$L,8,FALSE)))</f>
        <v>POWERHOUSE</v>
      </c>
      <c r="K86" s="4">
        <v>45747</v>
      </c>
      <c r="L86" s="5" t="s">
        <v>42</v>
      </c>
      <c r="M86" s="5" t="s">
        <v>43</v>
      </c>
      <c r="N86" s="5">
        <f>YEAR(IFERROR(VLOOKUP(A86,[4]C1!$E:$AA,23,FALSE),IFERROR(VLOOKUP(A86,[5]C1!$E:$AB,24,FALSE),VLOOKUP(A86,[6]C1!$E:$AB,23,FALSE))))</f>
        <v>2024</v>
      </c>
      <c r="O86" s="5"/>
      <c r="P86" s="2" t="str">
        <f t="shared" si="2"/>
        <v>NO</v>
      </c>
      <c r="S86" s="250">
        <v>6</v>
      </c>
      <c r="T86" s="253">
        <f>IFERROR(VLOOKUP(A86,[4]C1!$E:$BH,56,FALSE),IFERROR(VLOOKUP(A86,[5]C1!$E:$BI,57,FALSE),VLOOKUP(A86,[6]C1!$E:$BI,56,FALSE)))</f>
        <v>45737</v>
      </c>
    </row>
    <row r="87" spans="1:20" ht="14.5" hidden="1" x14ac:dyDescent="0.35">
      <c r="A87" s="8" t="s">
        <v>211</v>
      </c>
      <c r="B87" s="7" t="s">
        <v>212</v>
      </c>
      <c r="C87" s="7" t="str">
        <f>IFERROR(VLOOKUP(A87,[1]C1!$E:$F,2,FALSE),IFERROR(VLOOKUP(A87,[2]C1!$E:$F,2,FALSE),VLOOKUP(A87,[3]C1!$E:$F,2,FALSE)))</f>
        <v>E.M. CUERPO, INC.</v>
      </c>
      <c r="D87" s="7" t="str">
        <f>IFERROR(VLOOKUP(A87,[3]C1!$E:$G,3,FALSE),IFERROR(VLOOKUP(A87,[2]C1!$E:$G,3,FALSE),VLOOKUP(A87,[1]C1!$E:$G,3,FALSE)))</f>
        <v>BLDG. 4, CIUDAD KAUNLARAN, BACOOR</v>
      </c>
      <c r="E87" s="10">
        <f>IFERROR(VLOOKUP(A87,[4]C1!$E:$S,15,FALSE),IFERROR(VLOOKUP(A87,[5]C1!$E:$T,16,FALSE),VLOOKUP(A87,[6]C1!$E:$T,16,FALSE)))</f>
        <v>650461.72</v>
      </c>
      <c r="F87" s="11">
        <v>133.78</v>
      </c>
      <c r="G87" s="11" t="str">
        <f>IFERROR(VLOOKUP(A87,[4]C1!$E:$N,10,FALSE),IFERROR(VLOOKUP(A87,[5]C1!$E:$N,10,FALSE),VLOOKUP(A87,[6]C1!$E:$N,10,FALSE)))</f>
        <v>JSP</v>
      </c>
      <c r="H87" s="11" t="s">
        <v>39</v>
      </c>
      <c r="I87" s="6" t="str">
        <f>IFERROR(VLOOKUP(A87,[4]C1!$E:$L,8,FALSE),IFERROR(VLOOKUP(A87,[5]C1!$E:$L,8,FALSE),VLOOKUP(A87,[6]C1!$E:$L,8,FALSE)))</f>
        <v>POWERHOUSE</v>
      </c>
      <c r="K87" s="4">
        <v>45747</v>
      </c>
      <c r="L87" s="5" t="s">
        <v>42</v>
      </c>
      <c r="M87" s="5" t="s">
        <v>43</v>
      </c>
      <c r="N87" s="5">
        <f>YEAR(IFERROR(VLOOKUP(A87,[4]C1!$E:$AA,23,FALSE),IFERROR(VLOOKUP(A87,[5]C1!$E:$AB,24,FALSE),VLOOKUP(A87,[6]C1!$E:$AB,23,FALSE))))</f>
        <v>2024</v>
      </c>
      <c r="O87" s="5"/>
      <c r="P87" s="2" t="str">
        <f t="shared" si="2"/>
        <v>NO</v>
      </c>
      <c r="S87" s="250">
        <v>5</v>
      </c>
      <c r="T87" s="253">
        <f>IFERROR(VLOOKUP(A87,[4]C1!$E:$BH,56,FALSE),IFERROR(VLOOKUP(A87,[5]C1!$E:$BI,57,FALSE),VLOOKUP(A87,[6]C1!$E:$BI,56,FALSE)))</f>
        <v>45652</v>
      </c>
    </row>
    <row r="88" spans="1:20" ht="14.5" hidden="1" x14ac:dyDescent="0.35">
      <c r="A88" s="8" t="s">
        <v>213</v>
      </c>
      <c r="B88" s="7" t="s">
        <v>214</v>
      </c>
      <c r="C88" s="7" t="str">
        <f>IFERROR(VLOOKUP(A88,[1]C1!$E:$F,2,FALSE),IFERROR(VLOOKUP(A88,[2]C1!$E:$F,2,FALSE),VLOOKUP(A88,[3]C1!$E:$F,2,FALSE)))</f>
        <v>LAWSON PHILIPPINES, INC.</v>
      </c>
      <c r="D88" s="7" t="str">
        <f>IFERROR(VLOOKUP(A88,[3]C1!$E:$G,3,FALSE),IFERROR(VLOOKUP(A88,[2]C1!$E:$G,3,FALSE),VLOOKUP(A88,[1]C1!$E:$G,3,FALSE)))</f>
        <v>BLOCK 1, MARY HOMES PH 1A, BACOOR</v>
      </c>
      <c r="E88" s="10">
        <f>IFERROR(VLOOKUP(A88,[4]C1!$E:$S,15,FALSE),IFERROR(VLOOKUP(A88,[5]C1!$E:$T,16,FALSE),VLOOKUP(A88,[6]C1!$E:$T,16,FALSE)))</f>
        <v>526256.55000000005</v>
      </c>
      <c r="F88" s="11">
        <v>132.72999999999999</v>
      </c>
      <c r="G88" s="11" t="str">
        <f>IFERROR(VLOOKUP(A88,[4]C1!$E:$N,10,FALSE),IFERROR(VLOOKUP(A88,[5]C1!$E:$N,10,FALSE),VLOOKUP(A88,[6]C1!$E:$N,10,FALSE)))</f>
        <v>RRG</v>
      </c>
      <c r="H88" s="11" t="s">
        <v>21</v>
      </c>
      <c r="I88" s="6" t="str">
        <f>IFERROR(VLOOKUP(A88,[4]C1!$E:$L,8,FALSE),IFERROR(VLOOKUP(A88,[5]C1!$E:$L,8,FALSE),VLOOKUP(A88,[6]C1!$E:$L,8,FALSE)))</f>
        <v>ECOM</v>
      </c>
      <c r="K88" s="4">
        <v>45747</v>
      </c>
      <c r="L88" s="5" t="s">
        <v>42</v>
      </c>
      <c r="M88" s="5" t="s">
        <v>43</v>
      </c>
      <c r="N88" s="5">
        <f>YEAR(IFERROR(VLOOKUP(A88,[4]C1!$E:$AA,23,FALSE),IFERROR(VLOOKUP(A88,[5]C1!$E:$AB,24,FALSE),VLOOKUP(A88,[6]C1!$E:$AB,23,FALSE))))</f>
        <v>2024</v>
      </c>
      <c r="O88" s="4">
        <v>45747</v>
      </c>
      <c r="P88" s="2" t="str">
        <f t="shared" si="2"/>
        <v>YES</v>
      </c>
      <c r="Q88" s="4">
        <v>45840</v>
      </c>
      <c r="R88" s="5" t="s">
        <v>23</v>
      </c>
      <c r="S88" s="250">
        <v>3</v>
      </c>
      <c r="T88" s="253">
        <f>IFERROR(VLOOKUP(A88,[4]C1!$E:$BH,56,FALSE),IFERROR(VLOOKUP(A88,[5]C1!$E:$BI,57,FALSE),VLOOKUP(A88,[6]C1!$E:$BI,56,FALSE)))</f>
        <v>45626</v>
      </c>
    </row>
    <row r="89" spans="1:20" ht="14.5" hidden="1" x14ac:dyDescent="0.35">
      <c r="A89" s="8" t="s">
        <v>215</v>
      </c>
      <c r="B89" s="7" t="s">
        <v>216</v>
      </c>
      <c r="C89" s="7" t="str">
        <f>IFERROR(VLOOKUP(A89,[1]C1!$E:$F,2,FALSE),IFERROR(VLOOKUP(A89,[2]C1!$E:$F,2,FALSE),VLOOKUP(A89,[3]C1!$E:$F,2,FALSE)))</f>
        <v>CITY GOVERNMENT OF BACOOR</v>
      </c>
      <c r="D89" s="7" t="str">
        <f>IFERROR(VLOOKUP(A89,[3]C1!$E:$G,3,FALSE),IFERROR(VLOOKUP(A89,[2]C1!$E:$G,3,FALSE),VLOOKUP(A89,[1]C1!$E:$G,3,FALSE)))</f>
        <v>MOLINO BLVD., BAYANAN, BACOOR</v>
      </c>
      <c r="E89" s="10">
        <f>IFERROR(VLOOKUP(A89,[4]C1!$E:$S,15,FALSE),IFERROR(VLOOKUP(A89,[5]C1!$E:$T,16,FALSE),VLOOKUP(A89,[6]C1!$E:$T,16,FALSE)))</f>
        <v>1980536.57</v>
      </c>
      <c r="F89" s="11">
        <v>345.23</v>
      </c>
      <c r="G89" s="11" t="str">
        <f>IFERROR(VLOOKUP(A89,[4]C1!$E:$N,10,FALSE),IFERROR(VLOOKUP(A89,[5]C1!$E:$N,10,FALSE),VLOOKUP(A89,[6]C1!$E:$N,10,FALSE)))</f>
        <v>RRG</v>
      </c>
      <c r="H89" s="11" t="s">
        <v>21</v>
      </c>
      <c r="I89" s="6" t="str">
        <f>IFERROR(VLOOKUP(A89,[4]C1!$E:$L,8,FALSE),IFERROR(VLOOKUP(A89,[5]C1!$E:$L,8,FALSE),VLOOKUP(A89,[6]C1!$E:$L,8,FALSE)))</f>
        <v>AVECO</v>
      </c>
      <c r="K89" s="4">
        <v>45747</v>
      </c>
      <c r="L89" s="5" t="s">
        <v>42</v>
      </c>
      <c r="M89" s="5" t="s">
        <v>43</v>
      </c>
      <c r="N89" s="5">
        <f>YEAR(IFERROR(VLOOKUP(A89,[4]C1!$E:$AA,23,FALSE),IFERROR(VLOOKUP(A89,[5]C1!$E:$AB,24,FALSE),VLOOKUP(A89,[6]C1!$E:$AB,23,FALSE))))</f>
        <v>2023</v>
      </c>
      <c r="O89" s="5"/>
      <c r="P89" s="2" t="str">
        <f t="shared" si="2"/>
        <v>NO</v>
      </c>
      <c r="S89" s="250">
        <v>4</v>
      </c>
      <c r="T89" s="253">
        <f>IFERROR(VLOOKUP(A89,[4]C1!$E:$BH,56,FALSE),IFERROR(VLOOKUP(A89,[5]C1!$E:$BI,57,FALSE),VLOOKUP(A89,[6]C1!$E:$BI,56,FALSE)))</f>
        <v>45495</v>
      </c>
    </row>
    <row r="90" spans="1:20" ht="14.5" hidden="1" x14ac:dyDescent="0.35">
      <c r="A90" s="8" t="s">
        <v>217</v>
      </c>
      <c r="B90" s="7" t="s">
        <v>218</v>
      </c>
      <c r="C90" s="7" t="str">
        <f>IFERROR(VLOOKUP(A90,[1]C1!$E:$F,2,FALSE),IFERROR(VLOOKUP(A90,[2]C1!$E:$F,2,FALSE),VLOOKUP(A90,[3]C1!$E:$F,2,FALSE)))</f>
        <v>MGS CONSTRUCTION, INCORPORATED</v>
      </c>
      <c r="D90" s="7" t="str">
        <f>IFERROR(VLOOKUP(A90,[3]C1!$E:$G,3,FALSE),IFERROR(VLOOKUP(A90,[2]C1!$E:$G,3,FALSE),VLOOKUP(A90,[1]C1!$E:$G,3,FALSE)))</f>
        <v>DAANG-HARI RD., MOLINO IV, BACOOR</v>
      </c>
      <c r="E90" s="10">
        <f>IFERROR(VLOOKUP(A90,[4]C1!$E:$S,15,FALSE),IFERROR(VLOOKUP(A90,[5]C1!$E:$T,16,FALSE),VLOOKUP(A90,[6]C1!$E:$T,16,FALSE)))</f>
        <v>103560.83</v>
      </c>
      <c r="F90" s="11">
        <v>156.6</v>
      </c>
      <c r="G90" s="11" t="str">
        <f>IFERROR(VLOOKUP(A90,[4]C1!$E:$N,10,FALSE),IFERROR(VLOOKUP(A90,[5]C1!$E:$N,10,FALSE),VLOOKUP(A90,[6]C1!$E:$N,10,FALSE)))</f>
        <v>RRG</v>
      </c>
      <c r="H90" s="11" t="s">
        <v>21</v>
      </c>
      <c r="I90" s="6" t="str">
        <f>IFERROR(VLOOKUP(A90,[4]C1!$E:$L,8,FALSE),IFERROR(VLOOKUP(A90,[5]C1!$E:$L,8,FALSE),VLOOKUP(A90,[6]C1!$E:$L,8,FALSE)))</f>
        <v>ECOM</v>
      </c>
      <c r="K90" s="4">
        <v>45747</v>
      </c>
      <c r="L90" s="5" t="s">
        <v>42</v>
      </c>
      <c r="M90" s="5" t="s">
        <v>43</v>
      </c>
      <c r="N90" s="5">
        <f>YEAR(IFERROR(VLOOKUP(A90,[4]C1!$E:$AA,23,FALSE),IFERROR(VLOOKUP(A90,[5]C1!$E:$AB,24,FALSE),VLOOKUP(A90,[6]C1!$E:$AB,23,FALSE))))</f>
        <v>2024</v>
      </c>
      <c r="O90" s="4">
        <v>45747</v>
      </c>
      <c r="P90" s="2" t="str">
        <f t="shared" si="2"/>
        <v>YES</v>
      </c>
      <c r="Q90" s="4">
        <v>45799</v>
      </c>
      <c r="R90" s="5" t="s">
        <v>23</v>
      </c>
      <c r="S90" s="250">
        <v>4</v>
      </c>
      <c r="T90" s="253">
        <f>IFERROR(VLOOKUP(A90,[4]C1!$E:$BH,56,FALSE),IFERROR(VLOOKUP(A90,[5]C1!$E:$BI,57,FALSE),VLOOKUP(A90,[6]C1!$E:$BI,56,FALSE)))</f>
        <v>45652</v>
      </c>
    </row>
    <row r="91" spans="1:20" ht="14.5" hidden="1" x14ac:dyDescent="0.35">
      <c r="A91" s="8" t="s">
        <v>219</v>
      </c>
      <c r="B91" s="7" t="s">
        <v>220</v>
      </c>
      <c r="C91" s="7" t="str">
        <f>IFERROR(VLOOKUP(A91,[1]C1!$E:$F,2,FALSE),IFERROR(VLOOKUP(A91,[2]C1!$E:$F,2,FALSE),VLOOKUP(A91,[3]C1!$E:$F,2,FALSE)))</f>
        <v>FRANCIS ERINE ACABADO SANTIAGUEL</v>
      </c>
      <c r="D91" s="7" t="str">
        <f>IFERROR(VLOOKUP(A91,[3]C1!$E:$G,3,FALSE),IFERROR(VLOOKUP(A91,[2]C1!$E:$G,3,FALSE),VLOOKUP(A91,[1]C1!$E:$G,3,FALSE)))</f>
        <v>GSIS, MOLINO III, BACOOR</v>
      </c>
      <c r="E91" s="10">
        <f>IFERROR(VLOOKUP(A91,[4]C1!$E:$S,15,FALSE),IFERROR(VLOOKUP(A91,[5]C1!$E:$T,16,FALSE),VLOOKUP(A91,[6]C1!$E:$T,16,FALSE)))</f>
        <v>389872.78</v>
      </c>
      <c r="F91" s="11">
        <v>72.650000000000006</v>
      </c>
      <c r="G91" s="11" t="str">
        <f>IFERROR(VLOOKUP(A91,[4]C1!$E:$N,10,FALSE),IFERROR(VLOOKUP(A91,[5]C1!$E:$N,10,FALSE),VLOOKUP(A91,[6]C1!$E:$N,10,FALSE)))</f>
        <v>JSP</v>
      </c>
      <c r="H91" s="11" t="s">
        <v>39</v>
      </c>
      <c r="I91" s="6" t="str">
        <f>IFERROR(VLOOKUP(A91,[4]C1!$E:$L,8,FALSE),IFERROR(VLOOKUP(A91,[5]C1!$E:$L,8,FALSE),VLOOKUP(A91,[6]C1!$E:$L,8,FALSE)))</f>
        <v>CHALLENGER</v>
      </c>
      <c r="K91" s="4">
        <v>45747</v>
      </c>
      <c r="L91" s="5" t="s">
        <v>42</v>
      </c>
      <c r="M91" s="5" t="s">
        <v>43</v>
      </c>
      <c r="N91" s="5">
        <f>YEAR(IFERROR(VLOOKUP(A91,[4]C1!$E:$AA,23,FALSE),IFERROR(VLOOKUP(A91,[5]C1!$E:$AB,24,FALSE),VLOOKUP(A91,[6]C1!$E:$AB,23,FALSE))))</f>
        <v>2024</v>
      </c>
      <c r="O91" s="4">
        <v>45747</v>
      </c>
      <c r="P91" s="2" t="str">
        <f t="shared" si="2"/>
        <v>YES</v>
      </c>
      <c r="Q91" s="4">
        <v>45791</v>
      </c>
      <c r="R91" s="5" t="s">
        <v>26</v>
      </c>
      <c r="S91" s="250">
        <v>4</v>
      </c>
      <c r="T91" s="253">
        <f>IFERROR(VLOOKUP(A91,[4]C1!$E:$BH,56,FALSE),IFERROR(VLOOKUP(A91,[5]C1!$E:$BI,57,FALSE),VLOOKUP(A91,[6]C1!$E:$BI,56,FALSE)))</f>
        <v>45631</v>
      </c>
    </row>
    <row r="92" spans="1:20" ht="14.5" hidden="1" x14ac:dyDescent="0.35">
      <c r="A92" s="8" t="s">
        <v>221</v>
      </c>
      <c r="B92" s="7" t="s">
        <v>222</v>
      </c>
      <c r="C92" s="7" t="str">
        <f>IFERROR(VLOOKUP(A92,[1]C1!$E:$F,2,FALSE),IFERROR(VLOOKUP(A92,[2]C1!$E:$F,2,FALSE),VLOOKUP(A92,[3]C1!$E:$F,2,FALSE)))</f>
        <v>HOUSEHOLD DEVELOPMENT CORPORATION</v>
      </c>
      <c r="D92" s="7" t="str">
        <f>IFERROR(VLOOKUP(A92,[3]C1!$E:$G,3,FALSE),IFERROR(VLOOKUP(A92,[2]C1!$E:$G,3,FALSE),VLOOKUP(A92,[1]C1!$E:$G,3,FALSE)))</f>
        <v>LUARCA, THE HERMOSA PHASE 2, LAS PINAS CITY</v>
      </c>
      <c r="E92" s="10">
        <f>IFERROR(VLOOKUP(A92,[4]C1!$E:$S,15,FALSE),IFERROR(VLOOKUP(A92,[5]C1!$E:$T,16,FALSE),VLOOKUP(A92,[6]C1!$E:$T,16,FALSE)))</f>
        <v>54247.02</v>
      </c>
      <c r="F92" s="11">
        <v>28.43</v>
      </c>
      <c r="G92" s="11" t="str">
        <f>IFERROR(VLOOKUP(A92,[4]C1!$E:$N,10,FALSE),IFERROR(VLOOKUP(A92,[5]C1!$E:$N,10,FALSE),VLOOKUP(A92,[6]C1!$E:$N,10,FALSE)))</f>
        <v>EAO</v>
      </c>
      <c r="H92" s="11" t="s">
        <v>21</v>
      </c>
      <c r="I92" s="6" t="str">
        <f>IFERROR(VLOOKUP(A92,[4]C1!$E:$L,8,FALSE),IFERROR(VLOOKUP(A92,[5]C1!$E:$L,8,FALSE),VLOOKUP(A92,[6]C1!$E:$L,8,FALSE)))</f>
        <v>AVECO</v>
      </c>
      <c r="K92" s="4">
        <v>45747</v>
      </c>
      <c r="L92" s="5" t="s">
        <v>62</v>
      </c>
      <c r="M92" s="5" t="s">
        <v>43</v>
      </c>
      <c r="N92" s="5">
        <f>YEAR(IFERROR(VLOOKUP(A92,[4]C1!$E:$AA,23,FALSE),IFERROR(VLOOKUP(A92,[5]C1!$E:$AB,24,FALSE),VLOOKUP(A92,[6]C1!$E:$AB,23,FALSE))))</f>
        <v>2023</v>
      </c>
      <c r="O92" s="4">
        <v>45811</v>
      </c>
      <c r="P92" s="2" t="str">
        <f t="shared" si="2"/>
        <v>YES</v>
      </c>
      <c r="Q92" s="5" t="s">
        <v>917</v>
      </c>
      <c r="R92" s="5" t="s">
        <v>23</v>
      </c>
      <c r="S92" s="250">
        <v>2</v>
      </c>
      <c r="T92" s="253">
        <f>IFERROR(VLOOKUP(A92,[4]C1!$E:$BH,56,FALSE),IFERROR(VLOOKUP(A92,[5]C1!$E:$BI,57,FALSE),VLOOKUP(A92,[6]C1!$E:$BI,56,FALSE)))</f>
        <v>45664</v>
      </c>
    </row>
    <row r="93" spans="1:20" ht="14.5" hidden="1" x14ac:dyDescent="0.35">
      <c r="A93" s="8" t="s">
        <v>223</v>
      </c>
      <c r="B93" s="7" t="s">
        <v>224</v>
      </c>
      <c r="C93" s="7" t="str">
        <f>IFERROR(VLOOKUP(A93,[1]C1!$E:$F,2,FALSE),IFERROR(VLOOKUP(A93,[2]C1!$E:$F,2,FALSE),VLOOKUP(A93,[3]C1!$E:$F,2,FALSE)))</f>
        <v>CITY GOV'T OF LAS PIÑAS</v>
      </c>
      <c r="D93" s="7" t="str">
        <f>IFERROR(VLOOKUP(A93,[3]C1!$E:$G,3,FALSE),IFERROR(VLOOKUP(A93,[2]C1!$E:$G,3,FALSE),VLOOKUP(A93,[1]C1!$E:$G,3,FALSE)))</f>
        <v>MINDANAO, CAA CPD TIMOG, LAS PINAS CITY</v>
      </c>
      <c r="E93" s="10">
        <f>IFERROR(VLOOKUP(A93,[4]C1!$E:$S,15,FALSE),IFERROR(VLOOKUP(A93,[5]C1!$E:$T,16,FALSE),VLOOKUP(A93,[6]C1!$E:$T,16,FALSE)))</f>
        <v>300029.98</v>
      </c>
      <c r="F93" s="11">
        <v>58.92</v>
      </c>
      <c r="G93" s="11" t="str">
        <f>IFERROR(VLOOKUP(A93,[4]C1!$E:$N,10,FALSE),IFERROR(VLOOKUP(A93,[5]C1!$E:$N,10,FALSE),VLOOKUP(A93,[6]C1!$E:$N,10,FALSE)))</f>
        <v>JSP</v>
      </c>
      <c r="H93" s="11" t="s">
        <v>39</v>
      </c>
      <c r="I93" s="6" t="str">
        <f>IFERROR(VLOOKUP(A93,[4]C1!$E:$L,8,FALSE),IFERROR(VLOOKUP(A93,[5]C1!$E:$L,8,FALSE),VLOOKUP(A93,[6]C1!$E:$L,8,FALSE)))</f>
        <v>VJC</v>
      </c>
      <c r="K93" s="4">
        <v>45747</v>
      </c>
      <c r="L93" s="5" t="s">
        <v>42</v>
      </c>
      <c r="M93" s="5" t="s">
        <v>43</v>
      </c>
      <c r="N93" s="5">
        <f>YEAR(IFERROR(VLOOKUP(A93,[4]C1!$E:$AA,23,FALSE),IFERROR(VLOOKUP(A93,[5]C1!$E:$AB,24,FALSE),VLOOKUP(A93,[6]C1!$E:$AB,23,FALSE))))</f>
        <v>2023</v>
      </c>
      <c r="O93" s="5"/>
      <c r="P93" s="2" t="str">
        <f t="shared" si="2"/>
        <v>NO</v>
      </c>
      <c r="S93" s="250">
        <v>5</v>
      </c>
      <c r="T93" s="253">
        <f>IFERROR(VLOOKUP(A93,[4]C1!$E:$BH,56,FALSE),IFERROR(VLOOKUP(A93,[5]C1!$E:$BI,57,FALSE),VLOOKUP(A93,[6]C1!$E:$BI,56,FALSE)))</f>
        <v>45094</v>
      </c>
    </row>
    <row r="94" spans="1:20" ht="14.5" hidden="1" x14ac:dyDescent="0.35">
      <c r="A94" s="8" t="s">
        <v>225</v>
      </c>
      <c r="B94" s="7" t="s">
        <v>226</v>
      </c>
      <c r="C94" s="7" t="str">
        <f>IFERROR(VLOOKUP(A94,[1]C1!$E:$F,2,FALSE),IFERROR(VLOOKUP(A94,[2]C1!$E:$F,2,FALSE),VLOOKUP(A94,[3]C1!$E:$F,2,FALSE)))</f>
        <v>SERVEQUEST PROPERTIES CORPORATION</v>
      </c>
      <c r="D94" s="7" t="str">
        <f>IFERROR(VLOOKUP(A94,[3]C1!$E:$G,3,FALSE),IFERROR(VLOOKUP(A94,[2]C1!$E:$G,3,FALSE),VLOOKUP(A94,[1]C1!$E:$G,3,FALSE)))</f>
        <v>J. ELIZALDE, BF HOMES, PARANAQUE</v>
      </c>
      <c r="E94" s="10">
        <f>IFERROR(VLOOKUP(A94,[4]C1!$E:$S,15,FALSE),IFERROR(VLOOKUP(A94,[5]C1!$E:$T,16,FALSE),VLOOKUP(A94,[6]C1!$E:$T,16,FALSE)))</f>
        <v>642153.57999999996</v>
      </c>
      <c r="F94" s="11">
        <v>163.62</v>
      </c>
      <c r="G94" s="11" t="str">
        <f>IFERROR(VLOOKUP(A94,[4]C1!$E:$N,10,FALSE),IFERROR(VLOOKUP(A94,[5]C1!$E:$N,10,FALSE),VLOOKUP(A94,[6]C1!$E:$N,10,FALSE)))</f>
        <v>RRG</v>
      </c>
      <c r="H94" s="11" t="s">
        <v>21</v>
      </c>
      <c r="I94" s="6" t="str">
        <f>IFERROR(VLOOKUP(A94,[4]C1!$E:$L,8,FALSE),IFERROR(VLOOKUP(A94,[5]C1!$E:$L,8,FALSE),VLOOKUP(A94,[6]C1!$E:$L,8,FALSE)))</f>
        <v>ECOM</v>
      </c>
      <c r="K94" s="4">
        <v>45747</v>
      </c>
      <c r="L94" s="5" t="s">
        <v>42</v>
      </c>
      <c r="M94" s="5" t="s">
        <v>43</v>
      </c>
      <c r="N94" s="5">
        <f>YEAR(IFERROR(VLOOKUP(A94,[4]C1!$E:$AA,23,FALSE),IFERROR(VLOOKUP(A94,[5]C1!$E:$AB,24,FALSE),VLOOKUP(A94,[6]C1!$E:$AB,23,FALSE))))</f>
        <v>2024</v>
      </c>
      <c r="O94" s="4">
        <v>45750</v>
      </c>
      <c r="P94" s="2" t="str">
        <f t="shared" si="2"/>
        <v>YES</v>
      </c>
      <c r="Q94" s="4">
        <v>45771</v>
      </c>
      <c r="R94" s="5" t="s">
        <v>26</v>
      </c>
      <c r="S94" s="250">
        <v>4</v>
      </c>
      <c r="T94" s="253">
        <f>IFERROR(VLOOKUP(A94,[4]C1!$E:$BH,56,FALSE),IFERROR(VLOOKUP(A94,[5]C1!$E:$BI,57,FALSE),VLOOKUP(A94,[6]C1!$E:$BI,56,FALSE)))</f>
        <v>45673</v>
      </c>
    </row>
    <row r="95" spans="1:20" ht="14.5" hidden="1" x14ac:dyDescent="0.35">
      <c r="A95" s="8" t="s">
        <v>227</v>
      </c>
      <c r="B95" s="7" t="s">
        <v>228</v>
      </c>
      <c r="C95" s="7" t="str">
        <f>IFERROR(VLOOKUP(A95,[1]C1!$E:$F,2,FALSE),IFERROR(VLOOKUP(A95,[2]C1!$E:$F,2,FALSE),VLOOKUP(A95,[3]C1!$E:$F,2,FALSE)))</f>
        <v>JUAN VICTOR SANTOS VALDEZ</v>
      </c>
      <c r="D95" s="7" t="str">
        <f>IFERROR(VLOOKUP(A95,[3]C1!$E:$G,3,FALSE),IFERROR(VLOOKUP(A95,[2]C1!$E:$G,3,FALSE),VLOOKUP(A95,[1]C1!$E:$G,3,FALSE)))</f>
        <v>CEBU, ALABANG HILLS SUBD PH 3, MUNTINLUPA</v>
      </c>
      <c r="E95" s="10">
        <f>IFERROR(VLOOKUP(A95,[4]C1!$E:$S,15,FALSE),IFERROR(VLOOKUP(A95,[5]C1!$E:$T,16,FALSE),VLOOKUP(A95,[6]C1!$E:$T,16,FALSE)))</f>
        <v>594754.26</v>
      </c>
      <c r="F95" s="11">
        <v>178.72</v>
      </c>
      <c r="G95" s="11" t="str">
        <f>IFERROR(VLOOKUP(A95,[4]C1!$E:$N,10,FALSE),IFERROR(VLOOKUP(A95,[5]C1!$E:$N,10,FALSE),VLOOKUP(A95,[6]C1!$E:$N,10,FALSE)))</f>
        <v>JSP</v>
      </c>
      <c r="H95" s="11" t="s">
        <v>39</v>
      </c>
      <c r="I95" s="6" t="str">
        <f>IFERROR(VLOOKUP(A95,[4]C1!$E:$L,8,FALSE),IFERROR(VLOOKUP(A95,[5]C1!$E:$L,8,FALSE),VLOOKUP(A95,[6]C1!$E:$L,8,FALSE)))</f>
        <v>CHALLENGER</v>
      </c>
      <c r="J95" s="4">
        <v>45750</v>
      </c>
      <c r="K95" s="4">
        <v>45750</v>
      </c>
      <c r="L95" s="5" t="s">
        <v>22</v>
      </c>
      <c r="M95" s="5" t="s">
        <v>43</v>
      </c>
      <c r="N95" s="5">
        <f>YEAR(IFERROR(VLOOKUP(A95,[4]C1!$E:$AA,23,FALSE),IFERROR(VLOOKUP(A95,[5]C1!$E:$AB,24,FALSE),VLOOKUP(A95,[6]C1!$E:$AB,23,FALSE))))</f>
        <v>2024</v>
      </c>
      <c r="O95" s="4">
        <v>45761</v>
      </c>
      <c r="P95" s="2" t="str">
        <f t="shared" si="2"/>
        <v>YES</v>
      </c>
      <c r="Q95" s="4">
        <v>45778</v>
      </c>
      <c r="R95" s="5" t="s">
        <v>26</v>
      </c>
      <c r="S95" s="250">
        <v>8</v>
      </c>
      <c r="T95" s="253">
        <f>IFERROR(VLOOKUP(A95,[4]C1!$E:$BH,56,FALSE),IFERROR(VLOOKUP(A95,[5]C1!$E:$BI,57,FALSE),VLOOKUP(A95,[6]C1!$E:$BI,56,FALSE)))</f>
        <v>45695</v>
      </c>
    </row>
    <row r="96" spans="1:20" ht="14.5" hidden="1" x14ac:dyDescent="0.35">
      <c r="A96" s="8" t="s">
        <v>229</v>
      </c>
      <c r="B96" s="7" t="s">
        <v>230</v>
      </c>
      <c r="C96" s="7" t="str">
        <f>IFERROR(VLOOKUP(A96,[1]C1!$E:$F,2,FALSE),IFERROR(VLOOKUP(A96,[2]C1!$E:$F,2,FALSE),VLOOKUP(A96,[3]C1!$E:$F,2,FALSE)))</f>
        <v>MARY CATHERINE H TY</v>
      </c>
      <c r="D96" s="7" t="str">
        <f>IFERROR(VLOOKUP(A96,[3]C1!$E:$G,3,FALSE),IFERROR(VLOOKUP(A96,[2]C1!$E:$G,3,FALSE),VLOOKUP(A96,[1]C1!$E:$G,3,FALSE)))</f>
        <v>ORMOC, ALABANG HILLS SUBD PH 2, MUNTINLUPA</v>
      </c>
      <c r="E96" s="10">
        <f>IFERROR(VLOOKUP(A96,[4]C1!$E:$S,15,FALSE),IFERROR(VLOOKUP(A96,[5]C1!$E:$T,16,FALSE),VLOOKUP(A96,[6]C1!$E:$T,16,FALSE)))</f>
        <v>266599.94</v>
      </c>
      <c r="F96" s="11">
        <v>51.72</v>
      </c>
      <c r="G96" s="11" t="str">
        <f>IFERROR(VLOOKUP(A96,[4]C1!$E:$N,10,FALSE),IFERROR(VLOOKUP(A96,[5]C1!$E:$N,10,FALSE),VLOOKUP(A96,[6]C1!$E:$N,10,FALSE)))</f>
        <v>JSP</v>
      </c>
      <c r="H96" s="11" t="s">
        <v>39</v>
      </c>
      <c r="I96" s="6" t="str">
        <f>IFERROR(VLOOKUP(A96,[4]C1!$E:$L,8,FALSE),IFERROR(VLOOKUP(A96,[5]C1!$E:$L,8,FALSE),VLOOKUP(A96,[6]C1!$E:$L,8,FALSE)))</f>
        <v>CHALLENGER</v>
      </c>
      <c r="J96" s="4">
        <v>45750</v>
      </c>
      <c r="K96" s="4">
        <v>45750</v>
      </c>
      <c r="L96" s="5" t="s">
        <v>22</v>
      </c>
      <c r="M96" s="5" t="s">
        <v>43</v>
      </c>
      <c r="N96" s="5">
        <f>YEAR(IFERROR(VLOOKUP(A96,[4]C1!$E:$AA,23,FALSE),IFERROR(VLOOKUP(A96,[5]C1!$E:$AB,24,FALSE),VLOOKUP(A96,[6]C1!$E:$AB,23,FALSE))))</f>
        <v>2024</v>
      </c>
      <c r="O96" s="4">
        <v>45761</v>
      </c>
      <c r="P96" s="2" t="str">
        <f t="shared" si="2"/>
        <v>YES</v>
      </c>
      <c r="Q96" s="4">
        <v>45778</v>
      </c>
      <c r="R96" s="5" t="s">
        <v>26</v>
      </c>
      <c r="S96" s="250">
        <v>3</v>
      </c>
      <c r="T96" s="253">
        <f>IFERROR(VLOOKUP(A96,[4]C1!$E:$BH,56,FALSE),IFERROR(VLOOKUP(A96,[5]C1!$E:$BI,57,FALSE),VLOOKUP(A96,[6]C1!$E:$BI,56,FALSE)))</f>
        <v>45695</v>
      </c>
    </row>
    <row r="97" spans="1:20" ht="14.5" hidden="1" x14ac:dyDescent="0.35">
      <c r="A97" s="8" t="s">
        <v>231</v>
      </c>
      <c r="B97" s="7" t="s">
        <v>232</v>
      </c>
      <c r="C97" s="7" t="str">
        <f>IFERROR(VLOOKUP(A97,[1]C1!$E:$F,2,FALSE),IFERROR(VLOOKUP(A97,[2]C1!$E:$F,2,FALSE),VLOOKUP(A97,[3]C1!$E:$F,2,FALSE)))</f>
        <v>SBA INVESTMENT, INC.</v>
      </c>
      <c r="D97" s="7" t="str">
        <f>IFERROR(VLOOKUP(A97,[3]C1!$E:$G,3,FALSE),IFERROR(VLOOKUP(A97,[2]C1!$E:$G,3,FALSE),VLOOKUP(A97,[1]C1!$E:$G,3,FALSE)))</f>
        <v>BATANGAS NORTH, AYALA-ALABANG VILL, MUNTINLUPA</v>
      </c>
      <c r="E97" s="10">
        <f>IFERROR(VLOOKUP(A97,[4]C1!$E:$S,15,FALSE),IFERROR(VLOOKUP(A97,[5]C1!$E:$T,16,FALSE),VLOOKUP(A97,[6]C1!$E:$T,16,FALSE)))</f>
        <v>308293.44</v>
      </c>
      <c r="F97" s="11">
        <v>75.87</v>
      </c>
      <c r="G97" s="11" t="str">
        <f>IFERROR(VLOOKUP(A97,[4]C1!$E:$N,10,FALSE),IFERROR(VLOOKUP(A97,[5]C1!$E:$N,10,FALSE),VLOOKUP(A97,[6]C1!$E:$N,10,FALSE)))</f>
        <v>JSP</v>
      </c>
      <c r="H97" s="11" t="s">
        <v>39</v>
      </c>
      <c r="I97" s="6" t="str">
        <f>IFERROR(VLOOKUP(A97,[4]C1!$E:$L,8,FALSE),IFERROR(VLOOKUP(A97,[5]C1!$E:$L,8,FALSE),VLOOKUP(A97,[6]C1!$E:$L,8,FALSE)))</f>
        <v>CHALLENGER</v>
      </c>
      <c r="J97" s="4">
        <v>45750</v>
      </c>
      <c r="K97" s="4">
        <v>45750</v>
      </c>
      <c r="L97" s="5" t="s">
        <v>22</v>
      </c>
      <c r="M97" s="5" t="s">
        <v>43</v>
      </c>
      <c r="N97" s="5">
        <f>YEAR(IFERROR(VLOOKUP(A97,[4]C1!$E:$AA,23,FALSE),IFERROR(VLOOKUP(A97,[5]C1!$E:$AB,24,FALSE),VLOOKUP(A97,[6]C1!$E:$AB,23,FALSE))))</f>
        <v>2024</v>
      </c>
      <c r="O97" s="4">
        <v>45796</v>
      </c>
      <c r="P97" s="2" t="str">
        <f t="shared" si="2"/>
        <v>YES</v>
      </c>
      <c r="Q97" s="4">
        <v>45817</v>
      </c>
      <c r="R97" s="5" t="s">
        <v>23</v>
      </c>
      <c r="S97" s="250">
        <v>3</v>
      </c>
      <c r="T97" s="253">
        <f>IFERROR(VLOOKUP(A97,[4]C1!$E:$BH,56,FALSE),IFERROR(VLOOKUP(A97,[5]C1!$E:$BI,57,FALSE),VLOOKUP(A97,[6]C1!$E:$BI,56,FALSE)))</f>
        <v>45706</v>
      </c>
    </row>
    <row r="98" spans="1:20" ht="14.5" hidden="1" x14ac:dyDescent="0.35">
      <c r="A98" s="8" t="s">
        <v>233</v>
      </c>
      <c r="B98" s="7" t="s">
        <v>234</v>
      </c>
      <c r="C98" s="7" t="str">
        <f>IFERROR(VLOOKUP(A98,[1]C1!$E:$F,2,FALSE),IFERROR(VLOOKUP(A98,[2]C1!$E:$F,2,FALSE),VLOOKUP(A98,[3]C1!$E:$F,2,FALSE)))</f>
        <v>DITO TELECOMMUNITY CORPORATION</v>
      </c>
      <c r="D98" s="7" t="str">
        <f>IFERROR(VLOOKUP(A98,[3]C1!$E:$G,3,FALSE),IFERROR(VLOOKUP(A98,[2]C1!$E:$G,3,FALSE),VLOOKUP(A98,[1]C1!$E:$G,3,FALSE)))</f>
        <v>GREENLAND, TOPLAND SUBD - SAV 13, PARANAQUE</v>
      </c>
      <c r="E98" s="10">
        <f>IFERROR(VLOOKUP(A98,[4]C1!$E:$S,15,FALSE),IFERROR(VLOOKUP(A98,[5]C1!$E:$T,16,FALSE),VLOOKUP(A98,[6]C1!$E:$T,16,FALSE)))</f>
        <v>235473.65</v>
      </c>
      <c r="F98" s="11">
        <v>48.73</v>
      </c>
      <c r="G98" s="11" t="str">
        <f>IFERROR(VLOOKUP(A98,[4]C1!$E:$N,10,FALSE),IFERROR(VLOOKUP(A98,[5]C1!$E:$N,10,FALSE),VLOOKUP(A98,[6]C1!$E:$N,10,FALSE)))</f>
        <v>JSP</v>
      </c>
      <c r="H98" s="11" t="s">
        <v>39</v>
      </c>
      <c r="I98" s="6" t="str">
        <f>IFERROR(VLOOKUP(A98,[4]C1!$E:$L,8,FALSE),IFERROR(VLOOKUP(A98,[5]C1!$E:$L,8,FALSE),VLOOKUP(A98,[6]C1!$E:$L,8,FALSE)))</f>
        <v>CHALLENGER</v>
      </c>
      <c r="J98" s="4">
        <v>45750</v>
      </c>
      <c r="K98" s="4">
        <v>45750</v>
      </c>
      <c r="L98" s="5" t="s">
        <v>22</v>
      </c>
      <c r="M98" s="5" t="s">
        <v>43</v>
      </c>
      <c r="N98" s="5">
        <f>YEAR(IFERROR(VLOOKUP(A98,[4]C1!$E:$AA,23,FALSE),IFERROR(VLOOKUP(A98,[5]C1!$E:$AB,24,FALSE),VLOOKUP(A98,[6]C1!$E:$AB,23,FALSE))))</f>
        <v>2024</v>
      </c>
      <c r="O98" s="4">
        <v>45752</v>
      </c>
      <c r="P98" s="2" t="str">
        <f t="shared" si="2"/>
        <v>YES</v>
      </c>
      <c r="Q98" s="4">
        <v>45817</v>
      </c>
      <c r="R98" s="5" t="s">
        <v>23</v>
      </c>
      <c r="S98" s="250">
        <v>2</v>
      </c>
      <c r="T98" s="253">
        <f>IFERROR(VLOOKUP(A98,[4]C1!$E:$BH,56,FALSE),IFERROR(VLOOKUP(A98,[5]C1!$E:$BI,57,FALSE),VLOOKUP(A98,[6]C1!$E:$BI,56,FALSE)))</f>
        <v>45706</v>
      </c>
    </row>
    <row r="99" spans="1:20" ht="14.5" hidden="1" x14ac:dyDescent="0.35">
      <c r="A99" s="8" t="s">
        <v>235</v>
      </c>
      <c r="B99" s="7" t="s">
        <v>236</v>
      </c>
      <c r="C99" s="7" t="str">
        <f>IFERROR(VLOOKUP(A99,[1]C1!$E:$F,2,FALSE),IFERROR(VLOOKUP(A99,[2]C1!$E:$F,2,FALSE),VLOOKUP(A99,[3]C1!$E:$F,2,FALSE)))</f>
        <v>JASMIN VALDEZ SALVADOR</v>
      </c>
      <c r="D99" s="7" t="str">
        <f>IFERROR(VLOOKUP(A99,[3]C1!$E:$G,3,FALSE),IFERROR(VLOOKUP(A99,[2]C1!$E:$G,3,FALSE),VLOOKUP(A99,[1]C1!$E:$G,3,FALSE)))</f>
        <v>BROOKSIDE, LEVITOWN PH 9 SUBD, PARANAQUE</v>
      </c>
      <c r="E99" s="10">
        <f>IFERROR(VLOOKUP(A99,[4]C1!$E:$S,15,FALSE),IFERROR(VLOOKUP(A99,[5]C1!$E:$T,16,FALSE),VLOOKUP(A99,[6]C1!$E:$T,16,FALSE)))</f>
        <v>621370.93000000005</v>
      </c>
      <c r="F99" s="11">
        <v>191.28</v>
      </c>
      <c r="G99" s="11" t="str">
        <f>IFERROR(VLOOKUP(A99,[4]C1!$E:$N,10,FALSE),IFERROR(VLOOKUP(A99,[5]C1!$E:$N,10,FALSE),VLOOKUP(A99,[6]C1!$E:$N,10,FALSE)))</f>
        <v>JSP</v>
      </c>
      <c r="H99" s="11" t="s">
        <v>39</v>
      </c>
      <c r="I99" s="6" t="str">
        <f>IFERROR(VLOOKUP(A99,[4]C1!$E:$L,8,FALSE),IFERROR(VLOOKUP(A99,[5]C1!$E:$L,8,FALSE),VLOOKUP(A99,[6]C1!$E:$L,8,FALSE)))</f>
        <v>CHALLENGER</v>
      </c>
      <c r="K99" s="4">
        <v>45750</v>
      </c>
      <c r="L99" s="5" t="s">
        <v>22</v>
      </c>
      <c r="M99" s="5" t="s">
        <v>43</v>
      </c>
      <c r="N99" s="5">
        <f>YEAR(IFERROR(VLOOKUP(A99,[4]C1!$E:$AA,23,FALSE),IFERROR(VLOOKUP(A99,[5]C1!$E:$AB,24,FALSE),VLOOKUP(A99,[6]C1!$E:$AB,23,FALSE))))</f>
        <v>2024</v>
      </c>
      <c r="O99" s="4">
        <v>45832</v>
      </c>
      <c r="P99" s="2" t="str">
        <f t="shared" si="2"/>
        <v>YES</v>
      </c>
      <c r="Q99" s="4">
        <v>45855</v>
      </c>
      <c r="R99" s="5" t="s">
        <v>23</v>
      </c>
      <c r="S99" s="250">
        <v>7</v>
      </c>
      <c r="T99" s="253">
        <f>IFERROR(VLOOKUP(A99,[4]C1!$E:$BH,56,FALSE),IFERROR(VLOOKUP(A99,[5]C1!$E:$BI,57,FALSE),VLOOKUP(A99,[6]C1!$E:$BI,56,FALSE)))</f>
        <v>45684</v>
      </c>
    </row>
    <row r="100" spans="1:20" ht="14.5" hidden="1" x14ac:dyDescent="0.35">
      <c r="A100" s="8" t="s">
        <v>237</v>
      </c>
      <c r="B100" s="7" t="s">
        <v>238</v>
      </c>
      <c r="C100" s="7" t="str">
        <f>IFERROR(VLOOKUP(A100,[1]C1!$E:$F,2,FALSE),IFERROR(VLOOKUP(A100,[2]C1!$E:$F,2,FALSE),VLOOKUP(A100,[3]C1!$E:$F,2,FALSE)))</f>
        <v>STARCROSS CONSTRUCTION INC.</v>
      </c>
      <c r="D100" s="7" t="str">
        <f>IFERROR(VLOOKUP(A100,[3]C1!$E:$G,3,FALSE),IFERROR(VLOOKUP(A100,[2]C1!$E:$G,3,FALSE),VLOOKUP(A100,[1]C1!$E:$G,3,FALSE)))</f>
        <v>PACWOOD, PACWOOD, MUNTINLUPA</v>
      </c>
      <c r="E100" s="10">
        <f>IFERROR(VLOOKUP(A100,[4]C1!$E:$S,15,FALSE),IFERROR(VLOOKUP(A100,[5]C1!$E:$T,16,FALSE),VLOOKUP(A100,[6]C1!$E:$T,16,FALSE)))</f>
        <v>515966.83</v>
      </c>
      <c r="F100" s="11">
        <v>137.6</v>
      </c>
      <c r="G100" s="11" t="str">
        <f>IFERROR(VLOOKUP(A100,[4]C1!$E:$N,10,FALSE),IFERROR(VLOOKUP(A100,[5]C1!$E:$N,10,FALSE),VLOOKUP(A100,[6]C1!$E:$N,10,FALSE)))</f>
        <v>JSP</v>
      </c>
      <c r="H100" s="11" t="s">
        <v>39</v>
      </c>
      <c r="I100" s="6" t="str">
        <f>IFERROR(VLOOKUP(A100,[4]C1!$E:$L,8,FALSE),IFERROR(VLOOKUP(A100,[5]C1!$E:$L,8,FALSE),VLOOKUP(A100,[6]C1!$E:$L,8,FALSE)))</f>
        <v>CHALLENGER</v>
      </c>
      <c r="K100" s="4">
        <v>45750</v>
      </c>
      <c r="L100" s="5" t="s">
        <v>22</v>
      </c>
      <c r="M100" s="5" t="s">
        <v>43</v>
      </c>
      <c r="N100" s="5">
        <f>YEAR(IFERROR(VLOOKUP(A100,[4]C1!$E:$AA,23,FALSE),IFERROR(VLOOKUP(A100,[5]C1!$E:$AB,24,FALSE),VLOOKUP(A100,[6]C1!$E:$AB,23,FALSE))))</f>
        <v>2024</v>
      </c>
      <c r="O100" s="4">
        <v>45788</v>
      </c>
      <c r="P100" s="2" t="str">
        <f t="shared" si="2"/>
        <v>YES</v>
      </c>
      <c r="Q100" s="4">
        <v>45855</v>
      </c>
      <c r="R100" s="5" t="s">
        <v>26</v>
      </c>
      <c r="S100" s="250">
        <v>8</v>
      </c>
      <c r="T100" s="253">
        <f>IFERROR(VLOOKUP(A100,[4]C1!$E:$BH,56,FALSE),IFERROR(VLOOKUP(A100,[5]C1!$E:$BI,57,FALSE),VLOOKUP(A100,[6]C1!$E:$BI,56,FALSE)))</f>
        <v>45665</v>
      </c>
    </row>
    <row r="101" spans="1:20" ht="14.5" hidden="1" x14ac:dyDescent="0.35">
      <c r="A101" s="8" t="s">
        <v>239</v>
      </c>
      <c r="B101" s="7" t="s">
        <v>240</v>
      </c>
      <c r="C101" s="7" t="str">
        <f>IFERROR(VLOOKUP(A101,[1]C1!$E:$F,2,FALSE),IFERROR(VLOOKUP(A101,[2]C1!$E:$F,2,FALSE),VLOOKUP(A101,[3]C1!$E:$F,2,FALSE)))</f>
        <v>CITYSTATE SAVINGS BANK, INC.</v>
      </c>
      <c r="D101" s="7" t="str">
        <f>IFERROR(VLOOKUP(A101,[3]C1!$E:$G,3,FALSE),IFERROR(VLOOKUP(A101,[2]C1!$E:$G,3,FALSE),VLOOKUP(A101,[1]C1!$E:$G,3,FALSE)))</f>
        <v>NATIONAL, TUNASAN, MUNTINLUPA</v>
      </c>
      <c r="E101" s="10">
        <f>IFERROR(VLOOKUP(A101,[4]C1!$E:$S,15,FALSE),IFERROR(VLOOKUP(A101,[5]C1!$E:$T,16,FALSE),VLOOKUP(A101,[6]C1!$E:$T,16,FALSE)))</f>
        <v>140165.23000000001</v>
      </c>
      <c r="F101" s="11">
        <v>18.55</v>
      </c>
      <c r="G101" s="11" t="str">
        <f>IFERROR(VLOOKUP(A101,[4]C1!$E:$N,10,FALSE),IFERROR(VLOOKUP(A101,[5]C1!$E:$N,10,FALSE),VLOOKUP(A101,[6]C1!$E:$N,10,FALSE)))</f>
        <v>JSP</v>
      </c>
      <c r="H101" s="11" t="s">
        <v>39</v>
      </c>
      <c r="I101" s="6" t="str">
        <f>IFERROR(VLOOKUP(A101,[4]C1!$E:$L,8,FALSE),IFERROR(VLOOKUP(A101,[5]C1!$E:$L,8,FALSE),VLOOKUP(A101,[6]C1!$E:$L,8,FALSE)))</f>
        <v>CHALLENGER</v>
      </c>
      <c r="K101" s="4">
        <v>45750</v>
      </c>
      <c r="L101" s="5" t="s">
        <v>22</v>
      </c>
      <c r="M101" s="5" t="s">
        <v>43</v>
      </c>
      <c r="N101" s="5">
        <f>YEAR(IFERROR(VLOOKUP(A101,[4]C1!$E:$AA,23,FALSE),IFERROR(VLOOKUP(A101,[5]C1!$E:$AB,24,FALSE),VLOOKUP(A101,[6]C1!$E:$AB,23,FALSE))))</f>
        <v>2024</v>
      </c>
      <c r="O101" s="4">
        <v>45792</v>
      </c>
      <c r="P101" s="2" t="str">
        <f t="shared" si="2"/>
        <v>YES</v>
      </c>
      <c r="Q101" s="4">
        <v>45863</v>
      </c>
      <c r="R101" s="5" t="s">
        <v>26</v>
      </c>
      <c r="S101" s="250">
        <v>3</v>
      </c>
      <c r="T101" s="253">
        <f>IFERROR(VLOOKUP(A101,[4]C1!$E:$BH,56,FALSE),IFERROR(VLOOKUP(A101,[5]C1!$E:$BI,57,FALSE),VLOOKUP(A101,[6]C1!$E:$BI,56,FALSE)))</f>
        <v>45522</v>
      </c>
    </row>
    <row r="102" spans="1:20" ht="14.5" hidden="1" x14ac:dyDescent="0.35">
      <c r="A102" s="8" t="s">
        <v>241</v>
      </c>
      <c r="B102" s="7" t="s">
        <v>242</v>
      </c>
      <c r="C102" s="7" t="str">
        <f>IFERROR(VLOOKUP(A102,[1]C1!$E:$F,2,FALSE),IFERROR(VLOOKUP(A102,[2]C1!$E:$F,2,FALSE),VLOOKUP(A102,[3]C1!$E:$F,2,FALSE)))</f>
        <v>EASTERN TELECOM PHIL INC</v>
      </c>
      <c r="D102" s="7" t="str">
        <f>IFERROR(VLOOKUP(A102,[3]C1!$E:$G,3,FALSE),IFERROR(VLOOKUP(A102,[2]C1!$E:$G,3,FALSE),VLOOKUP(A102,[1]C1!$E:$G,3,FALSE)))</f>
        <v>MAGENTA, GOODWILL 2 SUBD, PARANAQUE</v>
      </c>
      <c r="E102" s="10">
        <f>IFERROR(VLOOKUP(A102,[4]C1!$E:$S,15,FALSE),IFERROR(VLOOKUP(A102,[5]C1!$E:$T,16,FALSE),VLOOKUP(A102,[6]C1!$E:$T,16,FALSE)))</f>
        <v>181413.25</v>
      </c>
      <c r="F102" s="11">
        <v>97.22</v>
      </c>
      <c r="G102" s="11" t="str">
        <f>IFERROR(VLOOKUP(A102,[4]C1!$E:$N,10,FALSE),IFERROR(VLOOKUP(A102,[5]C1!$E:$N,10,FALSE),VLOOKUP(A102,[6]C1!$E:$N,10,FALSE)))</f>
        <v>JSP</v>
      </c>
      <c r="H102" s="11" t="s">
        <v>39</v>
      </c>
      <c r="I102" s="6" t="str">
        <f>IFERROR(VLOOKUP(A102,[4]C1!$E:$L,8,FALSE),IFERROR(VLOOKUP(A102,[5]C1!$E:$L,8,FALSE),VLOOKUP(A102,[6]C1!$E:$L,8,FALSE)))</f>
        <v>CHALLENGER</v>
      </c>
      <c r="K102" s="4">
        <v>45750</v>
      </c>
      <c r="L102" s="5" t="s">
        <v>22</v>
      </c>
      <c r="M102" s="5" t="s">
        <v>43</v>
      </c>
      <c r="N102" s="5">
        <f>YEAR(IFERROR(VLOOKUP(A102,[4]C1!$E:$AA,23,FALSE),IFERROR(VLOOKUP(A102,[5]C1!$E:$AB,24,FALSE),VLOOKUP(A102,[6]C1!$E:$AB,23,FALSE))))</f>
        <v>2024</v>
      </c>
      <c r="O102" s="4">
        <v>45770</v>
      </c>
      <c r="P102" s="2" t="str">
        <f t="shared" si="2"/>
        <v>YES</v>
      </c>
      <c r="Q102" s="4">
        <v>45817</v>
      </c>
      <c r="R102" s="5" t="s">
        <v>23</v>
      </c>
      <c r="S102" s="250">
        <v>5</v>
      </c>
      <c r="T102" s="253">
        <f>IFERROR(VLOOKUP(A102,[4]C1!$E:$BH,56,FALSE),IFERROR(VLOOKUP(A102,[5]C1!$E:$BI,57,FALSE),VLOOKUP(A102,[6]C1!$E:$BI,56,FALSE)))</f>
        <v>45631</v>
      </c>
    </row>
    <row r="103" spans="1:20" ht="14.5" hidden="1" x14ac:dyDescent="0.35">
      <c r="A103" s="8" t="s">
        <v>243</v>
      </c>
      <c r="B103" s="7" t="s">
        <v>244</v>
      </c>
      <c r="C103" s="7" t="str">
        <f>IFERROR(VLOOKUP(A103,[1]C1!$E:$F,2,FALSE),IFERROR(VLOOKUP(A103,[2]C1!$E:$F,2,FALSE),VLOOKUP(A103,[3]C1!$E:$F,2,FALSE)))</f>
        <v>JEAN FLORENCE IPSIOCO UNAS</v>
      </c>
      <c r="D103" s="7" t="str">
        <f>IFERROR(VLOOKUP(A103,[3]C1!$E:$G,3,FALSE),IFERROR(VLOOKUP(A103,[2]C1!$E:$G,3,FALSE),VLOOKUP(A103,[1]C1!$E:$G,3,FALSE)))</f>
        <v>MAYUGA, BF HOMES, PARANAQUE</v>
      </c>
      <c r="E103" s="10">
        <f>IFERROR(VLOOKUP(A103,[4]C1!$E:$S,15,FALSE),IFERROR(VLOOKUP(A103,[5]C1!$E:$T,16,FALSE),VLOOKUP(A103,[6]C1!$E:$T,16,FALSE)))</f>
        <v>383382.27</v>
      </c>
      <c r="F103" s="11">
        <v>74.88</v>
      </c>
      <c r="G103" s="11" t="str">
        <f>IFERROR(VLOOKUP(A103,[4]C1!$E:$N,10,FALSE),IFERROR(VLOOKUP(A103,[5]C1!$E:$N,10,FALSE),VLOOKUP(A103,[6]C1!$E:$N,10,FALSE)))</f>
        <v>JSP</v>
      </c>
      <c r="H103" s="11" t="s">
        <v>39</v>
      </c>
      <c r="I103" s="6" t="str">
        <f>IFERROR(VLOOKUP(A103,[4]C1!$E:$L,8,FALSE),IFERROR(VLOOKUP(A103,[5]C1!$E:$L,8,FALSE),VLOOKUP(A103,[6]C1!$E:$L,8,FALSE)))</f>
        <v>CHALLENGER</v>
      </c>
      <c r="K103" s="4">
        <v>45750</v>
      </c>
      <c r="L103" s="5" t="s">
        <v>22</v>
      </c>
      <c r="M103" s="5" t="s">
        <v>43</v>
      </c>
      <c r="N103" s="5">
        <f>YEAR(IFERROR(VLOOKUP(A103,[4]C1!$E:$AA,23,FALSE),IFERROR(VLOOKUP(A103,[5]C1!$E:$AB,24,FALSE),VLOOKUP(A103,[6]C1!$E:$AB,23,FALSE))))</f>
        <v>2024</v>
      </c>
      <c r="O103" s="4">
        <v>45770</v>
      </c>
      <c r="P103" s="2" t="str">
        <f t="shared" si="2"/>
        <v>YES</v>
      </c>
      <c r="Q103" s="4">
        <v>45855</v>
      </c>
      <c r="R103" s="5" t="s">
        <v>26</v>
      </c>
      <c r="S103" s="250">
        <v>4</v>
      </c>
      <c r="T103" s="253">
        <f>IFERROR(VLOOKUP(A103,[4]C1!$E:$BH,56,FALSE),IFERROR(VLOOKUP(A103,[5]C1!$E:$BI,57,FALSE),VLOOKUP(A103,[6]C1!$E:$BI,56,FALSE)))</f>
        <v>45631</v>
      </c>
    </row>
    <row r="104" spans="1:20" ht="14.5" hidden="1" x14ac:dyDescent="0.35">
      <c r="A104" s="8" t="s">
        <v>245</v>
      </c>
      <c r="B104" s="7" t="s">
        <v>246</v>
      </c>
      <c r="C104" s="7" t="str">
        <f>IFERROR(VLOOKUP(A104,[1]C1!$E:$F,2,FALSE),IFERROR(VLOOKUP(A104,[2]C1!$E:$F,2,FALSE),VLOOKUP(A104,[3]C1!$E:$F,2,FALSE)))</f>
        <v>ALEXANDER CREUS BONDOC</v>
      </c>
      <c r="D104" s="7" t="str">
        <f>IFERROR(VLOOKUP(A104,[3]C1!$E:$G,3,FALSE),IFERROR(VLOOKUP(A104,[2]C1!$E:$G,3,FALSE),VLOOKUP(A104,[1]C1!$E:$G,3,FALSE)))</f>
        <v>ARDEN, ST. JOSEPH SUBD, LAS PINAS CITY</v>
      </c>
      <c r="E104" s="10">
        <f>IFERROR(VLOOKUP(A104,[4]C1!$E:$S,15,FALSE),IFERROR(VLOOKUP(A104,[5]C1!$E:$T,16,FALSE),VLOOKUP(A104,[6]C1!$E:$T,16,FALSE)))</f>
        <v>865510.99</v>
      </c>
      <c r="F104" s="11">
        <v>276.35000000000002</v>
      </c>
      <c r="G104" s="11" t="str">
        <f>IFERROR(VLOOKUP(A104,[4]C1!$E:$N,10,FALSE),IFERROR(VLOOKUP(A104,[5]C1!$E:$N,10,FALSE),VLOOKUP(A104,[6]C1!$E:$N,10,FALSE)))</f>
        <v>JSP</v>
      </c>
      <c r="H104" s="11" t="s">
        <v>39</v>
      </c>
      <c r="I104" s="6" t="str">
        <f>IFERROR(VLOOKUP(A104,[4]C1!$E:$L,8,FALSE),IFERROR(VLOOKUP(A104,[5]C1!$E:$L,8,FALSE),VLOOKUP(A104,[6]C1!$E:$L,8,FALSE)))</f>
        <v>CHALLENGER</v>
      </c>
      <c r="K104" s="4">
        <v>45750</v>
      </c>
      <c r="L104" s="5" t="s">
        <v>22</v>
      </c>
      <c r="M104" s="5" t="s">
        <v>43</v>
      </c>
      <c r="N104" s="5">
        <f>YEAR(IFERROR(VLOOKUP(A104,[4]C1!$E:$AA,23,FALSE),IFERROR(VLOOKUP(A104,[5]C1!$E:$AB,24,FALSE),VLOOKUP(A104,[6]C1!$E:$AB,23,FALSE))))</f>
        <v>2024</v>
      </c>
      <c r="O104" s="4">
        <v>45784</v>
      </c>
      <c r="P104" s="2" t="str">
        <f t="shared" si="2"/>
        <v>YES</v>
      </c>
      <c r="Q104" s="4">
        <v>45855</v>
      </c>
      <c r="R104" s="5" t="s">
        <v>26</v>
      </c>
      <c r="S104" s="250">
        <v>6</v>
      </c>
      <c r="T104" s="253">
        <f>IFERROR(VLOOKUP(A104,[4]C1!$E:$BH,56,FALSE),IFERROR(VLOOKUP(A104,[5]C1!$E:$BI,57,FALSE),VLOOKUP(A104,[6]C1!$E:$BI,56,FALSE)))</f>
        <v>45299</v>
      </c>
    </row>
    <row r="105" spans="1:20" ht="14.5" hidden="1" x14ac:dyDescent="0.35">
      <c r="A105" s="8" t="s">
        <v>247</v>
      </c>
      <c r="B105" s="7" t="s">
        <v>248</v>
      </c>
      <c r="C105" s="7" t="str">
        <f>IFERROR(VLOOKUP(A105,[1]C1!$E:$F,2,FALSE),IFERROR(VLOOKUP(A105,[2]C1!$E:$F,2,FALSE),VLOOKUP(A105,[3]C1!$E:$F,2,FALSE)))</f>
        <v>CHRISTIAN REL BARQUILLO SUBEBE</v>
      </c>
      <c r="D105" s="7" t="str">
        <f>IFERROR(VLOOKUP(A105,[3]C1!$E:$G,3,FALSE),IFERROR(VLOOKUP(A105,[2]C1!$E:$G,3,FALSE),VLOOKUP(A105,[1]C1!$E:$G,3,FALSE)))</f>
        <v>EDONG COMPOUND - PICTORIAL LANE (AREA 5), 4TH ESTATE SUBD, PARANAQUE</v>
      </c>
      <c r="E105" s="10">
        <f>IFERROR(VLOOKUP(A105,[4]C1!$E:$S,15,FALSE),IFERROR(VLOOKUP(A105,[5]C1!$E:$T,16,FALSE),VLOOKUP(A105,[6]C1!$E:$T,16,FALSE)))</f>
        <v>806251.79</v>
      </c>
      <c r="F105" s="11">
        <v>242.92</v>
      </c>
      <c r="G105" s="11" t="str">
        <f>IFERROR(VLOOKUP(A105,[4]C1!$E:$N,10,FALSE),IFERROR(VLOOKUP(A105,[5]C1!$E:$N,10,FALSE),VLOOKUP(A105,[6]C1!$E:$N,10,FALSE)))</f>
        <v>JSP</v>
      </c>
      <c r="H105" s="11" t="s">
        <v>39</v>
      </c>
      <c r="I105" s="6" t="str">
        <f>IFERROR(VLOOKUP(A105,[4]C1!$E:$L,8,FALSE),IFERROR(VLOOKUP(A105,[5]C1!$E:$L,8,FALSE),VLOOKUP(A105,[6]C1!$E:$L,8,FALSE)))</f>
        <v>CHALLENGER</v>
      </c>
      <c r="K105" s="4">
        <v>45750</v>
      </c>
      <c r="L105" s="5" t="s">
        <v>22</v>
      </c>
      <c r="M105" s="5" t="s">
        <v>43</v>
      </c>
      <c r="N105" s="5">
        <f>YEAR(IFERROR(VLOOKUP(A105,[4]C1!$E:$AA,23,FALSE),IFERROR(VLOOKUP(A105,[5]C1!$E:$AB,24,FALSE),VLOOKUP(A105,[6]C1!$E:$AB,23,FALSE))))</f>
        <v>2024</v>
      </c>
      <c r="O105" s="4">
        <v>45776</v>
      </c>
      <c r="P105" s="2" t="str">
        <f t="shared" si="2"/>
        <v>YES</v>
      </c>
      <c r="Q105" s="4">
        <v>45817</v>
      </c>
      <c r="R105" s="5" t="s">
        <v>23</v>
      </c>
      <c r="S105" s="250">
        <v>10</v>
      </c>
      <c r="T105" s="253">
        <f>IFERROR(VLOOKUP(A105,[4]C1!$E:$BH,56,FALSE),IFERROR(VLOOKUP(A105,[5]C1!$E:$BI,57,FALSE),VLOOKUP(A105,[6]C1!$E:$BI,56,FALSE)))</f>
        <v>45665</v>
      </c>
    </row>
    <row r="106" spans="1:20" ht="14.5" hidden="1" x14ac:dyDescent="0.35">
      <c r="A106" s="8" t="s">
        <v>249</v>
      </c>
      <c r="B106" s="7" t="s">
        <v>250</v>
      </c>
      <c r="C106" s="7" t="str">
        <f>IFERROR(VLOOKUP(A106,[1]C1!$E:$F,2,FALSE),IFERROR(VLOOKUP(A106,[2]C1!$E:$F,2,FALSE),VLOOKUP(A106,[3]C1!$E:$F,2,FALSE)))</f>
        <v>ELDRED ESTANISLAO CASTILAN</v>
      </c>
      <c r="D106" s="7" t="str">
        <f>IFERROR(VLOOKUP(A106,[3]C1!$E:$G,3,FALSE),IFERROR(VLOOKUP(A106,[2]C1!$E:$G,3,FALSE),VLOOKUP(A106,[1]C1!$E:$G,3,FALSE)))</f>
        <v>EL GRANDE, BF HOMES, PARANAQUE</v>
      </c>
      <c r="E106" s="10">
        <f>IFERROR(VLOOKUP(A106,[4]C1!$E:$S,15,FALSE),IFERROR(VLOOKUP(A106,[5]C1!$E:$T,16,FALSE),VLOOKUP(A106,[6]C1!$E:$T,16,FALSE)))</f>
        <v>825213.89</v>
      </c>
      <c r="F106" s="11">
        <v>191.8</v>
      </c>
      <c r="G106" s="11" t="str">
        <f>IFERROR(VLOOKUP(A106,[4]C1!$E:$N,10,FALSE),IFERROR(VLOOKUP(A106,[5]C1!$E:$N,10,FALSE),VLOOKUP(A106,[6]C1!$E:$N,10,FALSE)))</f>
        <v>JSP</v>
      </c>
      <c r="H106" s="11" t="s">
        <v>39</v>
      </c>
      <c r="I106" s="6" t="str">
        <f>IFERROR(VLOOKUP(A106,[4]C1!$E:$L,8,FALSE),IFERROR(VLOOKUP(A106,[5]C1!$E:$L,8,FALSE),VLOOKUP(A106,[6]C1!$E:$L,8,FALSE)))</f>
        <v>CHALLENGER</v>
      </c>
      <c r="K106" s="4">
        <v>45750</v>
      </c>
      <c r="L106" s="5" t="s">
        <v>22</v>
      </c>
      <c r="M106" s="5" t="s">
        <v>43</v>
      </c>
      <c r="N106" s="5">
        <f>YEAR(IFERROR(VLOOKUP(A106,[4]C1!$E:$AA,23,FALSE),IFERROR(VLOOKUP(A106,[5]C1!$E:$AB,24,FALSE),VLOOKUP(A106,[6]C1!$E:$AB,23,FALSE))))</f>
        <v>2024</v>
      </c>
      <c r="O106" s="4">
        <v>45776</v>
      </c>
      <c r="P106" s="2" t="str">
        <f t="shared" si="2"/>
        <v>YES</v>
      </c>
      <c r="Q106" s="4">
        <v>45817</v>
      </c>
      <c r="R106" s="5" t="s">
        <v>23</v>
      </c>
      <c r="S106" s="250">
        <v>4</v>
      </c>
      <c r="T106" s="253">
        <f>IFERROR(VLOOKUP(A106,[4]C1!$E:$BH,56,FALSE),IFERROR(VLOOKUP(A106,[5]C1!$E:$BI,57,FALSE),VLOOKUP(A106,[6]C1!$E:$BI,56,FALSE)))</f>
        <v>45700</v>
      </c>
    </row>
    <row r="107" spans="1:20" ht="14.5" hidden="1" x14ac:dyDescent="0.35">
      <c r="A107" s="8" t="s">
        <v>251</v>
      </c>
      <c r="B107" s="7" t="s">
        <v>252</v>
      </c>
      <c r="C107" s="7" t="str">
        <f>IFERROR(VLOOKUP(A107,[1]C1!$E:$F,2,FALSE),IFERROR(VLOOKUP(A107,[2]C1!$E:$F,2,FALSE),VLOOKUP(A107,[3]C1!$E:$F,2,FALSE)))</f>
        <v>ANG, GLEN</v>
      </c>
      <c r="D107" s="7" t="str">
        <f>IFERROR(VLOOKUP(A107,[3]C1!$E:$G,3,FALSE),IFERROR(VLOOKUP(A107,[2]C1!$E:$G,3,FALSE),VLOOKUP(A107,[1]C1!$E:$G,3,FALSE)))</f>
        <v>ZAPOTE II, ZAPOTE II, BACOOR</v>
      </c>
      <c r="E107" s="10">
        <f>IFERROR(VLOOKUP(A107,[4]C1!$E:$S,15,FALSE),IFERROR(VLOOKUP(A107,[5]C1!$E:$T,16,FALSE),VLOOKUP(A107,[6]C1!$E:$T,16,FALSE)))</f>
        <v>548913.85</v>
      </c>
      <c r="F107" s="11">
        <v>386.5</v>
      </c>
      <c r="G107" s="11" t="str">
        <f>IFERROR(VLOOKUP(A107,[4]C1!$E:$N,10,FALSE),IFERROR(VLOOKUP(A107,[5]C1!$E:$N,10,FALSE),VLOOKUP(A107,[6]C1!$E:$N,10,FALSE)))</f>
        <v>EAO</v>
      </c>
      <c r="H107" s="11" t="s">
        <v>39</v>
      </c>
      <c r="I107" s="6" t="str">
        <f>IFERROR(VLOOKUP(A107,[4]C1!$E:$L,8,FALSE),IFERROR(VLOOKUP(A107,[5]C1!$E:$L,8,FALSE),VLOOKUP(A107,[6]C1!$E:$L,8,FALSE)))</f>
        <v>AVECO</v>
      </c>
      <c r="J107" s="4">
        <v>45750</v>
      </c>
      <c r="K107" s="4">
        <v>45750</v>
      </c>
      <c r="L107" s="5" t="s">
        <v>22</v>
      </c>
      <c r="M107" s="5" t="s">
        <v>43</v>
      </c>
      <c r="N107" s="5">
        <f>YEAR(IFERROR(VLOOKUP(A107,[4]C1!$E:$AA,23,FALSE),IFERROR(VLOOKUP(A107,[5]C1!$E:$AB,24,FALSE),VLOOKUP(A107,[6]C1!$E:$AB,23,FALSE))))</f>
        <v>2023</v>
      </c>
      <c r="O107" s="4">
        <v>45753</v>
      </c>
      <c r="P107" s="2" t="str">
        <f t="shared" si="2"/>
        <v>YES</v>
      </c>
      <c r="Q107" s="4">
        <v>45771</v>
      </c>
      <c r="R107" s="5" t="s">
        <v>23</v>
      </c>
      <c r="S107" s="250">
        <v>4</v>
      </c>
      <c r="T107" s="253">
        <f>IFERROR(VLOOKUP(A107,[4]C1!$E:$BH,56,FALSE),IFERROR(VLOOKUP(A107,[5]C1!$E:$BI,57,FALSE),VLOOKUP(A107,[6]C1!$E:$BI,56,FALSE)))</f>
        <v>45456</v>
      </c>
    </row>
    <row r="108" spans="1:20" ht="14.5" hidden="1" x14ac:dyDescent="0.35">
      <c r="A108" s="8" t="s">
        <v>253</v>
      </c>
      <c r="B108" s="7" t="s">
        <v>254</v>
      </c>
      <c r="C108" s="7" t="str">
        <f>IFERROR(VLOOKUP(A108,[1]C1!$E:$F,2,FALSE),IFERROR(VLOOKUP(A108,[2]C1!$E:$F,2,FALSE),VLOOKUP(A108,[3]C1!$E:$F,2,FALSE)))</f>
        <v>BIGBANG REALTY AND DEVELOPMENT CORPORATION</v>
      </c>
      <c r="D108" s="7" t="str">
        <f>IFERROR(VLOOKUP(A108,[3]C1!$E:$G,3,FALSE),IFERROR(VLOOKUP(A108,[2]C1!$E:$G,3,FALSE),VLOOKUP(A108,[1]C1!$E:$G,3,FALSE)))</f>
        <v>ANIBAN I, ANIBAN I, BACOOR</v>
      </c>
      <c r="E108" s="10">
        <f>IFERROR(VLOOKUP(A108,[4]C1!$E:$S,15,FALSE),IFERROR(VLOOKUP(A108,[5]C1!$E:$T,16,FALSE),VLOOKUP(A108,[6]C1!$E:$T,15,FALSE)))</f>
        <v>2236672.58</v>
      </c>
      <c r="F108" s="10">
        <v>477.08</v>
      </c>
      <c r="G108" s="11" t="str">
        <f>IFERROR(VLOOKUP(A108,[4]C1!$E:$N,10,FALSE),IFERROR(VLOOKUP(A108,[5]C1!$E:$N,10,FALSE),VLOOKUP(A108,[6]C1!$E:$N,10,FALSE)))</f>
        <v>Jenneth Madrid</v>
      </c>
      <c r="H108" s="11" t="s">
        <v>29</v>
      </c>
      <c r="I108" s="6" t="str">
        <f>IFERROR(VLOOKUP(A108,[4]C1!$E:$L,8,FALSE),IFERROR(VLOOKUP(A108,[5]C1!$E:$L,8,FALSE),VLOOKUP(A108,[6]C1!$E:$L,8,FALSE)))</f>
        <v>POWERHOUSE</v>
      </c>
      <c r="J108" s="4">
        <v>45757</v>
      </c>
      <c r="K108" s="4">
        <v>45887</v>
      </c>
      <c r="N108" s="5">
        <f>YEAR(IFERROR(VLOOKUP(A108,[4]C1!$E:$AA,23,FALSE),IFERROR(VLOOKUP(A108,[5]C1!$E:$AB,24,FALSE),VLOOKUP(A108,[6]C1!$E:$AB,23,FALSE))))</f>
        <v>2025</v>
      </c>
      <c r="O108" s="5"/>
      <c r="P108" s="2" t="str">
        <f t="shared" si="2"/>
        <v>NO</v>
      </c>
      <c r="S108" s="250">
        <v>5</v>
      </c>
      <c r="T108" s="253">
        <f>IFERROR(VLOOKUP(A108,[4]C1!$E:$BH,56,FALSE),IFERROR(VLOOKUP(A108,[5]C1!$E:$BI,57,FALSE),VLOOKUP(A108,[6]C1!$E:$BI,56,FALSE)))</f>
        <v>45741</v>
      </c>
    </row>
    <row r="109" spans="1:20" ht="14.5" hidden="1" x14ac:dyDescent="0.35">
      <c r="A109" s="8" t="s">
        <v>255</v>
      </c>
      <c r="B109" s="7" t="s">
        <v>256</v>
      </c>
      <c r="C109" s="7" t="str">
        <f>IFERROR(VLOOKUP(A109,[1]C1!$E:$F,2,FALSE),IFERROR(VLOOKUP(A109,[2]C1!$E:$F,2,FALSE),VLOOKUP(A109,[3]C1!$E:$F,2,FALSE)))</f>
        <v>PROPERTY PROFESSIONALS, INC.</v>
      </c>
      <c r="D109" s="7" t="str">
        <f>IFERROR(VLOOKUP(A109,[3]C1!$E:$G,3,FALSE),IFERROR(VLOOKUP(A109,[2]C1!$E:$G,3,FALSE),VLOOKUP(A109,[1]C1!$E:$G,3,FALSE)))</f>
        <v>SAN NICOLAS III, SAN NICOLAS III, BACOOR</v>
      </c>
      <c r="E109" s="10">
        <f>IFERROR(VLOOKUP(A109,[4]C1!$E:$S,15,FALSE),IFERROR(VLOOKUP(A109,[5]C1!$E:$T,16,FALSE),VLOOKUP(A109,[6]C1!$E:$T,16,FALSE)))</f>
        <v>206959.77</v>
      </c>
      <c r="F109" s="11">
        <v>28.68</v>
      </c>
      <c r="G109" s="11" t="str">
        <f>IFERROR(VLOOKUP(A109,[4]C1!$E:$N,10,FALSE),IFERROR(VLOOKUP(A109,[5]C1!$E:$N,10,FALSE),VLOOKUP(A109,[6]C1!$E:$N,10,FALSE)))</f>
        <v>IJP</v>
      </c>
      <c r="H109" s="11" t="s">
        <v>57</v>
      </c>
      <c r="I109" s="6" t="str">
        <f>IFERROR(VLOOKUP(A109,[4]C1!$E:$L,8,FALSE),IFERROR(VLOOKUP(A109,[5]C1!$E:$L,8,FALSE),VLOOKUP(A109,[6]C1!$E:$L,8,FALSE)))</f>
        <v>CHALLENGER</v>
      </c>
      <c r="J109" s="4">
        <v>45757</v>
      </c>
      <c r="K109" s="5"/>
      <c r="L109" s="5" t="s">
        <v>22</v>
      </c>
      <c r="N109" s="5">
        <f>YEAR(IFERROR(VLOOKUP(A109,[4]C1!$E:$AA,23,FALSE),IFERROR(VLOOKUP(A109,[5]C1!$E:$AB,24,FALSE),VLOOKUP(A109,[6]C1!$E:$AB,23,FALSE))))</f>
        <v>2023</v>
      </c>
      <c r="O109" s="4">
        <v>45812</v>
      </c>
      <c r="P109" s="2" t="str">
        <f t="shared" si="2"/>
        <v>YES</v>
      </c>
      <c r="Q109" s="4">
        <v>45817</v>
      </c>
      <c r="R109" s="5" t="s">
        <v>23</v>
      </c>
      <c r="S109" s="250">
        <v>3</v>
      </c>
      <c r="T109" s="253">
        <f>IFERROR(VLOOKUP(A109,[4]C1!$E:$BH,56,FALSE),IFERROR(VLOOKUP(A109,[5]C1!$E:$BI,57,FALSE),VLOOKUP(A109,[6]C1!$E:$BI,56,FALSE)))</f>
        <v>45130</v>
      </c>
    </row>
    <row r="110" spans="1:20" ht="14.5" hidden="1" x14ac:dyDescent="0.35">
      <c r="A110" s="8" t="s">
        <v>257</v>
      </c>
      <c r="B110" s="7" t="s">
        <v>258</v>
      </c>
      <c r="C110" s="7" t="str">
        <f>IFERROR(VLOOKUP(A110,[1]C1!$E:$F,2,FALSE),IFERROR(VLOOKUP(A110,[2]C1!$E:$F,2,FALSE),VLOOKUP(A110,[3]C1!$E:$F,2,FALSE)))</f>
        <v>E.M. CUERPO, INC.</v>
      </c>
      <c r="D110" s="7" t="str">
        <f>IFERROR(VLOOKUP(A110,[3]C1!$E:$G,3,FALSE),IFERROR(VLOOKUP(A110,[2]C1!$E:$G,3,FALSE),VLOOKUP(A110,[1]C1!$E:$G,3,FALSE)))</f>
        <v>BLDG. 8, CIUDAD KAUNLARAN, BACOOR</v>
      </c>
      <c r="E110" s="10">
        <f>IFERROR(VLOOKUP(A110,[4]C1!$E:$S,15,FALSE),IFERROR(VLOOKUP(A110,[5]C1!$E:$T,16,FALSE),VLOOKUP(A110,[6]C1!$E:$T,16,FALSE)))</f>
        <v>33668.99</v>
      </c>
      <c r="F110" s="11">
        <v>18.920000000000002</v>
      </c>
      <c r="G110" s="11" t="str">
        <f>IFERROR(VLOOKUP(A110,[4]C1!$E:$N,10,FALSE),IFERROR(VLOOKUP(A110,[5]C1!$E:$N,10,FALSE),VLOOKUP(A110,[6]C1!$E:$N,10,FALSE)))</f>
        <v>JMM</v>
      </c>
      <c r="H110" s="11" t="s">
        <v>29</v>
      </c>
      <c r="I110" s="6" t="str">
        <f>IFERROR(VLOOKUP(A110,[4]C1!$E:$L,8,FALSE),IFERROR(VLOOKUP(A110,[5]C1!$E:$L,8,FALSE),VLOOKUP(A110,[6]C1!$E:$L,8,FALSE)))</f>
        <v>POWERHOUSE</v>
      </c>
      <c r="J110" s="4">
        <v>45751</v>
      </c>
      <c r="K110" s="4">
        <v>45751</v>
      </c>
      <c r="L110" s="5" t="s">
        <v>42</v>
      </c>
      <c r="M110" s="5" t="s">
        <v>43</v>
      </c>
      <c r="N110" s="5">
        <f>YEAR(IFERROR(VLOOKUP(A110,[4]C1!$E:$AA,23,FALSE),IFERROR(VLOOKUP(A110,[5]C1!$E:$AB,24,FALSE),VLOOKUP(A110,[6]C1!$E:$AB,23,FALSE))))</f>
        <v>2024</v>
      </c>
      <c r="O110" s="4">
        <v>45751</v>
      </c>
      <c r="P110" s="2" t="str">
        <f t="shared" si="2"/>
        <v>YES</v>
      </c>
      <c r="Q110" s="4">
        <v>45758</v>
      </c>
      <c r="R110" s="5" t="s">
        <v>23</v>
      </c>
      <c r="S110" s="250">
        <v>2</v>
      </c>
      <c r="T110" s="253">
        <f>IFERROR(VLOOKUP(A110,[4]C1!$E:$BH,56,FALSE),IFERROR(VLOOKUP(A110,[5]C1!$E:$BI,57,FALSE),VLOOKUP(A110,[6]C1!$E:$BI,56,FALSE)))</f>
        <v>45737</v>
      </c>
    </row>
    <row r="111" spans="1:20" ht="14.5" hidden="1" x14ac:dyDescent="0.35">
      <c r="A111" s="8" t="s">
        <v>259</v>
      </c>
      <c r="B111" s="7" t="s">
        <v>260</v>
      </c>
      <c r="C111" s="7" t="str">
        <f>IFERROR(VLOOKUP(A111,[1]C1!$E:$F,2,FALSE),IFERROR(VLOOKUP(A111,[2]C1!$E:$F,2,FALSE),VLOOKUP(A111,[3]C1!$E:$F,2,FALSE)))</f>
        <v>E.M. CUERPO, INC.</v>
      </c>
      <c r="D111" s="7" t="str">
        <f>IFERROR(VLOOKUP(A111,[3]C1!$E:$G,3,FALSE),IFERROR(VLOOKUP(A111,[2]C1!$E:$G,3,FALSE),VLOOKUP(A111,[1]C1!$E:$G,3,FALSE)))</f>
        <v>BLDG. 6, CIUDAD KAUNLARAN, BACOOR</v>
      </c>
      <c r="E111" s="10">
        <f>IFERROR(VLOOKUP(A111,[4]C1!$E:$S,15,FALSE),IFERROR(VLOOKUP(A111,[5]C1!$E:$T,16,FALSE),VLOOKUP(A111,[6]C1!$E:$T,16,FALSE)))</f>
        <v>43940.03</v>
      </c>
      <c r="F111" s="11">
        <v>27.88</v>
      </c>
      <c r="G111" s="11" t="str">
        <f>IFERROR(VLOOKUP(A111,[4]C1!$E:$N,10,FALSE),IFERROR(VLOOKUP(A111,[5]C1!$E:$N,10,FALSE),VLOOKUP(A111,[6]C1!$E:$N,10,FALSE)))</f>
        <v>JMM</v>
      </c>
      <c r="H111" s="11" t="s">
        <v>29</v>
      </c>
      <c r="I111" s="6" t="str">
        <f>IFERROR(VLOOKUP(A111,[4]C1!$E:$L,8,FALSE),IFERROR(VLOOKUP(A111,[5]C1!$E:$L,8,FALSE),VLOOKUP(A111,[6]C1!$E:$L,8,FALSE)))</f>
        <v>POWERHOUSE</v>
      </c>
      <c r="J111" s="4">
        <v>45751</v>
      </c>
      <c r="K111" s="4">
        <v>45751</v>
      </c>
      <c r="L111" s="5" t="s">
        <v>42</v>
      </c>
      <c r="M111" s="5" t="s">
        <v>43</v>
      </c>
      <c r="N111" s="5">
        <f>YEAR(IFERROR(VLOOKUP(A111,[4]C1!$E:$AA,23,FALSE),IFERROR(VLOOKUP(A111,[5]C1!$E:$AB,24,FALSE),VLOOKUP(A111,[6]C1!$E:$AB,23,FALSE))))</f>
        <v>2024</v>
      </c>
      <c r="O111" s="4">
        <v>45751</v>
      </c>
      <c r="P111" s="2" t="str">
        <f t="shared" si="2"/>
        <v>YES</v>
      </c>
      <c r="Q111" s="4">
        <v>45758</v>
      </c>
      <c r="R111" s="5" t="s">
        <v>23</v>
      </c>
      <c r="S111" s="250">
        <v>2</v>
      </c>
      <c r="T111" s="253">
        <f>IFERROR(VLOOKUP(A111,[4]C1!$E:$BH,56,FALSE),IFERROR(VLOOKUP(A111,[5]C1!$E:$BI,57,FALSE),VLOOKUP(A111,[6]C1!$E:$BI,56,FALSE)))</f>
        <v>45737</v>
      </c>
    </row>
    <row r="112" spans="1:20" ht="14.5" hidden="1" x14ac:dyDescent="0.35">
      <c r="A112" s="8" t="s">
        <v>261</v>
      </c>
      <c r="B112" s="7" t="s">
        <v>262</v>
      </c>
      <c r="C112" s="7" t="str">
        <f>IFERROR(VLOOKUP(A112,[1]C1!$E:$F,2,FALSE),IFERROR(VLOOKUP(A112,[2]C1!$E:$F,2,FALSE),VLOOKUP(A112,[3]C1!$E:$F,2,FALSE)))</f>
        <v>BAYSIDE NEIGHBORHOOD ASSOCIATION INC.</v>
      </c>
      <c r="D112" s="7" t="str">
        <f>IFERROR(VLOOKUP(A112,[3]C1!$E:$G,3,FALSE),IFERROR(VLOOKUP(A112,[2]C1!$E:$G,3,FALSE),VLOOKUP(A112,[1]C1!$E:$G,3,FALSE)))</f>
        <v>M.L. QUEZON, PUROK 6, TAGUIG CITY</v>
      </c>
      <c r="E112" s="10">
        <f>IFERROR(VLOOKUP(A112,[4]C1!$E:$S,15,FALSE),IFERROR(VLOOKUP(A112,[5]C1!$E:$T,16,FALSE),VLOOKUP(A112,[6]C1!$E:$T,16,FALSE)))</f>
        <v>135683.56</v>
      </c>
      <c r="F112" s="11">
        <v>15.95</v>
      </c>
      <c r="G112" s="11" t="str">
        <f>IFERROR(VLOOKUP(A112,[4]C1!$E:$N,10,FALSE),IFERROR(VLOOKUP(A112,[5]C1!$E:$N,10,FALSE),VLOOKUP(A112,[6]C1!$E:$N,10,FALSE)))</f>
        <v>RRG</v>
      </c>
      <c r="H112" s="11" t="s">
        <v>21</v>
      </c>
      <c r="I112" s="6" t="str">
        <f>IFERROR(VLOOKUP(A112,[4]C1!$E:$L,8,FALSE),IFERROR(VLOOKUP(A112,[5]C1!$E:$L,8,FALSE),VLOOKUP(A112,[6]C1!$E:$L,8,FALSE)))</f>
        <v>AVECO</v>
      </c>
      <c r="K112" s="5"/>
      <c r="L112" s="5" t="s">
        <v>22</v>
      </c>
      <c r="M112" s="5" t="s">
        <v>105</v>
      </c>
      <c r="N112" s="5">
        <f>YEAR(IFERROR(VLOOKUP(A112,[4]C1!$E:$AA,23,FALSE),IFERROR(VLOOKUP(A112,[5]C1!$E:$AB,24,FALSE),VLOOKUP(A112,[6]C1!$E:$AB,23,FALSE))))</f>
        <v>2024</v>
      </c>
      <c r="O112" s="4">
        <v>45746</v>
      </c>
      <c r="P112" s="2" t="str">
        <f t="shared" si="2"/>
        <v>YES</v>
      </c>
      <c r="Q112" s="4">
        <v>45791</v>
      </c>
      <c r="R112" s="5" t="s">
        <v>26</v>
      </c>
      <c r="S112" s="250">
        <v>3</v>
      </c>
      <c r="T112" s="253">
        <f>IFERROR(VLOOKUP(A112,[4]C1!$E:$BH,56,FALSE),IFERROR(VLOOKUP(A112,[5]C1!$E:$BI,57,FALSE),VLOOKUP(A112,[6]C1!$E:$BI,56,FALSE)))</f>
        <v>45687</v>
      </c>
    </row>
    <row r="113" spans="1:20" ht="14.5" hidden="1" x14ac:dyDescent="0.35">
      <c r="A113" s="8" t="s">
        <v>263</v>
      </c>
      <c r="B113" s="7" t="s">
        <v>264</v>
      </c>
      <c r="C113" s="7" t="str">
        <f>IFERROR(VLOOKUP(A113,[1]C1!$E:$F,2,FALSE),IFERROR(VLOOKUP(A113,[2]C1!$E:$F,2,FALSE),VLOOKUP(A113,[3]C1!$E:$F,2,FALSE)))</f>
        <v>BAYSIDE NEIGHBORHOOD ASSOCIATION INC.</v>
      </c>
      <c r="D113" s="7" t="str">
        <f>IFERROR(VLOOKUP(A113,[3]C1!$E:$G,3,FALSE),IFERROR(VLOOKUP(A113,[2]C1!$E:$G,3,FALSE),VLOOKUP(A113,[1]C1!$E:$G,3,FALSE)))</f>
        <v>M.L. QUEZON, PUROK 6, TAGUIG CITY</v>
      </c>
      <c r="E113" s="10">
        <f>IFERROR(VLOOKUP(A113,[4]C1!$E:$S,15,FALSE),IFERROR(VLOOKUP(A113,[5]C1!$E:$T,16,FALSE),VLOOKUP(A113,[6]C1!$E:$T,16,FALSE)))</f>
        <v>136301.17000000001</v>
      </c>
      <c r="F113" s="11">
        <v>16.23</v>
      </c>
      <c r="G113" s="11" t="str">
        <f>IFERROR(VLOOKUP(A113,[4]C1!$E:$N,10,FALSE),IFERROR(VLOOKUP(A113,[5]C1!$E:$N,10,FALSE),VLOOKUP(A113,[6]C1!$E:$N,10,FALSE)))</f>
        <v>RRG</v>
      </c>
      <c r="H113" s="11" t="s">
        <v>21</v>
      </c>
      <c r="I113" s="6" t="str">
        <f>IFERROR(VLOOKUP(A113,[4]C1!$E:$L,8,FALSE),IFERROR(VLOOKUP(A113,[5]C1!$E:$L,8,FALSE),VLOOKUP(A113,[6]C1!$E:$L,8,FALSE)))</f>
        <v>AVECO</v>
      </c>
      <c r="K113" s="5"/>
      <c r="L113" s="5" t="s">
        <v>22</v>
      </c>
      <c r="M113" s="5" t="s">
        <v>105</v>
      </c>
      <c r="N113" s="5">
        <f>YEAR(IFERROR(VLOOKUP(A113,[4]C1!$E:$AA,23,FALSE),IFERROR(VLOOKUP(A113,[5]C1!$E:$AB,24,FALSE),VLOOKUP(A113,[6]C1!$E:$AB,23,FALSE))))</f>
        <v>2024</v>
      </c>
      <c r="O113" s="4">
        <v>45746</v>
      </c>
      <c r="P113" s="2" t="str">
        <f t="shared" si="2"/>
        <v>YES</v>
      </c>
      <c r="Q113" s="4">
        <v>45840</v>
      </c>
      <c r="R113" s="5" t="s">
        <v>23</v>
      </c>
      <c r="S113" s="250">
        <v>3</v>
      </c>
      <c r="T113" s="253">
        <f>IFERROR(VLOOKUP(A113,[4]C1!$E:$BH,56,FALSE),IFERROR(VLOOKUP(A113,[5]C1!$E:$BI,57,FALSE),VLOOKUP(A113,[6]C1!$E:$BI,56,FALSE)))</f>
        <v>45687</v>
      </c>
    </row>
    <row r="114" spans="1:20" ht="14.5" hidden="1" x14ac:dyDescent="0.35">
      <c r="A114" s="8" t="s">
        <v>265</v>
      </c>
      <c r="B114" s="7" t="s">
        <v>266</v>
      </c>
      <c r="C114" s="7" t="str">
        <f>IFERROR(VLOOKUP(A114,[1]C1!$E:$F,2,FALSE),IFERROR(VLOOKUP(A114,[2]C1!$E:$F,2,FALSE),VLOOKUP(A114,[3]C1!$E:$F,2,FALSE)))</f>
        <v>BAYSIDE NEIGHBORHOOD ASSOCIATION INC.</v>
      </c>
      <c r="D114" s="7" t="str">
        <f>IFERROR(VLOOKUP(A114,[3]C1!$E:$G,3,FALSE),IFERROR(VLOOKUP(A114,[2]C1!$E:$G,3,FALSE),VLOOKUP(A114,[1]C1!$E:$G,3,FALSE)))</f>
        <v>M.L. QUEZON, PUROK 6, TAGUIG CITY</v>
      </c>
      <c r="E114" s="10">
        <f>IFERROR(VLOOKUP(A114,[4]C1!$E:$S,15,FALSE),IFERROR(VLOOKUP(A114,[5]C1!$E:$T,16,FALSE),VLOOKUP(A114,[6]C1!$E:$T,16,FALSE)))</f>
        <v>135712.4</v>
      </c>
      <c r="F114" s="11">
        <v>15.95</v>
      </c>
      <c r="G114" s="11" t="str">
        <f>IFERROR(VLOOKUP(A114,[4]C1!$E:$N,10,FALSE),IFERROR(VLOOKUP(A114,[5]C1!$E:$N,10,FALSE),VLOOKUP(A114,[6]C1!$E:$N,10,FALSE)))</f>
        <v>RRG</v>
      </c>
      <c r="H114" s="11" t="s">
        <v>21</v>
      </c>
      <c r="I114" s="6" t="str">
        <f>IFERROR(VLOOKUP(A114,[4]C1!$E:$L,8,FALSE),IFERROR(VLOOKUP(A114,[5]C1!$E:$L,8,FALSE),VLOOKUP(A114,[6]C1!$E:$L,8,FALSE)))</f>
        <v>AVECO</v>
      </c>
      <c r="K114" s="5"/>
      <c r="L114" s="5" t="s">
        <v>22</v>
      </c>
      <c r="M114" s="5" t="s">
        <v>105</v>
      </c>
      <c r="N114" s="5">
        <f>YEAR(IFERROR(VLOOKUP(A114,[4]C1!$E:$AA,23,FALSE),IFERROR(VLOOKUP(A114,[5]C1!$E:$AB,24,FALSE),VLOOKUP(A114,[6]C1!$E:$AB,23,FALSE))))</f>
        <v>2024</v>
      </c>
      <c r="O114" s="4">
        <v>45746</v>
      </c>
      <c r="P114" s="2" t="str">
        <f t="shared" si="2"/>
        <v>YES</v>
      </c>
      <c r="Q114" s="4">
        <v>45791</v>
      </c>
      <c r="R114" s="5" t="s">
        <v>23</v>
      </c>
      <c r="S114" s="250">
        <v>3</v>
      </c>
      <c r="T114" s="253">
        <f>IFERROR(VLOOKUP(A114,[4]C1!$E:$BH,56,FALSE),IFERROR(VLOOKUP(A114,[5]C1!$E:$BI,57,FALSE),VLOOKUP(A114,[6]C1!$E:$BI,56,FALSE)))</f>
        <v>45687</v>
      </c>
    </row>
    <row r="115" spans="1:20" ht="14.5" hidden="1" x14ac:dyDescent="0.35">
      <c r="A115" s="8" t="s">
        <v>267</v>
      </c>
      <c r="B115" s="7" t="s">
        <v>268</v>
      </c>
      <c r="C115" s="7" t="str">
        <f>IFERROR(VLOOKUP(A115,[1]C1!$E:$F,2,FALSE),IFERROR(VLOOKUP(A115,[2]C1!$E:$F,2,FALSE),VLOOKUP(A115,[3]C1!$E:$F,2,FALSE)))</f>
        <v>PHINMA PROPERTY HOLDINGS CORPORATION</v>
      </c>
      <c r="D115" s="7" t="str">
        <f>IFERROR(VLOOKUP(A115,[3]C1!$E:$G,3,FALSE),IFERROR(VLOOKUP(A115,[2]C1!$E:$G,3,FALSE),VLOOKUP(A115,[1]C1!$E:$G,3,FALSE)))</f>
        <v>METROTOWNE, METROTOWNE, LAS PINAS CITY</v>
      </c>
      <c r="E115" s="10">
        <f>IFERROR(VLOOKUP(A115,[4]C1!$E:$S,15,FALSE),IFERROR(VLOOKUP(A115,[5]C1!$E:$T,16,FALSE),VLOOKUP(A115,[6]C1!$E:$T,16,FALSE)))</f>
        <v>1544727.62</v>
      </c>
      <c r="F115" s="11">
        <v>607.95000000000005</v>
      </c>
      <c r="G115" s="11" t="str">
        <f>IFERROR(VLOOKUP(A115,[4]C1!$E:$N,10,FALSE),IFERROR(VLOOKUP(A115,[5]C1!$E:$N,10,FALSE),VLOOKUP(A115,[6]C1!$E:$N,10,FALSE)))</f>
        <v>DCB</v>
      </c>
      <c r="H115" s="11" t="s">
        <v>35</v>
      </c>
      <c r="I115" s="6" t="str">
        <f>IFERROR(VLOOKUP(A115,[4]C1!$E:$L,8,FALSE),IFERROR(VLOOKUP(A115,[5]C1!$E:$L,8,FALSE),VLOOKUP(A115,[6]C1!$E:$L,8,FALSE)))</f>
        <v>CHALLENGER</v>
      </c>
      <c r="K115" s="5"/>
      <c r="L115" s="5" t="s">
        <v>36</v>
      </c>
      <c r="N115" s="5">
        <f>YEAR(IFERROR(VLOOKUP(A115,[4]C1!$E:$AA,23,FALSE),IFERROR(VLOOKUP(A115,[5]C1!$E:$AB,24,FALSE),VLOOKUP(A115,[6]C1!$E:$AB,23,FALSE))))</f>
        <v>2024</v>
      </c>
      <c r="O115" s="4">
        <v>45715</v>
      </c>
      <c r="P115" s="2" t="str">
        <f t="shared" si="2"/>
        <v>YES</v>
      </c>
      <c r="Q115" s="4">
        <v>45868</v>
      </c>
      <c r="R115" s="5" t="s">
        <v>26</v>
      </c>
      <c r="S115" s="250">
        <v>10</v>
      </c>
      <c r="T115" s="253">
        <f>IFERROR(VLOOKUP(A115,[4]C1!$E:$BH,56,FALSE),IFERROR(VLOOKUP(A115,[5]C1!$E:$BI,57,FALSE),VLOOKUP(A115,[6]C1!$E:$BI,56,FALSE)))</f>
        <v>45584</v>
      </c>
    </row>
    <row r="116" spans="1:20" ht="14.5" hidden="1" x14ac:dyDescent="0.35">
      <c r="A116" s="8" t="s">
        <v>269</v>
      </c>
      <c r="B116" s="7" t="s">
        <v>270</v>
      </c>
      <c r="C116" s="7" t="str">
        <f>IFERROR(VLOOKUP(A116,[1]C1!$E:$F,2,FALSE),IFERROR(VLOOKUP(A116,[2]C1!$E:$F,2,FALSE),VLOOKUP(A116,[3]C1!$E:$F,2,FALSE)))</f>
        <v>JOAHNNA SEE SORIANO</v>
      </c>
      <c r="D116" s="7" t="str">
        <f>IFERROR(VLOOKUP(A116,[3]C1!$E:$G,3,FALSE),IFERROR(VLOOKUP(A116,[2]C1!$E:$G,3,FALSE),VLOOKUP(A116,[1]C1!$E:$G,3,FALSE)))</f>
        <v>BUCKINGHAM, HILLSBOROUGH SUBD, MUNTINLUPA</v>
      </c>
      <c r="E116" s="10">
        <f>IFERROR(VLOOKUP(A116,[4]C1!$E:$S,15,FALSE),IFERROR(VLOOKUP(A116,[5]C1!$E:$T,16,FALSE),VLOOKUP(A116,[6]C1!$E:$T,16,FALSE)))</f>
        <v>425926.51</v>
      </c>
      <c r="F116" s="11">
        <v>113.57</v>
      </c>
      <c r="G116" s="11" t="str">
        <f>IFERROR(VLOOKUP(A116,[4]C1!$E:$N,10,FALSE),IFERROR(VLOOKUP(A116,[5]C1!$E:$N,10,FALSE),VLOOKUP(A116,[6]C1!$E:$N,10,FALSE)))</f>
        <v>RRG</v>
      </c>
      <c r="H116" s="11" t="s">
        <v>21</v>
      </c>
      <c r="I116" s="6" t="str">
        <f>IFERROR(VLOOKUP(A116,[4]C1!$E:$L,8,FALSE),IFERROR(VLOOKUP(A116,[5]C1!$E:$L,8,FALSE),VLOOKUP(A116,[6]C1!$E:$L,8,FALSE)))</f>
        <v>ECOM</v>
      </c>
      <c r="K116" s="5"/>
      <c r="L116" s="5" t="s">
        <v>22</v>
      </c>
      <c r="M116" s="5" t="s">
        <v>105</v>
      </c>
      <c r="N116" s="5">
        <f>YEAR(IFERROR(VLOOKUP(A116,[4]C1!$E:$AA,23,FALSE),IFERROR(VLOOKUP(A116,[5]C1!$E:$AB,24,FALSE),VLOOKUP(A116,[6]C1!$E:$AB,23,FALSE))))</f>
        <v>2024</v>
      </c>
      <c r="O116" s="4">
        <v>45727</v>
      </c>
      <c r="P116" s="2" t="str">
        <f t="shared" si="2"/>
        <v>YES</v>
      </c>
      <c r="S116" s="250">
        <v>4</v>
      </c>
      <c r="T116" s="253">
        <f>IFERROR(VLOOKUP(A116,[4]C1!$E:$BH,56,FALSE),IFERROR(VLOOKUP(A116,[5]C1!$E:$BI,57,FALSE),VLOOKUP(A116,[6]C1!$E:$BI,56,FALSE)))</f>
        <v>45518</v>
      </c>
    </row>
    <row r="117" spans="1:20" ht="14.5" hidden="1" x14ac:dyDescent="0.35">
      <c r="A117" s="8" t="s">
        <v>271</v>
      </c>
      <c r="B117" s="7" t="s">
        <v>272</v>
      </c>
      <c r="C117" s="7" t="str">
        <f>IFERROR(VLOOKUP(A117,[1]C1!$E:$F,2,FALSE),IFERROR(VLOOKUP(A117,[2]C1!$E:$F,2,FALSE),VLOOKUP(A117,[3]C1!$E:$F,2,FALSE)))</f>
        <v>MICHELLE MARTELINO YU</v>
      </c>
      <c r="D117" s="7" t="str">
        <f>IFERROR(VLOOKUP(A117,[3]C1!$E:$G,3,FALSE),IFERROR(VLOOKUP(A117,[2]C1!$E:$G,3,FALSE),VLOOKUP(A117,[1]C1!$E:$G,3,FALSE)))</f>
        <v>LANCASTER, HILLSBOROUGH SUBD, MUNTINLUPA</v>
      </c>
      <c r="E117" s="10">
        <f>IFERROR(VLOOKUP(A117,[4]C1!$E:$S,15,FALSE),IFERROR(VLOOKUP(A117,[5]C1!$E:$T,16,FALSE),VLOOKUP(A117,[6]C1!$E:$T,16,FALSE)))</f>
        <v>408123.13</v>
      </c>
      <c r="F117" s="11">
        <v>124.47</v>
      </c>
      <c r="G117" s="11" t="str">
        <f>IFERROR(VLOOKUP(A117,[4]C1!$E:$N,10,FALSE),IFERROR(VLOOKUP(A117,[5]C1!$E:$N,10,FALSE),VLOOKUP(A117,[6]C1!$E:$N,10,FALSE)))</f>
        <v>RRG</v>
      </c>
      <c r="H117" s="11" t="s">
        <v>21</v>
      </c>
      <c r="I117" s="6" t="str">
        <f>IFERROR(VLOOKUP(A117,[4]C1!$E:$L,8,FALSE),IFERROR(VLOOKUP(A117,[5]C1!$E:$L,8,FALSE),VLOOKUP(A117,[6]C1!$E:$L,8,FALSE)))</f>
        <v>ECOM</v>
      </c>
      <c r="K117" s="5"/>
      <c r="L117" s="5" t="s">
        <v>22</v>
      </c>
      <c r="N117" s="5">
        <f>YEAR(IFERROR(VLOOKUP(A117,[4]C1!$E:$AA,23,FALSE),IFERROR(VLOOKUP(A117,[5]C1!$E:$AB,24,FALSE),VLOOKUP(A117,[6]C1!$E:$AB,23,FALSE))))</f>
        <v>2024</v>
      </c>
      <c r="O117" s="4">
        <v>45727</v>
      </c>
      <c r="P117" s="2" t="str">
        <f t="shared" si="2"/>
        <v>YES</v>
      </c>
      <c r="S117" s="250">
        <v>6</v>
      </c>
      <c r="T117" s="253">
        <f>IFERROR(VLOOKUP(A117,[4]C1!$E:$BH,56,FALSE),IFERROR(VLOOKUP(A117,[5]C1!$E:$BI,57,FALSE),VLOOKUP(A117,[6]C1!$E:$BI,56,FALSE)))</f>
        <v>45570</v>
      </c>
    </row>
    <row r="118" spans="1:20" ht="14.5" hidden="1" x14ac:dyDescent="0.35">
      <c r="A118" s="8" t="s">
        <v>273</v>
      </c>
      <c r="B118" s="7" t="s">
        <v>274</v>
      </c>
      <c r="C118" s="7" t="str">
        <f>IFERROR(VLOOKUP(A118,[1]C1!$E:$F,2,FALSE),IFERROR(VLOOKUP(A118,[2]C1!$E:$F,2,FALSE),VLOOKUP(A118,[3]C1!$E:$F,2,FALSE)))</f>
        <v>FIA MEDICAL SUPPLY INC.</v>
      </c>
      <c r="D118" s="7" t="str">
        <f>IFERROR(VLOOKUP(A118,[3]C1!$E:$G,3,FALSE),IFERROR(VLOOKUP(A118,[2]C1!$E:$G,3,FALSE),VLOOKUP(A118,[1]C1!$E:$G,3,FALSE)))</f>
        <v>ROAD 6A, UNITED PARANAQUE 5, PARANAQUE</v>
      </c>
      <c r="E118" s="10">
        <f>IFERROR(VLOOKUP(A118,[4]C1!$E:$S,15,FALSE),IFERROR(VLOOKUP(A118,[5]C1!$E:$T,16,FALSE),VLOOKUP(A118,[6]C1!$E:$T,16,FALSE)))</f>
        <v>858422.98</v>
      </c>
      <c r="F118" s="11">
        <v>297.02999999999997</v>
      </c>
      <c r="G118" s="11" t="str">
        <f>IFERROR(VLOOKUP(A118,[4]C1!$E:$N,10,FALSE),IFERROR(VLOOKUP(A118,[5]C1!$E:$N,10,FALSE),VLOOKUP(A118,[6]C1!$E:$N,10,FALSE)))</f>
        <v>JSP</v>
      </c>
      <c r="H118" s="11" t="s">
        <v>39</v>
      </c>
      <c r="I118" s="6" t="str">
        <f>IFERROR(VLOOKUP(A118,[4]C1!$E:$L,8,FALSE),IFERROR(VLOOKUP(A118,[5]C1!$E:$L,8,FALSE),VLOOKUP(A118,[6]C1!$E:$L,8,FALSE)))</f>
        <v>POWERHOUSE</v>
      </c>
      <c r="K118" s="5"/>
      <c r="L118" s="5" t="s">
        <v>22</v>
      </c>
      <c r="M118" s="5" t="s">
        <v>105</v>
      </c>
      <c r="N118" s="5">
        <f>YEAR(IFERROR(VLOOKUP(A118,[4]C1!$E:$AA,23,FALSE),IFERROR(VLOOKUP(A118,[5]C1!$E:$AB,24,FALSE),VLOOKUP(A118,[6]C1!$E:$AB,23,FALSE))))</f>
        <v>2024</v>
      </c>
      <c r="O118" s="4">
        <v>45727</v>
      </c>
      <c r="P118" s="2" t="str">
        <f t="shared" si="2"/>
        <v>YES</v>
      </c>
      <c r="R118" s="5" t="s">
        <v>26</v>
      </c>
      <c r="S118" s="250">
        <v>6</v>
      </c>
      <c r="T118" s="253">
        <f>IFERROR(VLOOKUP(A118,[4]C1!$E:$BH,56,FALSE),IFERROR(VLOOKUP(A118,[5]C1!$E:$BI,57,FALSE),VLOOKUP(A118,[6]C1!$E:$BI,56,FALSE)))</f>
        <v>45649</v>
      </c>
    </row>
    <row r="119" spans="1:20" ht="14.5" hidden="1" x14ac:dyDescent="0.35">
      <c r="A119" s="8" t="s">
        <v>275</v>
      </c>
      <c r="B119" s="7" t="s">
        <v>276</v>
      </c>
      <c r="C119" s="7" t="str">
        <f>IFERROR(VLOOKUP(A119,[1]C1!$E:$F,2,FALSE),IFERROR(VLOOKUP(A119,[2]C1!$E:$F,2,FALSE),VLOOKUP(A119,[3]C1!$E:$F,2,FALSE)))</f>
        <v>JAN ALBERT COLE RONGAVILLA</v>
      </c>
      <c r="D119" s="7" t="str">
        <f>IFERROR(VLOOKUP(A119,[3]C1!$E:$G,3,FALSE),IFERROR(VLOOKUP(A119,[2]C1!$E:$G,3,FALSE),VLOOKUP(A119,[1]C1!$E:$G,3,FALSE)))</f>
        <v>MAYOR J. POSADAS, DOÑA ROSARIO HEIGHTS SUBD, MUNTINLUPA</v>
      </c>
      <c r="E119" s="10">
        <f>IFERROR(VLOOKUP(A119,[4]C1!$E:$S,15,FALSE),IFERROR(VLOOKUP(A119,[5]C1!$E:$T,16,FALSE),VLOOKUP(A119,[6]C1!$E:$T,16,FALSE)))</f>
        <v>442069.73</v>
      </c>
      <c r="F119" s="11">
        <v>143.44999999999999</v>
      </c>
      <c r="G119" s="11" t="str">
        <f>IFERROR(VLOOKUP(A119,[4]C1!$E:$N,10,FALSE),IFERROR(VLOOKUP(A119,[5]C1!$E:$N,10,FALSE),VLOOKUP(A119,[6]C1!$E:$N,10,FALSE)))</f>
        <v>RRG</v>
      </c>
      <c r="H119" s="11" t="s">
        <v>21</v>
      </c>
      <c r="I119" s="6" t="str">
        <f>IFERROR(VLOOKUP(A119,[4]C1!$E:$L,8,FALSE),IFERROR(VLOOKUP(A119,[5]C1!$E:$L,8,FALSE),VLOOKUP(A119,[6]C1!$E:$L,8,FALSE)))</f>
        <v>ECOM</v>
      </c>
      <c r="K119" s="5"/>
      <c r="L119" s="5" t="s">
        <v>22</v>
      </c>
      <c r="M119" s="5" t="s">
        <v>105</v>
      </c>
      <c r="N119" s="5">
        <f>YEAR(IFERROR(VLOOKUP(A119,[4]C1!$E:$AA,23,FALSE),IFERROR(VLOOKUP(A119,[5]C1!$E:$AB,24,FALSE),VLOOKUP(A119,[6]C1!$E:$AB,23,FALSE))))</f>
        <v>2024</v>
      </c>
      <c r="O119" s="4">
        <v>45727</v>
      </c>
      <c r="P119" s="2" t="str">
        <f t="shared" si="2"/>
        <v>YES</v>
      </c>
      <c r="S119" s="250">
        <v>5</v>
      </c>
      <c r="T119" s="253">
        <f>IFERROR(VLOOKUP(A119,[4]C1!$E:$BH,56,FALSE),IFERROR(VLOOKUP(A119,[5]C1!$E:$BI,57,FALSE),VLOOKUP(A119,[6]C1!$E:$BI,56,FALSE)))</f>
        <v>45559</v>
      </c>
    </row>
    <row r="120" spans="1:20" ht="14.5" hidden="1" x14ac:dyDescent="0.35">
      <c r="A120" s="8" t="s">
        <v>277</v>
      </c>
      <c r="B120" s="7" t="s">
        <v>278</v>
      </c>
      <c r="C120" s="7" t="str">
        <f>IFERROR(VLOOKUP(A120,[1]C1!$E:$F,2,FALSE),IFERROR(VLOOKUP(A120,[2]C1!$E:$F,2,FALSE),VLOOKUP(A120,[3]C1!$E:$F,2,FALSE)))</f>
        <v>ALSTOM TRANSPORT CONSTRUCTION PHILIPPINES, INC.</v>
      </c>
      <c r="D120" s="7" t="str">
        <f>IFERROR(VLOOKUP(A120,[3]C1!$E:$G,3,FALSE),IFERROR(VLOOKUP(A120,[2]C1!$E:$G,3,FALSE),VLOOKUP(A120,[1]C1!$E:$G,3,FALSE)))</f>
        <v>PRES. M. ROXAS, BACLARAN, PARANAQUE</v>
      </c>
      <c r="E120" s="10">
        <f>IFERROR(VLOOKUP(A120,[4]C1!$E:$S,15,FALSE),IFERROR(VLOOKUP(A120,[5]C1!$E:$T,16,FALSE),VLOOKUP(A120,[6]C1!$E:$T,16,FALSE)))</f>
        <v>419045.17</v>
      </c>
      <c r="F120" s="11">
        <v>86.48</v>
      </c>
      <c r="G120" s="11" t="str">
        <f>IFERROR(VLOOKUP(A120,[4]C1!$E:$N,10,FALSE),IFERROR(VLOOKUP(A120,[5]C1!$E:$N,10,FALSE),VLOOKUP(A120,[6]C1!$E:$N,10,FALSE)))</f>
        <v>JSP</v>
      </c>
      <c r="H120" s="11" t="s">
        <v>39</v>
      </c>
      <c r="I120" s="6" t="str">
        <f>IFERROR(VLOOKUP(A120,[4]C1!$E:$L,8,FALSE),IFERROR(VLOOKUP(A120,[5]C1!$E:$L,8,FALSE),VLOOKUP(A120,[6]C1!$E:$L,8,FALSE)))</f>
        <v>CHALLENGER</v>
      </c>
      <c r="K120" s="5"/>
      <c r="L120" s="5" t="s">
        <v>22</v>
      </c>
      <c r="M120" s="5" t="s">
        <v>105</v>
      </c>
      <c r="N120" s="5">
        <f>YEAR(IFERROR(VLOOKUP(A120,[4]C1!$E:$AA,23,FALSE),IFERROR(VLOOKUP(A120,[5]C1!$E:$AB,24,FALSE),VLOOKUP(A120,[6]C1!$E:$AB,23,FALSE))))</f>
        <v>2023</v>
      </c>
      <c r="O120" s="4">
        <v>45733</v>
      </c>
      <c r="P120" s="2" t="str">
        <f t="shared" si="2"/>
        <v>YES</v>
      </c>
      <c r="Q120" s="4">
        <v>45817</v>
      </c>
      <c r="R120" s="5" t="s">
        <v>23</v>
      </c>
      <c r="S120" s="250">
        <v>3</v>
      </c>
      <c r="T120" s="253">
        <f>IFERROR(VLOOKUP(A120,[4]C1!$E:$BH,56,FALSE),IFERROR(VLOOKUP(A120,[5]C1!$E:$BI,57,FALSE),VLOOKUP(A120,[6]C1!$E:$BI,56,FALSE)))</f>
        <v>45379</v>
      </c>
    </row>
    <row r="121" spans="1:20" ht="14.5" hidden="1" x14ac:dyDescent="0.35">
      <c r="A121" s="8" t="s">
        <v>279</v>
      </c>
      <c r="B121" s="7" t="s">
        <v>280</v>
      </c>
      <c r="C121" s="7" t="str">
        <f>IFERROR(VLOOKUP(A121,[1]C1!$E:$F,2,FALSE),IFERROR(VLOOKUP(A121,[2]C1!$E:$F,2,FALSE),VLOOKUP(A121,[3]C1!$E:$F,2,FALSE)))</f>
        <v>CAVITEX INFRASTRUCTURE CORP.</v>
      </c>
      <c r="D121" s="7" t="str">
        <f>IFERROR(VLOOKUP(A121,[3]C1!$E:$G,3,FALSE),IFERROR(VLOOKUP(A121,[2]C1!$E:$G,3,FALSE),VLOOKUP(A121,[1]C1!$E:$G,3,FALSE)))</f>
        <v>TRAMO, SAN DIONISIO, PARANAQUE</v>
      </c>
      <c r="E121" s="10">
        <f>IFERROR(VLOOKUP(A121,[4]C1!$E:$S,15,FALSE),IFERROR(VLOOKUP(A121,[5]C1!$E:$T,16,FALSE),VLOOKUP(A121,[6]C1!$E:$T,16,FALSE)))</f>
        <v>42031.01</v>
      </c>
      <c r="F121" s="11">
        <v>43.47</v>
      </c>
      <c r="G121" s="11" t="str">
        <f>IFERROR(VLOOKUP(A121,[4]C1!$E:$N,10,FALSE),IFERROR(VLOOKUP(A121,[5]C1!$E:$N,10,FALSE),VLOOKUP(A121,[6]C1!$E:$N,10,FALSE)))</f>
        <v>MBF</v>
      </c>
      <c r="H121" s="11" t="s">
        <v>281</v>
      </c>
      <c r="I121" s="6" t="str">
        <f>IFERROR(VLOOKUP(A121,[4]C1!$E:$L,8,FALSE),IFERROR(VLOOKUP(A121,[5]C1!$E:$L,8,FALSE),VLOOKUP(A121,[6]C1!$E:$L,8,FALSE)))</f>
        <v>AVECO</v>
      </c>
      <c r="K121" s="5"/>
      <c r="L121" s="5" t="s">
        <v>22</v>
      </c>
      <c r="M121" s="5" t="s">
        <v>105</v>
      </c>
      <c r="N121" s="5">
        <f>YEAR(IFERROR(VLOOKUP(A121,[4]C1!$E:$AA,23,FALSE),IFERROR(VLOOKUP(A121,[5]C1!$E:$AB,24,FALSE),VLOOKUP(A121,[6]C1!$E:$AB,23,FALSE))))</f>
        <v>2022</v>
      </c>
      <c r="O121" s="4">
        <v>45732</v>
      </c>
      <c r="P121" s="2" t="str">
        <f t="shared" si="2"/>
        <v>YES</v>
      </c>
      <c r="Q121" s="4">
        <v>45855</v>
      </c>
      <c r="R121" s="5" t="s">
        <v>23</v>
      </c>
      <c r="S121" s="250">
        <v>6</v>
      </c>
      <c r="T121" s="253">
        <f>IFERROR(VLOOKUP(A121,[4]C1!$E:$BH,56,FALSE),IFERROR(VLOOKUP(A121,[5]C1!$E:$BI,57,FALSE),VLOOKUP(A121,[6]C1!$E:$BI,56,FALSE)))</f>
        <v>44858</v>
      </c>
    </row>
    <row r="122" spans="1:20" ht="14.5" hidden="1" x14ac:dyDescent="0.35">
      <c r="A122" s="8" t="s">
        <v>282</v>
      </c>
      <c r="B122" s="7" t="s">
        <v>283</v>
      </c>
      <c r="C122" s="7" t="str">
        <f>IFERROR(VLOOKUP(A122,[1]C1!$E:$F,2,FALSE),IFERROR(VLOOKUP(A122,[2]C1!$E:$F,2,FALSE),VLOOKUP(A122,[3]C1!$E:$F,2,FALSE)))</f>
        <v>ASIAN CONSTRUCTION &amp; DEVT CORP,</v>
      </c>
      <c r="D122" s="7" t="str">
        <f>IFERROR(VLOOKUP(A122,[3]C1!$E:$G,3,FALSE),IFERROR(VLOOKUP(A122,[2]C1!$E:$G,3,FALSE),VLOOKUP(A122,[1]C1!$E:$G,3,FALSE)))</f>
        <v>PHASE 2 ACCESS ROAD, AMVEL COMMERCIAL COMPLEX, PARANAQUE</v>
      </c>
      <c r="E122" s="10">
        <f>IFERROR(VLOOKUP(A122,[4]C1!$E:$S,15,FALSE),IFERROR(VLOOKUP(A122,[5]C1!$E:$T,16,FALSE),VLOOKUP(A122,[6]C1!$E:$T,16,FALSE)))</f>
        <v>37619.97</v>
      </c>
      <c r="F122" s="11">
        <v>54.73</v>
      </c>
      <c r="G122" s="11" t="str">
        <f>IFERROR(VLOOKUP(A122,[4]C1!$E:$N,10,FALSE),IFERROR(VLOOKUP(A122,[5]C1!$E:$N,10,FALSE),VLOOKUP(A122,[6]C1!$E:$N,10,FALSE)))</f>
        <v>RRG</v>
      </c>
      <c r="H122" s="10" t="s">
        <v>21</v>
      </c>
      <c r="I122" s="6" t="str">
        <f>IFERROR(VLOOKUP(A122,[4]C1!$E:$L,8,FALSE),IFERROR(VLOOKUP(A122,[5]C1!$E:$L,8,FALSE),VLOOKUP(A122,[6]C1!$E:$L,8,FALSE)))</f>
        <v>ECOM</v>
      </c>
      <c r="J122" s="4"/>
      <c r="K122" s="4">
        <v>45755</v>
      </c>
      <c r="L122" s="5" t="s">
        <v>62</v>
      </c>
      <c r="M122" s="5" t="s">
        <v>43</v>
      </c>
      <c r="N122" s="5">
        <f>YEAR(IFERROR(VLOOKUP(A122,[4]C1!$E:$AA,23,FALSE),IFERROR(VLOOKUP(A122,[5]C1!$E:$AB,24,FALSE),VLOOKUP(A122,[6]C1!$E:$AB,23,FALSE))))</f>
        <v>2024</v>
      </c>
      <c r="O122" s="4">
        <v>45755</v>
      </c>
      <c r="P122" s="2" t="str">
        <f t="shared" si="2"/>
        <v>YES</v>
      </c>
      <c r="Q122" s="4">
        <v>45799</v>
      </c>
      <c r="R122" s="5" t="s">
        <v>23</v>
      </c>
      <c r="S122" s="250">
        <v>2</v>
      </c>
      <c r="T122" s="253">
        <f>IFERROR(VLOOKUP(A122,[4]C1!$E:$BH,56,FALSE),IFERROR(VLOOKUP(A122,[5]C1!$E:$BI,57,FALSE),VLOOKUP(A122,[6]C1!$E:$BI,56,FALSE)))</f>
        <v>45652</v>
      </c>
    </row>
    <row r="123" spans="1:20" ht="14.5" hidden="1" x14ac:dyDescent="0.35">
      <c r="A123" s="8" t="s">
        <v>284</v>
      </c>
      <c r="B123" s="7" t="s">
        <v>285</v>
      </c>
      <c r="C123" s="7" t="str">
        <f>IFERROR(VLOOKUP(A123,[1]C1!$E:$F,2,FALSE),IFERROR(VLOOKUP(A123,[2]C1!$E:$F,2,FALSE),VLOOKUP(A123,[3]C1!$E:$F,2,FALSE)))</f>
        <v>CITY GOVERNMENT OF PARANAQUE</v>
      </c>
      <c r="D123" s="7" t="str">
        <f>IFERROR(VLOOKUP(A123,[3]C1!$E:$G,3,FALSE),IFERROR(VLOOKUP(A123,[2]C1!$E:$G,3,FALSE),VLOOKUP(A123,[1]C1!$E:$G,3,FALSE)))</f>
        <v>NINOY AQUINO, SAN DIONISIO, PARANAQUE</v>
      </c>
      <c r="E123" s="10">
        <f>IFERROR(VLOOKUP(A123,[4]C1!$E:$S,15,FALSE),IFERROR(VLOOKUP(A123,[5]C1!$E:$T,16,FALSE),VLOOKUP(A123,[6]C1!$E:$T,16,FALSE)))</f>
        <v>68480.039999999994</v>
      </c>
      <c r="F123" s="11">
        <v>120.73</v>
      </c>
      <c r="G123" s="11" t="str">
        <f>IFERROR(VLOOKUP(A123,[4]C1!$E:$N,10,FALSE),IFERROR(VLOOKUP(A123,[5]C1!$E:$N,10,FALSE),VLOOKUP(A123,[6]C1!$E:$N,10,FALSE)))</f>
        <v>RRG</v>
      </c>
      <c r="H123" s="10" t="s">
        <v>21</v>
      </c>
      <c r="I123" s="6" t="str">
        <f>IFERROR(VLOOKUP(A123,[4]C1!$E:$L,8,FALSE),IFERROR(VLOOKUP(A123,[5]C1!$E:$L,8,FALSE),VLOOKUP(A123,[6]C1!$E:$L,8,FALSE)))</f>
        <v>AVECO</v>
      </c>
      <c r="K123" s="4">
        <v>45755</v>
      </c>
      <c r="L123" s="5" t="s">
        <v>62</v>
      </c>
      <c r="M123" s="5" t="s">
        <v>43</v>
      </c>
      <c r="N123" s="5">
        <f>YEAR(IFERROR(VLOOKUP(A123,[4]C1!$E:$AA,23,FALSE),IFERROR(VLOOKUP(A123,[5]C1!$E:$AB,24,FALSE),VLOOKUP(A123,[6]C1!$E:$AB,23,FALSE))))</f>
        <v>2024</v>
      </c>
      <c r="O123" s="4">
        <v>45759</v>
      </c>
      <c r="P123" s="2" t="str">
        <f t="shared" si="2"/>
        <v>YES</v>
      </c>
      <c r="Q123" s="4">
        <v>45799</v>
      </c>
      <c r="R123" s="5" t="s">
        <v>23</v>
      </c>
      <c r="S123" s="250">
        <v>2</v>
      </c>
      <c r="T123" s="253">
        <f>IFERROR(VLOOKUP(A123,[4]C1!$E:$BH,56,FALSE),IFERROR(VLOOKUP(A123,[5]C1!$E:$BI,57,FALSE),VLOOKUP(A123,[6]C1!$E:$BI,56,FALSE)))</f>
        <v>45664</v>
      </c>
    </row>
    <row r="124" spans="1:20" ht="14.5" hidden="1" x14ac:dyDescent="0.35">
      <c r="A124" s="8" t="s">
        <v>286</v>
      </c>
      <c r="B124" s="7" t="s">
        <v>287</v>
      </c>
      <c r="C124" s="7" t="str">
        <f>IFERROR(VLOOKUP(A124,[1]C1!$E:$F,2,FALSE),IFERROR(VLOOKUP(A124,[2]C1!$E:$F,2,FALSE),VLOOKUP(A124,[3]C1!$E:$F,2,FALSE)))</f>
        <v>MEGAN BIHAG MARCOS</v>
      </c>
      <c r="D124" s="7" t="str">
        <f>IFERROR(VLOOKUP(A124,[3]C1!$E:$G,3,FALSE),IFERROR(VLOOKUP(A124,[2]C1!$E:$G,3,FALSE),VLOOKUP(A124,[1]C1!$E:$G,3,FALSE)))</f>
        <v>CALCUTTA, MERVILLE SUBD, PARANAQUE</v>
      </c>
      <c r="E124" s="10">
        <f>IFERROR(VLOOKUP(A124,[4]C1!$E:$S,15,FALSE),IFERROR(VLOOKUP(A124,[5]C1!$E:$T,16,FALSE),VLOOKUP(A124,[6]C1!$E:$T,16,FALSE)))</f>
        <v>677295.1</v>
      </c>
      <c r="F124" s="11">
        <v>279.05</v>
      </c>
      <c r="G124" s="11" t="str">
        <f>IFERROR(VLOOKUP(A124,[4]C1!$E:$N,10,FALSE),IFERROR(VLOOKUP(A124,[5]C1!$E:$N,10,FALSE),VLOOKUP(A124,[6]C1!$E:$N,10,FALSE)))</f>
        <v>RRG</v>
      </c>
      <c r="H124" s="10" t="s">
        <v>21</v>
      </c>
      <c r="I124" s="6" t="str">
        <f>IFERROR(VLOOKUP(A124,[4]C1!$E:$L,8,FALSE),IFERROR(VLOOKUP(A124,[5]C1!$E:$L,8,FALSE),VLOOKUP(A124,[6]C1!$E:$L,8,FALSE)))</f>
        <v>AVECO</v>
      </c>
      <c r="K124" s="4">
        <v>45755</v>
      </c>
      <c r="L124" s="5" t="s">
        <v>62</v>
      </c>
      <c r="M124" s="5" t="s">
        <v>43</v>
      </c>
      <c r="N124" s="5">
        <f>YEAR(IFERROR(VLOOKUP(A124,[4]C1!$E:$AA,23,FALSE),IFERROR(VLOOKUP(A124,[5]C1!$E:$AB,24,FALSE),VLOOKUP(A124,[6]C1!$E:$AB,23,FALSE))))</f>
        <v>2024</v>
      </c>
      <c r="O124" s="4">
        <v>45755</v>
      </c>
      <c r="P124" s="2" t="str">
        <f t="shared" si="2"/>
        <v>YES</v>
      </c>
      <c r="Q124" s="4">
        <v>45840</v>
      </c>
      <c r="R124" s="5" t="s">
        <v>26</v>
      </c>
      <c r="S124" s="250">
        <v>9</v>
      </c>
      <c r="T124" s="253">
        <f>IFERROR(VLOOKUP(A124,[4]C1!$E:$BH,56,FALSE),IFERROR(VLOOKUP(A124,[5]C1!$E:$BI,57,FALSE),VLOOKUP(A124,[6]C1!$E:$BI,56,FALSE)))</f>
        <v>45664</v>
      </c>
    </row>
    <row r="125" spans="1:20" ht="14.5" hidden="1" x14ac:dyDescent="0.35">
      <c r="A125" s="8" t="s">
        <v>288</v>
      </c>
      <c r="B125" s="7" t="s">
        <v>289</v>
      </c>
      <c r="C125" s="7" t="str">
        <f>IFERROR(VLOOKUP(A125,[1]C1!$E:$F,2,FALSE),IFERROR(VLOOKUP(A125,[2]C1!$E:$F,2,FALSE),VLOOKUP(A125,[3]C1!$E:$F,2,FALSE)))</f>
        <v>RUBY MAE GRACE DELA CRUZ MORALES</v>
      </c>
      <c r="D125" s="7" t="str">
        <f>IFERROR(VLOOKUP(A125,[3]C1!$E:$G,3,FALSE),IFERROR(VLOOKUP(A125,[2]C1!$E:$G,3,FALSE),VLOOKUP(A125,[1]C1!$E:$G,3,FALSE)))</f>
        <v>DON RUFINO, TAHANAN VILL, PARANAQUE</v>
      </c>
      <c r="E125" s="10">
        <f>IFERROR(VLOOKUP(A125,[4]C1!$E:$S,15,FALSE),IFERROR(VLOOKUP(A125,[5]C1!$E:$T,16,FALSE),VLOOKUP(A125,[6]C1!$E:$T,16,FALSE)))</f>
        <v>94997.79</v>
      </c>
      <c r="F125" s="11">
        <v>49.7</v>
      </c>
      <c r="G125" s="11" t="str">
        <f>IFERROR(VLOOKUP(A125,[4]C1!$E:$N,10,FALSE),IFERROR(VLOOKUP(A125,[5]C1!$E:$N,10,FALSE),VLOOKUP(A125,[6]C1!$E:$N,10,FALSE)))</f>
        <v>JSB</v>
      </c>
      <c r="H125" s="10" t="s">
        <v>95</v>
      </c>
      <c r="I125" s="6" t="str">
        <f>IFERROR(VLOOKUP(A125,[4]C1!$E:$L,8,FALSE),IFERROR(VLOOKUP(A125,[5]C1!$E:$L,8,FALSE),VLOOKUP(A125,[6]C1!$E:$L,8,FALSE)))</f>
        <v>VJC</v>
      </c>
      <c r="K125" s="4">
        <v>45755</v>
      </c>
      <c r="L125" s="5" t="s">
        <v>62</v>
      </c>
      <c r="M125" s="5" t="s">
        <v>43</v>
      </c>
      <c r="N125" s="5">
        <f>YEAR(IFERROR(VLOOKUP(A125,[4]C1!$E:$AA,23,FALSE),IFERROR(VLOOKUP(A125,[5]C1!$E:$AB,24,FALSE),VLOOKUP(A125,[6]C1!$E:$AB,23,FALSE))))</f>
        <v>2024</v>
      </c>
      <c r="O125" s="4">
        <v>45756</v>
      </c>
      <c r="P125" s="2" t="str">
        <f t="shared" si="2"/>
        <v>YES</v>
      </c>
      <c r="Q125" s="4">
        <v>45847</v>
      </c>
      <c r="R125" s="5" t="s">
        <v>23</v>
      </c>
      <c r="S125" s="250">
        <v>2</v>
      </c>
      <c r="T125" s="253">
        <f>IFERROR(VLOOKUP(A125,[4]C1!$E:$BH,56,FALSE),IFERROR(VLOOKUP(A125,[5]C1!$E:$BI,57,FALSE),VLOOKUP(A125,[6]C1!$E:$BI,56,FALSE)))</f>
        <v>45612</v>
      </c>
    </row>
    <row r="126" spans="1:20" ht="14.5" hidden="1" x14ac:dyDescent="0.35">
      <c r="A126" s="8" t="s">
        <v>290</v>
      </c>
      <c r="B126" s="7" t="s">
        <v>291</v>
      </c>
      <c r="C126" s="7" t="str">
        <f>IFERROR(VLOOKUP(A126,[1]C1!$E:$F,2,FALSE),IFERROR(VLOOKUP(A126,[2]C1!$E:$F,2,FALSE),VLOOKUP(A126,[3]C1!$E:$F,2,FALSE)))</f>
        <v>MA. VICTORIA C. CASIN</v>
      </c>
      <c r="D126" s="7" t="str">
        <f>IFERROR(VLOOKUP(A126,[3]C1!$E:$G,3,FALSE),IFERROR(VLOOKUP(A126,[2]C1!$E:$G,3,FALSE),VLOOKUP(A126,[1]C1!$E:$G,3,FALSE)))</f>
        <v>BONN, BF HOMES, PARANAQUE</v>
      </c>
      <c r="E126" s="10">
        <f>IFERROR(VLOOKUP(A126,[4]C1!$E:$S,15,FALSE),IFERROR(VLOOKUP(A126,[5]C1!$E:$T,16,FALSE),VLOOKUP(A126,[6]C1!$E:$T,16,FALSE)))</f>
        <v>462223.1</v>
      </c>
      <c r="F126" s="11">
        <v>167.5</v>
      </c>
      <c r="G126" s="11" t="str">
        <f>IFERROR(VLOOKUP(A126,[4]C1!$E:$N,10,FALSE),IFERROR(VLOOKUP(A126,[5]C1!$E:$N,10,FALSE),VLOOKUP(A126,[6]C1!$E:$N,10,FALSE)))</f>
        <v>JSB</v>
      </c>
      <c r="H126" s="10" t="s">
        <v>95</v>
      </c>
      <c r="I126" s="6" t="str">
        <f>IFERROR(VLOOKUP(A126,[4]C1!$E:$L,8,FALSE),IFERROR(VLOOKUP(A126,[5]C1!$E:$L,8,FALSE),VLOOKUP(A126,[6]C1!$E:$L,8,FALSE)))</f>
        <v>VJC</v>
      </c>
      <c r="K126" s="4">
        <v>45755</v>
      </c>
      <c r="L126" s="5" t="s">
        <v>62</v>
      </c>
      <c r="M126" s="5" t="s">
        <v>43</v>
      </c>
      <c r="N126" s="5">
        <f>YEAR(IFERROR(VLOOKUP(A126,[4]C1!$E:$AA,23,FALSE),IFERROR(VLOOKUP(A126,[5]C1!$E:$AB,24,FALSE),VLOOKUP(A126,[6]C1!$E:$AB,23,FALSE))))</f>
        <v>2024</v>
      </c>
      <c r="O126" s="4">
        <v>45755</v>
      </c>
      <c r="P126" s="2" t="str">
        <f t="shared" si="2"/>
        <v>YES</v>
      </c>
      <c r="R126" s="5" t="s">
        <v>26</v>
      </c>
      <c r="S126" s="250">
        <v>6</v>
      </c>
      <c r="T126" s="253">
        <f>IFERROR(VLOOKUP(A126,[4]C1!$E:$BH,56,FALSE),IFERROR(VLOOKUP(A126,[5]C1!$E:$BI,57,FALSE),VLOOKUP(A126,[6]C1!$E:$BI,56,FALSE)))</f>
        <v>45612</v>
      </c>
    </row>
    <row r="127" spans="1:20" ht="14.5" hidden="1" x14ac:dyDescent="0.35">
      <c r="A127" s="8" t="s">
        <v>292</v>
      </c>
      <c r="B127" s="7" t="s">
        <v>293</v>
      </c>
      <c r="C127" s="7" t="str">
        <f>IFERROR(VLOOKUP(A127,[1]C1!$E:$F,2,FALSE),IFERROR(VLOOKUP(A127,[2]C1!$E:$F,2,FALSE),VLOOKUP(A127,[3]C1!$E:$F,2,FALSE)))</f>
        <v>LUTGARDA TOLENTINO LOZADA</v>
      </c>
      <c r="D127" s="7" t="str">
        <f>IFERROR(VLOOKUP(A127,[3]C1!$E:$G,3,FALSE),IFERROR(VLOOKUP(A127,[2]C1!$E:$G,3,FALSE),VLOOKUP(A127,[1]C1!$E:$G,3,FALSE)))</f>
        <v>DR. A. SANTOS, SAN ANTONIO, PARANAQUE</v>
      </c>
      <c r="E127" s="10">
        <f>IFERROR(VLOOKUP(A127,[4]C1!$E:$S,15,FALSE),IFERROR(VLOOKUP(A127,[5]C1!$E:$T,16,FALSE),VLOOKUP(A127,[6]C1!$E:$T,16,FALSE)))</f>
        <v>182101.6</v>
      </c>
      <c r="F127" s="11">
        <v>29.78</v>
      </c>
      <c r="G127" s="11" t="str">
        <f>IFERROR(VLOOKUP(A127,[4]C1!$E:$N,10,FALSE),IFERROR(VLOOKUP(A127,[5]C1!$E:$N,10,FALSE),VLOOKUP(A127,[6]C1!$E:$N,10,FALSE)))</f>
        <v>RRG</v>
      </c>
      <c r="H127" s="10" t="s">
        <v>21</v>
      </c>
      <c r="I127" s="6" t="str">
        <f>IFERROR(VLOOKUP(A127,[4]C1!$E:$L,8,FALSE),IFERROR(VLOOKUP(A127,[5]C1!$E:$L,8,FALSE),VLOOKUP(A127,[6]C1!$E:$L,8,FALSE)))</f>
        <v>ECOM</v>
      </c>
      <c r="K127" s="4">
        <v>45755</v>
      </c>
      <c r="L127" s="5" t="s">
        <v>62</v>
      </c>
      <c r="M127" s="5" t="s">
        <v>43</v>
      </c>
      <c r="N127" s="5">
        <f>YEAR(IFERROR(VLOOKUP(A127,[4]C1!$E:$AA,23,FALSE),IFERROR(VLOOKUP(A127,[5]C1!$E:$AB,24,FALSE),VLOOKUP(A127,[6]C1!$E:$AB,23,FALSE))))</f>
        <v>2024</v>
      </c>
      <c r="O127" s="4">
        <v>45755</v>
      </c>
      <c r="P127" s="2" t="str">
        <f t="shared" si="2"/>
        <v>YES</v>
      </c>
      <c r="Q127" s="4">
        <v>45855</v>
      </c>
      <c r="R127" s="5" t="s">
        <v>23</v>
      </c>
      <c r="S127" s="250">
        <v>3</v>
      </c>
      <c r="T127" s="253">
        <f>IFERROR(VLOOKUP(A127,[4]C1!$E:$BH,56,FALSE),IFERROR(VLOOKUP(A127,[5]C1!$E:$BI,57,FALSE),VLOOKUP(A127,[6]C1!$E:$BI,56,FALSE)))</f>
        <v>45663</v>
      </c>
    </row>
    <row r="128" spans="1:20" ht="14.5" hidden="1" x14ac:dyDescent="0.35">
      <c r="A128" s="8" t="s">
        <v>294</v>
      </c>
      <c r="B128" s="7" t="s">
        <v>295</v>
      </c>
      <c r="C128" s="7" t="str">
        <f>IFERROR(VLOOKUP(A128,[1]C1!$E:$F,2,FALSE),IFERROR(VLOOKUP(A128,[2]C1!$E:$F,2,FALSE),VLOOKUP(A128,[3]C1!$E:$F,2,FALSE)))</f>
        <v>MARILOU ALIGANZA DE GUZMAN</v>
      </c>
      <c r="D128" s="7" t="str">
        <f>IFERROR(VLOOKUP(A128,[3]C1!$E:$G,3,FALSE),IFERROR(VLOOKUP(A128,[2]C1!$E:$G,3,FALSE),VLOOKUP(A128,[1]C1!$E:$G,3,FALSE)))</f>
        <v>BARCELONA, MERVILLE SUBD, PARANAQUE</v>
      </c>
      <c r="E128" s="10">
        <f>IFERROR(VLOOKUP(A128,[4]C1!$E:$S,15,FALSE),IFERROR(VLOOKUP(A128,[5]C1!$E:$T,16,FALSE),VLOOKUP(A128,[6]C1!$E:$T,16,FALSE)))</f>
        <v>544893.4</v>
      </c>
      <c r="F128" s="11">
        <v>85.62</v>
      </c>
      <c r="G128" s="11" t="str">
        <f>IFERROR(VLOOKUP(A128,[4]C1!$E:$N,10,FALSE),IFERROR(VLOOKUP(A128,[5]C1!$E:$N,10,FALSE),VLOOKUP(A128,[6]C1!$E:$N,10,FALSE)))</f>
        <v>RRG</v>
      </c>
      <c r="H128" s="10" t="s">
        <v>21</v>
      </c>
      <c r="I128" s="6" t="str">
        <f>IFERROR(VLOOKUP(A128,[4]C1!$E:$L,8,FALSE),IFERROR(VLOOKUP(A128,[5]C1!$E:$L,8,FALSE),VLOOKUP(A128,[6]C1!$E:$L,8,FALSE)))</f>
        <v>ECOM</v>
      </c>
      <c r="K128" s="4">
        <v>45755</v>
      </c>
      <c r="L128" s="5" t="s">
        <v>62</v>
      </c>
      <c r="M128" s="5" t="s">
        <v>43</v>
      </c>
      <c r="N128" s="5">
        <f>YEAR(IFERROR(VLOOKUP(A128,[4]C1!$E:$AA,23,FALSE),IFERROR(VLOOKUP(A128,[5]C1!$E:$AB,24,FALSE),VLOOKUP(A128,[6]C1!$E:$AB,23,FALSE))))</f>
        <v>2024</v>
      </c>
      <c r="O128" s="4">
        <v>45755</v>
      </c>
      <c r="P128" s="2" t="str">
        <f t="shared" si="2"/>
        <v>YES</v>
      </c>
      <c r="Q128" s="4">
        <v>45855</v>
      </c>
      <c r="R128" s="5" t="s">
        <v>23</v>
      </c>
      <c r="S128" s="250">
        <v>3</v>
      </c>
      <c r="T128" s="253">
        <f>IFERROR(VLOOKUP(A128,[4]C1!$E:$BH,56,FALSE),IFERROR(VLOOKUP(A128,[5]C1!$E:$BI,57,FALSE),VLOOKUP(A128,[6]C1!$E:$BI,56,FALSE)))</f>
        <v>45652</v>
      </c>
    </row>
    <row r="129" spans="1:20" ht="14.5" hidden="1" x14ac:dyDescent="0.35">
      <c r="A129" s="8" t="s">
        <v>296</v>
      </c>
      <c r="B129" s="7" t="s">
        <v>297</v>
      </c>
      <c r="C129" s="7" t="str">
        <f>IFERROR(VLOOKUP(A129,[1]C1!$E:$F,2,FALSE),IFERROR(VLOOKUP(A129,[2]C1!$E:$F,2,FALSE),VLOOKUP(A129,[3]C1!$E:$F,2,FALSE)))</f>
        <v>ANINAO CHARITO CABANGISAN</v>
      </c>
      <c r="D129" s="7" t="str">
        <f>IFERROR(VLOOKUP(A129,[3]C1!$E:$G,3,FALSE),IFERROR(VLOOKUP(A129,[2]C1!$E:$G,3,FALSE),VLOOKUP(A129,[1]C1!$E:$G,3,FALSE)))</f>
        <v>ST. CHRISTOPHER, SAN ANTONIO VALLEY 15, PARANAQUE</v>
      </c>
      <c r="E129" s="10">
        <f>IFERROR(VLOOKUP(A129,[4]C1!$E:$S,15,FALSE),IFERROR(VLOOKUP(A129,[5]C1!$E:$T,16,FALSE),VLOOKUP(A129,[6]C1!$E:$T,16,FALSE)))</f>
        <v>109870.29</v>
      </c>
      <c r="F129" s="11">
        <v>27.63</v>
      </c>
      <c r="G129" s="11" t="str">
        <f>IFERROR(VLOOKUP(A129,[4]C1!$E:$N,10,FALSE),IFERROR(VLOOKUP(A129,[5]C1!$E:$N,10,FALSE),VLOOKUP(A129,[6]C1!$E:$N,10,FALSE)))</f>
        <v>RRG</v>
      </c>
      <c r="H129" s="10" t="s">
        <v>21</v>
      </c>
      <c r="I129" s="6" t="str">
        <f>IFERROR(VLOOKUP(A129,[4]C1!$E:$L,8,FALSE),IFERROR(VLOOKUP(A129,[5]C1!$E:$L,8,FALSE),VLOOKUP(A129,[6]C1!$E:$L,8,FALSE)))</f>
        <v>ECOM</v>
      </c>
      <c r="K129" s="4">
        <v>45755</v>
      </c>
      <c r="L129" s="5" t="s">
        <v>42</v>
      </c>
      <c r="M129" s="5" t="s">
        <v>43</v>
      </c>
      <c r="N129" s="5">
        <f>YEAR(IFERROR(VLOOKUP(A129,[4]C1!$E:$AA,23,FALSE),IFERROR(VLOOKUP(A129,[5]C1!$E:$AB,24,FALSE),VLOOKUP(A129,[6]C1!$E:$AB,23,FALSE))))</f>
        <v>2024</v>
      </c>
      <c r="O129" s="4">
        <v>45771</v>
      </c>
      <c r="P129" s="2" t="str">
        <f t="shared" si="2"/>
        <v>YES</v>
      </c>
      <c r="Q129" s="4">
        <v>45866</v>
      </c>
      <c r="R129" s="5" t="s">
        <v>26</v>
      </c>
      <c r="S129" s="250">
        <v>2</v>
      </c>
      <c r="T129" s="253">
        <f>IFERROR(VLOOKUP(A129,[4]C1!$E:$BH,56,FALSE),IFERROR(VLOOKUP(A129,[5]C1!$E:$BI,57,FALSE),VLOOKUP(A129,[6]C1!$E:$BI,56,FALSE)))</f>
        <v>45663</v>
      </c>
    </row>
    <row r="130" spans="1:20" ht="14.5" hidden="1" x14ac:dyDescent="0.35">
      <c r="A130" s="8" t="s">
        <v>298</v>
      </c>
      <c r="B130" s="7" t="s">
        <v>299</v>
      </c>
      <c r="C130" s="7" t="str">
        <f>IFERROR(VLOOKUP(A130,[1]C1!$E:$F,2,FALSE),IFERROR(VLOOKUP(A130,[2]C1!$E:$F,2,FALSE),VLOOKUP(A130,[3]C1!$E:$F,2,FALSE)))</f>
        <v>MAYA MORENA B KUIJPERS</v>
      </c>
      <c r="D130" s="7" t="str">
        <f>IFERROR(VLOOKUP(A130,[3]C1!$E:$G,3,FALSE),IFERROR(VLOOKUP(A130,[2]C1!$E:$G,3,FALSE),VLOOKUP(A130,[1]C1!$E:$G,3,FALSE)))</f>
        <v>AGUIRRE, BF HOMES, PARANAQUE</v>
      </c>
      <c r="E130" s="10">
        <f>IFERROR(VLOOKUP(A130,[4]C1!$E:$S,15,FALSE),IFERROR(VLOOKUP(A130,[5]C1!$E:$T,16,FALSE),VLOOKUP(A130,[6]C1!$E:$T,16,FALSE)))</f>
        <v>366904.48</v>
      </c>
      <c r="F130" s="11">
        <v>111.07</v>
      </c>
      <c r="G130" s="11" t="str">
        <f>IFERROR(VLOOKUP(A130,[4]C1!$E:$N,10,FALSE),IFERROR(VLOOKUP(A130,[5]C1!$E:$N,10,FALSE),VLOOKUP(A130,[6]C1!$E:$N,10,FALSE)))</f>
        <v>RRG</v>
      </c>
      <c r="H130" s="10" t="s">
        <v>21</v>
      </c>
      <c r="I130" s="6" t="str">
        <f>IFERROR(VLOOKUP(A130,[4]C1!$E:$L,8,FALSE),IFERROR(VLOOKUP(A130,[5]C1!$E:$L,8,FALSE),VLOOKUP(A130,[6]C1!$E:$L,8,FALSE)))</f>
        <v>ECOM</v>
      </c>
      <c r="K130" s="4">
        <v>45755</v>
      </c>
      <c r="L130" s="5" t="s">
        <v>62</v>
      </c>
      <c r="M130" s="5" t="s">
        <v>43</v>
      </c>
      <c r="N130" s="5">
        <f>YEAR(IFERROR(VLOOKUP(A130,[4]C1!$E:$AA,23,FALSE),IFERROR(VLOOKUP(A130,[5]C1!$E:$AB,24,FALSE),VLOOKUP(A130,[6]C1!$E:$AB,23,FALSE))))</f>
        <v>2024</v>
      </c>
      <c r="O130" s="4">
        <v>45755</v>
      </c>
      <c r="P130" s="2" t="str">
        <f t="shared" si="2"/>
        <v>YES</v>
      </c>
      <c r="Q130" s="4">
        <v>45799</v>
      </c>
      <c r="R130" s="5" t="s">
        <v>23</v>
      </c>
      <c r="S130" s="250">
        <v>5</v>
      </c>
      <c r="T130" s="253">
        <f>IFERROR(VLOOKUP(A130,[4]C1!$E:$BH,56,FALSE),IFERROR(VLOOKUP(A130,[5]C1!$E:$BI,57,FALSE),VLOOKUP(A130,[6]C1!$E:$BI,56,FALSE)))</f>
        <v>45653</v>
      </c>
    </row>
    <row r="131" spans="1:20" ht="14.5" hidden="1" x14ac:dyDescent="0.35">
      <c r="A131" s="8" t="s">
        <v>300</v>
      </c>
      <c r="B131" s="7" t="s">
        <v>301</v>
      </c>
      <c r="C131" s="7" t="str">
        <f>IFERROR(VLOOKUP(A131,[1]C1!$E:$F,2,FALSE),IFERROR(VLOOKUP(A131,[2]C1!$E:$F,2,FALSE),VLOOKUP(A131,[3]C1!$E:$F,2,FALSE)))</f>
        <v>MILLICENT RONQUILLO RUIZ</v>
      </c>
      <c r="D131" s="7" t="str">
        <f>IFERROR(VLOOKUP(A131,[3]C1!$E:$G,3,FALSE),IFERROR(VLOOKUP(A131,[2]C1!$E:$G,3,FALSE),VLOOKUP(A131,[1]C1!$E:$G,3,FALSE)))</f>
        <v>EL GRANDE, BF HOMES, PARANAQUE</v>
      </c>
      <c r="E131" s="10">
        <f>IFERROR(VLOOKUP(A131,[4]C1!$E:$S,15,FALSE),IFERROR(VLOOKUP(A131,[5]C1!$E:$T,16,FALSE),VLOOKUP(A131,[6]C1!$E:$T,16,FALSE)))</f>
        <v>416005.51</v>
      </c>
      <c r="F131" s="11">
        <v>100.87</v>
      </c>
      <c r="G131" s="11" t="str">
        <f>IFERROR(VLOOKUP(A131,[4]C1!$E:$N,10,FALSE),IFERROR(VLOOKUP(A131,[5]C1!$E:$N,10,FALSE),VLOOKUP(A131,[6]C1!$E:$N,10,FALSE)))</f>
        <v>RRG</v>
      </c>
      <c r="H131" s="10" t="s">
        <v>21</v>
      </c>
      <c r="I131" s="6" t="str">
        <f>IFERROR(VLOOKUP(A131,[4]C1!$E:$L,8,FALSE),IFERROR(VLOOKUP(A131,[5]C1!$E:$L,8,FALSE),VLOOKUP(A131,[6]C1!$E:$L,8,FALSE)))</f>
        <v>ECOM</v>
      </c>
      <c r="K131" s="4">
        <v>45755</v>
      </c>
      <c r="L131" s="5" t="s">
        <v>62</v>
      </c>
      <c r="M131" s="5" t="s">
        <v>43</v>
      </c>
      <c r="N131" s="5">
        <f>YEAR(IFERROR(VLOOKUP(A131,[4]C1!$E:$AA,23,FALSE),IFERROR(VLOOKUP(A131,[5]C1!$E:$AB,24,FALSE),VLOOKUP(A131,[6]C1!$E:$AB,23,FALSE))))</f>
        <v>2024</v>
      </c>
      <c r="O131" s="4">
        <v>45755</v>
      </c>
      <c r="P131" s="2" t="str">
        <f t="shared" si="2"/>
        <v>YES</v>
      </c>
      <c r="Q131" s="4">
        <v>45799</v>
      </c>
      <c r="R131" s="5" t="s">
        <v>23</v>
      </c>
      <c r="S131" s="250">
        <v>3</v>
      </c>
      <c r="T131" s="253">
        <f>IFERROR(VLOOKUP(A131,[4]C1!$E:$BH,56,FALSE),IFERROR(VLOOKUP(A131,[5]C1!$E:$BI,57,FALSE),VLOOKUP(A131,[6]C1!$E:$BI,56,FALSE)))</f>
        <v>45653</v>
      </c>
    </row>
    <row r="132" spans="1:20" ht="14.5" hidden="1" x14ac:dyDescent="0.35">
      <c r="A132" s="8" t="s">
        <v>302</v>
      </c>
      <c r="B132" s="7" t="s">
        <v>303</v>
      </c>
      <c r="C132" s="7" t="str">
        <f>IFERROR(VLOOKUP(A132,[1]C1!$E:$F,2,FALSE),IFERROR(VLOOKUP(A132,[2]C1!$E:$F,2,FALSE),VLOOKUP(A132,[3]C1!$E:$F,2,FALSE)))</f>
        <v>SHARON DELA TORRE-GRANDE</v>
      </c>
      <c r="D132" s="7" t="str">
        <f>IFERROR(VLOOKUP(A132,[3]C1!$E:$G,3,FALSE),IFERROR(VLOOKUP(A132,[2]C1!$E:$G,3,FALSE),VLOOKUP(A132,[1]C1!$E:$G,3,FALSE)))</f>
        <v>ST. JUDE, SAN ANTONIO VALLEY 1, PARANAQUE</v>
      </c>
      <c r="E132" s="10">
        <f>IFERROR(VLOOKUP(A132,[4]C1!$E:$S,15,FALSE),IFERROR(VLOOKUP(A132,[5]C1!$E:$T,16,FALSE),VLOOKUP(A132,[6]C1!$E:$T,16,FALSE)))</f>
        <v>282709.03000000003</v>
      </c>
      <c r="F132" s="11">
        <v>96.22</v>
      </c>
      <c r="G132" s="11" t="str">
        <f>IFERROR(VLOOKUP(A132,[4]C1!$E:$N,10,FALSE),IFERROR(VLOOKUP(A132,[5]C1!$E:$N,10,FALSE),VLOOKUP(A132,[6]C1!$E:$N,10,FALSE)))</f>
        <v>RRG</v>
      </c>
      <c r="H132" s="10" t="s">
        <v>21</v>
      </c>
      <c r="I132" s="6" t="str">
        <f>IFERROR(VLOOKUP(A132,[4]C1!$E:$L,8,FALSE),IFERROR(VLOOKUP(A132,[5]C1!$E:$L,8,FALSE),VLOOKUP(A132,[6]C1!$E:$L,8,FALSE)))</f>
        <v>ECOM</v>
      </c>
      <c r="K132" s="4">
        <v>45755</v>
      </c>
      <c r="L132" s="5" t="s">
        <v>62</v>
      </c>
      <c r="M132" s="5" t="s">
        <v>43</v>
      </c>
      <c r="N132" s="5">
        <f>YEAR(IFERROR(VLOOKUP(A132,[4]C1!$E:$AA,23,FALSE),IFERROR(VLOOKUP(A132,[5]C1!$E:$AB,24,FALSE),VLOOKUP(A132,[6]C1!$E:$AB,23,FALSE))))</f>
        <v>2024</v>
      </c>
      <c r="O132" s="4">
        <v>45755</v>
      </c>
      <c r="P132" s="2" t="str">
        <f t="shared" ref="P132:P195" si="3">IF(ISBLANK(O132),"NO","YES")</f>
        <v>YES</v>
      </c>
      <c r="Q132" s="4">
        <v>45866</v>
      </c>
      <c r="R132" s="5" t="s">
        <v>26</v>
      </c>
      <c r="S132" s="250">
        <v>7</v>
      </c>
      <c r="T132" s="253">
        <f>IFERROR(VLOOKUP(A132,[4]C1!$E:$BH,56,FALSE),IFERROR(VLOOKUP(A132,[5]C1!$E:$BI,57,FALSE),VLOOKUP(A132,[6]C1!$E:$BI,56,FALSE)))</f>
        <v>45668</v>
      </c>
    </row>
    <row r="133" spans="1:20" ht="14.5" hidden="1" x14ac:dyDescent="0.35">
      <c r="A133" s="8" t="s">
        <v>304</v>
      </c>
      <c r="B133" s="7" t="s">
        <v>305</v>
      </c>
      <c r="C133" s="7" t="str">
        <f>IFERROR(VLOOKUP(A133,[1]C1!$E:$F,2,FALSE),IFERROR(VLOOKUP(A133,[2]C1!$E:$F,2,FALSE),VLOOKUP(A133,[3]C1!$E:$F,2,FALSE)))</f>
        <v>EDGAR JON DELA CRUZ FUNTANILLA</v>
      </c>
      <c r="D133" s="7" t="str">
        <f>IFERROR(VLOOKUP(A133,[3]C1!$E:$G,3,FALSE),IFERROR(VLOOKUP(A133,[2]C1!$E:$G,3,FALSE),VLOOKUP(A133,[1]C1!$E:$G,3,FALSE)))</f>
        <v>CHRYSANTHEMUM, TAHANAN VILL, PARANAQUE</v>
      </c>
      <c r="E133" s="10">
        <f>IFERROR(VLOOKUP(A133,[4]C1!$E:$S,15,FALSE),IFERROR(VLOOKUP(A133,[5]C1!$E:$T,16,FALSE),VLOOKUP(A133,[6]C1!$E:$T,16,FALSE)))</f>
        <v>237464.86</v>
      </c>
      <c r="F133" s="11">
        <v>964.72</v>
      </c>
      <c r="G133" s="11" t="str">
        <f>IFERROR(VLOOKUP(A133,[4]C1!$E:$N,10,FALSE),IFERROR(VLOOKUP(A133,[5]C1!$E:$N,10,FALSE),VLOOKUP(A133,[6]C1!$E:$N,10,FALSE)))</f>
        <v>JSB</v>
      </c>
      <c r="H133" s="10" t="s">
        <v>95</v>
      </c>
      <c r="I133" s="6" t="str">
        <f>IFERROR(VLOOKUP(A133,[4]C1!$E:$L,8,FALSE),IFERROR(VLOOKUP(A133,[5]C1!$E:$L,8,FALSE),VLOOKUP(A133,[6]C1!$E:$L,8,FALSE)))</f>
        <v>VJC</v>
      </c>
      <c r="K133" s="4">
        <v>45755</v>
      </c>
      <c r="L133" s="5" t="s">
        <v>62</v>
      </c>
      <c r="M133" s="5" t="s">
        <v>43</v>
      </c>
      <c r="N133" s="5">
        <f>YEAR(IFERROR(VLOOKUP(A133,[4]C1!$E:$AA,23,FALSE),IFERROR(VLOOKUP(A133,[5]C1!$E:$AB,24,FALSE),VLOOKUP(A133,[6]C1!$E:$AB,23,FALSE))))</f>
        <v>2024</v>
      </c>
      <c r="O133" s="4">
        <v>45756</v>
      </c>
      <c r="P133" s="2" t="str">
        <f t="shared" si="3"/>
        <v>YES</v>
      </c>
      <c r="Q133" s="4">
        <v>45847</v>
      </c>
      <c r="R133" s="5" t="s">
        <v>26</v>
      </c>
      <c r="S133" s="250">
        <v>4</v>
      </c>
      <c r="T133" s="253">
        <f>IFERROR(VLOOKUP(A133,[4]C1!$E:$BH,56,FALSE),IFERROR(VLOOKUP(A133,[5]C1!$E:$BI,57,FALSE),VLOOKUP(A133,[6]C1!$E:$BI,56,FALSE)))</f>
        <v>45612</v>
      </c>
    </row>
    <row r="134" spans="1:20" ht="14.5" hidden="1" x14ac:dyDescent="0.35">
      <c r="A134" s="8" t="s">
        <v>306</v>
      </c>
      <c r="B134" s="7" t="s">
        <v>307</v>
      </c>
      <c r="C134" s="7" t="str">
        <f>IFERROR(VLOOKUP(A134,[1]C1!$E:$F,2,FALSE),IFERROR(VLOOKUP(A134,[2]C1!$E:$F,2,FALSE),VLOOKUP(A134,[3]C1!$E:$F,2,FALSE)))</f>
        <v>ALSTOM TRANSPORT CONSTRUCTION PHILIPPINES, INC.</v>
      </c>
      <c r="D134" s="7" t="str">
        <f>IFERROR(VLOOKUP(A134,[3]C1!$E:$G,3,FALSE),IFERROR(VLOOKUP(A134,[2]C1!$E:$G,3,FALSE),VLOOKUP(A134,[1]C1!$E:$G,3,FALSE)))</f>
        <v>NINOY AQUINO, STO. NINO, PARANAQUE</v>
      </c>
      <c r="E134" s="10">
        <f>IFERROR(VLOOKUP(A134,[4]C1!$E:$S,15,FALSE),IFERROR(VLOOKUP(A134,[5]C1!$E:$T,16,FALSE),VLOOKUP(A134,[6]C1!$E:$T,16,FALSE)))</f>
        <v>424868.61</v>
      </c>
      <c r="F134" s="11">
        <v>964.72</v>
      </c>
      <c r="G134" s="11" t="str">
        <f>IFERROR(VLOOKUP(A134,[4]C1!$E:$N,10,FALSE),IFERROR(VLOOKUP(A134,[5]C1!$E:$N,10,FALSE),VLOOKUP(A134,[6]C1!$E:$N,10,FALSE)))</f>
        <v>JSB</v>
      </c>
      <c r="H134" s="10" t="s">
        <v>95</v>
      </c>
      <c r="I134" s="6" t="str">
        <f>IFERROR(VLOOKUP(A134,[4]C1!$E:$L,8,FALSE),IFERROR(VLOOKUP(A134,[5]C1!$E:$L,8,FALSE),VLOOKUP(A134,[6]C1!$E:$L,8,FALSE)))</f>
        <v>VJC</v>
      </c>
      <c r="K134" s="4">
        <v>45755</v>
      </c>
      <c r="L134" s="5" t="s">
        <v>62</v>
      </c>
      <c r="M134" s="5" t="s">
        <v>43</v>
      </c>
      <c r="N134" s="5">
        <f>YEAR(IFERROR(VLOOKUP(A134,[4]C1!$E:$AA,23,FALSE),IFERROR(VLOOKUP(A134,[5]C1!$E:$AB,24,FALSE),VLOOKUP(A134,[6]C1!$E:$AB,23,FALSE))))</f>
        <v>2024</v>
      </c>
      <c r="O134" s="4">
        <v>45755</v>
      </c>
      <c r="P134" s="2" t="str">
        <f t="shared" si="3"/>
        <v>YES</v>
      </c>
      <c r="Q134" s="4">
        <v>45847</v>
      </c>
      <c r="R134" s="5" t="s">
        <v>26</v>
      </c>
      <c r="S134" s="250">
        <v>3</v>
      </c>
      <c r="T134" s="253">
        <f>IFERROR(VLOOKUP(A134,[4]C1!$E:$BH,56,FALSE),IFERROR(VLOOKUP(A134,[5]C1!$E:$BI,57,FALSE),VLOOKUP(A134,[6]C1!$E:$BI,56,FALSE)))</f>
        <v>45659</v>
      </c>
    </row>
    <row r="135" spans="1:20" ht="14.5" hidden="1" x14ac:dyDescent="0.35">
      <c r="A135" s="8" t="s">
        <v>308</v>
      </c>
      <c r="B135" s="7" t="s">
        <v>309</v>
      </c>
      <c r="C135" s="7" t="str">
        <f>IFERROR(VLOOKUP(A135,[1]C1!$E:$F,2,FALSE),IFERROR(VLOOKUP(A135,[2]C1!$E:$F,2,FALSE),VLOOKUP(A135,[3]C1!$E:$F,2,FALSE)))</f>
        <v>MANILA BAY DEVT CORP,</v>
      </c>
      <c r="D135" s="7" t="str">
        <f>IFERROR(VLOOKUP(A135,[3]C1!$E:$G,3,FALSE),IFERROR(VLOOKUP(A135,[2]C1!$E:$G,3,FALSE),VLOOKUP(A135,[1]C1!$E:$G,3,FALSE)))</f>
        <v>PRES. M. ROXAS, TAMBO, PARANAQUE</v>
      </c>
      <c r="E135" s="10">
        <f>IFERROR(VLOOKUP(A135,[4]C1!$E:$S,15,FALSE),IFERROR(VLOOKUP(A135,[5]C1!$E:$T,16,FALSE),VLOOKUP(A135,[6]C1!$E:$T,16,FALSE)))</f>
        <v>11521.34</v>
      </c>
      <c r="F135" s="11">
        <v>5.18</v>
      </c>
      <c r="G135" s="11" t="str">
        <f>IFERROR(VLOOKUP(A135,[4]C1!$E:$N,10,FALSE),IFERROR(VLOOKUP(A135,[5]C1!$E:$N,10,FALSE),VLOOKUP(A135,[6]C1!$E:$N,10,FALSE)))</f>
        <v>JSP</v>
      </c>
      <c r="H135" s="10" t="s">
        <v>39</v>
      </c>
      <c r="I135" s="6" t="str">
        <f>IFERROR(VLOOKUP(A135,[4]C1!$E:$L,8,FALSE),IFERROR(VLOOKUP(A135,[5]C1!$E:$L,8,FALSE),VLOOKUP(A135,[6]C1!$E:$L,8,FALSE)))</f>
        <v>CHALLENGER</v>
      </c>
      <c r="K135" s="4">
        <v>45755</v>
      </c>
      <c r="L135" s="5" t="s">
        <v>42</v>
      </c>
      <c r="M135" s="5" t="s">
        <v>43</v>
      </c>
      <c r="N135" s="5">
        <f>YEAR(IFERROR(VLOOKUP(A135,[4]C1!$E:$AA,23,FALSE),IFERROR(VLOOKUP(A135,[5]C1!$E:$AB,24,FALSE),VLOOKUP(A135,[6]C1!$E:$AB,23,FALSE))))</f>
        <v>2024</v>
      </c>
      <c r="O135" s="4">
        <v>45769</v>
      </c>
      <c r="P135" s="2" t="str">
        <f t="shared" si="3"/>
        <v>YES</v>
      </c>
      <c r="Q135" s="4">
        <v>45810</v>
      </c>
      <c r="R135" s="5" t="s">
        <v>23</v>
      </c>
      <c r="S135" s="250">
        <v>1</v>
      </c>
      <c r="T135" s="253">
        <f>IFERROR(VLOOKUP(A135,[4]C1!$E:$BH,56,FALSE),IFERROR(VLOOKUP(A135,[5]C1!$E:$BI,57,FALSE),VLOOKUP(A135,[6]C1!$E:$BI,56,FALSE)))</f>
        <v>45631</v>
      </c>
    </row>
    <row r="136" spans="1:20" ht="14.5" hidden="1" x14ac:dyDescent="0.35">
      <c r="A136" s="8" t="s">
        <v>310</v>
      </c>
      <c r="B136" s="7" t="s">
        <v>311</v>
      </c>
      <c r="C136" s="7" t="str">
        <f>IFERROR(VLOOKUP(A136,[1]C1!$E:$F,2,FALSE),IFERROR(VLOOKUP(A136,[2]C1!$E:$F,2,FALSE),VLOOKUP(A136,[3]C1!$E:$F,2,FALSE)))</f>
        <v>YVES JOB ALBA EDRALIN</v>
      </c>
      <c r="D136" s="7" t="str">
        <f>IFERROR(VLOOKUP(A136,[3]C1!$E:$G,3,FALSE),IFERROR(VLOOKUP(A136,[2]C1!$E:$G,3,FALSE),VLOOKUP(A136,[1]C1!$E:$G,3,FALSE)))</f>
        <v>PROSPERITY, BETTERLIVING SUBD ANNEX 29/32, PARANAQUE</v>
      </c>
      <c r="E136" s="10">
        <f>IFERROR(VLOOKUP(A136,[4]C1!$E:$S,15,FALSE),IFERROR(VLOOKUP(A136,[5]C1!$E:$T,16,FALSE),VLOOKUP(A136,[6]C1!$E:$T,16,FALSE)))</f>
        <v>333797.45</v>
      </c>
      <c r="F136" s="11">
        <v>964.72</v>
      </c>
      <c r="G136" s="11" t="str">
        <f>IFERROR(VLOOKUP(A136,[4]C1!$E:$N,10,FALSE),IFERROR(VLOOKUP(A136,[5]C1!$E:$N,10,FALSE),VLOOKUP(A136,[6]C1!$E:$N,10,FALSE)))</f>
        <v>JSB</v>
      </c>
      <c r="H136" s="10" t="s">
        <v>95</v>
      </c>
      <c r="I136" s="6" t="str">
        <f>IFERROR(VLOOKUP(A136,[4]C1!$E:$L,8,FALSE),IFERROR(VLOOKUP(A136,[5]C1!$E:$L,8,FALSE),VLOOKUP(A136,[6]C1!$E:$L,8,FALSE)))</f>
        <v>VJC</v>
      </c>
      <c r="K136" s="4">
        <v>45755</v>
      </c>
      <c r="L136" s="5" t="s">
        <v>62</v>
      </c>
      <c r="M136" s="5" t="s">
        <v>43</v>
      </c>
      <c r="N136" s="5">
        <f>YEAR(IFERROR(VLOOKUP(A136,[4]C1!$E:$AA,23,FALSE),IFERROR(VLOOKUP(A136,[5]C1!$E:$AB,24,FALSE),VLOOKUP(A136,[6]C1!$E:$AB,23,FALSE))))</f>
        <v>2024</v>
      </c>
      <c r="O136" s="4">
        <v>45838</v>
      </c>
      <c r="P136" s="2" t="str">
        <f t="shared" si="3"/>
        <v>YES</v>
      </c>
      <c r="Q136" s="4">
        <v>45847</v>
      </c>
      <c r="R136" s="5" t="s">
        <v>23</v>
      </c>
      <c r="S136" s="250">
        <v>4</v>
      </c>
      <c r="T136" s="253">
        <f>IFERROR(VLOOKUP(A136,[4]C1!$E:$BH,56,FALSE),IFERROR(VLOOKUP(A136,[5]C1!$E:$BI,57,FALSE),VLOOKUP(A136,[6]C1!$E:$BI,56,FALSE)))</f>
        <v>45659</v>
      </c>
    </row>
    <row r="137" spans="1:20" ht="14.5" hidden="1" x14ac:dyDescent="0.35">
      <c r="A137" s="8" t="s">
        <v>312</v>
      </c>
      <c r="B137" s="7" t="s">
        <v>313</v>
      </c>
      <c r="C137" s="7" t="str">
        <f>IFERROR(VLOOKUP(A137,[1]C1!$E:$F,2,FALSE),IFERROR(VLOOKUP(A137,[2]C1!$E:$F,2,FALSE),VLOOKUP(A137,[3]C1!$E:$F,2,FALSE)))</f>
        <v>AGNES ESCALANTE DIVINAGRACIA</v>
      </c>
      <c r="D137" s="7" t="str">
        <f>IFERROR(VLOOKUP(A137,[3]C1!$E:$G,3,FALSE),IFERROR(VLOOKUP(A137,[2]C1!$E:$G,3,FALSE),VLOOKUP(A137,[1]C1!$E:$G,3,FALSE)))</f>
        <v>BLOCK 2, BETTER LIVING ANX31 SUBD, PARANAQUE</v>
      </c>
      <c r="E137" s="10">
        <f>IFERROR(VLOOKUP(A137,[4]C1!$E:$S,15,FALSE),IFERROR(VLOOKUP(A137,[5]C1!$E:$T,16,FALSE),VLOOKUP(A137,[6]C1!$E:$T,16,FALSE)))</f>
        <v>895998.67</v>
      </c>
      <c r="F137" s="11">
        <v>964.72</v>
      </c>
      <c r="G137" s="11" t="str">
        <f>IFERROR(VLOOKUP(A137,[4]C1!$E:$N,10,FALSE),IFERROR(VLOOKUP(A137,[5]C1!$E:$N,10,FALSE),VLOOKUP(A137,[6]C1!$E:$N,10,FALSE)))</f>
        <v>JSB</v>
      </c>
      <c r="H137" s="10" t="s">
        <v>95</v>
      </c>
      <c r="I137" s="6" t="str">
        <f>IFERROR(VLOOKUP(A137,[4]C1!$E:$L,8,FALSE),IFERROR(VLOOKUP(A137,[5]C1!$E:$L,8,FALSE),VLOOKUP(A137,[6]C1!$E:$L,8,FALSE)))</f>
        <v>VJC</v>
      </c>
      <c r="K137" s="4">
        <v>45755</v>
      </c>
      <c r="L137" s="5" t="s">
        <v>62</v>
      </c>
      <c r="M137" s="5" t="s">
        <v>43</v>
      </c>
      <c r="N137" s="5">
        <f>YEAR(IFERROR(VLOOKUP(A137,[4]C1!$E:$AA,23,FALSE),IFERROR(VLOOKUP(A137,[5]C1!$E:$AB,24,FALSE),VLOOKUP(A137,[6]C1!$E:$AB,23,FALSE))))</f>
        <v>2024</v>
      </c>
      <c r="O137" s="4">
        <v>45789</v>
      </c>
      <c r="P137" s="2" t="str">
        <f t="shared" si="3"/>
        <v>YES</v>
      </c>
      <c r="Q137" s="4">
        <v>45847</v>
      </c>
      <c r="R137" s="5" t="s">
        <v>26</v>
      </c>
      <c r="S137" s="250">
        <v>7</v>
      </c>
      <c r="T137" s="253">
        <f>IFERROR(VLOOKUP(A137,[4]C1!$E:$BH,56,FALSE),IFERROR(VLOOKUP(A137,[5]C1!$E:$BI,57,FALSE),VLOOKUP(A137,[6]C1!$E:$BI,56,FALSE)))</f>
        <v>45612</v>
      </c>
    </row>
    <row r="138" spans="1:20" ht="14.5" hidden="1" x14ac:dyDescent="0.35">
      <c r="A138" s="8" t="s">
        <v>314</v>
      </c>
      <c r="B138" s="7" t="s">
        <v>315</v>
      </c>
      <c r="C138" s="7" t="str">
        <f>IFERROR(VLOOKUP(A138,[1]C1!$E:$F,2,FALSE),IFERROR(VLOOKUP(A138,[2]C1!$E:$F,2,FALSE),VLOOKUP(A138,[3]C1!$E:$F,2,FALSE)))</f>
        <v>MARILYN JAYMALIN ALQUITRAN</v>
      </c>
      <c r="D138" s="7" t="str">
        <f>IFERROR(VLOOKUP(A138,[3]C1!$E:$G,3,FALSE),IFERROR(VLOOKUP(A138,[2]C1!$E:$G,3,FALSE),VLOOKUP(A138,[1]C1!$E:$G,3,FALSE)))</f>
        <v>ROSEWOOD, MGV PHASE 2, PARANAQUE</v>
      </c>
      <c r="E138" s="10">
        <f>IFERROR(VLOOKUP(A138,[4]C1!$E:$S,15,FALSE),IFERROR(VLOOKUP(A138,[5]C1!$E:$T,16,FALSE),VLOOKUP(A138,[6]C1!$E:$T,16,FALSE)))</f>
        <v>370220.51</v>
      </c>
      <c r="F138" s="11">
        <v>964.72</v>
      </c>
      <c r="G138" s="11" t="str">
        <f>IFERROR(VLOOKUP(A138,[4]C1!$E:$N,10,FALSE),IFERROR(VLOOKUP(A138,[5]C1!$E:$N,10,FALSE),VLOOKUP(A138,[6]C1!$E:$N,10,FALSE)))</f>
        <v>JSB</v>
      </c>
      <c r="H138" s="10" t="s">
        <v>95</v>
      </c>
      <c r="I138" s="6" t="str">
        <f>IFERROR(VLOOKUP(A138,[4]C1!$E:$L,8,FALSE),IFERROR(VLOOKUP(A138,[5]C1!$E:$L,8,FALSE),VLOOKUP(A138,[6]C1!$E:$L,8,FALSE)))</f>
        <v>VJC</v>
      </c>
      <c r="K138" s="4">
        <v>45755</v>
      </c>
      <c r="L138" s="5" t="s">
        <v>42</v>
      </c>
      <c r="M138" s="5" t="s">
        <v>43</v>
      </c>
      <c r="N138" s="5">
        <f>YEAR(IFERROR(VLOOKUP(A138,[4]C1!$E:$AA,23,FALSE),IFERROR(VLOOKUP(A138,[5]C1!$E:$AB,24,FALSE),VLOOKUP(A138,[6]C1!$E:$AB,23,FALSE))))</f>
        <v>2024</v>
      </c>
      <c r="O138" s="4">
        <v>45769</v>
      </c>
      <c r="P138" s="2" t="str">
        <f t="shared" si="3"/>
        <v>YES</v>
      </c>
      <c r="Q138" s="4">
        <v>45846</v>
      </c>
      <c r="R138" s="5" t="s">
        <v>26</v>
      </c>
      <c r="S138" s="250">
        <v>7</v>
      </c>
      <c r="T138" s="253">
        <f>IFERROR(VLOOKUP(A138,[4]C1!$E:$BH,56,FALSE),IFERROR(VLOOKUP(A138,[5]C1!$E:$BI,57,FALSE),VLOOKUP(A138,[6]C1!$E:$BI,56,FALSE)))</f>
        <v>45653</v>
      </c>
    </row>
    <row r="139" spans="1:20" ht="14.5" hidden="1" x14ac:dyDescent="0.35">
      <c r="A139" s="8" t="s">
        <v>316</v>
      </c>
      <c r="B139" s="7" t="s">
        <v>317</v>
      </c>
      <c r="C139" s="7" t="str">
        <f>IFERROR(VLOOKUP(A139,[1]C1!$E:$F,2,FALSE),IFERROR(VLOOKUP(A139,[2]C1!$E:$F,2,FALSE),VLOOKUP(A139,[3]C1!$E:$F,2,FALSE)))</f>
        <v>DITO TELECOMMUNITY CORPORATION</v>
      </c>
      <c r="D139" s="7" t="str">
        <f>IFERROR(VLOOKUP(A139,[3]C1!$E:$G,3,FALSE),IFERROR(VLOOKUP(A139,[2]C1!$E:$G,3,FALSE),VLOOKUP(A139,[1]C1!$E:$G,3,FALSE)))</f>
        <v>BLK 9, BETTER LIVING ANX31 SUBD, PARANAQUE</v>
      </c>
      <c r="E139" s="10">
        <f>IFERROR(VLOOKUP(A139,[4]C1!$E:$S,15,FALSE),IFERROR(VLOOKUP(A139,[5]C1!$E:$T,16,FALSE),VLOOKUP(A139,[6]C1!$E:$T,16,FALSE)))</f>
        <v>2770356.84</v>
      </c>
      <c r="F139" s="11">
        <v>964.72</v>
      </c>
      <c r="G139" s="11" t="str">
        <f>IFERROR(VLOOKUP(A139,[4]C1!$E:$N,10,FALSE),IFERROR(VLOOKUP(A139,[5]C1!$E:$N,10,FALSE),VLOOKUP(A139,[6]C1!$E:$N,10,FALSE)))</f>
        <v>JSB</v>
      </c>
      <c r="H139" s="10" t="s">
        <v>95</v>
      </c>
      <c r="I139" s="6" t="str">
        <f>IFERROR(VLOOKUP(A139,[4]C1!$E:$L,8,FALSE),IFERROR(VLOOKUP(A139,[5]C1!$E:$L,8,FALSE),VLOOKUP(A139,[6]C1!$E:$L,8,FALSE)))</f>
        <v>VJC</v>
      </c>
      <c r="K139" s="4">
        <v>45755</v>
      </c>
      <c r="L139" s="5" t="s">
        <v>62</v>
      </c>
      <c r="M139" s="5" t="s">
        <v>43</v>
      </c>
      <c r="N139" s="5">
        <f>YEAR(IFERROR(VLOOKUP(A139,[4]C1!$E:$AA,23,FALSE),IFERROR(VLOOKUP(A139,[5]C1!$E:$AB,24,FALSE),VLOOKUP(A139,[6]C1!$E:$AB,23,FALSE))))</f>
        <v>2024</v>
      </c>
      <c r="O139" s="4">
        <v>45769</v>
      </c>
      <c r="P139" s="2" t="str">
        <f t="shared" si="3"/>
        <v>YES</v>
      </c>
      <c r="Q139" s="4">
        <v>45880</v>
      </c>
      <c r="R139" s="5" t="s">
        <v>26</v>
      </c>
      <c r="S139" s="250">
        <v>6</v>
      </c>
      <c r="T139" s="253">
        <f>IFERROR(VLOOKUP(A139,[4]C1!$E:$BH,56,FALSE),IFERROR(VLOOKUP(A139,[5]C1!$E:$BI,57,FALSE),VLOOKUP(A139,[6]C1!$E:$BI,56,FALSE)))</f>
        <v>45660</v>
      </c>
    </row>
    <row r="140" spans="1:20" ht="14.5" hidden="1" x14ac:dyDescent="0.35">
      <c r="A140" s="8" t="s">
        <v>318</v>
      </c>
      <c r="B140" s="7" t="s">
        <v>319</v>
      </c>
      <c r="C140" s="7" t="str">
        <f>IFERROR(VLOOKUP(A140,[1]C1!$E:$F,2,FALSE),IFERROR(VLOOKUP(A140,[2]C1!$E:$F,2,FALSE),VLOOKUP(A140,[3]C1!$E:$F,2,FALSE)))</f>
        <v>SEAOIL PHILIPPINES, INC.</v>
      </c>
      <c r="D140" s="7" t="str">
        <f>IFERROR(VLOOKUP(A140,[3]C1!$E:$G,3,FALSE),IFERROR(VLOOKUP(A140,[2]C1!$E:$G,3,FALSE),VLOOKUP(A140,[1]C1!$E:$G,3,FALSE)))</f>
        <v>EAST SERVICE, SN MARTIN DE PORRES, PARANAQUE</v>
      </c>
      <c r="E140" s="10">
        <f>IFERROR(VLOOKUP(A140,[4]C1!$E:$S,15,FALSE),IFERROR(VLOOKUP(A140,[5]C1!$E:$T,16,FALSE),VLOOKUP(A140,[6]C1!$E:$T,16,FALSE)))</f>
        <v>202762.79</v>
      </c>
      <c r="F140" s="11">
        <v>964.72</v>
      </c>
      <c r="G140" s="11" t="str">
        <f>IFERROR(VLOOKUP(A140,[4]C1!$E:$N,10,FALSE),IFERROR(VLOOKUP(A140,[5]C1!$E:$N,10,FALSE),VLOOKUP(A140,[6]C1!$E:$N,10,FALSE)))</f>
        <v>JSB</v>
      </c>
      <c r="H140" s="10" t="s">
        <v>95</v>
      </c>
      <c r="I140" s="6" t="str">
        <f>IFERROR(VLOOKUP(A140,[4]C1!$E:$L,8,FALSE),IFERROR(VLOOKUP(A140,[5]C1!$E:$L,8,FALSE),VLOOKUP(A140,[6]C1!$E:$L,8,FALSE)))</f>
        <v>VJC</v>
      </c>
      <c r="K140" s="4">
        <v>45755</v>
      </c>
      <c r="L140" s="5" t="s">
        <v>62</v>
      </c>
      <c r="M140" s="5" t="s">
        <v>43</v>
      </c>
      <c r="N140" s="5">
        <f>YEAR(IFERROR(VLOOKUP(A140,[4]C1!$E:$AA,23,FALSE),IFERROR(VLOOKUP(A140,[5]C1!$E:$AB,24,FALSE),VLOOKUP(A140,[6]C1!$E:$AB,23,FALSE))))</f>
        <v>2024</v>
      </c>
      <c r="O140" s="4">
        <v>45770</v>
      </c>
      <c r="P140" s="2" t="str">
        <f t="shared" si="3"/>
        <v>YES</v>
      </c>
      <c r="Q140" s="4">
        <v>45810</v>
      </c>
      <c r="R140" s="5" t="s">
        <v>26</v>
      </c>
      <c r="S140" s="250">
        <v>3</v>
      </c>
      <c r="T140" s="253">
        <f>IFERROR(VLOOKUP(A140,[4]C1!$E:$BH,56,FALSE),IFERROR(VLOOKUP(A140,[5]C1!$E:$BI,57,FALSE),VLOOKUP(A140,[6]C1!$E:$BI,56,FALSE)))</f>
        <v>45647</v>
      </c>
    </row>
    <row r="141" spans="1:20" ht="14.5" hidden="1" x14ac:dyDescent="0.35">
      <c r="A141" s="8" t="s">
        <v>320</v>
      </c>
      <c r="B141" s="7" t="s">
        <v>321</v>
      </c>
      <c r="C141" s="7" t="str">
        <f>IFERROR(VLOOKUP(A141,[1]C1!$E:$F,2,FALSE),IFERROR(VLOOKUP(A141,[2]C1!$E:$F,2,FALSE),VLOOKUP(A141,[3]C1!$E:$F,2,FALSE)))</f>
        <v>MYLENE MENDIORO ASPIRIN</v>
      </c>
      <c r="D141" s="7" t="str">
        <f>IFERROR(VLOOKUP(A141,[3]C1!$E:$G,3,FALSE),IFERROR(VLOOKUP(A141,[2]C1!$E:$G,3,FALSE),VLOOKUP(A141,[1]C1!$E:$G,3,FALSE)))</f>
        <v>EDITORIAL, 4TH ESTATE SUBD, PARANAQUE</v>
      </c>
      <c r="E141" s="10">
        <f>IFERROR(VLOOKUP(A141,[4]C1!$E:$S,15,FALSE),IFERROR(VLOOKUP(A141,[5]C1!$E:$T,16,FALSE),VLOOKUP(A141,[6]C1!$E:$T,16,FALSE)))</f>
        <v>333037.12</v>
      </c>
      <c r="F141" s="11">
        <v>964.72</v>
      </c>
      <c r="G141" s="11" t="str">
        <f>IFERROR(VLOOKUP(A141,[4]C1!$E:$N,10,FALSE),IFERROR(VLOOKUP(A141,[5]C1!$E:$N,10,FALSE),VLOOKUP(A141,[6]C1!$E:$N,10,FALSE)))</f>
        <v>JSB</v>
      </c>
      <c r="H141" s="10" t="s">
        <v>95</v>
      </c>
      <c r="I141" s="6" t="str">
        <f>IFERROR(VLOOKUP(A141,[4]C1!$E:$L,8,FALSE),IFERROR(VLOOKUP(A141,[5]C1!$E:$L,8,FALSE),VLOOKUP(A141,[6]C1!$E:$L,8,FALSE)))</f>
        <v>VJC</v>
      </c>
      <c r="K141" s="4">
        <v>45755</v>
      </c>
      <c r="L141" s="5" t="s">
        <v>62</v>
      </c>
      <c r="M141" s="5" t="s">
        <v>43</v>
      </c>
      <c r="N141" s="5">
        <f>YEAR(IFERROR(VLOOKUP(A141,[4]C1!$E:$AA,23,FALSE),IFERROR(VLOOKUP(A141,[5]C1!$E:$AB,24,FALSE),VLOOKUP(A141,[6]C1!$E:$AB,23,FALSE))))</f>
        <v>2024</v>
      </c>
      <c r="O141" s="4">
        <v>45771</v>
      </c>
      <c r="P141" s="2" t="str">
        <f t="shared" si="3"/>
        <v>YES</v>
      </c>
      <c r="Q141" s="4">
        <v>45847</v>
      </c>
      <c r="R141" s="5" t="s">
        <v>23</v>
      </c>
      <c r="S141" s="250">
        <v>4</v>
      </c>
      <c r="T141" s="253">
        <f>IFERROR(VLOOKUP(A141,[4]C1!$E:$BH,56,FALSE),IFERROR(VLOOKUP(A141,[5]C1!$E:$BI,57,FALSE),VLOOKUP(A141,[6]C1!$E:$BI,56,FALSE)))</f>
        <v>45626</v>
      </c>
    </row>
    <row r="142" spans="1:20" ht="14.5" hidden="1" x14ac:dyDescent="0.35">
      <c r="A142" s="8" t="s">
        <v>322</v>
      </c>
      <c r="B142" s="7" t="s">
        <v>323</v>
      </c>
      <c r="C142" s="7" t="str">
        <f>IFERROR(VLOOKUP(A142,[1]C1!$E:$F,2,FALSE),IFERROR(VLOOKUP(A142,[2]C1!$E:$F,2,FALSE),VLOOKUP(A142,[3]C1!$E:$F,2,FALSE)))</f>
        <v>DON AGUEDO BERNABE SUBDIVISION HOMEOWNERS ASSOCIAT</v>
      </c>
      <c r="D142" s="7" t="str">
        <f>IFERROR(VLOOKUP(A142,[3]C1!$E:$G,3,FALSE),IFERROR(VLOOKUP(A142,[2]C1!$E:$G,3,FALSE),VLOOKUP(A142,[1]C1!$E:$G,3,FALSE)))</f>
        <v>CATTLEYA, DON AGUEDO BERNABE SUBD-SAV5, PARANAQUE</v>
      </c>
      <c r="E142" s="10">
        <f>IFERROR(VLOOKUP(A142,[4]C1!$E:$S,15,FALSE),IFERROR(VLOOKUP(A142,[5]C1!$E:$T,16,FALSE),VLOOKUP(A142,[6]C1!$E:$T,16,FALSE)))</f>
        <v>1032754.31</v>
      </c>
      <c r="F142" s="11">
        <v>398.3</v>
      </c>
      <c r="G142" s="11" t="str">
        <f>IFERROR(VLOOKUP(A142,[4]C1!$E:$N,10,FALSE),IFERROR(VLOOKUP(A142,[5]C1!$E:$N,10,FALSE),VLOOKUP(A142,[6]C1!$E:$N,10,FALSE)))</f>
        <v>JGR</v>
      </c>
      <c r="I142" s="6" t="str">
        <f>IFERROR(VLOOKUP(A142,[4]C1!$E:$L,8,FALSE),IFERROR(VLOOKUP(A142,[5]C1!$E:$L,8,FALSE),VLOOKUP(A142,[6]C1!$E:$L,8,FALSE)))</f>
        <v>CHALLENGER</v>
      </c>
      <c r="J142" s="4">
        <v>45757</v>
      </c>
      <c r="K142" s="4">
        <v>45757</v>
      </c>
      <c r="L142" s="5" t="s">
        <v>324</v>
      </c>
      <c r="N142" s="5">
        <f>YEAR(IFERROR(VLOOKUP(A142,[4]C1!$E:$AA,23,FALSE),IFERROR(VLOOKUP(A142,[5]C1!$E:$AB,24,FALSE),VLOOKUP(A142,[6]C1!$E:$AB,23,FALSE))))</f>
        <v>2024</v>
      </c>
      <c r="O142" s="5"/>
      <c r="P142" s="2" t="str">
        <f t="shared" si="3"/>
        <v>NO</v>
      </c>
      <c r="S142" s="250">
        <v>10</v>
      </c>
      <c r="T142" s="253">
        <f>IFERROR(VLOOKUP(A142,[4]C1!$E:$BH,56,FALSE),IFERROR(VLOOKUP(A142,[5]C1!$E:$BI,57,FALSE),VLOOKUP(A142,[6]C1!$E:$BI,56,FALSE)))</f>
        <v>45559</v>
      </c>
    </row>
    <row r="143" spans="1:20" ht="14.5" hidden="1" x14ac:dyDescent="0.35">
      <c r="A143" s="8" t="s">
        <v>325</v>
      </c>
      <c r="B143" s="7" t="s">
        <v>326</v>
      </c>
      <c r="C143" s="7" t="str">
        <f>IFERROR(VLOOKUP(A143,[1]C1!$E:$F,2,FALSE),IFERROR(VLOOKUP(A143,[2]C1!$E:$F,2,FALSE),VLOOKUP(A143,[3]C1!$E:$F,2,FALSE)))</f>
        <v>ALBERT PAULE SIOCHI</v>
      </c>
      <c r="D143" s="7" t="str">
        <f>IFERROR(VLOOKUP(A143,[3]C1!$E:$G,3,FALSE),IFERROR(VLOOKUP(A143,[2]C1!$E:$G,3,FALSE),VLOOKUP(A143,[1]C1!$E:$G,3,FALSE)))</f>
        <v>BLOCK 4, ISABELLE GARDEN MANOR, PARANAQUE</v>
      </c>
      <c r="E143" s="10">
        <f>IFERROR(VLOOKUP(A143,[4]C1!$E:$S,15,FALSE),IFERROR(VLOOKUP(A143,[5]C1!$E:$T,16,FALSE),VLOOKUP(A143,[6]C1!$E:$T,16,FALSE)))</f>
        <v>732102.52</v>
      </c>
      <c r="F143" s="11">
        <v>221.18</v>
      </c>
      <c r="G143" s="11" t="str">
        <f>IFERROR(VLOOKUP(A143,[4]C1!$E:$N,10,FALSE),IFERROR(VLOOKUP(A143,[5]C1!$E:$N,10,FALSE),VLOOKUP(A143,[6]C1!$E:$N,10,FALSE)))</f>
        <v>JGR</v>
      </c>
      <c r="I143" s="6" t="str">
        <f>IFERROR(VLOOKUP(A143,[4]C1!$E:$L,8,FALSE),IFERROR(VLOOKUP(A143,[5]C1!$E:$L,8,FALSE),VLOOKUP(A143,[6]C1!$E:$L,8,FALSE)))</f>
        <v>CHALLENGER</v>
      </c>
      <c r="J143" s="4">
        <v>45757</v>
      </c>
      <c r="K143" s="4">
        <v>45757</v>
      </c>
      <c r="L143" s="5" t="s">
        <v>324</v>
      </c>
      <c r="N143" s="5">
        <f>YEAR(IFERROR(VLOOKUP(A143,[4]C1!$E:$AA,23,FALSE),IFERROR(VLOOKUP(A143,[5]C1!$E:$AB,24,FALSE),VLOOKUP(A143,[6]C1!$E:$AB,23,FALSE))))</f>
        <v>2024</v>
      </c>
      <c r="O143" s="5"/>
      <c r="P143" s="2" t="str">
        <f t="shared" si="3"/>
        <v>NO</v>
      </c>
      <c r="S143" s="250">
        <v>7</v>
      </c>
      <c r="T143" s="253">
        <f>IFERROR(VLOOKUP(A143,[4]C1!$E:$BH,56,FALSE),IFERROR(VLOOKUP(A143,[5]C1!$E:$BI,57,FALSE),VLOOKUP(A143,[6]C1!$E:$BI,56,FALSE)))</f>
        <v>45389</v>
      </c>
    </row>
    <row r="144" spans="1:20" ht="14.5" hidden="1" x14ac:dyDescent="0.35">
      <c r="A144" s="8" t="s">
        <v>327</v>
      </c>
      <c r="B144" s="7" t="s">
        <v>328</v>
      </c>
      <c r="C144" s="7" t="str">
        <f>IFERROR(VLOOKUP(A144,[1]C1!$E:$F,2,FALSE),IFERROR(VLOOKUP(A144,[2]C1!$E:$F,2,FALSE),VLOOKUP(A144,[3]C1!$E:$F,2,FALSE)))</f>
        <v>PIA ALONZO WURTZBACH</v>
      </c>
      <c r="D144" s="7" t="str">
        <f>IFERROR(VLOOKUP(A144,[3]C1!$E:$G,3,FALSE),IFERROR(VLOOKUP(A144,[2]C1!$E:$G,3,FALSE),VLOOKUP(A144,[1]C1!$E:$G,3,FALSE)))</f>
        <v>BUCKINGHAM, HILLSBOROUGH SUBD, MUNTINLUPA</v>
      </c>
      <c r="E144" s="10">
        <f>IFERROR(VLOOKUP(A144,[4]C1!$E:$S,15,FALSE),IFERROR(VLOOKUP(A144,[5]C1!$E:$T,16,FALSE),VLOOKUP(A144,[6]C1!$E:$T,16,FALSE)))</f>
        <v>418666.94</v>
      </c>
      <c r="F144" s="11">
        <v>95.35</v>
      </c>
      <c r="G144" s="11" t="str">
        <f>IFERROR(VLOOKUP(A144,[4]C1!$E:$N,10,FALSE),IFERROR(VLOOKUP(A144,[5]C1!$E:$N,10,FALSE),VLOOKUP(A144,[6]C1!$E:$N,10,FALSE)))</f>
        <v>JGR</v>
      </c>
      <c r="I144" s="6" t="str">
        <f>IFERROR(VLOOKUP(A144,[4]C1!$E:$L,8,FALSE),IFERROR(VLOOKUP(A144,[5]C1!$E:$L,8,FALSE),VLOOKUP(A144,[6]C1!$E:$L,8,FALSE)))</f>
        <v>CHALLENGER</v>
      </c>
      <c r="J144" s="4">
        <v>45757</v>
      </c>
      <c r="K144" s="4">
        <v>45757</v>
      </c>
      <c r="L144" s="5" t="s">
        <v>329</v>
      </c>
      <c r="N144" s="5">
        <f>YEAR(IFERROR(VLOOKUP(A144,[4]C1!$E:$AA,23,FALSE),IFERROR(VLOOKUP(A144,[5]C1!$E:$AB,24,FALSE),VLOOKUP(A144,[6]C1!$E:$AB,23,FALSE))))</f>
        <v>2024</v>
      </c>
      <c r="O144" s="4">
        <v>45769</v>
      </c>
      <c r="P144" s="2" t="str">
        <f t="shared" si="3"/>
        <v>YES</v>
      </c>
      <c r="Q144" s="5" t="s">
        <v>330</v>
      </c>
      <c r="R144" s="5" t="s">
        <v>23</v>
      </c>
      <c r="S144" s="250">
        <v>3</v>
      </c>
      <c r="T144" s="253">
        <f>IFERROR(VLOOKUP(A144,[4]C1!$E:$BH,56,FALSE),IFERROR(VLOOKUP(A144,[5]C1!$E:$BI,57,FALSE),VLOOKUP(A144,[6]C1!$E:$BI,56,FALSE)))</f>
        <v>45522</v>
      </c>
    </row>
    <row r="145" spans="1:20" ht="14.5" hidden="1" x14ac:dyDescent="0.35">
      <c r="A145" s="8" t="s">
        <v>331</v>
      </c>
      <c r="B145" s="7" t="s">
        <v>332</v>
      </c>
      <c r="C145" s="7" t="str">
        <f>IFERROR(VLOOKUP(A145,[1]C1!$E:$F,2,FALSE),IFERROR(VLOOKUP(A145,[2]C1!$E:$F,2,FALSE),VLOOKUP(A145,[3]C1!$E:$F,2,FALSE)))</f>
        <v>GLOBE TELECOM INC.,</v>
      </c>
      <c r="D145" s="7" t="str">
        <f>IFERROR(VLOOKUP(A145,[3]C1!$E:$G,3,FALSE),IFERROR(VLOOKUP(A145,[2]C1!$E:$G,3,FALSE),VLOOKUP(A145,[1]C1!$E:$G,3,FALSE)))</f>
        <v>ANTERO MIRANDA CPD., PANAPAAN IV, BACOOR</v>
      </c>
      <c r="E145" s="10">
        <f>IFERROR(VLOOKUP(A145,[4]C1!$E:$S,15,FALSE),IFERROR(VLOOKUP(A145,[5]C1!$E:$T,16,FALSE),VLOOKUP(A145,[6]C1!$E:$T,16,FALSE)))</f>
        <v>253538.45</v>
      </c>
      <c r="F145" s="11">
        <v>80.47</v>
      </c>
      <c r="G145" s="11" t="str">
        <f>IFERROR(VLOOKUP(A145,[4]C1!$E:$N,10,FALSE),IFERROR(VLOOKUP(A145,[5]C1!$E:$N,10,FALSE),VLOOKUP(A145,[6]C1!$E:$N,10,FALSE)))</f>
        <v>JGR</v>
      </c>
      <c r="I145" s="6" t="str">
        <f>IFERROR(VLOOKUP(A145,[4]C1!$E:$L,8,FALSE),IFERROR(VLOOKUP(A145,[5]C1!$E:$L,8,FALSE),VLOOKUP(A145,[6]C1!$E:$L,8,FALSE)))</f>
        <v>CHALLENGER</v>
      </c>
      <c r="J145" s="4">
        <v>45757</v>
      </c>
      <c r="K145" s="4">
        <v>45757</v>
      </c>
      <c r="L145" s="5" t="s">
        <v>324</v>
      </c>
      <c r="N145" s="5">
        <f>YEAR(IFERROR(VLOOKUP(A145,[4]C1!$E:$AA,23,FALSE),IFERROR(VLOOKUP(A145,[5]C1!$E:$AB,24,FALSE),VLOOKUP(A145,[6]C1!$E:$AB,23,FALSE))))</f>
        <v>2023</v>
      </c>
      <c r="O145" s="5"/>
      <c r="P145" s="2" t="str">
        <f t="shared" si="3"/>
        <v>NO</v>
      </c>
      <c r="S145" s="250">
        <v>8</v>
      </c>
      <c r="T145" s="253">
        <f>IFERROR(VLOOKUP(A145,[4]C1!$E:$BH,56,FALSE),IFERROR(VLOOKUP(A145,[5]C1!$E:$BI,57,FALSE),VLOOKUP(A145,[6]C1!$E:$BI,56,FALSE)))</f>
        <v>45301</v>
      </c>
    </row>
    <row r="146" spans="1:20" ht="14.5" hidden="1" x14ac:dyDescent="0.35">
      <c r="A146" s="8" t="s">
        <v>333</v>
      </c>
      <c r="B146" s="7" t="s">
        <v>334</v>
      </c>
      <c r="C146" s="7" t="str">
        <f>IFERROR(VLOOKUP(A146,[1]C1!$E:$F,2,FALSE),IFERROR(VLOOKUP(A146,[2]C1!$E:$F,2,FALSE),VLOOKUP(A146,[3]C1!$E:$F,2,FALSE)))</f>
        <v>ARTHUR NOLASCO IRASUSTA</v>
      </c>
      <c r="D146" s="7" t="str">
        <f>IFERROR(VLOOKUP(A146,[3]C1!$E:$G,3,FALSE),IFERROR(VLOOKUP(A146,[2]C1!$E:$G,3,FALSE),VLOOKUP(A146,[1]C1!$E:$G,3,FALSE)))</f>
        <v>R. MAGSAYSAY, FILINVEST SUBD, PARANAQUE</v>
      </c>
      <c r="E146" s="10">
        <f>IFERROR(VLOOKUP(A146,[4]C1!$E:$S,15,FALSE),IFERROR(VLOOKUP(A146,[5]C1!$E:$T,16,FALSE),VLOOKUP(A146,[6]C1!$E:$T,15,FALSE)))</f>
        <v>61552.23</v>
      </c>
      <c r="F146" s="10">
        <v>29.53</v>
      </c>
      <c r="G146" s="11" t="str">
        <f>IFERROR(VLOOKUP(A146,[4]C1!$E:$N,10,FALSE),IFERROR(VLOOKUP(A146,[5]C1!$E:$N,10,FALSE),VLOOKUP(A146,[6]C1!$E:$N,10,FALSE)))</f>
        <v>Jenneth Madrid</v>
      </c>
      <c r="I146" s="6" t="str">
        <f>IFERROR(VLOOKUP(A146,[4]C1!$E:$L,8,FALSE),IFERROR(VLOOKUP(A146,[5]C1!$E:$L,8,FALSE),VLOOKUP(A146,[6]C1!$E:$L,8,FALSE)))</f>
        <v>POWERHOUSE</v>
      </c>
      <c r="K146" s="4">
        <v>45840</v>
      </c>
      <c r="L146" s="5" t="s">
        <v>62</v>
      </c>
      <c r="N146" s="5">
        <f>YEAR(IFERROR(VLOOKUP(A146,[4]C1!$E:$AA,23,FALSE),IFERROR(VLOOKUP(A146,[5]C1!$E:$AB,24,FALSE),VLOOKUP(A146,[6]C1!$E:$AB,23,FALSE))))</f>
        <v>2025</v>
      </c>
      <c r="O146" s="4">
        <v>45847</v>
      </c>
      <c r="P146" s="2" t="str">
        <f>IF(ISBLANK(O146),"NO","YES")</f>
        <v>YES</v>
      </c>
      <c r="Q146" s="4">
        <v>45871</v>
      </c>
      <c r="R146" s="5" t="s">
        <v>23</v>
      </c>
      <c r="S146" s="250">
        <v>2</v>
      </c>
      <c r="T146" s="253">
        <f>IFERROR(VLOOKUP(A146,[4]C1!$E:$BH,56,FALSE),IFERROR(VLOOKUP(A146,[5]C1!$E:$BI,57,FALSE),VLOOKUP(A146,[6]C1!$E:$BI,56,FALSE)))</f>
        <v>45737</v>
      </c>
    </row>
    <row r="147" spans="1:20" ht="14.5" hidden="1" x14ac:dyDescent="0.35">
      <c r="A147" s="8" t="s">
        <v>335</v>
      </c>
      <c r="B147" s="7" t="s">
        <v>336</v>
      </c>
      <c r="C147" s="7" t="str">
        <f>IFERROR(VLOOKUP(A147,[1]C1!$E:$F,2,FALSE),IFERROR(VLOOKUP(A147,[2]C1!$E:$F,2,FALSE),VLOOKUP(A147,[3]C1!$E:$F,2,FALSE)))</f>
        <v>PHILIP JAMES S. WEE</v>
      </c>
      <c r="D147" s="7" t="str">
        <f>IFERROR(VLOOKUP(A147,[3]C1!$E:$G,3,FALSE),IFERROR(VLOOKUP(A147,[2]C1!$E:$G,3,FALSE),VLOOKUP(A147,[1]C1!$E:$G,3,FALSE)))</f>
        <v>CANTERBURY, HILLSBOROUGH SUBD, MUNTINLUPA</v>
      </c>
      <c r="E147" s="10">
        <f>IFERROR(VLOOKUP(A147,[4]C1!$E:$S,15,FALSE),IFERROR(VLOOKUP(A147,[5]C1!$E:$T,16,FALSE),VLOOKUP(A147,[6]C1!$E:$T,16,FALSE)))</f>
        <v>585781.04</v>
      </c>
      <c r="F147" s="11">
        <v>153.88</v>
      </c>
      <c r="G147" s="11" t="str">
        <f>IFERROR(VLOOKUP(A147,[4]C1!$E:$N,10,FALSE),IFERROR(VLOOKUP(A147,[5]C1!$E:$N,10,FALSE),VLOOKUP(A147,[6]C1!$E:$N,10,FALSE)))</f>
        <v>JMM</v>
      </c>
      <c r="I147" s="6" t="str">
        <f>IFERROR(VLOOKUP(A147,[4]C1!$E:$L,8,FALSE),IFERROR(VLOOKUP(A147,[5]C1!$E:$L,8,FALSE),VLOOKUP(A147,[6]C1!$E:$L,8,FALSE)))</f>
        <v>POWERHOUSE</v>
      </c>
      <c r="K147" s="4">
        <v>45869</v>
      </c>
      <c r="L147" s="5" t="s">
        <v>62</v>
      </c>
      <c r="N147" s="5">
        <f>YEAR(IFERROR(VLOOKUP(A147,[4]C1!$E:$AA,23,FALSE),IFERROR(VLOOKUP(A147,[5]C1!$E:$AB,24,FALSE),VLOOKUP(A147,[6]C1!$E:$AB,23,FALSE))))</f>
        <v>2024</v>
      </c>
      <c r="O147" s="5"/>
      <c r="P147" s="2" t="str">
        <f t="shared" si="3"/>
        <v>NO</v>
      </c>
      <c r="S147" s="250">
        <v>5</v>
      </c>
      <c r="T147" s="253">
        <f>IFERROR(VLOOKUP(A147,[4]C1!$E:$BH,56,FALSE),IFERROR(VLOOKUP(A147,[5]C1!$E:$BI,57,FALSE),VLOOKUP(A147,[6]C1!$E:$BI,56,FALSE)))</f>
        <v>45737</v>
      </c>
    </row>
    <row r="148" spans="1:20" ht="14.5" hidden="1" x14ac:dyDescent="0.35">
      <c r="A148" s="8" t="s">
        <v>337</v>
      </c>
      <c r="B148" s="7" t="s">
        <v>338</v>
      </c>
      <c r="C148" s="7" t="str">
        <f>IFERROR(VLOOKUP(A148,[1]C1!$E:$F,2,FALSE),IFERROR(VLOOKUP(A148,[2]C1!$E:$F,2,FALSE),VLOOKUP(A148,[3]C1!$E:$F,2,FALSE)))</f>
        <v>CITY GOVERNMENT OF TAGUIG</v>
      </c>
      <c r="D148" s="7" t="str">
        <f>IFERROR(VLOOKUP(A148,[3]C1!$E:$G,3,FALSE),IFERROR(VLOOKUP(A148,[2]C1!$E:$G,3,FALSE),VLOOKUP(A148,[1]C1!$E:$G,3,FALSE)))</f>
        <v>PIO FELIPE, PUROK 1, TAGUIG CITY</v>
      </c>
      <c r="E148" s="10">
        <f>IFERROR(VLOOKUP(A148,[4]C1!$E:$S,15,FALSE),IFERROR(VLOOKUP(A148,[5]C1!$E:$T,16,FALSE),VLOOKUP(A148,[6]C1!$E:$T,16,FALSE)))</f>
        <v>218444.61</v>
      </c>
      <c r="F148" s="11">
        <v>105.8</v>
      </c>
      <c r="G148" s="11" t="str">
        <f>IFERROR(VLOOKUP(A148,[4]C1!$E:$N,10,FALSE),IFERROR(VLOOKUP(A148,[5]C1!$E:$N,10,FALSE),VLOOKUP(A148,[6]C1!$E:$N,10,FALSE)))</f>
        <v>JMM</v>
      </c>
      <c r="I148" s="6" t="str">
        <f>IFERROR(VLOOKUP(A148,[4]C1!$E:$L,8,FALSE),IFERROR(VLOOKUP(A148,[5]C1!$E:$L,8,FALSE),VLOOKUP(A148,[6]C1!$E:$L,8,FALSE)))</f>
        <v>VJC</v>
      </c>
      <c r="K148" s="4">
        <v>45840</v>
      </c>
      <c r="L148" s="5" t="s">
        <v>62</v>
      </c>
      <c r="N148" s="5">
        <f>YEAR(IFERROR(VLOOKUP(A148,[4]C1!$E:$AA,23,FALSE),IFERROR(VLOOKUP(A148,[5]C1!$E:$AB,24,FALSE),VLOOKUP(A148,[6]C1!$E:$AB,23,FALSE))))</f>
        <v>2024</v>
      </c>
      <c r="O148" s="4">
        <v>45868</v>
      </c>
      <c r="P148" s="2" t="str">
        <f t="shared" si="3"/>
        <v>YES</v>
      </c>
      <c r="S148" s="250">
        <v>2</v>
      </c>
      <c r="T148" s="253">
        <f>IFERROR(VLOOKUP(A148,[4]C1!$E:$BH,56,FALSE),IFERROR(VLOOKUP(A148,[5]C1!$E:$BI,57,FALSE),VLOOKUP(A148,[6]C1!$E:$BI,56,FALSE)))</f>
        <v>45665</v>
      </c>
    </row>
    <row r="149" spans="1:20" ht="13.5" hidden="1" customHeight="1" x14ac:dyDescent="0.35">
      <c r="A149" s="8" t="s">
        <v>339</v>
      </c>
      <c r="B149" s="7" t="s">
        <v>340</v>
      </c>
      <c r="C149" s="7" t="str">
        <f>IFERROR(VLOOKUP(A149,[1]C1!$E:$F,2,FALSE),IFERROR(VLOOKUP(A149,[2]C1!$E:$F,2,FALSE),VLOOKUP(A149,[3]C1!$E:$F,2,FALSE)))</f>
        <v>COFFEE MASTERS, INC.</v>
      </c>
      <c r="D149" s="7" t="str">
        <f>IFERROR(VLOOKUP(A149,[3]C1!$E:$G,3,FALSE),IFERROR(VLOOKUP(A149,[2]C1!$E:$G,3,FALSE),VLOOKUP(A149,[1]C1!$E:$G,3,FALSE)))</f>
        <v>MOLINO BLVD, MOLINO III, BACOOR</v>
      </c>
      <c r="E149" s="10">
        <f>IFERROR(VLOOKUP(A149,[4]C1!$E:$S,15,FALSE),IFERROR(VLOOKUP(A149,[5]C1!$E:$T,16,FALSE),VLOOKUP(A149,[6]C1!$E:$T,15,FALSE)))</f>
        <v>472661.66</v>
      </c>
      <c r="F149" s="10">
        <v>66.03</v>
      </c>
      <c r="G149" s="11" t="str">
        <f>IFERROR(VLOOKUP(A149,[4]C1!$E:$N,10,FALSE),IFERROR(VLOOKUP(A149,[5]C1!$E:$N,10,FALSE),VLOOKUP(A149,[6]C1!$E:$N,10,FALSE)))</f>
        <v>Isan Carlo Lazaro</v>
      </c>
      <c r="I149" s="6" t="str">
        <f>IFERROR(VLOOKUP(A149,[4]C1!$E:$L,8,FALSE),IFERROR(VLOOKUP(A149,[5]C1!$E:$L,8,FALSE),VLOOKUP(A149,[6]C1!$E:$L,8,FALSE)))</f>
        <v>CHALLENGER</v>
      </c>
      <c r="K149" s="4">
        <v>45831</v>
      </c>
      <c r="L149" s="5" t="s">
        <v>42</v>
      </c>
      <c r="N149" s="5">
        <f>YEAR(IFERROR(VLOOKUP(A149,[4]C1!$E:$AA,23,FALSE),IFERROR(VLOOKUP(A149,[5]C1!$E:$AB,24,FALSE),VLOOKUP(A149,[6]C1!$E:$AB,23,FALSE))))</f>
        <v>2025</v>
      </c>
      <c r="O149" s="4">
        <v>45831</v>
      </c>
      <c r="P149" s="2" t="str">
        <f t="shared" si="3"/>
        <v>YES</v>
      </c>
      <c r="Q149" s="4">
        <v>45855</v>
      </c>
      <c r="R149" s="5" t="s">
        <v>23</v>
      </c>
      <c r="S149" s="250">
        <v>3</v>
      </c>
      <c r="T149" s="253">
        <f>IFERROR(VLOOKUP(A149,[4]C1!$E:$BH,56,FALSE),IFERROR(VLOOKUP(A149,[5]C1!$E:$BI,57,FALSE),VLOOKUP(A149,[6]C1!$E:$BI,56,FALSE)))</f>
        <v>45743</v>
      </c>
    </row>
    <row r="150" spans="1:20" ht="14.5" hidden="1" x14ac:dyDescent="0.35">
      <c r="A150" s="8" t="s">
        <v>341</v>
      </c>
      <c r="B150" s="7" t="s">
        <v>342</v>
      </c>
      <c r="C150" s="7" t="str">
        <f>IFERROR(VLOOKUP(A150,[1]C1!$E:$F,2,FALSE),IFERROR(VLOOKUP(A150,[2]C1!$E:$F,2,FALSE),VLOOKUP(A150,[3]C1!$E:$F,2,FALSE)))</f>
        <v>MJC MANAGEMENT CORPORATION</v>
      </c>
      <c r="D150" s="7" t="str">
        <f>IFERROR(VLOOKUP(A150,[3]C1!$E:$G,3,FALSE),IFERROR(VLOOKUP(A150,[2]C1!$E:$G,3,FALSE),VLOOKUP(A150,[1]C1!$E:$G,3,FALSE)))</f>
        <v>SAN ENRIQUE, AYALA-ALABANG VILL, MUNTINLUPA</v>
      </c>
      <c r="E150" s="10">
        <f>IFERROR(VLOOKUP(A150,[4]C1!$E:$S,15,FALSE),IFERROR(VLOOKUP(A150,[5]C1!$E:$T,16,FALSE),VLOOKUP(A150,[6]C1!$E:$T,16,FALSE)))</f>
        <v>246296.65</v>
      </c>
      <c r="F150" s="11">
        <v>33.979999999999997</v>
      </c>
      <c r="G150" s="11" t="str">
        <f>IFERROR(VLOOKUP(A150,[4]C1!$E:$N,10,FALSE),IFERROR(VLOOKUP(A150,[5]C1!$E:$N,10,FALSE),VLOOKUP(A150,[6]C1!$E:$N,10,FALSE)))</f>
        <v>JGR</v>
      </c>
      <c r="I150" s="6" t="str">
        <f>IFERROR(VLOOKUP(A150,[4]C1!$E:$L,8,FALSE),IFERROR(VLOOKUP(A150,[5]C1!$E:$L,8,FALSE),VLOOKUP(A150,[6]C1!$E:$L,8,FALSE)))</f>
        <v>POWERHOUSE</v>
      </c>
      <c r="K150" s="4">
        <v>45757</v>
      </c>
      <c r="L150" s="5" t="s">
        <v>329</v>
      </c>
      <c r="N150" s="5">
        <f>YEAR(IFERROR(VLOOKUP(A150,[4]C1!$E:$AA,23,FALSE),IFERROR(VLOOKUP(A150,[5]C1!$E:$AB,24,FALSE),VLOOKUP(A150,[6]C1!$E:$AB,23,FALSE))))</f>
        <v>2024</v>
      </c>
      <c r="O150" s="4">
        <v>45769</v>
      </c>
      <c r="P150" s="2" t="str">
        <f t="shared" si="3"/>
        <v>YES</v>
      </c>
      <c r="S150" s="250">
        <v>3</v>
      </c>
      <c r="T150" s="253">
        <f>IFERROR(VLOOKUP(A150,[4]C1!$E:$BH,56,FALSE),IFERROR(VLOOKUP(A150,[5]C1!$E:$BI,57,FALSE),VLOOKUP(A150,[6]C1!$E:$BI,56,FALSE)))</f>
        <v>45489</v>
      </c>
    </row>
    <row r="151" spans="1:20" ht="14.5" hidden="1" x14ac:dyDescent="0.35">
      <c r="A151" s="8" t="s">
        <v>343</v>
      </c>
      <c r="B151" s="7" t="s">
        <v>344</v>
      </c>
      <c r="C151" s="7" t="str">
        <f>IFERROR(VLOOKUP(A151,[1]C1!$E:$F,2,FALSE),IFERROR(VLOOKUP(A151,[2]C1!$E:$F,2,FALSE),VLOOKUP(A151,[3]C1!$E:$F,2,FALSE)))</f>
        <v>ANTON CHRISTOPHER GENEROSO GO</v>
      </c>
      <c r="D151" s="7" t="str">
        <f>IFERROR(VLOOKUP(A151,[3]C1!$E:$G,3,FALSE),IFERROR(VLOOKUP(A151,[2]C1!$E:$G,3,FALSE),VLOOKUP(A151,[1]C1!$E:$G,3,FALSE)))</f>
        <v>CANTERBURY, HILLSBOROUGH SUBD, MUNTINLUPA</v>
      </c>
      <c r="E151" s="10">
        <f>IFERROR(VLOOKUP(A151,[4]C1!$E:$S,15,FALSE),IFERROR(VLOOKUP(A151,[5]C1!$E:$T,16,FALSE),VLOOKUP(A151,[6]C1!$E:$T,16,FALSE)))</f>
        <v>1077142.54</v>
      </c>
      <c r="F151" s="11">
        <v>274.14999999999998</v>
      </c>
      <c r="G151" s="11" t="str">
        <f>IFERROR(VLOOKUP(A151,[4]C1!$E:$N,10,FALSE),IFERROR(VLOOKUP(A151,[5]C1!$E:$N,10,FALSE),VLOOKUP(A151,[6]C1!$E:$N,10,FALSE)))</f>
        <v>JSP</v>
      </c>
      <c r="I151" s="6" t="str">
        <f>IFERROR(VLOOKUP(A151,[4]C1!$E:$L,8,FALSE),IFERROR(VLOOKUP(A151,[5]C1!$E:$L,8,FALSE),VLOOKUP(A151,[6]C1!$E:$L,8,FALSE)))</f>
        <v>CHALLENGER</v>
      </c>
      <c r="K151" s="4">
        <v>45757</v>
      </c>
      <c r="L151" s="5" t="s">
        <v>22</v>
      </c>
      <c r="N151" s="5">
        <f>YEAR(IFERROR(VLOOKUP(A151,[4]C1!$E:$AA,23,FALSE),IFERROR(VLOOKUP(A151,[5]C1!$E:$AB,24,FALSE),VLOOKUP(A151,[6]C1!$E:$AB,23,FALSE))))</f>
        <v>2024</v>
      </c>
      <c r="O151" s="4">
        <v>45761</v>
      </c>
      <c r="P151" s="2" t="str">
        <f t="shared" si="3"/>
        <v>YES</v>
      </c>
      <c r="Q151" s="4">
        <v>45778</v>
      </c>
      <c r="R151" s="5" t="s">
        <v>26</v>
      </c>
      <c r="S151" s="250">
        <v>9</v>
      </c>
      <c r="T151" s="253">
        <f>IFERROR(VLOOKUP(A151,[4]C1!$E:$BH,56,FALSE),IFERROR(VLOOKUP(A151,[5]C1!$E:$BI,57,FALSE),VLOOKUP(A151,[6]C1!$E:$BI,56,FALSE)))</f>
        <v>45558</v>
      </c>
    </row>
    <row r="152" spans="1:20" ht="14.5" hidden="1" x14ac:dyDescent="0.35">
      <c r="A152" s="8" t="s">
        <v>345</v>
      </c>
      <c r="B152" s="7" t="s">
        <v>346</v>
      </c>
      <c r="C152" s="7" t="str">
        <f>IFERROR(VLOOKUP(A152,[1]C1!$E:$F,2,FALSE),IFERROR(VLOOKUP(A152,[2]C1!$E:$F,2,FALSE),VLOOKUP(A152,[3]C1!$E:$F,2,FALSE)))</f>
        <v>BAYSIDE NEIGHBORHOOD ASSOCIATION INC.</v>
      </c>
      <c r="D152" s="7" t="str">
        <f>IFERROR(VLOOKUP(A152,[3]C1!$E:$G,3,FALSE),IFERROR(VLOOKUP(A152,[2]C1!$E:$G,3,FALSE),VLOOKUP(A152,[1]C1!$E:$G,3,FALSE)))</f>
        <v>M.L. QUEZON, PUROK 6, TAGUIG CITY</v>
      </c>
      <c r="E152" s="10">
        <f>IFERROR(VLOOKUP(A152,[4]C1!$E:$S,15,FALSE),IFERROR(VLOOKUP(A152,[5]C1!$E:$T,16,FALSE),VLOOKUP(A152,[6]C1!$E:$T,16,FALSE)))</f>
        <v>137533.73000000001</v>
      </c>
      <c r="F152" s="11">
        <v>16.8</v>
      </c>
      <c r="G152" s="11" t="str">
        <f>IFERROR(VLOOKUP(A152,[4]C1!$E:$N,10,FALSE),IFERROR(VLOOKUP(A152,[5]C1!$E:$N,10,FALSE),VLOOKUP(A152,[6]C1!$E:$N,10,FALSE)))</f>
        <v>RRG</v>
      </c>
      <c r="I152" s="6" t="str">
        <f>IFERROR(VLOOKUP(A152,[4]C1!$E:$L,8,FALSE),IFERROR(VLOOKUP(A152,[5]C1!$E:$L,8,FALSE),VLOOKUP(A152,[6]C1!$E:$L,8,FALSE)))</f>
        <v>AVECO</v>
      </c>
      <c r="K152" s="5"/>
      <c r="L152" s="5" t="s">
        <v>22</v>
      </c>
      <c r="N152" s="5">
        <f>YEAR(IFERROR(VLOOKUP(A152,[4]C1!$E:$AA,23,FALSE),IFERROR(VLOOKUP(A152,[5]C1!$E:$AB,24,FALSE),VLOOKUP(A152,[6]C1!$E:$AB,23,FALSE))))</f>
        <v>2024</v>
      </c>
      <c r="O152" s="4">
        <v>45768</v>
      </c>
      <c r="P152" s="2" t="str">
        <f t="shared" si="3"/>
        <v>YES</v>
      </c>
      <c r="Q152" s="4">
        <v>45791</v>
      </c>
      <c r="R152" s="5" t="s">
        <v>23</v>
      </c>
      <c r="S152" s="250">
        <v>3</v>
      </c>
      <c r="T152" s="253">
        <f>IFERROR(VLOOKUP(A152,[4]C1!$E:$BH,56,FALSE),IFERROR(VLOOKUP(A152,[5]C1!$E:$BI,57,FALSE),VLOOKUP(A152,[6]C1!$E:$BI,56,FALSE)))</f>
        <v>45687</v>
      </c>
    </row>
    <row r="153" spans="1:20" ht="14.5" hidden="1" x14ac:dyDescent="0.35">
      <c r="A153" s="8" t="s">
        <v>347</v>
      </c>
      <c r="B153" s="7" t="s">
        <v>348</v>
      </c>
      <c r="C153" s="7" t="str">
        <f>IFERROR(VLOOKUP(A153,[1]C1!$E:$F,2,FALSE),IFERROR(VLOOKUP(A153,[2]C1!$E:$F,2,FALSE),VLOOKUP(A153,[3]C1!$E:$F,2,FALSE)))</f>
        <v>WIDEARTH GARMENTS MANUFACTURING, INC.</v>
      </c>
      <c r="D153" s="7" t="str">
        <f>IFERROR(VLOOKUP(A153,[3]C1!$E:$G,3,FALSE),IFERROR(VLOOKUP(A153,[2]C1!$E:$G,3,FALSE),VLOOKUP(A153,[1]C1!$E:$G,3,FALSE)))</f>
        <v>MERVILLE ACCESS, KALAYAAN VILL/BALAGBAG, PASAY CITY</v>
      </c>
      <c r="E153" s="10">
        <f>IFERROR(VLOOKUP(A153,[4]C1!$E:$S,15,FALSE),IFERROR(VLOOKUP(A153,[5]C1!$E:$T,16,FALSE),VLOOKUP(A153,[6]C1!$E:$T,16,FALSE)))</f>
        <v>14351.36</v>
      </c>
      <c r="F153" s="11">
        <v>2.27</v>
      </c>
      <c r="G153" s="11" t="str">
        <f>IFERROR(VLOOKUP(A153,[4]C1!$E:$N,10,FALSE),IFERROR(VLOOKUP(A153,[5]C1!$E:$N,10,FALSE),VLOOKUP(A153,[6]C1!$E:$N,10,FALSE)))</f>
        <v>JMM</v>
      </c>
      <c r="I153" s="6" t="str">
        <f>IFERROR(VLOOKUP(A153,[4]C1!$E:$L,8,FALSE),IFERROR(VLOOKUP(A153,[5]C1!$E:$L,8,FALSE),VLOOKUP(A153,[6]C1!$E:$L,8,FALSE)))</f>
        <v>VJC</v>
      </c>
      <c r="K153" s="5"/>
      <c r="L153" s="5" t="s">
        <v>42</v>
      </c>
      <c r="N153" s="5">
        <f>YEAR(IFERROR(VLOOKUP(A153,[4]C1!$E:$AA,23,FALSE),IFERROR(VLOOKUP(A153,[5]C1!$E:$AB,24,FALSE),VLOOKUP(A153,[6]C1!$E:$AB,23,FALSE))))</f>
        <v>2024</v>
      </c>
      <c r="O153" s="4">
        <v>45762</v>
      </c>
      <c r="P153" s="2" t="str">
        <f t="shared" si="3"/>
        <v>YES</v>
      </c>
      <c r="Q153" s="4">
        <v>45791</v>
      </c>
      <c r="R153" s="5" t="s">
        <v>23</v>
      </c>
      <c r="S153" s="250">
        <v>1</v>
      </c>
      <c r="T153" s="253">
        <f>IFERROR(VLOOKUP(A153,[4]C1!$E:$BH,56,FALSE),IFERROR(VLOOKUP(A153,[5]C1!$E:$BI,57,FALSE),VLOOKUP(A153,[6]C1!$E:$BI,56,FALSE)))</f>
        <v>45719</v>
      </c>
    </row>
    <row r="154" spans="1:20" ht="14.5" hidden="1" x14ac:dyDescent="0.35">
      <c r="A154" s="8" t="s">
        <v>349</v>
      </c>
      <c r="B154" s="7" t="s">
        <v>350</v>
      </c>
      <c r="C154" s="7" t="str">
        <f>IFERROR(VLOOKUP(A154,[1]C1!$E:$F,2,FALSE),IFERROR(VLOOKUP(A154,[2]C1!$E:$F,2,FALSE),VLOOKUP(A154,[3]C1!$E:$F,2,FALSE)))</f>
        <v>MARITES BAUTISTA NUÑEZ</v>
      </c>
      <c r="D154" s="7" t="str">
        <f>IFERROR(VLOOKUP(A154,[3]C1!$E:$G,3,FALSE),IFERROR(VLOOKUP(A154,[2]C1!$E:$G,3,FALSE),VLOOKUP(A154,[1]C1!$E:$G,3,FALSE)))</f>
        <v>MOLINO III, MOLINO III, BACOOR</v>
      </c>
      <c r="E154" s="10">
        <f>IFERROR(VLOOKUP(A154,[4]C1!$E:$S,15,FALSE),IFERROR(VLOOKUP(A154,[5]C1!$E:$T,16,FALSE),VLOOKUP(A154,[6]C1!$E:$T,16,FALSE)))</f>
        <v>245093.83</v>
      </c>
      <c r="F154" s="11">
        <v>67.63</v>
      </c>
      <c r="G154" s="11" t="str">
        <f>IFERROR(VLOOKUP(A154,[4]C1!$E:$N,10,FALSE),IFERROR(VLOOKUP(A154,[5]C1!$E:$N,10,FALSE),VLOOKUP(A154,[6]C1!$E:$N,10,FALSE)))</f>
        <v>EAO</v>
      </c>
      <c r="I154" s="6" t="str">
        <f>IFERROR(VLOOKUP(A154,[4]C1!$E:$L,8,FALSE),IFERROR(VLOOKUP(A154,[5]C1!$E:$L,8,FALSE),VLOOKUP(A154,[6]C1!$E:$L,8,FALSE)))</f>
        <v>POWERHOUSE</v>
      </c>
      <c r="K154" s="4">
        <v>45735</v>
      </c>
      <c r="L154" s="5" t="s">
        <v>42</v>
      </c>
      <c r="N154" s="5">
        <f>YEAR(IFERROR(VLOOKUP(A154,[4]C1!$E:$AA,23,FALSE),IFERROR(VLOOKUP(A154,[5]C1!$E:$AB,24,FALSE),VLOOKUP(A154,[6]C1!$E:$AB,23,FALSE))))</f>
        <v>2023</v>
      </c>
      <c r="O154" s="4">
        <v>45761</v>
      </c>
      <c r="P154" s="2" t="str">
        <f t="shared" si="3"/>
        <v>YES</v>
      </c>
      <c r="Q154" s="5" t="s">
        <v>917</v>
      </c>
      <c r="R154" s="5" t="s">
        <v>23</v>
      </c>
      <c r="S154" s="250">
        <v>4</v>
      </c>
      <c r="T154" s="253">
        <f>IFERROR(VLOOKUP(A154,[4]C1!$E:$BH,56,FALSE),IFERROR(VLOOKUP(A154,[5]C1!$E:$BI,57,FALSE),VLOOKUP(A154,[6]C1!$E:$BI,56,FALSE)))</f>
        <v>45358</v>
      </c>
    </row>
    <row r="155" spans="1:20" ht="14.5" hidden="1" x14ac:dyDescent="0.35">
      <c r="A155" s="8" t="s">
        <v>351</v>
      </c>
      <c r="B155" s="7" t="s">
        <v>352</v>
      </c>
      <c r="C155" s="7" t="str">
        <f>IFERROR(VLOOKUP(A155,[1]C1!$E:$F,2,FALSE),IFERROR(VLOOKUP(A155,[2]C1!$E:$F,2,FALSE),VLOOKUP(A155,[3]C1!$E:$F,2,FALSE)))</f>
        <v>ALVEO LAND CORP.</v>
      </c>
      <c r="D155" s="7" t="str">
        <f>IFERROR(VLOOKUP(A155,[3]C1!$E:$G,3,FALSE),IFERROR(VLOOKUP(A155,[2]C1!$E:$G,3,FALSE),VLOOKUP(A155,[1]C1!$E:$G,3,FALSE)))</f>
        <v>BLOCK 16, ARDIA VERMOSA, IMUS</v>
      </c>
      <c r="E155" s="10">
        <f>IFERROR(VLOOKUP(A155,[4]C1!$E:$S,15,FALSE),IFERROR(VLOOKUP(A155,[5]C1!$E:$T,16,FALSE),VLOOKUP(A155,[6]C1!$E:$T,16,FALSE)))</f>
        <v>1033871.12</v>
      </c>
      <c r="F155" s="11">
        <v>537.95000000000005</v>
      </c>
      <c r="G155" s="11" t="str">
        <f>IFERROR(VLOOKUP(A155,[4]C1!$E:$N,10,FALSE),IFERROR(VLOOKUP(A155,[5]C1!$E:$N,10,FALSE),VLOOKUP(A155,[6]C1!$E:$N,10,FALSE)))</f>
        <v>IJP</v>
      </c>
      <c r="I155" s="6" t="str">
        <f>IFERROR(VLOOKUP(A155,[4]C1!$E:$L,8,FALSE),IFERROR(VLOOKUP(A155,[5]C1!$E:$L,8,FALSE),VLOOKUP(A155,[6]C1!$E:$L,8,FALSE)))</f>
        <v>AVECO</v>
      </c>
      <c r="J155" s="4">
        <v>45769</v>
      </c>
      <c r="K155" s="4">
        <v>45889</v>
      </c>
      <c r="L155" s="5" t="s">
        <v>151</v>
      </c>
      <c r="N155" s="5">
        <f>YEAR(IFERROR(VLOOKUP(A155,[4]C1!$E:$AA,23,FALSE),IFERROR(VLOOKUP(A155,[5]C1!$E:$AB,24,FALSE),VLOOKUP(A155,[6]C1!$E:$AB,23,FALSE))))</f>
        <v>2023</v>
      </c>
      <c r="O155" s="5"/>
      <c r="P155" s="2" t="str">
        <f t="shared" si="3"/>
        <v>NO</v>
      </c>
      <c r="S155" s="250">
        <v>11</v>
      </c>
      <c r="T155" s="253">
        <f>IFERROR(VLOOKUP(A155,[4]C1!$E:$BH,56,FALSE),IFERROR(VLOOKUP(A155,[5]C1!$E:$BI,57,FALSE),VLOOKUP(A155,[6]C1!$E:$BI,56,FALSE)))</f>
        <v>45665</v>
      </c>
    </row>
    <row r="156" spans="1:20" ht="14.5" hidden="1" x14ac:dyDescent="0.35">
      <c r="A156" s="8" t="s">
        <v>354</v>
      </c>
      <c r="B156" s="7" t="s">
        <v>355</v>
      </c>
      <c r="C156" s="7" t="str">
        <f>IFERROR(VLOOKUP(A156,[1]C1!$E:$F,2,FALSE),IFERROR(VLOOKUP(A156,[2]C1!$E:$F,2,FALSE),VLOOKUP(A156,[3]C1!$E:$F,2,FALSE)))</f>
        <v>MAYNILAD WATER SERVICES, INC. (RCLR)</v>
      </c>
      <c r="D156" s="7" t="str">
        <f>IFERROR(VLOOKUP(A156,[3]C1!$E:$G,3,FALSE),IFERROR(VLOOKUP(A156,[2]C1!$E:$G,3,FALSE),VLOOKUP(A156,[1]C1!$E:$G,3,FALSE)))</f>
        <v>UMALI, POBLACION, MUNTINLUPA</v>
      </c>
      <c r="E156" s="10">
        <f>IFERROR(VLOOKUP(A156,[4]C1!$E:$S,15,FALSE),IFERROR(VLOOKUP(A156,[5]C1!$E:$T,16,FALSE),VLOOKUP(A156,[6]C1!$E:$T,16,FALSE)))</f>
        <v>2117353.6800000002</v>
      </c>
      <c r="F156" s="11">
        <v>411.37</v>
      </c>
      <c r="G156" s="11" t="str">
        <f>IFERROR(VLOOKUP(A156,[4]C1!$E:$N,10,FALSE),IFERROR(VLOOKUP(A156,[5]C1!$E:$N,10,FALSE),VLOOKUP(A156,[6]C1!$E:$N,10,FALSE)))</f>
        <v>JSP</v>
      </c>
      <c r="I156" s="6" t="str">
        <f>IFERROR(VLOOKUP(A156,[4]C1!$E:$L,8,FALSE),IFERROR(VLOOKUP(A156,[5]C1!$E:$L,8,FALSE),VLOOKUP(A156,[6]C1!$E:$L,8,FALSE)))</f>
        <v>AVECO</v>
      </c>
      <c r="J156" s="4">
        <v>45769</v>
      </c>
      <c r="K156" s="4">
        <v>45769</v>
      </c>
      <c r="L156" s="5" t="s">
        <v>22</v>
      </c>
      <c r="N156" s="5">
        <f>YEAR(IFERROR(VLOOKUP(A156,[4]C1!$E:$AA,23,FALSE),IFERROR(VLOOKUP(A156,[5]C1!$E:$AB,24,FALSE),VLOOKUP(A156,[6]C1!$E:$AB,23,FALSE))))</f>
        <v>2023</v>
      </c>
      <c r="O156" s="4">
        <v>45788</v>
      </c>
      <c r="P156" s="2" t="str">
        <f t="shared" si="3"/>
        <v>YES</v>
      </c>
      <c r="Q156" s="4">
        <v>45799</v>
      </c>
      <c r="R156" s="5" t="s">
        <v>23</v>
      </c>
      <c r="S156" s="250">
        <v>9</v>
      </c>
      <c r="T156" s="253">
        <f>IFERROR(VLOOKUP(A156,[4]C1!$E:$BH,56,FALSE),IFERROR(VLOOKUP(A156,[5]C1!$E:$BI,57,FALSE),VLOOKUP(A156,[6]C1!$E:$BI,56,FALSE)))</f>
        <v>45790</v>
      </c>
    </row>
    <row r="157" spans="1:20" ht="14.5" hidden="1" x14ac:dyDescent="0.35">
      <c r="A157" s="8" t="s">
        <v>356</v>
      </c>
      <c r="B157" s="7" t="s">
        <v>357</v>
      </c>
      <c r="C157" s="7" t="str">
        <f>IFERROR(VLOOKUP(A157,[1]C1!$E:$F,2,FALSE),IFERROR(VLOOKUP(A157,[2]C1!$E:$F,2,FALSE),VLOOKUP(A157,[3]C1!$E:$F,2,FALSE)))</f>
        <v>ALVEO LAND CORP.</v>
      </c>
      <c r="D157" s="7" t="str">
        <f>IFERROR(VLOOKUP(A157,[3]C1!$E:$G,3,FALSE),IFERROR(VLOOKUP(A157,[2]C1!$E:$G,3,FALSE),VLOOKUP(A157,[1]C1!$E:$G,3,FALSE)))</f>
        <v>BLOCK 25, ARDIA VERMOSA, IMUS</v>
      </c>
      <c r="E157" s="10">
        <f>IFERROR(VLOOKUP(A157,[4]C1!$E:$S,15,FALSE),IFERROR(VLOOKUP(A157,[5]C1!$E:$T,16,FALSE),VLOOKUP(A157,[6]C1!$E:$T,16,FALSE)))</f>
        <v>1620069.92</v>
      </c>
      <c r="F157" s="11">
        <v>884.98</v>
      </c>
      <c r="G157" s="11" t="str">
        <f>IFERROR(VLOOKUP(A157,[4]C1!$E:$N,10,FALSE),IFERROR(VLOOKUP(A157,[5]C1!$E:$N,10,FALSE),VLOOKUP(A157,[6]C1!$E:$N,10,FALSE)))</f>
        <v>IJP</v>
      </c>
      <c r="I157" s="6" t="str">
        <f>IFERROR(VLOOKUP(A157,[4]C1!$E:$L,8,FALSE),IFERROR(VLOOKUP(A157,[5]C1!$E:$L,8,FALSE),VLOOKUP(A157,[6]C1!$E:$L,8,FALSE)))</f>
        <v>AVECO</v>
      </c>
      <c r="J157" s="4">
        <v>45769</v>
      </c>
      <c r="K157" s="4">
        <v>45769</v>
      </c>
      <c r="L157" s="5" t="s">
        <v>353</v>
      </c>
      <c r="N157" s="5">
        <f>YEAR(IFERROR(VLOOKUP(A157,[4]C1!$E:$AA,23,FALSE),IFERROR(VLOOKUP(A157,[5]C1!$E:$AB,24,FALSE),VLOOKUP(A157,[6]C1!$E:$AB,23,FALSE))))</f>
        <v>2023</v>
      </c>
      <c r="O157" s="5"/>
      <c r="P157" s="2" t="str">
        <f t="shared" si="3"/>
        <v>NO</v>
      </c>
      <c r="S157" s="250">
        <v>17</v>
      </c>
      <c r="T157" s="253">
        <f>IFERROR(VLOOKUP(A157,[4]C1!$E:$BH,56,FALSE),IFERROR(VLOOKUP(A157,[5]C1!$E:$BI,57,FALSE),VLOOKUP(A157,[6]C1!$E:$BI,56,FALSE)))</f>
        <v>45663</v>
      </c>
    </row>
    <row r="158" spans="1:20" ht="14.5" hidden="1" x14ac:dyDescent="0.35">
      <c r="A158" s="8" t="s">
        <v>358</v>
      </c>
      <c r="B158" s="7" t="s">
        <v>359</v>
      </c>
      <c r="C158" s="7" t="str">
        <f>IFERROR(VLOOKUP(A158,[1]C1!$E:$F,2,FALSE),IFERROR(VLOOKUP(A158,[2]C1!$E:$F,2,FALSE),VLOOKUP(A158,[3]C1!$E:$F,2,FALSE)))</f>
        <v>AYALA LAND INC.,</v>
      </c>
      <c r="D158" s="7" t="str">
        <f>IFERROR(VLOOKUP(A158,[3]C1!$E:$G,3,FALSE),IFERROR(VLOOKUP(A158,[2]C1!$E:$G,3,FALSE),VLOOKUP(A158,[1]C1!$E:$G,3,FALSE)))</f>
        <v>BLOCK 28, WESTFIELD SUBD., IMUS</v>
      </c>
      <c r="E158" s="10">
        <f>IFERROR(VLOOKUP(A158,[4]C1!$E:$S,15,FALSE),IFERROR(VLOOKUP(A158,[5]C1!$E:$T,16,FALSE),VLOOKUP(A158,[6]C1!$E:$T,16,FALSE)))</f>
        <v>1284849.29</v>
      </c>
      <c r="F158" s="11">
        <v>676.62</v>
      </c>
      <c r="G158" s="11" t="str">
        <f>IFERROR(VLOOKUP(A158,[4]C1!$E:$N,10,FALSE),IFERROR(VLOOKUP(A158,[5]C1!$E:$N,10,FALSE),VLOOKUP(A158,[6]C1!$E:$N,10,FALSE)))</f>
        <v>IJP</v>
      </c>
      <c r="I158" s="6" t="str">
        <f>IFERROR(VLOOKUP(A158,[4]C1!$E:$L,8,FALSE),IFERROR(VLOOKUP(A158,[5]C1!$E:$L,8,FALSE),VLOOKUP(A158,[6]C1!$E:$L,8,FALSE)))</f>
        <v>ECOM</v>
      </c>
      <c r="J158" s="4">
        <v>45769</v>
      </c>
      <c r="K158" s="4">
        <v>45769</v>
      </c>
      <c r="L158" s="5" t="s">
        <v>360</v>
      </c>
      <c r="N158" s="5">
        <f>YEAR(IFERROR(VLOOKUP(A158,[4]C1!$E:$AA,23,FALSE),IFERROR(VLOOKUP(A158,[5]C1!$E:$AB,24,FALSE),VLOOKUP(A158,[6]C1!$E:$AB,23,FALSE))))</f>
        <v>2023</v>
      </c>
      <c r="O158" s="5"/>
      <c r="P158" s="2" t="str">
        <f t="shared" si="3"/>
        <v>NO</v>
      </c>
      <c r="S158" s="250">
        <v>22</v>
      </c>
      <c r="T158" s="253">
        <f>IFERROR(VLOOKUP(A158,[4]C1!$E:$BH,56,FALSE),IFERROR(VLOOKUP(A158,[5]C1!$E:$BI,57,FALSE),VLOOKUP(A158,[6]C1!$E:$BI,56,FALSE)))</f>
        <v>45721</v>
      </c>
    </row>
    <row r="159" spans="1:20" ht="14.5" hidden="1" x14ac:dyDescent="0.35">
      <c r="A159" s="8" t="s">
        <v>361</v>
      </c>
      <c r="B159" s="7" t="s">
        <v>362</v>
      </c>
      <c r="C159" s="7" t="str">
        <f>IFERROR(VLOOKUP(A159,[1]C1!$E:$F,2,FALSE),IFERROR(VLOOKUP(A159,[2]C1!$E:$F,2,FALSE),VLOOKUP(A159,[3]C1!$E:$F,2,FALSE)))</f>
        <v>JUSTINE CLARENCE SAW LI</v>
      </c>
      <c r="D159" s="7" t="str">
        <f>IFERROR(VLOOKUP(A159,[3]C1!$E:$G,3,FALSE),IFERROR(VLOOKUP(A159,[2]C1!$E:$G,3,FALSE),VLOOKUP(A159,[1]C1!$E:$G,3,FALSE)))</f>
        <v>A. BONIFACIO, SAN DIONISIO, PARANAQUE</v>
      </c>
      <c r="E159" s="10">
        <f>IFERROR(VLOOKUP(A159,[4]C1!$E:$S,15,FALSE),IFERROR(VLOOKUP(A159,[5]C1!$E:$T,16,FALSE),VLOOKUP(A159,[6]C1!$E:$T,16,FALSE)))</f>
        <v>1134760.0900000001</v>
      </c>
      <c r="F159" s="11">
        <v>366.43</v>
      </c>
      <c r="G159" s="11" t="str">
        <f>IFERROR(VLOOKUP(A159,[4]C1!$E:$N,10,FALSE),IFERROR(VLOOKUP(A159,[5]C1!$E:$N,10,FALSE),VLOOKUP(A159,[6]C1!$E:$N,10,FALSE)))</f>
        <v>CLG</v>
      </c>
      <c r="I159" s="6" t="str">
        <f>IFERROR(VLOOKUP(A159,[4]C1!$E:$L,8,FALSE),IFERROR(VLOOKUP(A159,[5]C1!$E:$L,8,FALSE),VLOOKUP(A159,[6]C1!$E:$L,8,FALSE)))</f>
        <v>CHALLENGER</v>
      </c>
      <c r="K159" s="4">
        <v>45769</v>
      </c>
      <c r="L159" s="5" t="s">
        <v>62</v>
      </c>
      <c r="N159" s="5">
        <f>YEAR(IFERROR(VLOOKUP(A159,[4]C1!$E:$AA,23,FALSE),IFERROR(VLOOKUP(A159,[5]C1!$E:$AB,24,FALSE),VLOOKUP(A159,[6]C1!$E:$AB,23,FALSE))))</f>
        <v>2024</v>
      </c>
      <c r="O159" s="5"/>
      <c r="P159" s="2" t="str">
        <f t="shared" si="3"/>
        <v>NO</v>
      </c>
      <c r="S159" s="250">
        <v>7</v>
      </c>
      <c r="T159" s="253">
        <f>IFERROR(VLOOKUP(A159,[4]C1!$E:$BH,56,FALSE),IFERROR(VLOOKUP(A159,[5]C1!$E:$BI,57,FALSE),VLOOKUP(A159,[6]C1!$E:$BI,56,FALSE)))</f>
        <v>45679</v>
      </c>
    </row>
    <row r="160" spans="1:20" ht="14.5" hidden="1" x14ac:dyDescent="0.35">
      <c r="A160" s="8" t="s">
        <v>363</v>
      </c>
      <c r="B160" s="7" t="s">
        <v>364</v>
      </c>
      <c r="C160" s="7" t="str">
        <f>IFERROR(VLOOKUP(A160,[1]C1!$E:$F,2,FALSE),IFERROR(VLOOKUP(A160,[2]C1!$E:$F,2,FALSE),VLOOKUP(A160,[3]C1!$E:$F,2,FALSE)))</f>
        <v>SALLY CHOA LEE</v>
      </c>
      <c r="D160" s="7" t="str">
        <f>IFERROR(VLOOKUP(A160,[3]C1!$E:$G,3,FALSE),IFERROR(VLOOKUP(A160,[2]C1!$E:$G,3,FALSE),VLOOKUP(A160,[1]C1!$E:$G,3,FALSE)))</f>
        <v>IPIL-IPIL, MULTINATIONAL VILL, PARANAQUE</v>
      </c>
      <c r="E160" s="10">
        <f>IFERROR(VLOOKUP(A160,[4]C1!$E:$S,15,FALSE),IFERROR(VLOOKUP(A160,[5]C1!$E:$T,16,FALSE),VLOOKUP(A160,[6]C1!$E:$T,16,FALSE)))</f>
        <v>633629.14</v>
      </c>
      <c r="F160" s="11">
        <v>190.23</v>
      </c>
      <c r="G160" s="11" t="str">
        <f>IFERROR(VLOOKUP(A160,[4]C1!$E:$N,10,FALSE),IFERROR(VLOOKUP(A160,[5]C1!$E:$N,10,FALSE),VLOOKUP(A160,[6]C1!$E:$N,10,FALSE)))</f>
        <v>RRG</v>
      </c>
      <c r="I160" s="6" t="str">
        <f>IFERROR(VLOOKUP(A160,[4]C1!$E:$L,8,FALSE),IFERROR(VLOOKUP(A160,[5]C1!$E:$L,8,FALSE),VLOOKUP(A160,[6]C1!$E:$L,8,FALSE)))</f>
        <v>ECOM</v>
      </c>
      <c r="K160" s="4">
        <v>45769</v>
      </c>
      <c r="L160" s="5" t="s">
        <v>62</v>
      </c>
      <c r="N160" s="5">
        <f>YEAR(IFERROR(VLOOKUP(A160,[4]C1!$E:$AA,23,FALSE),IFERROR(VLOOKUP(A160,[5]C1!$E:$AB,24,FALSE),VLOOKUP(A160,[6]C1!$E:$AB,23,FALSE))))</f>
        <v>2024</v>
      </c>
      <c r="O160" s="4">
        <v>45769</v>
      </c>
      <c r="P160" s="2" t="str">
        <f t="shared" si="3"/>
        <v>YES</v>
      </c>
      <c r="Q160" s="4">
        <v>45840</v>
      </c>
      <c r="R160" s="5" t="s">
        <v>26</v>
      </c>
      <c r="S160" s="250">
        <v>9</v>
      </c>
      <c r="T160" s="253">
        <f>IFERROR(VLOOKUP(A160,[4]C1!$E:$BH,56,FALSE),IFERROR(VLOOKUP(A160,[5]C1!$E:$BI,57,FALSE),VLOOKUP(A160,[6]C1!$E:$BI,56,FALSE)))</f>
        <v>45668</v>
      </c>
    </row>
    <row r="161" spans="1:20" ht="14.5" hidden="1" x14ac:dyDescent="0.35">
      <c r="A161" s="8" t="s">
        <v>365</v>
      </c>
      <c r="B161" s="7" t="s">
        <v>366</v>
      </c>
      <c r="C161" s="7" t="str">
        <f>IFERROR(VLOOKUP(A161,[1]C1!$E:$F,2,FALSE),IFERROR(VLOOKUP(A161,[2]C1!$E:$F,2,FALSE),VLOOKUP(A161,[3]C1!$E:$F,2,FALSE)))</f>
        <v>LIGHT RAIL MANILA CORPORATION</v>
      </c>
      <c r="D161" s="7" t="str">
        <f>IFERROR(VLOOKUP(A161,[3]C1!$E:$G,3,FALSE),IFERROR(VLOOKUP(A161,[2]C1!$E:$G,3,FALSE),VLOOKUP(A161,[1]C1!$E:$G,3,FALSE)))</f>
        <v>PRES. M. ROXAS, BACLARAN, PARANAQUE</v>
      </c>
      <c r="E161" s="10">
        <f>IFERROR(VLOOKUP(A161,[4]C1!$E:$S,15,FALSE),IFERROR(VLOOKUP(A161,[5]C1!$E:$T,16,FALSE),VLOOKUP(A161,[6]C1!$E:$T,16,FALSE)))</f>
        <v>1456250.19</v>
      </c>
      <c r="F161" s="11">
        <v>396.63</v>
      </c>
      <c r="G161" s="11" t="str">
        <f>IFERROR(VLOOKUP(A161,[4]C1!$E:$N,10,FALSE),IFERROR(VLOOKUP(A161,[5]C1!$E:$N,10,FALSE),VLOOKUP(A161,[6]C1!$E:$N,10,FALSE)))</f>
        <v>IJP</v>
      </c>
      <c r="I161" s="6" t="str">
        <f>IFERROR(VLOOKUP(A161,[4]C1!$E:$L,8,FALSE),IFERROR(VLOOKUP(A161,[5]C1!$E:$L,8,FALSE),VLOOKUP(A161,[6]C1!$E:$L,8,FALSE)))</f>
        <v>CHALLENGER</v>
      </c>
      <c r="K161" s="4">
        <v>45769</v>
      </c>
      <c r="L161" s="5" t="s">
        <v>62</v>
      </c>
      <c r="N161" s="5">
        <f>YEAR(IFERROR(VLOOKUP(A161,[4]C1!$E:$AA,23,FALSE),IFERROR(VLOOKUP(A161,[5]C1!$E:$AB,24,FALSE),VLOOKUP(A161,[6]C1!$E:$AB,23,FALSE))))</f>
        <v>2024</v>
      </c>
      <c r="O161" s="5"/>
      <c r="P161" s="2" t="str">
        <f t="shared" si="3"/>
        <v>NO</v>
      </c>
      <c r="S161" s="250">
        <v>11</v>
      </c>
      <c r="T161" s="253">
        <f>IFERROR(VLOOKUP(A161,[4]C1!$E:$BH,56,FALSE),IFERROR(VLOOKUP(A161,[5]C1!$E:$BI,57,FALSE),VLOOKUP(A161,[6]C1!$E:$BI,56,FALSE)))</f>
        <v>45678</v>
      </c>
    </row>
    <row r="162" spans="1:20" ht="14.5" hidden="1" x14ac:dyDescent="0.35">
      <c r="A162" s="8" t="s">
        <v>367</v>
      </c>
      <c r="B162" s="7" t="s">
        <v>368</v>
      </c>
      <c r="C162" s="7" t="str">
        <f>IFERROR(VLOOKUP(A162,[1]C1!$E:$F,2,FALSE),IFERROR(VLOOKUP(A162,[2]C1!$E:$F,2,FALSE),VLOOKUP(A162,[3]C1!$E:$F,2,FALSE)))</f>
        <v>C N C CONSTRUCTION &amp; DEV'T. CORPORATION</v>
      </c>
      <c r="D162" s="7" t="str">
        <f>IFERROR(VLOOKUP(A162,[3]C1!$E:$G,3,FALSE),IFERROR(VLOOKUP(A162,[2]C1!$E:$G,3,FALSE),VLOOKUP(A162,[1]C1!$E:$G,3,FALSE)))</f>
        <v>BANNER, 4TH ESTATE SUBD, PARANAQUE</v>
      </c>
      <c r="E162" s="10">
        <f>IFERROR(VLOOKUP(A162,[4]C1!$E:$S,15,FALSE),IFERROR(VLOOKUP(A162,[5]C1!$E:$T,16,FALSE),VLOOKUP(A162,[6]C1!$E:$T,16,FALSE)))</f>
        <v>136450.29999999999</v>
      </c>
      <c r="F162" s="11">
        <v>17.25</v>
      </c>
      <c r="G162" s="11" t="str">
        <f>IFERROR(VLOOKUP(A162,[4]C1!$E:$N,10,FALSE),IFERROR(VLOOKUP(A162,[5]C1!$E:$N,10,FALSE),VLOOKUP(A162,[6]C1!$E:$N,10,FALSE)))</f>
        <v>JSP</v>
      </c>
      <c r="I162" s="6" t="str">
        <f>IFERROR(VLOOKUP(A162,[4]C1!$E:$L,8,FALSE),IFERROR(VLOOKUP(A162,[5]C1!$E:$L,8,FALSE),VLOOKUP(A162,[6]C1!$E:$L,8,FALSE)))</f>
        <v>CHALLENGER</v>
      </c>
      <c r="K162" s="4">
        <v>45769</v>
      </c>
      <c r="L162" s="5" t="s">
        <v>62</v>
      </c>
      <c r="N162" s="5">
        <f>YEAR(IFERROR(VLOOKUP(A162,[4]C1!$E:$AA,23,FALSE),IFERROR(VLOOKUP(A162,[5]C1!$E:$AB,24,FALSE),VLOOKUP(A162,[6]C1!$E:$AB,23,FALSE))))</f>
        <v>2024</v>
      </c>
      <c r="O162" s="4">
        <v>45769</v>
      </c>
      <c r="P162" s="2" t="str">
        <f t="shared" si="3"/>
        <v>YES</v>
      </c>
      <c r="Q162" s="4">
        <v>45817</v>
      </c>
      <c r="R162" s="5" t="s">
        <v>23</v>
      </c>
      <c r="S162" s="250">
        <v>3</v>
      </c>
      <c r="T162" s="253">
        <f>IFERROR(VLOOKUP(A162,[4]C1!$E:$BH,56,FALSE),IFERROR(VLOOKUP(A162,[5]C1!$E:$BI,57,FALSE),VLOOKUP(A162,[6]C1!$E:$BI,56,FALSE)))</f>
        <v>45679</v>
      </c>
    </row>
    <row r="163" spans="1:20" ht="14.5" hidden="1" x14ac:dyDescent="0.35">
      <c r="A163" s="8" t="s">
        <v>369</v>
      </c>
      <c r="B163" s="7" t="s">
        <v>370</v>
      </c>
      <c r="C163" s="7" t="str">
        <f>IFERROR(VLOOKUP(A163,[1]C1!$E:$F,2,FALSE),IFERROR(VLOOKUP(A163,[2]C1!$E:$F,2,FALSE),VLOOKUP(A163,[3]C1!$E:$F,2,FALSE)))</f>
        <v>ALFAMETRO MARKETING INC.</v>
      </c>
      <c r="D163" s="7" t="str">
        <f>IFERROR(VLOOKUP(A163,[3]C1!$E:$G,3,FALSE),IFERROR(VLOOKUP(A163,[2]C1!$E:$G,3,FALSE),VLOOKUP(A163,[1]C1!$E:$G,3,FALSE)))</f>
        <v>BANNER, 4TH ESTATE SUBD, PARANAQUE</v>
      </c>
      <c r="E163" s="10">
        <f>IFERROR(VLOOKUP(A163,[4]C1!$E:$S,15,FALSE),IFERROR(VLOOKUP(A163,[5]C1!$E:$T,16,FALSE),VLOOKUP(A163,[6]C1!$E:$T,16,FALSE)))</f>
        <v>188213.05</v>
      </c>
      <c r="F163" s="11">
        <v>109.48</v>
      </c>
      <c r="G163" s="11" t="str">
        <f>IFERROR(VLOOKUP(A163,[4]C1!$E:$N,10,FALSE),IFERROR(VLOOKUP(A163,[5]C1!$E:$N,10,FALSE),VLOOKUP(A163,[6]C1!$E:$N,10,FALSE)))</f>
        <v>JSP</v>
      </c>
      <c r="I163" s="6" t="str">
        <f>IFERROR(VLOOKUP(A163,[4]C1!$E:$L,8,FALSE),IFERROR(VLOOKUP(A163,[5]C1!$E:$L,8,FALSE),VLOOKUP(A163,[6]C1!$E:$L,8,FALSE)))</f>
        <v>CHALLENGER</v>
      </c>
      <c r="K163" s="4">
        <v>45769</v>
      </c>
      <c r="L163" s="5" t="s">
        <v>62</v>
      </c>
      <c r="N163" s="5">
        <f>YEAR(IFERROR(VLOOKUP(A163,[4]C1!$E:$AA,23,FALSE),IFERROR(VLOOKUP(A163,[5]C1!$E:$AB,24,FALSE),VLOOKUP(A163,[6]C1!$E:$AB,23,FALSE))))</f>
        <v>2024</v>
      </c>
      <c r="O163" s="4">
        <v>45769</v>
      </c>
      <c r="P163" s="2" t="str">
        <f t="shared" si="3"/>
        <v>YES</v>
      </c>
      <c r="Q163" s="4">
        <v>45855</v>
      </c>
      <c r="R163" s="5" t="s">
        <v>26</v>
      </c>
      <c r="S163" s="250">
        <v>5</v>
      </c>
      <c r="T163" s="253">
        <f>IFERROR(VLOOKUP(A163,[4]C1!$E:$BH,56,FALSE),IFERROR(VLOOKUP(A163,[5]C1!$E:$BI,57,FALSE),VLOOKUP(A163,[6]C1!$E:$BI,56,FALSE)))</f>
        <v>45631</v>
      </c>
    </row>
    <row r="164" spans="1:20" ht="14.5" hidden="1" x14ac:dyDescent="0.35">
      <c r="A164" s="8" t="s">
        <v>371</v>
      </c>
      <c r="B164" s="7" t="s">
        <v>372</v>
      </c>
      <c r="C164" s="7" t="str">
        <f>IFERROR(VLOOKUP(A164,[1]C1!$E:$F,2,FALSE),IFERROR(VLOOKUP(A164,[2]C1!$E:$F,2,FALSE),VLOOKUP(A164,[3]C1!$E:$F,2,FALSE)))</f>
        <v>UNIOIL PETROLEUM PHILIPPINES INC.</v>
      </c>
      <c r="D164" s="7" t="str">
        <f>IFERROR(VLOOKUP(A164,[3]C1!$E:$G,3,FALSE),IFERROR(VLOOKUP(A164,[2]C1!$E:$G,3,FALSE),VLOOKUP(A164,[1]C1!$E:$G,3,FALSE)))</f>
        <v>DOÑA SOLEDAD, BETTER LIVING SUBD, PARANAQUE</v>
      </c>
      <c r="E164" s="10">
        <f>IFERROR(VLOOKUP(A164,[4]C1!$E:$S,15,FALSE),IFERROR(VLOOKUP(A164,[5]C1!$E:$T,16,FALSE),VLOOKUP(A164,[6]C1!$E:$T,16,FALSE)))</f>
        <v>39380.629999999997</v>
      </c>
      <c r="F164" s="11">
        <v>13.8</v>
      </c>
      <c r="G164" s="11" t="str">
        <f>IFERROR(VLOOKUP(A164,[4]C1!$E:$N,10,FALSE),IFERROR(VLOOKUP(A164,[5]C1!$E:$N,10,FALSE),VLOOKUP(A164,[6]C1!$E:$N,10,FALSE)))</f>
        <v>JSP</v>
      </c>
      <c r="I164" s="6" t="str">
        <f>IFERROR(VLOOKUP(A164,[4]C1!$E:$L,8,FALSE),IFERROR(VLOOKUP(A164,[5]C1!$E:$L,8,FALSE),VLOOKUP(A164,[6]C1!$E:$L,8,FALSE)))</f>
        <v>CHALLENGER</v>
      </c>
      <c r="K164" s="4">
        <v>45769</v>
      </c>
      <c r="L164" s="5" t="s">
        <v>62</v>
      </c>
      <c r="N164" s="5">
        <f>YEAR(IFERROR(VLOOKUP(A164,[4]C1!$E:$AA,23,FALSE),IFERROR(VLOOKUP(A164,[5]C1!$E:$AB,24,FALSE),VLOOKUP(A164,[6]C1!$E:$AB,23,FALSE))))</f>
        <v>2024</v>
      </c>
      <c r="O164" s="5"/>
      <c r="P164" s="2" t="str">
        <f t="shared" si="3"/>
        <v>NO</v>
      </c>
      <c r="S164" s="250">
        <v>2</v>
      </c>
      <c r="T164" s="253">
        <f>IFERROR(VLOOKUP(A164,[4]C1!$E:$BH,56,FALSE),IFERROR(VLOOKUP(A164,[5]C1!$E:$BI,57,FALSE),VLOOKUP(A164,[6]C1!$E:$BI,56,FALSE)))</f>
        <v>45681</v>
      </c>
    </row>
    <row r="165" spans="1:20" ht="14.5" hidden="1" x14ac:dyDescent="0.35">
      <c r="A165" s="8" t="s">
        <v>373</v>
      </c>
      <c r="B165" s="7" t="s">
        <v>374</v>
      </c>
      <c r="C165" s="7" t="str">
        <f>IFERROR(VLOOKUP(A165,[1]C1!$E:$F,2,FALSE),IFERROR(VLOOKUP(A165,[2]C1!$E:$F,2,FALSE),VLOOKUP(A165,[3]C1!$E:$F,2,FALSE)))</f>
        <v>MA CLARISA CORONEL DEL ROSARIO</v>
      </c>
      <c r="D165" s="7" t="str">
        <f>IFERROR(VLOOKUP(A165,[3]C1!$E:$G,3,FALSE),IFERROR(VLOOKUP(A165,[2]C1!$E:$G,3,FALSE),VLOOKUP(A165,[1]C1!$E:$G,3,FALSE)))</f>
        <v>NICANOR ABELARDO, BF HOMES, PARANAQUE</v>
      </c>
      <c r="E165" s="10">
        <f>IFERROR(VLOOKUP(A165,[4]C1!$E:$S,15,FALSE),IFERROR(VLOOKUP(A165,[5]C1!$E:$T,16,FALSE),VLOOKUP(A165,[6]C1!$E:$T,16,FALSE)))</f>
        <v>538965.42000000004</v>
      </c>
      <c r="F165" s="11">
        <v>123.15</v>
      </c>
      <c r="G165" s="11" t="str">
        <f>IFERROR(VLOOKUP(A165,[4]C1!$E:$N,10,FALSE),IFERROR(VLOOKUP(A165,[5]C1!$E:$N,10,FALSE),VLOOKUP(A165,[6]C1!$E:$N,10,FALSE)))</f>
        <v>RRG</v>
      </c>
      <c r="I165" s="6" t="str">
        <f>IFERROR(VLOOKUP(A165,[4]C1!$E:$L,8,FALSE),IFERROR(VLOOKUP(A165,[5]C1!$E:$L,8,FALSE),VLOOKUP(A165,[6]C1!$E:$L,8,FALSE)))</f>
        <v>ECOM</v>
      </c>
      <c r="K165" s="4">
        <v>45769</v>
      </c>
      <c r="L165" s="5" t="s">
        <v>42</v>
      </c>
      <c r="N165" s="5">
        <f>YEAR(IFERROR(VLOOKUP(A165,[4]C1!$E:$AA,23,FALSE),IFERROR(VLOOKUP(A165,[5]C1!$E:$AB,24,FALSE),VLOOKUP(A165,[6]C1!$E:$AB,23,FALSE))))</f>
        <v>2024</v>
      </c>
      <c r="O165" s="4">
        <v>45769</v>
      </c>
      <c r="P165" s="2" t="str">
        <f t="shared" si="3"/>
        <v>YES</v>
      </c>
      <c r="Q165" s="4">
        <v>45799</v>
      </c>
      <c r="R165" s="5" t="s">
        <v>23</v>
      </c>
      <c r="S165" s="250">
        <v>3</v>
      </c>
      <c r="T165" s="253">
        <f>IFERROR(VLOOKUP(A165,[4]C1!$E:$BH,56,FALSE),IFERROR(VLOOKUP(A165,[5]C1!$E:$BI,57,FALSE),VLOOKUP(A165,[6]C1!$E:$BI,56,FALSE)))</f>
        <v>45673</v>
      </c>
    </row>
    <row r="166" spans="1:20" ht="14.5" hidden="1" x14ac:dyDescent="0.35">
      <c r="A166" s="8" t="s">
        <v>375</v>
      </c>
      <c r="B166" s="7" t="s">
        <v>376</v>
      </c>
      <c r="C166" s="7" t="str">
        <f>IFERROR(VLOOKUP(A166,[1]C1!$E:$F,2,FALSE),IFERROR(VLOOKUP(A166,[2]C1!$E:$F,2,FALSE),VLOOKUP(A166,[3]C1!$E:$F,2,FALSE)))</f>
        <v>ABENTAJADO, ANABEL S.</v>
      </c>
      <c r="D166" s="7" t="str">
        <f>IFERROR(VLOOKUP(A166,[3]C1!$E:$G,3,FALSE),IFERROR(VLOOKUP(A166,[2]C1!$E:$G,3,FALSE),VLOOKUP(A166,[1]C1!$E:$G,3,FALSE)))</f>
        <v>STREET, BLK 9, BETTER LIVING ANX31 SUBD, PARANAQUE</v>
      </c>
      <c r="E166" s="10">
        <f>IFERROR(VLOOKUP(A166,[4]C1!$E:$S,15,FALSE),IFERROR(VLOOKUP(A166,[5]C1!$E:$T,16,FALSE),VLOOKUP(A166,[6]C1!$E:$T,16,FALSE)))</f>
        <v>210222.15</v>
      </c>
      <c r="F166" s="11">
        <v>964.72</v>
      </c>
      <c r="G166" s="11" t="str">
        <f>IFERROR(VLOOKUP(A166,[4]C1!$E:$N,10,FALSE),IFERROR(VLOOKUP(A166,[5]C1!$E:$N,10,FALSE),VLOOKUP(A166,[6]C1!$E:$N,10,FALSE)))</f>
        <v>JSB</v>
      </c>
      <c r="I166" s="6" t="str">
        <f>IFERROR(VLOOKUP(A166,[4]C1!$E:$L,8,FALSE),IFERROR(VLOOKUP(A166,[5]C1!$E:$L,8,FALSE),VLOOKUP(A166,[6]C1!$E:$L,8,FALSE)))</f>
        <v>VJC</v>
      </c>
      <c r="K166" s="4">
        <v>45769</v>
      </c>
      <c r="L166" s="5" t="s">
        <v>62</v>
      </c>
      <c r="N166" s="5">
        <f>YEAR(IFERROR(VLOOKUP(A166,[4]C1!$E:$AA,23,FALSE),IFERROR(VLOOKUP(A166,[5]C1!$E:$AB,24,FALSE),VLOOKUP(A166,[6]C1!$E:$AB,23,FALSE))))</f>
        <v>2024</v>
      </c>
      <c r="O166" s="4">
        <v>45769</v>
      </c>
      <c r="P166" s="2" t="str">
        <f t="shared" si="3"/>
        <v>YES</v>
      </c>
      <c r="R166" s="5" t="s">
        <v>26</v>
      </c>
      <c r="S166" s="250">
        <v>3</v>
      </c>
      <c r="T166" s="253">
        <f>IFERROR(VLOOKUP(A166,[4]C1!$E:$BH,56,FALSE),IFERROR(VLOOKUP(A166,[5]C1!$E:$BI,57,FALSE),VLOOKUP(A166,[6]C1!$E:$BI,56,FALSE)))</f>
        <v>45612</v>
      </c>
    </row>
    <row r="167" spans="1:20" ht="14.5" hidden="1" x14ac:dyDescent="0.35">
      <c r="A167" s="8" t="s">
        <v>377</v>
      </c>
      <c r="B167" s="7" t="s">
        <v>378</v>
      </c>
      <c r="C167" s="7" t="str">
        <f>IFERROR(VLOOKUP(A167,[1]C1!$E:$F,2,FALSE),IFERROR(VLOOKUP(A167,[2]C1!$E:$F,2,FALSE),VLOOKUP(A167,[3]C1!$E:$F,2,FALSE)))</f>
        <v>JAYSON R. GARCIA</v>
      </c>
      <c r="D167" s="7" t="str">
        <f>IFERROR(VLOOKUP(A167,[3]C1!$E:$G,3,FALSE),IFERROR(VLOOKUP(A167,[2]C1!$E:$G,3,FALSE),VLOOKUP(A167,[1]C1!$E:$G,3,FALSE)))</f>
        <v>ALAGAW, STO. NINO, TAGUIG CITY</v>
      </c>
      <c r="E167" s="10">
        <f>IFERROR(VLOOKUP(A167,[4]C1!$E:$S,15,FALSE),IFERROR(VLOOKUP(A167,[5]C1!$E:$T,16,FALSE),VLOOKUP(A167,[6]C1!$E:$T,16,FALSE)))</f>
        <v>173781.28</v>
      </c>
      <c r="F167" s="11">
        <v>964.72</v>
      </c>
      <c r="G167" s="11" t="str">
        <f>IFERROR(VLOOKUP(A167,[4]C1!$E:$N,10,FALSE),IFERROR(VLOOKUP(A167,[5]C1!$E:$N,10,FALSE),VLOOKUP(A167,[6]C1!$E:$N,10,FALSE)))</f>
        <v>JSB</v>
      </c>
      <c r="I167" s="6" t="str">
        <f>IFERROR(VLOOKUP(A167,[4]C1!$E:$L,8,FALSE),IFERROR(VLOOKUP(A167,[5]C1!$E:$L,8,FALSE),VLOOKUP(A167,[6]C1!$E:$L,8,FALSE)))</f>
        <v>VJC</v>
      </c>
      <c r="K167" s="4">
        <v>45770</v>
      </c>
      <c r="L167" s="5" t="s">
        <v>62</v>
      </c>
      <c r="M167" s="5" t="s">
        <v>43</v>
      </c>
      <c r="N167" s="5">
        <f>YEAR(IFERROR(VLOOKUP(A167,[4]C1!$E:$AA,23,FALSE),IFERROR(VLOOKUP(A167,[5]C1!$E:$AB,24,FALSE),VLOOKUP(A167,[6]C1!$E:$AB,23,FALSE))))</f>
        <v>2024</v>
      </c>
      <c r="O167" s="5"/>
      <c r="P167" s="2" t="str">
        <f t="shared" si="3"/>
        <v>NO</v>
      </c>
      <c r="S167" s="250">
        <v>4</v>
      </c>
      <c r="T167" s="253">
        <f>IFERROR(VLOOKUP(A167,[4]C1!$E:$BH,56,FALSE),IFERROR(VLOOKUP(A167,[5]C1!$E:$BI,57,FALSE),VLOOKUP(A167,[6]C1!$E:$BI,56,FALSE)))</f>
        <v>45542</v>
      </c>
    </row>
    <row r="168" spans="1:20" ht="14.5" hidden="1" x14ac:dyDescent="0.35">
      <c r="A168" s="8" t="s">
        <v>379</v>
      </c>
      <c r="B168" s="7" t="s">
        <v>380</v>
      </c>
      <c r="C168" s="7" t="str">
        <f>IFERROR(VLOOKUP(A168,[1]C1!$E:$F,2,FALSE),IFERROR(VLOOKUP(A168,[2]C1!$E:$F,2,FALSE),VLOOKUP(A168,[3]C1!$E:$F,2,FALSE)))</f>
        <v>HARRITEX INDUSTRIAL CORPORATION</v>
      </c>
      <c r="D168" s="7" t="str">
        <f>IFERROR(VLOOKUP(A168,[3]C1!$E:$G,3,FALSE),IFERROR(VLOOKUP(A168,[2]C1!$E:$G,3,FALSE),VLOOKUP(A168,[1]C1!$E:$G,3,FALSE)))</f>
        <v>MANALAC, TAGUIG BAGUMBAYAN INDL ASS INC, TAGUIG CITY</v>
      </c>
      <c r="E168" s="10">
        <f>IFERROR(VLOOKUP(A168,[4]C1!$E:$S,15,FALSE),IFERROR(VLOOKUP(A168,[5]C1!$E:$T,16,FALSE),VLOOKUP(A168,[6]C1!$E:$T,16,FALSE)))</f>
        <v>116484.38</v>
      </c>
      <c r="F168" s="11">
        <v>964.72</v>
      </c>
      <c r="G168" s="11" t="str">
        <f>IFERROR(VLOOKUP(A168,[4]C1!$E:$N,10,FALSE),IFERROR(VLOOKUP(A168,[5]C1!$E:$N,10,FALSE),VLOOKUP(A168,[6]C1!$E:$N,10,FALSE)))</f>
        <v>JSB</v>
      </c>
      <c r="I168" s="6" t="str">
        <f>IFERROR(VLOOKUP(A168,[4]C1!$E:$L,8,FALSE),IFERROR(VLOOKUP(A168,[5]C1!$E:$L,8,FALSE),VLOOKUP(A168,[6]C1!$E:$L,8,FALSE)))</f>
        <v>VJC</v>
      </c>
      <c r="K168" s="4">
        <v>45770</v>
      </c>
      <c r="L168" s="5" t="s">
        <v>62</v>
      </c>
      <c r="M168" s="5" t="s">
        <v>43</v>
      </c>
      <c r="N168" s="5">
        <f>YEAR(IFERROR(VLOOKUP(A168,[4]C1!$E:$AA,23,FALSE),IFERROR(VLOOKUP(A168,[5]C1!$E:$AB,24,FALSE),VLOOKUP(A168,[6]C1!$E:$AB,23,FALSE))))</f>
        <v>2024</v>
      </c>
      <c r="O168" s="4">
        <v>45770</v>
      </c>
      <c r="P168" s="2" t="str">
        <f t="shared" si="3"/>
        <v>YES</v>
      </c>
      <c r="Q168" s="4">
        <v>45847</v>
      </c>
      <c r="R168" s="5" t="s">
        <v>23</v>
      </c>
      <c r="S168" s="250">
        <v>3</v>
      </c>
      <c r="T168" s="253">
        <f>IFERROR(VLOOKUP(A168,[4]C1!$E:$BH,56,FALSE),IFERROR(VLOOKUP(A168,[5]C1!$E:$BI,57,FALSE),VLOOKUP(A168,[6]C1!$E:$BI,56,FALSE)))</f>
        <v>45542</v>
      </c>
    </row>
    <row r="169" spans="1:20" ht="14.5" hidden="1" x14ac:dyDescent="0.35">
      <c r="A169" s="8" t="s">
        <v>381</v>
      </c>
      <c r="B169" s="7" t="s">
        <v>382</v>
      </c>
      <c r="C169" s="7" t="str">
        <f>IFERROR(VLOOKUP(A169,[1]C1!$E:$F,2,FALSE),IFERROR(VLOOKUP(A169,[2]C1!$E:$F,2,FALSE),VLOOKUP(A169,[3]C1!$E:$F,2,FALSE)))</f>
        <v>THE ROMAN CATHOLIC BISHOP OF PASIG INC.</v>
      </c>
      <c r="D169" s="7" t="str">
        <f>IFERROR(VLOOKUP(A169,[3]C1!$E:$G,3,FALSE),IFERROR(VLOOKUP(A169,[2]C1!$E:$G,3,FALSE),VLOOKUP(A169,[1]C1!$E:$G,3,FALSE)))</f>
        <v>BLOCK 35, PUROK 4, TAGUIG CITY</v>
      </c>
      <c r="E169" s="10">
        <f>IFERROR(VLOOKUP(A169,[4]C1!$E:$S,15,FALSE),IFERROR(VLOOKUP(A169,[5]C1!$E:$T,16,FALSE),VLOOKUP(A169,[6]C1!$E:$T,16,FALSE)))</f>
        <v>21758.87</v>
      </c>
      <c r="F169" s="11">
        <v>5.03</v>
      </c>
      <c r="G169" s="11" t="str">
        <f>IFERROR(VLOOKUP(A169,[4]C1!$E:$N,10,FALSE),IFERROR(VLOOKUP(A169,[5]C1!$E:$N,10,FALSE),VLOOKUP(A169,[6]C1!$E:$N,10,FALSE)))</f>
        <v>JMM</v>
      </c>
      <c r="I169" s="6" t="str">
        <f>IFERROR(VLOOKUP(A169,[4]C1!$E:$L,8,FALSE),IFERROR(VLOOKUP(A169,[5]C1!$E:$L,8,FALSE),VLOOKUP(A169,[6]C1!$E:$L,8,FALSE)))</f>
        <v>VJC</v>
      </c>
      <c r="K169" s="4">
        <v>45770</v>
      </c>
      <c r="L169" s="5" t="s">
        <v>62</v>
      </c>
      <c r="M169" s="5" t="s">
        <v>43</v>
      </c>
      <c r="N169" s="5">
        <f>YEAR(IFERROR(VLOOKUP(A169,[4]C1!$E:$AA,23,FALSE),IFERROR(VLOOKUP(A169,[5]C1!$E:$AB,24,FALSE),VLOOKUP(A169,[6]C1!$E:$AB,23,FALSE))))</f>
        <v>2024</v>
      </c>
      <c r="O169" s="5"/>
      <c r="P169" s="2" t="str">
        <f t="shared" si="3"/>
        <v>NO</v>
      </c>
      <c r="S169" s="250">
        <v>2</v>
      </c>
      <c r="T169" s="253">
        <f>IFERROR(VLOOKUP(A169,[4]C1!$E:$BH,56,FALSE),IFERROR(VLOOKUP(A169,[5]C1!$E:$BI,57,FALSE),VLOOKUP(A169,[6]C1!$E:$BI,56,FALSE)))</f>
        <v>45694</v>
      </c>
    </row>
    <row r="170" spans="1:20" ht="14.5" hidden="1" x14ac:dyDescent="0.35">
      <c r="A170" s="8" t="s">
        <v>383</v>
      </c>
      <c r="B170" s="7" t="s">
        <v>384</v>
      </c>
      <c r="C170" s="7" t="str">
        <f>IFERROR(VLOOKUP(A170,[1]C1!$E:$F,2,FALSE),IFERROR(VLOOKUP(A170,[2]C1!$E:$F,2,FALSE),VLOOKUP(A170,[3]C1!$E:$F,2,FALSE)))</f>
        <v>MLQVENTURES HOLDINGS INC.</v>
      </c>
      <c r="D170" s="7" t="str">
        <f>IFERROR(VLOOKUP(A170,[3]C1!$E:$G,3,FALSE),IFERROR(VLOOKUP(A170,[2]C1!$E:$G,3,FALSE),VLOOKUP(A170,[1]C1!$E:$G,3,FALSE)))</f>
        <v>M.L. QUEZON, PUROK 5, TAGUIG CITY</v>
      </c>
      <c r="E170" s="10">
        <f>IFERROR(VLOOKUP(A170,[4]C1!$E:$S,15,FALSE),IFERROR(VLOOKUP(A170,[5]C1!$E:$T,16,FALSE),VLOOKUP(A170,[6]C1!$E:$T,16,FALSE)))</f>
        <v>355003.86</v>
      </c>
      <c r="F170" s="11">
        <v>137.91999999999999</v>
      </c>
      <c r="G170" s="11" t="str">
        <f>IFERROR(VLOOKUP(A170,[4]C1!$E:$N,10,FALSE),IFERROR(VLOOKUP(A170,[5]C1!$E:$N,10,FALSE),VLOOKUP(A170,[6]C1!$E:$N,10,FALSE)))</f>
        <v>JSP</v>
      </c>
      <c r="I170" s="6" t="str">
        <f>IFERROR(VLOOKUP(A170,[4]C1!$E:$L,8,FALSE),IFERROR(VLOOKUP(A170,[5]C1!$E:$L,8,FALSE),VLOOKUP(A170,[6]C1!$E:$L,8,FALSE)))</f>
        <v>CHALLENGER</v>
      </c>
      <c r="K170" s="4">
        <v>45770</v>
      </c>
      <c r="L170" s="5" t="s">
        <v>62</v>
      </c>
      <c r="M170" s="5" t="s">
        <v>43</v>
      </c>
      <c r="N170" s="5">
        <f>YEAR(IFERROR(VLOOKUP(A170,[4]C1!$E:$AA,23,FALSE),IFERROR(VLOOKUP(A170,[5]C1!$E:$AB,24,FALSE),VLOOKUP(A170,[6]C1!$E:$AB,23,FALSE))))</f>
        <v>2024</v>
      </c>
      <c r="O170" s="4">
        <v>45770</v>
      </c>
      <c r="P170" s="2" t="str">
        <f t="shared" si="3"/>
        <v>YES</v>
      </c>
      <c r="Q170" s="4">
        <v>45863</v>
      </c>
      <c r="R170" s="5" t="s">
        <v>26</v>
      </c>
      <c r="S170" s="250">
        <v>4</v>
      </c>
      <c r="T170" s="253">
        <f>IFERROR(VLOOKUP(A170,[4]C1!$E:$BH,56,FALSE),IFERROR(VLOOKUP(A170,[5]C1!$E:$BI,57,FALSE),VLOOKUP(A170,[6]C1!$E:$BI,56,FALSE)))</f>
        <v>45631</v>
      </c>
    </row>
    <row r="171" spans="1:20" ht="14.5" hidden="1" x14ac:dyDescent="0.35">
      <c r="A171" s="8" t="s">
        <v>385</v>
      </c>
      <c r="B171" s="7" t="s">
        <v>386</v>
      </c>
      <c r="C171" s="7" t="str">
        <f>IFERROR(VLOOKUP(A171,[1]C1!$E:$F,2,FALSE),IFERROR(VLOOKUP(A171,[2]C1!$E:$F,2,FALSE),VLOOKUP(A171,[3]C1!$E:$F,2,FALSE)))</f>
        <v>GLAEZA JOY PASCUA CRUZ</v>
      </c>
      <c r="D171" s="7" t="str">
        <f>IFERROR(VLOOKUP(A171,[3]C1!$E:$G,3,FALSE),IFERROR(VLOOKUP(A171,[2]C1!$E:$G,3,FALSE),VLOOKUP(A171,[1]C1!$E:$G,3,FALSE)))</f>
        <v>MARTINEZ, ZONE 2, TAGUIG CITY</v>
      </c>
      <c r="E171" s="10">
        <f>IFERROR(VLOOKUP(A171,[4]C1!$E:$S,15,FALSE),IFERROR(VLOOKUP(A171,[5]C1!$E:$T,16,FALSE),VLOOKUP(A171,[6]C1!$E:$T,16,FALSE)))</f>
        <v>396037.99</v>
      </c>
      <c r="F171" s="11">
        <v>138.72</v>
      </c>
      <c r="G171" s="11" t="str">
        <f>IFERROR(VLOOKUP(A171,[4]C1!$E:$N,10,FALSE),IFERROR(VLOOKUP(A171,[5]C1!$E:$N,10,FALSE),VLOOKUP(A171,[6]C1!$E:$N,10,FALSE)))</f>
        <v>JSP</v>
      </c>
      <c r="I171" s="6" t="str">
        <f>IFERROR(VLOOKUP(A171,[4]C1!$E:$L,8,FALSE),IFERROR(VLOOKUP(A171,[5]C1!$E:$L,8,FALSE),VLOOKUP(A171,[6]C1!$E:$L,8,FALSE)))</f>
        <v>CHALLENGER</v>
      </c>
      <c r="K171" s="4">
        <v>45770</v>
      </c>
      <c r="L171" s="5" t="s">
        <v>62</v>
      </c>
      <c r="M171" s="5" t="s">
        <v>43</v>
      </c>
      <c r="N171" s="5">
        <f>YEAR(IFERROR(VLOOKUP(A171,[4]C1!$E:$AA,23,FALSE),IFERROR(VLOOKUP(A171,[5]C1!$E:$AB,24,FALSE),VLOOKUP(A171,[6]C1!$E:$AB,23,FALSE))))</f>
        <v>2024</v>
      </c>
      <c r="O171" s="4">
        <v>45770</v>
      </c>
      <c r="P171" s="2" t="str">
        <f t="shared" si="3"/>
        <v>YES</v>
      </c>
      <c r="Q171" s="4">
        <v>45855</v>
      </c>
      <c r="R171" s="5" t="s">
        <v>26</v>
      </c>
      <c r="S171" s="250">
        <v>4</v>
      </c>
      <c r="T171" s="253">
        <f>IFERROR(VLOOKUP(A171,[4]C1!$E:$BH,56,FALSE),IFERROR(VLOOKUP(A171,[5]C1!$E:$BI,57,FALSE),VLOOKUP(A171,[6]C1!$E:$BI,56,FALSE)))</f>
        <v>45665</v>
      </c>
    </row>
    <row r="172" spans="1:20" ht="14.5" hidden="1" x14ac:dyDescent="0.35">
      <c r="A172" s="8" t="s">
        <v>387</v>
      </c>
      <c r="B172" s="7" t="s">
        <v>388</v>
      </c>
      <c r="C172" s="7" t="str">
        <f>IFERROR(VLOOKUP(A172,[1]C1!$E:$F,2,FALSE),IFERROR(VLOOKUP(A172,[2]C1!$E:$F,2,FALSE),VLOOKUP(A172,[3]C1!$E:$F,2,FALSE)))</f>
        <v>MASA, HORACIO G,</v>
      </c>
      <c r="D172" s="7" t="str">
        <f>IFERROR(VLOOKUP(A172,[3]C1!$E:$G,3,FALSE),IFERROR(VLOOKUP(A172,[2]C1!$E:$G,3,FALSE),VLOOKUP(A172,[1]C1!$E:$G,3,FALSE)))</f>
        <v>BLOCK 10, PINAGSAMA PH 1 VILL, TAGUIG CITY</v>
      </c>
      <c r="E172" s="10">
        <f>IFERROR(VLOOKUP(A172,[4]C1!$E:$S,15,FALSE),IFERROR(VLOOKUP(A172,[5]C1!$E:$T,16,FALSE),VLOOKUP(A172,[6]C1!$E:$T,16,FALSE)))</f>
        <v>338575.92</v>
      </c>
      <c r="F172" s="11">
        <v>964.72</v>
      </c>
      <c r="G172" s="11" t="str">
        <f>IFERROR(VLOOKUP(A172,[4]C1!$E:$N,10,FALSE),IFERROR(VLOOKUP(A172,[5]C1!$E:$N,10,FALSE),VLOOKUP(A172,[6]C1!$E:$N,10,FALSE)))</f>
        <v>JSB</v>
      </c>
      <c r="I172" s="6" t="str">
        <f>IFERROR(VLOOKUP(A172,[4]C1!$E:$L,8,FALSE),IFERROR(VLOOKUP(A172,[5]C1!$E:$L,8,FALSE),VLOOKUP(A172,[6]C1!$E:$L,8,FALSE)))</f>
        <v>VJC</v>
      </c>
      <c r="K172" s="4">
        <v>45770</v>
      </c>
      <c r="L172" s="5" t="s">
        <v>62</v>
      </c>
      <c r="M172" s="5" t="s">
        <v>43</v>
      </c>
      <c r="N172" s="5">
        <f>YEAR(IFERROR(VLOOKUP(A172,[4]C1!$E:$AA,23,FALSE),IFERROR(VLOOKUP(A172,[5]C1!$E:$AB,24,FALSE),VLOOKUP(A172,[6]C1!$E:$AB,23,FALSE))))</f>
        <v>2024</v>
      </c>
      <c r="O172" s="4">
        <v>45799</v>
      </c>
      <c r="P172" s="2" t="str">
        <f t="shared" si="3"/>
        <v>YES</v>
      </c>
      <c r="R172" s="5" t="s">
        <v>26</v>
      </c>
      <c r="S172" s="250">
        <v>8</v>
      </c>
      <c r="T172" s="253">
        <f>IFERROR(VLOOKUP(A172,[4]C1!$E:$BH,56,FALSE),IFERROR(VLOOKUP(A172,[5]C1!$E:$BI,57,FALSE),VLOOKUP(A172,[6]C1!$E:$BI,56,FALSE)))</f>
        <v>45671</v>
      </c>
    </row>
    <row r="173" spans="1:20" ht="14.5" hidden="1" x14ac:dyDescent="0.35">
      <c r="A173" s="8" t="s">
        <v>389</v>
      </c>
      <c r="B173" s="7" t="s">
        <v>390</v>
      </c>
      <c r="C173" s="7" t="str">
        <f>IFERROR(VLOOKUP(A173,[1]C1!$E:$F,2,FALSE),IFERROR(VLOOKUP(A173,[2]C1!$E:$F,2,FALSE),VLOOKUP(A173,[3]C1!$E:$F,2,FALSE)))</f>
        <v>CITY GOVERNMENT OF TAGUIG</v>
      </c>
      <c r="D173" s="7" t="str">
        <f>IFERROR(VLOOKUP(A173,[3]C1!$E:$G,3,FALSE),IFERROR(VLOOKUP(A173,[2]C1!$E:$G,3,FALSE),VLOOKUP(A173,[1]C1!$E:$G,3,FALSE)))</f>
        <v>MINDANAO, MAHARLIKA VILL, TAGUIG CITY</v>
      </c>
      <c r="E173" s="10">
        <f>IFERROR(VLOOKUP(A173,[4]C1!$E:$S,15,FALSE),IFERROR(VLOOKUP(A173,[5]C1!$E:$T,16,FALSE),VLOOKUP(A173,[6]C1!$E:$T,16,FALSE)))</f>
        <v>336546.5</v>
      </c>
      <c r="F173" s="11">
        <v>964.72</v>
      </c>
      <c r="G173" s="11" t="str">
        <f>IFERROR(VLOOKUP(A173,[4]C1!$E:$N,10,FALSE),IFERROR(VLOOKUP(A173,[5]C1!$E:$N,10,FALSE),VLOOKUP(A173,[6]C1!$E:$N,10,FALSE)))</f>
        <v>JSB</v>
      </c>
      <c r="I173" s="6" t="str">
        <f>IFERROR(VLOOKUP(A173,[4]C1!$E:$L,8,FALSE),IFERROR(VLOOKUP(A173,[5]C1!$E:$L,8,FALSE),VLOOKUP(A173,[6]C1!$E:$L,8,FALSE)))</f>
        <v>VJC</v>
      </c>
      <c r="K173" s="4">
        <v>45770</v>
      </c>
      <c r="L173" s="5" t="s">
        <v>62</v>
      </c>
      <c r="M173" s="5" t="s">
        <v>43</v>
      </c>
      <c r="N173" s="5">
        <f>YEAR(IFERROR(VLOOKUP(A173,[4]C1!$E:$AA,23,FALSE),IFERROR(VLOOKUP(A173,[5]C1!$E:$AB,24,FALSE),VLOOKUP(A173,[6]C1!$E:$AB,23,FALSE))))</f>
        <v>2024</v>
      </c>
      <c r="O173" s="5"/>
      <c r="P173" s="2" t="str">
        <f t="shared" si="3"/>
        <v>NO</v>
      </c>
      <c r="S173" s="250">
        <v>4</v>
      </c>
      <c r="T173" s="253">
        <f>IFERROR(VLOOKUP(A173,[4]C1!$E:$BH,56,FALSE),IFERROR(VLOOKUP(A173,[5]C1!$E:$BI,57,FALSE),VLOOKUP(A173,[6]C1!$E:$BI,56,FALSE)))</f>
        <v>45568</v>
      </c>
    </row>
    <row r="174" spans="1:20" ht="14.5" hidden="1" x14ac:dyDescent="0.35">
      <c r="A174" s="8" t="s">
        <v>391</v>
      </c>
      <c r="B174" s="7" t="s">
        <v>392</v>
      </c>
      <c r="C174" s="7" t="str">
        <f>IFERROR(VLOOKUP(A174,[1]C1!$E:$F,2,FALSE),IFERROR(VLOOKUP(A174,[2]C1!$E:$F,2,FALSE),VLOOKUP(A174,[3]C1!$E:$F,2,FALSE)))</f>
        <v>OSAVE TRADING PHILIPPINES CORPORATION</v>
      </c>
      <c r="D174" s="7" t="str">
        <f>IFERROR(VLOOKUP(A174,[3]C1!$E:$G,3,FALSE),IFERROR(VLOOKUP(A174,[2]C1!$E:$G,3,FALSE),VLOOKUP(A174,[1]C1!$E:$G,3,FALSE)))</f>
        <v>DIEGO SILANG, AFPOVAI PHASE 2, TAGUIG CITY</v>
      </c>
      <c r="E174" s="10">
        <f>IFERROR(VLOOKUP(A174,[4]C1!$E:$S,15,FALSE),IFERROR(VLOOKUP(A174,[5]C1!$E:$T,16,FALSE),VLOOKUP(A174,[6]C1!$E:$T,16,FALSE)))</f>
        <v>15892.45</v>
      </c>
      <c r="F174" s="11">
        <v>5.97</v>
      </c>
      <c r="G174" s="11" t="str">
        <f>IFERROR(VLOOKUP(A174,[4]C1!$E:$N,10,FALSE),IFERROR(VLOOKUP(A174,[5]C1!$E:$N,10,FALSE),VLOOKUP(A174,[6]C1!$E:$N,10,FALSE)))</f>
        <v>JSB</v>
      </c>
      <c r="I174" s="6" t="str">
        <f>IFERROR(VLOOKUP(A174,[4]C1!$E:$L,8,FALSE),IFERROR(VLOOKUP(A174,[5]C1!$E:$L,8,FALSE),VLOOKUP(A174,[6]C1!$E:$L,8,FALSE)))</f>
        <v>VJC</v>
      </c>
      <c r="K174" s="4">
        <v>45770</v>
      </c>
      <c r="L174" s="5" t="s">
        <v>62</v>
      </c>
      <c r="M174" s="5" t="s">
        <v>43</v>
      </c>
      <c r="N174" s="5">
        <f>YEAR(IFERROR(VLOOKUP(A174,[4]C1!$E:$AA,23,FALSE),IFERROR(VLOOKUP(A174,[5]C1!$E:$AB,24,FALSE),VLOOKUP(A174,[6]C1!$E:$AB,23,FALSE))))</f>
        <v>2024</v>
      </c>
      <c r="O174" s="4">
        <v>45798</v>
      </c>
      <c r="P174" s="2" t="str">
        <f t="shared" si="3"/>
        <v>YES</v>
      </c>
      <c r="Q174" s="4">
        <v>45847</v>
      </c>
      <c r="R174" s="5" t="s">
        <v>23</v>
      </c>
      <c r="S174" s="250">
        <v>2</v>
      </c>
      <c r="T174" s="253">
        <f>IFERROR(VLOOKUP(A174,[4]C1!$E:$BH,56,FALSE),IFERROR(VLOOKUP(A174,[5]C1!$E:$BI,57,FALSE),VLOOKUP(A174,[6]C1!$E:$BI,56,FALSE)))</f>
        <v>45568</v>
      </c>
    </row>
    <row r="175" spans="1:20" ht="14.5" hidden="1" x14ac:dyDescent="0.35">
      <c r="A175" s="8" t="s">
        <v>393</v>
      </c>
      <c r="B175" s="7" t="s">
        <v>394</v>
      </c>
      <c r="C175" s="7" t="str">
        <f>IFERROR(VLOOKUP(A175,[1]C1!$E:$F,2,FALSE),IFERROR(VLOOKUP(A175,[2]C1!$E:$F,2,FALSE),VLOOKUP(A175,[3]C1!$E:$F,2,FALSE)))</f>
        <v>ADRIAN LESTER P. LEVINA</v>
      </c>
      <c r="D175" s="7" t="str">
        <f>IFERROR(VLOOKUP(A175,[3]C1!$E:$G,3,FALSE),IFERROR(VLOOKUP(A175,[2]C1!$E:$G,3,FALSE),VLOOKUP(A175,[1]C1!$E:$G,3,FALSE)))</f>
        <v>DUQUE ST, AFPOVAI PHASE 2, TAGUIG CITY</v>
      </c>
      <c r="E175" s="10">
        <f>IFERROR(VLOOKUP(A175,[4]C1!$E:$S,15,FALSE),IFERROR(VLOOKUP(A175,[5]C1!$E:$T,16,FALSE),VLOOKUP(A175,[6]C1!$E:$T,16,FALSE)))</f>
        <v>21879.98</v>
      </c>
      <c r="F175" s="11">
        <v>5.0199999999999996</v>
      </c>
      <c r="G175" s="11" t="str">
        <f>IFERROR(VLOOKUP(A175,[4]C1!$E:$N,10,FALSE),IFERROR(VLOOKUP(A175,[5]C1!$E:$N,10,FALSE),VLOOKUP(A175,[6]C1!$E:$N,10,FALSE)))</f>
        <v>JSB</v>
      </c>
      <c r="I175" s="6" t="str">
        <f>IFERROR(VLOOKUP(A175,[4]C1!$E:$L,8,FALSE),IFERROR(VLOOKUP(A175,[5]C1!$E:$L,8,FALSE),VLOOKUP(A175,[6]C1!$E:$L,8,FALSE)))</f>
        <v>VJC</v>
      </c>
      <c r="K175" s="4">
        <v>45770</v>
      </c>
      <c r="L175" s="5" t="s">
        <v>62</v>
      </c>
      <c r="M175" s="5" t="s">
        <v>43</v>
      </c>
      <c r="N175" s="5">
        <f>YEAR(IFERROR(VLOOKUP(A175,[4]C1!$E:$AA,23,FALSE),IFERROR(VLOOKUP(A175,[5]C1!$E:$AB,24,FALSE),VLOOKUP(A175,[6]C1!$E:$AB,23,FALSE))))</f>
        <v>2024</v>
      </c>
      <c r="O175" s="4">
        <v>45798</v>
      </c>
      <c r="P175" s="2" t="str">
        <f t="shared" si="3"/>
        <v>YES</v>
      </c>
      <c r="Q175" s="4">
        <v>45847</v>
      </c>
      <c r="R175" s="5" t="s">
        <v>23</v>
      </c>
      <c r="S175" s="250">
        <v>2</v>
      </c>
      <c r="T175" s="253">
        <f>IFERROR(VLOOKUP(A175,[4]C1!$E:$BH,56,FALSE),IFERROR(VLOOKUP(A175,[5]C1!$E:$BI,57,FALSE),VLOOKUP(A175,[6]C1!$E:$BI,56,FALSE)))</f>
        <v>45568</v>
      </c>
    </row>
    <row r="176" spans="1:20" ht="14.5" hidden="1" x14ac:dyDescent="0.35">
      <c r="A176" s="8" t="s">
        <v>395</v>
      </c>
      <c r="B176" s="7" t="s">
        <v>396</v>
      </c>
      <c r="C176" s="7" t="str">
        <f>IFERROR(VLOOKUP(A176,[1]C1!$E:$F,2,FALSE),IFERROR(VLOOKUP(A176,[2]C1!$E:$F,2,FALSE),VLOOKUP(A176,[3]C1!$E:$F,2,FALSE)))</f>
        <v>DITO TELECOMMUNITY CORPORATION</v>
      </c>
      <c r="D176" s="7" t="str">
        <f>IFERROR(VLOOKUP(A176,[3]C1!$E:$G,3,FALSE),IFERROR(VLOOKUP(A176,[2]C1!$E:$G,3,FALSE),VLOOKUP(A176,[1]C1!$E:$G,3,FALSE)))</f>
        <v>PENDATUN, MAHARLIKA VILL, TAGUIG CITY</v>
      </c>
      <c r="E176" s="10">
        <f>IFERROR(VLOOKUP(A176,[4]C1!$E:$S,15,FALSE),IFERROR(VLOOKUP(A176,[5]C1!$E:$T,16,FALSE),VLOOKUP(A176,[6]C1!$E:$T,16,FALSE)))</f>
        <v>400009.26</v>
      </c>
      <c r="F176" s="11">
        <v>964.72</v>
      </c>
      <c r="G176" s="11" t="str">
        <f>IFERROR(VLOOKUP(A176,[4]C1!$E:$N,10,FALSE),IFERROR(VLOOKUP(A176,[5]C1!$E:$N,10,FALSE),VLOOKUP(A176,[6]C1!$E:$N,10,FALSE)))</f>
        <v>JSB</v>
      </c>
      <c r="I176" s="6" t="str">
        <f>IFERROR(VLOOKUP(A176,[4]C1!$E:$L,8,FALSE),IFERROR(VLOOKUP(A176,[5]C1!$E:$L,8,FALSE),VLOOKUP(A176,[6]C1!$E:$L,8,FALSE)))</f>
        <v>VJC</v>
      </c>
      <c r="K176" s="4">
        <v>45770</v>
      </c>
      <c r="L176" s="5" t="s">
        <v>62</v>
      </c>
      <c r="M176" s="5" t="s">
        <v>43</v>
      </c>
      <c r="N176" s="5">
        <f>YEAR(IFERROR(VLOOKUP(A176,[4]C1!$E:$AA,23,FALSE),IFERROR(VLOOKUP(A176,[5]C1!$E:$AB,24,FALSE),VLOOKUP(A176,[6]C1!$E:$AB,23,FALSE))))</f>
        <v>2024</v>
      </c>
      <c r="O176" s="4">
        <v>45770</v>
      </c>
      <c r="P176" s="2" t="str">
        <f t="shared" si="3"/>
        <v>YES</v>
      </c>
      <c r="Q176" s="4">
        <v>45847</v>
      </c>
      <c r="R176" s="5" t="s">
        <v>26</v>
      </c>
      <c r="S176" s="250">
        <v>4</v>
      </c>
      <c r="T176" s="253">
        <f>IFERROR(VLOOKUP(A176,[4]C1!$E:$BH,56,FALSE),IFERROR(VLOOKUP(A176,[5]C1!$E:$BI,57,FALSE),VLOOKUP(A176,[6]C1!$E:$BI,56,FALSE)))</f>
        <v>45556</v>
      </c>
    </row>
    <row r="177" spans="1:20" ht="14.5" hidden="1" x14ac:dyDescent="0.35">
      <c r="A177" s="8" t="s">
        <v>397</v>
      </c>
      <c r="B177" s="7" t="s">
        <v>398</v>
      </c>
      <c r="C177" s="7" t="str">
        <f>IFERROR(VLOOKUP(A177,[1]C1!$E:$F,2,FALSE),IFERROR(VLOOKUP(A177,[2]C1!$E:$F,2,FALSE),VLOOKUP(A177,[3]C1!$E:$F,2,FALSE)))</f>
        <v>GRNN LIRAM SERVICES INC.</v>
      </c>
      <c r="D177" s="7" t="str">
        <f>IFERROR(VLOOKUP(A177,[3]C1!$E:$G,3,FALSE),IFERROR(VLOOKUP(A177,[2]C1!$E:$G,3,FALSE),VLOOKUP(A177,[1]C1!$E:$G,3,FALSE)))</f>
        <v>STA. MARIA, TAGUIG BAGUMBAYAN INDL ASS INC, TAGUIG CITY</v>
      </c>
      <c r="E177" s="10">
        <f>IFERROR(VLOOKUP(A177,[4]C1!$E:$S,15,FALSE),IFERROR(VLOOKUP(A177,[5]C1!$E:$T,16,FALSE),VLOOKUP(A177,[6]C1!$E:$T,16,FALSE)))</f>
        <v>1794932.63</v>
      </c>
      <c r="F177" s="11">
        <v>562.53</v>
      </c>
      <c r="G177" s="11" t="str">
        <f>IFERROR(VLOOKUP(A177,[4]C1!$E:$N,10,FALSE),IFERROR(VLOOKUP(A177,[5]C1!$E:$N,10,FALSE),VLOOKUP(A177,[6]C1!$E:$N,10,FALSE)))</f>
        <v>RRG</v>
      </c>
      <c r="I177" s="6" t="str">
        <f>IFERROR(VLOOKUP(A177,[4]C1!$E:$L,8,FALSE),IFERROR(VLOOKUP(A177,[5]C1!$E:$L,8,FALSE),VLOOKUP(A177,[6]C1!$E:$L,8,FALSE)))</f>
        <v>ECOM</v>
      </c>
      <c r="K177" s="4">
        <v>45770</v>
      </c>
      <c r="L177" s="5" t="s">
        <v>62</v>
      </c>
      <c r="M177" s="5" t="s">
        <v>43</v>
      </c>
      <c r="N177" s="5">
        <f>YEAR(IFERROR(VLOOKUP(A177,[4]C1!$E:$AA,23,FALSE),IFERROR(VLOOKUP(A177,[5]C1!$E:$AB,24,FALSE),VLOOKUP(A177,[6]C1!$E:$AB,23,FALSE))))</f>
        <v>2024</v>
      </c>
      <c r="O177" s="4">
        <v>45770</v>
      </c>
      <c r="P177" s="2" t="str">
        <f t="shared" si="3"/>
        <v>YES</v>
      </c>
      <c r="Q177" s="4">
        <v>45840</v>
      </c>
      <c r="R177" s="5" t="s">
        <v>26</v>
      </c>
      <c r="S177" s="250">
        <v>6</v>
      </c>
      <c r="T177" s="253">
        <f>IFERROR(VLOOKUP(A177,[4]C1!$E:$BH,56,FALSE),IFERROR(VLOOKUP(A177,[5]C1!$E:$BI,57,FALSE),VLOOKUP(A177,[6]C1!$E:$BI,56,FALSE)))</f>
        <v>45682</v>
      </c>
    </row>
    <row r="178" spans="1:20" ht="14.5" hidden="1" x14ac:dyDescent="0.35">
      <c r="A178" s="8" t="s">
        <v>399</v>
      </c>
      <c r="B178" s="7" t="s">
        <v>400</v>
      </c>
      <c r="C178" s="7" t="str">
        <f>IFERROR(VLOOKUP(A178,[1]C1!$E:$F,2,FALSE),IFERROR(VLOOKUP(A178,[2]C1!$E:$F,2,FALSE),VLOOKUP(A178,[3]C1!$E:$F,2,FALSE)))</f>
        <v>GLOBE TELECOM, INC.</v>
      </c>
      <c r="D178" s="7" t="str">
        <f>IFERROR(VLOOKUP(A178,[3]C1!$E:$G,3,FALSE),IFERROR(VLOOKUP(A178,[2]C1!$E:$G,3,FALSE),VLOOKUP(A178,[1]C1!$E:$G,3,FALSE)))</f>
        <v>BLOCK 74, PUROK 6, TAGUIG CITY</v>
      </c>
      <c r="E178" s="10">
        <f>IFERROR(VLOOKUP(A178,[4]C1!$E:$S,15,FALSE),IFERROR(VLOOKUP(A178,[5]C1!$E:$T,16,FALSE),VLOOKUP(A178,[6]C1!$E:$T,16,FALSE)))</f>
        <v>298578.75</v>
      </c>
      <c r="F178" s="11">
        <v>964.72</v>
      </c>
      <c r="G178" s="11" t="str">
        <f>IFERROR(VLOOKUP(A178,[4]C1!$E:$N,10,FALSE),IFERROR(VLOOKUP(A178,[5]C1!$E:$N,10,FALSE),VLOOKUP(A178,[6]C1!$E:$N,10,FALSE)))</f>
        <v>JSB</v>
      </c>
      <c r="I178" s="6" t="str">
        <f>IFERROR(VLOOKUP(A178,[4]C1!$E:$L,8,FALSE),IFERROR(VLOOKUP(A178,[5]C1!$E:$L,8,FALSE),VLOOKUP(A178,[6]C1!$E:$L,8,FALSE)))</f>
        <v>VJC</v>
      </c>
      <c r="K178" s="4">
        <v>45770</v>
      </c>
      <c r="L178" s="5" t="s">
        <v>62</v>
      </c>
      <c r="M178" s="5" t="s">
        <v>43</v>
      </c>
      <c r="N178" s="5">
        <f>YEAR(IFERROR(VLOOKUP(A178,[4]C1!$E:$AA,23,FALSE),IFERROR(VLOOKUP(A178,[5]C1!$E:$AB,24,FALSE),VLOOKUP(A178,[6]C1!$E:$AB,23,FALSE))))</f>
        <v>2024</v>
      </c>
      <c r="O178" s="5"/>
      <c r="P178" s="2" t="str">
        <f t="shared" si="3"/>
        <v>NO</v>
      </c>
      <c r="S178" s="250">
        <v>5</v>
      </c>
      <c r="T178" s="253">
        <f>IFERROR(VLOOKUP(A178,[4]C1!$E:$BH,56,FALSE),IFERROR(VLOOKUP(A178,[5]C1!$E:$BI,57,FALSE),VLOOKUP(A178,[6]C1!$E:$BI,56,FALSE)))</f>
        <v>45556</v>
      </c>
    </row>
    <row r="179" spans="1:20" ht="20.149999999999999" hidden="1" customHeight="1" x14ac:dyDescent="0.35">
      <c r="A179" s="8" t="s">
        <v>401</v>
      </c>
      <c r="B179" s="7" t="s">
        <v>402</v>
      </c>
      <c r="C179" s="7" t="str">
        <f>IFERROR(VLOOKUP(A179,[1]C1!$E:$F,2,FALSE),IFERROR(VLOOKUP(A179,[2]C1!$E:$F,2,FALSE),VLOOKUP(A179,[3]C1!$E:$F,2,FALSE)))</f>
        <v>RINO DUTERTE BALO</v>
      </c>
      <c r="D179" s="7" t="str">
        <f>IFERROR(VLOOKUP(A179,[3]C1!$E:$G,3,FALSE),IFERROR(VLOOKUP(A179,[2]C1!$E:$G,3,FALSE),VLOOKUP(A179,[1]C1!$E:$G,3,FALSE)))</f>
        <v>ROAD 1, NORTH DAANG HARI, TAGUIG CITY</v>
      </c>
      <c r="E179" s="10">
        <f>IFERROR(VLOOKUP(A179,[4]C1!$E:$S,15,FALSE),IFERROR(VLOOKUP(A179,[5]C1!$E:$T,16,FALSE),VLOOKUP(A179,[6]C1!$E:$T,16,FALSE)))</f>
        <v>21766.84</v>
      </c>
      <c r="F179" s="11">
        <v>964.72</v>
      </c>
      <c r="G179" s="11" t="str">
        <f>IFERROR(VLOOKUP(A179,[4]C1!$E:$N,10,FALSE),IFERROR(VLOOKUP(A179,[5]C1!$E:$N,10,FALSE),VLOOKUP(A179,[6]C1!$E:$N,10,FALSE)))</f>
        <v>JSB</v>
      </c>
      <c r="I179" s="6" t="str">
        <f>IFERROR(VLOOKUP(A179,[4]C1!$E:$L,8,FALSE),IFERROR(VLOOKUP(A179,[5]C1!$E:$L,8,FALSE),VLOOKUP(A179,[6]C1!$E:$L,8,FALSE)))</f>
        <v>VJC</v>
      </c>
      <c r="K179" s="4">
        <v>45770</v>
      </c>
      <c r="L179" s="5" t="s">
        <v>62</v>
      </c>
      <c r="M179" s="5" t="s">
        <v>43</v>
      </c>
      <c r="N179" s="5">
        <f>YEAR(IFERROR(VLOOKUP(A179,[4]C1!$E:$AA,23,FALSE),IFERROR(VLOOKUP(A179,[5]C1!$E:$AB,24,FALSE),VLOOKUP(A179,[6]C1!$E:$AB,23,FALSE))))</f>
        <v>2024</v>
      </c>
      <c r="O179" s="5"/>
      <c r="P179" s="2" t="str">
        <f t="shared" si="3"/>
        <v>NO</v>
      </c>
      <c r="S179" s="250">
        <v>2</v>
      </c>
      <c r="T179" s="253">
        <f>IFERROR(VLOOKUP(A179,[4]C1!$E:$BH,56,FALSE),IFERROR(VLOOKUP(A179,[5]C1!$E:$BI,57,FALSE),VLOOKUP(A179,[6]C1!$E:$BI,56,FALSE)))</f>
        <v>45584</v>
      </c>
    </row>
    <row r="180" spans="1:20" ht="20.149999999999999" hidden="1" customHeight="1" x14ac:dyDescent="0.35">
      <c r="A180" s="8" t="s">
        <v>403</v>
      </c>
      <c r="B180" s="7" t="s">
        <v>404</v>
      </c>
      <c r="C180" s="7" t="str">
        <f>IFERROR(VLOOKUP(A180,[1]C1!$E:$F,2,FALSE),IFERROR(VLOOKUP(A180,[2]C1!$E:$F,2,FALSE),VLOOKUP(A180,[3]C1!$E:$F,2,FALSE)))</f>
        <v>ARISTOTLE BARRIE MARINIAS CARLOS</v>
      </c>
      <c r="D180" s="7" t="str">
        <f>IFERROR(VLOOKUP(A180,[3]C1!$E:$G,3,FALSE),IFERROR(VLOOKUP(A180,[2]C1!$E:$G,3,FALSE),VLOOKUP(A180,[1]C1!$E:$G,3,FALSE)))</f>
        <v>M.L. QUEZON, PUROK 4, TAGUIG CITY</v>
      </c>
      <c r="E180" s="10">
        <f>IFERROR(VLOOKUP(A180,[4]C1!$E:$S,15,FALSE),IFERROR(VLOOKUP(A180,[5]C1!$E:$T,16,FALSE),VLOOKUP(A180,[6]C1!$E:$T,16,FALSE)))</f>
        <v>380309.04</v>
      </c>
      <c r="F180" s="11">
        <v>964.72</v>
      </c>
      <c r="G180" s="11" t="str">
        <f>IFERROR(VLOOKUP(A180,[4]C1!$E:$N,10,FALSE),IFERROR(VLOOKUP(A180,[5]C1!$E:$N,10,FALSE),VLOOKUP(A180,[6]C1!$E:$N,10,FALSE)))</f>
        <v>JSB</v>
      </c>
      <c r="I180" s="6" t="str">
        <f>IFERROR(VLOOKUP(A180,[4]C1!$E:$L,8,FALSE),IFERROR(VLOOKUP(A180,[5]C1!$E:$L,8,FALSE),VLOOKUP(A180,[6]C1!$E:$L,8,FALSE)))</f>
        <v>VJC</v>
      </c>
      <c r="K180" s="4">
        <v>45770</v>
      </c>
      <c r="L180" s="5" t="s">
        <v>62</v>
      </c>
      <c r="M180" s="5" t="s">
        <v>43</v>
      </c>
      <c r="N180" s="5">
        <f>YEAR(IFERROR(VLOOKUP(A180,[4]C1!$E:$AA,23,FALSE),IFERROR(VLOOKUP(A180,[5]C1!$E:$AB,24,FALSE),VLOOKUP(A180,[6]C1!$E:$AB,23,FALSE))))</f>
        <v>2024</v>
      </c>
      <c r="O180" s="4">
        <v>45770</v>
      </c>
      <c r="P180" s="2" t="str">
        <f t="shared" si="3"/>
        <v>YES</v>
      </c>
      <c r="Q180" s="4">
        <v>45846</v>
      </c>
      <c r="R180" s="5" t="s">
        <v>26</v>
      </c>
      <c r="S180" s="250">
        <v>3</v>
      </c>
      <c r="T180" s="253">
        <f>IFERROR(VLOOKUP(A180,[4]C1!$E:$BH,56,FALSE),IFERROR(VLOOKUP(A180,[5]C1!$E:$BI,57,FALSE),VLOOKUP(A180,[6]C1!$E:$BI,56,FALSE)))</f>
        <v>45603</v>
      </c>
    </row>
    <row r="181" spans="1:20" ht="20.149999999999999" hidden="1" customHeight="1" x14ac:dyDescent="0.35">
      <c r="A181" s="8" t="s">
        <v>405</v>
      </c>
      <c r="B181" s="7" t="s">
        <v>406</v>
      </c>
      <c r="C181" s="7" t="str">
        <f>IFERROR(VLOOKUP(A181,[1]C1!$E:$F,2,FALSE),IFERROR(VLOOKUP(A181,[2]C1!$E:$F,2,FALSE),VLOOKUP(A181,[3]C1!$E:$F,2,FALSE)))</f>
        <v>INTERNATIONAL SPECIALTY CONCEPTS, INC.</v>
      </c>
      <c r="D181" s="7" t="str">
        <f>IFERROR(VLOOKUP(A181,[3]C1!$E:$G,3,FALSE),IFERROR(VLOOKUP(A181,[2]C1!$E:$G,3,FALSE),VLOOKUP(A181,[1]C1!$E:$G,3,FALSE)))</f>
        <v>VRCC, VETERANS CENTER, TAGUIG CITY</v>
      </c>
      <c r="E181" s="10">
        <f>IFERROR(VLOOKUP(A181,[4]C1!$E:$S,15,FALSE),IFERROR(VLOOKUP(A181,[5]C1!$E:$T,16,FALSE),VLOOKUP(A181,[6]C1!$E:$T,16,FALSE)))</f>
        <v>25811.46</v>
      </c>
      <c r="F181" s="11">
        <v>6.23</v>
      </c>
      <c r="G181" s="11" t="str">
        <f>IFERROR(VLOOKUP(A181,[4]C1!$E:$N,10,FALSE),IFERROR(VLOOKUP(A181,[5]C1!$E:$N,10,FALSE),VLOOKUP(A181,[6]C1!$E:$N,10,FALSE)))</f>
        <v>JSB</v>
      </c>
      <c r="I181" s="6" t="str">
        <f>IFERROR(VLOOKUP(A181,[4]C1!$E:$L,8,FALSE),IFERROR(VLOOKUP(A181,[5]C1!$E:$L,8,FALSE),VLOOKUP(A181,[6]C1!$E:$L,8,FALSE)))</f>
        <v>VJC</v>
      </c>
      <c r="K181" s="4">
        <v>45770</v>
      </c>
      <c r="L181" s="5" t="s">
        <v>62</v>
      </c>
      <c r="M181" s="5" t="s">
        <v>43</v>
      </c>
      <c r="N181" s="5">
        <f>YEAR(IFERROR(VLOOKUP(A181,[4]C1!$E:$AA,23,FALSE),IFERROR(VLOOKUP(A181,[5]C1!$E:$AB,24,FALSE),VLOOKUP(A181,[6]C1!$E:$AB,23,FALSE))))</f>
        <v>2024</v>
      </c>
      <c r="O181" s="4">
        <v>45770</v>
      </c>
      <c r="P181" s="2" t="str">
        <f t="shared" si="3"/>
        <v>YES</v>
      </c>
      <c r="Q181" s="4">
        <v>45847</v>
      </c>
      <c r="R181" s="5" t="s">
        <v>23</v>
      </c>
      <c r="S181" s="250">
        <v>2</v>
      </c>
      <c r="T181" s="253">
        <f>IFERROR(VLOOKUP(A181,[4]C1!$E:$BH,56,FALSE),IFERROR(VLOOKUP(A181,[5]C1!$E:$BI,57,FALSE),VLOOKUP(A181,[6]C1!$E:$BI,56,FALSE)))</f>
        <v>45568</v>
      </c>
    </row>
    <row r="182" spans="1:20" ht="20.149999999999999" hidden="1" customHeight="1" x14ac:dyDescent="0.35">
      <c r="A182" s="8" t="s">
        <v>407</v>
      </c>
      <c r="B182" s="7" t="s">
        <v>408</v>
      </c>
      <c r="C182" s="7" t="str">
        <f>IFERROR(VLOOKUP(A182,[1]C1!$E:$F,2,FALSE),IFERROR(VLOOKUP(A182,[2]C1!$E:$F,2,FALSE),VLOOKUP(A182,[3]C1!$E:$F,2,FALSE)))</f>
        <v>CHROMAESTHETICS INC.</v>
      </c>
      <c r="D182" s="7" t="str">
        <f>IFERROR(VLOOKUP(A182,[3]C1!$E:$G,3,FALSE),IFERROR(VLOOKUP(A182,[2]C1!$E:$G,3,FALSE),VLOOKUP(A182,[1]C1!$E:$G,3,FALSE)))</f>
        <v>MOLINO, NIOG III, BACOOR</v>
      </c>
      <c r="E182" s="10">
        <f>IFERROR(VLOOKUP(A182,[4]C1!$E:$S,15,FALSE),IFERROR(VLOOKUP(A182,[5]C1!$E:$T,16,FALSE),VLOOKUP(A182,[6]C1!$E:$T,16,FALSE)))</f>
        <v>902470.09</v>
      </c>
      <c r="F182" s="11">
        <v>179.72</v>
      </c>
      <c r="G182" s="11" t="str">
        <f>IFERROR(VLOOKUP(A182,[4]C1!$E:$N,10,FALSE),IFERROR(VLOOKUP(A182,[5]C1!$E:$N,10,FALSE),VLOOKUP(A182,[6]C1!$E:$N,10,FALSE)))</f>
        <v>JSP</v>
      </c>
      <c r="I182" s="6" t="str">
        <f>IFERROR(VLOOKUP(A182,[4]C1!$E:$L,8,FALSE),IFERROR(VLOOKUP(A182,[5]C1!$E:$L,8,FALSE),VLOOKUP(A182,[6]C1!$E:$L,8,FALSE)))</f>
        <v>CHALLENGER</v>
      </c>
      <c r="K182" s="5"/>
      <c r="L182" s="5" t="s">
        <v>22</v>
      </c>
      <c r="N182" s="5">
        <f>YEAR(IFERROR(VLOOKUP(A182,[4]C1!$E:$AA,23,FALSE),IFERROR(VLOOKUP(A182,[5]C1!$E:$AB,24,FALSE),VLOOKUP(A182,[6]C1!$E:$AB,23,FALSE))))</f>
        <v>2024</v>
      </c>
      <c r="O182" s="4">
        <v>45753</v>
      </c>
      <c r="P182" s="2" t="str">
        <f t="shared" si="3"/>
        <v>YES</v>
      </c>
      <c r="Q182" s="4">
        <v>45770</v>
      </c>
      <c r="R182" s="5" t="s">
        <v>26</v>
      </c>
      <c r="S182" s="250">
        <v>4</v>
      </c>
      <c r="T182" s="253">
        <f>IFERROR(VLOOKUP(A182,[4]C1!$E:$BH,56,FALSE),IFERROR(VLOOKUP(A182,[5]C1!$E:$BI,57,FALSE),VLOOKUP(A182,[6]C1!$E:$BI,56,FALSE)))</f>
        <v>45525</v>
      </c>
    </row>
    <row r="183" spans="1:20" ht="20.149999999999999" hidden="1" customHeight="1" x14ac:dyDescent="0.35">
      <c r="A183" s="8" t="s">
        <v>409</v>
      </c>
      <c r="B183" s="7" t="s">
        <v>410</v>
      </c>
      <c r="C183" s="7" t="str">
        <f>IFERROR(VLOOKUP(A183,[1]C1!$E:$F,2,FALSE),IFERROR(VLOOKUP(A183,[2]C1!$E:$F,2,FALSE),VLOOKUP(A183,[3]C1!$E:$F,2,FALSE)))</f>
        <v>R.E.J. COM'L CORP.</v>
      </c>
      <c r="D183" s="7" t="str">
        <f>IFERROR(VLOOKUP(A183,[3]C1!$E:$G,3,FALSE),IFERROR(VLOOKUP(A183,[2]C1!$E:$G,3,FALSE),VLOOKUP(A183,[1]C1!$E:$G,3,FALSE)))</f>
        <v>V. DE LEON, STO. NINO, PARANAQUE</v>
      </c>
      <c r="E183" s="10">
        <f>IFERROR(VLOOKUP(A183,[4]C1!$E:$S,15,FALSE),IFERROR(VLOOKUP(A183,[5]C1!$E:$T,16,FALSE),VLOOKUP(A183,[6]C1!$E:$T,16,FALSE)))</f>
        <v>1126643.1599999999</v>
      </c>
      <c r="F183" s="11">
        <v>306.25</v>
      </c>
      <c r="G183" s="11" t="str">
        <f>IFERROR(VLOOKUP(A183,[4]C1!$E:$N,10,FALSE),IFERROR(VLOOKUP(A183,[5]C1!$E:$N,10,FALSE),VLOOKUP(A183,[6]C1!$E:$N,10,FALSE)))</f>
        <v>JSP</v>
      </c>
      <c r="I183" s="6" t="str">
        <f>IFERROR(VLOOKUP(A183,[4]C1!$E:$L,8,FALSE),IFERROR(VLOOKUP(A183,[5]C1!$E:$L,8,FALSE),VLOOKUP(A183,[6]C1!$E:$L,8,FALSE)))</f>
        <v>CHALLENGER</v>
      </c>
      <c r="K183" s="4">
        <v>45771</v>
      </c>
      <c r="L183" s="5" t="s">
        <v>42</v>
      </c>
      <c r="M183" s="5" t="s">
        <v>43</v>
      </c>
      <c r="N183" s="5">
        <f>YEAR(IFERROR(VLOOKUP(A183,[4]C1!$E:$AA,23,FALSE),IFERROR(VLOOKUP(A183,[5]C1!$E:$AB,24,FALSE),VLOOKUP(A183,[6]C1!$E:$AB,23,FALSE))))</f>
        <v>2024</v>
      </c>
      <c r="O183" s="5"/>
      <c r="P183" s="2" t="str">
        <f t="shared" si="3"/>
        <v>NO</v>
      </c>
      <c r="S183" s="250">
        <v>4</v>
      </c>
      <c r="T183" s="253">
        <f>IFERROR(VLOOKUP(A183,[4]C1!$E:$BH,56,FALSE),IFERROR(VLOOKUP(A183,[5]C1!$E:$BI,57,FALSE),VLOOKUP(A183,[6]C1!$E:$BI,56,FALSE)))</f>
        <v>45584</v>
      </c>
    </row>
    <row r="184" spans="1:20" ht="20.149999999999999" hidden="1" customHeight="1" x14ac:dyDescent="0.35">
      <c r="A184" s="8" t="s">
        <v>411</v>
      </c>
      <c r="B184" s="7" t="s">
        <v>412</v>
      </c>
      <c r="C184" s="7" t="str">
        <f>IFERROR(VLOOKUP(A184,[1]C1!$E:$F,2,FALSE),IFERROR(VLOOKUP(A184,[2]C1!$E:$F,2,FALSE),VLOOKUP(A184,[3]C1!$E:$F,2,FALSE)))</f>
        <v>MITHCAH BIBLE BAPTIST CHURCH INC.</v>
      </c>
      <c r="D184" s="7" t="str">
        <f>IFERROR(VLOOKUP(A184,[3]C1!$E:$G,3,FALSE),IFERROR(VLOOKUP(A184,[2]C1!$E:$G,3,FALSE),VLOOKUP(A184,[1]C1!$E:$G,3,FALSE)))</f>
        <v>ST. CECILLE, FATIMA SUBD, LAS PINAS CITY</v>
      </c>
      <c r="E184" s="10">
        <f>IFERROR(VLOOKUP(A184,[4]C1!$E:$S,15,FALSE),IFERROR(VLOOKUP(A184,[5]C1!$E:$T,16,FALSE),VLOOKUP(A184,[6]C1!$E:$T,15,FALSE)))</f>
        <v>390162.58</v>
      </c>
      <c r="F184" s="10">
        <v>98.05</v>
      </c>
      <c r="G184" s="11" t="str">
        <f>IFERROR(VLOOKUP(A184,[4]C1!$E:$N,10,FALSE),IFERROR(VLOOKUP(A184,[5]C1!$E:$N,10,FALSE),VLOOKUP(A184,[6]C1!$E:$N,10,FALSE)))</f>
        <v>Ronilo Gange Jr.</v>
      </c>
      <c r="I184" s="6" t="str">
        <f>IFERROR(VLOOKUP(A184,[4]C1!$E:$L,8,FALSE),IFERROR(VLOOKUP(A184,[5]C1!$E:$L,8,FALSE),VLOOKUP(A184,[6]C1!$E:$L,8,FALSE)))</f>
        <v>ECOM</v>
      </c>
      <c r="K184" s="4">
        <v>45771</v>
      </c>
      <c r="L184" s="5" t="s">
        <v>42</v>
      </c>
      <c r="M184" s="5" t="s">
        <v>43</v>
      </c>
      <c r="N184" s="5">
        <f>YEAR(IFERROR(VLOOKUP(A184,[4]C1!$E:$AA,23,FALSE),IFERROR(VLOOKUP(A184,[5]C1!$E:$AB,24,FALSE),VLOOKUP(A184,[6]C1!$E:$AB,23,FALSE))))</f>
        <v>2025</v>
      </c>
      <c r="O184" s="5"/>
      <c r="P184" s="2" t="str">
        <f t="shared" si="3"/>
        <v>NO</v>
      </c>
      <c r="S184" s="250">
        <v>5</v>
      </c>
      <c r="T184" s="253">
        <f>IFERROR(VLOOKUP(A184,[4]C1!$E:$BH,56,FALSE),IFERROR(VLOOKUP(A184,[5]C1!$E:$BI,57,FALSE),VLOOKUP(A184,[6]C1!$E:$BI,56,FALSE)))</f>
        <v>45702</v>
      </c>
    </row>
    <row r="185" spans="1:20" ht="20.149999999999999" hidden="1" customHeight="1" x14ac:dyDescent="0.35">
      <c r="A185" s="8" t="s">
        <v>413</v>
      </c>
      <c r="B185" s="7" t="s">
        <v>414</v>
      </c>
      <c r="C185" s="7" t="str">
        <f>IFERROR(VLOOKUP(A185,[1]C1!$E:$F,2,FALSE),IFERROR(VLOOKUP(A185,[2]C1!$E:$F,2,FALSE),VLOOKUP(A185,[3]C1!$E:$F,2,FALSE)))</f>
        <v>LISA ARCILIA LAW</v>
      </c>
      <c r="D185" s="7" t="str">
        <f>IFERROR(VLOOKUP(A185,[3]C1!$E:$G,3,FALSE),IFERROR(VLOOKUP(A185,[2]C1!$E:$G,3,FALSE),VLOOKUP(A185,[1]C1!$E:$G,3,FALSE)))</f>
        <v>17 DE MARZO, BACLARAN, PARANAQUE</v>
      </c>
      <c r="E185" s="10">
        <f>IFERROR(VLOOKUP(A185,[4]C1!$E:$S,15,FALSE),IFERROR(VLOOKUP(A185,[5]C1!$E:$T,16,FALSE),VLOOKUP(A185,[6]C1!$E:$T,15,FALSE)))</f>
        <v>465687.7</v>
      </c>
      <c r="F185" s="10">
        <v>69.900000000000006</v>
      </c>
      <c r="G185" s="11" t="str">
        <f>IFERROR(VLOOKUP(A185,[4]C1!$E:$N,10,FALSE),IFERROR(VLOOKUP(A185,[5]C1!$E:$N,10,FALSE),VLOOKUP(A185,[6]C1!$E:$N,10,FALSE)))</f>
        <v>Ronilo Gange Jr.</v>
      </c>
      <c r="I185" s="6" t="str">
        <f>IFERROR(VLOOKUP(A185,[4]C1!$E:$L,8,FALSE),IFERROR(VLOOKUP(A185,[5]C1!$E:$L,8,FALSE),VLOOKUP(A185,[6]C1!$E:$L,8,FALSE)))</f>
        <v>ECOM</v>
      </c>
      <c r="K185" s="4">
        <v>45771</v>
      </c>
      <c r="L185" s="5" t="s">
        <v>62</v>
      </c>
      <c r="M185" s="5" t="s">
        <v>43</v>
      </c>
      <c r="N185" s="5">
        <f>YEAR(IFERROR(VLOOKUP(A185,[4]C1!$E:$AA,23,FALSE),IFERROR(VLOOKUP(A185,[5]C1!$E:$AB,24,FALSE),VLOOKUP(A185,[6]C1!$E:$AB,23,FALSE))))</f>
        <v>2025</v>
      </c>
      <c r="O185" s="4">
        <v>45771</v>
      </c>
      <c r="P185" s="2" t="str">
        <f t="shared" si="3"/>
        <v>YES</v>
      </c>
      <c r="Q185" s="4">
        <v>45799</v>
      </c>
      <c r="R185" s="5" t="s">
        <v>23</v>
      </c>
      <c r="S185" s="250">
        <v>3</v>
      </c>
      <c r="T185" s="253">
        <f>IFERROR(VLOOKUP(A185,[4]C1!$E:$BH,56,FALSE),IFERROR(VLOOKUP(A185,[5]C1!$E:$BI,57,FALSE),VLOOKUP(A185,[6]C1!$E:$BI,56,FALSE)))</f>
        <v>45702</v>
      </c>
    </row>
    <row r="186" spans="1:20" ht="20.149999999999999" hidden="1" customHeight="1" x14ac:dyDescent="0.35">
      <c r="A186" s="8" t="s">
        <v>415</v>
      </c>
      <c r="B186" s="7" t="s">
        <v>416</v>
      </c>
      <c r="C186" s="7" t="str">
        <f>IFERROR(VLOOKUP(A186,[1]C1!$E:$F,2,FALSE),IFERROR(VLOOKUP(A186,[2]C1!$E:$F,2,FALSE),VLOOKUP(A186,[3]C1!$E:$F,2,FALSE)))</f>
        <v>RONILO LANSANG DAVID</v>
      </c>
      <c r="D186" s="7" t="str">
        <f>IFERROR(VLOOKUP(A186,[3]C1!$E:$G,3,FALSE),IFERROR(VLOOKUP(A186,[2]C1!$E:$G,3,FALSE),VLOOKUP(A186,[1]C1!$E:$G,3,FALSE)))</f>
        <v>LAPU-LAPU, BACLARAN, PARANAQUE</v>
      </c>
      <c r="E186" s="10">
        <f>IFERROR(VLOOKUP(A186,[4]C1!$E:$S,15,FALSE),IFERROR(VLOOKUP(A186,[5]C1!$E:$T,16,FALSE),VLOOKUP(A186,[6]C1!$E:$T,15,FALSE)))</f>
        <v>655324.42000000004</v>
      </c>
      <c r="F186" s="10">
        <v>218.5</v>
      </c>
      <c r="G186" s="11" t="str">
        <f>IFERROR(VLOOKUP(A186,[4]C1!$E:$N,10,FALSE),IFERROR(VLOOKUP(A186,[5]C1!$E:$N,10,FALSE),VLOOKUP(A186,[6]C1!$E:$N,10,FALSE)))</f>
        <v>Ronilo Gange Jr.</v>
      </c>
      <c r="I186" s="6" t="str">
        <f>IFERROR(VLOOKUP(A186,[4]C1!$E:$L,8,FALSE),IFERROR(VLOOKUP(A186,[5]C1!$E:$L,8,FALSE),VLOOKUP(A186,[6]C1!$E:$L,8,FALSE)))</f>
        <v>ECOM</v>
      </c>
      <c r="K186" s="4">
        <v>45771</v>
      </c>
      <c r="L186" s="5" t="s">
        <v>42</v>
      </c>
      <c r="M186" s="5" t="s">
        <v>43</v>
      </c>
      <c r="N186" s="5">
        <f>YEAR(IFERROR(VLOOKUP(A186,[4]C1!$E:$AA,23,FALSE),IFERROR(VLOOKUP(A186,[5]C1!$E:$AB,24,FALSE),VLOOKUP(A186,[6]C1!$E:$AB,23,FALSE))))</f>
        <v>2025</v>
      </c>
      <c r="O186" s="5"/>
      <c r="P186" s="2" t="str">
        <f t="shared" si="3"/>
        <v>NO</v>
      </c>
      <c r="S186" s="250">
        <v>9</v>
      </c>
      <c r="T186" s="253">
        <f>IFERROR(VLOOKUP(A186,[4]C1!$E:$BH,56,FALSE),IFERROR(VLOOKUP(A186,[5]C1!$E:$BI,57,FALSE),VLOOKUP(A186,[6]C1!$E:$BI,56,FALSE)))</f>
        <v>45679</v>
      </c>
    </row>
    <row r="187" spans="1:20" ht="20.149999999999999" hidden="1" customHeight="1" x14ac:dyDescent="0.35">
      <c r="A187" s="8" t="s">
        <v>417</v>
      </c>
      <c r="B187" s="7" t="s">
        <v>418</v>
      </c>
      <c r="C187" s="7" t="str">
        <f>IFERROR(VLOOKUP(A187,[1]C1!$E:$F,2,FALSE),IFERROR(VLOOKUP(A187,[2]C1!$E:$F,2,FALSE),VLOOKUP(A187,[3]C1!$E:$F,2,FALSE)))</f>
        <v>SMWJ CORPORATION</v>
      </c>
      <c r="D187" s="7" t="str">
        <f>IFERROR(VLOOKUP(A187,[3]C1!$E:$G,3,FALSE),IFERROR(VLOOKUP(A187,[2]C1!$E:$G,3,FALSE),VLOOKUP(A187,[1]C1!$E:$G,3,FALSE)))</f>
        <v>GLORIA DIAZ, BF RESORT VILL, LAS PINAS CITY</v>
      </c>
      <c r="E187" s="10">
        <f>IFERROR(VLOOKUP(A187,[4]C1!$E:$S,15,FALSE),IFERROR(VLOOKUP(A187,[5]C1!$E:$T,16,FALSE),VLOOKUP(A187,[6]C1!$E:$T,16,FALSE)))</f>
        <v>595637.65</v>
      </c>
      <c r="F187" s="11">
        <v>964.72</v>
      </c>
      <c r="G187" s="11" t="str">
        <f>IFERROR(VLOOKUP(A187,[4]C1!$E:$N,10,FALSE),IFERROR(VLOOKUP(A187,[5]C1!$E:$N,10,FALSE),VLOOKUP(A187,[6]C1!$E:$N,10,FALSE)))</f>
        <v>JSB</v>
      </c>
      <c r="I187" s="6" t="str">
        <f>IFERROR(VLOOKUP(A187,[4]C1!$E:$L,8,FALSE),IFERROR(VLOOKUP(A187,[5]C1!$E:$L,8,FALSE),VLOOKUP(A187,[6]C1!$E:$L,8,FALSE)))</f>
        <v>VJC</v>
      </c>
      <c r="K187" s="4">
        <v>45771</v>
      </c>
      <c r="L187" s="5" t="s">
        <v>42</v>
      </c>
      <c r="M187" s="5" t="s">
        <v>43</v>
      </c>
      <c r="N187" s="5">
        <f>YEAR(IFERROR(VLOOKUP(A187,[4]C1!$E:$AA,23,FALSE),IFERROR(VLOOKUP(A187,[5]C1!$E:$AB,24,FALSE),VLOOKUP(A187,[6]C1!$E:$AB,23,FALSE))))</f>
        <v>2024</v>
      </c>
      <c r="O187" s="5"/>
      <c r="P187" s="2" t="str">
        <f t="shared" si="3"/>
        <v>NO</v>
      </c>
      <c r="S187" s="250">
        <v>3</v>
      </c>
      <c r="T187" s="253">
        <f>IFERROR(VLOOKUP(A187,[4]C1!$E:$BH,56,FALSE),IFERROR(VLOOKUP(A187,[5]C1!$E:$BI,57,FALSE),VLOOKUP(A187,[6]C1!$E:$BI,56,FALSE)))</f>
        <v>45649</v>
      </c>
    </row>
    <row r="188" spans="1:20" ht="20.149999999999999" hidden="1" customHeight="1" x14ac:dyDescent="0.35">
      <c r="A188" s="8" t="s">
        <v>419</v>
      </c>
      <c r="B188" s="7" t="s">
        <v>420</v>
      </c>
      <c r="C188" s="7" t="str">
        <f>IFERROR(VLOOKUP(A188,[1]C1!$E:$F,2,FALSE),IFERROR(VLOOKUP(A188,[2]C1!$E:$F,2,FALSE),VLOOKUP(A188,[3]C1!$E:$F,2,FALSE)))</f>
        <v>DITO TELECOMMUNITY CORPORATION</v>
      </c>
      <c r="D188" s="7" t="str">
        <f>IFERROR(VLOOKUP(A188,[3]C1!$E:$G,3,FALSE),IFERROR(VLOOKUP(A188,[2]C1!$E:$G,3,FALSE),VLOOKUP(A188,[1]C1!$E:$G,3,FALSE)))</f>
        <v>STA. INES, SAN ANTONIO VALLEY 6, PARANAQUE</v>
      </c>
      <c r="E188" s="10">
        <f>IFERROR(VLOOKUP(A188,[4]C1!$E:$S,15,FALSE),IFERROR(VLOOKUP(A188,[5]C1!$E:$T,16,FALSE),VLOOKUP(A188,[6]C1!$E:$T,16,FALSE)))</f>
        <v>251435.36</v>
      </c>
      <c r="F188" s="11">
        <v>964.72</v>
      </c>
      <c r="G188" s="11" t="str">
        <f>IFERROR(VLOOKUP(A188,[4]C1!$E:$N,10,FALSE),IFERROR(VLOOKUP(A188,[5]C1!$E:$N,10,FALSE),VLOOKUP(A188,[6]C1!$E:$N,10,FALSE)))</f>
        <v>JSB</v>
      </c>
      <c r="I188" s="6" t="str">
        <f>IFERROR(VLOOKUP(A188,[4]C1!$E:$L,8,FALSE),IFERROR(VLOOKUP(A188,[5]C1!$E:$L,8,FALSE),VLOOKUP(A188,[6]C1!$E:$L,8,FALSE)))</f>
        <v>VJC</v>
      </c>
      <c r="K188" s="4">
        <v>45771</v>
      </c>
      <c r="L188" s="5" t="s">
        <v>42</v>
      </c>
      <c r="M188" s="5" t="s">
        <v>43</v>
      </c>
      <c r="N188" s="5">
        <f>YEAR(IFERROR(VLOOKUP(A188,[4]C1!$E:$AA,23,FALSE),IFERROR(VLOOKUP(A188,[5]C1!$E:$AB,24,FALSE),VLOOKUP(A188,[6]C1!$E:$AB,23,FALSE))))</f>
        <v>2024</v>
      </c>
      <c r="O188" s="5"/>
      <c r="P188" s="2" t="str">
        <f t="shared" si="3"/>
        <v>NO</v>
      </c>
      <c r="S188" s="250">
        <v>2</v>
      </c>
      <c r="T188" s="253">
        <f>IFERROR(VLOOKUP(A188,[4]C1!$E:$BH,56,FALSE),IFERROR(VLOOKUP(A188,[5]C1!$E:$BI,57,FALSE),VLOOKUP(A188,[6]C1!$E:$BI,56,FALSE)))</f>
        <v>45506</v>
      </c>
    </row>
    <row r="189" spans="1:20" ht="20.149999999999999" hidden="1" customHeight="1" x14ac:dyDescent="0.35">
      <c r="A189" s="8" t="s">
        <v>421</v>
      </c>
      <c r="B189" s="7" t="s">
        <v>422</v>
      </c>
      <c r="C189" s="7" t="str">
        <f>IFERROR(VLOOKUP(A189,[1]C1!$E:$F,2,FALSE),IFERROR(VLOOKUP(A189,[2]C1!$E:$F,2,FALSE),VLOOKUP(A189,[3]C1!$E:$F,2,FALSE)))</f>
        <v>NATHANIELLE VINCE DE GUZMAN ORTIZ</v>
      </c>
      <c r="D189" s="7" t="str">
        <f>IFERROR(VLOOKUP(A189,[3]C1!$E:$G,3,FALSE),IFERROR(VLOOKUP(A189,[2]C1!$E:$G,3,FALSE),VLOOKUP(A189,[1]C1!$E:$G,3,FALSE)))</f>
        <v>DIMASALANG, BACLARAN, PARANAQUE</v>
      </c>
      <c r="E189" s="10">
        <f>IFERROR(VLOOKUP(A189,[4]C1!$E:$S,15,FALSE),IFERROR(VLOOKUP(A189,[5]C1!$E:$T,16,FALSE),VLOOKUP(A189,[6]C1!$E:$T,16,FALSE)))</f>
        <v>19075.96</v>
      </c>
      <c r="F189" s="11">
        <v>964.72</v>
      </c>
      <c r="G189" s="11" t="str">
        <f>IFERROR(VLOOKUP(A189,[4]C1!$E:$N,10,FALSE),IFERROR(VLOOKUP(A189,[5]C1!$E:$N,10,FALSE),VLOOKUP(A189,[6]C1!$E:$N,10,FALSE)))</f>
        <v>JSB</v>
      </c>
      <c r="I189" s="6" t="str">
        <f>IFERROR(VLOOKUP(A189,[4]C1!$E:$L,8,FALSE),IFERROR(VLOOKUP(A189,[5]C1!$E:$L,8,FALSE),VLOOKUP(A189,[6]C1!$E:$L,8,FALSE)))</f>
        <v>VJC</v>
      </c>
      <c r="K189" s="4">
        <v>45771</v>
      </c>
      <c r="L189" s="5" t="s">
        <v>42</v>
      </c>
      <c r="M189" s="5" t="s">
        <v>43</v>
      </c>
      <c r="N189" s="5">
        <f>YEAR(IFERROR(VLOOKUP(A189,[4]C1!$E:$AA,23,FALSE),IFERROR(VLOOKUP(A189,[5]C1!$E:$AB,24,FALSE),VLOOKUP(A189,[6]C1!$E:$AB,23,FALSE))))</f>
        <v>2024</v>
      </c>
      <c r="O189" s="5"/>
      <c r="P189" s="2" t="str">
        <f t="shared" si="3"/>
        <v>NO</v>
      </c>
      <c r="S189" s="250">
        <v>2</v>
      </c>
      <c r="T189" s="253">
        <f>IFERROR(VLOOKUP(A189,[4]C1!$E:$BH,56,FALSE),IFERROR(VLOOKUP(A189,[5]C1!$E:$BI,57,FALSE),VLOOKUP(A189,[6]C1!$E:$BI,56,FALSE)))</f>
        <v>45570</v>
      </c>
    </row>
    <row r="190" spans="1:20" ht="20.149999999999999" hidden="1" customHeight="1" x14ac:dyDescent="0.35">
      <c r="A190" s="8" t="s">
        <v>423</v>
      </c>
      <c r="B190" s="7" t="s">
        <v>424</v>
      </c>
      <c r="C190" s="7" t="str">
        <f>IFERROR(VLOOKUP(A190,[1]C1!$E:$F,2,FALSE),IFERROR(VLOOKUP(A190,[2]C1!$E:$F,2,FALSE),VLOOKUP(A190,[3]C1!$E:$F,2,FALSE)))</f>
        <v>LIGHT RAIL MANILA CORPORATION</v>
      </c>
      <c r="D190" s="7" t="str">
        <f>IFERROR(VLOOKUP(A190,[3]C1!$E:$G,3,FALSE),IFERROR(VLOOKUP(A190,[2]C1!$E:$G,3,FALSE),VLOOKUP(A190,[1]C1!$E:$G,3,FALSE)))</f>
        <v>NINOY AQUINO, STO. NINO, PARANAQUE</v>
      </c>
      <c r="E190" s="10">
        <f>IFERROR(VLOOKUP(A190,[4]C1!$E:$S,15,FALSE),IFERROR(VLOOKUP(A190,[5]C1!$E:$T,16,FALSE),VLOOKUP(A190,[6]C1!$E:$T,16,FALSE)))</f>
        <v>795001.99</v>
      </c>
      <c r="F190" s="11">
        <v>964.72</v>
      </c>
      <c r="G190" s="11" t="str">
        <f>IFERROR(VLOOKUP(A190,[4]C1!$E:$N,10,FALSE),IFERROR(VLOOKUP(A190,[5]C1!$E:$N,10,FALSE),VLOOKUP(A190,[6]C1!$E:$N,10,FALSE)))</f>
        <v>JSB</v>
      </c>
      <c r="I190" s="6" t="str">
        <f>IFERROR(VLOOKUP(A190,[4]C1!$E:$L,8,FALSE),IFERROR(VLOOKUP(A190,[5]C1!$E:$L,8,FALSE),VLOOKUP(A190,[6]C1!$E:$L,8,FALSE)))</f>
        <v>VJC</v>
      </c>
      <c r="K190" s="4">
        <v>45771</v>
      </c>
      <c r="L190" s="5" t="s">
        <v>42</v>
      </c>
      <c r="M190" s="5" t="s">
        <v>43</v>
      </c>
      <c r="N190" s="5">
        <f>YEAR(IFERROR(VLOOKUP(A190,[4]C1!$E:$AA,23,FALSE),IFERROR(VLOOKUP(A190,[5]C1!$E:$AB,24,FALSE),VLOOKUP(A190,[6]C1!$E:$AB,23,FALSE))))</f>
        <v>2024</v>
      </c>
      <c r="O190" s="5"/>
      <c r="P190" s="2" t="str">
        <f t="shared" si="3"/>
        <v>NO</v>
      </c>
      <c r="S190" s="250">
        <v>2</v>
      </c>
      <c r="T190" s="253">
        <f>IFERROR(VLOOKUP(A190,[4]C1!$E:$BH,56,FALSE),IFERROR(VLOOKUP(A190,[5]C1!$E:$BI,57,FALSE),VLOOKUP(A190,[6]C1!$E:$BI,56,FALSE)))</f>
        <v>45584</v>
      </c>
    </row>
    <row r="191" spans="1:20" ht="20.149999999999999" hidden="1" customHeight="1" x14ac:dyDescent="0.35">
      <c r="A191" s="8" t="s">
        <v>425</v>
      </c>
      <c r="B191" s="7" t="s">
        <v>426</v>
      </c>
      <c r="C191" s="7" t="str">
        <f>IFERROR(VLOOKUP(A191,[1]C1!$E:$F,2,FALSE),IFERROR(VLOOKUP(A191,[2]C1!$E:$F,2,FALSE),VLOOKUP(A191,[3]C1!$E:$F,2,FALSE)))</f>
        <v>CARLSON CHEN CAI</v>
      </c>
      <c r="D191" s="7" t="str">
        <f>IFERROR(VLOOKUP(A191,[3]C1!$E:$G,3,FALSE),IFERROR(VLOOKUP(A191,[2]C1!$E:$G,3,FALSE),VLOOKUP(A191,[1]C1!$E:$G,3,FALSE)))</f>
        <v>BLK 5, PALM COAST MARINA, PARANAQUE</v>
      </c>
      <c r="E191" s="10">
        <f>IFERROR(VLOOKUP(A191,[4]C1!$E:$S,15,FALSE),IFERROR(VLOOKUP(A191,[5]C1!$E:$T,16,FALSE),VLOOKUP(A191,[6]C1!$E:$T,16,FALSE)))</f>
        <v>438866.71</v>
      </c>
      <c r="F191" s="11">
        <v>964.72</v>
      </c>
      <c r="G191" s="11" t="str">
        <f>IFERROR(VLOOKUP(A191,[4]C1!$E:$N,10,FALSE),IFERROR(VLOOKUP(A191,[5]C1!$E:$N,10,FALSE),VLOOKUP(A191,[6]C1!$E:$N,10,FALSE)))</f>
        <v>JSB</v>
      </c>
      <c r="I191" s="6" t="str">
        <f>IFERROR(VLOOKUP(A191,[4]C1!$E:$L,8,FALSE),IFERROR(VLOOKUP(A191,[5]C1!$E:$L,8,FALSE),VLOOKUP(A191,[6]C1!$E:$L,8,FALSE)))</f>
        <v>VJC</v>
      </c>
      <c r="K191" s="4">
        <v>45771</v>
      </c>
      <c r="L191" s="5" t="s">
        <v>42</v>
      </c>
      <c r="M191" s="5" t="s">
        <v>43</v>
      </c>
      <c r="N191" s="5">
        <f>YEAR(IFERROR(VLOOKUP(A191,[4]C1!$E:$AA,23,FALSE),IFERROR(VLOOKUP(A191,[5]C1!$E:$AB,24,FALSE),VLOOKUP(A191,[6]C1!$E:$AB,23,FALSE))))</f>
        <v>2024</v>
      </c>
      <c r="O191" s="5"/>
      <c r="P191" s="2" t="str">
        <f t="shared" si="3"/>
        <v>NO</v>
      </c>
      <c r="S191" s="250">
        <v>4</v>
      </c>
      <c r="T191" s="253">
        <f>IFERROR(VLOOKUP(A191,[4]C1!$E:$BH,56,FALSE),IFERROR(VLOOKUP(A191,[5]C1!$E:$BI,57,FALSE),VLOOKUP(A191,[6]C1!$E:$BI,56,FALSE)))</f>
        <v>45584</v>
      </c>
    </row>
    <row r="192" spans="1:20" ht="20.149999999999999" hidden="1" customHeight="1" x14ac:dyDescent="0.35">
      <c r="A192" s="8" t="s">
        <v>427</v>
      </c>
      <c r="B192" s="7" t="s">
        <v>428</v>
      </c>
      <c r="C192" s="7" t="str">
        <f>IFERROR(VLOOKUP(A192,[1]C1!$E:$F,2,FALSE),IFERROR(VLOOKUP(A192,[2]C1!$E:$F,2,FALSE),VLOOKUP(A192,[3]C1!$E:$F,2,FALSE)))</f>
        <v>FRANCISCO ARANETA CLIMENT</v>
      </c>
      <c r="D192" s="7" t="str">
        <f>IFERROR(VLOOKUP(A192,[3]C1!$E:$G,3,FALSE),IFERROR(VLOOKUP(A192,[2]C1!$E:$G,3,FALSE),VLOOKUP(A192,[1]C1!$E:$G,3,FALSE)))</f>
        <v>BANAWE, AYALA-ALABANG VILL, MUNTINLUPA</v>
      </c>
      <c r="E192" s="10">
        <f>IFERROR(VLOOKUP(A192,[4]C1!$E:$S,15,FALSE),IFERROR(VLOOKUP(A192,[5]C1!$E:$T,16,FALSE),VLOOKUP(A192,[6]C1!$E:$T,15,FALSE)))</f>
        <v>44190.67</v>
      </c>
      <c r="F192" s="11">
        <v>15.97</v>
      </c>
      <c r="G192" s="11" t="str">
        <f>IFERROR(VLOOKUP(A192,[4]C1!$E:$N,10,FALSE),IFERROR(VLOOKUP(A192,[5]C1!$E:$N,10,FALSE),VLOOKUP(A192,[6]C1!$E:$N,10,FALSE)))</f>
        <v>Isan Carlo Lazaro</v>
      </c>
      <c r="I192" s="6" t="str">
        <f>IFERROR(VLOOKUP(A192,[4]C1!$E:$L,8,FALSE),IFERROR(VLOOKUP(A192,[5]C1!$E:$L,8,FALSE),VLOOKUP(A192,[6]C1!$E:$L,8,FALSE)))</f>
        <v>CHALLENGER</v>
      </c>
      <c r="K192" s="4">
        <v>45777</v>
      </c>
      <c r="L192" s="5" t="s">
        <v>42</v>
      </c>
      <c r="M192" s="5" t="s">
        <v>43</v>
      </c>
      <c r="N192" s="5">
        <f>YEAR(IFERROR(VLOOKUP(A192,[4]C1!$E:$AA,23,FALSE),IFERROR(VLOOKUP(A192,[5]C1!$E:$AB,24,FALSE),VLOOKUP(A192,[6]C1!$E:$AB,23,FALSE))))</f>
        <v>2025</v>
      </c>
      <c r="O192" s="4">
        <v>45777</v>
      </c>
      <c r="P192" s="2" t="str">
        <f t="shared" si="3"/>
        <v>YES</v>
      </c>
      <c r="Q192" s="5" t="s">
        <v>917</v>
      </c>
      <c r="R192" s="5" t="s">
        <v>23</v>
      </c>
      <c r="S192" s="250">
        <v>2</v>
      </c>
      <c r="T192" s="253">
        <f>IFERROR(VLOOKUP(A192,[4]C1!$E:$BH,56,FALSE),IFERROR(VLOOKUP(A192,[5]C1!$E:$BI,57,FALSE),VLOOKUP(A192,[6]C1!$E:$BI,56,FALSE)))</f>
        <v>45715</v>
      </c>
    </row>
    <row r="193" spans="1:20" ht="20.149999999999999" hidden="1" customHeight="1" x14ac:dyDescent="0.35">
      <c r="A193" s="8" t="s">
        <v>429</v>
      </c>
      <c r="B193" s="7" t="s">
        <v>430</v>
      </c>
      <c r="C193" s="7" t="str">
        <f>IFERROR(VLOOKUP(A193,[1]C1!$E:$F,2,FALSE),IFERROR(VLOOKUP(A193,[2]C1!$E:$F,2,FALSE),VLOOKUP(A193,[3]C1!$E:$F,2,FALSE)))</f>
        <v>MARGARITA OROSA FELIX</v>
      </c>
      <c r="D193" s="7" t="str">
        <f>IFERROR(VLOOKUP(A193,[3]C1!$E:$G,3,FALSE),IFERROR(VLOOKUP(A193,[2]C1!$E:$G,3,FALSE),VLOOKUP(A193,[1]C1!$E:$G,3,FALSE)))</f>
        <v>TANAUAN, AYALA-ALABANG VILL, MUNTINLUPA</v>
      </c>
      <c r="E193" s="10">
        <f>IFERROR(VLOOKUP(A193,[4]C1!$E:$S,15,FALSE),IFERROR(VLOOKUP(A193,[5]C1!$E:$T,16,FALSE),VLOOKUP(A193,[6]C1!$E:$T,15,FALSE)))</f>
        <v>402458.69</v>
      </c>
      <c r="F193" s="11">
        <v>100.7</v>
      </c>
      <c r="G193" s="11" t="str">
        <f>IFERROR(VLOOKUP(A193,[4]C1!$E:$N,10,FALSE),IFERROR(VLOOKUP(A193,[5]C1!$E:$N,10,FALSE),VLOOKUP(A193,[6]C1!$E:$N,10,FALSE)))</f>
        <v>Isan Carlo Lazaro</v>
      </c>
      <c r="I193" s="6" t="str">
        <f>IFERROR(VLOOKUP(A193,[4]C1!$E:$L,8,FALSE),IFERROR(VLOOKUP(A193,[5]C1!$E:$L,8,FALSE),VLOOKUP(A193,[6]C1!$E:$L,8,FALSE)))</f>
        <v>CHALLENGER</v>
      </c>
      <c r="K193" s="4">
        <v>45777</v>
      </c>
      <c r="L193" s="5" t="s">
        <v>42</v>
      </c>
      <c r="M193" s="5" t="s">
        <v>43</v>
      </c>
      <c r="N193" s="5">
        <f>YEAR(IFERROR(VLOOKUP(A193,[4]C1!$E:$AA,23,FALSE),IFERROR(VLOOKUP(A193,[5]C1!$E:$AB,24,FALSE),VLOOKUP(A193,[6]C1!$E:$AB,23,FALSE))))</f>
        <v>2025</v>
      </c>
      <c r="O193" s="4">
        <v>45777</v>
      </c>
      <c r="P193" s="2" t="str">
        <f t="shared" si="3"/>
        <v>YES</v>
      </c>
      <c r="Q193" s="4">
        <v>45863</v>
      </c>
      <c r="R193" s="5" t="s">
        <v>26</v>
      </c>
      <c r="S193" s="250">
        <v>5</v>
      </c>
      <c r="T193" s="253">
        <f>IFERROR(VLOOKUP(A193,[4]C1!$E:$BH,56,FALSE),IFERROR(VLOOKUP(A193,[5]C1!$E:$BI,57,FALSE),VLOOKUP(A193,[6]C1!$E:$BI,56,FALSE)))</f>
        <v>45715</v>
      </c>
    </row>
    <row r="194" spans="1:20" ht="20.149999999999999" hidden="1" customHeight="1" x14ac:dyDescent="0.35">
      <c r="A194" s="8" t="s">
        <v>431</v>
      </c>
      <c r="B194" s="7" t="s">
        <v>432</v>
      </c>
      <c r="C194" s="7" t="str">
        <f>IFERROR(VLOOKUP(A194,[1]C1!$E:$F,2,FALSE),IFERROR(VLOOKUP(A194,[2]C1!$E:$F,2,FALSE),VLOOKUP(A194,[3]C1!$E:$F,2,FALSE)))</f>
        <v>PHILIP ANDREW ARCELLANA LAPUT,</v>
      </c>
      <c r="D194" s="7" t="str">
        <f>IFERROR(VLOOKUP(A194,[3]C1!$E:$G,3,FALSE),IFERROR(VLOOKUP(A194,[2]C1!$E:$G,3,FALSE),VLOOKUP(A194,[1]C1!$E:$G,3,FALSE)))</f>
        <v>L. DA VINCI, ITALIA 500-BF HOMES, LAS PINAS CITY</v>
      </c>
      <c r="E194" s="10">
        <f>IFERROR(VLOOKUP(A194,[4]C1!$E:$S,15,FALSE),IFERROR(VLOOKUP(A194,[5]C1!$E:$T,16,FALSE),VLOOKUP(A194,[6]C1!$E:$T,16,FALSE)))</f>
        <v>703369.77</v>
      </c>
      <c r="F194" s="11">
        <v>228.88</v>
      </c>
      <c r="G194" s="11" t="str">
        <f>IFERROR(VLOOKUP(A194,[4]C1!$E:$N,10,FALSE),IFERROR(VLOOKUP(A194,[5]C1!$E:$N,10,FALSE),VLOOKUP(A194,[6]C1!$E:$N,10,FALSE)))</f>
        <v>IGL</v>
      </c>
      <c r="I194" s="6" t="str">
        <f>IFERROR(VLOOKUP(A194,[4]C1!$E:$L,8,FALSE),IFERROR(VLOOKUP(A194,[5]C1!$E:$L,8,FALSE),VLOOKUP(A194,[6]C1!$E:$L,8,FALSE)))</f>
        <v>CHALLENGER</v>
      </c>
      <c r="K194" s="4">
        <v>45778</v>
      </c>
      <c r="L194" s="5" t="s">
        <v>42</v>
      </c>
      <c r="M194" s="5" t="s">
        <v>43</v>
      </c>
      <c r="N194" s="5">
        <f>YEAR(IFERROR(VLOOKUP(A194,[4]C1!$E:$AA,23,FALSE),IFERROR(VLOOKUP(A194,[5]C1!$E:$AB,24,FALSE),VLOOKUP(A194,[6]C1!$E:$AB,23,FALSE))))</f>
        <v>2024</v>
      </c>
      <c r="O194" s="5"/>
      <c r="P194" s="2" t="str">
        <f t="shared" si="3"/>
        <v>NO</v>
      </c>
      <c r="S194" s="250">
        <v>8</v>
      </c>
      <c r="T194" s="253">
        <f>IFERROR(VLOOKUP(A194,[4]C1!$E:$BH,56,FALSE),IFERROR(VLOOKUP(A194,[5]C1!$E:$BI,57,FALSE),VLOOKUP(A194,[6]C1!$E:$BI,56,FALSE)))</f>
        <v>45471</v>
      </c>
    </row>
    <row r="195" spans="1:20" ht="20.149999999999999" hidden="1" customHeight="1" x14ac:dyDescent="0.35">
      <c r="A195" s="8" t="s">
        <v>433</v>
      </c>
      <c r="B195" s="7" t="s">
        <v>434</v>
      </c>
      <c r="C195" s="7" t="str">
        <f>IFERROR(VLOOKUP(A195,[1]C1!$E:$F,2,FALSE),IFERROR(VLOOKUP(A195,[2]C1!$E:$F,2,FALSE),VLOOKUP(A195,[3]C1!$E:$F,2,FALSE)))</f>
        <v>OSCAR ESPEJO DELOS REYES</v>
      </c>
      <c r="D195" s="7" t="str">
        <f>IFERROR(VLOOKUP(A195,[3]C1!$E:$G,3,FALSE),IFERROR(VLOOKUP(A195,[2]C1!$E:$G,3,FALSE),VLOOKUP(A195,[1]C1!$E:$G,3,FALSE)))</f>
        <v>BOUGAINVILLA, T.S. CRUZ SUBD, LAS PINAS CITY</v>
      </c>
      <c r="E195" s="10">
        <f>IFERROR(VLOOKUP(A195,[4]C1!$E:$S,15,FALSE),IFERROR(VLOOKUP(A195,[5]C1!$E:$T,16,FALSE),VLOOKUP(A195,[6]C1!$E:$T,16,FALSE)))</f>
        <v>1248473.78</v>
      </c>
      <c r="F195" s="11">
        <v>364.42</v>
      </c>
      <c r="G195" s="11" t="str">
        <f>IFERROR(VLOOKUP(A195,[4]C1!$E:$N,10,FALSE),IFERROR(VLOOKUP(A195,[5]C1!$E:$N,10,FALSE),VLOOKUP(A195,[6]C1!$E:$N,10,FALSE)))</f>
        <v>CLG</v>
      </c>
      <c r="I195" s="6" t="str">
        <f>IFERROR(VLOOKUP(A195,[4]C1!$E:$L,8,FALSE),IFERROR(VLOOKUP(A195,[5]C1!$E:$L,8,FALSE),VLOOKUP(A195,[6]C1!$E:$L,8,FALSE)))</f>
        <v>CHALLENGER</v>
      </c>
      <c r="K195" s="4">
        <v>45778</v>
      </c>
      <c r="L195" s="5" t="s">
        <v>42</v>
      </c>
      <c r="M195" s="5" t="s">
        <v>43</v>
      </c>
      <c r="N195" s="5">
        <f>YEAR(IFERROR(VLOOKUP(A195,[4]C1!$E:$AA,23,FALSE),IFERROR(VLOOKUP(A195,[5]C1!$E:$AB,24,FALSE),VLOOKUP(A195,[6]C1!$E:$AB,23,FALSE))))</f>
        <v>2024</v>
      </c>
      <c r="O195" s="5"/>
      <c r="P195" s="2" t="str">
        <f t="shared" si="3"/>
        <v>NO</v>
      </c>
      <c r="S195" s="250">
        <v>8</v>
      </c>
      <c r="T195" s="253">
        <f>IFERROR(VLOOKUP(A195,[4]C1!$E:$BH,56,FALSE),IFERROR(VLOOKUP(A195,[5]C1!$E:$BI,57,FALSE),VLOOKUP(A195,[6]C1!$E:$BI,56,FALSE)))</f>
        <v>45525</v>
      </c>
    </row>
    <row r="196" spans="1:20" ht="20.149999999999999" hidden="1" customHeight="1" x14ac:dyDescent="0.35">
      <c r="A196" s="8" t="s">
        <v>435</v>
      </c>
      <c r="B196" s="7" t="s">
        <v>436</v>
      </c>
      <c r="C196" s="7" t="str">
        <f>IFERROR(VLOOKUP(A196,[1]C1!$E:$F,2,FALSE),IFERROR(VLOOKUP(A196,[2]C1!$E:$F,2,FALSE),VLOOKUP(A196,[3]C1!$E:$F,2,FALSE)))</f>
        <v>RUSTAN COFFEE CORPORATION</v>
      </c>
      <c r="D196" s="7" t="str">
        <f>IFERROR(VLOOKUP(A196,[3]C1!$E:$G,3,FALSE),IFERROR(VLOOKUP(A196,[2]C1!$E:$G,3,FALSE),VLOOKUP(A196,[1]C1!$E:$G,3,FALSE)))</f>
        <v>BF RESORT, BF RESORT VILL, LAS PINAS CITY</v>
      </c>
      <c r="E196" s="10">
        <f>IFERROR(VLOOKUP(A196,[4]C1!$E:$S,15,FALSE),IFERROR(VLOOKUP(A196,[5]C1!$E:$T,16,FALSE),VLOOKUP(A196,[6]C1!$E:$T,16,FALSE)))</f>
        <v>81080.72</v>
      </c>
      <c r="F196" s="11">
        <v>51.48</v>
      </c>
      <c r="G196" s="11" t="str">
        <f>IFERROR(VLOOKUP(A196,[4]C1!$E:$N,10,FALSE),IFERROR(VLOOKUP(A196,[5]C1!$E:$N,10,FALSE),VLOOKUP(A196,[6]C1!$E:$N,10,FALSE)))</f>
        <v>JSP</v>
      </c>
      <c r="I196" s="6" t="str">
        <f>IFERROR(VLOOKUP(A196,[4]C1!$E:$L,8,FALSE),IFERROR(VLOOKUP(A196,[5]C1!$E:$L,8,FALSE),VLOOKUP(A196,[6]C1!$E:$L,8,FALSE)))</f>
        <v>CHALLENGER</v>
      </c>
      <c r="K196" s="4">
        <v>45778</v>
      </c>
      <c r="L196" s="5" t="s">
        <v>42</v>
      </c>
      <c r="M196" s="5" t="s">
        <v>43</v>
      </c>
      <c r="N196" s="5">
        <f>YEAR(IFERROR(VLOOKUP(A196,[4]C1!$E:$AA,23,FALSE),IFERROR(VLOOKUP(A196,[5]C1!$E:$AB,24,FALSE),VLOOKUP(A196,[6]C1!$E:$AB,23,FALSE))))</f>
        <v>2024</v>
      </c>
      <c r="O196" s="5"/>
      <c r="P196" s="2" t="str">
        <f t="shared" ref="P196:P259" si="4">IF(ISBLANK(O196),"NO","YES")</f>
        <v>NO</v>
      </c>
      <c r="S196" s="250">
        <v>2</v>
      </c>
      <c r="T196" s="253">
        <f>IFERROR(VLOOKUP(A196,[4]C1!$E:$BH,56,FALSE),IFERROR(VLOOKUP(A196,[5]C1!$E:$BI,57,FALSE),VLOOKUP(A196,[6]C1!$E:$BI,56,FALSE)))</f>
        <v>45647</v>
      </c>
    </row>
    <row r="197" spans="1:20" ht="20.149999999999999" hidden="1" customHeight="1" x14ac:dyDescent="0.35">
      <c r="A197" s="8" t="s">
        <v>437</v>
      </c>
      <c r="B197" s="7" t="s">
        <v>438</v>
      </c>
      <c r="C197" s="7" t="str">
        <f>IFERROR(VLOOKUP(A197,[1]C1!$E:$F,2,FALSE),IFERROR(VLOOKUP(A197,[2]C1!$E:$F,2,FALSE),VLOOKUP(A197,[3]C1!$E:$F,2,FALSE)))</f>
        <v>ROBINSON'S SUPERMARKET CORPORATION</v>
      </c>
      <c r="D197" s="7" t="str">
        <f>IFERROR(VLOOKUP(A197,[3]C1!$E:$G,3,FALSE),IFERROR(VLOOKUP(A197,[2]C1!$E:$G,3,FALSE),VLOOKUP(A197,[1]C1!$E:$G,3,FALSE)))</f>
        <v>GLORIA DIAZ, BF RESORT VILL, LAS PINAS CITY</v>
      </c>
      <c r="E197" s="10">
        <f>IFERROR(VLOOKUP(A197,[4]C1!$E:$S,15,FALSE),IFERROR(VLOOKUP(A197,[5]C1!$E:$T,16,FALSE),VLOOKUP(A197,[6]C1!$E:$T,16,FALSE)))</f>
        <v>477975.56</v>
      </c>
      <c r="F197" s="11">
        <v>108.68</v>
      </c>
      <c r="G197" s="11" t="str">
        <f>IFERROR(VLOOKUP(A197,[4]C1!$E:$N,10,FALSE),IFERROR(VLOOKUP(A197,[5]C1!$E:$N,10,FALSE),VLOOKUP(A197,[6]C1!$E:$N,10,FALSE)))</f>
        <v>CLG</v>
      </c>
      <c r="I197" s="6" t="str">
        <f>IFERROR(VLOOKUP(A197,[4]C1!$E:$L,8,FALSE),IFERROR(VLOOKUP(A197,[5]C1!$E:$L,8,FALSE),VLOOKUP(A197,[6]C1!$E:$L,8,FALSE)))</f>
        <v>CHALLENGER</v>
      </c>
      <c r="K197" s="4">
        <v>45778</v>
      </c>
      <c r="L197" s="5" t="s">
        <v>42</v>
      </c>
      <c r="M197" s="5" t="s">
        <v>43</v>
      </c>
      <c r="N197" s="5">
        <f>YEAR(IFERROR(VLOOKUP(A197,[4]C1!$E:$AA,23,FALSE),IFERROR(VLOOKUP(A197,[5]C1!$E:$AB,24,FALSE),VLOOKUP(A197,[6]C1!$E:$AB,23,FALSE))))</f>
        <v>2024</v>
      </c>
      <c r="O197" s="5"/>
      <c r="P197" s="2" t="str">
        <f t="shared" si="4"/>
        <v>NO</v>
      </c>
      <c r="S197" s="250">
        <v>4</v>
      </c>
      <c r="T197" s="253">
        <f>IFERROR(VLOOKUP(A197,[4]C1!$E:$BH,56,FALSE),IFERROR(VLOOKUP(A197,[5]C1!$E:$BI,57,FALSE),VLOOKUP(A197,[6]C1!$E:$BI,56,FALSE)))</f>
        <v>45584</v>
      </c>
    </row>
    <row r="198" spans="1:20" ht="20.149999999999999" hidden="1" customHeight="1" x14ac:dyDescent="0.35">
      <c r="A198" s="8" t="s">
        <v>439</v>
      </c>
      <c r="B198" s="7" t="s">
        <v>440</v>
      </c>
      <c r="C198" s="7" t="str">
        <f>IFERROR(VLOOKUP(A198,[1]C1!$E:$F,2,FALSE),IFERROR(VLOOKUP(A198,[2]C1!$E:$F,2,FALSE),VLOOKUP(A198,[3]C1!$E:$F,2,FALSE)))</f>
        <v>JORGE MIRANDA YULO</v>
      </c>
      <c r="D198" s="7" t="str">
        <f>IFERROR(VLOOKUP(A198,[3]C1!$E:$G,3,FALSE),IFERROR(VLOOKUP(A198,[2]C1!$E:$G,3,FALSE),VLOOKUP(A198,[1]C1!$E:$G,3,FALSE)))</f>
        <v>CAMIA, DOÑA MANUELA SUBD, LAS PINAS CITY</v>
      </c>
      <c r="E198" s="10">
        <f>IFERROR(VLOOKUP(A198,[4]C1!$E:$S,15,FALSE),IFERROR(VLOOKUP(A198,[5]C1!$E:$T,16,FALSE),VLOOKUP(A198,[6]C1!$E:$T,16,FALSE)))</f>
        <v>429324.36</v>
      </c>
      <c r="F198" s="11">
        <v>105.7</v>
      </c>
      <c r="G198" s="11" t="str">
        <f>IFERROR(VLOOKUP(A198,[4]C1!$E:$N,10,FALSE),IFERROR(VLOOKUP(A198,[5]C1!$E:$N,10,FALSE),VLOOKUP(A198,[6]C1!$E:$N,10,FALSE)))</f>
        <v>JSP</v>
      </c>
      <c r="I198" s="6" t="str">
        <f>IFERROR(VLOOKUP(A198,[4]C1!$E:$L,8,FALSE),IFERROR(VLOOKUP(A198,[5]C1!$E:$L,8,FALSE),VLOOKUP(A198,[6]C1!$E:$L,8,FALSE)))</f>
        <v>CHALLENGER</v>
      </c>
      <c r="K198" s="4">
        <v>45778</v>
      </c>
      <c r="L198" s="5" t="s">
        <v>42</v>
      </c>
      <c r="M198" s="5" t="s">
        <v>43</v>
      </c>
      <c r="N198" s="5">
        <f>YEAR(IFERROR(VLOOKUP(A198,[4]C1!$E:$AA,23,FALSE),IFERROR(VLOOKUP(A198,[5]C1!$E:$AB,24,FALSE),VLOOKUP(A198,[6]C1!$E:$AB,23,FALSE))))</f>
        <v>2024</v>
      </c>
      <c r="O198" s="5"/>
      <c r="P198" s="2" t="str">
        <f t="shared" si="4"/>
        <v>NO</v>
      </c>
      <c r="S198" s="250">
        <v>4</v>
      </c>
      <c r="T198" s="253">
        <f>IFERROR(VLOOKUP(A198,[4]C1!$E:$BH,56,FALSE),IFERROR(VLOOKUP(A198,[5]C1!$E:$BI,57,FALSE),VLOOKUP(A198,[6]C1!$E:$BI,56,FALSE)))</f>
        <v>45631</v>
      </c>
    </row>
    <row r="199" spans="1:20" ht="20.149999999999999" hidden="1" customHeight="1" x14ac:dyDescent="0.35">
      <c r="A199" s="8" t="s">
        <v>441</v>
      </c>
      <c r="B199" s="7" t="s">
        <v>442</v>
      </c>
      <c r="C199" s="7" t="str">
        <f>IFERROR(VLOOKUP(A199,[1]C1!$E:$F,2,FALSE),IFERROR(VLOOKUP(A199,[2]C1!$E:$F,2,FALSE),VLOOKUP(A199,[3]C1!$E:$F,2,FALSE)))</f>
        <v>SO HUAT TRADING OPC DOING BUSINESS UNDER THE NAMES</v>
      </c>
      <c r="D199" s="7" t="str">
        <f>IFERROR(VLOOKUP(A199,[3]C1!$E:$G,3,FALSE),IFERROR(VLOOKUP(A199,[2]C1!$E:$G,3,FALSE),VLOOKUP(A199,[1]C1!$E:$G,3,FALSE)))</f>
        <v>DONA SOLEDAD EXTN, BETTER LIVING SUBD, PARANAQUE</v>
      </c>
      <c r="E199" s="10">
        <f>IFERROR(VLOOKUP(A199,[4]C1!$E:$S,15,FALSE),IFERROR(VLOOKUP(A199,[5]C1!$E:$T,16,FALSE),VLOOKUP(A199,[6]C1!$E:$T,16,FALSE)))</f>
        <v>510055.9</v>
      </c>
      <c r="F199" s="11">
        <v>964.72</v>
      </c>
      <c r="G199" s="11" t="str">
        <f>IFERROR(VLOOKUP(A199,[4]C1!$E:$N,10,FALSE),IFERROR(VLOOKUP(A199,[5]C1!$E:$N,10,FALSE),VLOOKUP(A199,[6]C1!$E:$N,10,FALSE)))</f>
        <v>JSB</v>
      </c>
      <c r="I199" s="6" t="str">
        <f>IFERROR(VLOOKUP(A199,[4]C1!$E:$L,8,FALSE),IFERROR(VLOOKUP(A199,[5]C1!$E:$L,8,FALSE),VLOOKUP(A199,[6]C1!$E:$L,8,FALSE)))</f>
        <v>VJC</v>
      </c>
      <c r="K199" s="5"/>
      <c r="L199" s="5" t="s">
        <v>42</v>
      </c>
      <c r="M199" s="5" t="s">
        <v>43</v>
      </c>
      <c r="N199" s="5">
        <f>YEAR(IFERROR(VLOOKUP(A199,[4]C1!$E:$AA,23,FALSE),IFERROR(VLOOKUP(A199,[5]C1!$E:$AB,24,FALSE),VLOOKUP(A199,[6]C1!$E:$AB,23,FALSE))))</f>
        <v>2024</v>
      </c>
      <c r="O199" s="4">
        <v>45775</v>
      </c>
      <c r="P199" s="2" t="str">
        <f t="shared" si="4"/>
        <v>YES</v>
      </c>
      <c r="Q199" s="4">
        <v>45847</v>
      </c>
      <c r="R199" s="5" t="s">
        <v>23</v>
      </c>
      <c r="S199" s="250">
        <v>4</v>
      </c>
      <c r="T199" s="253">
        <f>IFERROR(VLOOKUP(A199,[4]C1!$E:$BH,56,FALSE),IFERROR(VLOOKUP(A199,[5]C1!$E:$BI,57,FALSE),VLOOKUP(A199,[6]C1!$E:$BI,56,FALSE)))</f>
        <v>45506</v>
      </c>
    </row>
    <row r="200" spans="1:20" ht="20.149999999999999" hidden="1" customHeight="1" x14ac:dyDescent="0.35">
      <c r="A200" s="8" t="s">
        <v>443</v>
      </c>
      <c r="B200" s="7" t="s">
        <v>444</v>
      </c>
      <c r="C200" s="7" t="str">
        <f>IFERROR(VLOOKUP(A200,[1]C1!$E:$F,2,FALSE),IFERROR(VLOOKUP(A200,[2]C1!$E:$F,2,FALSE),VLOOKUP(A200,[3]C1!$E:$F,2,FALSE)))</f>
        <v>RAMON GALVEZ VIZMONTE</v>
      </c>
      <c r="D200" s="7" t="str">
        <f>IFERROR(VLOOKUP(A200,[3]C1!$E:$G,3,FALSE),IFERROR(VLOOKUP(A200,[2]C1!$E:$G,3,FALSE),VLOOKUP(A200,[1]C1!$E:$G,3,FALSE)))</f>
        <v>MAMBOG IV, BACOOR</v>
      </c>
      <c r="E200" s="10">
        <f>IFERROR(VLOOKUP(A200,[4]C1!$E:$S,15,FALSE),IFERROR(VLOOKUP(A200,[5]C1!$E:$T,16,FALSE),VLOOKUP(A200,[6]C1!$E:$T,15,FALSE)))</f>
        <v>647847.98</v>
      </c>
      <c r="F200" s="11">
        <v>70.849999999999994</v>
      </c>
      <c r="G200" s="11" t="str">
        <f>IFERROR(VLOOKUP(A200,[4]C1!$E:$N,10,FALSE),IFERROR(VLOOKUP(A200,[5]C1!$E:$N,10,FALSE),VLOOKUP(A200,[6]C1!$E:$N,10,FALSE)))</f>
        <v>Ronilo Gange Jr.</v>
      </c>
      <c r="I200" s="6" t="str">
        <f>IFERROR(VLOOKUP(A200,[4]C1!$E:$L,8,FALSE),IFERROR(VLOOKUP(A200,[5]C1!$E:$L,8,FALSE),VLOOKUP(A200,[6]C1!$E:$L,8,FALSE)))</f>
        <v>AVECO</v>
      </c>
      <c r="J200" s="4">
        <v>45820</v>
      </c>
      <c r="K200" s="4">
        <v>45820</v>
      </c>
      <c r="L200" s="5" t="s">
        <v>42</v>
      </c>
      <c r="N200" s="5">
        <f>YEAR(IFERROR(VLOOKUP(A200,[4]C1!$E:$AA,23,FALSE),IFERROR(VLOOKUP(A200,[5]C1!$E:$AB,24,FALSE),VLOOKUP(A200,[6]C1!$E:$AB,23,FALSE))))</f>
        <v>2025</v>
      </c>
      <c r="O200" s="4">
        <v>45831</v>
      </c>
      <c r="P200" s="2" t="str">
        <f t="shared" si="4"/>
        <v>YES</v>
      </c>
      <c r="Q200" s="4">
        <v>45855</v>
      </c>
      <c r="R200" s="5" t="s">
        <v>26</v>
      </c>
      <c r="S200" s="250">
        <v>3</v>
      </c>
      <c r="T200" s="253">
        <f>IFERROR(VLOOKUP(A200,[4]C1!$E:$BH,56,FALSE),IFERROR(VLOOKUP(A200,[5]C1!$E:$BI,57,FALSE),VLOOKUP(A200,[6]C1!$E:$BI,56,FALSE)))</f>
        <v>45680</v>
      </c>
    </row>
    <row r="201" spans="1:20" ht="20.149999999999999" hidden="1" customHeight="1" x14ac:dyDescent="0.35">
      <c r="A201" s="8" t="s">
        <v>445</v>
      </c>
      <c r="B201" s="7" t="s">
        <v>446</v>
      </c>
      <c r="C201" s="7" t="str">
        <f>IFERROR(VLOOKUP(A201,[1]C1!$E:$F,2,FALSE),IFERROR(VLOOKUP(A201,[2]C1!$E:$F,2,FALSE),VLOOKUP(A201,[3]C1!$E:$F,2,FALSE)))</f>
        <v>NEW PACIFIC RESOURCES MANAGEME</v>
      </c>
      <c r="D201" s="7" t="str">
        <f>IFERROR(VLOOKUP(A201,[3]C1!$E:$G,3,FALSE),IFERROR(VLOOKUP(A201,[2]C1!$E:$G,3,FALSE),VLOOKUP(A201,[1]C1!$E:$G,3,FALSE)))</f>
        <v>BLOCK 36, SOLVIENTO VILLAS PH 3, BACOOR</v>
      </c>
      <c r="E201" s="10">
        <f>IFERROR(VLOOKUP(A201,[4]C1!$E:$S,15,FALSE),IFERROR(VLOOKUP(A201,[5]C1!$E:$T,16,FALSE),VLOOKUP(A201,[6]C1!$E:$T,15,FALSE)))</f>
        <v>3368500.83</v>
      </c>
      <c r="F201" s="11">
        <v>1401.45</v>
      </c>
      <c r="G201" s="11" t="str">
        <f>IFERROR(VLOOKUP(A201,[4]C1!$E:$N,10,FALSE),IFERROR(VLOOKUP(A201,[5]C1!$E:$N,10,FALSE),VLOOKUP(A201,[6]C1!$E:$N,10,FALSE)))</f>
        <v>Ronilo Gange Jr.</v>
      </c>
      <c r="I201" s="6" t="str">
        <f>IFERROR(VLOOKUP(A201,[4]C1!$E:$L,8,FALSE),IFERROR(VLOOKUP(A201,[5]C1!$E:$L,8,FALSE),VLOOKUP(A201,[6]C1!$E:$L,8,FALSE)))</f>
        <v>AVECO</v>
      </c>
      <c r="J201" s="4">
        <v>45778</v>
      </c>
      <c r="K201" s="4">
        <v>45783</v>
      </c>
      <c r="L201" s="5" t="s">
        <v>42</v>
      </c>
      <c r="M201" s="5" t="s">
        <v>43</v>
      </c>
      <c r="N201" s="5">
        <f>YEAR(IFERROR(VLOOKUP(A201,[4]C1!$E:$AA,23,FALSE),IFERROR(VLOOKUP(A201,[5]C1!$E:$AB,24,FALSE),VLOOKUP(A201,[6]C1!$E:$AB,23,FALSE))))</f>
        <v>2025</v>
      </c>
      <c r="O201" s="4">
        <v>45814</v>
      </c>
      <c r="P201" s="2" t="str">
        <f t="shared" si="4"/>
        <v>YES</v>
      </c>
      <c r="Q201" s="4">
        <v>45814</v>
      </c>
      <c r="R201" s="5" t="s">
        <v>23</v>
      </c>
      <c r="S201" s="250">
        <v>43</v>
      </c>
      <c r="T201" s="253">
        <f>IFERROR(VLOOKUP(A201,[4]C1!$E:$BH,56,FALSE),IFERROR(VLOOKUP(A201,[5]C1!$E:$BI,57,FALSE),VLOOKUP(A201,[6]C1!$E:$BI,56,FALSE)))</f>
        <v>45692</v>
      </c>
    </row>
    <row r="202" spans="1:20" ht="20.149999999999999" hidden="1" customHeight="1" x14ac:dyDescent="0.35">
      <c r="A202" s="8" t="s">
        <v>447</v>
      </c>
      <c r="B202" s="7" t="s">
        <v>448</v>
      </c>
      <c r="C202" s="7" t="str">
        <f>IFERROR(VLOOKUP(A202,[1]C1!$E:$F,2,FALSE),IFERROR(VLOOKUP(A202,[2]C1!$E:$F,2,FALSE),VLOOKUP(A202,[3]C1!$E:$F,2,FALSE)))</f>
        <v>MAKATI DEVELOPMENT CORPORATION</v>
      </c>
      <c r="D202" s="7" t="str">
        <f>IFERROR(VLOOKUP(A202,[3]C1!$E:$G,3,FALSE),IFERROR(VLOOKUP(A202,[2]C1!$E:$G,3,FALSE),VLOOKUP(A202,[1]C1!$E:$G,3,FALSE)))</f>
        <v>EAST UNION, ARCA SOUTH, TAGUIG CITY</v>
      </c>
      <c r="E202" s="10">
        <f>IFERROR(VLOOKUP(A202,[4]C1!$E:$S,15,FALSE),IFERROR(VLOOKUP(A202,[5]C1!$E:$T,16,FALSE),VLOOKUP(A202,[6]C1!$E:$T,15,FALSE)))</f>
        <v>248970.42</v>
      </c>
      <c r="F202" s="11">
        <v>344.73</v>
      </c>
      <c r="G202" s="11" t="str">
        <f>IFERROR(VLOOKUP(A202,[4]C1!$E:$N,10,FALSE),IFERROR(VLOOKUP(A202,[5]C1!$E:$N,10,FALSE),VLOOKUP(A202,[6]C1!$E:$N,10,FALSE)))</f>
        <v>Jenneth Madrid</v>
      </c>
      <c r="I202" s="6" t="str">
        <f>IFERROR(VLOOKUP(A202,[4]C1!$E:$L,8,FALSE),IFERROR(VLOOKUP(A202,[5]C1!$E:$L,8,FALSE),VLOOKUP(A202,[6]C1!$E:$L,8,FALSE)))</f>
        <v>VJC</v>
      </c>
      <c r="J202" s="4">
        <v>45778</v>
      </c>
      <c r="K202" s="4">
        <v>45782</v>
      </c>
      <c r="L202" s="5" t="s">
        <v>62</v>
      </c>
      <c r="M202" s="5" t="s">
        <v>43</v>
      </c>
      <c r="N202" s="5">
        <f>YEAR(IFERROR(VLOOKUP(A202,[4]C1!$E:$AA,23,FALSE),IFERROR(VLOOKUP(A202,[5]C1!$E:$AB,24,FALSE),VLOOKUP(A202,[6]C1!$E:$AB,23,FALSE))))</f>
        <v>2025</v>
      </c>
      <c r="O202" s="4">
        <v>45798</v>
      </c>
      <c r="P202" s="2" t="str">
        <f t="shared" si="4"/>
        <v>YES</v>
      </c>
      <c r="Q202" s="4">
        <v>45840</v>
      </c>
      <c r="R202" s="5" t="s">
        <v>23</v>
      </c>
      <c r="S202" s="250">
        <v>5</v>
      </c>
      <c r="T202" s="253">
        <f>IFERROR(VLOOKUP(A202,[4]C1!$E:$BH,56,FALSE),IFERROR(VLOOKUP(A202,[5]C1!$E:$BI,57,FALSE),VLOOKUP(A202,[6]C1!$E:$BI,56,FALSE)))</f>
        <v>45709</v>
      </c>
    </row>
    <row r="203" spans="1:20" ht="20.149999999999999" hidden="1" customHeight="1" x14ac:dyDescent="0.35">
      <c r="A203" s="8" t="s">
        <v>449</v>
      </c>
      <c r="B203" s="7" t="s">
        <v>450</v>
      </c>
      <c r="C203" s="7" t="str">
        <f>IFERROR(VLOOKUP(A203,[1]C1!$E:$F,2,FALSE),IFERROR(VLOOKUP(A203,[2]C1!$E:$F,2,FALSE),VLOOKUP(A203,[3]C1!$E:$F,2,FALSE)))</f>
        <v>GINA BAGASIN ECLIPSE</v>
      </c>
      <c r="D203" s="7" t="str">
        <f>IFERROR(VLOOKUP(A203,[3]C1!$E:$G,3,FALSE),IFERROR(VLOOKUP(A203,[2]C1!$E:$G,3,FALSE),VLOOKUP(A203,[1]C1!$E:$G,3,FALSE)))</f>
        <v>KALAYAAN VILL/BALAGBAG, KALAYAAN VILL/BALAGBAG, PASAY CITY</v>
      </c>
      <c r="E203" s="10">
        <f>IFERROR(VLOOKUP(A203,[4]C1!$E:$S,15,FALSE),IFERROR(VLOOKUP(A203,[5]C1!$E:$T,16,FALSE),VLOOKUP(A203,[6]C1!$E:$T,15,FALSE)))</f>
        <v>25036.83</v>
      </c>
      <c r="F203" s="11">
        <v>4.67</v>
      </c>
      <c r="G203" s="11" t="str">
        <f>IFERROR(VLOOKUP(A203,[4]C1!$E:$N,10,FALSE),IFERROR(VLOOKUP(A203,[5]C1!$E:$N,10,FALSE),VLOOKUP(A203,[6]C1!$E:$N,10,FALSE)))</f>
        <v>Jenneth Madrid</v>
      </c>
      <c r="I203" s="6" t="str">
        <f>IFERROR(VLOOKUP(A203,[4]C1!$E:$L,8,FALSE),IFERROR(VLOOKUP(A203,[5]C1!$E:$L,8,FALSE),VLOOKUP(A203,[6]C1!$E:$L,8,FALSE)))</f>
        <v>VJC</v>
      </c>
      <c r="J203" s="4">
        <v>45778</v>
      </c>
      <c r="K203" s="4">
        <v>45848</v>
      </c>
      <c r="L203" s="5" t="s">
        <v>42</v>
      </c>
      <c r="N203" s="5">
        <f>YEAR(IFERROR(VLOOKUP(A203,[4]C1!$E:$AA,23,FALSE),IFERROR(VLOOKUP(A203,[5]C1!$E:$AB,24,FALSE),VLOOKUP(A203,[6]C1!$E:$AB,23,FALSE))))</f>
        <v>2025</v>
      </c>
      <c r="O203" s="4">
        <v>45861</v>
      </c>
      <c r="P203" s="2" t="str">
        <f t="shared" si="4"/>
        <v>YES</v>
      </c>
      <c r="Q203" s="4">
        <v>45881</v>
      </c>
      <c r="R203" s="5" t="s">
        <v>23</v>
      </c>
      <c r="S203" s="250">
        <v>1</v>
      </c>
      <c r="T203" s="253">
        <f>IFERROR(VLOOKUP(A203,[4]C1!$E:$BH,56,FALSE),IFERROR(VLOOKUP(A203,[5]C1!$E:$BI,57,FALSE),VLOOKUP(A203,[6]C1!$E:$BI,56,FALSE)))</f>
        <v>45708</v>
      </c>
    </row>
    <row r="204" spans="1:20" ht="20.149999999999999" hidden="1" customHeight="1" x14ac:dyDescent="0.35">
      <c r="A204" s="8" t="s">
        <v>451</v>
      </c>
      <c r="B204" s="7" t="s">
        <v>452</v>
      </c>
      <c r="C204" s="7" t="str">
        <f>IFERROR(VLOOKUP(A204,[1]C1!$E:$F,2,FALSE),IFERROR(VLOOKUP(A204,[2]C1!$E:$F,2,FALSE),VLOOKUP(A204,[3]C1!$E:$F,2,FALSE)))</f>
        <v>SPX PHILIPPINES, INC.</v>
      </c>
      <c r="D204" s="7" t="str">
        <f>IFERROR(VLOOKUP(A204,[3]C1!$E:$G,3,FALSE),IFERROR(VLOOKUP(A204,[2]C1!$E:$G,3,FALSE),VLOOKUP(A204,[1]C1!$E:$G,3,FALSE)))</f>
        <v>MIMC CPD, CERVANTES CPD, PARANAQUE</v>
      </c>
      <c r="E204" s="10">
        <f>IFERROR(VLOOKUP(A204,[4]C1!$E:$S,15,FALSE),IFERROR(VLOOKUP(A204,[5]C1!$E:$T,16,FALSE),VLOOKUP(A204,[6]C1!$E:$T,15,FALSE)))</f>
        <v>753143.29</v>
      </c>
      <c r="F204" s="11">
        <v>310.52999999999997</v>
      </c>
      <c r="G204" s="11" t="str">
        <f>IFERROR(VLOOKUP(A204,[4]C1!$E:$N,10,FALSE),IFERROR(VLOOKUP(A204,[5]C1!$E:$N,10,FALSE),VLOOKUP(A204,[6]C1!$E:$N,10,FALSE)))</f>
        <v>Isan Carlo Lazaro</v>
      </c>
      <c r="I204" s="6" t="str">
        <f>IFERROR(VLOOKUP(A204,[4]C1!$E:$L,8,FALSE),IFERROR(VLOOKUP(A204,[5]C1!$E:$L,8,FALSE),VLOOKUP(A204,[6]C1!$E:$L,8,FALSE)))</f>
        <v>CHALLENGER</v>
      </c>
      <c r="J204" s="4">
        <v>45778</v>
      </c>
      <c r="K204" s="4">
        <v>45782</v>
      </c>
      <c r="L204" s="5" t="s">
        <v>62</v>
      </c>
      <c r="M204" s="5" t="s">
        <v>43</v>
      </c>
      <c r="N204" s="5">
        <f>YEAR(IFERROR(VLOOKUP(A204,[4]C1!$E:$AA,23,FALSE),IFERROR(VLOOKUP(A204,[5]C1!$E:$AB,24,FALSE),VLOOKUP(A204,[6]C1!$E:$AB,23,FALSE))))</f>
        <v>2025</v>
      </c>
      <c r="O204" s="4">
        <v>45789</v>
      </c>
      <c r="P204" s="2" t="str">
        <f t="shared" si="4"/>
        <v>YES</v>
      </c>
      <c r="Q204" s="4">
        <v>45810</v>
      </c>
      <c r="R204" s="5" t="s">
        <v>23</v>
      </c>
      <c r="S204" s="250">
        <v>6</v>
      </c>
      <c r="T204" s="253">
        <f>IFERROR(VLOOKUP(A204,[4]C1!$E:$BH,56,FALSE),IFERROR(VLOOKUP(A204,[5]C1!$E:$BI,57,FALSE),VLOOKUP(A204,[6]C1!$E:$BI,56,FALSE)))</f>
        <v>45709</v>
      </c>
    </row>
    <row r="205" spans="1:20" ht="20.149999999999999" hidden="1" customHeight="1" x14ac:dyDescent="0.35">
      <c r="A205" s="8" t="s">
        <v>453</v>
      </c>
      <c r="B205" s="7" t="s">
        <v>454</v>
      </c>
      <c r="C205" s="7" t="str">
        <f>IFERROR(VLOOKUP(A205,[1]C1!$E:$F,2,FALSE),IFERROR(VLOOKUP(A205,[2]C1!$E:$F,2,FALSE),VLOOKUP(A205,[3]C1!$E:$F,2,FALSE)))</f>
        <v>HARD DISCOUNT PHILIPPINES, INC.</v>
      </c>
      <c r="D205" s="7" t="str">
        <f>IFERROR(VLOOKUP(A205,[3]C1!$E:$G,3,FALSE),IFERROR(VLOOKUP(A205,[2]C1!$E:$G,3,FALSE),VLOOKUP(A205,[1]C1!$E:$G,3,FALSE)))</f>
        <v>HOLY FAMILY AVE, HOLY FAMILY VILL, TAGUIG CITY</v>
      </c>
      <c r="E205" s="10">
        <f>IFERROR(VLOOKUP(A205,[4]C1!$E:$S,15,FALSE),IFERROR(VLOOKUP(A205,[5]C1!$E:$T,16,FALSE),VLOOKUP(A205,[6]C1!$E:$T,15,FALSE)))</f>
        <v>278461.53999999998</v>
      </c>
      <c r="F205" s="11">
        <v>55.3</v>
      </c>
      <c r="G205" s="11" t="str">
        <f>IFERROR(VLOOKUP(A205,[4]C1!$E:$N,10,FALSE),IFERROR(VLOOKUP(A205,[5]C1!$E:$N,10,FALSE),VLOOKUP(A205,[6]C1!$E:$N,10,FALSE)))</f>
        <v>Isan Carlo Lazaro</v>
      </c>
      <c r="I205" s="6" t="str">
        <f>IFERROR(VLOOKUP(A205,[4]C1!$E:$L,8,FALSE),IFERROR(VLOOKUP(A205,[5]C1!$E:$L,8,FALSE),VLOOKUP(A205,[6]C1!$E:$L,8,FALSE)))</f>
        <v>CHALLENGER</v>
      </c>
      <c r="J205" s="4">
        <v>45778</v>
      </c>
      <c r="K205" s="4">
        <v>45778</v>
      </c>
      <c r="L205" s="5" t="s">
        <v>62</v>
      </c>
      <c r="M205" s="5" t="s">
        <v>43</v>
      </c>
      <c r="N205" s="5">
        <f>YEAR(IFERROR(VLOOKUP(A205,[4]C1!$E:$AA,23,FALSE),IFERROR(VLOOKUP(A205,[5]C1!$E:$AB,24,FALSE),VLOOKUP(A205,[6]C1!$E:$AB,23,FALSE))))</f>
        <v>2025</v>
      </c>
      <c r="O205" s="4">
        <v>45798</v>
      </c>
      <c r="P205" s="2" t="str">
        <f t="shared" si="4"/>
        <v>YES</v>
      </c>
      <c r="Q205" s="4">
        <v>45817</v>
      </c>
      <c r="R205" s="5" t="s">
        <v>26</v>
      </c>
      <c r="S205" s="250">
        <v>3</v>
      </c>
      <c r="T205" s="253">
        <f>IFERROR(VLOOKUP(A205,[4]C1!$E:$BH,56,FALSE),IFERROR(VLOOKUP(A205,[5]C1!$E:$BI,57,FALSE),VLOOKUP(A205,[6]C1!$E:$BI,56,FALSE)))</f>
        <v>45737</v>
      </c>
    </row>
    <row r="206" spans="1:20" ht="20.149999999999999" hidden="1" customHeight="1" x14ac:dyDescent="0.35">
      <c r="A206" s="8" t="s">
        <v>455</v>
      </c>
      <c r="B206" s="7" t="s">
        <v>456</v>
      </c>
      <c r="C206" s="7" t="str">
        <f>IFERROR(VLOOKUP(A206,[1]C1!$E:$F,2,FALSE),IFERROR(VLOOKUP(A206,[2]C1!$E:$F,2,FALSE),VLOOKUP(A206,[3]C1!$E:$F,2,FALSE)))</f>
        <v>IMV GEMINI PHARMA INC.</v>
      </c>
      <c r="D206" s="7" t="str">
        <f>IFERROR(VLOOKUP(A206,[3]C1!$E:$G,3,FALSE),IFERROR(VLOOKUP(A206,[2]C1!$E:$G,3,FALSE),VLOOKUP(A206,[1]C1!$E:$G,3,FALSE)))</f>
        <v>BF HOMES-HERNANDEZ PORTION, ALMANZA I, LAS PINAS CITY</v>
      </c>
      <c r="E206" s="10">
        <f>IFERROR(VLOOKUP(A206,[4]C1!$E:$S,15,FALSE),IFERROR(VLOOKUP(A206,[5]C1!$E:$T,16,FALSE),VLOOKUP(A206,[6]C1!$E:$T,15,FALSE)))</f>
        <v>458087.14</v>
      </c>
      <c r="F206" s="11">
        <v>53.6</v>
      </c>
      <c r="G206" s="11" t="str">
        <f>IFERROR(VLOOKUP(A206,[4]C1!$E:$N,10,FALSE),IFERROR(VLOOKUP(A206,[5]C1!$E:$N,10,FALSE),VLOOKUP(A206,[6]C1!$E:$N,10,FALSE)))</f>
        <v>Isan Carlo Lazaro</v>
      </c>
      <c r="I206" s="6" t="str">
        <f>IFERROR(VLOOKUP(A206,[4]C1!$E:$L,8,FALSE),IFERROR(VLOOKUP(A206,[5]C1!$E:$L,8,FALSE),VLOOKUP(A206,[6]C1!$E:$L,8,FALSE)))</f>
        <v>CHALLENGER</v>
      </c>
      <c r="J206" s="4">
        <v>45778</v>
      </c>
      <c r="K206" s="4">
        <v>45778</v>
      </c>
      <c r="L206" s="5" t="s">
        <v>62</v>
      </c>
      <c r="M206" s="5" t="s">
        <v>43</v>
      </c>
      <c r="N206" s="5">
        <f>YEAR(IFERROR(VLOOKUP(A206,[4]C1!$E:$AA,23,FALSE),IFERROR(VLOOKUP(A206,[5]C1!$E:$AB,24,FALSE),VLOOKUP(A206,[6]C1!$E:$AB,23,FALSE))))</f>
        <v>2025</v>
      </c>
      <c r="O206" s="4">
        <v>45804</v>
      </c>
      <c r="P206" s="2" t="str">
        <f t="shared" si="4"/>
        <v>YES</v>
      </c>
      <c r="Q206" s="4">
        <v>45817</v>
      </c>
      <c r="R206" s="5" t="s">
        <v>23</v>
      </c>
      <c r="S206" s="250">
        <v>5</v>
      </c>
      <c r="T206" s="253">
        <f>IFERROR(VLOOKUP(A206,[4]C1!$E:$BH,56,FALSE),IFERROR(VLOOKUP(A206,[5]C1!$E:$BI,57,FALSE),VLOOKUP(A206,[6]C1!$E:$BI,56,FALSE)))</f>
        <v>45737</v>
      </c>
    </row>
    <row r="207" spans="1:20" ht="20.149999999999999" hidden="1" customHeight="1" x14ac:dyDescent="0.35">
      <c r="A207" s="8" t="s">
        <v>457</v>
      </c>
      <c r="B207" s="7" t="s">
        <v>458</v>
      </c>
      <c r="C207" s="7" t="str">
        <f>IFERROR(VLOOKUP(A207,[1]C1!$E:$F,2,FALSE),IFERROR(VLOOKUP(A207,[2]C1!$E:$F,2,FALSE),VLOOKUP(A207,[3]C1!$E:$F,2,FALSE)))</f>
        <v>UNIOIL PETROLEUM PHILIPPINES, INC.</v>
      </c>
      <c r="D207" s="7" t="str">
        <f>IFERROR(VLOOKUP(A207,[3]C1!$E:$G,3,FALSE),IFERROR(VLOOKUP(A207,[2]C1!$E:$G,3,FALSE),VLOOKUP(A207,[1]C1!$E:$G,3,FALSE)))</f>
        <v>EAST SERVICE, SN MARTIN DE PORRES, PARANAQUE</v>
      </c>
      <c r="E207" s="10">
        <f>IFERROR(VLOOKUP(A207,[4]C1!$E:$S,15,FALSE),IFERROR(VLOOKUP(A207,[5]C1!$E:$T,16,FALSE),VLOOKUP(A207,[6]C1!$E:$T,15,FALSE)))</f>
        <v>143724.53</v>
      </c>
      <c r="F207" s="11">
        <v>20.52</v>
      </c>
      <c r="G207" s="11" t="str">
        <f>IFERROR(VLOOKUP(A207,[4]C1!$E:$N,10,FALSE),IFERROR(VLOOKUP(A207,[5]C1!$E:$N,10,FALSE),VLOOKUP(A207,[6]C1!$E:$N,10,FALSE)))</f>
        <v>Isan Carlo Lazaro</v>
      </c>
      <c r="I207" s="6" t="str">
        <f>IFERROR(VLOOKUP(A207,[4]C1!$E:$L,8,FALSE),IFERROR(VLOOKUP(A207,[5]C1!$E:$L,8,FALSE),VLOOKUP(A207,[6]C1!$E:$L,8,FALSE)))</f>
        <v>CHALLENGER</v>
      </c>
      <c r="J207" s="4">
        <v>45778</v>
      </c>
      <c r="K207" s="4">
        <v>45778</v>
      </c>
      <c r="L207" s="5" t="s">
        <v>62</v>
      </c>
      <c r="M207" s="5" t="s">
        <v>43</v>
      </c>
      <c r="N207" s="5">
        <f>YEAR(IFERROR(VLOOKUP(A207,[4]C1!$E:$AA,23,FALSE),IFERROR(VLOOKUP(A207,[5]C1!$E:$AB,24,FALSE),VLOOKUP(A207,[6]C1!$E:$AB,23,FALSE))))</f>
        <v>2025</v>
      </c>
      <c r="O207" s="4">
        <v>45798</v>
      </c>
      <c r="P207" s="2" t="str">
        <f t="shared" si="4"/>
        <v>YES</v>
      </c>
      <c r="Q207" s="5" t="s">
        <v>917</v>
      </c>
      <c r="R207" s="5" t="s">
        <v>23</v>
      </c>
      <c r="S207" s="250">
        <v>3</v>
      </c>
      <c r="T207" s="253">
        <f>IFERROR(VLOOKUP(A207,[4]C1!$E:$BH,56,FALSE),IFERROR(VLOOKUP(A207,[5]C1!$E:$BI,57,FALSE),VLOOKUP(A207,[6]C1!$E:$BI,56,FALSE)))</f>
        <v>45757</v>
      </c>
    </row>
    <row r="208" spans="1:20" ht="20.149999999999999" hidden="1" customHeight="1" x14ac:dyDescent="0.35">
      <c r="A208" s="8" t="s">
        <v>459</v>
      </c>
      <c r="B208" s="7" t="s">
        <v>460</v>
      </c>
      <c r="C208" s="7" t="str">
        <f>IFERROR(VLOOKUP(A208,[1]C1!$E:$F,2,FALSE),IFERROR(VLOOKUP(A208,[2]C1!$E:$F,2,FALSE),VLOOKUP(A208,[3]C1!$E:$F,2,FALSE)))</f>
        <v>DITO TELECOMMUNITY CORPORATION</v>
      </c>
      <c r="D208" s="7" t="str">
        <f>IFERROR(VLOOKUP(A208,[3]C1!$E:$G,3,FALSE),IFERROR(VLOOKUP(A208,[2]C1!$E:$G,3,FALSE),VLOOKUP(A208,[1]C1!$E:$G,3,FALSE)))</f>
        <v>NATIONAL, TUNASAN, MUNTINLUPA</v>
      </c>
      <c r="E208" s="10">
        <f>IFERROR(VLOOKUP(A208,[4]C1!$E:$S,15,FALSE),IFERROR(VLOOKUP(A208,[5]C1!$E:$T,16,FALSE),VLOOKUP(A208,[6]C1!$E:$T,15,FALSE)))</f>
        <v>346656.97</v>
      </c>
      <c r="F208" s="11">
        <v>99.63</v>
      </c>
      <c r="G208" s="11" t="str">
        <f>IFERROR(VLOOKUP(A208,[4]C1!$E:$N,10,FALSE),IFERROR(VLOOKUP(A208,[5]C1!$E:$N,10,FALSE),VLOOKUP(A208,[6]C1!$E:$N,10,FALSE)))</f>
        <v>Isan Carlo Lazaro</v>
      </c>
      <c r="I208" s="6" t="str">
        <f>IFERROR(VLOOKUP(A208,[4]C1!$E:$L,8,FALSE),IFERROR(VLOOKUP(A208,[5]C1!$E:$L,8,FALSE),VLOOKUP(A208,[6]C1!$E:$L,8,FALSE)))</f>
        <v>CHALLENGER</v>
      </c>
      <c r="J208" s="4">
        <v>45778</v>
      </c>
      <c r="K208" s="4">
        <v>45778</v>
      </c>
      <c r="L208" s="5" t="s">
        <v>62</v>
      </c>
      <c r="M208" s="5" t="s">
        <v>43</v>
      </c>
      <c r="N208" s="5">
        <f>YEAR(IFERROR(VLOOKUP(A208,[4]C1!$E:$AA,23,FALSE),IFERROR(VLOOKUP(A208,[5]C1!$E:$AB,24,FALSE),VLOOKUP(A208,[6]C1!$E:$AB,23,FALSE))))</f>
        <v>2025</v>
      </c>
      <c r="O208" s="5"/>
      <c r="P208" s="2" t="str">
        <f t="shared" si="4"/>
        <v>NO</v>
      </c>
      <c r="S208" s="250">
        <v>3</v>
      </c>
      <c r="T208" s="253">
        <f>IFERROR(VLOOKUP(A208,[4]C1!$E:$BH,56,FALSE),IFERROR(VLOOKUP(A208,[5]C1!$E:$BI,57,FALSE),VLOOKUP(A208,[6]C1!$E:$BI,56,FALSE)))</f>
        <v>45757</v>
      </c>
    </row>
    <row r="209" spans="1:20" ht="20.149999999999999" hidden="1" customHeight="1" x14ac:dyDescent="0.35">
      <c r="A209" s="8" t="s">
        <v>461</v>
      </c>
      <c r="B209" s="7" t="s">
        <v>462</v>
      </c>
      <c r="C209" s="7" t="str">
        <f>IFERROR(VLOOKUP(A209,[1]C1!$E:$F,2,FALSE),IFERROR(VLOOKUP(A209,[2]C1!$E:$F,2,FALSE),VLOOKUP(A209,[3]C1!$E:$F,2,FALSE)))</f>
        <v>RAV MC LESTER SALCEDO ASI</v>
      </c>
      <c r="D209" s="7" t="str">
        <f>IFERROR(VLOOKUP(A209,[3]C1!$E:$G,3,FALSE),IFERROR(VLOOKUP(A209,[2]C1!$E:$G,3,FALSE),VLOOKUP(A209,[1]C1!$E:$G,3,FALSE)))</f>
        <v>ST. GEORGE, METROCOR SOUTH GATE HOMES, LAS PINAS CITY</v>
      </c>
      <c r="E209" s="10">
        <f>IFERROR(VLOOKUP(A209,[4]C1!$E:$S,15,FALSE),IFERROR(VLOOKUP(A209,[5]C1!$E:$T,16,FALSE),VLOOKUP(A209,[6]C1!$E:$T,15,FALSE)))</f>
        <v>740394.49</v>
      </c>
      <c r="F209" s="11">
        <v>233.1</v>
      </c>
      <c r="G209" s="11" t="str">
        <f>IFERROR(VLOOKUP(A209,[4]C1!$E:$N,10,FALSE),IFERROR(VLOOKUP(A209,[5]C1!$E:$N,10,FALSE),VLOOKUP(A209,[6]C1!$E:$N,10,FALSE)))</f>
        <v>Isan Carlo Lazaro</v>
      </c>
      <c r="I209" s="6" t="str">
        <f>IFERROR(VLOOKUP(A209,[4]C1!$E:$L,8,FALSE),IFERROR(VLOOKUP(A209,[5]C1!$E:$L,8,FALSE),VLOOKUP(A209,[6]C1!$E:$L,8,FALSE)))</f>
        <v>CHALLENGER</v>
      </c>
      <c r="J209" s="4">
        <v>45778</v>
      </c>
      <c r="K209" s="4">
        <v>45778</v>
      </c>
      <c r="L209" s="5" t="s">
        <v>62</v>
      </c>
      <c r="M209" s="5" t="s">
        <v>43</v>
      </c>
      <c r="N209" s="5">
        <f>YEAR(IFERROR(VLOOKUP(A209,[4]C1!$E:$AA,23,FALSE),IFERROR(VLOOKUP(A209,[5]C1!$E:$AB,24,FALSE),VLOOKUP(A209,[6]C1!$E:$AB,23,FALSE))))</f>
        <v>2025</v>
      </c>
      <c r="O209" s="4">
        <v>45804</v>
      </c>
      <c r="P209" s="2" t="str">
        <f t="shared" si="4"/>
        <v>YES</v>
      </c>
      <c r="Q209" s="4">
        <v>45855</v>
      </c>
      <c r="R209" s="5" t="s">
        <v>26</v>
      </c>
      <c r="S209" s="250">
        <v>3</v>
      </c>
      <c r="T209" s="253">
        <f>IFERROR(VLOOKUP(A209,[4]C1!$E:$BH,56,FALSE),IFERROR(VLOOKUP(A209,[5]C1!$E:$BI,57,FALSE),VLOOKUP(A209,[6]C1!$E:$BI,56,FALSE)))</f>
        <v>45715</v>
      </c>
    </row>
    <row r="210" spans="1:20" ht="20.149999999999999" hidden="1" customHeight="1" x14ac:dyDescent="0.35">
      <c r="A210" s="8" t="s">
        <v>463</v>
      </c>
      <c r="B210" s="7" t="s">
        <v>464</v>
      </c>
      <c r="C210" s="7" t="str">
        <f>IFERROR(VLOOKUP(A210,[1]C1!$E:$F,2,FALSE),IFERROR(VLOOKUP(A210,[2]C1!$E:$F,2,FALSE),VLOOKUP(A210,[3]C1!$E:$F,2,FALSE)))</f>
        <v>RAUL GABRIEL II S. DIMATATAC</v>
      </c>
      <c r="D210" s="7" t="str">
        <f>IFERROR(VLOOKUP(A210,[3]C1!$E:$G,3,FALSE),IFERROR(VLOOKUP(A210,[2]C1!$E:$G,3,FALSE),VLOOKUP(A210,[1]C1!$E:$G,3,FALSE)))</f>
        <v>SUSANA HEIGHTS SUBD, MUNTINLUPA</v>
      </c>
      <c r="E210" s="10">
        <f>IFERROR(VLOOKUP(A210,[4]C1!$E:$S,15,FALSE),IFERROR(VLOOKUP(A210,[5]C1!$E:$T,16,FALSE),VLOOKUP(A210,[6]C1!$E:$T,15,FALSE)))</f>
        <v>273825.69</v>
      </c>
      <c r="F210" s="11">
        <v>43.28</v>
      </c>
      <c r="G210" s="11" t="str">
        <f>IFERROR(VLOOKUP(A210,[4]C1!$E:$N,10,FALSE),IFERROR(VLOOKUP(A210,[5]C1!$E:$N,10,FALSE),VLOOKUP(A210,[6]C1!$E:$N,10,FALSE)))</f>
        <v>Ronilo Gange Jr.</v>
      </c>
      <c r="I210" s="6" t="str">
        <f>IFERROR(VLOOKUP(A210,[4]C1!$E:$L,8,FALSE),IFERROR(VLOOKUP(A210,[5]C1!$E:$L,8,FALSE),VLOOKUP(A210,[6]C1!$E:$L,8,FALSE)))</f>
        <v>AVECO</v>
      </c>
      <c r="J210" s="4">
        <v>45778</v>
      </c>
      <c r="K210" s="4">
        <v>45869</v>
      </c>
      <c r="L210" s="5" t="s">
        <v>62</v>
      </c>
      <c r="N210" s="5">
        <f>YEAR(IFERROR(VLOOKUP(A210,[4]C1!$E:$AA,23,FALSE),IFERROR(VLOOKUP(A210,[5]C1!$E:$AB,24,FALSE),VLOOKUP(A210,[6]C1!$E:$AB,23,FALSE))))</f>
        <v>2025</v>
      </c>
      <c r="O210" s="5"/>
      <c r="P210" s="2" t="str">
        <f t="shared" si="4"/>
        <v>NO</v>
      </c>
      <c r="S210" s="250">
        <v>6</v>
      </c>
      <c r="T210" s="253">
        <f>IFERROR(VLOOKUP(A210,[4]C1!$E:$BH,56,FALSE),IFERROR(VLOOKUP(A210,[5]C1!$E:$BI,57,FALSE),VLOOKUP(A210,[6]C1!$E:$BI,56,FALSE)))</f>
        <v>45687</v>
      </c>
    </row>
    <row r="211" spans="1:20" ht="20.149999999999999" hidden="1" customHeight="1" x14ac:dyDescent="0.35">
      <c r="A211" s="8" t="s">
        <v>465</v>
      </c>
      <c r="B211" s="7" t="s">
        <v>466</v>
      </c>
      <c r="C211" s="7" t="str">
        <f>IFERROR(VLOOKUP(A211,[1]C1!$E:$F,2,FALSE),IFERROR(VLOOKUP(A211,[2]C1!$E:$F,2,FALSE),VLOOKUP(A211,[3]C1!$E:$F,2,FALSE)))</f>
        <v>METRO STONERICH CORPORATION,</v>
      </c>
      <c r="D211" s="7" t="str">
        <f>IFERROR(VLOOKUP(A211,[3]C1!$E:$G,3,FALSE),IFERROR(VLOOKUP(A211,[2]C1!$E:$G,3,FALSE),VLOOKUP(A211,[1]C1!$E:$G,3,FALSE)))</f>
        <v>INDOCHINA LANE, FILINVEST CORPORATE CITY, MUNTINLUPA</v>
      </c>
      <c r="E211" s="10">
        <f>IFERROR(VLOOKUP(A211,[4]C1!$E:$S,15,FALSE),IFERROR(VLOOKUP(A211,[5]C1!$E:$T,16,FALSE),VLOOKUP(A211,[6]C1!$E:$T,15,FALSE)))</f>
        <v>49996.03</v>
      </c>
      <c r="F211" s="11">
        <v>73.97</v>
      </c>
      <c r="G211" s="11" t="str">
        <f>IFERROR(VLOOKUP(A211,[4]C1!$E:$N,10,FALSE),IFERROR(VLOOKUP(A211,[5]C1!$E:$N,10,FALSE),VLOOKUP(A211,[6]C1!$E:$N,10,FALSE)))</f>
        <v>Jenneth Madrid</v>
      </c>
      <c r="I211" s="6" t="str">
        <f>IFERROR(VLOOKUP(A211,[4]C1!$E:$L,8,FALSE),IFERROR(VLOOKUP(A211,[5]C1!$E:$L,8,FALSE),VLOOKUP(A211,[6]C1!$E:$L,8,FALSE)))</f>
        <v>VJC</v>
      </c>
      <c r="J211" s="4">
        <v>45778</v>
      </c>
      <c r="K211" s="5"/>
      <c r="N211" s="5">
        <f>YEAR(IFERROR(VLOOKUP(A211,[4]C1!$E:$AA,23,FALSE),IFERROR(VLOOKUP(A211,[5]C1!$E:$AB,24,FALSE),VLOOKUP(A211,[6]C1!$E:$AB,23,FALSE))))</f>
        <v>2025</v>
      </c>
      <c r="O211" s="5"/>
      <c r="P211" s="2" t="str">
        <f t="shared" si="4"/>
        <v>NO</v>
      </c>
      <c r="S211" s="250">
        <v>2</v>
      </c>
      <c r="T211" s="253">
        <f>IFERROR(VLOOKUP(A211,[4]C1!$E:$BH,56,FALSE),IFERROR(VLOOKUP(A211,[5]C1!$E:$BI,57,FALSE),VLOOKUP(A211,[6]C1!$E:$BI,56,FALSE)))</f>
        <v>45709</v>
      </c>
    </row>
    <row r="212" spans="1:20" ht="20.149999999999999" hidden="1" customHeight="1" x14ac:dyDescent="0.35">
      <c r="A212" s="8" t="s">
        <v>467</v>
      </c>
      <c r="B212" s="7" t="s">
        <v>468</v>
      </c>
      <c r="C212" s="7" t="str">
        <f>IFERROR(VLOOKUP(A212,[1]C1!$E:$F,2,FALSE),IFERROR(VLOOKUP(A212,[2]C1!$E:$F,2,FALSE),VLOOKUP(A212,[3]C1!$E:$F,2,FALSE)))</f>
        <v>DHAN JERICO MIKE M. DELOS SANTOS</v>
      </c>
      <c r="D212" s="7" t="str">
        <f>IFERROR(VLOOKUP(A212,[3]C1!$E:$G,3,FALSE),IFERROR(VLOOKUP(A212,[2]C1!$E:$G,3,FALSE),VLOOKUP(A212,[1]C1!$E:$G,3,FALSE)))</f>
        <v>BLOCK 11, VISTA VERDE SOUTH PH I, BACOOR</v>
      </c>
      <c r="E212" s="10">
        <f>IFERROR(VLOOKUP(A212,[4]C1!$E:$S,15,FALSE),IFERROR(VLOOKUP(A212,[5]C1!$E:$T,16,FALSE),VLOOKUP(A212,[6]C1!$E:$T,15,FALSE)))</f>
        <v>207326.18</v>
      </c>
      <c r="F212" s="11">
        <v>33.049999999999997</v>
      </c>
      <c r="G212" s="11" t="str">
        <f>IFERROR(VLOOKUP(A212,[4]C1!$E:$N,10,FALSE),IFERROR(VLOOKUP(A212,[5]C1!$E:$N,10,FALSE),VLOOKUP(A212,[6]C1!$E:$N,10,FALSE)))</f>
        <v>Ronilo Gange Jr.</v>
      </c>
      <c r="I212" s="6" t="str">
        <f>IFERROR(VLOOKUP(A212,[4]C1!$E:$L,8,FALSE),IFERROR(VLOOKUP(A212,[5]C1!$E:$L,8,FALSE),VLOOKUP(A212,[6]C1!$E:$L,8,FALSE)))</f>
        <v>AVECO</v>
      </c>
      <c r="J212" s="4">
        <v>45778</v>
      </c>
      <c r="K212" s="4">
        <v>45832</v>
      </c>
      <c r="L212" s="5" t="s">
        <v>42</v>
      </c>
      <c r="N212" s="5">
        <f>YEAR(IFERROR(VLOOKUP(A212,[4]C1!$E:$AA,23,FALSE),IFERROR(VLOOKUP(A212,[5]C1!$E:$AB,24,FALSE),VLOOKUP(A212,[6]C1!$E:$AB,23,FALSE))))</f>
        <v>2025</v>
      </c>
      <c r="O212" s="4">
        <v>45839</v>
      </c>
      <c r="P212" s="2" t="str">
        <f>IF(ISBLANK(O212),"NO","YES")</f>
        <v>YES</v>
      </c>
      <c r="Q212" s="4">
        <v>45855</v>
      </c>
      <c r="R212" s="5" t="s">
        <v>23</v>
      </c>
      <c r="S212" s="250">
        <v>3</v>
      </c>
      <c r="T212" s="253">
        <f>IFERROR(VLOOKUP(A212,[4]C1!$E:$BH,56,FALSE),IFERROR(VLOOKUP(A212,[5]C1!$E:$BI,57,FALSE),VLOOKUP(A212,[6]C1!$E:$BI,56,FALSE)))</f>
        <v>45695</v>
      </c>
    </row>
    <row r="213" spans="1:20" ht="20.149999999999999" hidden="1" customHeight="1" x14ac:dyDescent="0.35">
      <c r="A213" s="8" t="s">
        <v>469</v>
      </c>
      <c r="B213" s="7" t="s">
        <v>470</v>
      </c>
      <c r="C213" s="7" t="str">
        <f>IFERROR(VLOOKUP(A213,[1]C1!$E:$F,2,FALSE),IFERROR(VLOOKUP(A213,[2]C1!$E:$F,2,FALSE),VLOOKUP(A213,[3]C1!$E:$F,2,FALSE)))</f>
        <v>MICHAEL GERARD TANTOCO MORADA</v>
      </c>
      <c r="D213" s="7" t="str">
        <f>IFERROR(VLOOKUP(A213,[3]C1!$E:$G,3,FALSE),IFERROR(VLOOKUP(A213,[2]C1!$E:$G,3,FALSE),VLOOKUP(A213,[1]C1!$E:$G,3,FALSE)))</f>
        <v>BUNGA, AYALA-ALABANG VILL, MUNTINLUPA</v>
      </c>
      <c r="E213" s="10">
        <f>IFERROR(VLOOKUP(A213,[4]C1!$E:$S,15,FALSE),IFERROR(VLOOKUP(A213,[5]C1!$E:$T,16,FALSE),VLOOKUP(A213,[6]C1!$E:$T,15,FALSE)))</f>
        <v>242142.06</v>
      </c>
      <c r="F213" s="11">
        <v>27.57</v>
      </c>
      <c r="G213" s="11" t="str">
        <f>IFERROR(VLOOKUP(A213,[4]C1!$E:$N,10,FALSE),IFERROR(VLOOKUP(A213,[5]C1!$E:$N,10,FALSE),VLOOKUP(A213,[6]C1!$E:$N,10,FALSE)))</f>
        <v>Isan Carlo Lazaro</v>
      </c>
      <c r="I213" s="6" t="str">
        <f>IFERROR(VLOOKUP(A213,[4]C1!$E:$L,8,FALSE),IFERROR(VLOOKUP(A213,[5]C1!$E:$L,8,FALSE),VLOOKUP(A213,[6]C1!$E:$L,8,FALSE)))</f>
        <v>MAINTENANCE</v>
      </c>
      <c r="J213" s="4">
        <v>45778</v>
      </c>
      <c r="K213" s="5"/>
      <c r="N213" s="5">
        <f>YEAR(IFERROR(VLOOKUP(A213,[4]C1!$E:$AA,23,FALSE),IFERROR(VLOOKUP(A213,[5]C1!$E:$AB,24,FALSE),VLOOKUP(A213,[6]C1!$E:$AB,23,FALSE))))</f>
        <v>2025</v>
      </c>
      <c r="O213" s="5"/>
      <c r="P213" s="2" t="str">
        <f t="shared" si="4"/>
        <v>NO</v>
      </c>
      <c r="S213" s="250">
        <v>3</v>
      </c>
      <c r="T213" s="253">
        <f>IFERROR(VLOOKUP(A213,[4]C1!$E:$BH,56,FALSE),IFERROR(VLOOKUP(A213,[5]C1!$E:$BI,57,FALSE),VLOOKUP(A213,[6]C1!$E:$BI,56,FALSE)))</f>
        <v>0</v>
      </c>
    </row>
    <row r="214" spans="1:20" ht="20.149999999999999" hidden="1" customHeight="1" x14ac:dyDescent="0.35">
      <c r="A214" s="8" t="s">
        <v>471</v>
      </c>
      <c r="B214" s="7" t="s">
        <v>472</v>
      </c>
      <c r="C214" s="7" t="str">
        <f>IFERROR(VLOOKUP(A214,[1]C1!$E:$F,2,FALSE),IFERROR(VLOOKUP(A214,[2]C1!$E:$F,2,FALSE),VLOOKUP(A214,[3]C1!$E:$F,2,FALSE)))</f>
        <v>CHARLES MICHAEL R MAGALLANES</v>
      </c>
      <c r="D214" s="7" t="str">
        <f>IFERROR(VLOOKUP(A214,[3]C1!$E:$G,3,FALSE),IFERROR(VLOOKUP(A214,[2]C1!$E:$G,3,FALSE),VLOOKUP(A214,[1]C1!$E:$G,3,FALSE)))</f>
        <v>ZAPOTE III, ZAPOTE III, BACOOR</v>
      </c>
      <c r="E214" s="10">
        <f>IFERROR(VLOOKUP(A214,[4]C1!$E:$S,15,FALSE),IFERROR(VLOOKUP(A214,[5]C1!$E:$T,16,FALSE),VLOOKUP(A214,[6]C1!$E:$T,16,FALSE)))</f>
        <v>529978.54</v>
      </c>
      <c r="F214" s="11">
        <v>129.65</v>
      </c>
      <c r="G214" s="11" t="str">
        <f>IFERROR(VLOOKUP(A214,[4]C1!$E:$N,10,FALSE),IFERROR(VLOOKUP(A214,[5]C1!$E:$N,10,FALSE),VLOOKUP(A214,[6]C1!$E:$N,10,FALSE)))</f>
        <v>JSP</v>
      </c>
      <c r="I214" s="6" t="str">
        <f>IFERROR(VLOOKUP(A214,[4]C1!$E:$L,8,FALSE),IFERROR(VLOOKUP(A214,[5]C1!$E:$L,8,FALSE),VLOOKUP(A214,[6]C1!$E:$L,8,FALSE)))</f>
        <v>CHALLENGER</v>
      </c>
      <c r="J214" s="4">
        <v>45778</v>
      </c>
      <c r="K214" s="4">
        <v>45800</v>
      </c>
      <c r="L214" s="5" t="s">
        <v>473</v>
      </c>
      <c r="N214" s="5">
        <f>YEAR(IFERROR(VLOOKUP(A214,[4]C1!$E:$AA,23,FALSE),IFERROR(VLOOKUP(A214,[5]C1!$E:$AB,24,FALSE),VLOOKUP(A214,[6]C1!$E:$AB,23,FALSE))))</f>
        <v>2024</v>
      </c>
      <c r="O214" s="4">
        <v>45811</v>
      </c>
      <c r="P214" s="2" t="str">
        <f t="shared" si="4"/>
        <v>YES</v>
      </c>
      <c r="Q214" s="4">
        <v>45817</v>
      </c>
      <c r="R214" s="5" t="s">
        <v>26</v>
      </c>
      <c r="S214" s="250">
        <v>4</v>
      </c>
      <c r="T214" s="253">
        <f>IFERROR(VLOOKUP(A214,[4]C1!$E:$BH,56,FALSE),IFERROR(VLOOKUP(A214,[5]C1!$E:$BI,57,FALSE),VLOOKUP(A214,[6]C1!$E:$BI,56,FALSE)))</f>
        <v>45772</v>
      </c>
    </row>
    <row r="215" spans="1:20" ht="20.149999999999999" hidden="1" customHeight="1" x14ac:dyDescent="0.35">
      <c r="A215" s="8" t="s">
        <v>474</v>
      </c>
      <c r="B215" s="7" t="s">
        <v>475</v>
      </c>
      <c r="C215" s="7" t="str">
        <f>IFERROR(VLOOKUP(A215,[1]C1!$E:$F,2,FALSE),IFERROR(VLOOKUP(A215,[2]C1!$E:$F,2,FALSE),VLOOKUP(A215,[3]C1!$E:$F,2,FALSE)))</f>
        <v>THE LANDMARK MANILA BAY CORPORATION</v>
      </c>
      <c r="D215" s="7" t="str">
        <f>IFERROR(VLOOKUP(A215,[3]C1!$E:$G,3,FALSE),IFERROR(VLOOKUP(A215,[2]C1!$E:$G,3,FALSE),VLOOKUP(A215,[1]C1!$E:$G,3,FALSE)))</f>
        <v>ASEANA, ASEANA BUSINESS PARK, PARANAQUE</v>
      </c>
      <c r="E215" s="10">
        <f>IFERROR(VLOOKUP(A215,[4]C1!$E:$S,15,FALSE),IFERROR(VLOOKUP(A215,[5]C1!$E:$T,16,FALSE),VLOOKUP(A215,[6]C1!$E:$T,16,FALSE)))</f>
        <v>5216314.41</v>
      </c>
      <c r="F215" s="11">
        <v>536.37</v>
      </c>
      <c r="G215" s="11" t="str">
        <f>IFERROR(VLOOKUP(A215,[4]C1!$E:$N,10,FALSE),IFERROR(VLOOKUP(A215,[5]C1!$E:$N,10,FALSE),VLOOKUP(A215,[6]C1!$E:$N,10,FALSE)))</f>
        <v>UG</v>
      </c>
      <c r="I215" s="6" t="str">
        <f>IFERROR(VLOOKUP(A215,[4]C1!$E:$L,8,FALSE),IFERROR(VLOOKUP(A215,[5]C1!$E:$L,8,FALSE),VLOOKUP(A215,[6]C1!$E:$L,8,FALSE)))</f>
        <v>VJC</v>
      </c>
      <c r="J215" s="4">
        <v>45778</v>
      </c>
      <c r="K215" s="4">
        <v>45782</v>
      </c>
      <c r="L215" s="5" t="s">
        <v>62</v>
      </c>
      <c r="M215" s="5" t="s">
        <v>43</v>
      </c>
      <c r="N215" s="5">
        <f>YEAR(IFERROR(VLOOKUP(A215,[4]C1!$E:$AA,23,FALSE),IFERROR(VLOOKUP(A215,[5]C1!$E:$AB,24,FALSE),VLOOKUP(A215,[6]C1!$E:$AB,23,FALSE))))</f>
        <v>2024</v>
      </c>
      <c r="O215" s="4">
        <v>45789</v>
      </c>
      <c r="P215" s="2" t="str">
        <f t="shared" si="4"/>
        <v>YES</v>
      </c>
      <c r="Q215" s="4">
        <v>45840</v>
      </c>
      <c r="R215" s="5" t="s">
        <v>26</v>
      </c>
      <c r="S215" s="250">
        <v>3</v>
      </c>
      <c r="T215" s="253">
        <f>IFERROR(VLOOKUP(A215,[4]C1!$E:$BH,56,FALSE),IFERROR(VLOOKUP(A215,[5]C1!$E:$BI,57,FALSE),VLOOKUP(A215,[6]C1!$E:$BI,56,FALSE)))</f>
        <v>45748</v>
      </c>
    </row>
    <row r="216" spans="1:20" ht="20.149999999999999" hidden="1" customHeight="1" x14ac:dyDescent="0.35">
      <c r="A216" s="8" t="s">
        <v>476</v>
      </c>
      <c r="B216" s="7" t="s">
        <v>477</v>
      </c>
      <c r="C216" s="7" t="str">
        <f>IFERROR(VLOOKUP(A216,[1]C1!$E:$F,2,FALSE),IFERROR(VLOOKUP(A216,[2]C1!$E:$F,2,FALSE),VLOOKUP(A216,[3]C1!$E:$F,2,FALSE)))</f>
        <v>WAYNE S. LLEGADO</v>
      </c>
      <c r="D216" s="7" t="str">
        <f>IFERROR(VLOOKUP(A216,[3]C1!$E:$G,3,FALSE),IFERROR(VLOOKUP(A216,[2]C1!$E:$G,3,FALSE),VLOOKUP(A216,[1]C1!$E:$G,3,FALSE)))</f>
        <v>SACRED HEART, HOLY FAMILY VILL, TAGUIG CITY</v>
      </c>
      <c r="E216" s="10">
        <f>IFERROR(VLOOKUP(A216,[4]C1!$E:$S,15,FALSE),IFERROR(VLOOKUP(A216,[5]C1!$E:$T,16,FALSE),VLOOKUP(A216,[6]C1!$E:$T,16,FALSE)))</f>
        <v>219972.97</v>
      </c>
      <c r="F216" s="11">
        <v>58.6</v>
      </c>
      <c r="G216" s="11" t="str">
        <f>IFERROR(VLOOKUP(A216,[4]C1!$E:$N,10,FALSE),IFERROR(VLOOKUP(A216,[5]C1!$E:$N,10,FALSE),VLOOKUP(A216,[6]C1!$E:$N,10,FALSE)))</f>
        <v>JMM</v>
      </c>
      <c r="I216" s="6" t="str">
        <f>IFERROR(VLOOKUP(A216,[4]C1!$E:$L,8,FALSE),IFERROR(VLOOKUP(A216,[5]C1!$E:$L,8,FALSE),VLOOKUP(A216,[6]C1!$E:$L,8,FALSE)))</f>
        <v>VJC</v>
      </c>
      <c r="J216" s="4">
        <v>45778</v>
      </c>
      <c r="K216" s="4">
        <v>45782</v>
      </c>
      <c r="L216" s="5" t="s">
        <v>62</v>
      </c>
      <c r="M216" s="5" t="s">
        <v>43</v>
      </c>
      <c r="N216" s="5">
        <f>YEAR(IFERROR(VLOOKUP(A216,[4]C1!$E:$AA,23,FALSE),IFERROR(VLOOKUP(A216,[5]C1!$E:$AB,24,FALSE),VLOOKUP(A216,[6]C1!$E:$AB,23,FALSE))))</f>
        <v>2024</v>
      </c>
      <c r="O216" s="4">
        <v>45798</v>
      </c>
      <c r="P216" s="2" t="str">
        <f t="shared" si="4"/>
        <v>YES</v>
      </c>
      <c r="Q216" s="4">
        <v>45840</v>
      </c>
      <c r="R216" s="5" t="s">
        <v>23</v>
      </c>
      <c r="S216" s="250">
        <v>5</v>
      </c>
      <c r="T216" s="253">
        <f>IFERROR(VLOOKUP(A216,[4]C1!$E:$BH,56,FALSE),IFERROR(VLOOKUP(A216,[5]C1!$E:$BI,57,FALSE),VLOOKUP(A216,[6]C1!$E:$BI,56,FALSE)))</f>
        <v>45762</v>
      </c>
    </row>
    <row r="217" spans="1:20" ht="20.149999999999999" hidden="1" customHeight="1" x14ac:dyDescent="0.35">
      <c r="A217" s="8" t="s">
        <v>478</v>
      </c>
      <c r="B217" s="7" t="s">
        <v>479</v>
      </c>
      <c r="C217" s="7" t="str">
        <f>IFERROR(VLOOKUP(A217,[1]C1!$E:$F,2,FALSE),IFERROR(VLOOKUP(A217,[2]C1!$E:$F,2,FALSE),VLOOKUP(A217,[3]C1!$E:$F,2,FALSE)))</f>
        <v>SAFEXPRESS LOGISTICS INC.</v>
      </c>
      <c r="D217" s="7" t="str">
        <f>IFERROR(VLOOKUP(A217,[3]C1!$E:$G,3,FALSE),IFERROR(VLOOKUP(A217,[2]C1!$E:$G,3,FALSE),VLOOKUP(A217,[1]C1!$E:$G,3,FALSE)))</f>
        <v>MDC, VETERANS CENTER, TAGUIG CITY</v>
      </c>
      <c r="E217" s="10">
        <f>IFERROR(VLOOKUP(A217,[4]C1!$E:$S,15,FALSE),IFERROR(VLOOKUP(A217,[5]C1!$E:$T,16,FALSE),VLOOKUP(A217,[6]C1!$E:$T,16,FALSE)))</f>
        <v>438048.35</v>
      </c>
      <c r="F217" s="11">
        <v>125.23</v>
      </c>
      <c r="G217" s="11" t="str">
        <f>IFERROR(VLOOKUP(A217,[4]C1!$E:$N,10,FALSE),IFERROR(VLOOKUP(A217,[5]C1!$E:$N,10,FALSE),VLOOKUP(A217,[6]C1!$E:$N,10,FALSE)))</f>
        <v>JMM</v>
      </c>
      <c r="I217" s="6" t="str">
        <f>IFERROR(VLOOKUP(A217,[4]C1!$E:$L,8,FALSE),IFERROR(VLOOKUP(A217,[5]C1!$E:$L,8,FALSE),VLOOKUP(A217,[6]C1!$E:$L,8,FALSE)))</f>
        <v>VJC</v>
      </c>
      <c r="J217" s="4">
        <v>45778</v>
      </c>
      <c r="K217" s="4">
        <v>45782</v>
      </c>
      <c r="L217" s="5" t="s">
        <v>62</v>
      </c>
      <c r="M217" s="5" t="s">
        <v>43</v>
      </c>
      <c r="N217" s="5">
        <f>YEAR(IFERROR(VLOOKUP(A217,[4]C1!$E:$AA,23,FALSE),IFERROR(VLOOKUP(A217,[5]C1!$E:$AB,24,FALSE),VLOOKUP(A217,[6]C1!$E:$AB,23,FALSE))))</f>
        <v>2024</v>
      </c>
      <c r="O217" s="4">
        <v>45798</v>
      </c>
      <c r="P217" s="2" t="str">
        <f t="shared" si="4"/>
        <v>YES</v>
      </c>
      <c r="Q217" s="4">
        <v>45840</v>
      </c>
      <c r="R217" s="5" t="s">
        <v>26</v>
      </c>
      <c r="S217" s="250">
        <v>3</v>
      </c>
      <c r="T217" s="253">
        <f>IFERROR(VLOOKUP(A217,[4]C1!$E:$BH,56,FALSE),IFERROR(VLOOKUP(A217,[5]C1!$E:$BI,57,FALSE),VLOOKUP(A217,[6]C1!$E:$BI,56,FALSE)))</f>
        <v>45735</v>
      </c>
    </row>
    <row r="218" spans="1:20" ht="20.149999999999999" hidden="1" customHeight="1" x14ac:dyDescent="0.35">
      <c r="A218" s="8" t="s">
        <v>480</v>
      </c>
      <c r="B218" s="7" t="s">
        <v>481</v>
      </c>
      <c r="C218" s="7" t="str">
        <f>IFERROR(VLOOKUP(A218,[1]C1!$E:$F,2,FALSE),IFERROR(VLOOKUP(A218,[2]C1!$E:$F,2,FALSE),VLOOKUP(A218,[3]C1!$E:$F,2,FALSE)))</f>
        <v>NITO DUBLA DOLLEGUES</v>
      </c>
      <c r="D218" s="7" t="str">
        <f>IFERROR(VLOOKUP(A218,[3]C1!$E:$G,3,FALSE),IFERROR(VLOOKUP(A218,[2]C1!$E:$G,3,FALSE),VLOOKUP(A218,[1]C1!$E:$G,3,FALSE)))</f>
        <v>BLOCK 10, SSB DE VILLE(SERV SUPPRT BRGD), TAGUIG CITY</v>
      </c>
      <c r="E218" s="10">
        <f>IFERROR(VLOOKUP(A218,[4]C1!$E:$S,15,FALSE),IFERROR(VLOOKUP(A218,[5]C1!$E:$T,16,FALSE),VLOOKUP(A218,[6]C1!$E:$T,16,FALSE)))</f>
        <v>36363.019999999997</v>
      </c>
      <c r="F218" s="11">
        <v>964.72</v>
      </c>
      <c r="G218" s="11" t="str">
        <f>IFERROR(VLOOKUP(A218,[4]C1!$E:$N,10,FALSE),IFERROR(VLOOKUP(A218,[5]C1!$E:$N,10,FALSE),VLOOKUP(A218,[6]C1!$E:$N,10,FALSE)))</f>
        <v>JSB</v>
      </c>
      <c r="I218" s="6" t="str">
        <f>IFERROR(VLOOKUP(A218,[4]C1!$E:$L,8,FALSE),IFERROR(VLOOKUP(A218,[5]C1!$E:$L,8,FALSE),VLOOKUP(A218,[6]C1!$E:$L,8,FALSE)))</f>
        <v>VJC</v>
      </c>
      <c r="J218" s="4">
        <v>45778</v>
      </c>
      <c r="K218" s="4">
        <v>45782</v>
      </c>
      <c r="L218" s="5" t="s">
        <v>62</v>
      </c>
      <c r="M218" s="5" t="s">
        <v>43</v>
      </c>
      <c r="N218" s="5">
        <f>YEAR(IFERROR(VLOOKUP(A218,[4]C1!$E:$AA,23,FALSE),IFERROR(VLOOKUP(A218,[5]C1!$E:$AB,24,FALSE),VLOOKUP(A218,[6]C1!$E:$AB,23,FALSE))))</f>
        <v>2024</v>
      </c>
      <c r="O218" s="5"/>
      <c r="P218" s="2" t="str">
        <f t="shared" si="4"/>
        <v>NO</v>
      </c>
      <c r="Q218" s="4">
        <v>45790</v>
      </c>
      <c r="R218" s="5" t="s">
        <v>23</v>
      </c>
      <c r="S218" s="250">
        <v>3</v>
      </c>
      <c r="T218" s="253">
        <f>IFERROR(VLOOKUP(A218,[4]C1!$E:$BH,56,FALSE),IFERROR(VLOOKUP(A218,[5]C1!$E:$BI,57,FALSE),VLOOKUP(A218,[6]C1!$E:$BI,56,FALSE)))</f>
        <v>45735</v>
      </c>
    </row>
    <row r="219" spans="1:20" ht="20.149999999999999" hidden="1" customHeight="1" x14ac:dyDescent="0.35">
      <c r="A219" s="8" t="s">
        <v>482</v>
      </c>
      <c r="B219" s="7" t="s">
        <v>483</v>
      </c>
      <c r="C219" s="7" t="str">
        <f>IFERROR(VLOOKUP(A219,[1]C1!$E:$F,2,FALSE),IFERROR(VLOOKUP(A219,[2]C1!$E:$F,2,FALSE),VLOOKUP(A219,[3]C1!$E:$F,2,FALSE)))</f>
        <v>GLOBE TELECOM., INC.</v>
      </c>
      <c r="D219" s="7" t="str">
        <f>IFERROR(VLOOKUP(A219,[3]C1!$E:$G,3,FALSE),IFERROR(VLOOKUP(A219,[2]C1!$E:$G,3,FALSE),VLOOKUP(A219,[1]C1!$E:$G,3,FALSE)))</f>
        <v>ENGINEERING, SCIENCE VILL, PARANAQUE</v>
      </c>
      <c r="E219" s="10">
        <f>IFERROR(VLOOKUP(A219,[4]C1!$E:$S,15,FALSE),IFERROR(VLOOKUP(A219,[5]C1!$E:$T,16,FALSE),VLOOKUP(A219,[6]C1!$E:$T,16,FALSE)))</f>
        <v>60984.88</v>
      </c>
      <c r="F219" s="11">
        <v>964.72</v>
      </c>
      <c r="G219" s="11" t="str">
        <f>IFERROR(VLOOKUP(A219,[4]C1!$E:$N,10,FALSE),IFERROR(VLOOKUP(A219,[5]C1!$E:$N,10,FALSE),VLOOKUP(A219,[6]C1!$E:$N,10,FALSE)))</f>
        <v>JSB</v>
      </c>
      <c r="I219" s="6" t="str">
        <f>IFERROR(VLOOKUP(A219,[4]C1!$E:$L,8,FALSE),IFERROR(VLOOKUP(A219,[5]C1!$E:$L,8,FALSE),VLOOKUP(A219,[6]C1!$E:$L,8,FALSE)))</f>
        <v>VJC</v>
      </c>
      <c r="J219" s="4">
        <v>45778</v>
      </c>
      <c r="K219" s="4">
        <v>45782</v>
      </c>
      <c r="L219" s="5" t="s">
        <v>62</v>
      </c>
      <c r="M219" s="5" t="s">
        <v>43</v>
      </c>
      <c r="N219" s="5">
        <f>YEAR(IFERROR(VLOOKUP(A219,[4]C1!$E:$AA,23,FALSE),IFERROR(VLOOKUP(A219,[5]C1!$E:$AB,24,FALSE),VLOOKUP(A219,[6]C1!$E:$AB,23,FALSE))))</f>
        <v>2024</v>
      </c>
      <c r="O219" s="4">
        <v>45820</v>
      </c>
      <c r="P219" s="2" t="str">
        <f t="shared" si="4"/>
        <v>YES</v>
      </c>
      <c r="Q219" s="4">
        <v>45847</v>
      </c>
      <c r="R219" s="5" t="s">
        <v>26</v>
      </c>
      <c r="S219" s="250">
        <v>3</v>
      </c>
      <c r="T219" s="253">
        <f>IFERROR(VLOOKUP(A219,[4]C1!$E:$BH,56,FALSE),IFERROR(VLOOKUP(A219,[5]C1!$E:$BI,57,FALSE),VLOOKUP(A219,[6]C1!$E:$BI,56,FALSE)))</f>
        <v>45708</v>
      </c>
    </row>
    <row r="220" spans="1:20" ht="20.149999999999999" hidden="1" customHeight="1" x14ac:dyDescent="0.35">
      <c r="A220" s="8" t="s">
        <v>484</v>
      </c>
      <c r="B220" s="7" t="s">
        <v>485</v>
      </c>
      <c r="C220" s="7" t="str">
        <f>IFERROR(VLOOKUP(A220,[1]C1!$E:$F,2,FALSE),IFERROR(VLOOKUP(A220,[2]C1!$E:$F,2,FALSE),VLOOKUP(A220,[3]C1!$E:$F,2,FALSE)))</f>
        <v>SAIMA SULTAN ABDUL</v>
      </c>
      <c r="D220" s="7" t="str">
        <f>IFERROR(VLOOKUP(A220,[3]C1!$E:$G,3,FALSE),IFERROR(VLOOKUP(A220,[2]C1!$E:$G,3,FALSE),VLOOKUP(A220,[1]C1!$E:$G,3,FALSE)))</f>
        <v>BAGONG SILANG, BACLARAN, PARANAQUE</v>
      </c>
      <c r="E220" s="10">
        <f>IFERROR(VLOOKUP(A220,[4]C1!$E:$S,15,FALSE),IFERROR(VLOOKUP(A220,[5]C1!$E:$T,16,FALSE),VLOOKUP(A220,[6]C1!$E:$T,16,FALSE)))</f>
        <v>578750.36</v>
      </c>
      <c r="F220" s="11">
        <v>113.28</v>
      </c>
      <c r="G220" s="11" t="str">
        <f>IFERROR(VLOOKUP(A220,[4]C1!$E:$N,10,FALSE),IFERROR(VLOOKUP(A220,[5]C1!$E:$N,10,FALSE),VLOOKUP(A220,[6]C1!$E:$N,10,FALSE)))</f>
        <v>JMM</v>
      </c>
      <c r="I220" s="6" t="str">
        <f>IFERROR(VLOOKUP(A220,[4]C1!$E:$L,8,FALSE),IFERROR(VLOOKUP(A220,[5]C1!$E:$L,8,FALSE),VLOOKUP(A220,[6]C1!$E:$L,8,FALSE)))</f>
        <v>VJC</v>
      </c>
      <c r="J220" s="4">
        <v>45778</v>
      </c>
      <c r="K220" s="4">
        <v>45782</v>
      </c>
      <c r="L220" s="5" t="s">
        <v>856</v>
      </c>
      <c r="M220" s="5" t="s">
        <v>43</v>
      </c>
      <c r="N220" s="5">
        <f>YEAR(IFERROR(VLOOKUP(A220,[4]C1!$E:$AA,23,FALSE),IFERROR(VLOOKUP(A220,[5]C1!$E:$AB,24,FALSE),VLOOKUP(A220,[6]C1!$E:$AB,23,FALSE))))</f>
        <v>2024</v>
      </c>
      <c r="O220" s="4">
        <v>45769</v>
      </c>
      <c r="P220" s="2" t="str">
        <f t="shared" si="4"/>
        <v>YES</v>
      </c>
      <c r="Q220" s="4">
        <v>45840</v>
      </c>
      <c r="R220" s="5" t="s">
        <v>26</v>
      </c>
      <c r="S220" s="250">
        <v>3</v>
      </c>
      <c r="T220" s="253">
        <f>IFERROR(VLOOKUP(A220,[4]C1!$E:$BH,56,FALSE),IFERROR(VLOOKUP(A220,[5]C1!$E:$BI,57,FALSE),VLOOKUP(A220,[6]C1!$E:$BI,56,FALSE)))</f>
        <v>45719</v>
      </c>
    </row>
    <row r="221" spans="1:20" ht="20.149999999999999" hidden="1" customHeight="1" x14ac:dyDescent="0.35">
      <c r="A221" s="8" t="s">
        <v>486</v>
      </c>
      <c r="B221" s="7" t="s">
        <v>487</v>
      </c>
      <c r="C221" s="7" t="str">
        <f>IFERROR(VLOOKUP(A221,[1]C1!$E:$F,2,FALSE),IFERROR(VLOOKUP(A221,[2]C1!$E:$F,2,FALSE),VLOOKUP(A221,[3]C1!$E:$F,2,FALSE)))</f>
        <v>JEIKA PROPERTIES CORPORATION</v>
      </c>
      <c r="D221" s="7" t="str">
        <f>IFERROR(VLOOKUP(A221,[3]C1!$E:$G,3,FALSE),IFERROR(VLOOKUP(A221,[2]C1!$E:$G,3,FALSE),VLOOKUP(A221,[1]C1!$E:$G,3,FALSE)))</f>
        <v>BLOCK 6, KATHLEEN PLACE 5 SUBD, BACOOR</v>
      </c>
      <c r="E221" s="10">
        <f>IFERROR(VLOOKUP(A221,[4]C1!$E:$S,15,FALSE),IFERROR(VLOOKUP(A221,[5]C1!$E:$T,16,FALSE),VLOOKUP(A221,[6]C1!$E:$T,15,FALSE)))</f>
        <v>8506182.5099999998</v>
      </c>
      <c r="F221" s="11">
        <v>2637.35</v>
      </c>
      <c r="G221" s="11" t="str">
        <f>IFERROR(VLOOKUP(A221,[4]C1!$E:$N,10,FALSE),IFERROR(VLOOKUP(A221,[5]C1!$E:$N,10,FALSE),VLOOKUP(A221,[6]C1!$E:$N,10,FALSE)))</f>
        <v>Isan Carlo Lazaro</v>
      </c>
      <c r="I221" s="6" t="str">
        <f>IFERROR(VLOOKUP(A221,[4]C1!$E:$L,8,FALSE),IFERROR(VLOOKUP(A221,[5]C1!$E:$L,8,FALSE),VLOOKUP(A221,[6]C1!$E:$L,8,FALSE)))</f>
        <v>CHALLENGER</v>
      </c>
      <c r="J221" s="4">
        <v>45778</v>
      </c>
      <c r="K221" s="4">
        <v>45783</v>
      </c>
      <c r="L221" s="5" t="s">
        <v>42</v>
      </c>
      <c r="M221" s="5" t="s">
        <v>43</v>
      </c>
      <c r="N221" s="5">
        <f>YEAR(IFERROR(VLOOKUP(A221,[4]C1!$E:$AA,23,FALSE),IFERROR(VLOOKUP(A221,[5]C1!$E:$AB,24,FALSE),VLOOKUP(A221,[6]C1!$E:$AB,23,FALSE))))</f>
        <v>2025</v>
      </c>
      <c r="O221" s="4">
        <v>45806</v>
      </c>
      <c r="P221" s="2" t="str">
        <f t="shared" si="4"/>
        <v>YES</v>
      </c>
      <c r="Q221" s="4">
        <v>45817</v>
      </c>
      <c r="R221" s="5" t="s">
        <v>26</v>
      </c>
      <c r="S221" s="250">
        <v>48</v>
      </c>
      <c r="T221" s="253">
        <f>IFERROR(VLOOKUP(A221,[4]C1!$E:$BH,56,FALSE),IFERROR(VLOOKUP(A221,[5]C1!$E:$BI,57,FALSE),VLOOKUP(A221,[6]C1!$E:$BI,56,FALSE)))</f>
        <v>45729</v>
      </c>
    </row>
    <row r="222" spans="1:20" ht="20.149999999999999" hidden="1" customHeight="1" x14ac:dyDescent="0.35">
      <c r="A222" s="8" t="s">
        <v>488</v>
      </c>
      <c r="B222" s="7" t="s">
        <v>489</v>
      </c>
      <c r="C222" s="7" t="str">
        <f>IFERROR(VLOOKUP(A222,[1]C1!$E:$F,2,FALSE),IFERROR(VLOOKUP(A222,[2]C1!$E:$F,2,FALSE),VLOOKUP(A222,[3]C1!$E:$F,2,FALSE)))</f>
        <v>ASIA STRUCTURAL DEVELOPER CORP,</v>
      </c>
      <c r="D222" s="7" t="str">
        <f>IFERROR(VLOOKUP(A222,[3]C1!$E:$G,3,FALSE),IFERROR(VLOOKUP(A222,[2]C1!$E:$G,3,FALSE),VLOOKUP(A222,[1]C1!$E:$G,3,FALSE)))</f>
        <v>PACIFIC, MARINA SUBD, PARANAQUE</v>
      </c>
      <c r="E222" s="10">
        <f>IFERROR(VLOOKUP(A222,[4]C1!$E:$S,15,FALSE),IFERROR(VLOOKUP(A222,[5]C1!$E:$T,16,FALSE),VLOOKUP(A222,[6]C1!$E:$T,15,FALSE)))</f>
        <v>118408.73</v>
      </c>
      <c r="F222" s="11">
        <v>198.33</v>
      </c>
      <c r="G222" s="11" t="str">
        <f>IFERROR(VLOOKUP(A222,[4]C1!$E:$N,10,FALSE),IFERROR(VLOOKUP(A222,[5]C1!$E:$N,10,FALSE),VLOOKUP(A222,[6]C1!$E:$N,10,FALSE)))</f>
        <v>Ronilo Gange Jr.</v>
      </c>
      <c r="I222" s="6" t="str">
        <f>IFERROR(VLOOKUP(A222,[4]C1!$E:$L,8,FALSE),IFERROR(VLOOKUP(A222,[5]C1!$E:$L,8,FALSE),VLOOKUP(A222,[6]C1!$E:$L,8,FALSE)))</f>
        <v>ECOM</v>
      </c>
      <c r="J222" s="4">
        <v>45778</v>
      </c>
      <c r="K222" s="4">
        <v>45782</v>
      </c>
      <c r="L222" s="5" t="s">
        <v>62</v>
      </c>
      <c r="M222" s="5" t="s">
        <v>43</v>
      </c>
      <c r="N222" s="5">
        <f>YEAR(IFERROR(VLOOKUP(A222,[4]C1!$E:$AA,23,FALSE),IFERROR(VLOOKUP(A222,[5]C1!$E:$AB,24,FALSE),VLOOKUP(A222,[6]C1!$E:$AB,23,FALSE))))</f>
        <v>2025</v>
      </c>
      <c r="O222" s="4">
        <v>45789</v>
      </c>
      <c r="P222" s="2" t="str">
        <f t="shared" si="4"/>
        <v>YES</v>
      </c>
      <c r="Q222" s="4">
        <v>45840</v>
      </c>
      <c r="R222" s="5" t="s">
        <v>23</v>
      </c>
      <c r="S222" s="250">
        <v>3</v>
      </c>
      <c r="T222" s="253">
        <f>IFERROR(VLOOKUP(A222,[4]C1!$E:$BH,56,FALSE),IFERROR(VLOOKUP(A222,[5]C1!$E:$BI,57,FALSE),VLOOKUP(A222,[6]C1!$E:$BI,56,FALSE)))</f>
        <v>0</v>
      </c>
    </row>
    <row r="223" spans="1:20" ht="20.149999999999999" hidden="1" customHeight="1" x14ac:dyDescent="0.35">
      <c r="A223" s="8" t="s">
        <v>490</v>
      </c>
      <c r="B223" s="7" t="s">
        <v>491</v>
      </c>
      <c r="C223" s="7" t="str">
        <f>IFERROR(VLOOKUP(A223,[1]C1!$E:$F,2,FALSE),IFERROR(VLOOKUP(A223,[2]C1!$E:$F,2,FALSE),VLOOKUP(A223,[3]C1!$E:$F,2,FALSE)))</f>
        <v>BLOOMINGDALE ENTERPRISES INC</v>
      </c>
      <c r="D223" s="7" t="str">
        <f>IFERROR(VLOOKUP(A223,[3]C1!$E:$G,3,FALSE),IFERROR(VLOOKUP(A223,[2]C1!$E:$G,3,FALSE),VLOOKUP(A223,[1]C1!$E:$G,3,FALSE)))</f>
        <v>ALABANG-ZAPOTE, TALON I, LAS PINAS CITY</v>
      </c>
      <c r="E223" s="10">
        <f>IFERROR(VLOOKUP(A223,[4]C1!$E:$S,15,FALSE),IFERROR(VLOOKUP(A223,[5]C1!$E:$T,16,FALSE),VLOOKUP(A223,[6]C1!$E:$T,15,FALSE)))</f>
        <v>16595.27</v>
      </c>
      <c r="F223" s="11">
        <v>2.98</v>
      </c>
      <c r="G223" s="11" t="str">
        <f>IFERROR(VLOOKUP(A223,[4]C1!$E:$N,10,FALSE),IFERROR(VLOOKUP(A223,[5]C1!$E:$N,10,FALSE),VLOOKUP(A223,[6]C1!$E:$N,10,FALSE)))</f>
        <v>Jenneth Madrid</v>
      </c>
      <c r="I223" s="6" t="str">
        <f>IFERROR(VLOOKUP(A223,[4]C1!$E:$L,8,FALSE),IFERROR(VLOOKUP(A223,[5]C1!$E:$L,8,FALSE),VLOOKUP(A223,[6]C1!$E:$L,8,FALSE)))</f>
        <v>POWERHOUSE</v>
      </c>
      <c r="J223" s="4">
        <v>45778</v>
      </c>
      <c r="K223" s="4">
        <v>45782</v>
      </c>
      <c r="L223" s="5" t="s">
        <v>62</v>
      </c>
      <c r="M223" s="5" t="s">
        <v>43</v>
      </c>
      <c r="N223" s="5">
        <f>YEAR(IFERROR(VLOOKUP(A223,[4]C1!$E:$AA,23,FALSE),IFERROR(VLOOKUP(A223,[5]C1!$E:$AB,24,FALSE),VLOOKUP(A223,[6]C1!$E:$AB,23,FALSE))))</f>
        <v>2025</v>
      </c>
      <c r="O223" s="4">
        <v>45811</v>
      </c>
      <c r="P223" s="2" t="str">
        <f t="shared" si="4"/>
        <v>YES</v>
      </c>
      <c r="Q223" s="4">
        <v>45855</v>
      </c>
      <c r="R223" s="5" t="s">
        <v>23</v>
      </c>
      <c r="S223" s="250">
        <v>1</v>
      </c>
      <c r="T223" s="253">
        <f>IFERROR(VLOOKUP(A223,[4]C1!$E:$BH,56,FALSE),IFERROR(VLOOKUP(A223,[5]C1!$E:$BI,57,FALSE),VLOOKUP(A223,[6]C1!$E:$BI,56,FALSE)))</f>
        <v>45719</v>
      </c>
    </row>
    <row r="224" spans="1:20" ht="20.149999999999999" hidden="1" customHeight="1" x14ac:dyDescent="0.35">
      <c r="A224" s="8" t="s">
        <v>492</v>
      </c>
      <c r="B224" s="7" t="s">
        <v>493</v>
      </c>
      <c r="C224" s="7" t="str">
        <f>IFERROR(VLOOKUP(A224,[1]C1!$E:$F,2,FALSE),IFERROR(VLOOKUP(A224,[2]C1!$E:$F,2,FALSE),VLOOKUP(A224,[3]C1!$E:$F,2,FALSE)))</f>
        <v xml:space="preserve">CAVITEX INFRASTRUCTURE CORP., </v>
      </c>
      <c r="D224" s="7" t="str">
        <f>IFERROR(VLOOKUP(A224,[3]C1!$E:$G,3,FALSE),IFERROR(VLOOKUP(A224,[2]C1!$E:$G,3,FALSE),VLOOKUP(A224,[1]C1!$E:$G,3,FALSE)))</f>
        <v>KAINGIN RD., KAINGIN, PARANAQUE</v>
      </c>
      <c r="E224" s="10">
        <f>IFERROR(VLOOKUP(A224,[4]C1!$E:$S,15,FALSE),IFERROR(VLOOKUP(A224,[5]C1!$E:$T,16,FALSE),VLOOKUP(A224,[6]C1!$E:$T,15,FALSE)))</f>
        <v>86997.81</v>
      </c>
      <c r="F224" s="11">
        <v>107.92</v>
      </c>
      <c r="G224" s="11" t="str">
        <f>IFERROR(VLOOKUP(A224,[4]C1!$E:$N,10,FALSE),IFERROR(VLOOKUP(A224,[5]C1!$E:$N,10,FALSE),VLOOKUP(A224,[6]C1!$E:$N,10,FALSE)))</f>
        <v>Ronilo Gange Jr.</v>
      </c>
      <c r="I224" s="6" t="str">
        <f>IFERROR(VLOOKUP(A224,[4]C1!$E:$L,8,FALSE),IFERROR(VLOOKUP(A224,[5]C1!$E:$L,8,FALSE),VLOOKUP(A224,[6]C1!$E:$L,8,FALSE)))</f>
        <v>ECOM</v>
      </c>
      <c r="J224" s="4">
        <v>45778</v>
      </c>
      <c r="K224" s="4">
        <v>45782</v>
      </c>
      <c r="L224" s="5" t="s">
        <v>62</v>
      </c>
      <c r="M224" s="5" t="s">
        <v>43</v>
      </c>
      <c r="N224" s="5">
        <f>YEAR(IFERROR(VLOOKUP(A224,[4]C1!$E:$AA,23,FALSE),IFERROR(VLOOKUP(A224,[5]C1!$E:$AB,24,FALSE),VLOOKUP(A224,[6]C1!$E:$AB,23,FALSE))))</f>
        <v>2025</v>
      </c>
      <c r="O224" s="5"/>
      <c r="P224" s="2" t="str">
        <f t="shared" si="4"/>
        <v>NO</v>
      </c>
      <c r="S224" s="250">
        <v>4</v>
      </c>
      <c r="T224" s="253">
        <f>IFERROR(VLOOKUP(A224,[4]C1!$E:$BH,56,FALSE),IFERROR(VLOOKUP(A224,[5]C1!$E:$BI,57,FALSE),VLOOKUP(A224,[6]C1!$E:$BI,56,FALSE)))</f>
        <v>45709</v>
      </c>
    </row>
    <row r="225" spans="1:20" ht="20.149999999999999" hidden="1" customHeight="1" x14ac:dyDescent="0.35">
      <c r="A225" s="8" t="s">
        <v>494</v>
      </c>
      <c r="B225" s="7" t="s">
        <v>495</v>
      </c>
      <c r="C225" s="7" t="str">
        <f>IFERROR(VLOOKUP(A225,[1]C1!$E:$F,2,FALSE),IFERROR(VLOOKUP(A225,[2]C1!$E:$F,2,FALSE),VLOOKUP(A225,[3]C1!$E:$F,2,FALSE)))</f>
        <v>SOCRATES GENEROSO A. BAQUIRAN</v>
      </c>
      <c r="D225" s="7" t="str">
        <f>IFERROR(VLOOKUP(A225,[3]C1!$E:$G,3,FALSE),IFERROR(VLOOKUP(A225,[2]C1!$E:$G,3,FALSE),VLOOKUP(A225,[1]C1!$E:$G,3,FALSE)))</f>
        <v>SALAZAR, ZONE 3, TAGUIG CITY</v>
      </c>
      <c r="E225" s="10">
        <f>IFERROR(VLOOKUP(A225,[4]C1!$E:$S,15,FALSE),IFERROR(VLOOKUP(A225,[5]C1!$E:$T,16,FALSE),VLOOKUP(A225,[6]C1!$E:$T,16,FALSE)))</f>
        <v>22974.639999999999</v>
      </c>
      <c r="F225" s="11">
        <v>6.67</v>
      </c>
      <c r="G225" s="11" t="str">
        <f>IFERROR(VLOOKUP(A225,[4]C1!$E:$N,10,FALSE),IFERROR(VLOOKUP(A225,[5]C1!$E:$N,10,FALSE),VLOOKUP(A225,[6]C1!$E:$N,10,FALSE)))</f>
        <v>JMM</v>
      </c>
      <c r="I225" s="6" t="str">
        <f>IFERROR(VLOOKUP(A225,[4]C1!$E:$L,8,FALSE),IFERROR(VLOOKUP(A225,[5]C1!$E:$L,8,FALSE),VLOOKUP(A225,[6]C1!$E:$L,8,FALSE)))</f>
        <v>VJC</v>
      </c>
      <c r="J225" s="4">
        <v>45779</v>
      </c>
      <c r="K225" s="4">
        <v>45782</v>
      </c>
      <c r="L225" s="5" t="s">
        <v>62</v>
      </c>
      <c r="M225" s="5" t="s">
        <v>43</v>
      </c>
      <c r="N225" s="5">
        <f>YEAR(IFERROR(VLOOKUP(A225,[4]C1!$E:$AA,23,FALSE),IFERROR(VLOOKUP(A225,[5]C1!$E:$AB,24,FALSE),VLOOKUP(A225,[6]C1!$E:$AB,23,FALSE))))</f>
        <v>2024</v>
      </c>
      <c r="O225" s="4">
        <v>45798</v>
      </c>
      <c r="P225" s="2" t="str">
        <f t="shared" si="4"/>
        <v>YES</v>
      </c>
      <c r="Q225" s="4">
        <v>45840</v>
      </c>
      <c r="R225" s="5" t="s">
        <v>23</v>
      </c>
      <c r="S225" s="250">
        <v>2</v>
      </c>
      <c r="T225" s="253">
        <f>IFERROR(VLOOKUP(A225,[4]C1!$E:$BH,56,FALSE),IFERROR(VLOOKUP(A225,[5]C1!$E:$BI,57,FALSE),VLOOKUP(A225,[6]C1!$E:$BI,56,FALSE)))</f>
        <v>45723</v>
      </c>
    </row>
    <row r="226" spans="1:20" ht="20.149999999999999" hidden="1" customHeight="1" x14ac:dyDescent="0.35">
      <c r="A226" s="8" t="s">
        <v>496</v>
      </c>
      <c r="B226" s="7" t="s">
        <v>497</v>
      </c>
      <c r="C226" s="7" t="str">
        <f>IFERROR(VLOOKUP(A226,[1]C1!$E:$F,2,FALSE),IFERROR(VLOOKUP(A226,[2]C1!$E:$F,2,FALSE),VLOOKUP(A226,[3]C1!$E:$F,2,FALSE)))</f>
        <v>APOLONIO BANSON PASCUAL</v>
      </c>
      <c r="D226" s="7" t="str">
        <f>IFERROR(VLOOKUP(A226,[3]C1!$E:$G,3,FALSE),IFERROR(VLOOKUP(A226,[2]C1!$E:$G,3,FALSE),VLOOKUP(A226,[1]C1!$E:$G,3,FALSE)))</f>
        <v>QUIRINO, TAMBO, PARANAQUE</v>
      </c>
      <c r="E226" s="10">
        <f>IFERROR(VLOOKUP(A226,[4]C1!$E:$S,15,FALSE),IFERROR(VLOOKUP(A226,[5]C1!$E:$T,16,FALSE),VLOOKUP(A226,[6]C1!$E:$T,16,FALSE)))</f>
        <v>138814.95000000001</v>
      </c>
      <c r="F226" s="11">
        <v>17.149999999999999</v>
      </c>
      <c r="G226" s="11" t="str">
        <f>IFERROR(VLOOKUP(A226,[4]C1!$E:$N,10,FALSE),IFERROR(VLOOKUP(A226,[5]C1!$E:$N,10,FALSE),VLOOKUP(A226,[6]C1!$E:$N,10,FALSE)))</f>
        <v>JSB</v>
      </c>
      <c r="I226" s="6" t="str">
        <f>IFERROR(VLOOKUP(A226,[4]C1!$E:$L,8,FALSE),IFERROR(VLOOKUP(A226,[5]C1!$E:$L,8,FALSE),VLOOKUP(A226,[6]C1!$E:$L,8,FALSE)))</f>
        <v>VJC</v>
      </c>
      <c r="J226" s="4">
        <v>45779</v>
      </c>
      <c r="K226" s="4">
        <v>45782</v>
      </c>
      <c r="L226" s="5" t="s">
        <v>62</v>
      </c>
      <c r="M226" s="5" t="s">
        <v>43</v>
      </c>
      <c r="N226" s="5">
        <f>YEAR(IFERROR(VLOOKUP(A226,[4]C1!$E:$AA,23,FALSE),IFERROR(VLOOKUP(A226,[5]C1!$E:$AB,24,FALSE),VLOOKUP(A226,[6]C1!$E:$AB,23,FALSE))))</f>
        <v>2024</v>
      </c>
      <c r="O226" s="4">
        <v>45792</v>
      </c>
      <c r="P226" s="2" t="str">
        <f t="shared" si="4"/>
        <v>YES</v>
      </c>
      <c r="Q226" s="4">
        <v>45847</v>
      </c>
      <c r="R226" s="5" t="s">
        <v>23</v>
      </c>
      <c r="S226" s="250">
        <v>3</v>
      </c>
      <c r="T226" s="253">
        <f>IFERROR(VLOOKUP(A226,[4]C1!$E:$BH,56,FALSE),IFERROR(VLOOKUP(A226,[5]C1!$E:$BI,57,FALSE),VLOOKUP(A226,[6]C1!$E:$BI,56,FALSE)))</f>
        <v>45723</v>
      </c>
    </row>
    <row r="227" spans="1:20" ht="20.149999999999999" hidden="1" customHeight="1" x14ac:dyDescent="0.35">
      <c r="A227" s="8" t="s">
        <v>498</v>
      </c>
      <c r="B227" s="7" t="s">
        <v>499</v>
      </c>
      <c r="C227" s="7" t="str">
        <f>IFERROR(VLOOKUP(A227,[1]C1!$E:$F,2,FALSE),IFERROR(VLOOKUP(A227,[2]C1!$E:$F,2,FALSE),VLOOKUP(A227,[3]C1!$E:$F,2,FALSE)))</f>
        <v>ASEANA BUSINESS PARK ESTATE ASSOCIATION, INC.</v>
      </c>
      <c r="D227" s="7" t="str">
        <f>IFERROR(VLOOKUP(A227,[3]C1!$E:$G,3,FALSE),IFERROR(VLOOKUP(A227,[2]C1!$E:$G,3,FALSE),VLOOKUP(A227,[1]C1!$E:$G,3,FALSE)))</f>
        <v>PRES. DIOSDADO MACAPAGAL, ASEANA BUSINESS PARK, PARANAQUE</v>
      </c>
      <c r="E227" s="10">
        <f>IFERROR(VLOOKUP(A227,[4]C1!$E:$S,15,FALSE),IFERROR(VLOOKUP(A227,[5]C1!$E:$T,16,FALSE),VLOOKUP(A227,[6]C1!$E:$T,16,FALSE)))</f>
        <v>54889.43</v>
      </c>
      <c r="F227" s="11">
        <v>28.75</v>
      </c>
      <c r="G227" s="11" t="str">
        <f>IFERROR(VLOOKUP(A227,[4]C1!$E:$N,10,FALSE),IFERROR(VLOOKUP(A227,[5]C1!$E:$N,10,FALSE),VLOOKUP(A227,[6]C1!$E:$N,10,FALSE)))</f>
        <v>JMM</v>
      </c>
      <c r="I227" s="6" t="str">
        <f>IFERROR(VLOOKUP(A227,[4]C1!$E:$L,8,FALSE),IFERROR(VLOOKUP(A227,[5]C1!$E:$L,8,FALSE),VLOOKUP(A227,[6]C1!$E:$L,8,FALSE)))</f>
        <v>VJC</v>
      </c>
      <c r="J227" s="4">
        <v>45779</v>
      </c>
      <c r="K227" s="4">
        <v>45782</v>
      </c>
      <c r="L227" s="5" t="s">
        <v>62</v>
      </c>
      <c r="M227" s="5" t="s">
        <v>43</v>
      </c>
      <c r="N227" s="5">
        <f>YEAR(IFERROR(VLOOKUP(A227,[4]C1!$E:$AA,23,FALSE),IFERROR(VLOOKUP(A227,[5]C1!$E:$AB,24,FALSE),VLOOKUP(A227,[6]C1!$E:$AB,23,FALSE))))</f>
        <v>2024</v>
      </c>
      <c r="O227" s="4">
        <v>45769</v>
      </c>
      <c r="P227" s="2" t="str">
        <f t="shared" si="4"/>
        <v>YES</v>
      </c>
      <c r="Q227" s="4">
        <v>45810</v>
      </c>
      <c r="R227" s="5" t="s">
        <v>23</v>
      </c>
      <c r="S227" s="250">
        <v>2</v>
      </c>
      <c r="T227" s="253">
        <f>IFERROR(VLOOKUP(A227,[4]C1!$E:$BH,56,FALSE),IFERROR(VLOOKUP(A227,[5]C1!$E:$BI,57,FALSE),VLOOKUP(A227,[6]C1!$E:$BI,56,FALSE)))</f>
        <v>45719</v>
      </c>
    </row>
    <row r="228" spans="1:20" ht="20.149999999999999" hidden="1" customHeight="1" x14ac:dyDescent="0.35">
      <c r="A228" s="8" t="s">
        <v>500</v>
      </c>
      <c r="B228" s="7" t="s">
        <v>501</v>
      </c>
      <c r="C228" s="7" t="str">
        <f>IFERROR(VLOOKUP(A228,[1]C1!$E:$F,2,FALSE),IFERROR(VLOOKUP(A228,[2]C1!$E:$F,2,FALSE),VLOOKUP(A228,[3]C1!$E:$F,2,FALSE)))</f>
        <v>AKIRHA OPC</v>
      </c>
      <c r="D228" s="7" t="str">
        <f>IFERROR(VLOOKUP(A228,[3]C1!$E:$G,3,FALSE),IFERROR(VLOOKUP(A228,[2]C1!$E:$G,3,FALSE),VLOOKUP(A228,[1]C1!$E:$G,3,FALSE)))</f>
        <v>STA. BARBARA, SUSANA HEIGHTS SUBD, MUNTINLUPA</v>
      </c>
      <c r="E228" s="10">
        <f>IFERROR(VLOOKUP(A228,[4]C1!$E:$S,15,FALSE),IFERROR(VLOOKUP(A228,[5]C1!$E:$T,16,FALSE),VLOOKUP(A228,[6]C1!$E:$T,16,FALSE)))</f>
        <v>1013798.24</v>
      </c>
      <c r="F228" s="11">
        <v>331.85</v>
      </c>
      <c r="G228" s="11" t="str">
        <f>IFERROR(VLOOKUP(A228,[4]C1!$E:$N,10,FALSE),IFERROR(VLOOKUP(A228,[5]C1!$E:$N,10,FALSE),VLOOKUP(A228,[6]C1!$E:$N,10,FALSE)))</f>
        <v>RRG</v>
      </c>
      <c r="I228" s="6" t="str">
        <f>IFERROR(VLOOKUP(A228,[4]C1!$E:$L,8,FALSE),IFERROR(VLOOKUP(A228,[5]C1!$E:$L,8,FALSE),VLOOKUP(A228,[6]C1!$E:$L,8,FALSE)))</f>
        <v>ECOM</v>
      </c>
      <c r="J228" s="4">
        <v>45779</v>
      </c>
      <c r="K228" s="4">
        <v>45820</v>
      </c>
      <c r="L228" s="5" t="s">
        <v>62</v>
      </c>
      <c r="N228" s="5">
        <f>YEAR(IFERROR(VLOOKUP(A228,[4]C1!$E:$AA,23,FALSE),IFERROR(VLOOKUP(A228,[5]C1!$E:$AB,24,FALSE),VLOOKUP(A228,[6]C1!$E:$AB,23,FALSE))))</f>
        <v>2024</v>
      </c>
      <c r="O228" s="4">
        <v>45842</v>
      </c>
      <c r="P228" s="2" t="str">
        <f t="shared" si="4"/>
        <v>YES</v>
      </c>
      <c r="Q228" s="4">
        <v>45870</v>
      </c>
      <c r="R228" s="5" t="s">
        <v>26</v>
      </c>
      <c r="S228" s="250">
        <v>8</v>
      </c>
      <c r="T228" s="253">
        <f>IFERROR(VLOOKUP(A228,[4]C1!$E:$BH,56,FALSE),IFERROR(VLOOKUP(A228,[5]C1!$E:$BI,57,FALSE),VLOOKUP(A228,[6]C1!$E:$BI,56,FALSE)))</f>
        <v>45709</v>
      </c>
    </row>
    <row r="229" spans="1:20" ht="20.149999999999999" hidden="1" customHeight="1" x14ac:dyDescent="0.35">
      <c r="A229" s="8" t="s">
        <v>502</v>
      </c>
      <c r="B229" s="7" t="s">
        <v>503</v>
      </c>
      <c r="C229" s="7" t="str">
        <f>IFERROR(VLOOKUP(A229,[1]C1!$E:$F,2,FALSE),IFERROR(VLOOKUP(A229,[2]C1!$E:$F,2,FALSE),VLOOKUP(A229,[3]C1!$E:$F,2,FALSE)))</f>
        <v>ROSELYN RODELAS LETIGIO</v>
      </c>
      <c r="D229" s="7" t="str">
        <f>IFERROR(VLOOKUP(A229,[3]C1!$E:$G,3,FALSE),IFERROR(VLOOKUP(A229,[2]C1!$E:$G,3,FALSE),VLOOKUP(A229,[1]C1!$E:$G,3,FALSE)))</f>
        <v>BLOCK 9, SAGRADA FAMILIA, TAGUIG CITY</v>
      </c>
      <c r="E229" s="10">
        <f>IFERROR(VLOOKUP(A229,[4]C1!$E:$S,15,FALSE),IFERROR(VLOOKUP(A229,[5]C1!$E:$T,16,FALSE),VLOOKUP(A229,[6]C1!$E:$T,16,FALSE)))</f>
        <v>325780.37</v>
      </c>
      <c r="F229" s="11">
        <v>964.72</v>
      </c>
      <c r="G229" s="11" t="str">
        <f>IFERROR(VLOOKUP(A229,[4]C1!$E:$N,10,FALSE),IFERROR(VLOOKUP(A229,[5]C1!$E:$N,10,FALSE),VLOOKUP(A229,[6]C1!$E:$N,10,FALSE)))</f>
        <v>JSB</v>
      </c>
      <c r="I229" s="6" t="str">
        <f>IFERROR(VLOOKUP(A229,[4]C1!$E:$L,8,FALSE),IFERROR(VLOOKUP(A229,[5]C1!$E:$L,8,FALSE),VLOOKUP(A229,[6]C1!$E:$L,8,FALSE)))</f>
        <v>VJC</v>
      </c>
      <c r="J229" s="4">
        <v>45779</v>
      </c>
      <c r="K229" s="4">
        <v>45782</v>
      </c>
      <c r="L229" s="5" t="s">
        <v>62</v>
      </c>
      <c r="M229" s="5" t="s">
        <v>43</v>
      </c>
      <c r="N229" s="5">
        <f>YEAR(IFERROR(VLOOKUP(A229,[4]C1!$E:$AA,23,FALSE),IFERROR(VLOOKUP(A229,[5]C1!$E:$AB,24,FALSE),VLOOKUP(A229,[6]C1!$E:$AB,23,FALSE))))</f>
        <v>2024</v>
      </c>
      <c r="O229" s="4">
        <v>45804</v>
      </c>
      <c r="P229" s="2" t="str">
        <f t="shared" si="4"/>
        <v>YES</v>
      </c>
      <c r="Q229" s="4">
        <v>45847</v>
      </c>
      <c r="R229" s="5" t="s">
        <v>23</v>
      </c>
      <c r="S229" s="250">
        <v>8</v>
      </c>
      <c r="T229" s="253">
        <f>IFERROR(VLOOKUP(A229,[4]C1!$E:$BH,56,FALSE),IFERROR(VLOOKUP(A229,[5]C1!$E:$BI,57,FALSE),VLOOKUP(A229,[6]C1!$E:$BI,56,FALSE)))</f>
        <v>45694</v>
      </c>
    </row>
    <row r="230" spans="1:20" ht="20.149999999999999" hidden="1" customHeight="1" x14ac:dyDescent="0.35">
      <c r="A230" s="8" t="s">
        <v>504</v>
      </c>
      <c r="B230" s="7" t="s">
        <v>505</v>
      </c>
      <c r="C230" s="7" t="str">
        <f>IFERROR(VLOOKUP(A230,[1]C1!$E:$F,2,FALSE),IFERROR(VLOOKUP(A230,[2]C1!$E:$F,2,FALSE),VLOOKUP(A230,[3]C1!$E:$F,2,FALSE)))</f>
        <v>INTERCONTINENTAL DEVELOPMENT CORPORATION</v>
      </c>
      <c r="D230" s="7" t="str">
        <f>IFERROR(VLOOKUP(A230,[3]C1!$E:$G,3,FALSE),IFERROR(VLOOKUP(A230,[2]C1!$E:$G,3,FALSE),VLOOKUP(A230,[1]C1!$E:$G,3,FALSE)))</f>
        <v>BLOCK 7, BRAZILIA HEIGHTS, MUNTINLUPA</v>
      </c>
      <c r="E230" s="10">
        <f>IFERROR(VLOOKUP(A230,[4]C1!$E:$S,15,FALSE),IFERROR(VLOOKUP(A230,[5]C1!$E:$T,16,FALSE),VLOOKUP(A230,[6]C1!$E:$T,16,FALSE)))</f>
        <v>631625.49</v>
      </c>
      <c r="F230" s="11">
        <v>265.63</v>
      </c>
      <c r="G230" s="11" t="str">
        <f>IFERROR(VLOOKUP(A230,[4]C1!$E:$N,10,FALSE),IFERROR(VLOOKUP(A230,[5]C1!$E:$N,10,FALSE),VLOOKUP(A230,[6]C1!$E:$N,10,FALSE)))</f>
        <v>JSP</v>
      </c>
      <c r="I230" s="6" t="str">
        <f>IFERROR(VLOOKUP(A230,[4]C1!$E:$L,8,FALSE),IFERROR(VLOOKUP(A230,[5]C1!$E:$L,8,FALSE),VLOOKUP(A230,[6]C1!$E:$L,8,FALSE)))</f>
        <v>CHALLENGER</v>
      </c>
      <c r="J230" s="4">
        <v>45779</v>
      </c>
      <c r="K230" s="4">
        <v>45800</v>
      </c>
      <c r="L230" s="5" t="s">
        <v>22</v>
      </c>
      <c r="N230" s="5">
        <f>YEAR(IFERROR(VLOOKUP(A230,[4]C1!$E:$AA,23,FALSE),IFERROR(VLOOKUP(A230,[5]C1!$E:$AB,24,FALSE),VLOOKUP(A230,[6]C1!$E:$AB,23,FALSE))))</f>
        <v>2024</v>
      </c>
      <c r="O230" s="4">
        <v>45811</v>
      </c>
      <c r="P230" s="2" t="str">
        <f t="shared" si="4"/>
        <v>YES</v>
      </c>
      <c r="Q230" s="4">
        <v>45863</v>
      </c>
      <c r="R230" s="5" t="s">
        <v>26</v>
      </c>
      <c r="S230" s="250">
        <v>9</v>
      </c>
      <c r="T230" s="253">
        <f>IFERROR(VLOOKUP(A230,[4]C1!$E:$BH,56,FALSE),IFERROR(VLOOKUP(A230,[5]C1!$E:$BI,57,FALSE),VLOOKUP(A230,[6]C1!$E:$BI,56,FALSE)))</f>
        <v>45709</v>
      </c>
    </row>
    <row r="231" spans="1:20" ht="20.149999999999999" hidden="1" customHeight="1" x14ac:dyDescent="0.35">
      <c r="A231" s="8" t="s">
        <v>506</v>
      </c>
      <c r="B231" s="7" t="s">
        <v>507</v>
      </c>
      <c r="C231" s="7" t="str">
        <f>IFERROR(VLOOKUP(A231,[1]C1!$E:$F,2,FALSE),IFERROR(VLOOKUP(A231,[2]C1!$E:$F,2,FALSE),VLOOKUP(A231,[3]C1!$E:$F,2,FALSE)))</f>
        <v>DITO TELECOMMUNITY CORPORATION</v>
      </c>
      <c r="D231" s="7" t="str">
        <f>IFERROR(VLOOKUP(A231,[3]C1!$E:$G,3,FALSE),IFERROR(VLOOKUP(A231,[2]C1!$E:$G,3,FALSE),VLOOKUP(A231,[1]C1!$E:$G,3,FALSE)))</f>
        <v>BLOCK 10, PINAGSAMA PH 2 VILL, TAGUIG CITY</v>
      </c>
      <c r="E231" s="10">
        <f>IFERROR(VLOOKUP(A231,[4]C1!$E:$S,15,FALSE),IFERROR(VLOOKUP(A231,[5]C1!$E:$T,16,FALSE),VLOOKUP(A231,[6]C1!$E:$T,16,FALSE)))</f>
        <v>287712.8</v>
      </c>
      <c r="F231" s="11">
        <v>964.72</v>
      </c>
      <c r="G231" s="11" t="str">
        <f>IFERROR(VLOOKUP(A231,[4]C1!$E:$N,10,FALSE),IFERROR(VLOOKUP(A231,[5]C1!$E:$N,10,FALSE),VLOOKUP(A231,[6]C1!$E:$N,10,FALSE)))</f>
        <v>JSB</v>
      </c>
      <c r="I231" s="6" t="str">
        <f>IFERROR(VLOOKUP(A231,[4]C1!$E:$L,8,FALSE),IFERROR(VLOOKUP(A231,[5]C1!$E:$L,8,FALSE),VLOOKUP(A231,[6]C1!$E:$L,8,FALSE)))</f>
        <v>VJC</v>
      </c>
      <c r="J231" s="4">
        <v>45779</v>
      </c>
      <c r="K231" s="4">
        <v>45782</v>
      </c>
      <c r="L231" s="5" t="s">
        <v>62</v>
      </c>
      <c r="M231" s="5" t="s">
        <v>43</v>
      </c>
      <c r="N231" s="5">
        <f>YEAR(IFERROR(VLOOKUP(A231,[4]C1!$E:$AA,23,FALSE),IFERROR(VLOOKUP(A231,[5]C1!$E:$AB,24,FALSE),VLOOKUP(A231,[6]C1!$E:$AB,23,FALSE))))</f>
        <v>2024</v>
      </c>
      <c r="O231" s="4">
        <v>45798</v>
      </c>
      <c r="P231" s="2" t="str">
        <f t="shared" si="4"/>
        <v>YES</v>
      </c>
      <c r="Q231" s="4">
        <v>45847</v>
      </c>
      <c r="R231" s="5" t="s">
        <v>26</v>
      </c>
      <c r="S231" s="250">
        <v>4</v>
      </c>
      <c r="T231" s="253">
        <f>IFERROR(VLOOKUP(A231,[4]C1!$E:$BH,56,FALSE),IFERROR(VLOOKUP(A231,[5]C1!$E:$BI,57,FALSE),VLOOKUP(A231,[6]C1!$E:$BI,56,FALSE)))</f>
        <v>45694</v>
      </c>
    </row>
    <row r="232" spans="1:20" ht="20.149999999999999" hidden="1" customHeight="1" x14ac:dyDescent="0.35">
      <c r="A232" s="8" t="s">
        <v>508</v>
      </c>
      <c r="B232" s="7" t="s">
        <v>509</v>
      </c>
      <c r="C232" s="7" t="str">
        <f>IFERROR(VLOOKUP(A232,[1]C1!$E:$F,2,FALSE),IFERROR(VLOOKUP(A232,[2]C1!$E:$F,2,FALSE),VLOOKUP(A232,[3]C1!$E:$F,2,FALSE)))</f>
        <v>ALVEO LAND CORP.</v>
      </c>
      <c r="D232" s="7" t="str">
        <f>IFERROR(VLOOKUP(A232,[3]C1!$E:$G,3,FALSE),IFERROR(VLOOKUP(A232,[2]C1!$E:$G,3,FALSE),VLOOKUP(A232,[1]C1!$E:$G,3,FALSE)))</f>
        <v>ALABANG-ZAPOTE, ALMANZA I, LAS PINAS CITY</v>
      </c>
      <c r="E232" s="10">
        <f>IFERROR(VLOOKUP(A232,[4]C1!$E:$S,15,FALSE),IFERROR(VLOOKUP(A232,[5]C1!$E:$T,16,FALSE),VLOOKUP(A232,[6]C1!$E:$T,16,FALSE)))</f>
        <v>750005.9</v>
      </c>
      <c r="F232" s="11">
        <v>244.97</v>
      </c>
      <c r="G232" s="11" t="str">
        <f>IFERROR(VLOOKUP(A232,[4]C1!$E:$N,10,FALSE),IFERROR(VLOOKUP(A232,[5]C1!$E:$N,10,FALSE),VLOOKUP(A232,[6]C1!$E:$N,10,FALSE)))</f>
        <v>JSP</v>
      </c>
      <c r="I232" s="6" t="str">
        <f>IFERROR(VLOOKUP(A232,[4]C1!$E:$L,8,FALSE),IFERROR(VLOOKUP(A232,[5]C1!$E:$L,8,FALSE),VLOOKUP(A232,[6]C1!$E:$L,8,FALSE)))</f>
        <v>CHALLENGER</v>
      </c>
      <c r="J232" s="4">
        <v>45779</v>
      </c>
      <c r="K232" s="4">
        <v>45800</v>
      </c>
      <c r="L232" s="5" t="s">
        <v>22</v>
      </c>
      <c r="N232" s="5">
        <f>YEAR(IFERROR(VLOOKUP(A232,[4]C1!$E:$AA,23,FALSE),IFERROR(VLOOKUP(A232,[5]C1!$E:$AB,24,FALSE),VLOOKUP(A232,[6]C1!$E:$AB,23,FALSE))))</f>
        <v>2024</v>
      </c>
      <c r="O232" s="4">
        <v>45849</v>
      </c>
      <c r="P232" s="2" t="str">
        <f t="shared" si="4"/>
        <v>YES</v>
      </c>
      <c r="Q232" s="4">
        <v>45868</v>
      </c>
      <c r="R232" s="5" t="s">
        <v>26</v>
      </c>
      <c r="S232" s="250">
        <v>3</v>
      </c>
      <c r="T232" s="253">
        <f>IFERROR(VLOOKUP(A232,[4]C1!$E:$BH,56,FALSE),IFERROR(VLOOKUP(A232,[5]C1!$E:$BI,57,FALSE),VLOOKUP(A232,[6]C1!$E:$BI,56,FALSE)))</f>
        <v>0</v>
      </c>
    </row>
    <row r="233" spans="1:20" ht="16.5" hidden="1" customHeight="1" x14ac:dyDescent="0.35">
      <c r="A233" s="8" t="s">
        <v>510</v>
      </c>
      <c r="B233" s="7" t="s">
        <v>511</v>
      </c>
      <c r="C233" s="7" t="str">
        <f>IFERROR(VLOOKUP(A233,[1]C1!$E:$F,2,FALSE),IFERROR(VLOOKUP(A233,[2]C1!$E:$F,2,FALSE),VLOOKUP(A233,[3]C1!$E:$F,2,FALSE)))</f>
        <v>CADELINA JOHN PHILIP BARROSA</v>
      </c>
      <c r="D233" s="7" t="str">
        <f>IFERROR(VLOOKUP(A233,[3]C1!$E:$G,3,FALSE),IFERROR(VLOOKUP(A233,[2]C1!$E:$G,3,FALSE),VLOOKUP(A233,[1]C1!$E:$G,3,FALSE)))</f>
        <v>EVELYN CAMUS, BF RESORT VILL, LAS PINAS CITY</v>
      </c>
      <c r="E233" s="10">
        <f>IFERROR(VLOOKUP(A233,[4]C1!$E:$S,15,FALSE),IFERROR(VLOOKUP(A233,[5]C1!$E:$T,16,FALSE),VLOOKUP(A233,[6]C1!$E:$T,16,FALSE)))</f>
        <v>48365.68</v>
      </c>
      <c r="F233" s="11">
        <v>31.47</v>
      </c>
      <c r="G233" s="11" t="str">
        <f>IFERROR(VLOOKUP(A233,[4]C1!$E:$N,10,FALSE),IFERROR(VLOOKUP(A233,[5]C1!$E:$N,10,FALSE),VLOOKUP(A233,[6]C1!$E:$N,10,FALSE)))</f>
        <v>RRG</v>
      </c>
      <c r="I233" s="6" t="str">
        <f>IFERROR(VLOOKUP(A233,[4]C1!$E:$L,8,FALSE),IFERROR(VLOOKUP(A233,[5]C1!$E:$L,8,FALSE),VLOOKUP(A233,[6]C1!$E:$L,8,FALSE)))</f>
        <v>AVECO</v>
      </c>
      <c r="J233" s="4">
        <v>45779</v>
      </c>
      <c r="K233" s="5"/>
      <c r="N233" s="5">
        <f>YEAR(IFERROR(VLOOKUP(A233,[4]C1!$E:$AA,23,FALSE),IFERROR(VLOOKUP(A233,[5]C1!$E:$AB,24,FALSE),VLOOKUP(A233,[6]C1!$E:$AB,23,FALSE))))</f>
        <v>2024</v>
      </c>
      <c r="O233" s="5"/>
      <c r="P233" s="2" t="str">
        <f t="shared" si="4"/>
        <v>NO</v>
      </c>
      <c r="S233" s="250">
        <v>2</v>
      </c>
      <c r="T233" s="253">
        <f>IFERROR(VLOOKUP(A233,[4]C1!$E:$BH,56,FALSE),IFERROR(VLOOKUP(A233,[5]C1!$E:$BI,57,FALSE),VLOOKUP(A233,[6]C1!$E:$BI,56,FALSE)))</f>
        <v>45664</v>
      </c>
    </row>
    <row r="234" spans="1:20" ht="20.149999999999999" hidden="1" customHeight="1" x14ac:dyDescent="0.35">
      <c r="A234" s="8" t="s">
        <v>512</v>
      </c>
      <c r="B234" s="7" t="s">
        <v>513</v>
      </c>
      <c r="C234" s="7" t="str">
        <f>IFERROR(VLOOKUP(A234,[1]C1!$E:$F,2,FALSE),IFERROR(VLOOKUP(A234,[2]C1!$E:$F,2,FALSE),VLOOKUP(A234,[3]C1!$E:$F,2,FALSE)))</f>
        <v>RICHARD SAICHER ABENDAN</v>
      </c>
      <c r="D234" s="7" t="str">
        <f>IFERROR(VLOOKUP(A234,[3]C1!$E:$G,3,FALSE),IFERROR(VLOOKUP(A234,[2]C1!$E:$G,3,FALSE),VLOOKUP(A234,[1]C1!$E:$G,3,FALSE)))</f>
        <v>DOÑA MARY, ALABANG HILLS SUBD PH 2, MUNTINLUPA</v>
      </c>
      <c r="E234" s="10">
        <f>IFERROR(VLOOKUP(A234,[4]C1!$E:$S,15,FALSE),IFERROR(VLOOKUP(A234,[5]C1!$E:$T,16,FALSE),VLOOKUP(A234,[6]C1!$E:$T,16,FALSE)))</f>
        <v>403464.64</v>
      </c>
      <c r="F234" s="11">
        <v>119.63</v>
      </c>
      <c r="G234" s="11" t="str">
        <f>IFERROR(VLOOKUP(A234,[4]C1!$E:$N,10,FALSE),IFERROR(VLOOKUP(A234,[5]C1!$E:$N,10,FALSE),VLOOKUP(A234,[6]C1!$E:$N,10,FALSE)))</f>
        <v>RRG</v>
      </c>
      <c r="I234" s="6" t="str">
        <f>IFERROR(VLOOKUP(A234,[4]C1!$E:$L,8,FALSE),IFERROR(VLOOKUP(A234,[5]C1!$E:$L,8,FALSE),VLOOKUP(A234,[6]C1!$E:$L,8,FALSE)))</f>
        <v>AVECO</v>
      </c>
      <c r="J234" s="4">
        <v>45779</v>
      </c>
      <c r="K234" s="5"/>
      <c r="L234" s="5" t="s">
        <v>62</v>
      </c>
      <c r="N234" s="5">
        <f>YEAR(IFERROR(VLOOKUP(A234,[4]C1!$E:$AA,23,FALSE),IFERROR(VLOOKUP(A234,[5]C1!$E:$AB,24,FALSE),VLOOKUP(A234,[6]C1!$E:$AB,23,FALSE))))</f>
        <v>2024</v>
      </c>
      <c r="O234" s="4">
        <v>45838</v>
      </c>
      <c r="P234" s="2" t="str">
        <f t="shared" si="4"/>
        <v>YES</v>
      </c>
      <c r="Q234" s="4">
        <v>45855</v>
      </c>
      <c r="R234" s="5" t="s">
        <v>26</v>
      </c>
      <c r="S234" s="250">
        <v>4</v>
      </c>
      <c r="T234" s="253">
        <f>IFERROR(VLOOKUP(A234,[4]C1!$E:$BH,56,FALSE),IFERROR(VLOOKUP(A234,[5]C1!$E:$BI,57,FALSE),VLOOKUP(A234,[6]C1!$E:$BI,56,FALSE)))</f>
        <v>45692</v>
      </c>
    </row>
    <row r="235" spans="1:20" ht="20.149999999999999" hidden="1" customHeight="1" x14ac:dyDescent="0.35">
      <c r="A235" s="8" t="s">
        <v>514</v>
      </c>
      <c r="B235" s="7" t="s">
        <v>515</v>
      </c>
      <c r="C235" s="7" t="str">
        <f>IFERROR(VLOOKUP(A235,[1]C1!$E:$F,2,FALSE),IFERROR(VLOOKUP(A235,[2]C1!$E:$F,2,FALSE),VLOOKUP(A235,[3]C1!$E:$F,2,FALSE)))</f>
        <v>EASY SHOP SHOPPING CENTER CORP.</v>
      </c>
      <c r="D235" s="7" t="str">
        <f>IFERROR(VLOOKUP(A235,[3]C1!$E:$G,3,FALSE),IFERROR(VLOOKUP(A235,[2]C1!$E:$G,3,FALSE),VLOOKUP(A235,[1]C1!$E:$G,3,FALSE)))</f>
        <v>NAGA, PULANGLUPA I, LAS PINAS CITY</v>
      </c>
      <c r="E235" s="10">
        <f>IFERROR(VLOOKUP(A235,[4]C1!$E:$S,15,FALSE),IFERROR(VLOOKUP(A235,[5]C1!$E:$T,16,FALSE),VLOOKUP(A235,[6]C1!$E:$T,16,FALSE)))</f>
        <v>520469.64</v>
      </c>
      <c r="F235" s="11">
        <v>107.05</v>
      </c>
      <c r="G235" s="11" t="str">
        <f>IFERROR(VLOOKUP(A235,[4]C1!$E:$N,10,FALSE),IFERROR(VLOOKUP(A235,[5]C1!$E:$N,10,FALSE),VLOOKUP(A235,[6]C1!$E:$N,10,FALSE)))</f>
        <v>RRG</v>
      </c>
      <c r="I235" s="6" t="str">
        <f>IFERROR(VLOOKUP(A235,[4]C1!$E:$L,8,FALSE),IFERROR(VLOOKUP(A235,[5]C1!$E:$L,8,FALSE),VLOOKUP(A235,[6]C1!$E:$L,8,FALSE)))</f>
        <v>AVECO</v>
      </c>
      <c r="J235" s="4">
        <v>45779</v>
      </c>
      <c r="K235" s="4">
        <v>45820</v>
      </c>
      <c r="L235" s="5" t="s">
        <v>42</v>
      </c>
      <c r="N235" s="5">
        <f>YEAR(IFERROR(VLOOKUP(A235,[4]C1!$E:$AA,23,FALSE),IFERROR(VLOOKUP(A235,[5]C1!$E:$AB,24,FALSE),VLOOKUP(A235,[6]C1!$E:$AB,23,FALSE))))</f>
        <v>2024</v>
      </c>
      <c r="O235" s="4">
        <v>45842</v>
      </c>
      <c r="P235" s="2" t="str">
        <f>IF(ISBLANK(O235),"NO","YES")</f>
        <v>YES</v>
      </c>
      <c r="Q235" s="4">
        <v>45868</v>
      </c>
      <c r="R235" s="5" t="s">
        <v>26</v>
      </c>
      <c r="S235" s="250">
        <v>3</v>
      </c>
      <c r="T235" s="253">
        <f>IFERROR(VLOOKUP(A235,[4]C1!$E:$BH,56,FALSE),IFERROR(VLOOKUP(A235,[5]C1!$E:$BI,57,FALSE),VLOOKUP(A235,[6]C1!$E:$BI,56,FALSE)))</f>
        <v>45681</v>
      </c>
    </row>
    <row r="236" spans="1:20" ht="20.149999999999999" hidden="1" customHeight="1" x14ac:dyDescent="0.35">
      <c r="A236" s="8" t="s">
        <v>516</v>
      </c>
      <c r="B236" s="7" t="s">
        <v>517</v>
      </c>
      <c r="C236" s="7" t="str">
        <f>IFERROR(VLOOKUP(A236,[1]C1!$E:$F,2,FALSE),IFERROR(VLOOKUP(A236,[2]C1!$E:$F,2,FALSE),VLOOKUP(A236,[3]C1!$E:$F,2,FALSE)))</f>
        <v>OSAVE TRADING PHILIPPINES CORPORATION</v>
      </c>
      <c r="D236" s="7" t="str">
        <f>IFERROR(VLOOKUP(A236,[3]C1!$E:$G,3,FALSE),IFERROR(VLOOKUP(A236,[2]C1!$E:$G,3,FALSE),VLOOKUP(A236,[1]C1!$E:$G,3,FALSE)))</f>
        <v>GEN. EVANGELISTA, POBLACION, BACOOR</v>
      </c>
      <c r="E236" s="10">
        <f>IFERROR(VLOOKUP(A236,[4]C1!$E:$S,15,FALSE),IFERROR(VLOOKUP(A236,[5]C1!$E:$T,16,FALSE),VLOOKUP(A236,[6]C1!$E:$T,15,FALSE)))</f>
        <v>143807.71</v>
      </c>
      <c r="F236" s="11">
        <v>18.920000000000002</v>
      </c>
      <c r="G236" s="11" t="str">
        <f>IFERROR(VLOOKUP(A236,[4]C1!$E:$N,10,FALSE),IFERROR(VLOOKUP(A236,[5]C1!$E:$N,10,FALSE),VLOOKUP(A236,[6]C1!$E:$N,10,FALSE)))</f>
        <v>Reyzon Matienzo</v>
      </c>
      <c r="I236" s="6" t="str">
        <f>IFERROR(VLOOKUP(A236,[4]C1!$E:$L,8,FALSE),IFERROR(VLOOKUP(A236,[5]C1!$E:$L,8,FALSE),VLOOKUP(A236,[6]C1!$E:$L,8,FALSE)))</f>
        <v>MAINTENANCE</v>
      </c>
      <c r="K236" s="5"/>
      <c r="L236" s="5" t="s">
        <v>151</v>
      </c>
      <c r="N236" s="5">
        <f>YEAR(IFERROR(VLOOKUP(A236,[4]C1!$E:$AA,23,FALSE),IFERROR(VLOOKUP(A236,[5]C1!$E:$AB,24,FALSE),VLOOKUP(A236,[6]C1!$E:$AB,23,FALSE))))</f>
        <v>2025</v>
      </c>
      <c r="O236" s="4">
        <v>45782</v>
      </c>
      <c r="P236" s="2" t="str">
        <f t="shared" si="4"/>
        <v>YES</v>
      </c>
      <c r="Q236" s="4">
        <v>45791</v>
      </c>
      <c r="R236" s="5" t="s">
        <v>23</v>
      </c>
      <c r="S236" s="250">
        <v>3</v>
      </c>
      <c r="T236" s="253">
        <f>IFERROR(VLOOKUP(A236,[4]C1!$E:$BH,56,FALSE),IFERROR(VLOOKUP(A236,[5]C1!$E:$BI,57,FALSE),VLOOKUP(A236,[6]C1!$E:$BI,56,FALSE)))</f>
        <v>0</v>
      </c>
    </row>
    <row r="237" spans="1:20" ht="20.149999999999999" hidden="1" customHeight="1" x14ac:dyDescent="0.35">
      <c r="A237" s="8" t="s">
        <v>518</v>
      </c>
      <c r="B237" s="7" t="s">
        <v>519</v>
      </c>
      <c r="C237" s="7" t="str">
        <f>IFERROR(VLOOKUP(A237,[1]C1!$E:$F,2,FALSE),IFERROR(VLOOKUP(A237,[2]C1!$E:$F,2,FALSE),VLOOKUP(A237,[3]C1!$E:$F,2,FALSE)))</f>
        <v>REYNALDO A CASIMSIMAN</v>
      </c>
      <c r="D237" s="7" t="str">
        <f>IFERROR(VLOOKUP(A237,[3]C1!$E:$G,3,FALSE),IFERROR(VLOOKUP(A237,[2]C1!$E:$G,3,FALSE),VLOOKUP(A237,[1]C1!$E:$G,3,FALSE)))</f>
        <v>VIZCARRA, PUROK 1, TAGUIG CITY</v>
      </c>
      <c r="E237" s="10">
        <f>IFERROR(VLOOKUP(A237,[4]C1!$E:$S,15,FALSE),IFERROR(VLOOKUP(A237,[5]C1!$E:$T,16,FALSE),VLOOKUP(A237,[6]C1!$E:$T,16,FALSE)))</f>
        <v>1649097.77</v>
      </c>
      <c r="F237" s="11">
        <v>552.73</v>
      </c>
      <c r="G237" s="11" t="str">
        <f>IFERROR(VLOOKUP(A237,[4]C1!$E:$N,10,FALSE),IFERROR(VLOOKUP(A237,[5]C1!$E:$N,10,FALSE),VLOOKUP(A237,[6]C1!$E:$N,10,FALSE)))</f>
        <v>RRG</v>
      </c>
      <c r="I237" s="6" t="str">
        <f>IFERROR(VLOOKUP(A237,[4]C1!$E:$L,8,FALSE),IFERROR(VLOOKUP(A237,[5]C1!$E:$L,8,FALSE),VLOOKUP(A237,[6]C1!$E:$L,8,FALSE)))</f>
        <v>AVECO</v>
      </c>
      <c r="K237" s="5"/>
      <c r="L237" s="5" t="s">
        <v>22</v>
      </c>
      <c r="N237" s="5">
        <f>YEAR(IFERROR(VLOOKUP(A237,[4]C1!$E:$AA,23,FALSE),IFERROR(VLOOKUP(A237,[5]C1!$E:$AB,24,FALSE),VLOOKUP(A237,[6]C1!$E:$AB,23,FALSE))))</f>
        <v>2024</v>
      </c>
      <c r="O237" s="4">
        <v>45783</v>
      </c>
      <c r="P237" s="2" t="str">
        <f t="shared" si="4"/>
        <v>YES</v>
      </c>
      <c r="Q237" s="4">
        <v>45799</v>
      </c>
      <c r="R237" s="5" t="s">
        <v>23</v>
      </c>
      <c r="S237" s="250">
        <v>22</v>
      </c>
      <c r="T237" s="253">
        <f>IFERROR(VLOOKUP(A237,[4]C1!$E:$BH,56,FALSE),IFERROR(VLOOKUP(A237,[5]C1!$E:$BI,57,FALSE),VLOOKUP(A237,[6]C1!$E:$BI,56,FALSE)))</f>
        <v>45664</v>
      </c>
    </row>
    <row r="238" spans="1:20" ht="20.149999999999999" hidden="1" customHeight="1" x14ac:dyDescent="0.35">
      <c r="A238" s="8" t="s">
        <v>520</v>
      </c>
      <c r="B238" s="7" t="s">
        <v>521</v>
      </c>
      <c r="C238" s="7" t="str">
        <f>IFERROR(VLOOKUP(A238,[1]C1!$E:$F,2,FALSE),IFERROR(VLOOKUP(A238,[2]C1!$E:$F,2,FALSE),VLOOKUP(A238,[3]C1!$E:$F,2,FALSE)))</f>
        <v>WONG, ALEX Z</v>
      </c>
      <c r="D238" s="7" t="str">
        <f>IFERROR(VLOOKUP(A238,[3]C1!$E:$G,3,FALSE),IFERROR(VLOOKUP(A238,[2]C1!$E:$G,3,FALSE),VLOOKUP(A238,[1]C1!$E:$G,3,FALSE)))</f>
        <v>CORNELIUS, BETTERLIVING SUBD ANNEX 35, PARANAQUE</v>
      </c>
      <c r="E238" s="10">
        <f>IFERROR(VLOOKUP(A238,[4]C1!$E:$S,15,FALSE),IFERROR(VLOOKUP(A238,[5]C1!$E:$T,16,FALSE),VLOOKUP(A238,[6]C1!$E:$T,16,FALSE)))</f>
        <v>149882.65</v>
      </c>
      <c r="F238" s="11">
        <v>964.72</v>
      </c>
      <c r="G238" s="11" t="str">
        <f>IFERROR(VLOOKUP(A238,[4]C1!$E:$N,10,FALSE),IFERROR(VLOOKUP(A238,[5]C1!$E:$N,10,FALSE),VLOOKUP(A238,[6]C1!$E:$N,10,FALSE)))</f>
        <v>JSB</v>
      </c>
      <c r="I238" s="6" t="str">
        <f>IFERROR(VLOOKUP(A238,[4]C1!$E:$L,8,FALSE),IFERROR(VLOOKUP(A238,[5]C1!$E:$L,8,FALSE),VLOOKUP(A238,[6]C1!$E:$L,8,FALSE)))</f>
        <v>VJC</v>
      </c>
      <c r="K238" s="5"/>
      <c r="L238" s="5" t="s">
        <v>42</v>
      </c>
      <c r="N238" s="5">
        <f>YEAR(IFERROR(VLOOKUP(A238,[4]C1!$E:$AA,23,FALSE),IFERROR(VLOOKUP(A238,[5]C1!$E:$AB,24,FALSE),VLOOKUP(A238,[6]C1!$E:$AB,23,FALSE))))</f>
        <v>2024</v>
      </c>
      <c r="O238" s="4">
        <v>45775</v>
      </c>
      <c r="P238" s="2" t="str">
        <f t="shared" si="4"/>
        <v>YES</v>
      </c>
      <c r="Q238" s="4">
        <v>45847</v>
      </c>
      <c r="R238" s="5" t="s">
        <v>23</v>
      </c>
      <c r="S238" s="250">
        <v>4</v>
      </c>
      <c r="T238" s="253">
        <f>IFERROR(VLOOKUP(A238,[4]C1!$E:$BH,56,FALSE),IFERROR(VLOOKUP(A238,[5]C1!$E:$BI,57,FALSE),VLOOKUP(A238,[6]C1!$E:$BI,56,FALSE)))</f>
        <v>45519</v>
      </c>
    </row>
    <row r="239" spans="1:20" ht="20.149999999999999" hidden="1" customHeight="1" x14ac:dyDescent="0.35">
      <c r="A239" s="8" t="s">
        <v>522</v>
      </c>
      <c r="B239" s="7" t="s">
        <v>523</v>
      </c>
      <c r="C239" s="7" t="str">
        <f>IFERROR(VLOOKUP(A239,[1]C1!$E:$F,2,FALSE),IFERROR(VLOOKUP(A239,[2]C1!$E:$F,2,FALSE),VLOOKUP(A239,[3]C1!$E:$F,2,FALSE)))</f>
        <v>DHS ABODE CORP.</v>
      </c>
      <c r="D239" s="7" t="str">
        <f>IFERROR(VLOOKUP(A239,[3]C1!$E:$G,3,FALSE),IFERROR(VLOOKUP(A239,[2]C1!$E:$G,3,FALSE),VLOOKUP(A239,[1]C1!$E:$G,3,FALSE)))</f>
        <v>PALMSPRING, MERVILLE SUBD, PARANAQUE</v>
      </c>
      <c r="E239" s="10">
        <f>IFERROR(VLOOKUP(A239,[4]C1!$E:$S,15,FALSE),IFERROR(VLOOKUP(A239,[5]C1!$E:$T,16,FALSE),VLOOKUP(A239,[6]C1!$E:$T,16,FALSE)))</f>
        <v>443067.22</v>
      </c>
      <c r="F239" s="11">
        <v>124.37</v>
      </c>
      <c r="G239" s="11" t="str">
        <f>IFERROR(VLOOKUP(A239,[4]C1!$E:$N,10,FALSE),IFERROR(VLOOKUP(A239,[5]C1!$E:$N,10,FALSE),VLOOKUP(A239,[6]C1!$E:$N,10,FALSE)))</f>
        <v>CLG</v>
      </c>
      <c r="I239" s="6" t="str">
        <f>IFERROR(VLOOKUP(A239,[4]C1!$E:$L,8,FALSE),IFERROR(VLOOKUP(A239,[5]C1!$E:$L,8,FALSE),VLOOKUP(A239,[6]C1!$E:$L,8,FALSE)))</f>
        <v>CHALLENGER</v>
      </c>
      <c r="K239" s="5"/>
      <c r="L239" s="5" t="s">
        <v>42</v>
      </c>
      <c r="N239" s="5">
        <f>YEAR(IFERROR(VLOOKUP(A239,[4]C1!$E:$AA,23,FALSE),IFERROR(VLOOKUP(A239,[5]C1!$E:$AB,24,FALSE),VLOOKUP(A239,[6]C1!$E:$AB,23,FALSE))))</f>
        <v>2024</v>
      </c>
      <c r="O239" s="4">
        <v>45775</v>
      </c>
      <c r="P239" s="5" t="str">
        <f t="shared" si="4"/>
        <v>YES</v>
      </c>
      <c r="Q239" s="4">
        <v>45817</v>
      </c>
      <c r="R239" s="5" t="s">
        <v>23</v>
      </c>
      <c r="S239" s="250">
        <v>6</v>
      </c>
      <c r="T239" s="253">
        <f>IFERROR(VLOOKUP(A239,[4]C1!$E:$BH,56,FALSE),IFERROR(VLOOKUP(A239,[5]C1!$E:$BI,57,FALSE),VLOOKUP(A239,[6]C1!$E:$BI,56,FALSE)))</f>
        <v>45525</v>
      </c>
    </row>
    <row r="240" spans="1:20" ht="20.149999999999999" hidden="1" customHeight="1" x14ac:dyDescent="0.35">
      <c r="A240" s="8" t="s">
        <v>524</v>
      </c>
      <c r="B240" s="7" t="s">
        <v>525</v>
      </c>
      <c r="C240" s="7" t="str">
        <f>IFERROR(VLOOKUP(A240,[1]C1!$E:$F,2,FALSE),IFERROR(VLOOKUP(A240,[2]C1!$E:$F,2,FALSE),VLOOKUP(A240,[3]C1!$E:$F,2,FALSE)))</f>
        <v>JENNIFER AUSTRIA BARZAGA</v>
      </c>
      <c r="D240" s="7" t="str">
        <f>IFERROR(VLOOKUP(A240,[3]C1!$E:$G,3,FALSE),IFERROR(VLOOKUP(A240,[2]C1!$E:$G,3,FALSE),VLOOKUP(A240,[1]C1!$E:$G,3,FALSE)))</f>
        <v>LAUAN, AYALA-ALABANG VILL, MUNTINLUPA</v>
      </c>
      <c r="E240" s="10">
        <f>IFERROR(VLOOKUP(A240,[4]C1!$E:$S,15,FALSE),IFERROR(VLOOKUP(A240,[5]C1!$E:$T,16,FALSE),VLOOKUP(A240,[6]C1!$E:$T,15,FALSE)))</f>
        <v>1822047.68</v>
      </c>
      <c r="F240" s="11">
        <v>599.82000000000005</v>
      </c>
      <c r="G240" s="11" t="str">
        <f>IFERROR(VLOOKUP(A240,[4]C1!$E:$N,10,FALSE),IFERROR(VLOOKUP(A240,[5]C1!$E:$N,10,FALSE),VLOOKUP(A240,[6]C1!$E:$N,10,FALSE)))</f>
        <v>Jemuel Peralta</v>
      </c>
      <c r="I240" s="6" t="str">
        <f>IFERROR(VLOOKUP(A240,[4]C1!$E:$L,8,FALSE),IFERROR(VLOOKUP(A240,[5]C1!$E:$L,8,FALSE),VLOOKUP(A240,[6]C1!$E:$L,8,FALSE)))</f>
        <v>CHALLENGER</v>
      </c>
      <c r="K240" s="4">
        <v>45783</v>
      </c>
      <c r="L240" s="5" t="s">
        <v>22</v>
      </c>
      <c r="N240" s="5">
        <f>YEAR(IFERROR(VLOOKUP(A240,[4]C1!$E:$AA,23,FALSE),IFERROR(VLOOKUP(A240,[5]C1!$E:$AB,24,FALSE),VLOOKUP(A240,[6]C1!$E:$AB,23,FALSE))))</f>
        <v>2025</v>
      </c>
      <c r="O240" s="4">
        <v>45800</v>
      </c>
      <c r="P240" s="5" t="str">
        <f t="shared" si="4"/>
        <v>YES</v>
      </c>
      <c r="Q240" s="4">
        <v>45863</v>
      </c>
      <c r="R240" s="5" t="s">
        <v>26</v>
      </c>
      <c r="S240" s="250">
        <v>13</v>
      </c>
      <c r="T240" s="253">
        <f>IFERROR(VLOOKUP(A240,[4]C1!$E:$BH,56,FALSE),IFERROR(VLOOKUP(A240,[5]C1!$E:$BI,57,FALSE),VLOOKUP(A240,[6]C1!$E:$BI,56,FALSE)))</f>
        <v>45702</v>
      </c>
    </row>
    <row r="241" spans="1:20" ht="20.149999999999999" hidden="1" customHeight="1" x14ac:dyDescent="0.35">
      <c r="A241" s="8" t="s">
        <v>526</v>
      </c>
      <c r="B241" s="7" t="s">
        <v>527</v>
      </c>
      <c r="C241" s="7" t="str">
        <f>IFERROR(VLOOKUP(A241,[1]C1!$E:$F,2,FALSE),IFERROR(VLOOKUP(A241,[2]C1!$E:$F,2,FALSE),VLOOKUP(A241,[3]C1!$E:$F,2,FALSE)))</f>
        <v>GLOBE TELECOM, INC.</v>
      </c>
      <c r="D241" s="7" t="str">
        <f>IFERROR(VLOOKUP(A241,[3]C1!$E:$G,3,FALSE),IFERROR(VLOOKUP(A241,[2]C1!$E:$G,3,FALSE),VLOOKUP(A241,[1]C1!$E:$G,3,FALSE)))</f>
        <v>SAN JUANICO, AYALA-ALABANG VILL, MUNTINLUPA</v>
      </c>
      <c r="E241" s="10">
        <f>IFERROR(VLOOKUP(A241,[4]C1!$E:$S,15,FALSE),IFERROR(VLOOKUP(A241,[5]C1!$E:$T,16,FALSE),VLOOKUP(A241,[6]C1!$E:$T,16,FALSE)))</f>
        <v>31819.8</v>
      </c>
      <c r="F241" s="11">
        <v>10.75</v>
      </c>
      <c r="G241" s="11" t="str">
        <f>IFERROR(VLOOKUP(A241,[4]C1!$E:$N,10,FALSE),IFERROR(VLOOKUP(A241,[5]C1!$E:$N,10,FALSE),VLOOKUP(A241,[6]C1!$E:$N,10,FALSE)))</f>
        <v>JSP</v>
      </c>
      <c r="I241" s="6" t="str">
        <f>IFERROR(VLOOKUP(A241,[4]C1!$E:$L,8,FALSE),IFERROR(VLOOKUP(A241,[5]C1!$E:$L,8,FALSE),VLOOKUP(A241,[6]C1!$E:$L,8,FALSE)))</f>
        <v>POWERHOUSE</v>
      </c>
      <c r="K241" s="4">
        <v>45783</v>
      </c>
      <c r="L241" s="5" t="s">
        <v>22</v>
      </c>
      <c r="N241" s="5">
        <f>YEAR(IFERROR(VLOOKUP(A241,[4]C1!$E:$AA,23,FALSE),IFERROR(VLOOKUP(A241,[5]C1!$E:$AB,24,FALSE),VLOOKUP(A241,[6]C1!$E:$AB,23,FALSE))))</f>
        <v>2024</v>
      </c>
      <c r="O241" s="4">
        <v>45795</v>
      </c>
      <c r="P241" s="5" t="str">
        <f t="shared" si="4"/>
        <v>YES</v>
      </c>
      <c r="Q241" s="4">
        <v>45840</v>
      </c>
      <c r="R241" s="5" t="s">
        <v>23</v>
      </c>
      <c r="S241" s="250">
        <v>1</v>
      </c>
      <c r="T241" s="253">
        <f>IFERROR(VLOOKUP(A241,[4]C1!$E:$BH,56,FALSE),IFERROR(VLOOKUP(A241,[5]C1!$E:$BI,57,FALSE),VLOOKUP(A241,[6]C1!$E:$BI,56,FALSE)))</f>
        <v>45652</v>
      </c>
    </row>
    <row r="242" spans="1:20" ht="20.149999999999999" hidden="1" customHeight="1" x14ac:dyDescent="0.35">
      <c r="A242" s="8" t="s">
        <v>528</v>
      </c>
      <c r="B242" s="7" t="s">
        <v>529</v>
      </c>
      <c r="C242" s="7" t="str">
        <f>IFERROR(VLOOKUP(A242,[1]C1!$E:$F,2,FALSE),IFERROR(VLOOKUP(A242,[2]C1!$E:$F,2,FALSE),VLOOKUP(A242,[3]C1!$E:$F,2,FALSE)))</f>
        <v>DOÑA FELISA REALTY AND DEVELOPMENT CORPORATION</v>
      </c>
      <c r="D242" s="7" t="str">
        <f>IFERROR(VLOOKUP(A242,[3]C1!$E:$G,3,FALSE),IFERROR(VLOOKUP(A242,[2]C1!$E:$G,3,FALSE),VLOOKUP(A242,[1]C1!$E:$G,3,FALSE)))</f>
        <v>MANGO, AYALA-ALABANG VILL, MUNTINLUPA</v>
      </c>
      <c r="E242" s="10">
        <f>IFERROR(VLOOKUP(A242,[4]C1!$E:$S,15,FALSE),IFERROR(VLOOKUP(A242,[5]C1!$E:$T,16,FALSE),VLOOKUP(A242,[6]C1!$E:$T,16,FALSE)))</f>
        <v>440537.01</v>
      </c>
      <c r="F242" s="11">
        <v>111.92</v>
      </c>
      <c r="G242" s="11" t="str">
        <f>IFERROR(VLOOKUP(A242,[4]C1!$E:$N,10,FALSE),IFERROR(VLOOKUP(A242,[5]C1!$E:$N,10,FALSE),VLOOKUP(A242,[6]C1!$E:$N,10,FALSE)))</f>
        <v>JSP</v>
      </c>
      <c r="I242" s="6" t="str">
        <f>IFERROR(VLOOKUP(A242,[4]C1!$E:$L,8,FALSE),IFERROR(VLOOKUP(A242,[5]C1!$E:$L,8,FALSE),VLOOKUP(A242,[6]C1!$E:$L,8,FALSE)))</f>
        <v>POWERHOUSE</v>
      </c>
      <c r="K242" s="4">
        <v>45783</v>
      </c>
      <c r="L242" s="5" t="s">
        <v>22</v>
      </c>
      <c r="N242" s="5">
        <f>YEAR(IFERROR(VLOOKUP(A242,[4]C1!$E:$AA,23,FALSE),IFERROR(VLOOKUP(A242,[5]C1!$E:$AB,24,FALSE),VLOOKUP(A242,[6]C1!$E:$AB,23,FALSE))))</f>
        <v>2024</v>
      </c>
      <c r="O242" s="4">
        <v>45800</v>
      </c>
      <c r="P242" s="5" t="str">
        <f t="shared" si="4"/>
        <v>YES</v>
      </c>
      <c r="Q242" s="4">
        <v>45855</v>
      </c>
      <c r="R242" s="5" t="s">
        <v>23</v>
      </c>
      <c r="S242" s="250">
        <v>5</v>
      </c>
      <c r="T242" s="253">
        <f>IFERROR(VLOOKUP(A242,[4]C1!$E:$BH,56,FALSE),IFERROR(VLOOKUP(A242,[5]C1!$E:$BI,57,FALSE),VLOOKUP(A242,[6]C1!$E:$BI,56,FALSE)))</f>
        <v>45652</v>
      </c>
    </row>
    <row r="243" spans="1:20" ht="20.149999999999999" hidden="1" customHeight="1" x14ac:dyDescent="0.35">
      <c r="A243" s="8" t="s">
        <v>530</v>
      </c>
      <c r="B243" s="7" t="s">
        <v>531</v>
      </c>
      <c r="C243" s="7" t="str">
        <f>IFERROR(VLOOKUP(A243,[1]C1!$E:$F,2,FALSE),IFERROR(VLOOKUP(A243,[2]C1!$E:$F,2,FALSE),VLOOKUP(A243,[3]C1!$E:$F,2,FALSE)))</f>
        <v>DITO TELECOMMUNITY CORPORATION</v>
      </c>
      <c r="D243" s="7" t="str">
        <f>IFERROR(VLOOKUP(A243,[3]C1!$E:$G,3,FALSE),IFERROR(VLOOKUP(A243,[2]C1!$E:$G,3,FALSE),VLOOKUP(A243,[1]C1!$E:$G,3,FALSE)))</f>
        <v>AGATHA, RAYMUNDVILLE 1 CASA FILIPINA, PARANAQUE</v>
      </c>
      <c r="E243" s="10">
        <f>IFERROR(VLOOKUP(A243,[4]C1!$E:$S,15,FALSE),IFERROR(VLOOKUP(A243,[5]C1!$E:$T,16,FALSE),VLOOKUP(A243,[6]C1!$E:$T,16,FALSE)))</f>
        <v>227497.27</v>
      </c>
      <c r="F243" s="11">
        <v>55.18</v>
      </c>
      <c r="G243" s="11" t="str">
        <f>IFERROR(VLOOKUP(A243,[4]C1!$E:$N,10,FALSE),IFERROR(VLOOKUP(A243,[5]C1!$E:$N,10,FALSE),VLOOKUP(A243,[6]C1!$E:$N,10,FALSE)))</f>
        <v>JMM</v>
      </c>
      <c r="I243" s="6" t="str">
        <f>IFERROR(VLOOKUP(A243,[4]C1!$E:$L,8,FALSE),IFERROR(VLOOKUP(A243,[5]C1!$E:$L,8,FALSE),VLOOKUP(A243,[6]C1!$E:$L,8,FALSE)))</f>
        <v>VJC</v>
      </c>
      <c r="K243" s="5"/>
      <c r="L243" s="5" t="s">
        <v>42</v>
      </c>
      <c r="N243" s="5">
        <f>YEAR(IFERROR(VLOOKUP(A243,[4]C1!$E:$AA,23,FALSE),IFERROR(VLOOKUP(A243,[5]C1!$E:$AB,24,FALSE),VLOOKUP(A243,[6]C1!$E:$AB,23,FALSE))))</f>
        <v>2024</v>
      </c>
      <c r="O243" s="4">
        <v>45776</v>
      </c>
      <c r="P243" s="5" t="str">
        <f t="shared" si="4"/>
        <v>YES</v>
      </c>
      <c r="Q243" s="4">
        <v>45791</v>
      </c>
      <c r="R243" s="5" t="s">
        <v>23</v>
      </c>
      <c r="S243" s="250">
        <v>2</v>
      </c>
      <c r="T243" s="253">
        <f>IFERROR(VLOOKUP(A243,[4]C1!$E:$BH,56,FALSE),IFERROR(VLOOKUP(A243,[5]C1!$E:$BI,57,FALSE),VLOOKUP(A243,[6]C1!$E:$BI,56,FALSE)))</f>
        <v>45695</v>
      </c>
    </row>
    <row r="244" spans="1:20" ht="20.149999999999999" hidden="1" customHeight="1" x14ac:dyDescent="0.35">
      <c r="A244" s="8" t="s">
        <v>532</v>
      </c>
      <c r="B244" s="7" t="s">
        <v>533</v>
      </c>
      <c r="C244" s="7" t="str">
        <f>IFERROR(VLOOKUP(A244,[1]C1!$E:$F,2,FALSE),IFERROR(VLOOKUP(A244,[2]C1!$E:$F,2,FALSE),VLOOKUP(A244,[3]C1!$E:$F,2,FALSE)))</f>
        <v>ELTON ANGELES GABRIEL</v>
      </c>
      <c r="D244" s="7" t="str">
        <f>IFERROR(VLOOKUP(A244,[3]C1!$E:$G,3,FALSE),IFERROR(VLOOKUP(A244,[2]C1!$E:$G,3,FALSE),VLOOKUP(A244,[1]C1!$E:$G,3,FALSE)))</f>
        <v>MAPLE DRIVE, MENLO PARK, PARANAQUE</v>
      </c>
      <c r="E244" s="10">
        <f>IFERROR(VLOOKUP(A244,[4]C1!$E:$S,15,FALSE),IFERROR(VLOOKUP(A244,[5]C1!$E:$T,16,FALSE),VLOOKUP(A244,[6]C1!$E:$T,16,FALSE)))</f>
        <v>20665.28</v>
      </c>
      <c r="F244" s="11">
        <v>7.22</v>
      </c>
      <c r="G244" s="11" t="str">
        <f>IFERROR(VLOOKUP(A244,[4]C1!$E:$N,10,FALSE),IFERROR(VLOOKUP(A244,[5]C1!$E:$N,10,FALSE),VLOOKUP(A244,[6]C1!$E:$N,10,FALSE)))</f>
        <v>JSP</v>
      </c>
      <c r="I244" s="6" t="str">
        <f>IFERROR(VLOOKUP(A244,[4]C1!$E:$L,8,FALSE),IFERROR(VLOOKUP(A244,[5]C1!$E:$L,8,FALSE),VLOOKUP(A244,[6]C1!$E:$L,8,FALSE)))</f>
        <v>CHALLENGER</v>
      </c>
      <c r="K244" s="5"/>
      <c r="L244" s="5" t="s">
        <v>62</v>
      </c>
      <c r="N244" s="5">
        <f>YEAR(IFERROR(VLOOKUP(A244,[4]C1!$E:$AA,23,FALSE),IFERROR(VLOOKUP(A244,[5]C1!$E:$AB,24,FALSE),VLOOKUP(A244,[6]C1!$E:$AB,23,FALSE))))</f>
        <v>2024</v>
      </c>
      <c r="O244" s="4">
        <v>45769</v>
      </c>
      <c r="P244" s="5" t="str">
        <f t="shared" si="4"/>
        <v>YES</v>
      </c>
      <c r="Q244" s="4">
        <v>45817</v>
      </c>
      <c r="R244" s="5" t="s">
        <v>23</v>
      </c>
      <c r="S244" s="250">
        <v>2</v>
      </c>
      <c r="T244" s="253">
        <f>IFERROR(VLOOKUP(A244,[4]C1!$E:$BH,56,FALSE),IFERROR(VLOOKUP(A244,[5]C1!$E:$BI,57,FALSE),VLOOKUP(A244,[6]C1!$E:$BI,56,FALSE)))</f>
        <v>45700</v>
      </c>
    </row>
    <row r="245" spans="1:20" ht="20.149999999999999" hidden="1" customHeight="1" x14ac:dyDescent="0.35">
      <c r="A245" s="8" t="s">
        <v>534</v>
      </c>
      <c r="B245" s="7" t="s">
        <v>535</v>
      </c>
      <c r="C245" s="7" t="str">
        <f>IFERROR(VLOOKUP(A245,[1]C1!$E:$F,2,FALSE),IFERROR(VLOOKUP(A245,[2]C1!$E:$F,2,FALSE),VLOOKUP(A245,[3]C1!$E:$F,2,FALSE)))</f>
        <v>MAKATI DEVELOPMENT CORPORATION,</v>
      </c>
      <c r="D245" s="7" t="str">
        <f>IFERROR(VLOOKUP(A245,[3]C1!$E:$G,3,FALSE),IFERROR(VLOOKUP(A245,[2]C1!$E:$G,3,FALSE),VLOOKUP(A245,[1]C1!$E:$G,3,FALSE)))</f>
        <v>RAMBUTAN, FTI CPD, TAGUIG CITY</v>
      </c>
      <c r="E245" s="10">
        <f>IFERROR(VLOOKUP(A245,[4]C1!$E:$S,15,FALSE),IFERROR(VLOOKUP(A245,[5]C1!$E:$T,16,FALSE),VLOOKUP(A245,[6]C1!$E:$T,15,FALSE)))</f>
        <v>135321.43</v>
      </c>
      <c r="F245" s="11">
        <v>224.03</v>
      </c>
      <c r="G245" s="11" t="str">
        <f>IFERROR(VLOOKUP(A245,[4]C1!$E:$N,10,FALSE),IFERROR(VLOOKUP(A245,[5]C1!$E:$N,10,FALSE),VLOOKUP(A245,[6]C1!$E:$N,10,FALSE)))</f>
        <v>Jenneth Madrid</v>
      </c>
      <c r="I245" s="6" t="str">
        <f>IFERROR(VLOOKUP(A245,[4]C1!$E:$L,8,FALSE),IFERROR(VLOOKUP(A245,[5]C1!$E:$L,8,FALSE),VLOOKUP(A245,[6]C1!$E:$L,8,FALSE)))</f>
        <v>VJC</v>
      </c>
      <c r="K245" s="5"/>
      <c r="L245" s="5" t="s">
        <v>62</v>
      </c>
      <c r="N245" s="5">
        <f>YEAR(IFERROR(VLOOKUP(A245,[4]C1!$E:$AA,23,FALSE),IFERROR(VLOOKUP(A245,[5]C1!$E:$AB,24,FALSE),VLOOKUP(A245,[6]C1!$E:$AB,23,FALSE))))</f>
        <v>2025</v>
      </c>
      <c r="O245" s="4">
        <v>45770</v>
      </c>
      <c r="P245" s="5" t="str">
        <f t="shared" si="4"/>
        <v>YES</v>
      </c>
      <c r="Q245" s="4">
        <v>45810</v>
      </c>
      <c r="R245" s="5" t="s">
        <v>23</v>
      </c>
      <c r="S245" s="250">
        <v>5</v>
      </c>
      <c r="T245" s="253">
        <f>IFERROR(VLOOKUP(A245,[4]C1!$E:$BH,56,FALSE),IFERROR(VLOOKUP(A245,[5]C1!$E:$BI,57,FALSE),VLOOKUP(A245,[6]C1!$E:$BI,56,FALSE)))</f>
        <v>45709</v>
      </c>
    </row>
    <row r="246" spans="1:20" ht="20.149999999999999" hidden="1" customHeight="1" x14ac:dyDescent="0.35">
      <c r="A246" s="8" t="s">
        <v>536</v>
      </c>
      <c r="B246" s="164"/>
      <c r="C246" s="7" t="str">
        <f>IFERROR(VLOOKUP(A246,[1]C1!$E:$F,2,FALSE),IFERROR(VLOOKUP(A246,[2]C1!$E:$F,2,FALSE),VLOOKUP(A246,[3]C1!$E:$F,2,FALSE)))</f>
        <v>PENULIAR, MARCELO</v>
      </c>
      <c r="D246" s="7" t="str">
        <f>IFERROR(VLOOKUP(A246,[3]C1!$E:$G,3,FALSE),IFERROR(VLOOKUP(A246,[2]C1!$E:$G,3,FALSE),VLOOKUP(A246,[1]C1!$E:$G,3,FALSE)))</f>
        <v>HERBS, ZONE 6, TAGUIG CITY</v>
      </c>
      <c r="E246" s="10">
        <f>IFERROR(VLOOKUP(A246,[4]C1!$E:$S,15,FALSE),IFERROR(VLOOKUP(A246,[5]C1!$E:$T,16,FALSE),VLOOKUP(A246,[6]C1!$E:$T,16,FALSE)))</f>
        <v>32061.54</v>
      </c>
      <c r="F246" s="10">
        <f>IFERROR(VLOOKUP(A246,[2]C1!$E:$Q,13,FALSE),IFERROR(VLOOKUP(A246,[3]C1!$E:$P,12,FALSE),VLOOKUP(A246,[1]C1!$E:$Q,13,FALSE)))</f>
        <v>16.5</v>
      </c>
      <c r="G246" s="11" t="str">
        <f>IFERROR(VLOOKUP(A246,[4]C1!$E:$N,10,FALSE),IFERROR(VLOOKUP(A246,[5]C1!$E:$N,10,FALSE),VLOOKUP(A246,[6]C1!$E:$N,10,FALSE)))</f>
        <v>JGR</v>
      </c>
      <c r="I246" s="6" t="str">
        <f>IFERROR(VLOOKUP(A246,[4]C1!$E:$L,8,FALSE),IFERROR(VLOOKUP(A246,[5]C1!$E:$L,8,FALSE),VLOOKUP(A246,[6]C1!$E:$L,8,FALSE)))</f>
        <v>POWERHOUSE</v>
      </c>
      <c r="K246" s="5"/>
      <c r="L246" s="5" t="s">
        <v>329</v>
      </c>
      <c r="N246" s="5">
        <f>YEAR(IFERROR(VLOOKUP(A246,[4]C1!$E:$AA,23,FALSE),IFERROR(VLOOKUP(A246,[5]C1!$E:$AB,24,FALSE),VLOOKUP(A246,[6]C1!$E:$AB,23,FALSE))))</f>
        <v>2022</v>
      </c>
      <c r="O246" s="4">
        <v>45750</v>
      </c>
      <c r="P246" s="5" t="str">
        <f t="shared" si="4"/>
        <v>YES</v>
      </c>
      <c r="Q246" s="4">
        <v>45810</v>
      </c>
      <c r="R246" s="5" t="s">
        <v>23</v>
      </c>
      <c r="S246" s="250">
        <v>1</v>
      </c>
      <c r="T246" s="253">
        <f>IFERROR(VLOOKUP(A246,[4]C1!$E:$BH,56,FALSE),IFERROR(VLOOKUP(A246,[5]C1!$E:$BI,57,FALSE),VLOOKUP(A246,[6]C1!$E:$BI,56,FALSE)))</f>
        <v>45249</v>
      </c>
    </row>
    <row r="247" spans="1:20" ht="20.149999999999999" hidden="1" customHeight="1" x14ac:dyDescent="0.35">
      <c r="A247" s="8" t="s">
        <v>537</v>
      </c>
      <c r="B247" s="164"/>
      <c r="C247" s="7" t="str">
        <f>IFERROR(VLOOKUP(A247,[1]C1!$E:$F,2,FALSE),IFERROR(VLOOKUP(A247,[2]C1!$E:$F,2,FALSE),VLOOKUP(A247,[3]C1!$E:$F,2,FALSE)))</f>
        <v>THE DAILY MEAL FOOD CORPORATION</v>
      </c>
      <c r="D247" s="7" t="str">
        <f>IFERROR(VLOOKUP(A247,[3]C1!$E:$G,3,FALSE),IFERROR(VLOOKUP(A247,[2]C1!$E:$G,3,FALSE),VLOOKUP(A247,[1]C1!$E:$G,3,FALSE)))</f>
        <v>ALABANG-ZAPOTE, ALMANZA I, LAS PINAS CITY</v>
      </c>
      <c r="E247" s="10">
        <f>IFERROR(VLOOKUP(A247,[4]C1!$E:$S,15,FALSE),IFERROR(VLOOKUP(A247,[5]C1!$E:$T,16,FALSE),VLOOKUP(A247,[6]C1!$E:$T,16,FALSE)))</f>
        <v>672132.77</v>
      </c>
      <c r="F247" s="10">
        <f>IFERROR(VLOOKUP(A247,[2]C1!$E:$Q,13,FALSE),IFERROR(VLOOKUP(A247,[3]C1!$E:$P,12,FALSE),VLOOKUP(A247,[1]C1!$E:$Q,13,FALSE)))</f>
        <v>114.97</v>
      </c>
      <c r="G247" s="11" t="str">
        <f>IFERROR(VLOOKUP(A247,[4]C1!$E:$N,10,FALSE),IFERROR(VLOOKUP(A247,[5]C1!$E:$N,10,FALSE),VLOOKUP(A247,[6]C1!$E:$N,10,FALSE)))</f>
        <v>JSP</v>
      </c>
      <c r="I247" s="6" t="str">
        <f>IFERROR(VLOOKUP(A247,[4]C1!$E:$L,8,FALSE),IFERROR(VLOOKUP(A247,[5]C1!$E:$L,8,FALSE),VLOOKUP(A247,[6]C1!$E:$L,8,FALSE)))</f>
        <v>POWERHOUSE</v>
      </c>
      <c r="K247" s="5"/>
      <c r="L247" s="5" t="s">
        <v>22</v>
      </c>
      <c r="N247" s="5">
        <f>YEAR(IFERROR(VLOOKUP(A247,[4]C1!$E:$AA,23,FALSE),IFERROR(VLOOKUP(A247,[5]C1!$E:$AB,24,FALSE),VLOOKUP(A247,[6]C1!$E:$AB,23,FALSE))))</f>
        <v>2023</v>
      </c>
      <c r="O247" s="4">
        <v>45778</v>
      </c>
      <c r="P247" s="5" t="str">
        <f t="shared" si="4"/>
        <v>YES</v>
      </c>
      <c r="Q247" s="4">
        <v>45810</v>
      </c>
      <c r="R247" s="5" t="s">
        <v>26</v>
      </c>
      <c r="S247" s="250">
        <v>3</v>
      </c>
      <c r="T247" s="253">
        <f>IFERROR(VLOOKUP(A247,[4]C1!$E:$BH,56,FALSE),IFERROR(VLOOKUP(A247,[5]C1!$E:$BI,57,FALSE),VLOOKUP(A247,[6]C1!$E:$BI,56,FALSE)))</f>
        <v>45762</v>
      </c>
    </row>
    <row r="248" spans="1:20" ht="20.149999999999999" hidden="1" customHeight="1" x14ac:dyDescent="0.35">
      <c r="A248" s="8" t="s">
        <v>538</v>
      </c>
      <c r="B248" s="164"/>
      <c r="C248" s="7" t="str">
        <f>IFERROR(VLOOKUP(A248,[1]C1!$E:$F,2,FALSE),IFERROR(VLOOKUP(A248,[2]C1!$E:$F,2,FALSE),VLOOKUP(A248,[3]C1!$E:$F,2,FALSE)))</f>
        <v>LAS PINAS RENAL CARE CENTER INC.</v>
      </c>
      <c r="D248" s="7" t="str">
        <f>IFERROR(VLOOKUP(A248,[3]C1!$E:$G,3,FALSE),IFERROR(VLOOKUP(A248,[2]C1!$E:$G,3,FALSE),VLOOKUP(A248,[1]C1!$E:$G,3,FALSE)))</f>
        <v>PHILAMLIFE, PAMPLONA II, LAS PINAS CITY</v>
      </c>
      <c r="E248" s="10">
        <f>IFERROR(VLOOKUP(A248,[4]C1!$E:$S,15,FALSE),IFERROR(VLOOKUP(A248,[5]C1!$E:$T,16,FALSE),VLOOKUP(A248,[6]C1!$E:$T,16,FALSE)))</f>
        <v>80349.11</v>
      </c>
      <c r="F248" s="10">
        <f>IFERROR(VLOOKUP(A248,[2]C1!$E:$Q,13,FALSE),IFERROR(VLOOKUP(A248,[3]C1!$E:$P,12,FALSE),VLOOKUP(A248,[1]C1!$E:$Q,13,FALSE)))</f>
        <v>50.42</v>
      </c>
      <c r="G248" s="11" t="str">
        <f>IFERROR(VLOOKUP(A248,[4]C1!$E:$N,10,FALSE),IFERROR(VLOOKUP(A248,[5]C1!$E:$N,10,FALSE),VLOOKUP(A248,[6]C1!$E:$N,10,FALSE)))</f>
        <v>JSP</v>
      </c>
      <c r="I248" s="6" t="str">
        <f>IFERROR(VLOOKUP(A248,[4]C1!$E:$L,8,FALSE),IFERROR(VLOOKUP(A248,[5]C1!$E:$L,8,FALSE),VLOOKUP(A248,[6]C1!$E:$L,8,FALSE)))</f>
        <v>POWERHOUSE</v>
      </c>
      <c r="K248" s="4">
        <v>45799</v>
      </c>
      <c r="L248" s="5" t="s">
        <v>62</v>
      </c>
      <c r="N248" s="5">
        <f>YEAR(IFERROR(VLOOKUP(A248,[4]C1!$E:$AA,23,FALSE),IFERROR(VLOOKUP(A248,[5]C1!$E:$AB,24,FALSE),VLOOKUP(A248,[6]C1!$E:$AB,23,FALSE))))</f>
        <v>2024</v>
      </c>
      <c r="O248" s="4">
        <v>45811</v>
      </c>
      <c r="P248" s="5" t="str">
        <f>IF(ISBLANK(O248),"NO","YES")</f>
        <v>YES</v>
      </c>
      <c r="Q248" s="4">
        <v>45875</v>
      </c>
      <c r="R248" s="5" t="s">
        <v>26</v>
      </c>
      <c r="S248" s="250">
        <v>2</v>
      </c>
      <c r="T248" s="253">
        <f>IFERROR(VLOOKUP(A248,[4]C1!$E:$BH,56,FALSE),IFERROR(VLOOKUP(A248,[5]C1!$E:$BI,57,FALSE),VLOOKUP(A248,[6]C1!$E:$BI,56,FALSE)))</f>
        <v>45681</v>
      </c>
    </row>
    <row r="249" spans="1:20" ht="20.149999999999999" hidden="1" customHeight="1" x14ac:dyDescent="0.35">
      <c r="A249" s="8" t="s">
        <v>539</v>
      </c>
      <c r="B249" s="164"/>
      <c r="C249" s="7" t="str">
        <f>IFERROR(VLOOKUP(A249,[1]C1!$E:$F,2,FALSE),IFERROR(VLOOKUP(A249,[2]C1!$E:$F,2,FALSE),VLOOKUP(A249,[3]C1!$E:$F,2,FALSE)))</f>
        <v>JHOY MEDINA MATILLA</v>
      </c>
      <c r="D249" s="7" t="str">
        <f>IFERROR(VLOOKUP(A249,[3]C1!$E:$G,3,FALSE),IFERROR(VLOOKUP(A249,[2]C1!$E:$G,3,FALSE),VLOOKUP(A249,[1]C1!$E:$G,3,FALSE)))</f>
        <v>ROSAL, T.S. CRUZ SUBD, LAS PINAS CITY</v>
      </c>
      <c r="E249" s="10">
        <f>IFERROR(VLOOKUP(A249,[4]C1!$E:$S,15,FALSE),IFERROR(VLOOKUP(A249,[5]C1!$E:$T,16,FALSE),VLOOKUP(A249,[6]C1!$E:$T,16,FALSE)))</f>
        <v>949791.79</v>
      </c>
      <c r="F249" s="10">
        <f>IFERROR(VLOOKUP(A249,[2]C1!$E:$Q,13,FALSE),IFERROR(VLOOKUP(A249,[3]C1!$E:$P,12,FALSE),VLOOKUP(A249,[1]C1!$E:$Q,13,FALSE)))</f>
        <v>325.02</v>
      </c>
      <c r="G249" s="11" t="str">
        <f>IFERROR(VLOOKUP(A249,[4]C1!$E:$N,10,FALSE),IFERROR(VLOOKUP(A249,[5]C1!$E:$N,10,FALSE),VLOOKUP(A249,[6]C1!$E:$N,10,FALSE)))</f>
        <v>CLG</v>
      </c>
      <c r="I249" s="6" t="str">
        <f>IFERROR(VLOOKUP(A249,[4]C1!$E:$L,8,FALSE),IFERROR(VLOOKUP(A249,[5]C1!$E:$L,8,FALSE),VLOOKUP(A249,[6]C1!$E:$L,8,FALSE)))</f>
        <v>POWERHOUSE</v>
      </c>
      <c r="K249" s="4">
        <v>45799</v>
      </c>
      <c r="L249" s="5" t="s">
        <v>62</v>
      </c>
      <c r="N249" s="5">
        <f>YEAR(IFERROR(VLOOKUP(A249,[4]C1!$E:$AA,23,FALSE),IFERROR(VLOOKUP(A249,[5]C1!$E:$AB,24,FALSE),VLOOKUP(A249,[6]C1!$E:$AB,23,FALSE))))</f>
        <v>2024</v>
      </c>
      <c r="O249" s="4">
        <v>45811</v>
      </c>
      <c r="P249" s="5" t="str">
        <f t="shared" si="4"/>
        <v>YES</v>
      </c>
      <c r="R249" s="5" t="s">
        <v>26</v>
      </c>
      <c r="S249" s="250">
        <v>7</v>
      </c>
      <c r="T249" s="253">
        <f>IFERROR(VLOOKUP(A249,[4]C1!$E:$BH,56,FALSE),IFERROR(VLOOKUP(A249,[5]C1!$E:$BI,57,FALSE),VLOOKUP(A249,[6]C1!$E:$BI,56,FALSE)))</f>
        <v>45559</v>
      </c>
    </row>
    <row r="250" spans="1:20" ht="20.149999999999999" hidden="1" customHeight="1" x14ac:dyDescent="0.35">
      <c r="A250" s="8" t="s">
        <v>540</v>
      </c>
      <c r="B250" s="164"/>
      <c r="C250" s="7" t="str">
        <f>IFERROR(VLOOKUP(A250,[1]C1!$E:$F,2,FALSE),IFERROR(VLOOKUP(A250,[2]C1!$E:$F,2,FALSE),VLOOKUP(A250,[3]C1!$E:$F,2,FALSE)))</f>
        <v>MARTIN'S CAR ACCESSORIES PARTS AND SERVICES INC.</v>
      </c>
      <c r="D250" s="7" t="str">
        <f>IFERROR(VLOOKUP(A250,[3]C1!$E:$G,3,FALSE),IFERROR(VLOOKUP(A250,[2]C1!$E:$G,3,FALSE),VLOOKUP(A250,[1]C1!$E:$G,3,FALSE)))</f>
        <v>JASMIN, T.S. CRUZ SUBD, LAS PINAS CITY</v>
      </c>
      <c r="E250" s="10">
        <f>IFERROR(VLOOKUP(A250,[4]C1!$E:$S,15,FALSE),IFERROR(VLOOKUP(A250,[5]C1!$E:$T,16,FALSE),VLOOKUP(A250,[6]C1!$E:$T,16,FALSE)))</f>
        <v>305981.84000000003</v>
      </c>
      <c r="F250" s="10">
        <f>IFERROR(VLOOKUP(A250,[2]C1!$E:$Q,13,FALSE),IFERROR(VLOOKUP(A250,[3]C1!$E:$P,12,FALSE),VLOOKUP(A250,[1]C1!$E:$Q,13,FALSE)))</f>
        <v>79.099999999999994</v>
      </c>
      <c r="G250" s="11" t="str">
        <f>IFERROR(VLOOKUP(A250,[4]C1!$E:$N,10,FALSE),IFERROR(VLOOKUP(A250,[5]C1!$E:$N,10,FALSE),VLOOKUP(A250,[6]C1!$E:$N,10,FALSE)))</f>
        <v>RRG</v>
      </c>
      <c r="I250" s="6" t="str">
        <f>IFERROR(VLOOKUP(A250,[4]C1!$E:$L,8,FALSE),IFERROR(VLOOKUP(A250,[5]C1!$E:$L,8,FALSE),VLOOKUP(A250,[6]C1!$E:$L,8,FALSE)))</f>
        <v>ECOM</v>
      </c>
      <c r="K250" s="4">
        <v>45799</v>
      </c>
      <c r="L250" s="5" t="s">
        <v>62</v>
      </c>
      <c r="N250" s="5">
        <f>YEAR(IFERROR(VLOOKUP(A250,[4]C1!$E:$AA,23,FALSE),IFERROR(VLOOKUP(A250,[5]C1!$E:$AB,24,FALSE),VLOOKUP(A250,[6]C1!$E:$AB,23,FALSE))))</f>
        <v>2024</v>
      </c>
      <c r="O250" s="4">
        <v>45804</v>
      </c>
      <c r="P250" s="5" t="str">
        <f t="shared" si="4"/>
        <v>YES</v>
      </c>
      <c r="Q250" s="4">
        <v>45840</v>
      </c>
      <c r="R250" s="5" t="s">
        <v>26</v>
      </c>
      <c r="S250" s="250">
        <v>4</v>
      </c>
      <c r="T250" s="253">
        <f>IFERROR(VLOOKUP(A250,[4]C1!$E:$BH,56,FALSE),IFERROR(VLOOKUP(A250,[5]C1!$E:$BI,57,FALSE),VLOOKUP(A250,[6]C1!$E:$BI,56,FALSE)))</f>
        <v>45559</v>
      </c>
    </row>
    <row r="251" spans="1:20" ht="20.149999999999999" hidden="1" customHeight="1" x14ac:dyDescent="0.35">
      <c r="A251" s="8" t="s">
        <v>541</v>
      </c>
      <c r="B251" s="164"/>
      <c r="C251" s="7" t="str">
        <f>IFERROR(VLOOKUP(A251,[1]C1!$E:$F,2,FALSE),IFERROR(VLOOKUP(A251,[2]C1!$E:$F,2,FALSE),VLOOKUP(A251,[3]C1!$E:$F,2,FALSE)))</f>
        <v>JEIKA PROPERTIES CORPORATION,</v>
      </c>
      <c r="D251" s="7" t="str">
        <f>IFERROR(VLOOKUP(A251,[3]C1!$E:$G,3,FALSE),IFERROR(VLOOKUP(A251,[2]C1!$E:$G,3,FALSE),VLOOKUP(A251,[1]C1!$E:$G,3,FALSE)))</f>
        <v>SAN FRANCISCO, METROCOR HMS AREA B, LAS PINAS CITY</v>
      </c>
      <c r="E251" s="10">
        <f>IFERROR(VLOOKUP(A251,[4]C1!$E:$S,15,FALSE),IFERROR(VLOOKUP(A251,[5]C1!$E:$T,16,FALSE),VLOOKUP(A251,[6]C1!$E:$T,16,FALSE)))</f>
        <v>142208.35999999999</v>
      </c>
      <c r="F251" s="10">
        <f>IFERROR(VLOOKUP(A251,[2]C1!$E:$Q,13,FALSE),IFERROR(VLOOKUP(A251,[3]C1!$E:$P,12,FALSE),VLOOKUP(A251,[1]C1!$E:$Q,13,FALSE)))</f>
        <v>17.3</v>
      </c>
      <c r="G251" s="11" t="str">
        <f>IFERROR(VLOOKUP(A251,[4]C1!$E:$N,10,FALSE),IFERROR(VLOOKUP(A251,[5]C1!$E:$N,10,FALSE),VLOOKUP(A251,[6]C1!$E:$N,10,FALSE)))</f>
        <v>RRG</v>
      </c>
      <c r="I251" s="6" t="str">
        <f>IFERROR(VLOOKUP(A251,[4]C1!$E:$L,8,FALSE),IFERROR(VLOOKUP(A251,[5]C1!$E:$L,8,FALSE),VLOOKUP(A251,[6]C1!$E:$L,8,FALSE)))</f>
        <v>ECOM</v>
      </c>
      <c r="K251" s="4">
        <v>45863</v>
      </c>
      <c r="L251" s="5" t="s">
        <v>856</v>
      </c>
      <c r="N251" s="5">
        <f>YEAR(IFERROR(VLOOKUP(A251,[4]C1!$E:$AA,23,FALSE),IFERROR(VLOOKUP(A251,[5]C1!$E:$AB,24,FALSE),VLOOKUP(A251,[6]C1!$E:$AB,23,FALSE))))</f>
        <v>2024</v>
      </c>
      <c r="O251" s="4">
        <v>45863</v>
      </c>
      <c r="P251" s="5" t="str">
        <f t="shared" si="4"/>
        <v>YES</v>
      </c>
      <c r="Q251" s="4">
        <v>45870</v>
      </c>
      <c r="R251" s="5" t="s">
        <v>23</v>
      </c>
      <c r="S251" s="250">
        <v>3</v>
      </c>
      <c r="T251" s="253">
        <f>IFERROR(VLOOKUP(A251,[4]C1!$E:$BH,56,FALSE),IFERROR(VLOOKUP(A251,[5]C1!$E:$BI,57,FALSE),VLOOKUP(A251,[6]C1!$E:$BI,56,FALSE)))</f>
        <v>45653</v>
      </c>
    </row>
    <row r="252" spans="1:20" ht="20.149999999999999" hidden="1" customHeight="1" x14ac:dyDescent="0.35">
      <c r="A252" s="8" t="s">
        <v>542</v>
      </c>
      <c r="B252" s="164"/>
      <c r="C252" s="7" t="str">
        <f>IFERROR(VLOOKUP(A252,[1]C1!$E:$F,2,FALSE),IFERROR(VLOOKUP(A252,[2]C1!$E:$F,2,FALSE),VLOOKUP(A252,[3]C1!$E:$F,2,FALSE)))</f>
        <v>SIONIL BUILDERS CORPORATION</v>
      </c>
      <c r="D252" s="7" t="str">
        <f>IFERROR(VLOOKUP(A252,[3]C1!$E:$G,3,FALSE),IFERROR(VLOOKUP(A252,[2]C1!$E:$G,3,FALSE),VLOOKUP(A252,[1]C1!$E:$G,3,FALSE)))</f>
        <v>SKYLARK, GOOD YEAR PARK SUBD, LAS PINAS CITY</v>
      </c>
      <c r="E252" s="10">
        <f>IFERROR(VLOOKUP(A252,[4]C1!$E:$S,15,FALSE),IFERROR(VLOOKUP(A252,[5]C1!$E:$T,16,FALSE),VLOOKUP(A252,[6]C1!$E:$T,16,FALSE)))</f>
        <v>34688.080000000002</v>
      </c>
      <c r="F252" s="10">
        <f>IFERROR(VLOOKUP(A252,[2]C1!$E:$Q,13,FALSE),IFERROR(VLOOKUP(A252,[3]C1!$E:$P,12,FALSE),VLOOKUP(A252,[1]C1!$E:$Q,13,FALSE)))</f>
        <v>18.52</v>
      </c>
      <c r="G252" s="11" t="str">
        <f>IFERROR(VLOOKUP(A252,[4]C1!$E:$N,10,FALSE),IFERROR(VLOOKUP(A252,[5]C1!$E:$N,10,FALSE),VLOOKUP(A252,[6]C1!$E:$N,10,FALSE)))</f>
        <v>JSP</v>
      </c>
      <c r="I252" s="6" t="str">
        <f>IFERROR(VLOOKUP(A252,[4]C1!$E:$L,8,FALSE),IFERROR(VLOOKUP(A252,[5]C1!$E:$L,8,FALSE),VLOOKUP(A252,[6]C1!$E:$L,8,FALSE)))</f>
        <v>POWERHOUSE</v>
      </c>
      <c r="K252" s="4">
        <v>45799</v>
      </c>
      <c r="L252" s="5" t="s">
        <v>62</v>
      </c>
      <c r="N252" s="5">
        <f>YEAR(IFERROR(VLOOKUP(A252,[4]C1!$E:$AA,23,FALSE),IFERROR(VLOOKUP(A252,[5]C1!$E:$AB,24,FALSE),VLOOKUP(A252,[6]C1!$E:$AB,23,FALSE))))</f>
        <v>2024</v>
      </c>
      <c r="O252" s="4">
        <v>45811</v>
      </c>
      <c r="P252" s="5" t="str">
        <f t="shared" si="4"/>
        <v>YES</v>
      </c>
      <c r="Q252" s="5" t="s">
        <v>917</v>
      </c>
      <c r="R252" s="5" t="s">
        <v>23</v>
      </c>
      <c r="S252" s="250">
        <v>3</v>
      </c>
      <c r="T252" s="253">
        <f>IFERROR(VLOOKUP(A252,[4]C1!$E:$BH,56,FALSE),IFERROR(VLOOKUP(A252,[5]C1!$E:$BI,57,FALSE),VLOOKUP(A252,[6]C1!$E:$BI,56,FALSE)))</f>
        <v>45649</v>
      </c>
    </row>
    <row r="253" spans="1:20" ht="20.149999999999999" hidden="1" customHeight="1" x14ac:dyDescent="0.35">
      <c r="A253" s="8" t="s">
        <v>543</v>
      </c>
      <c r="B253" s="164"/>
      <c r="C253" s="7" t="str">
        <f>IFERROR(VLOOKUP(A253,[1]C1!$E:$F,2,FALSE),IFERROR(VLOOKUP(A253,[2]C1!$E:$F,2,FALSE),VLOOKUP(A253,[3]C1!$E:$F,2,FALSE)))</f>
        <v>PAUL JOHN AIRA LOPES KATO</v>
      </c>
      <c r="D253" s="7" t="str">
        <f>IFERROR(VLOOKUP(A253,[3]C1!$E:$G,3,FALSE),IFERROR(VLOOKUP(A253,[2]C1!$E:$G,3,FALSE),VLOOKUP(A253,[1]C1!$E:$G,3,FALSE)))</f>
        <v>BF RESORT, BF RESORT VILL, LAS PINAS CITY</v>
      </c>
      <c r="E253" s="10">
        <f>IFERROR(VLOOKUP(A253,[4]C1!$E:$S,15,FALSE),IFERROR(VLOOKUP(A253,[5]C1!$E:$T,16,FALSE),VLOOKUP(A253,[6]C1!$E:$T,16,FALSE)))</f>
        <v>330729.64</v>
      </c>
      <c r="F253" s="10">
        <f>IFERROR(VLOOKUP(A253,[2]C1!$E:$Q,13,FALSE),IFERROR(VLOOKUP(A253,[3]C1!$E:$P,12,FALSE),VLOOKUP(A253,[1]C1!$E:$Q,13,FALSE)))</f>
        <v>89.88</v>
      </c>
      <c r="G253" s="11" t="str">
        <f>IFERROR(VLOOKUP(A253,[4]C1!$E:$N,10,FALSE),IFERROR(VLOOKUP(A253,[5]C1!$E:$N,10,FALSE),VLOOKUP(A253,[6]C1!$E:$N,10,FALSE)))</f>
        <v>RRG</v>
      </c>
      <c r="I253" s="6" t="str">
        <f>IFERROR(VLOOKUP(A253,[4]C1!$E:$L,8,FALSE),IFERROR(VLOOKUP(A253,[5]C1!$E:$L,8,FALSE),VLOOKUP(A253,[6]C1!$E:$L,8,FALSE)))</f>
        <v>ECOM</v>
      </c>
      <c r="K253" s="4">
        <v>45799</v>
      </c>
      <c r="L253" s="5" t="s">
        <v>62</v>
      </c>
      <c r="N253" s="5">
        <f>YEAR(IFERROR(VLOOKUP(A253,[4]C1!$E:$AA,23,FALSE),IFERROR(VLOOKUP(A253,[5]C1!$E:$AB,24,FALSE),VLOOKUP(A253,[6]C1!$E:$AB,23,FALSE))))</f>
        <v>2024</v>
      </c>
      <c r="O253" s="4">
        <v>45811</v>
      </c>
      <c r="P253" s="5" t="str">
        <f t="shared" si="4"/>
        <v>YES</v>
      </c>
      <c r="Q253" s="4">
        <v>45866</v>
      </c>
      <c r="R253" s="5" t="s">
        <v>26</v>
      </c>
      <c r="S253" s="250">
        <v>4</v>
      </c>
      <c r="T253" s="253">
        <f>IFERROR(VLOOKUP(A253,[4]C1!$E:$BH,56,FALSE),IFERROR(VLOOKUP(A253,[5]C1!$E:$BI,57,FALSE),VLOOKUP(A253,[6]C1!$E:$BI,56,FALSE)))</f>
        <v>45626</v>
      </c>
    </row>
    <row r="254" spans="1:20" ht="20.149999999999999" hidden="1" customHeight="1" x14ac:dyDescent="0.35">
      <c r="A254" s="8" t="s">
        <v>544</v>
      </c>
      <c r="B254" s="164"/>
      <c r="C254" s="7" t="str">
        <f>IFERROR(VLOOKUP(A254,[1]C1!$E:$F,2,FALSE),IFERROR(VLOOKUP(A254,[2]C1!$E:$F,2,FALSE),VLOOKUP(A254,[3]C1!$E:$F,2,FALSE)))</f>
        <v>GENEROSA WALTERS DIONISIO</v>
      </c>
      <c r="D254" s="7" t="str">
        <f>IFERROR(VLOOKUP(A254,[3]C1!$E:$G,3,FALSE),IFERROR(VLOOKUP(A254,[2]C1!$E:$G,3,FALSE),VLOOKUP(A254,[1]C1!$E:$G,3,FALSE)))</f>
        <v>B. APACIBLE, PHILAMLIFE VILL, LAS PINAS CITY</v>
      </c>
      <c r="E254" s="10">
        <f>IFERROR(VLOOKUP(A254,[4]C1!$E:$S,15,FALSE),IFERROR(VLOOKUP(A254,[5]C1!$E:$T,16,FALSE),VLOOKUP(A254,[6]C1!$E:$T,16,FALSE)))</f>
        <v>355297.06</v>
      </c>
      <c r="F254" s="10">
        <f>IFERROR(VLOOKUP(A254,[2]C1!$E:$Q,13,FALSE),IFERROR(VLOOKUP(A254,[3]C1!$E:$P,12,FALSE),VLOOKUP(A254,[1]C1!$E:$Q,13,FALSE)))</f>
        <v>84.12</v>
      </c>
      <c r="G254" s="11" t="str">
        <f>IFERROR(VLOOKUP(A254,[4]C1!$E:$N,10,FALSE),IFERROR(VLOOKUP(A254,[5]C1!$E:$N,10,FALSE),VLOOKUP(A254,[6]C1!$E:$N,10,FALSE)))</f>
        <v>RRG</v>
      </c>
      <c r="I254" s="6" t="str">
        <f>IFERROR(VLOOKUP(A254,[4]C1!$E:$L,8,FALSE),IFERROR(VLOOKUP(A254,[5]C1!$E:$L,8,FALSE),VLOOKUP(A254,[6]C1!$E:$L,8,FALSE)))</f>
        <v>ECOM</v>
      </c>
      <c r="K254" s="4">
        <v>45799</v>
      </c>
      <c r="L254" s="5" t="s">
        <v>62</v>
      </c>
      <c r="N254" s="5">
        <f>YEAR(IFERROR(VLOOKUP(A254,[4]C1!$E:$AA,23,FALSE),IFERROR(VLOOKUP(A254,[5]C1!$E:$AB,24,FALSE),VLOOKUP(A254,[6]C1!$E:$AB,23,FALSE))))</f>
        <v>2024</v>
      </c>
      <c r="O254" s="4">
        <v>45811</v>
      </c>
      <c r="P254" s="5" t="str">
        <f t="shared" si="4"/>
        <v>YES</v>
      </c>
      <c r="R254" s="5" t="s">
        <v>26</v>
      </c>
      <c r="S254" s="250">
        <v>5</v>
      </c>
      <c r="T254" s="253">
        <f>IFERROR(VLOOKUP(A254,[4]C1!$E:$BH,56,FALSE),IFERROR(VLOOKUP(A254,[5]C1!$E:$BI,57,FALSE),VLOOKUP(A254,[6]C1!$E:$BI,56,FALSE)))</f>
        <v>45626</v>
      </c>
    </row>
    <row r="255" spans="1:20" ht="20.149999999999999" hidden="1" customHeight="1" x14ac:dyDescent="0.35">
      <c r="A255" s="8" t="s">
        <v>545</v>
      </c>
      <c r="B255" s="164"/>
      <c r="C255" s="7" t="str">
        <f>IFERROR(VLOOKUP(A255,[1]C1!$E:$F,2,FALSE),IFERROR(VLOOKUP(A255,[2]C1!$E:$F,2,FALSE),VLOOKUP(A255,[3]C1!$E:$F,2,FALSE)))</f>
        <v>NINA RACHEL TORRES DE VERA</v>
      </c>
      <c r="D255" s="7" t="str">
        <f>IFERROR(VLOOKUP(A255,[3]C1!$E:$G,3,FALSE),IFERROR(VLOOKUP(A255,[2]C1!$E:$G,3,FALSE),VLOOKUP(A255,[1]C1!$E:$G,3,FALSE)))</f>
        <v>BLUEBIRD LANE, BF-PILAR SOUTHVILLE, LAS PINAS CITY</v>
      </c>
      <c r="E255" s="10">
        <f>IFERROR(VLOOKUP(A255,[4]C1!$E:$S,15,FALSE),IFERROR(VLOOKUP(A255,[5]C1!$E:$T,16,FALSE),VLOOKUP(A255,[6]C1!$E:$T,16,FALSE)))</f>
        <v>220395.74</v>
      </c>
      <c r="F255" s="10">
        <f>IFERROR(VLOOKUP(A255,[2]C1!$E:$Q,13,FALSE),IFERROR(VLOOKUP(A255,[3]C1!$E:$P,12,FALSE),VLOOKUP(A255,[1]C1!$E:$Q,13,FALSE)))</f>
        <v>37.450000000000003</v>
      </c>
      <c r="G255" s="11" t="str">
        <f>IFERROR(VLOOKUP(A255,[4]C1!$E:$N,10,FALSE),IFERROR(VLOOKUP(A255,[5]C1!$E:$N,10,FALSE),VLOOKUP(A255,[6]C1!$E:$N,10,FALSE)))</f>
        <v>RRG</v>
      </c>
      <c r="I255" s="6" t="str">
        <f>IFERROR(VLOOKUP(A255,[4]C1!$E:$L,8,FALSE),IFERROR(VLOOKUP(A255,[5]C1!$E:$L,8,FALSE),VLOOKUP(A255,[6]C1!$E:$L,8,FALSE)))</f>
        <v>ECOM</v>
      </c>
      <c r="K255" s="4">
        <v>45799</v>
      </c>
      <c r="L255" s="5" t="s">
        <v>62</v>
      </c>
      <c r="N255" s="5">
        <f>YEAR(IFERROR(VLOOKUP(A255,[4]C1!$E:$AA,23,FALSE),IFERROR(VLOOKUP(A255,[5]C1!$E:$AB,24,FALSE),VLOOKUP(A255,[6]C1!$E:$AB,23,FALSE))))</f>
        <v>2024</v>
      </c>
      <c r="O255" s="4">
        <v>45804</v>
      </c>
      <c r="P255" s="5" t="str">
        <f t="shared" si="4"/>
        <v>YES</v>
      </c>
      <c r="Q255" s="4">
        <v>45840</v>
      </c>
      <c r="R255" s="5" t="s">
        <v>23</v>
      </c>
      <c r="S255" s="250">
        <v>3</v>
      </c>
      <c r="T255" s="253">
        <f>IFERROR(VLOOKUP(A255,[4]C1!$E:$BH,56,FALSE),IFERROR(VLOOKUP(A255,[5]C1!$E:$BI,57,FALSE),VLOOKUP(A255,[6]C1!$E:$BI,56,FALSE)))</f>
        <v>45679</v>
      </c>
    </row>
    <row r="256" spans="1:20" ht="20.149999999999999" hidden="1" customHeight="1" x14ac:dyDescent="0.35">
      <c r="A256" s="8" t="s">
        <v>546</v>
      </c>
      <c r="B256" s="164"/>
      <c r="C256" s="7" t="str">
        <f>IFERROR(VLOOKUP(A256,[1]C1!$E:$F,2,FALSE),IFERROR(VLOOKUP(A256,[2]C1!$E:$F,2,FALSE),VLOOKUP(A256,[3]C1!$E:$F,2,FALSE)))</f>
        <v>EPICUREAN PARTNERS EXCHANGE INC.</v>
      </c>
      <c r="D256" s="7" t="str">
        <f>IFERROR(VLOOKUP(A256,[3]C1!$E:$G,3,FALSE),IFERROR(VLOOKUP(A256,[2]C1!$E:$G,3,FALSE),VLOOKUP(A256,[1]C1!$E:$G,3,FALSE)))</f>
        <v>MOLINO BLVD, MOLINO III, BACOOR</v>
      </c>
      <c r="E256" s="10">
        <f>IFERROR(VLOOKUP(A256,[4]C1!$E:$S,15,FALSE),IFERROR(VLOOKUP(A256,[5]C1!$E:$T,16,FALSE),VLOOKUP(A256,[6]C1!$E:$T,16,FALSE)))</f>
        <v>706605.21</v>
      </c>
      <c r="F256" s="10">
        <f>IFERROR(VLOOKUP(A256,[2]C1!$E:$Q,13,FALSE),IFERROR(VLOOKUP(A256,[3]C1!$E:$P,12,FALSE),VLOOKUP(A256,[1]C1!$E:$Q,13,FALSE)))</f>
        <v>125.85</v>
      </c>
      <c r="G256" s="11" t="str">
        <f>IFERROR(VLOOKUP(A256,[4]C1!$E:$N,10,FALSE),IFERROR(VLOOKUP(A256,[5]C1!$E:$N,10,FALSE),VLOOKUP(A256,[6]C1!$E:$N,10,FALSE)))</f>
        <v>JSP</v>
      </c>
      <c r="I256" s="6" t="str">
        <f>IFERROR(VLOOKUP(A256,[4]C1!$E:$L,8,FALSE),IFERROR(VLOOKUP(A256,[5]C1!$E:$L,8,FALSE),VLOOKUP(A256,[6]C1!$E:$L,8,FALSE)))</f>
        <v>POWERHOUSE</v>
      </c>
      <c r="K256" s="4">
        <v>45800</v>
      </c>
      <c r="L256" s="5" t="s">
        <v>22</v>
      </c>
      <c r="N256" s="5">
        <f>YEAR(IFERROR(VLOOKUP(A256,[4]C1!$E:$AA,23,FALSE),IFERROR(VLOOKUP(A256,[5]C1!$E:$AB,24,FALSE),VLOOKUP(A256,[6]C1!$E:$AB,23,FALSE))))</f>
        <v>2024</v>
      </c>
      <c r="O256" s="4">
        <v>45813</v>
      </c>
      <c r="P256" s="5" t="str">
        <f t="shared" si="4"/>
        <v>YES</v>
      </c>
      <c r="Q256" s="4">
        <v>45866</v>
      </c>
      <c r="R256" s="5" t="s">
        <v>26</v>
      </c>
      <c r="S256" s="250">
        <v>3</v>
      </c>
      <c r="T256" s="253">
        <f>IFERROR(VLOOKUP(A256,[4]C1!$E:$BH,56,FALSE),IFERROR(VLOOKUP(A256,[5]C1!$E:$BI,57,FALSE),VLOOKUP(A256,[6]C1!$E:$BI,56,FALSE)))</f>
        <v>45806</v>
      </c>
    </row>
    <row r="257" spans="1:20" ht="20.149999999999999" hidden="1" customHeight="1" x14ac:dyDescent="0.35">
      <c r="A257" s="8" t="s">
        <v>547</v>
      </c>
      <c r="B257" s="164"/>
      <c r="C257" s="7" t="str">
        <f>IFERROR(VLOOKUP(A257,[1]C1!$E:$F,2,FALSE),IFERROR(VLOOKUP(A257,[2]C1!$E:$F,2,FALSE),VLOOKUP(A257,[3]C1!$E:$F,2,FALSE)))</f>
        <v>ST. FRANCIS DE ASSISI EDUC,</v>
      </c>
      <c r="D257" s="7" t="str">
        <f>IFERROR(VLOOKUP(A257,[3]C1!$E:$G,3,FALSE),IFERROR(VLOOKUP(A257,[2]C1!$E:$G,3,FALSE),VLOOKUP(A257,[1]C1!$E:$G,3,FALSE)))</f>
        <v>BAYANAN, BAYANAN, BACOOR</v>
      </c>
      <c r="E257" s="10">
        <f>IFERROR(VLOOKUP(A257,[4]C1!$E:$S,15,FALSE),IFERROR(VLOOKUP(A257,[5]C1!$E:$T,16,FALSE),VLOOKUP(A257,[6]C1!$E:$T,16,FALSE)))</f>
        <v>1097618.1100000001</v>
      </c>
      <c r="F257" s="10">
        <f>IFERROR(VLOOKUP(A257,[2]C1!$E:$Q,13,FALSE),IFERROR(VLOOKUP(A257,[3]C1!$E:$P,12,FALSE),VLOOKUP(A257,[1]C1!$E:$Q,13,FALSE)))</f>
        <v>284.85000000000002</v>
      </c>
      <c r="G257" s="11" t="str">
        <f>IFERROR(VLOOKUP(A257,[4]C1!$E:$N,10,FALSE),IFERROR(VLOOKUP(A257,[5]C1!$E:$N,10,FALSE),VLOOKUP(A257,[6]C1!$E:$N,10,FALSE)))</f>
        <v>JSP</v>
      </c>
      <c r="I257" s="6" t="str">
        <f>IFERROR(VLOOKUP(A257,[4]C1!$E:$L,8,FALSE),IFERROR(VLOOKUP(A257,[5]C1!$E:$L,8,FALSE),VLOOKUP(A257,[6]C1!$E:$L,8,FALSE)))</f>
        <v>POWERHOUSE</v>
      </c>
      <c r="K257" s="4">
        <v>45800</v>
      </c>
      <c r="L257" s="5" t="s">
        <v>22</v>
      </c>
      <c r="N257" s="5">
        <f>YEAR(IFERROR(VLOOKUP(A257,[4]C1!$E:$AA,23,FALSE),IFERROR(VLOOKUP(A257,[5]C1!$E:$AB,24,FALSE),VLOOKUP(A257,[6]C1!$E:$AB,23,FALSE))))</f>
        <v>2024</v>
      </c>
      <c r="O257" s="4">
        <v>45813</v>
      </c>
      <c r="P257" s="5" t="str">
        <f t="shared" si="4"/>
        <v>YES</v>
      </c>
      <c r="Q257" s="4">
        <v>45840</v>
      </c>
      <c r="R257" s="5" t="s">
        <v>26</v>
      </c>
      <c r="S257" s="250">
        <v>3</v>
      </c>
      <c r="T257" s="253">
        <f>IFERROR(VLOOKUP(A257,[4]C1!$E:$BH,56,FALSE),IFERROR(VLOOKUP(A257,[5]C1!$E:$BI,57,FALSE),VLOOKUP(A257,[6]C1!$E:$BI,56,FALSE)))</f>
        <v>45779</v>
      </c>
    </row>
    <row r="258" spans="1:20" ht="20.149999999999999" hidden="1" customHeight="1" x14ac:dyDescent="0.35">
      <c r="A258" s="8" t="s">
        <v>548</v>
      </c>
      <c r="B258" s="164"/>
      <c r="C258" s="7" t="str">
        <f>IFERROR(VLOOKUP(A258,[1]C1!$E:$F,2,FALSE),IFERROR(VLOOKUP(A258,[2]C1!$E:$F,2,FALSE),VLOOKUP(A258,[3]C1!$E:$F,2,FALSE)))</f>
        <v xml:space="preserve"> TTK REALTY &amp; DEVELOPMENT CORPORATION</v>
      </c>
      <c r="D258" s="7" t="str">
        <f>IFERROR(VLOOKUP(A258,[3]C1!$E:$G,3,FALSE),IFERROR(VLOOKUP(A258,[2]C1!$E:$G,3,FALSE),VLOOKUP(A258,[1]C1!$E:$G,3,FALSE)))</f>
        <v>ANGELINA CANAYNAY, SAN DIONISIO, PARANAQUE</v>
      </c>
      <c r="E258" s="10">
        <f>IFERROR(VLOOKUP(A258,[4]C1!$E:$S,15,FALSE),IFERROR(VLOOKUP(A258,[5]C1!$E:$T,16,FALSE),VLOOKUP(A258,[6]C1!$E:$T,16,FALSE)))</f>
        <v>668629.67000000004</v>
      </c>
      <c r="F258" s="10">
        <f>IFERROR(VLOOKUP(A258,[2]C1!$E:$Q,13,FALSE),IFERROR(VLOOKUP(A258,[3]C1!$E:$P,12,FALSE),VLOOKUP(A258,[1]C1!$E:$Q,13,FALSE)))</f>
        <v>125.38</v>
      </c>
      <c r="G258" s="11" t="str">
        <f>IFERROR(VLOOKUP(A258,[4]C1!$E:$N,10,FALSE),IFERROR(VLOOKUP(A258,[5]C1!$E:$N,10,FALSE),VLOOKUP(A258,[6]C1!$E:$N,10,FALSE)))</f>
        <v>JSP</v>
      </c>
      <c r="I258" s="6" t="str">
        <f>IFERROR(VLOOKUP(A258,[4]C1!$E:$L,8,FALSE),IFERROR(VLOOKUP(A258,[5]C1!$E:$L,8,FALSE),VLOOKUP(A258,[6]C1!$E:$L,8,FALSE)))</f>
        <v>POWERHOUSE</v>
      </c>
      <c r="K258" s="4">
        <v>45800</v>
      </c>
      <c r="L258" s="5" t="s">
        <v>22</v>
      </c>
      <c r="N258" s="5">
        <f>YEAR(IFERROR(VLOOKUP(A258,[4]C1!$E:$AA,23,FALSE),IFERROR(VLOOKUP(A258,[5]C1!$E:$AB,24,FALSE),VLOOKUP(A258,[6]C1!$E:$AB,23,FALSE))))</f>
        <v>2024</v>
      </c>
      <c r="O258" s="4">
        <v>45847</v>
      </c>
      <c r="P258" s="5" t="str">
        <f t="shared" si="4"/>
        <v>YES</v>
      </c>
      <c r="Q258" s="4">
        <v>45871</v>
      </c>
      <c r="R258" s="5" t="s">
        <v>23</v>
      </c>
      <c r="S258" s="250">
        <v>4</v>
      </c>
      <c r="T258" s="253">
        <f>IFERROR(VLOOKUP(A258,[4]C1!$E:$BH,56,FALSE),IFERROR(VLOOKUP(A258,[5]C1!$E:$BI,57,FALSE),VLOOKUP(A258,[6]C1!$E:$BI,56,FALSE)))</f>
        <v>45779</v>
      </c>
    </row>
    <row r="259" spans="1:20" ht="20.149999999999999" hidden="1" customHeight="1" x14ac:dyDescent="0.35">
      <c r="A259" s="8" t="s">
        <v>549</v>
      </c>
      <c r="B259" s="164"/>
      <c r="C259" s="7" t="str">
        <f>IFERROR(VLOOKUP(A259,[1]C1!$E:$F,2,FALSE),IFERROR(VLOOKUP(A259,[2]C1!$E:$F,2,FALSE),VLOOKUP(A259,[3]C1!$E:$F,2,FALSE)))</f>
        <v>GLOBE TELECOM, INC.</v>
      </c>
      <c r="D259" s="7" t="str">
        <f>IFERROR(VLOOKUP(A259,[3]C1!$E:$G,3,FALSE),IFERROR(VLOOKUP(A259,[2]C1!$E:$G,3,FALSE),VLOOKUP(A259,[1]C1!$E:$G,3,FALSE)))</f>
        <v>GEN. TIRONA, DULONG BAYAN, BACOOR</v>
      </c>
      <c r="E259" s="10">
        <f>IFERROR(VLOOKUP(A259,[4]C1!$E:$S,15,FALSE),IFERROR(VLOOKUP(A259,[5]C1!$E:$T,16,FALSE),VLOOKUP(A259,[6]C1!$E:$T,16,FALSE)))</f>
        <v>2375469.88</v>
      </c>
      <c r="F259" s="10">
        <f>IFERROR(VLOOKUP(A259,[2]C1!$E:$Q,13,FALSE),IFERROR(VLOOKUP(A259,[3]C1!$E:$P,12,FALSE),VLOOKUP(A259,[1]C1!$E:$Q,13,FALSE)))</f>
        <v>310.72000000000003</v>
      </c>
      <c r="G259" s="11" t="str">
        <f>IFERROR(VLOOKUP(A259,[4]C1!$E:$N,10,FALSE),IFERROR(VLOOKUP(A259,[5]C1!$E:$N,10,FALSE),VLOOKUP(A259,[6]C1!$E:$N,10,FALSE)))</f>
        <v>JSP</v>
      </c>
      <c r="I259" s="6" t="str">
        <f>IFERROR(VLOOKUP(A259,[4]C1!$E:$L,8,FALSE),IFERROR(VLOOKUP(A259,[5]C1!$E:$L,8,FALSE),VLOOKUP(A259,[6]C1!$E:$L,8,FALSE)))</f>
        <v>POWERHOUSE</v>
      </c>
      <c r="K259" s="4">
        <v>45800</v>
      </c>
      <c r="L259" s="5" t="s">
        <v>473</v>
      </c>
      <c r="N259" s="5">
        <f>YEAR(IFERROR(VLOOKUP(A259,[4]C1!$E:$AA,23,FALSE),IFERROR(VLOOKUP(A259,[5]C1!$E:$AB,24,FALSE),VLOOKUP(A259,[6]C1!$E:$AB,23,FALSE))))</f>
        <v>2024</v>
      </c>
      <c r="O259" s="4">
        <v>45810</v>
      </c>
      <c r="P259" s="5" t="str">
        <f t="shared" si="4"/>
        <v>YES</v>
      </c>
      <c r="Q259" s="4">
        <v>45840</v>
      </c>
      <c r="R259" s="5" t="s">
        <v>23</v>
      </c>
      <c r="S259" s="250">
        <v>4</v>
      </c>
      <c r="T259" s="253">
        <f>IFERROR(VLOOKUP(A259,[4]C1!$E:$BH,56,FALSE),IFERROR(VLOOKUP(A259,[5]C1!$E:$BI,57,FALSE),VLOOKUP(A259,[6]C1!$E:$BI,56,FALSE)))</f>
        <v>45779</v>
      </c>
    </row>
    <row r="260" spans="1:20" ht="20.149999999999999" hidden="1" customHeight="1" x14ac:dyDescent="0.35">
      <c r="A260" s="8" t="s">
        <v>550</v>
      </c>
      <c r="B260" s="164"/>
      <c r="C260" s="7" t="str">
        <f>IFERROR(VLOOKUP(A260,[1]C1!$E:$F,2,FALSE),IFERROR(VLOOKUP(A260,[2]C1!$E:$F,2,FALSE),VLOOKUP(A260,[3]C1!$E:$F,2,FALSE)))</f>
        <v>EL REYNO HOMES, INCORPORATED</v>
      </c>
      <c r="D260" s="7" t="str">
        <f>IFERROR(VLOOKUP(A260,[3]C1!$E:$G,3,FALSE),IFERROR(VLOOKUP(A260,[2]C1!$E:$G,3,FALSE),VLOOKUP(A260,[1]C1!$E:$G,3,FALSE)))</f>
        <v>MORNING GLORY, SOUTH GREENHEIGHTS VILL, MUNTINLUPA</v>
      </c>
      <c r="E260" s="10">
        <f>IFERROR(VLOOKUP(A260,[4]C1!$E:$S,15,FALSE),IFERROR(VLOOKUP(A260,[5]C1!$E:$T,16,FALSE),VLOOKUP(A260,[6]C1!$E:$T,16,FALSE)))</f>
        <v>563044.73</v>
      </c>
      <c r="F260" s="10">
        <f>IFERROR(VLOOKUP(A260,[2]C1!$E:$Q,13,FALSE),IFERROR(VLOOKUP(A260,[3]C1!$E:$P,12,FALSE),VLOOKUP(A260,[1]C1!$E:$Q,13,FALSE)))</f>
        <v>359.65</v>
      </c>
      <c r="G260" s="11" t="str">
        <f>IFERROR(VLOOKUP(A260,[4]C1!$E:$N,10,FALSE),IFERROR(VLOOKUP(A260,[5]C1!$E:$N,10,FALSE),VLOOKUP(A260,[6]C1!$E:$N,10,FALSE)))</f>
        <v>JSP</v>
      </c>
      <c r="I260" s="6" t="str">
        <f>IFERROR(VLOOKUP(A260,[4]C1!$E:$L,8,FALSE),IFERROR(VLOOKUP(A260,[5]C1!$E:$L,8,FALSE),VLOOKUP(A260,[6]C1!$E:$L,8,FALSE)))</f>
        <v>POWERHOUSE</v>
      </c>
      <c r="K260" s="4">
        <v>45800</v>
      </c>
      <c r="L260" s="5" t="s">
        <v>22</v>
      </c>
      <c r="N260" s="5">
        <f>YEAR(IFERROR(VLOOKUP(A260,[4]C1!$E:$AA,23,FALSE),IFERROR(VLOOKUP(A260,[5]C1!$E:$AB,24,FALSE),VLOOKUP(A260,[6]C1!$E:$AB,23,FALSE))))</f>
        <v>2022</v>
      </c>
      <c r="O260" s="4">
        <v>45811</v>
      </c>
      <c r="P260" s="5" t="str">
        <f t="shared" ref="P260:P323" si="5">IF(ISBLANK(O260),"NO","YES")</f>
        <v>YES</v>
      </c>
      <c r="Q260" s="4">
        <v>45855</v>
      </c>
      <c r="R260" s="5" t="s">
        <v>23</v>
      </c>
      <c r="S260" s="250">
        <v>11</v>
      </c>
      <c r="T260" s="253">
        <f>IFERROR(VLOOKUP(A260,[4]C1!$E:$BH,56,FALSE),IFERROR(VLOOKUP(A260,[5]C1!$E:$BI,57,FALSE),VLOOKUP(A260,[6]C1!$E:$BI,56,FALSE)))</f>
        <v>0</v>
      </c>
    </row>
    <row r="261" spans="1:20" ht="20.149999999999999" hidden="1" customHeight="1" x14ac:dyDescent="0.35">
      <c r="A261" s="8" t="s">
        <v>551</v>
      </c>
      <c r="B261" s="164"/>
      <c r="C261" s="7" t="str">
        <f>IFERROR(VLOOKUP(A261,[1]C1!$E:$F,2,FALSE),IFERROR(VLOOKUP(A261,[2]C1!$E:$F,2,FALSE),VLOOKUP(A261,[3]C1!$E:$F,2,FALSE)))</f>
        <v>VISION HOMES, INC.</v>
      </c>
      <c r="D261" s="7" t="str">
        <f>IFERROR(VLOOKUP(A261,[3]C1!$E:$G,3,FALSE),IFERROR(VLOOKUP(A261,[2]C1!$E:$G,3,FALSE),VLOOKUP(A261,[1]C1!$E:$G,3,FALSE)))</f>
        <v>JUDGE BIENVENIDO TAN SR., BF RESORT VILL, LAS PINAS CITY</v>
      </c>
      <c r="E261" s="10">
        <f>IFERROR(VLOOKUP(A261,[4]C1!$E:$S,15,FALSE),IFERROR(VLOOKUP(A261,[5]C1!$E:$T,16,FALSE),VLOOKUP(A261,[6]C1!$E:$T,16,FALSE)))</f>
        <v>577019.12</v>
      </c>
      <c r="F261" s="10">
        <f>IFERROR(VLOOKUP(A261,[2]C1!$E:$Q,13,FALSE),IFERROR(VLOOKUP(A261,[3]C1!$E:$P,12,FALSE),VLOOKUP(A261,[1]C1!$E:$Q,13,FALSE)))</f>
        <v>133.87</v>
      </c>
      <c r="G261" s="11" t="str">
        <f>IFERROR(VLOOKUP(A261,[4]C1!$E:$N,10,FALSE),IFERROR(VLOOKUP(A261,[5]C1!$E:$N,10,FALSE),VLOOKUP(A261,[6]C1!$E:$N,10,FALSE)))</f>
        <v>EAO</v>
      </c>
      <c r="I261" s="6" t="str">
        <f>IFERROR(VLOOKUP(A261,[4]C1!$E:$L,8,FALSE),IFERROR(VLOOKUP(A261,[5]C1!$E:$L,8,FALSE),VLOOKUP(A261,[6]C1!$E:$L,8,FALSE)))</f>
        <v>POWERHOUSE</v>
      </c>
      <c r="K261" s="4">
        <v>45800</v>
      </c>
      <c r="L261" s="5" t="s">
        <v>473</v>
      </c>
      <c r="N261" s="5">
        <f>YEAR(IFERROR(VLOOKUP(A261,[4]C1!$E:$AA,23,FALSE),IFERROR(VLOOKUP(A261,[5]C1!$E:$AB,24,FALSE),VLOOKUP(A261,[6]C1!$E:$AB,23,FALSE))))</f>
        <v>2023</v>
      </c>
      <c r="O261" s="4">
        <v>45804</v>
      </c>
      <c r="P261" s="5" t="str">
        <f t="shared" si="5"/>
        <v>YES</v>
      </c>
      <c r="Q261" s="4">
        <v>45840</v>
      </c>
      <c r="R261" s="5" t="s">
        <v>26</v>
      </c>
      <c r="S261" s="250">
        <v>3</v>
      </c>
      <c r="T261" s="253">
        <f>IFERROR(VLOOKUP(A261,[4]C1!$E:$BH,56,FALSE),IFERROR(VLOOKUP(A261,[5]C1!$E:$BI,57,FALSE),VLOOKUP(A261,[6]C1!$E:$BI,56,FALSE)))</f>
        <v>0</v>
      </c>
    </row>
    <row r="262" spans="1:20" ht="20.149999999999999" hidden="1" customHeight="1" x14ac:dyDescent="0.35">
      <c r="A262" s="8" t="s">
        <v>552</v>
      </c>
      <c r="B262" s="164"/>
      <c r="C262" s="7" t="str">
        <f>IFERROR(VLOOKUP(A262,[1]C1!$E:$F,2,FALSE),IFERROR(VLOOKUP(A262,[2]C1!$E:$F,2,FALSE),VLOOKUP(A262,[3]C1!$E:$F,2,FALSE)))</f>
        <v>STA. LUCIA REALTY &amp; DEVELOPMENT, INC.</v>
      </c>
      <c r="D262" s="7" t="str">
        <f>IFERROR(VLOOKUP(A262,[3]C1!$E:$G,3,FALSE),IFERROR(VLOOKUP(A262,[2]C1!$E:$G,3,FALSE),VLOOKUP(A262,[1]C1!$E:$G,3,FALSE)))</f>
        <v>BLK 4, VISTA VERDE PH I, BACOOR</v>
      </c>
      <c r="E262" s="10">
        <f>IFERROR(VLOOKUP(A262,[4]C1!$E:$S,15,FALSE),IFERROR(VLOOKUP(A262,[5]C1!$E:$T,16,FALSE),VLOOKUP(A262,[6]C1!$E:$T,16,FALSE)))</f>
        <v>392901.53</v>
      </c>
      <c r="F262" s="10">
        <f>IFERROR(VLOOKUP(A262,[2]C1!$E:$Q,13,FALSE),IFERROR(VLOOKUP(A262,[3]C1!$E:$P,12,FALSE),VLOOKUP(A262,[1]C1!$E:$Q,13,FALSE)))</f>
        <v>104.68</v>
      </c>
      <c r="G262" s="11" t="str">
        <f>IFERROR(VLOOKUP(A262,[4]C1!$E:$N,10,FALSE),IFERROR(VLOOKUP(A262,[5]C1!$E:$N,10,FALSE),VLOOKUP(A262,[6]C1!$E:$N,10,FALSE)))</f>
        <v>JSP</v>
      </c>
      <c r="I262" s="6" t="str">
        <f>IFERROR(VLOOKUP(A262,[4]C1!$E:$L,8,FALSE),IFERROR(VLOOKUP(A262,[5]C1!$E:$L,8,FALSE),VLOOKUP(A262,[6]C1!$E:$L,8,FALSE)))</f>
        <v>CHALLENGER</v>
      </c>
      <c r="K262" s="4">
        <v>45800</v>
      </c>
      <c r="L262" s="5" t="s">
        <v>473</v>
      </c>
      <c r="N262" s="5">
        <f>YEAR(IFERROR(VLOOKUP(A262,[4]C1!$E:$AA,23,FALSE),IFERROR(VLOOKUP(A262,[5]C1!$E:$AB,24,FALSE),VLOOKUP(A262,[6]C1!$E:$AB,23,FALSE))))</f>
        <v>2024</v>
      </c>
      <c r="O262" s="4">
        <v>45814</v>
      </c>
      <c r="P262" s="5" t="str">
        <f t="shared" si="5"/>
        <v>YES</v>
      </c>
      <c r="Q262" s="4">
        <v>45863</v>
      </c>
      <c r="R262" s="5" t="s">
        <v>26</v>
      </c>
      <c r="S262" s="250">
        <v>7</v>
      </c>
      <c r="T262" s="253">
        <f>IFERROR(VLOOKUP(A262,[4]C1!$E:$BH,56,FALSE),IFERROR(VLOOKUP(A262,[5]C1!$E:$BI,57,FALSE),VLOOKUP(A262,[6]C1!$E:$BI,56,FALSE)))</f>
        <v>45631</v>
      </c>
    </row>
    <row r="263" spans="1:20" ht="20.149999999999999" hidden="1" customHeight="1" x14ac:dyDescent="0.35">
      <c r="A263" s="8" t="s">
        <v>553</v>
      </c>
      <c r="B263" s="164"/>
      <c r="C263" s="7" t="str">
        <f>IFERROR(VLOOKUP(A263,[1]C1!$E:$F,2,FALSE),IFERROR(VLOOKUP(A263,[2]C1!$E:$F,2,FALSE),VLOOKUP(A263,[3]C1!$E:$F,2,FALSE)))</f>
        <v>DIPPER PAVIA MABANSAG</v>
      </c>
      <c r="D263" s="7" t="str">
        <f>IFERROR(VLOOKUP(A263,[3]C1!$E:$G,3,FALSE),IFERROR(VLOOKUP(A263,[2]C1!$E:$G,3,FALSE),VLOOKUP(A263,[1]C1!$E:$G,3,FALSE)))</f>
        <v>SANTOL EXT, ZONE 1, TAGUIG CITY</v>
      </c>
      <c r="E263" s="10">
        <f>IFERROR(VLOOKUP(A263,[4]C1!$E:$S,15,FALSE),IFERROR(VLOOKUP(A263,[5]C1!$E:$T,16,FALSE),VLOOKUP(A263,[6]C1!$E:$T,16,FALSE)))</f>
        <v>1465025.13</v>
      </c>
      <c r="F263" s="10">
        <f>IFERROR(VLOOKUP(A263,[2]C1!$E:$Q,13,FALSE),IFERROR(VLOOKUP(A263,[3]C1!$E:$P,12,FALSE),VLOOKUP(A263,[1]C1!$E:$Q,13,FALSE)))</f>
        <v>548.75</v>
      </c>
      <c r="G263" s="11" t="str">
        <f>IFERROR(VLOOKUP(A263,[4]C1!$E:$N,10,FALSE),IFERROR(VLOOKUP(A263,[5]C1!$E:$N,10,FALSE),VLOOKUP(A263,[6]C1!$E:$N,10,FALSE)))</f>
        <v>JSP</v>
      </c>
      <c r="I263" s="6" t="str">
        <f>IFERROR(VLOOKUP(A263,[4]C1!$E:$L,8,FALSE),IFERROR(VLOOKUP(A263,[5]C1!$E:$L,8,FALSE),VLOOKUP(A263,[6]C1!$E:$L,8,FALSE)))</f>
        <v>CHALLENGER</v>
      </c>
      <c r="K263" s="4">
        <v>45800</v>
      </c>
      <c r="L263" s="5" t="s">
        <v>22</v>
      </c>
      <c r="N263" s="5">
        <f>YEAR(IFERROR(VLOOKUP(A263,[4]C1!$E:$AA,23,FALSE),IFERROR(VLOOKUP(A263,[5]C1!$E:$AB,24,FALSE),VLOOKUP(A263,[6]C1!$E:$AB,23,FALSE))))</f>
        <v>2024</v>
      </c>
      <c r="O263" s="4">
        <v>45874</v>
      </c>
      <c r="P263" s="5" t="str">
        <f t="shared" si="5"/>
        <v>YES</v>
      </c>
      <c r="S263" s="250">
        <v>15</v>
      </c>
      <c r="T263" s="253">
        <f>IFERROR(VLOOKUP(A263,[4]C1!$E:$BH,56,FALSE),IFERROR(VLOOKUP(A263,[5]C1!$E:$BI,57,FALSE),VLOOKUP(A263,[6]C1!$E:$BI,56,FALSE)))</f>
        <v>45609</v>
      </c>
    </row>
    <row r="264" spans="1:20" ht="20.149999999999999" hidden="1" customHeight="1" x14ac:dyDescent="0.35">
      <c r="A264" s="8" t="s">
        <v>554</v>
      </c>
      <c r="B264" s="164"/>
      <c r="C264" s="7" t="str">
        <f>IFERROR(VLOOKUP(A264,[1]C1!$E:$F,2,FALSE),IFERROR(VLOOKUP(A264,[2]C1!$E:$F,2,FALSE),VLOOKUP(A264,[3]C1!$E:$F,2,FALSE)))</f>
        <v>OPTIMUM REFRIGERATION SYSTEMS SOLUTIONS INC.</v>
      </c>
      <c r="D264" s="7" t="str">
        <f>IFERROR(VLOOKUP(A264,[3]C1!$E:$G,3,FALSE),IFERROR(VLOOKUP(A264,[2]C1!$E:$G,3,FALSE),VLOOKUP(A264,[1]C1!$E:$G,3,FALSE)))</f>
        <v>SAPPHIRE HEIGHTS, VICTORIAHOMES-SAPPHIREHTS SUBD, MUNTINLUPA</v>
      </c>
      <c r="E264" s="10">
        <f>IFERROR(VLOOKUP(A264,[4]C1!$E:$S,15,FALSE),IFERROR(VLOOKUP(A264,[5]C1!$E:$T,16,FALSE),VLOOKUP(A264,[6]C1!$E:$T,16,FALSE)))</f>
        <v>390741.15</v>
      </c>
      <c r="F264" s="10">
        <f>IFERROR(VLOOKUP(A264,[2]C1!$E:$Q,13,FALSE),IFERROR(VLOOKUP(A264,[3]C1!$E:$P,12,FALSE),VLOOKUP(A264,[1]C1!$E:$Q,13,FALSE)))</f>
        <v>85.02</v>
      </c>
      <c r="G264" s="11" t="str">
        <f>IFERROR(VLOOKUP(A264,[4]C1!$E:$N,10,FALSE),IFERROR(VLOOKUP(A264,[5]C1!$E:$N,10,FALSE),VLOOKUP(A264,[6]C1!$E:$N,10,FALSE)))</f>
        <v>JSP</v>
      </c>
      <c r="I264" s="6" t="str">
        <f>IFERROR(VLOOKUP(A264,[4]C1!$E:$L,8,FALSE),IFERROR(VLOOKUP(A264,[5]C1!$E:$L,8,FALSE),VLOOKUP(A264,[6]C1!$E:$L,8,FALSE)))</f>
        <v>CHALLENGER</v>
      </c>
      <c r="K264" s="4">
        <v>45800</v>
      </c>
      <c r="L264" s="5" t="s">
        <v>473</v>
      </c>
      <c r="N264" s="5">
        <f>YEAR(IFERROR(VLOOKUP(A264,[4]C1!$E:$AA,23,FALSE),IFERROR(VLOOKUP(A264,[5]C1!$E:$AB,24,FALSE),VLOOKUP(A264,[6]C1!$E:$AB,23,FALSE))))</f>
        <v>2024</v>
      </c>
      <c r="O264" s="4">
        <v>45804</v>
      </c>
      <c r="P264" s="5" t="str">
        <f t="shared" si="5"/>
        <v>YES</v>
      </c>
      <c r="Q264" s="4">
        <v>45855</v>
      </c>
      <c r="R264" s="5" t="s">
        <v>26</v>
      </c>
      <c r="S264" s="250">
        <v>4</v>
      </c>
      <c r="T264" s="253">
        <f>IFERROR(VLOOKUP(A264,[4]C1!$E:$BH,56,FALSE),IFERROR(VLOOKUP(A264,[5]C1!$E:$BI,57,FALSE),VLOOKUP(A264,[6]C1!$E:$BI,56,FALSE)))</f>
        <v>45706</v>
      </c>
    </row>
    <row r="265" spans="1:20" ht="20.149999999999999" hidden="1" customHeight="1" x14ac:dyDescent="0.35">
      <c r="A265" s="8" t="s">
        <v>555</v>
      </c>
      <c r="B265" s="164"/>
      <c r="C265" s="7" t="str">
        <f>IFERROR(VLOOKUP(A265,[1]C1!$E:$F,2,FALSE),IFERROR(VLOOKUP(A265,[2]C1!$E:$F,2,FALSE),VLOOKUP(A265,[3]C1!$E:$F,2,FALSE)))</f>
        <v>FRANCISCO E ARCIAGA</v>
      </c>
      <c r="D265" s="7" t="str">
        <f>IFERROR(VLOOKUP(A265,[3]C1!$E:$G,3,FALSE),IFERROR(VLOOKUP(A265,[2]C1!$E:$G,3,FALSE),VLOOKUP(A265,[1]C1!$E:$G,3,FALSE)))</f>
        <v>NATIONAL, BAYANAN, MUNTINLUPA</v>
      </c>
      <c r="E265" s="10">
        <f>IFERROR(VLOOKUP(A265,[4]C1!$E:$S,15,FALSE),IFERROR(VLOOKUP(A265,[5]C1!$E:$T,16,FALSE),VLOOKUP(A265,[6]C1!$E:$T,16,FALSE)))</f>
        <v>326100.62</v>
      </c>
      <c r="F265" s="10">
        <f>IFERROR(VLOOKUP(A265,[2]C1!$E:$Q,13,FALSE),IFERROR(VLOOKUP(A265,[3]C1!$E:$P,12,FALSE),VLOOKUP(A265,[1]C1!$E:$Q,13,FALSE)))</f>
        <v>91.22</v>
      </c>
      <c r="G265" s="11" t="str">
        <f>IFERROR(VLOOKUP(A265,[4]C1!$E:$N,10,FALSE),IFERROR(VLOOKUP(A265,[5]C1!$E:$N,10,FALSE),VLOOKUP(A265,[6]C1!$E:$N,10,FALSE)))</f>
        <v>JSP</v>
      </c>
      <c r="I265" s="6" t="str">
        <f>IFERROR(VLOOKUP(A265,[4]C1!$E:$L,8,FALSE),IFERROR(VLOOKUP(A265,[5]C1!$E:$L,8,FALSE),VLOOKUP(A265,[6]C1!$E:$L,8,FALSE)))</f>
        <v>CHALLENGER</v>
      </c>
      <c r="K265" s="4">
        <v>45800</v>
      </c>
      <c r="L265" s="5" t="s">
        <v>473</v>
      </c>
      <c r="N265" s="5">
        <f>YEAR(IFERROR(VLOOKUP(A265,[4]C1!$E:$AA,23,FALSE),IFERROR(VLOOKUP(A265,[5]C1!$E:$AB,24,FALSE),VLOOKUP(A265,[6]C1!$E:$AB,23,FALSE))))</f>
        <v>2024</v>
      </c>
      <c r="O265" s="4">
        <v>45814</v>
      </c>
      <c r="P265" s="5" t="str">
        <f t="shared" si="5"/>
        <v>YES</v>
      </c>
      <c r="Q265" s="4">
        <v>45863</v>
      </c>
      <c r="R265" s="5" t="s">
        <v>26</v>
      </c>
      <c r="S265" s="250">
        <v>4</v>
      </c>
      <c r="T265" s="253">
        <f>IFERROR(VLOOKUP(A265,[4]C1!$E:$BH,56,FALSE),IFERROR(VLOOKUP(A265,[5]C1!$E:$BI,57,FALSE),VLOOKUP(A265,[6]C1!$E:$BI,56,FALSE)))</f>
        <v>45665</v>
      </c>
    </row>
    <row r="266" spans="1:20" ht="20.149999999999999" hidden="1" customHeight="1" x14ac:dyDescent="0.35">
      <c r="A266" s="8" t="s">
        <v>556</v>
      </c>
      <c r="B266" s="164"/>
      <c r="C266" s="7" t="str">
        <f>IFERROR(VLOOKUP(A266,[1]C1!$E:$F,2,FALSE),IFERROR(VLOOKUP(A266,[2]C1!$E:$F,2,FALSE),VLOOKUP(A266,[3]C1!$E:$F,2,FALSE)))</f>
        <v>AYALA LAND, INC.</v>
      </c>
      <c r="D266" s="7" t="str">
        <f>IFERROR(VLOOKUP(A266,[3]C1!$E:$G,3,FALSE),IFERROR(VLOOKUP(A266,[2]C1!$E:$G,3,FALSE),VLOOKUP(A266,[1]C1!$E:$G,3,FALSE)))</f>
        <v>BLOCK 02, ARDIA VERMOSA, IMUS</v>
      </c>
      <c r="E266" s="10">
        <f>IFERROR(VLOOKUP(A266,[4]C1!$E:$S,15,FALSE),IFERROR(VLOOKUP(A266,[5]C1!$E:$T,16,FALSE),VLOOKUP(A266,[6]C1!$E:$T,16,FALSE)))</f>
        <v>1475621.86</v>
      </c>
      <c r="F266" s="10">
        <f>IFERROR(VLOOKUP(A266,[2]C1!$E:$Q,13,FALSE),IFERROR(VLOOKUP(A266,[3]C1!$E:$P,12,FALSE),VLOOKUP(A266,[1]C1!$E:$Q,13,FALSE)))</f>
        <v>810.72</v>
      </c>
      <c r="G266" s="11" t="str">
        <f>IFERROR(VLOOKUP(A266,[4]C1!$E:$N,10,FALSE),IFERROR(VLOOKUP(A266,[5]C1!$E:$N,10,FALSE),VLOOKUP(A266,[6]C1!$E:$N,10,FALSE)))</f>
        <v>RHM</v>
      </c>
      <c r="I266" s="6" t="str">
        <f>IFERROR(VLOOKUP(A266,[4]C1!$E:$L,8,FALSE),IFERROR(VLOOKUP(A266,[5]C1!$E:$L,8,FALSE),VLOOKUP(A266,[6]C1!$E:$L,8,FALSE)))</f>
        <v>CHALLENGER</v>
      </c>
      <c r="K266" s="5"/>
      <c r="L266" s="5" t="s">
        <v>151</v>
      </c>
      <c r="N266" s="5">
        <f>YEAR(IFERROR(VLOOKUP(A266,[4]C1!$E:$AA,23,FALSE),IFERROR(VLOOKUP(A266,[5]C1!$E:$AB,24,FALSE),VLOOKUP(A266,[6]C1!$E:$AB,23,FALSE))))</f>
        <v>2023</v>
      </c>
      <c r="O266" s="4">
        <v>45803</v>
      </c>
      <c r="P266" s="5" t="str">
        <f t="shared" si="5"/>
        <v>YES</v>
      </c>
      <c r="Q266" s="4">
        <v>45868</v>
      </c>
      <c r="R266" s="5" t="s">
        <v>26</v>
      </c>
      <c r="S266" s="250">
        <v>18</v>
      </c>
      <c r="T266" s="253">
        <f>IFERROR(VLOOKUP(A266,[4]C1!$E:$BH,56,FALSE),IFERROR(VLOOKUP(A266,[5]C1!$E:$BI,57,FALSE),VLOOKUP(A266,[6]C1!$E:$BI,56,FALSE)))</f>
        <v>45356</v>
      </c>
    </row>
    <row r="267" spans="1:20" ht="20.149999999999999" hidden="1" customHeight="1" x14ac:dyDescent="0.35">
      <c r="A267" s="8" t="s">
        <v>557</v>
      </c>
      <c r="B267" s="164"/>
      <c r="C267" s="7" t="str">
        <f>IFERROR(VLOOKUP(A267,[1]C1!$E:$F,2,FALSE),IFERROR(VLOOKUP(A267,[2]C1!$E:$F,2,FALSE),VLOOKUP(A267,[3]C1!$E:$F,2,FALSE)))</f>
        <v>MN_MAJOR (WDESIGN), DPWH Reloc of Poles Along Molino-Paliparan Rd. due to Molino Flyover (Job 3)</v>
      </c>
      <c r="D267" s="7" t="str">
        <f>IFERROR(VLOOKUP(A267,[3]C1!$E:$G,3,FALSE),IFERROR(VLOOKUP(A267,[2]C1!$E:$G,3,FALSE),VLOOKUP(A267,[1]C1!$E:$G,3,FALSE)))</f>
        <v>MOLINO IV, MOLINO IV, BACOOR</v>
      </c>
      <c r="E267" s="10">
        <f>IFERROR(VLOOKUP(A267,[4]C1!$E:$S,15,FALSE),IFERROR(VLOOKUP(A267,[5]C1!$E:$T,16,FALSE),VLOOKUP(A267,[6]C1!$E:$T,16,FALSE)))</f>
        <v>2471422.66</v>
      </c>
      <c r="F267" s="10">
        <f>IFERROR(VLOOKUP(A267,[2]C1!$E:$Q,13,FALSE),IFERROR(VLOOKUP(A267,[3]C1!$E:$P,12,FALSE),VLOOKUP(A267,[1]C1!$E:$Q,13,FALSE)))</f>
        <v>1334.73</v>
      </c>
      <c r="G267" s="11" t="str">
        <f>IFERROR(VLOOKUP(A267,[4]C1!$E:$N,10,FALSE),IFERROR(VLOOKUP(A267,[5]C1!$E:$N,10,FALSE),VLOOKUP(A267,[6]C1!$E:$N,10,FALSE)))</f>
        <v>JCL</v>
      </c>
      <c r="I267" s="6" t="str">
        <f>IFERROR(VLOOKUP(A267,[4]C1!$E:$L,8,FALSE),IFERROR(VLOOKUP(A267,[5]C1!$E:$L,8,FALSE),VLOOKUP(A267,[6]C1!$E:$L,8,FALSE)))</f>
        <v>AVECO</v>
      </c>
      <c r="K267" s="4">
        <v>45805</v>
      </c>
      <c r="L267" s="5" t="s">
        <v>558</v>
      </c>
      <c r="N267" s="5">
        <f>YEAR(IFERROR(VLOOKUP(A267,[4]C1!$E:$AA,23,FALSE),IFERROR(VLOOKUP(A267,[5]C1!$E:$AB,24,FALSE),VLOOKUP(A267,[6]C1!$E:$AB,23,FALSE))))</f>
        <v>2023</v>
      </c>
      <c r="O267" s="5"/>
      <c r="P267" s="5" t="str">
        <f t="shared" si="5"/>
        <v>NO</v>
      </c>
      <c r="S267" s="250">
        <v>21</v>
      </c>
      <c r="T267" s="253">
        <f>IFERROR(VLOOKUP(A267,[4]C1!$E:$BH,56,FALSE),IFERROR(VLOOKUP(A267,[5]C1!$E:$BI,57,FALSE),VLOOKUP(A267,[6]C1!$E:$BI,56,FALSE)))</f>
        <v>45611</v>
      </c>
    </row>
    <row r="268" spans="1:20" ht="20.149999999999999" hidden="1" customHeight="1" x14ac:dyDescent="0.35">
      <c r="A268" s="8" t="s">
        <v>559</v>
      </c>
      <c r="B268" s="164"/>
      <c r="C268" s="7" t="str">
        <f>IFERROR(VLOOKUP(A268,[1]C1!$E:$F,2,FALSE),IFERROR(VLOOKUP(A268,[2]C1!$E:$F,2,FALSE),VLOOKUP(A268,[3]C1!$E:$F,2,FALSE)))</f>
        <v>CITY GOVERNMENT OF BACOOR,</v>
      </c>
      <c r="D268" s="7" t="str">
        <f>IFERROR(VLOOKUP(A268,[3]C1!$E:$G,3,FALSE),IFERROR(VLOOKUP(A268,[2]C1!$E:$G,3,FALSE),VLOOKUP(A268,[1]C1!$E:$G,3,FALSE)))</f>
        <v>F. MIRANDA, SINEGUELASAN, BACOOR</v>
      </c>
      <c r="E268" s="10">
        <f>IFERROR(VLOOKUP(A268,[4]C1!$E:$S,15,FALSE),IFERROR(VLOOKUP(A268,[5]C1!$E:$T,16,FALSE),VLOOKUP(A268,[6]C1!$E:$T,16,FALSE)))</f>
        <v>265689.7</v>
      </c>
      <c r="F268" s="10">
        <f>IFERROR(VLOOKUP(A268,[2]C1!$E:$Q,13,FALSE),IFERROR(VLOOKUP(A268,[3]C1!$E:$P,12,FALSE),VLOOKUP(A268,[1]C1!$E:$Q,13,FALSE)))</f>
        <v>105.93</v>
      </c>
      <c r="G268" s="11" t="str">
        <f>IFERROR(VLOOKUP(A268,[4]C1!$E:$N,10,FALSE),IFERROR(VLOOKUP(A268,[5]C1!$E:$N,10,FALSE),VLOOKUP(A268,[6]C1!$E:$N,10,FALSE)))</f>
        <v>JCL</v>
      </c>
      <c r="I268" s="6" t="str">
        <f>IFERROR(VLOOKUP(A268,[4]C1!$E:$L,8,FALSE),IFERROR(VLOOKUP(A268,[5]C1!$E:$L,8,FALSE),VLOOKUP(A268,[6]C1!$E:$L,8,FALSE)))</f>
        <v>CHALLENGER</v>
      </c>
      <c r="K268" s="4">
        <v>45805</v>
      </c>
      <c r="L268" s="5" t="s">
        <v>151</v>
      </c>
      <c r="N268" s="5">
        <f>YEAR(IFERROR(VLOOKUP(A268,[4]C1!$E:$AA,23,FALSE),IFERROR(VLOOKUP(A268,[5]C1!$E:$AB,24,FALSE),VLOOKUP(A268,[6]C1!$E:$AB,23,FALSE))))</f>
        <v>2023</v>
      </c>
      <c r="O268" s="4">
        <v>45819</v>
      </c>
      <c r="P268" s="5" t="str">
        <f t="shared" si="5"/>
        <v>YES</v>
      </c>
      <c r="Q268" s="4">
        <v>45855</v>
      </c>
      <c r="R268" s="5" t="s">
        <v>23</v>
      </c>
      <c r="S268" s="250">
        <v>5</v>
      </c>
      <c r="T268" s="253">
        <f>IFERROR(VLOOKUP(A268,[4]C1!$E:$BH,56,FALSE),IFERROR(VLOOKUP(A268,[5]C1!$E:$BI,57,FALSE),VLOOKUP(A268,[6]C1!$E:$BI,56,FALSE)))</f>
        <v>45270</v>
      </c>
    </row>
    <row r="269" spans="1:20" ht="20.149999999999999" hidden="1" customHeight="1" x14ac:dyDescent="0.35">
      <c r="A269" s="8" t="s">
        <v>560</v>
      </c>
      <c r="B269" s="164"/>
      <c r="C269" s="7" t="str">
        <f>IFERROR(VLOOKUP(A269,[1]C1!$E:$F,2,FALSE),IFERROR(VLOOKUP(A269,[2]C1!$E:$F,2,FALSE),VLOOKUP(A269,[3]C1!$E:$F,2,FALSE)))</f>
        <v>BABY SHALEE C FABIAN</v>
      </c>
      <c r="D269" s="7" t="str">
        <f>IFERROR(VLOOKUP(A269,[3]C1!$E:$G,3,FALSE),IFERROR(VLOOKUP(A269,[2]C1!$E:$G,3,FALSE),VLOOKUP(A269,[1]C1!$E:$G,3,FALSE)))</f>
        <v>GEN. EMILIO AGUINALDO, PANAPAAN IV, BACOOR</v>
      </c>
      <c r="E269" s="10">
        <f>IFERROR(VLOOKUP(A269,[4]C1!$E:$S,15,FALSE),IFERROR(VLOOKUP(A269,[5]C1!$E:$T,16,FALSE),VLOOKUP(A269,[6]C1!$E:$T,16,FALSE)))</f>
        <v>290845.19</v>
      </c>
      <c r="F269" s="10">
        <f>IFERROR(VLOOKUP(A269,[2]C1!$E:$Q,13,FALSE),IFERROR(VLOOKUP(A269,[3]C1!$E:$P,12,FALSE),VLOOKUP(A269,[1]C1!$E:$Q,13,FALSE)))</f>
        <v>71.650000000000006</v>
      </c>
      <c r="G269" s="11" t="str">
        <f>IFERROR(VLOOKUP(A269,[4]C1!$E:$N,10,FALSE),IFERROR(VLOOKUP(A269,[5]C1!$E:$N,10,FALSE),VLOOKUP(A269,[6]C1!$E:$N,10,FALSE)))</f>
        <v>JCL</v>
      </c>
      <c r="I269" s="6" t="str">
        <f>IFERROR(VLOOKUP(A269,[4]C1!$E:$L,8,FALSE),IFERROR(VLOOKUP(A269,[5]C1!$E:$L,8,FALSE),VLOOKUP(A269,[6]C1!$E:$L,8,FALSE)))</f>
        <v>CHALLENGER</v>
      </c>
      <c r="K269" s="4">
        <v>45805</v>
      </c>
      <c r="L269" s="5" t="s">
        <v>151</v>
      </c>
      <c r="N269" s="5">
        <f>YEAR(IFERROR(VLOOKUP(A269,[4]C1!$E:$AA,23,FALSE),IFERROR(VLOOKUP(A269,[5]C1!$E:$AB,24,FALSE),VLOOKUP(A269,[6]C1!$E:$AB,23,FALSE))))</f>
        <v>2023</v>
      </c>
      <c r="O269" s="4">
        <v>45819</v>
      </c>
      <c r="P269" s="5" t="str">
        <f t="shared" si="5"/>
        <v>YES</v>
      </c>
      <c r="Q269" s="4">
        <v>45855</v>
      </c>
      <c r="R269" s="5" t="s">
        <v>23</v>
      </c>
      <c r="S269" s="250">
        <v>3</v>
      </c>
      <c r="T269" s="253">
        <f>IFERROR(VLOOKUP(A269,[4]C1!$E:$BH,56,FALSE),IFERROR(VLOOKUP(A269,[5]C1!$E:$BI,57,FALSE),VLOOKUP(A269,[6]C1!$E:$BI,56,FALSE)))</f>
        <v>45249</v>
      </c>
    </row>
    <row r="270" spans="1:20" ht="20.149999999999999" hidden="1" customHeight="1" x14ac:dyDescent="0.35">
      <c r="A270" s="8" t="s">
        <v>561</v>
      </c>
      <c r="B270" s="164"/>
      <c r="C270" s="7" t="str">
        <f>IFERROR(VLOOKUP(A270,[1]C1!$E:$F,2,FALSE),IFERROR(VLOOKUP(A270,[2]C1!$E:$F,2,FALSE),VLOOKUP(A270,[3]C1!$E:$F,2,FALSE)))</f>
        <v>PHILIPPINE NATIONAL RAILWAYS</v>
      </c>
      <c r="D270" s="7" t="str">
        <f>IFERROR(VLOOKUP(A270,[3]C1!$E:$G,3,FALSE),IFERROR(VLOOKUP(A270,[2]C1!$E:$G,3,FALSE),VLOOKUP(A270,[1]C1!$E:$G,3,FALSE)))</f>
        <v>MOLINA, PUROK 6B, MUNTINLUPA</v>
      </c>
      <c r="E270" s="10">
        <f>IFERROR(VLOOKUP(A270,[4]C1!$E:$S,15,FALSE),IFERROR(VLOOKUP(A270,[5]C1!$E:$T,16,FALSE),VLOOKUP(A270,[6]C1!$E:$T,16,FALSE)))</f>
        <v>451692.62</v>
      </c>
      <c r="F270" s="10">
        <f>IFERROR(VLOOKUP(A270,[2]C1!$E:$Q,13,FALSE),IFERROR(VLOOKUP(A270,[3]C1!$E:$P,12,FALSE),VLOOKUP(A270,[1]C1!$E:$Q,13,FALSE)))</f>
        <v>182.77</v>
      </c>
      <c r="G270" s="11" t="str">
        <f>IFERROR(VLOOKUP(A270,[4]C1!$E:$N,10,FALSE),IFERROR(VLOOKUP(A270,[5]C1!$E:$N,10,FALSE),VLOOKUP(A270,[6]C1!$E:$N,10,FALSE)))</f>
        <v>JCL</v>
      </c>
      <c r="I270" s="6" t="str">
        <f>IFERROR(VLOOKUP(A270,[4]C1!$E:$L,8,FALSE),IFERROR(VLOOKUP(A270,[5]C1!$E:$L,8,FALSE),VLOOKUP(A270,[6]C1!$E:$L,8,FALSE)))</f>
        <v>AVECO</v>
      </c>
      <c r="K270" s="4">
        <v>45805</v>
      </c>
      <c r="L270" s="5" t="s">
        <v>558</v>
      </c>
      <c r="N270" s="5">
        <f>YEAR(IFERROR(VLOOKUP(A270,[4]C1!$E:$AA,23,FALSE),IFERROR(VLOOKUP(A270,[5]C1!$E:$AB,24,FALSE),VLOOKUP(A270,[6]C1!$E:$AB,23,FALSE))))</f>
        <v>2022</v>
      </c>
      <c r="O270" s="5"/>
      <c r="P270" s="5" t="str">
        <f t="shared" si="5"/>
        <v>NO</v>
      </c>
      <c r="S270" s="250">
        <v>6</v>
      </c>
      <c r="T270" s="253">
        <f>IFERROR(VLOOKUP(A270,[4]C1!$E:$BH,56,FALSE),IFERROR(VLOOKUP(A270,[5]C1!$E:$BI,57,FALSE),VLOOKUP(A270,[6]C1!$E:$BI,56,FALSE)))</f>
        <v>45281</v>
      </c>
    </row>
    <row r="271" spans="1:20" ht="20.149999999999999" hidden="1" customHeight="1" x14ac:dyDescent="0.35">
      <c r="A271" s="8" t="s">
        <v>562</v>
      </c>
      <c r="B271" s="164"/>
      <c r="C271" s="7" t="str">
        <f>IFERROR(VLOOKUP(A271,[1]C1!$E:$F,2,FALSE),IFERROR(VLOOKUP(A271,[2]C1!$E:$F,2,FALSE),VLOOKUP(A271,[3]C1!$E:$F,2,FALSE)))</f>
        <v>SPEED CONSTRUCTION &amp; DEVELOPMENT CORP.,</v>
      </c>
      <c r="D271" s="7" t="str">
        <f>IFERROR(VLOOKUP(A271,[3]C1!$E:$G,3,FALSE),IFERROR(VLOOKUP(A271,[2]C1!$E:$G,3,FALSE),VLOOKUP(A271,[1]C1!$E:$G,3,FALSE)))</f>
        <v>BLOCK 55, GEORGETOWN HEIGHTS SUBD PH II, BACOOR</v>
      </c>
      <c r="E271" s="10">
        <f>IFERROR(VLOOKUP(A271,[4]C1!$E:$S,15,FALSE),IFERROR(VLOOKUP(A271,[5]C1!$E:$T,16,FALSE),VLOOKUP(A271,[6]C1!$E:$T,16,FALSE)))</f>
        <v>2071311.33</v>
      </c>
      <c r="F271" s="10">
        <f>IFERROR(VLOOKUP(A271,[2]C1!$E:$Q,13,FALSE),IFERROR(VLOOKUP(A271,[3]C1!$E:$P,12,FALSE),VLOOKUP(A271,[1]C1!$E:$Q,13,FALSE)))</f>
        <v>577.67999999999995</v>
      </c>
      <c r="G271" s="11" t="str">
        <f>IFERROR(VLOOKUP(A271,[4]C1!$E:$N,10,FALSE),IFERROR(VLOOKUP(A271,[5]C1!$E:$N,10,FALSE),VLOOKUP(A271,[6]C1!$E:$N,10,FALSE)))</f>
        <v>JSP</v>
      </c>
      <c r="I271" s="6" t="str">
        <f>IFERROR(VLOOKUP(A271,[4]C1!$E:$L,8,FALSE),IFERROR(VLOOKUP(A271,[5]C1!$E:$L,8,FALSE),VLOOKUP(A271,[6]C1!$E:$L,8,FALSE)))</f>
        <v>CHALLENGER</v>
      </c>
      <c r="K271" s="4">
        <v>45806</v>
      </c>
      <c r="L271" s="5" t="s">
        <v>22</v>
      </c>
      <c r="N271" s="5">
        <f>YEAR(IFERROR(VLOOKUP(A271,[4]C1!$E:$AA,23,FALSE),IFERROR(VLOOKUP(A271,[5]C1!$E:$AB,24,FALSE),VLOOKUP(A271,[6]C1!$E:$AB,23,FALSE))))</f>
        <v>2024</v>
      </c>
      <c r="O271" s="4">
        <v>45819</v>
      </c>
      <c r="P271" s="5" t="str">
        <f t="shared" si="5"/>
        <v>YES</v>
      </c>
      <c r="Q271" s="4">
        <v>45855</v>
      </c>
      <c r="R271" s="5" t="s">
        <v>23</v>
      </c>
      <c r="S271" s="250">
        <v>23</v>
      </c>
      <c r="T271" s="253">
        <f>IFERROR(VLOOKUP(A271,[4]C1!$E:$BH,56,FALSE),IFERROR(VLOOKUP(A271,[5]C1!$E:$BI,57,FALSE),VLOOKUP(A271,[6]C1!$E:$BI,56,FALSE)))</f>
        <v>45399</v>
      </c>
    </row>
    <row r="272" spans="1:20" ht="20.149999999999999" hidden="1" customHeight="1" x14ac:dyDescent="0.35">
      <c r="A272" s="8" t="s">
        <v>563</v>
      </c>
      <c r="B272" s="164"/>
      <c r="C272" s="7" t="str">
        <f>IFERROR(VLOOKUP(A272,[1]C1!$E:$F,2,FALSE),IFERROR(VLOOKUP(A272,[2]C1!$E:$F,2,FALSE),VLOOKUP(A272,[3]C1!$E:$F,2,FALSE)))</f>
        <v>HERNEL FABIANO BELTEJAR</v>
      </c>
      <c r="D272" s="7" t="str">
        <f>IFERROR(VLOOKUP(A272,[3]C1!$E:$G,3,FALSE),IFERROR(VLOOKUP(A272,[2]C1!$E:$G,3,FALSE),VLOOKUP(A272,[1]C1!$E:$G,3,FALSE)))</f>
        <v>BLOCK 7, PRINCETON HEIGHTS PH 3, BACOOR</v>
      </c>
      <c r="E272" s="10">
        <f>IFERROR(VLOOKUP(A272,[4]C1!$E:$S,15,FALSE),IFERROR(VLOOKUP(A272,[5]C1!$E:$T,16,FALSE),VLOOKUP(A272,[6]C1!$E:$T,16,FALSE)))</f>
        <v>603228.4</v>
      </c>
      <c r="F272" s="10">
        <f>IFERROR(VLOOKUP(A272,[2]C1!$E:$Q,13,FALSE),IFERROR(VLOOKUP(A272,[3]C1!$E:$P,12,FALSE),VLOOKUP(A272,[1]C1!$E:$Q,13,FALSE)))</f>
        <v>192.7</v>
      </c>
      <c r="G272" s="11" t="str">
        <f>IFERROR(VLOOKUP(A272,[4]C1!$E:$N,10,FALSE),IFERROR(VLOOKUP(A272,[5]C1!$E:$N,10,FALSE),VLOOKUP(A272,[6]C1!$E:$N,10,FALSE)))</f>
        <v>JSP</v>
      </c>
      <c r="I272" s="6" t="str">
        <f>IFERROR(VLOOKUP(A272,[4]C1!$E:$L,8,FALSE),IFERROR(VLOOKUP(A272,[5]C1!$E:$L,8,FALSE),VLOOKUP(A272,[6]C1!$E:$L,8,FALSE)))</f>
        <v>CHALLENGER</v>
      </c>
      <c r="K272" s="4">
        <v>45806</v>
      </c>
      <c r="L272" s="5" t="s">
        <v>22</v>
      </c>
      <c r="N272" s="5">
        <f>YEAR(IFERROR(VLOOKUP(A272,[4]C1!$E:$AA,23,FALSE),IFERROR(VLOOKUP(A272,[5]C1!$E:$AB,24,FALSE),VLOOKUP(A272,[6]C1!$E:$AB,23,FALSE))))</f>
        <v>2024</v>
      </c>
      <c r="O272" s="4">
        <v>45813</v>
      </c>
      <c r="P272" s="5" t="str">
        <f t="shared" si="5"/>
        <v>YES</v>
      </c>
      <c r="Q272" s="4">
        <v>45855</v>
      </c>
      <c r="R272" s="5" t="s">
        <v>26</v>
      </c>
      <c r="S272" s="250">
        <v>6</v>
      </c>
      <c r="T272" s="253">
        <f>IFERROR(VLOOKUP(A272,[4]C1!$E:$BH,56,FALSE),IFERROR(VLOOKUP(A272,[5]C1!$E:$BI,57,FALSE),VLOOKUP(A272,[6]C1!$E:$BI,56,FALSE)))</f>
        <v>45631</v>
      </c>
    </row>
    <row r="273" spans="1:20" ht="20.149999999999999" hidden="1" customHeight="1" x14ac:dyDescent="0.35">
      <c r="A273" s="8" t="s">
        <v>564</v>
      </c>
      <c r="B273" s="164"/>
      <c r="C273" s="7" t="str">
        <f>IFERROR(VLOOKUP(A273,[1]C1!$E:$F,2,FALSE),IFERROR(VLOOKUP(A273,[2]C1!$E:$F,2,FALSE),VLOOKUP(A273,[3]C1!$E:$F,2,FALSE)))</f>
        <v>CHRISTOPHER SANTIAGO</v>
      </c>
      <c r="D273" s="7" t="str">
        <f>IFERROR(VLOOKUP(A273,[3]C1!$E:$G,3,FALSE),IFERROR(VLOOKUP(A273,[2]C1!$E:$G,3,FALSE),VLOOKUP(A273,[1]C1!$E:$G,3,FALSE)))</f>
        <v>TANAUAN, AYALA-ALABANG VILL, MUNTINLUPA</v>
      </c>
      <c r="E273" s="10">
        <f>IFERROR(VLOOKUP(A273,[4]C1!$E:$S,15,FALSE),IFERROR(VLOOKUP(A273,[5]C1!$E:$T,16,FALSE),VLOOKUP(A273,[6]C1!$E:$T,16,FALSE)))</f>
        <v>365310.71999999997</v>
      </c>
      <c r="F273" s="10">
        <f>IFERROR(VLOOKUP(A273,[2]C1!$E:$Q,13,FALSE),IFERROR(VLOOKUP(A273,[3]C1!$E:$P,12,FALSE),VLOOKUP(A273,[1]C1!$E:$Q,13,FALSE)))</f>
        <v>83.47</v>
      </c>
      <c r="G273" s="11" t="str">
        <f>IFERROR(VLOOKUP(A273,[4]C1!$E:$N,10,FALSE),IFERROR(VLOOKUP(A273,[5]C1!$E:$N,10,FALSE),VLOOKUP(A273,[6]C1!$E:$N,10,FALSE)))</f>
        <v>EAO</v>
      </c>
      <c r="I273" s="6" t="str">
        <f>IFERROR(VLOOKUP(A273,[4]C1!$E:$L,8,FALSE),IFERROR(VLOOKUP(A273,[5]C1!$E:$L,8,FALSE),VLOOKUP(A273,[6]C1!$E:$L,8,FALSE)))</f>
        <v>CHALLENGER</v>
      </c>
      <c r="K273" s="4">
        <v>45806</v>
      </c>
      <c r="L273" s="5" t="s">
        <v>22</v>
      </c>
      <c r="N273" s="5">
        <f>YEAR(IFERROR(VLOOKUP(A273,[4]C1!$E:$AA,23,FALSE),IFERROR(VLOOKUP(A273,[5]C1!$E:$AB,24,FALSE),VLOOKUP(A273,[6]C1!$E:$AB,23,FALSE))))</f>
        <v>2023</v>
      </c>
      <c r="O273" s="4">
        <v>45825</v>
      </c>
      <c r="P273" s="5" t="str">
        <f t="shared" si="5"/>
        <v>YES</v>
      </c>
      <c r="Q273" s="4">
        <v>45855</v>
      </c>
      <c r="R273" s="5" t="s">
        <v>23</v>
      </c>
      <c r="S273" s="250">
        <v>4</v>
      </c>
      <c r="T273" s="253">
        <f>IFERROR(VLOOKUP(A273,[4]C1!$E:$BH,56,FALSE),IFERROR(VLOOKUP(A273,[5]C1!$E:$BI,57,FALSE),VLOOKUP(A273,[6]C1!$E:$BI,56,FALSE)))</f>
        <v>45719</v>
      </c>
    </row>
    <row r="274" spans="1:20" ht="20.149999999999999" hidden="1" customHeight="1" x14ac:dyDescent="0.35">
      <c r="A274" s="8" t="s">
        <v>565</v>
      </c>
      <c r="B274" s="164"/>
      <c r="C274" s="7" t="str">
        <f>IFERROR(VLOOKUP(A274,[1]C1!$E:$F,2,FALSE),IFERROR(VLOOKUP(A274,[2]C1!$E:$F,2,FALSE),VLOOKUP(A274,[3]C1!$E:$F,2,FALSE)))</f>
        <v>COOGEE INTERNATIONAL DEVELOPMENT INC.</v>
      </c>
      <c r="D274" s="7" t="str">
        <f>IFERROR(VLOOKUP(A274,[3]C1!$E:$G,3,FALSE),IFERROR(VLOOKUP(A274,[2]C1!$E:$G,3,FALSE),VLOOKUP(A274,[1]C1!$E:$G,3,FALSE)))</f>
        <v>ANONAS, AYALA-ALABANG VILL, MUNTINLUPA</v>
      </c>
      <c r="E274" s="10">
        <f>IFERROR(VLOOKUP(A274,[4]C1!$E:$S,15,FALSE),IFERROR(VLOOKUP(A274,[5]C1!$E:$T,16,FALSE),VLOOKUP(A274,[6]C1!$E:$T,16,FALSE)))</f>
        <v>473302.86</v>
      </c>
      <c r="F274" s="10">
        <f>IFERROR(VLOOKUP(A274,[2]C1!$E:$Q,13,FALSE),IFERROR(VLOOKUP(A274,[3]C1!$E:$P,12,FALSE),VLOOKUP(A274,[1]C1!$E:$Q,13,FALSE)))</f>
        <v>157</v>
      </c>
      <c r="G274" s="11" t="str">
        <f>IFERROR(VLOOKUP(A274,[4]C1!$E:$N,10,FALSE),IFERROR(VLOOKUP(A274,[5]C1!$E:$N,10,FALSE),VLOOKUP(A274,[6]C1!$E:$N,10,FALSE)))</f>
        <v>RRG</v>
      </c>
      <c r="I274" s="6" t="str">
        <f>IFERROR(VLOOKUP(A274,[4]C1!$E:$L,8,FALSE),IFERROR(VLOOKUP(A274,[5]C1!$E:$L,8,FALSE),VLOOKUP(A274,[6]C1!$E:$L,8,FALSE)))</f>
        <v>AVECO</v>
      </c>
      <c r="K274" s="4">
        <v>45806</v>
      </c>
      <c r="L274" s="5" t="s">
        <v>62</v>
      </c>
      <c r="N274" s="5">
        <f>YEAR(IFERROR(VLOOKUP(A274,[4]C1!$E:$AA,23,FALSE),IFERROR(VLOOKUP(A274,[5]C1!$E:$AB,24,FALSE),VLOOKUP(A274,[6]C1!$E:$AB,23,FALSE))))</f>
        <v>2023</v>
      </c>
      <c r="O274" s="5"/>
      <c r="P274" s="5" t="str">
        <f t="shared" si="5"/>
        <v>NO</v>
      </c>
      <c r="S274" s="250">
        <v>4</v>
      </c>
      <c r="T274" s="253">
        <f>IFERROR(VLOOKUP(A274,[4]C1!$E:$BH,56,FALSE),IFERROR(VLOOKUP(A274,[5]C1!$E:$BI,57,FALSE),VLOOKUP(A274,[6]C1!$E:$BI,56,FALSE)))</f>
        <v>45664</v>
      </c>
    </row>
    <row r="275" spans="1:20" ht="20.149999999999999" hidden="1" customHeight="1" x14ac:dyDescent="0.35">
      <c r="A275" s="8" t="s">
        <v>566</v>
      </c>
      <c r="B275" s="164"/>
      <c r="C275" s="7" t="str">
        <f>IFERROR(VLOOKUP(A275,[1]C1!$E:$F,2,FALSE),IFERROR(VLOOKUP(A275,[2]C1!$E:$F,2,FALSE),VLOOKUP(A275,[3]C1!$E:$F,2,FALSE)))</f>
        <v>METRO STONERICH CORPORATION</v>
      </c>
      <c r="D275" s="7" t="str">
        <f>IFERROR(VLOOKUP(A275,[3]C1!$E:$G,3,FALSE),IFERROR(VLOOKUP(A275,[2]C1!$E:$G,3,FALSE),VLOOKUP(A275,[1]C1!$E:$G,3,FALSE)))</f>
        <v>CORPORATE WOODS AVENUE, FILINVEST CORPORATE CITY, MUNTINLUPA</v>
      </c>
      <c r="E275" s="10">
        <f>IFERROR(VLOOKUP(A275,[4]C1!$E:$S,15,FALSE),IFERROR(VLOOKUP(A275,[5]C1!$E:$T,16,FALSE),VLOOKUP(A275,[6]C1!$E:$T,16,FALSE)))</f>
        <v>56180.55</v>
      </c>
      <c r="F275" s="10">
        <f>IFERROR(VLOOKUP(A275,[2]C1!$E:$Q,13,FALSE),IFERROR(VLOOKUP(A275,[3]C1!$E:$P,12,FALSE),VLOOKUP(A275,[1]C1!$E:$Q,13,FALSE)))</f>
        <v>80.03</v>
      </c>
      <c r="G275" s="11" t="str">
        <f>IFERROR(VLOOKUP(A275,[4]C1!$E:$N,10,FALSE),IFERROR(VLOOKUP(A275,[5]C1!$E:$N,10,FALSE),VLOOKUP(A275,[6]C1!$E:$N,10,FALSE)))</f>
        <v>JSP</v>
      </c>
      <c r="I275" s="6" t="str">
        <f>IFERROR(VLOOKUP(A275,[4]C1!$E:$L,8,FALSE),IFERROR(VLOOKUP(A275,[5]C1!$E:$L,8,FALSE),VLOOKUP(A275,[6]C1!$E:$L,8,FALSE)))</f>
        <v>POWERHOUSE</v>
      </c>
      <c r="K275" s="4">
        <v>45806</v>
      </c>
      <c r="L275" s="5" t="s">
        <v>62</v>
      </c>
      <c r="N275" s="5">
        <f>YEAR(IFERROR(VLOOKUP(A275,[4]C1!$E:$AA,23,FALSE),IFERROR(VLOOKUP(A275,[5]C1!$E:$AB,24,FALSE),VLOOKUP(A275,[6]C1!$E:$AB,23,FALSE))))</f>
        <v>2022</v>
      </c>
      <c r="O275" s="4">
        <v>45840</v>
      </c>
      <c r="P275" s="5" t="str">
        <f t="shared" si="5"/>
        <v>YES</v>
      </c>
      <c r="Q275" s="4">
        <v>45855</v>
      </c>
      <c r="R275" s="5" t="s">
        <v>23</v>
      </c>
      <c r="S275" s="250">
        <v>2</v>
      </c>
      <c r="T275" s="253">
        <f>IFERROR(VLOOKUP(A275,[4]C1!$E:$BH,56,FALSE),IFERROR(VLOOKUP(A275,[5]C1!$E:$BI,57,FALSE),VLOOKUP(A275,[6]C1!$E:$BI,56,FALSE)))</f>
        <v>45476</v>
      </c>
    </row>
    <row r="276" spans="1:20" ht="20.149999999999999" hidden="1" customHeight="1" x14ac:dyDescent="0.35">
      <c r="A276" s="8" t="s">
        <v>567</v>
      </c>
      <c r="B276" s="164"/>
      <c r="C276" s="7" t="str">
        <f>IFERROR(VLOOKUP(A276,[1]C1!$E:$F,2,FALSE),IFERROR(VLOOKUP(A276,[2]C1!$E:$F,2,FALSE),VLOOKUP(A276,[3]C1!$E:$F,2,FALSE)))</f>
        <v>JOSE DAYAG DASALLA</v>
      </c>
      <c r="D276" s="7" t="str">
        <f>IFERROR(VLOOKUP(A276,[3]C1!$E:$G,3,FALSE),IFERROR(VLOOKUP(A276,[2]C1!$E:$G,3,FALSE),VLOOKUP(A276,[1]C1!$E:$G,3,FALSE)))</f>
        <v>Q. PAREDES, KATARUNGAN VILLAGE, MUNTINLUPA</v>
      </c>
      <c r="E276" s="10">
        <f>IFERROR(VLOOKUP(A276,[4]C1!$E:$S,15,FALSE),IFERROR(VLOOKUP(A276,[5]C1!$E:$T,16,FALSE),VLOOKUP(A276,[6]C1!$E:$T,16,FALSE)))</f>
        <v>57039.92</v>
      </c>
      <c r="F276" s="10">
        <f>IFERROR(VLOOKUP(A276,[2]C1!$E:$Q,13,FALSE),IFERROR(VLOOKUP(A276,[3]C1!$E:$P,12,FALSE),VLOOKUP(A276,[1]C1!$E:$Q,13,FALSE)))</f>
        <v>32.82</v>
      </c>
      <c r="G276" s="11" t="str">
        <f>IFERROR(VLOOKUP(A276,[4]C1!$E:$N,10,FALSE),IFERROR(VLOOKUP(A276,[5]C1!$E:$N,10,FALSE),VLOOKUP(A276,[6]C1!$E:$N,10,FALSE)))</f>
        <v>JSP</v>
      </c>
      <c r="I276" s="6" t="str">
        <f>IFERROR(VLOOKUP(A276,[4]C1!$E:$L,8,FALSE),IFERROR(VLOOKUP(A276,[5]C1!$E:$L,8,FALSE),VLOOKUP(A276,[6]C1!$E:$L,8,FALSE)))</f>
        <v>POWERHOUSE</v>
      </c>
      <c r="K276" s="4">
        <v>45806</v>
      </c>
      <c r="L276" s="5" t="s">
        <v>62</v>
      </c>
      <c r="N276" s="5">
        <f>YEAR(IFERROR(VLOOKUP(A276,[4]C1!$E:$AA,23,FALSE),IFERROR(VLOOKUP(A276,[5]C1!$E:$AB,24,FALSE),VLOOKUP(A276,[6]C1!$E:$AB,23,FALSE))))</f>
        <v>2024</v>
      </c>
      <c r="O276" s="4">
        <v>45807</v>
      </c>
      <c r="P276" s="5" t="str">
        <f t="shared" si="5"/>
        <v>YES</v>
      </c>
      <c r="Q276" s="4">
        <v>45855</v>
      </c>
      <c r="R276" s="5" t="s">
        <v>23</v>
      </c>
      <c r="S276" s="250">
        <v>5</v>
      </c>
      <c r="T276" s="253">
        <f>IFERROR(VLOOKUP(A276,[4]C1!$E:$BH,56,FALSE),IFERROR(VLOOKUP(A276,[5]C1!$E:$BI,57,FALSE),VLOOKUP(A276,[6]C1!$E:$BI,56,FALSE)))</f>
        <v>45681</v>
      </c>
    </row>
    <row r="277" spans="1:20" ht="20.149999999999999" hidden="1" customHeight="1" x14ac:dyDescent="0.35">
      <c r="A277" s="8" t="s">
        <v>568</v>
      </c>
      <c r="B277" s="164"/>
      <c r="C277" s="7" t="str">
        <f>IFERROR(VLOOKUP(A277,[1]C1!$E:$F,2,FALSE),IFERROR(VLOOKUP(A277,[2]C1!$E:$F,2,FALSE),VLOOKUP(A277,[3]C1!$E:$F,2,FALSE)))</f>
        <v>FILINVEST ALABANG INC</v>
      </c>
      <c r="D277" s="7" t="str">
        <f>IFERROR(VLOOKUP(A277,[3]C1!$E:$G,3,FALSE),IFERROR(VLOOKUP(A277,[2]C1!$E:$G,3,FALSE),VLOOKUP(A277,[1]C1!$E:$G,3,FALSE)))</f>
        <v>ALABANG-ZAPOTE, FILINVEST CORPORATE CITY, MUNTINLUPA</v>
      </c>
      <c r="E277" s="10">
        <f>IFERROR(VLOOKUP(A277,[4]C1!$E:$S,15,FALSE),IFERROR(VLOOKUP(A277,[5]C1!$E:$T,16,FALSE),VLOOKUP(A277,[6]C1!$E:$T,16,FALSE)))</f>
        <v>31749.73</v>
      </c>
      <c r="F277" s="10">
        <f>IFERROR(VLOOKUP(A277,[2]C1!$E:$Q,13,FALSE),IFERROR(VLOOKUP(A277,[3]C1!$E:$P,12,FALSE),VLOOKUP(A277,[1]C1!$E:$Q,13,FALSE)))</f>
        <v>35.35</v>
      </c>
      <c r="G277" s="11" t="str">
        <f>IFERROR(VLOOKUP(A277,[4]C1!$E:$N,10,FALSE),IFERROR(VLOOKUP(A277,[5]C1!$E:$N,10,FALSE),VLOOKUP(A277,[6]C1!$E:$N,10,FALSE)))</f>
        <v>JSP</v>
      </c>
      <c r="I277" s="6" t="str">
        <f>IFERROR(VLOOKUP(A277,[4]C1!$E:$L,8,FALSE),IFERROR(VLOOKUP(A277,[5]C1!$E:$L,8,FALSE),VLOOKUP(A277,[6]C1!$E:$L,8,FALSE)))</f>
        <v>CHALLENGER</v>
      </c>
      <c r="K277" s="4">
        <v>45806</v>
      </c>
      <c r="L277" s="5" t="s">
        <v>62</v>
      </c>
      <c r="N277" s="5">
        <f>YEAR(IFERROR(VLOOKUP(A277,[4]C1!$E:$AA,23,FALSE),IFERROR(VLOOKUP(A277,[5]C1!$E:$AB,24,FALSE),VLOOKUP(A277,[6]C1!$E:$AB,23,FALSE))))</f>
        <v>2024</v>
      </c>
      <c r="O277" s="4">
        <v>45814</v>
      </c>
      <c r="P277" s="5" t="str">
        <f t="shared" si="5"/>
        <v>YES</v>
      </c>
      <c r="Q277" s="4">
        <v>45855</v>
      </c>
      <c r="R277" s="5" t="s">
        <v>23</v>
      </c>
      <c r="S277" s="250">
        <v>2</v>
      </c>
      <c r="T277" s="253">
        <f>IFERROR(VLOOKUP(A277,[4]C1!$E:$BH,56,FALSE),IFERROR(VLOOKUP(A277,[5]C1!$E:$BI,57,FALSE),VLOOKUP(A277,[6]C1!$E:$BI,56,FALSE)))</f>
        <v>45512</v>
      </c>
    </row>
    <row r="278" spans="1:20" ht="20.149999999999999" hidden="1" customHeight="1" x14ac:dyDescent="0.35">
      <c r="A278" s="8" t="s">
        <v>569</v>
      </c>
      <c r="B278" s="164"/>
      <c r="C278" s="7" t="str">
        <f>IFERROR(VLOOKUP(A278,[1]C1!$E:$F,2,FALSE),IFERROR(VLOOKUP(A278,[2]C1!$E:$F,2,FALSE),VLOOKUP(A278,[3]C1!$E:$F,2,FALSE)))</f>
        <v>URATEX PHIL'S INC.</v>
      </c>
      <c r="D278" s="7" t="str">
        <f>IFERROR(VLOOKUP(A278,[3]C1!$E:$G,3,FALSE),IFERROR(VLOOKUP(A278,[2]C1!$E:$G,3,FALSE),VLOOKUP(A278,[1]C1!$E:$G,3,FALSE)))</f>
        <v>WEST SERVICE, CUPANG, MUNTINLUPA</v>
      </c>
      <c r="E278" s="10">
        <f>IFERROR(VLOOKUP(A278,[4]C1!$E:$S,15,FALSE),IFERROR(VLOOKUP(A278,[5]C1!$E:$T,16,FALSE),VLOOKUP(A278,[6]C1!$E:$T,16,FALSE)))</f>
        <v>24043.8</v>
      </c>
      <c r="F278" s="10">
        <f>IFERROR(VLOOKUP(A278,[2]C1!$E:$Q,13,FALSE),IFERROR(VLOOKUP(A278,[3]C1!$E:$P,12,FALSE),VLOOKUP(A278,[1]C1!$E:$Q,13,FALSE)))</f>
        <v>19.850000000000001</v>
      </c>
      <c r="G278" s="11" t="str">
        <f>IFERROR(VLOOKUP(A278,[4]C1!$E:$N,10,FALSE),IFERROR(VLOOKUP(A278,[5]C1!$E:$N,10,FALSE),VLOOKUP(A278,[6]C1!$E:$N,10,FALSE)))</f>
        <v>JSP</v>
      </c>
      <c r="I278" s="6" t="str">
        <f>IFERROR(VLOOKUP(A278,[4]C1!$E:$L,8,FALSE),IFERROR(VLOOKUP(A278,[5]C1!$E:$L,8,FALSE),VLOOKUP(A278,[6]C1!$E:$L,8,FALSE)))</f>
        <v>CHALLENGER</v>
      </c>
      <c r="K278" s="4">
        <v>45806</v>
      </c>
      <c r="L278" s="5" t="s">
        <v>62</v>
      </c>
      <c r="N278" s="5">
        <f>YEAR(IFERROR(VLOOKUP(A278,[4]C1!$E:$AA,23,FALSE),IFERROR(VLOOKUP(A278,[5]C1!$E:$AB,24,FALSE),VLOOKUP(A278,[6]C1!$E:$AB,23,FALSE))))</f>
        <v>2024</v>
      </c>
      <c r="O278" s="4">
        <v>45807</v>
      </c>
      <c r="P278" s="5" t="str">
        <f t="shared" si="5"/>
        <v>YES</v>
      </c>
      <c r="Q278" s="4">
        <v>45855</v>
      </c>
      <c r="R278" s="5" t="s">
        <v>23</v>
      </c>
      <c r="S278" s="250">
        <v>2</v>
      </c>
      <c r="T278" s="253">
        <f>IFERROR(VLOOKUP(A278,[4]C1!$E:$BH,56,FALSE),IFERROR(VLOOKUP(A278,[5]C1!$E:$BI,57,FALSE),VLOOKUP(A278,[6]C1!$E:$BI,56,FALSE)))</f>
        <v>45518</v>
      </c>
    </row>
    <row r="279" spans="1:20" ht="20.149999999999999" hidden="1" customHeight="1" x14ac:dyDescent="0.35">
      <c r="A279" s="8" t="s">
        <v>570</v>
      </c>
      <c r="B279" s="164"/>
      <c r="C279" s="7" t="str">
        <f>IFERROR(VLOOKUP(A279,[1]C1!$E:$F,2,FALSE),IFERROR(VLOOKUP(A279,[2]C1!$E:$F,2,FALSE),VLOOKUP(A279,[3]C1!$E:$F,2,FALSE)))</f>
        <v>PAZZIUAGAN, ROSARIO BELTRAN,</v>
      </c>
      <c r="D279" s="7" t="str">
        <f>IFERROR(VLOOKUP(A279,[3]C1!$E:$G,3,FALSE),IFERROR(VLOOKUP(A279,[2]C1!$E:$G,3,FALSE),VLOOKUP(A279,[1]C1!$E:$G,3,FALSE)))</f>
        <v>R. GIANZON, KATARUNGAN VILLAGE, MUNTINLUPA</v>
      </c>
      <c r="E279" s="10">
        <f>IFERROR(VLOOKUP(A279,[4]C1!$E:$S,15,FALSE),IFERROR(VLOOKUP(A279,[5]C1!$E:$T,16,FALSE),VLOOKUP(A279,[6]C1!$E:$T,16,FALSE)))</f>
        <v>31634.95</v>
      </c>
      <c r="F279" s="10">
        <f>IFERROR(VLOOKUP(A279,[2]C1!$E:$Q,13,FALSE),IFERROR(VLOOKUP(A279,[3]C1!$E:$P,12,FALSE),VLOOKUP(A279,[1]C1!$E:$Q,13,FALSE)))</f>
        <v>16.45</v>
      </c>
      <c r="G279" s="11" t="str">
        <f>IFERROR(VLOOKUP(A279,[4]C1!$E:$N,10,FALSE),IFERROR(VLOOKUP(A279,[5]C1!$E:$N,10,FALSE),VLOOKUP(A279,[6]C1!$E:$N,10,FALSE)))</f>
        <v>JSP</v>
      </c>
      <c r="I279" s="6" t="str">
        <f>IFERROR(VLOOKUP(A279,[4]C1!$E:$L,8,FALSE),IFERROR(VLOOKUP(A279,[5]C1!$E:$L,8,FALSE),VLOOKUP(A279,[6]C1!$E:$L,8,FALSE)))</f>
        <v>CHALLENGER</v>
      </c>
      <c r="K279" s="4">
        <v>45806</v>
      </c>
      <c r="L279" s="5" t="s">
        <v>62</v>
      </c>
      <c r="N279" s="5">
        <f>YEAR(IFERROR(VLOOKUP(A279,[4]C1!$E:$AA,23,FALSE),IFERROR(VLOOKUP(A279,[5]C1!$E:$AB,24,FALSE),VLOOKUP(A279,[6]C1!$E:$AB,23,FALSE))))</f>
        <v>2024</v>
      </c>
      <c r="O279" s="4">
        <v>45814</v>
      </c>
      <c r="P279" s="5" t="str">
        <f t="shared" si="5"/>
        <v>YES</v>
      </c>
      <c r="Q279" s="4">
        <v>45863</v>
      </c>
      <c r="R279" s="5" t="s">
        <v>26</v>
      </c>
      <c r="S279" s="250">
        <v>2</v>
      </c>
      <c r="T279" s="253">
        <f>IFERROR(VLOOKUP(A279,[4]C1!$E:$BH,56,FALSE),IFERROR(VLOOKUP(A279,[5]C1!$E:$BI,57,FALSE),VLOOKUP(A279,[6]C1!$E:$BI,56,FALSE)))</f>
        <v>45665</v>
      </c>
    </row>
    <row r="280" spans="1:20" ht="20.149999999999999" hidden="1" customHeight="1" x14ac:dyDescent="0.35">
      <c r="A280" s="8" t="s">
        <v>571</v>
      </c>
      <c r="B280" s="164"/>
      <c r="C280" s="7" t="str">
        <f>IFERROR(VLOOKUP(A280,[1]C1!$E:$F,2,FALSE),IFERROR(VLOOKUP(A280,[2]C1!$E:$F,2,FALSE),VLOOKUP(A280,[3]C1!$E:$F,2,FALSE)))</f>
        <v>TRISTAN U. LOBENDINO</v>
      </c>
      <c r="D280" s="7" t="str">
        <f>IFERROR(VLOOKUP(A280,[3]C1!$E:$G,3,FALSE),IFERROR(VLOOKUP(A280,[2]C1!$E:$G,3,FALSE),VLOOKUP(A280,[1]C1!$E:$G,3,FALSE)))</f>
        <v>BLOCK 17, LINDENWOOD RESIDENCES, MUNTINLUPA</v>
      </c>
      <c r="E280" s="10">
        <f>IFERROR(VLOOKUP(A280,[4]C1!$E:$S,15,FALSE),IFERROR(VLOOKUP(A280,[5]C1!$E:$T,16,FALSE),VLOOKUP(A280,[6]C1!$E:$T,16,FALSE)))</f>
        <v>186878.85</v>
      </c>
      <c r="F280" s="10">
        <f>IFERROR(VLOOKUP(A280,[2]C1!$E:$Q,13,FALSE),IFERROR(VLOOKUP(A280,[3]C1!$E:$P,12,FALSE),VLOOKUP(A280,[1]C1!$E:$Q,13,FALSE)))</f>
        <v>20.38</v>
      </c>
      <c r="G280" s="11" t="str">
        <f>IFERROR(VLOOKUP(A280,[4]C1!$E:$N,10,FALSE),IFERROR(VLOOKUP(A280,[5]C1!$E:$N,10,FALSE),VLOOKUP(A280,[6]C1!$E:$N,10,FALSE)))</f>
        <v>JSP</v>
      </c>
      <c r="I280" s="6" t="str">
        <f>IFERROR(VLOOKUP(A280,[4]C1!$E:$L,8,FALSE),IFERROR(VLOOKUP(A280,[5]C1!$E:$L,8,FALSE),VLOOKUP(A280,[6]C1!$E:$L,8,FALSE)))</f>
        <v>POWERHOUSE</v>
      </c>
      <c r="K280" s="4">
        <v>45806</v>
      </c>
      <c r="L280" s="5" t="s">
        <v>62</v>
      </c>
      <c r="N280" s="5">
        <f>YEAR(IFERROR(VLOOKUP(A280,[4]C1!$E:$AA,23,FALSE),IFERROR(VLOOKUP(A280,[5]C1!$E:$AB,24,FALSE),VLOOKUP(A280,[6]C1!$E:$AB,23,FALSE))))</f>
        <v>2024</v>
      </c>
      <c r="O280" s="4">
        <v>45814</v>
      </c>
      <c r="P280" s="5" t="str">
        <f t="shared" si="5"/>
        <v>YES</v>
      </c>
      <c r="Q280" s="4">
        <v>45871</v>
      </c>
      <c r="R280" s="5" t="s">
        <v>23</v>
      </c>
      <c r="S280" s="250">
        <v>3</v>
      </c>
      <c r="T280" s="253">
        <f>IFERROR(VLOOKUP(A280,[4]C1!$E:$BH,56,FALSE),IFERROR(VLOOKUP(A280,[5]C1!$E:$BI,57,FALSE),VLOOKUP(A280,[6]C1!$E:$BI,56,FALSE)))</f>
        <v>45681</v>
      </c>
    </row>
    <row r="281" spans="1:20" ht="20.149999999999999" hidden="1" customHeight="1" x14ac:dyDescent="0.35">
      <c r="A281" s="8" t="s">
        <v>572</v>
      </c>
      <c r="B281" s="164"/>
      <c r="C281" s="7" t="str">
        <f>IFERROR(VLOOKUP(A281,[1]C1!$E:$F,2,FALSE),IFERROR(VLOOKUP(A281,[2]C1!$E:$F,2,FALSE),VLOOKUP(A281,[3]C1!$E:$F,2,FALSE)))</f>
        <v>ABBY GAIL MANANSALA LACBO</v>
      </c>
      <c r="D281" s="7" t="str">
        <f>IFERROR(VLOOKUP(A281,[3]C1!$E:$G,3,FALSE),IFERROR(VLOOKUP(A281,[2]C1!$E:$G,3,FALSE),VLOOKUP(A281,[1]C1!$E:$G,3,FALSE)))</f>
        <v>AGNO, AYALA-ALABANG VILL, MUNTINLUPA</v>
      </c>
      <c r="E281" s="10">
        <f>IFERROR(VLOOKUP(A281,[4]C1!$E:$S,15,FALSE),IFERROR(VLOOKUP(A281,[5]C1!$E:$T,16,FALSE),VLOOKUP(A281,[6]C1!$E:$T,16,FALSE)))</f>
        <v>503810.4</v>
      </c>
      <c r="F281" s="10">
        <f>IFERROR(VLOOKUP(A281,[2]C1!$E:$Q,13,FALSE),IFERROR(VLOOKUP(A281,[3]C1!$E:$P,12,FALSE),VLOOKUP(A281,[1]C1!$E:$Q,13,FALSE)))</f>
        <v>159.03</v>
      </c>
      <c r="G281" s="11" t="str">
        <f>IFERROR(VLOOKUP(A281,[4]C1!$E:$N,10,FALSE),IFERROR(VLOOKUP(A281,[5]C1!$E:$N,10,FALSE),VLOOKUP(A281,[6]C1!$E:$N,10,FALSE)))</f>
        <v>IJP</v>
      </c>
      <c r="I281" s="6" t="str">
        <f>IFERROR(VLOOKUP(A281,[4]C1!$E:$L,8,FALSE),IFERROR(VLOOKUP(A281,[5]C1!$E:$L,8,FALSE),VLOOKUP(A281,[6]C1!$E:$L,8,FALSE)))</f>
        <v>CHALLENGER</v>
      </c>
      <c r="K281" s="4">
        <v>45806</v>
      </c>
      <c r="L281" s="5" t="s">
        <v>62</v>
      </c>
      <c r="N281" s="5">
        <f>YEAR(IFERROR(VLOOKUP(A281,[4]C1!$E:$AA,23,FALSE),IFERROR(VLOOKUP(A281,[5]C1!$E:$AB,24,FALSE),VLOOKUP(A281,[6]C1!$E:$AB,23,FALSE))))</f>
        <v>2024</v>
      </c>
      <c r="O281" s="4">
        <v>45807</v>
      </c>
      <c r="P281" s="5" t="str">
        <f t="shared" si="5"/>
        <v>YES</v>
      </c>
      <c r="Q281" s="5" t="s">
        <v>917</v>
      </c>
      <c r="R281" s="5" t="s">
        <v>23</v>
      </c>
      <c r="S281" s="250">
        <v>4</v>
      </c>
      <c r="T281" s="253">
        <f>IFERROR(VLOOKUP(A281,[4]C1!$E:$BH,56,FALSE),IFERROR(VLOOKUP(A281,[5]C1!$E:$BI,57,FALSE),VLOOKUP(A281,[6]C1!$E:$BI,56,FALSE)))</f>
        <v>45631</v>
      </c>
    </row>
    <row r="282" spans="1:20" ht="20.149999999999999" hidden="1" customHeight="1" x14ac:dyDescent="0.35">
      <c r="A282" s="8" t="s">
        <v>573</v>
      </c>
      <c r="B282" s="164"/>
      <c r="C282" s="7" t="str">
        <f>IFERROR(VLOOKUP(A282,[1]C1!$E:$F,2,FALSE),IFERROR(VLOOKUP(A282,[2]C1!$E:$F,2,FALSE),VLOOKUP(A282,[3]C1!$E:$F,2,FALSE)))</f>
        <v>VELCOASIA DEVELOPMENT CORP.</v>
      </c>
      <c r="D282" s="7" t="str">
        <f>IFERROR(VLOOKUP(A282,[3]C1!$E:$G,3,FALSE),IFERROR(VLOOKUP(A282,[2]C1!$E:$G,3,FALSE),VLOOKUP(A282,[1]C1!$E:$G,3,FALSE)))</f>
        <v>STA. CECILIA, SUSANA HEIGHTS SUBD, MUNTINLUPA</v>
      </c>
      <c r="E282" s="10">
        <f>IFERROR(VLOOKUP(A282,[4]C1!$E:$S,15,FALSE),IFERROR(VLOOKUP(A282,[5]C1!$E:$T,16,FALSE),VLOOKUP(A282,[6]C1!$E:$T,16,FALSE)))</f>
        <v>194985.46</v>
      </c>
      <c r="F282" s="10">
        <f>IFERROR(VLOOKUP(A282,[2]C1!$E:$Q,13,FALSE),IFERROR(VLOOKUP(A282,[3]C1!$E:$P,12,FALSE),VLOOKUP(A282,[1]C1!$E:$Q,13,FALSE)))</f>
        <v>27.87</v>
      </c>
      <c r="G282" s="11" t="str">
        <f>IFERROR(VLOOKUP(A282,[4]C1!$E:$N,10,FALSE),IFERROR(VLOOKUP(A282,[5]C1!$E:$N,10,FALSE),VLOOKUP(A282,[6]C1!$E:$N,10,FALSE)))</f>
        <v>JSP</v>
      </c>
      <c r="I282" s="6" t="str">
        <f>IFERROR(VLOOKUP(A282,[4]C1!$E:$L,8,FALSE),IFERROR(VLOOKUP(A282,[5]C1!$E:$L,8,FALSE),VLOOKUP(A282,[6]C1!$E:$L,8,FALSE)))</f>
        <v>POWERHOUSE</v>
      </c>
      <c r="K282" s="4">
        <v>45806</v>
      </c>
      <c r="L282" s="5" t="s">
        <v>62</v>
      </c>
      <c r="N282" s="5">
        <f>YEAR(IFERROR(VLOOKUP(A282,[4]C1!$E:$AA,23,FALSE),IFERROR(VLOOKUP(A282,[5]C1!$E:$AB,24,FALSE),VLOOKUP(A282,[6]C1!$E:$AB,23,FALSE))))</f>
        <v>2024</v>
      </c>
      <c r="O282" s="4">
        <v>45814</v>
      </c>
      <c r="P282" s="5" t="str">
        <f t="shared" si="5"/>
        <v>YES</v>
      </c>
      <c r="Q282" s="4">
        <v>45855</v>
      </c>
      <c r="R282" s="5" t="s">
        <v>23</v>
      </c>
      <c r="S282" s="250">
        <v>3</v>
      </c>
      <c r="T282" s="253">
        <f>IFERROR(VLOOKUP(A282,[4]C1!$E:$BH,56,FALSE),IFERROR(VLOOKUP(A282,[5]C1!$E:$BI,57,FALSE),VLOOKUP(A282,[6]C1!$E:$BI,56,FALSE)))</f>
        <v>45612</v>
      </c>
    </row>
    <row r="283" spans="1:20" ht="20.149999999999999" hidden="1" customHeight="1" x14ac:dyDescent="0.35">
      <c r="A283" s="8" t="s">
        <v>574</v>
      </c>
      <c r="B283" s="164"/>
      <c r="C283" s="7" t="str">
        <f>IFERROR(VLOOKUP(A283,[1]C1!$E:$F,2,FALSE),IFERROR(VLOOKUP(A283,[2]C1!$E:$F,2,FALSE),VLOOKUP(A283,[3]C1!$E:$F,2,FALSE)))</f>
        <v>C-E CONSTRUCTION CORPORATION</v>
      </c>
      <c r="D283" s="7" t="str">
        <f>IFERROR(VLOOKUP(A283,[3]C1!$E:$G,3,FALSE),IFERROR(VLOOKUP(A283,[2]C1!$E:$G,3,FALSE),VLOOKUP(A283,[1]C1!$E:$G,3,FALSE)))</f>
        <v>INDO-CHINA DRIVE, NORTGATE, MUNTINLUPA</v>
      </c>
      <c r="E283" s="10">
        <f>IFERROR(VLOOKUP(A283,[4]C1!$E:$S,15,FALSE),IFERROR(VLOOKUP(A283,[5]C1!$E:$T,16,FALSE),VLOOKUP(A283,[6]C1!$E:$T,16,FALSE)))</f>
        <v>781274.06</v>
      </c>
      <c r="F283" s="10">
        <f>IFERROR(VLOOKUP(A283,[2]C1!$E:$Q,13,FALSE),IFERROR(VLOOKUP(A283,[3]C1!$E:$P,12,FALSE),VLOOKUP(A283,[1]C1!$E:$Q,13,FALSE)))</f>
        <v>199.43</v>
      </c>
      <c r="G283" s="11" t="str">
        <f>IFERROR(VLOOKUP(A283,[4]C1!$E:$N,10,FALSE),IFERROR(VLOOKUP(A283,[5]C1!$E:$N,10,FALSE),VLOOKUP(A283,[6]C1!$E:$N,10,FALSE)))</f>
        <v>RRG</v>
      </c>
      <c r="I283" s="6" t="str">
        <f>IFERROR(VLOOKUP(A283,[4]C1!$E:$L,8,FALSE),IFERROR(VLOOKUP(A283,[5]C1!$E:$L,8,FALSE),VLOOKUP(A283,[6]C1!$E:$L,8,FALSE)))</f>
        <v>ECOM</v>
      </c>
      <c r="K283" s="4">
        <v>45806</v>
      </c>
      <c r="L283" s="5" t="s">
        <v>62</v>
      </c>
      <c r="N283" s="5">
        <f>YEAR(IFERROR(VLOOKUP(A283,[4]C1!$E:$AA,23,FALSE),IFERROR(VLOOKUP(A283,[5]C1!$E:$AB,24,FALSE),VLOOKUP(A283,[6]C1!$E:$AB,23,FALSE))))</f>
        <v>2024</v>
      </c>
      <c r="O283" s="4">
        <v>45814</v>
      </c>
      <c r="P283" s="5" t="str">
        <f t="shared" si="5"/>
        <v>YES</v>
      </c>
      <c r="Q283" s="4">
        <v>45866</v>
      </c>
      <c r="R283" s="5" t="s">
        <v>26</v>
      </c>
      <c r="S283" s="250">
        <v>5</v>
      </c>
      <c r="T283" s="253">
        <f>IFERROR(VLOOKUP(A283,[4]C1!$E:$BH,56,FALSE),IFERROR(VLOOKUP(A283,[5]C1!$E:$BI,57,FALSE),VLOOKUP(A283,[6]C1!$E:$BI,56,FALSE)))</f>
        <v>45626</v>
      </c>
    </row>
    <row r="284" spans="1:20" ht="20.149999999999999" hidden="1" customHeight="1" x14ac:dyDescent="0.35">
      <c r="A284" s="8" t="s">
        <v>575</v>
      </c>
      <c r="B284" s="164"/>
      <c r="C284" s="7" t="str">
        <f>IFERROR(VLOOKUP(A284,[1]C1!$E:$F,2,FALSE),IFERROR(VLOOKUP(A284,[2]C1!$E:$F,2,FALSE),VLOOKUP(A284,[3]C1!$E:$F,2,FALSE)))</f>
        <v>DITO TELECOMMUNITY CORPORATION</v>
      </c>
      <c r="D284" s="7" t="str">
        <f>IFERROR(VLOOKUP(A284,[3]C1!$E:$G,3,FALSE),IFERROR(VLOOKUP(A284,[2]C1!$E:$G,3,FALSE),VLOOKUP(A284,[1]C1!$E:$G,3,FALSE)))</f>
        <v>NATIONAL, TUNASAN, MUNTINLUPA</v>
      </c>
      <c r="E284" s="10">
        <f>IFERROR(VLOOKUP(A284,[4]C1!$E:$S,15,FALSE),IFERROR(VLOOKUP(A284,[5]C1!$E:$T,16,FALSE),VLOOKUP(A284,[6]C1!$E:$T,16,FALSE)))</f>
        <v>27804.09</v>
      </c>
      <c r="F284" s="10">
        <f>IFERROR(VLOOKUP(A284,[2]C1!$E:$Q,13,FALSE),IFERROR(VLOOKUP(A284,[3]C1!$E:$P,12,FALSE),VLOOKUP(A284,[1]C1!$E:$Q,13,FALSE)))</f>
        <v>4.0999999999999996</v>
      </c>
      <c r="G284" s="11" t="str">
        <f>IFERROR(VLOOKUP(A284,[4]C1!$E:$N,10,FALSE),IFERROR(VLOOKUP(A284,[5]C1!$E:$N,10,FALSE),VLOOKUP(A284,[6]C1!$E:$N,10,FALSE)))</f>
        <v>JSP</v>
      </c>
      <c r="I284" s="6" t="str">
        <f>IFERROR(VLOOKUP(A284,[4]C1!$E:$L,8,FALSE),IFERROR(VLOOKUP(A284,[5]C1!$E:$L,8,FALSE),VLOOKUP(A284,[6]C1!$E:$L,8,FALSE)))</f>
        <v>POWERHOUSE</v>
      </c>
      <c r="K284" s="4">
        <v>45806</v>
      </c>
      <c r="L284" s="5" t="s">
        <v>62</v>
      </c>
      <c r="N284" s="5">
        <f>YEAR(IFERROR(VLOOKUP(A284,[4]C1!$E:$AA,23,FALSE),IFERROR(VLOOKUP(A284,[5]C1!$E:$AB,24,FALSE),VLOOKUP(A284,[6]C1!$E:$AB,23,FALSE))))</f>
        <v>2024</v>
      </c>
      <c r="O284" s="5"/>
      <c r="P284" s="5" t="str">
        <f t="shared" si="5"/>
        <v>NO</v>
      </c>
      <c r="S284" s="250">
        <v>2</v>
      </c>
      <c r="T284" s="253">
        <f>IFERROR(VLOOKUP(A284,[4]C1!$E:$BH,56,FALSE),IFERROR(VLOOKUP(A284,[5]C1!$E:$BI,57,FALSE),VLOOKUP(A284,[6]C1!$E:$BI,56,FALSE)))</f>
        <v>45649</v>
      </c>
    </row>
    <row r="285" spans="1:20" ht="20.149999999999999" hidden="1" customHeight="1" x14ac:dyDescent="0.35">
      <c r="A285" s="8" t="s">
        <v>576</v>
      </c>
      <c r="B285" s="164"/>
      <c r="C285" s="7" t="str">
        <f>IFERROR(VLOOKUP(A285,[1]C1!$E:$F,2,FALSE),IFERROR(VLOOKUP(A285,[2]C1!$E:$F,2,FALSE),VLOOKUP(A285,[3]C1!$E:$F,2,FALSE)))</f>
        <v>MUNTINLUPA SQUARE &amp; COMPASS CLUB, INC.</v>
      </c>
      <c r="D285" s="7" t="str">
        <f>IFERROR(VLOOKUP(A285,[3]C1!$E:$G,3,FALSE),IFERROR(VLOOKUP(A285,[2]C1!$E:$G,3,FALSE),VLOOKUP(A285,[1]C1!$E:$G,3,FALSE)))</f>
        <v>VICTORIAHOMES-EMERALD HTS SUBD, VICTORIAHOMES-EMERALD HTS SUBD, MUNTINLUPA</v>
      </c>
      <c r="E285" s="10">
        <f>IFERROR(VLOOKUP(A285,[4]C1!$E:$S,15,FALSE),IFERROR(VLOOKUP(A285,[5]C1!$E:$T,16,FALSE),VLOOKUP(A285,[6]C1!$E:$T,16,FALSE)))</f>
        <v>239014.95</v>
      </c>
      <c r="F285" s="10">
        <f>IFERROR(VLOOKUP(A285,[2]C1!$E:$Q,13,FALSE),IFERROR(VLOOKUP(A285,[3]C1!$E:$P,12,FALSE),VLOOKUP(A285,[1]C1!$E:$Q,13,FALSE)))</f>
        <v>29.4</v>
      </c>
      <c r="G285" s="11" t="str">
        <f>IFERROR(VLOOKUP(A285,[4]C1!$E:$N,10,FALSE),IFERROR(VLOOKUP(A285,[5]C1!$E:$N,10,FALSE),VLOOKUP(A285,[6]C1!$E:$N,10,FALSE)))</f>
        <v>RRG</v>
      </c>
      <c r="I285" s="6" t="str">
        <f>IFERROR(VLOOKUP(A285,[4]C1!$E:$L,8,FALSE),IFERROR(VLOOKUP(A285,[5]C1!$E:$L,8,FALSE),VLOOKUP(A285,[6]C1!$E:$L,8,FALSE)))</f>
        <v>ECOM</v>
      </c>
      <c r="K285" s="4">
        <v>45806</v>
      </c>
      <c r="L285" s="5" t="s">
        <v>62</v>
      </c>
      <c r="N285" s="5">
        <f>YEAR(IFERROR(VLOOKUP(A285,[4]C1!$E:$AA,23,FALSE),IFERROR(VLOOKUP(A285,[5]C1!$E:$AB,24,FALSE),VLOOKUP(A285,[6]C1!$E:$AB,23,FALSE))))</f>
        <v>2024</v>
      </c>
      <c r="O285" s="4">
        <v>45807</v>
      </c>
      <c r="P285" s="5" t="str">
        <f t="shared" si="5"/>
        <v>YES</v>
      </c>
      <c r="Q285" s="4">
        <v>45855</v>
      </c>
      <c r="R285" s="5" t="s">
        <v>23</v>
      </c>
      <c r="S285" s="250">
        <v>3</v>
      </c>
      <c r="T285" s="253">
        <f>IFERROR(VLOOKUP(A285,[4]C1!$E:$BH,56,FALSE),IFERROR(VLOOKUP(A285,[5]C1!$E:$BI,57,FALSE),VLOOKUP(A285,[6]C1!$E:$BI,56,FALSE)))</f>
        <v>45652</v>
      </c>
    </row>
    <row r="286" spans="1:20" ht="20.149999999999999" hidden="1" customHeight="1" x14ac:dyDescent="0.35">
      <c r="A286" s="8" t="s">
        <v>577</v>
      </c>
      <c r="B286" s="164"/>
      <c r="C286" s="7" t="str">
        <f>IFERROR(VLOOKUP(A286,[1]C1!$E:$F,2,FALSE),IFERROR(VLOOKUP(A286,[2]C1!$E:$F,2,FALSE),VLOOKUP(A286,[3]C1!$E:$F,2,FALSE)))</f>
        <v>AMBER SHAWN ANDRADE GAGAJENA</v>
      </c>
      <c r="D286" s="7" t="str">
        <f>IFERROR(VLOOKUP(A286,[3]C1!$E:$G,3,FALSE),IFERROR(VLOOKUP(A286,[2]C1!$E:$G,3,FALSE),VLOOKUP(A286,[1]C1!$E:$G,3,FALSE)))</f>
        <v>LINDENWOOD RESIDENCES, LINDENWOOD RESIDENCES, MUNTINLUPA</v>
      </c>
      <c r="E286" s="10">
        <f>IFERROR(VLOOKUP(A286,[4]C1!$E:$S,15,FALSE),IFERROR(VLOOKUP(A286,[5]C1!$E:$T,16,FALSE),VLOOKUP(A286,[6]C1!$E:$T,16,FALSE)))</f>
        <v>253269.15</v>
      </c>
      <c r="F286" s="10">
        <f>IFERROR(VLOOKUP(A286,[2]C1!$E:$Q,13,FALSE),IFERROR(VLOOKUP(A286,[3]C1!$E:$P,12,FALSE),VLOOKUP(A286,[1]C1!$E:$Q,13,FALSE)))</f>
        <v>39.22</v>
      </c>
      <c r="G286" s="11" t="str">
        <f>IFERROR(VLOOKUP(A286,[4]C1!$E:$N,10,FALSE),IFERROR(VLOOKUP(A286,[5]C1!$E:$N,10,FALSE),VLOOKUP(A286,[6]C1!$E:$N,10,FALSE)))</f>
        <v>RRG</v>
      </c>
      <c r="I286" s="6" t="str">
        <f>IFERROR(VLOOKUP(A286,[4]C1!$E:$L,8,FALSE),IFERROR(VLOOKUP(A286,[5]C1!$E:$L,8,FALSE),VLOOKUP(A286,[6]C1!$E:$L,8,FALSE)))</f>
        <v>AVECO</v>
      </c>
      <c r="K286" s="4">
        <v>45806</v>
      </c>
      <c r="L286" s="5" t="s">
        <v>62</v>
      </c>
      <c r="N286" s="5">
        <f>YEAR(IFERROR(VLOOKUP(A286,[4]C1!$E:$AA,23,FALSE),IFERROR(VLOOKUP(A286,[5]C1!$E:$AB,24,FALSE),VLOOKUP(A286,[6]C1!$E:$AB,23,FALSE))))</f>
        <v>2024</v>
      </c>
      <c r="O286" s="4">
        <v>45814</v>
      </c>
      <c r="P286" s="5" t="str">
        <f t="shared" si="5"/>
        <v>YES</v>
      </c>
      <c r="Q286" s="5" t="s">
        <v>917</v>
      </c>
      <c r="R286" s="5" t="s">
        <v>23</v>
      </c>
      <c r="S286" s="250">
        <v>3</v>
      </c>
      <c r="T286" s="253">
        <f>IFERROR(VLOOKUP(A286,[4]C1!$E:$BH,56,FALSE),IFERROR(VLOOKUP(A286,[5]C1!$E:$BI,57,FALSE),VLOOKUP(A286,[6]C1!$E:$BI,56,FALSE)))</f>
        <v>45664</v>
      </c>
    </row>
    <row r="287" spans="1:20" ht="20.149999999999999" hidden="1" customHeight="1" x14ac:dyDescent="0.35">
      <c r="A287" s="8" t="s">
        <v>578</v>
      </c>
      <c r="B287" s="164"/>
      <c r="C287" s="7" t="str">
        <f>IFERROR(VLOOKUP(A287,[1]C1!$E:$F,2,FALSE),IFERROR(VLOOKUP(A287,[2]C1!$E:$F,2,FALSE),VLOOKUP(A287,[3]C1!$E:$F,2,FALSE)))</f>
        <v>RAYMUND JORGE MASAGCA PINEDA</v>
      </c>
      <c r="D287" s="7" t="str">
        <f>IFERROR(VLOOKUP(A287,[3]C1!$E:$G,3,FALSE),IFERROR(VLOOKUP(A287,[2]C1!$E:$G,3,FALSE),VLOOKUP(A287,[1]C1!$E:$G,3,FALSE)))</f>
        <v>KAMAGONG, AYALA-ALABANG VILL, MUNTINLUPA</v>
      </c>
      <c r="E287" s="10">
        <f>IFERROR(VLOOKUP(A287,[4]C1!$E:$S,15,FALSE),IFERROR(VLOOKUP(A287,[5]C1!$E:$T,16,FALSE),VLOOKUP(A287,[6]C1!$E:$T,16,FALSE)))</f>
        <v>59736.13</v>
      </c>
      <c r="F287" s="10">
        <f>IFERROR(VLOOKUP(A287,[2]C1!$E:$Q,13,FALSE),IFERROR(VLOOKUP(A287,[3]C1!$E:$P,12,FALSE),VLOOKUP(A287,[1]C1!$E:$Q,13,FALSE)))</f>
        <v>42.65</v>
      </c>
      <c r="G287" s="11" t="str">
        <f>IFERROR(VLOOKUP(A287,[4]C1!$E:$N,10,FALSE),IFERROR(VLOOKUP(A287,[5]C1!$E:$N,10,FALSE),VLOOKUP(A287,[6]C1!$E:$N,10,FALSE)))</f>
        <v>RRG</v>
      </c>
      <c r="I287" s="6" t="str">
        <f>IFERROR(VLOOKUP(A287,[4]C1!$E:$L,8,FALSE),IFERROR(VLOOKUP(A287,[5]C1!$E:$L,8,FALSE),VLOOKUP(A287,[6]C1!$E:$L,8,FALSE)))</f>
        <v>ECOM</v>
      </c>
      <c r="K287" s="4">
        <v>45806</v>
      </c>
      <c r="L287" s="5" t="s">
        <v>62</v>
      </c>
      <c r="N287" s="5">
        <f>YEAR(IFERROR(VLOOKUP(A287,[4]C1!$E:$AA,23,FALSE),IFERROR(VLOOKUP(A287,[5]C1!$E:$AB,24,FALSE),VLOOKUP(A287,[6]C1!$E:$AB,23,FALSE))))</f>
        <v>2024</v>
      </c>
      <c r="P287" s="5" t="str">
        <f t="shared" si="5"/>
        <v>NO</v>
      </c>
      <c r="R287" s="5" t="s">
        <v>23</v>
      </c>
      <c r="S287" s="250">
        <v>3</v>
      </c>
      <c r="T287" s="253">
        <f>IFERROR(VLOOKUP(A287,[4]C1!$E:$BH,56,FALSE),IFERROR(VLOOKUP(A287,[5]C1!$E:$BI,57,FALSE),VLOOKUP(A287,[6]C1!$E:$BI,56,FALSE)))</f>
        <v>45668</v>
      </c>
    </row>
    <row r="288" spans="1:20" ht="20.149999999999999" hidden="1" customHeight="1" x14ac:dyDescent="0.35">
      <c r="A288" s="8" t="s">
        <v>579</v>
      </c>
      <c r="B288" s="164"/>
      <c r="C288" s="7" t="str">
        <f>IFERROR(VLOOKUP(A288,[1]C1!$E:$F,2,FALSE),IFERROR(VLOOKUP(A288,[2]C1!$E:$F,2,FALSE),VLOOKUP(A288,[3]C1!$E:$F,2,FALSE)))</f>
        <v>SKY CABLE CORPORATION,</v>
      </c>
      <c r="D288" s="7" t="str">
        <f>IFERROR(VLOOKUP(A288,[3]C1!$E:$G,3,FALSE),IFERROR(VLOOKUP(A288,[2]C1!$E:$G,3,FALSE),VLOOKUP(A288,[1]C1!$E:$G,3,FALSE)))</f>
        <v>DON MANOLO, ALABANG HILLS SUBD PH 3, MUNTINLUPA</v>
      </c>
      <c r="E288" s="10">
        <f>IFERROR(VLOOKUP(A288,[4]C1!$E:$S,15,FALSE),IFERROR(VLOOKUP(A288,[5]C1!$E:$T,16,FALSE),VLOOKUP(A288,[6]C1!$E:$T,16,FALSE)))</f>
        <v>51487.11</v>
      </c>
      <c r="F288" s="10">
        <f>IFERROR(VLOOKUP(A288,[2]C1!$E:$Q,13,FALSE),IFERROR(VLOOKUP(A288,[3]C1!$E:$P,12,FALSE),VLOOKUP(A288,[1]C1!$E:$Q,13,FALSE)))</f>
        <v>77.849999999999994</v>
      </c>
      <c r="G288" s="11" t="str">
        <f>IFERROR(VLOOKUP(A288,[4]C1!$E:$N,10,FALSE),IFERROR(VLOOKUP(A288,[5]C1!$E:$N,10,FALSE),VLOOKUP(A288,[6]C1!$E:$N,10,FALSE)))</f>
        <v>RRG</v>
      </c>
      <c r="I288" s="6" t="str">
        <f>IFERROR(VLOOKUP(A288,[4]C1!$E:$L,8,FALSE),IFERROR(VLOOKUP(A288,[5]C1!$E:$L,8,FALSE),VLOOKUP(A288,[6]C1!$E:$L,8,FALSE)))</f>
        <v>ECOM</v>
      </c>
      <c r="K288" s="4">
        <v>45806</v>
      </c>
      <c r="L288" s="5" t="s">
        <v>62</v>
      </c>
      <c r="N288" s="5">
        <f>YEAR(IFERROR(VLOOKUP(A288,[4]C1!$E:$AA,23,FALSE),IFERROR(VLOOKUP(A288,[5]C1!$E:$AB,24,FALSE),VLOOKUP(A288,[6]C1!$E:$AB,23,FALSE))))</f>
        <v>2024</v>
      </c>
      <c r="O288" s="4">
        <v>45807</v>
      </c>
      <c r="P288" s="5" t="str">
        <f t="shared" si="5"/>
        <v>YES</v>
      </c>
      <c r="Q288" s="5" t="s">
        <v>917</v>
      </c>
      <c r="R288" s="5" t="s">
        <v>23</v>
      </c>
      <c r="S288" s="250">
        <v>2</v>
      </c>
      <c r="T288" s="253">
        <f>IFERROR(VLOOKUP(A288,[4]C1!$E:$BH,56,FALSE),IFERROR(VLOOKUP(A288,[5]C1!$E:$BI,57,FALSE),VLOOKUP(A288,[6]C1!$E:$BI,56,FALSE)))</f>
        <v>45653</v>
      </c>
    </row>
    <row r="289" spans="1:20" ht="20.149999999999999" hidden="1" customHeight="1" x14ac:dyDescent="0.35">
      <c r="A289" s="8" t="s">
        <v>580</v>
      </c>
      <c r="B289" s="164"/>
      <c r="C289" s="7" t="str">
        <f>IFERROR(VLOOKUP(A289,[1]C1!$E:$F,2,FALSE),IFERROR(VLOOKUP(A289,[2]C1!$E:$F,2,FALSE),VLOOKUP(A289,[3]C1!$E:$F,2,FALSE)))</f>
        <v>JUAN MIGUEL ANTONIO DOMINGO CASTILLO</v>
      </c>
      <c r="D289" s="7" t="str">
        <f>IFERROR(VLOOKUP(A289,[3]C1!$E:$G,3,FALSE),IFERROR(VLOOKUP(A289,[2]C1!$E:$G,3,FALSE),VLOOKUP(A289,[1]C1!$E:$G,3,FALSE)))</f>
        <v>GLOUCESTER, HILLSBOROUGH SUBD, MUNTINLUPA</v>
      </c>
      <c r="E289" s="10">
        <f>IFERROR(VLOOKUP(A289,[4]C1!$E:$S,15,FALSE),IFERROR(VLOOKUP(A289,[5]C1!$E:$T,16,FALSE),VLOOKUP(A289,[6]C1!$E:$T,16,FALSE)))</f>
        <v>231995.44</v>
      </c>
      <c r="F289" s="10">
        <f>IFERROR(VLOOKUP(A289,[2]C1!$E:$Q,13,FALSE),IFERROR(VLOOKUP(A289,[3]C1!$E:$P,12,FALSE),VLOOKUP(A289,[1]C1!$E:$Q,13,FALSE)))</f>
        <v>45.45</v>
      </c>
      <c r="G289" s="11" t="str">
        <f>IFERROR(VLOOKUP(A289,[4]C1!$E:$N,10,FALSE),IFERROR(VLOOKUP(A289,[5]C1!$E:$N,10,FALSE),VLOOKUP(A289,[6]C1!$E:$N,10,FALSE)))</f>
        <v>RRG</v>
      </c>
      <c r="I289" s="6" t="str">
        <f>IFERROR(VLOOKUP(A289,[4]C1!$E:$L,8,FALSE),IFERROR(VLOOKUP(A289,[5]C1!$E:$L,8,FALSE),VLOOKUP(A289,[6]C1!$E:$L,8,FALSE)))</f>
        <v>ECOM</v>
      </c>
      <c r="K289" s="4">
        <v>45806</v>
      </c>
      <c r="L289" s="5" t="s">
        <v>62</v>
      </c>
      <c r="N289" s="5">
        <f>YEAR(IFERROR(VLOOKUP(A289,[4]C1!$E:$AA,23,FALSE),IFERROR(VLOOKUP(A289,[5]C1!$E:$AB,24,FALSE),VLOOKUP(A289,[6]C1!$E:$AB,23,FALSE))))</f>
        <v>2024</v>
      </c>
      <c r="O289" s="4">
        <v>45807</v>
      </c>
      <c r="P289" s="5" t="str">
        <f t="shared" si="5"/>
        <v>YES</v>
      </c>
      <c r="Q289" s="4">
        <v>45855</v>
      </c>
      <c r="R289" s="5" t="s">
        <v>23</v>
      </c>
      <c r="S289" s="250">
        <v>3</v>
      </c>
      <c r="T289" s="253">
        <f>IFERROR(VLOOKUP(A289,[4]C1!$E:$BH,56,FALSE),IFERROR(VLOOKUP(A289,[5]C1!$E:$BI,57,FALSE),VLOOKUP(A289,[6]C1!$E:$BI,56,FALSE)))</f>
        <v>45668</v>
      </c>
    </row>
    <row r="290" spans="1:20" ht="20.149999999999999" hidden="1" customHeight="1" x14ac:dyDescent="0.35">
      <c r="A290" s="8" t="s">
        <v>581</v>
      </c>
      <c r="B290" s="164"/>
      <c r="C290" s="7" t="str">
        <f>IFERROR(VLOOKUP(A290,[1]C1!$E:$F,2,FALSE),IFERROR(VLOOKUP(A290,[2]C1!$E:$F,2,FALSE),VLOOKUP(A290,[3]C1!$E:$F,2,FALSE)))</f>
        <v>GLOBE TELECOM, INC.</v>
      </c>
      <c r="D290" s="7" t="str">
        <f>IFERROR(VLOOKUP(A290,[3]C1!$E:$G,3,FALSE),IFERROR(VLOOKUP(A290,[2]C1!$E:$G,3,FALSE),VLOOKUP(A290,[1]C1!$E:$G,3,FALSE)))</f>
        <v>MARIGOLD, LAKEVIEW HOMES I, MUNTINLUPA</v>
      </c>
      <c r="E290" s="10">
        <f>IFERROR(VLOOKUP(A290,[4]C1!$E:$S,15,FALSE),IFERROR(VLOOKUP(A290,[5]C1!$E:$T,16,FALSE),VLOOKUP(A290,[6]C1!$E:$T,16,FALSE)))</f>
        <v>489125.65</v>
      </c>
      <c r="F290" s="10">
        <f>IFERROR(VLOOKUP(A290,[2]C1!$E:$Q,13,FALSE),IFERROR(VLOOKUP(A290,[3]C1!$E:$P,12,FALSE),VLOOKUP(A290,[1]C1!$E:$Q,13,FALSE)))</f>
        <v>132.9</v>
      </c>
      <c r="G290" s="11" t="str">
        <f>IFERROR(VLOOKUP(A290,[4]C1!$E:$N,10,FALSE),IFERROR(VLOOKUP(A290,[5]C1!$E:$N,10,FALSE),VLOOKUP(A290,[6]C1!$E:$N,10,FALSE)))</f>
        <v>RRG</v>
      </c>
      <c r="I290" s="6" t="str">
        <f>IFERROR(VLOOKUP(A290,[4]C1!$E:$L,8,FALSE),IFERROR(VLOOKUP(A290,[5]C1!$E:$L,8,FALSE),VLOOKUP(A290,[6]C1!$E:$L,8,FALSE)))</f>
        <v>ECOM</v>
      </c>
      <c r="K290" s="4">
        <v>45806</v>
      </c>
      <c r="L290" s="5" t="s">
        <v>62</v>
      </c>
      <c r="N290" s="5">
        <f>YEAR(IFERROR(VLOOKUP(A290,[4]C1!$E:$AA,23,FALSE),IFERROR(VLOOKUP(A290,[5]C1!$E:$AB,24,FALSE),VLOOKUP(A290,[6]C1!$E:$AB,23,FALSE))))</f>
        <v>2024</v>
      </c>
      <c r="O290" s="5"/>
      <c r="P290" s="5" t="str">
        <f t="shared" si="5"/>
        <v>NO</v>
      </c>
      <c r="S290" s="250">
        <v>4</v>
      </c>
      <c r="T290" s="253">
        <f>IFERROR(VLOOKUP(A290,[4]C1!$E:$BH,56,FALSE),IFERROR(VLOOKUP(A290,[5]C1!$E:$BI,57,FALSE),VLOOKUP(A290,[6]C1!$E:$BI,56,FALSE)))</f>
        <v>45673</v>
      </c>
    </row>
    <row r="291" spans="1:20" ht="20.149999999999999" hidden="1" customHeight="1" x14ac:dyDescent="0.35">
      <c r="A291" s="8" t="s">
        <v>582</v>
      </c>
      <c r="B291" s="164"/>
      <c r="C291" s="7" t="str">
        <f>IFERROR(VLOOKUP(A291,[1]C1!$E:$F,2,FALSE),IFERROR(VLOOKUP(A291,[2]C1!$E:$F,2,FALSE),VLOOKUP(A291,[3]C1!$E:$F,2,FALSE)))</f>
        <v>REYES, MANRIQUE E.</v>
      </c>
      <c r="D291" s="7" t="str">
        <f>IFERROR(VLOOKUP(A291,[3]C1!$E:$G,3,FALSE),IFERROR(VLOOKUP(A291,[2]C1!$E:$G,3,FALSE),VLOOKUP(A291,[1]C1!$E:$G,3,FALSE)))</f>
        <v>EAST SERVICE, SN MARTIN DE PORRES, PARANAQUE</v>
      </c>
      <c r="E291" s="10">
        <f>IFERROR(VLOOKUP(A291,[4]C1!$E:$S,15,FALSE),IFERROR(VLOOKUP(A291,[5]C1!$E:$T,16,FALSE),VLOOKUP(A291,[6]C1!$E:$T,16,FALSE)))</f>
        <v>285204.01</v>
      </c>
      <c r="F291" s="10">
        <f>IFERROR(VLOOKUP(A291,[2]C1!$E:$Q,13,FALSE),IFERROR(VLOOKUP(A291,[3]C1!$E:$P,12,FALSE),VLOOKUP(A291,[1]C1!$E:$Q,13,FALSE)))</f>
        <v>117.25</v>
      </c>
      <c r="G291" s="11" t="str">
        <f>IFERROR(VLOOKUP(A291,[4]C1!$E:$N,10,FALSE),IFERROR(VLOOKUP(A291,[5]C1!$E:$N,10,FALSE),VLOOKUP(A291,[6]C1!$E:$N,10,FALSE)))</f>
        <v>JMM</v>
      </c>
      <c r="I291" s="6" t="str">
        <f>IFERROR(VLOOKUP(A291,[4]C1!$E:$L,8,FALSE),IFERROR(VLOOKUP(A291,[5]C1!$E:$L,8,FALSE),VLOOKUP(A291,[6]C1!$E:$L,8,FALSE)))</f>
        <v>VJC</v>
      </c>
      <c r="K291" s="4">
        <v>45806</v>
      </c>
      <c r="L291" s="5" t="s">
        <v>62</v>
      </c>
      <c r="N291" s="5">
        <f>YEAR(IFERROR(VLOOKUP(A291,[4]C1!$E:$AA,23,FALSE),IFERROR(VLOOKUP(A291,[5]C1!$E:$AB,24,FALSE),VLOOKUP(A291,[6]C1!$E:$AB,23,FALSE))))</f>
        <v>2024</v>
      </c>
      <c r="O291" s="5"/>
      <c r="P291" s="5" t="str">
        <f t="shared" si="5"/>
        <v>NO</v>
      </c>
      <c r="S291" s="250">
        <v>6</v>
      </c>
      <c r="T291" s="253">
        <f>IFERROR(VLOOKUP(A291,[4]C1!$E:$BH,56,FALSE),IFERROR(VLOOKUP(A291,[5]C1!$E:$BI,57,FALSE),VLOOKUP(A291,[6]C1!$E:$BI,56,FALSE)))</f>
        <v>0</v>
      </c>
    </row>
    <row r="292" spans="1:20" ht="20.149999999999999" hidden="1" customHeight="1" x14ac:dyDescent="0.35">
      <c r="A292" s="8" t="s">
        <v>583</v>
      </c>
      <c r="B292" s="164"/>
      <c r="C292" s="7" t="str">
        <f>IFERROR(VLOOKUP(A292,[1]C1!$E:$F,2,FALSE),IFERROR(VLOOKUP(A292,[2]C1!$E:$F,2,FALSE),VLOOKUP(A292,[3]C1!$E:$F,2,FALSE)))</f>
        <v>MAYNILAD WATER SERVICES, INC. (JOB 3)</v>
      </c>
      <c r="D292" s="7" t="str">
        <f>IFERROR(VLOOKUP(A292,[3]C1!$E:$G,3,FALSE),IFERROR(VLOOKUP(A292,[2]C1!$E:$G,3,FALSE),VLOOKUP(A292,[1]C1!$E:$G,3,FALSE)))</f>
        <v>UMALI, POBLACION, MUNTINLUPA</v>
      </c>
      <c r="E292" s="10">
        <f>IFERROR(VLOOKUP(A292,[4]C1!$E:$S,15,FALSE),IFERROR(VLOOKUP(A292,[5]C1!$E:$T,16,FALSE),VLOOKUP(A292,[6]C1!$E:$T,16,FALSE)))</f>
        <v>1848159.94</v>
      </c>
      <c r="F292" s="10">
        <f>IFERROR(VLOOKUP(A292,[2]C1!$E:$Q,13,FALSE),IFERROR(VLOOKUP(A292,[3]C1!$E:$P,12,FALSE),VLOOKUP(A292,[1]C1!$E:$Q,13,FALSE)))</f>
        <v>896.23</v>
      </c>
      <c r="G292" s="11" t="str">
        <f>IFERROR(VLOOKUP(A292,[4]C1!$E:$N,10,FALSE),IFERROR(VLOOKUP(A292,[5]C1!$E:$N,10,FALSE),VLOOKUP(A292,[6]C1!$E:$N,10,FALSE)))</f>
        <v>IJP</v>
      </c>
      <c r="I292" s="6" t="str">
        <f>IFERROR(VLOOKUP(A292,[4]C1!$E:$L,8,FALSE),IFERROR(VLOOKUP(A292,[5]C1!$E:$L,8,FALSE),VLOOKUP(A292,[6]C1!$E:$L,8,FALSE)))</f>
        <v>POWERHOUSE</v>
      </c>
      <c r="K292" s="4">
        <v>45806</v>
      </c>
      <c r="L292" s="5" t="s">
        <v>62</v>
      </c>
      <c r="N292" s="5">
        <f>YEAR(IFERROR(VLOOKUP(A292,[4]C1!$E:$AA,23,FALSE),IFERROR(VLOOKUP(A292,[5]C1!$E:$AB,24,FALSE),VLOOKUP(A292,[6]C1!$E:$AB,23,FALSE))))</f>
        <v>2023</v>
      </c>
      <c r="O292" s="5"/>
      <c r="P292" s="5" t="str">
        <f t="shared" si="5"/>
        <v>NO</v>
      </c>
      <c r="S292" s="250">
        <v>15</v>
      </c>
      <c r="T292" s="253">
        <f>IFERROR(VLOOKUP(A292,[4]C1!$E:$BH,56,FALSE),IFERROR(VLOOKUP(A292,[5]C1!$E:$BI,57,FALSE),VLOOKUP(A292,[6]C1!$E:$BI,56,FALSE)))</f>
        <v>45677</v>
      </c>
    </row>
    <row r="293" spans="1:20" ht="20.149999999999999" hidden="1" customHeight="1" x14ac:dyDescent="0.35">
      <c r="A293" s="8" t="s">
        <v>584</v>
      </c>
      <c r="B293" s="164"/>
      <c r="C293" s="7" t="str">
        <f>IFERROR(VLOOKUP(A293,[1]C1!$E:$F,2,FALSE),IFERROR(VLOOKUP(A293,[2]C1!$E:$F,2,FALSE),VLOOKUP(A293,[3]C1!$E:$F,2,FALSE)))</f>
        <v>CESAR G MONTELIBANO</v>
      </c>
      <c r="D293" s="7" t="str">
        <f>IFERROR(VLOOKUP(A293,[3]C1!$E:$G,3,FALSE),IFERROR(VLOOKUP(A293,[2]C1!$E:$G,3,FALSE),VLOOKUP(A293,[1]C1!$E:$G,3,FALSE)))</f>
        <v>NARRA, EXECUTIVE HEIGHTS SUBD, PARANAQUE</v>
      </c>
      <c r="E293" s="10">
        <f>IFERROR(VLOOKUP(A293,[4]C1!$E:$S,15,FALSE),IFERROR(VLOOKUP(A293,[5]C1!$E:$T,16,FALSE),VLOOKUP(A293,[6]C1!$E:$T,16,FALSE)))</f>
        <v>1845481.22</v>
      </c>
      <c r="F293" s="10">
        <f>IFERROR(VLOOKUP(A293,[2]C1!$E:$Q,13,FALSE),IFERROR(VLOOKUP(A293,[3]C1!$E:$P,12,FALSE),VLOOKUP(A293,[1]C1!$E:$Q,13,FALSE)))</f>
        <v>969.15</v>
      </c>
      <c r="G293" s="11" t="str">
        <f>IFERROR(VLOOKUP(A293,[4]C1!$E:$N,10,FALSE),IFERROR(VLOOKUP(A293,[5]C1!$E:$N,10,FALSE),VLOOKUP(A293,[6]C1!$E:$N,10,FALSE)))</f>
        <v>RRG</v>
      </c>
      <c r="I293" s="6" t="str">
        <f>IFERROR(VLOOKUP(A293,[4]C1!$E:$L,8,FALSE),IFERROR(VLOOKUP(A293,[5]C1!$E:$L,8,FALSE),VLOOKUP(A293,[6]C1!$E:$L,8,FALSE)))</f>
        <v>ECOM</v>
      </c>
      <c r="K293" s="4">
        <v>45812</v>
      </c>
      <c r="L293" s="5" t="s">
        <v>62</v>
      </c>
      <c r="N293" s="5">
        <f>YEAR(IFERROR(VLOOKUP(A293,[4]C1!$E:$AA,23,FALSE),IFERROR(VLOOKUP(A293,[5]C1!$E:$AB,24,FALSE),VLOOKUP(A293,[6]C1!$E:$AB,23,FALSE))))</f>
        <v>2024</v>
      </c>
      <c r="O293" s="5"/>
      <c r="P293" s="5" t="str">
        <f t="shared" si="5"/>
        <v>NO</v>
      </c>
      <c r="S293" s="250">
        <v>17</v>
      </c>
      <c r="T293" s="253">
        <f>IFERROR(VLOOKUP(A293,[4]C1!$E:$BH,56,FALSE),IFERROR(VLOOKUP(A293,[5]C1!$E:$BI,57,FALSE),VLOOKUP(A293,[6]C1!$E:$BI,56,FALSE)))</f>
        <v>45609</v>
      </c>
    </row>
    <row r="294" spans="1:20" ht="20.149999999999999" hidden="1" customHeight="1" x14ac:dyDescent="0.35">
      <c r="A294" s="8" t="s">
        <v>585</v>
      </c>
      <c r="B294" s="164"/>
      <c r="C294" s="7" t="str">
        <f>IFERROR(VLOOKUP(A294,[1]C1!$E:$F,2,FALSE),IFERROR(VLOOKUP(A294,[2]C1!$E:$F,2,FALSE),VLOOKUP(A294,[3]C1!$E:$F,2,FALSE)))</f>
        <v>FANG LIN OASIS CORPORATION</v>
      </c>
      <c r="D294" s="7" t="str">
        <f>IFERROR(VLOOKUP(A294,[3]C1!$E:$G,3,FALSE),IFERROR(VLOOKUP(A294,[2]C1!$E:$G,3,FALSE),VLOOKUP(A294,[1]C1!$E:$G,3,FALSE)))</f>
        <v>QUIRINO, TAMBO, PARANAQUE</v>
      </c>
      <c r="E294" s="10">
        <f>IFERROR(VLOOKUP(A294,[4]C1!$E:$S,15,FALSE),IFERROR(VLOOKUP(A294,[5]C1!$E:$T,16,FALSE),VLOOKUP(A294,[6]C1!$E:$T,15,FALSE)))</f>
        <v>975572.44</v>
      </c>
      <c r="F294" s="10">
        <f>IFERROR(VLOOKUP(A294,[2]C1!$E:$Q,13,FALSE),IFERROR(VLOOKUP(A294,[3]C1!$E:$P,12,FALSE),VLOOKUP(A294,[1]C1!$E:$Q,13,FALSE)))</f>
        <v>144.63</v>
      </c>
      <c r="G294" s="11" t="str">
        <f>IFERROR(VLOOKUP(A294,[4]C1!$E:$N,10,FALSE),IFERROR(VLOOKUP(A294,[5]C1!$E:$N,10,FALSE),VLOOKUP(A294,[6]C1!$E:$N,10,FALSE)))</f>
        <v>Ronilo Gange Jr.</v>
      </c>
      <c r="I294" s="6" t="str">
        <f>IFERROR(VLOOKUP(A294,[4]C1!$E:$L,8,FALSE),IFERROR(VLOOKUP(A294,[5]C1!$E:$L,8,FALSE),VLOOKUP(A294,[6]C1!$E:$L,8,FALSE)))</f>
        <v>ECOM</v>
      </c>
      <c r="K294" s="4">
        <v>45812</v>
      </c>
      <c r="L294" s="5" t="s">
        <v>62</v>
      </c>
      <c r="N294" s="5">
        <f>YEAR(IFERROR(VLOOKUP(A294,[4]C1!$E:$AA,23,FALSE),IFERROR(VLOOKUP(A294,[5]C1!$E:$AB,24,FALSE),VLOOKUP(A294,[6]C1!$E:$AB,23,FALSE))))</f>
        <v>2025</v>
      </c>
      <c r="O294" s="4">
        <v>45838</v>
      </c>
      <c r="P294" s="5" t="str">
        <f t="shared" si="5"/>
        <v>YES</v>
      </c>
      <c r="Q294" s="4">
        <v>45866</v>
      </c>
      <c r="R294" s="5" t="s">
        <v>26</v>
      </c>
      <c r="S294" s="250">
        <v>4</v>
      </c>
      <c r="T294" s="253">
        <f>IFERROR(VLOOKUP(A294,[4]C1!$E:$BH,56,FALSE),IFERROR(VLOOKUP(A294,[5]C1!$E:$BI,57,FALSE),VLOOKUP(A294,[6]C1!$E:$BI,56,FALSE)))</f>
        <v>45723</v>
      </c>
    </row>
    <row r="295" spans="1:20" ht="20.149999999999999" hidden="1" customHeight="1" x14ac:dyDescent="0.35">
      <c r="A295" s="8" t="s">
        <v>586</v>
      </c>
      <c r="B295" s="164"/>
      <c r="C295" s="7" t="str">
        <f>IFERROR(VLOOKUP(A295,[1]C1!$E:$F,2,FALSE),IFERROR(VLOOKUP(A295,[2]C1!$E:$F,2,FALSE),VLOOKUP(A295,[3]C1!$E:$F,2,FALSE)))</f>
        <v>ROMMEL PARULAN NADAL</v>
      </c>
      <c r="D295" s="7" t="str">
        <f>IFERROR(VLOOKUP(A295,[3]C1!$E:$G,3,FALSE),IFERROR(VLOOKUP(A295,[2]C1!$E:$G,3,FALSE),VLOOKUP(A295,[1]C1!$E:$G,3,FALSE)))</f>
        <v>N. ARMSTRONG, MOONWALK, PARANAQUE</v>
      </c>
      <c r="E295" s="10">
        <f>IFERROR(VLOOKUP(A295,[4]C1!$E:$S,15,FALSE),IFERROR(VLOOKUP(A295,[5]C1!$E:$T,16,FALSE),VLOOKUP(A295,[6]C1!$E:$T,16,FALSE)))</f>
        <v>550631.56000000006</v>
      </c>
      <c r="F295" s="10">
        <f>IFERROR(VLOOKUP(A295,[2]C1!$E:$Q,13,FALSE),IFERROR(VLOOKUP(A295,[3]C1!$E:$P,12,FALSE),VLOOKUP(A295,[1]C1!$E:$Q,13,FALSE)))</f>
        <v>133.30000000000001</v>
      </c>
      <c r="G295" s="11" t="str">
        <f>IFERROR(VLOOKUP(A295,[4]C1!$E:$N,10,FALSE),IFERROR(VLOOKUP(A295,[5]C1!$E:$N,10,FALSE),VLOOKUP(A295,[6]C1!$E:$N,10,FALSE)))</f>
        <v>RRG</v>
      </c>
      <c r="I295" s="6" t="str">
        <f>IFERROR(VLOOKUP(A295,[4]C1!$E:$L,8,FALSE),IFERROR(VLOOKUP(A295,[5]C1!$E:$L,8,FALSE),VLOOKUP(A295,[6]C1!$E:$L,8,FALSE)))</f>
        <v>ECOM</v>
      </c>
      <c r="K295" s="4">
        <v>45812</v>
      </c>
      <c r="L295" s="5" t="s">
        <v>62</v>
      </c>
      <c r="N295" s="5">
        <f>YEAR(IFERROR(VLOOKUP(A295,[4]C1!$E:$AA,23,FALSE),IFERROR(VLOOKUP(A295,[5]C1!$E:$AB,24,FALSE),VLOOKUP(A295,[6]C1!$E:$AB,23,FALSE))))</f>
        <v>2024</v>
      </c>
      <c r="O295" s="4">
        <v>45820</v>
      </c>
      <c r="P295" s="5" t="str">
        <f t="shared" si="5"/>
        <v>YES</v>
      </c>
      <c r="Q295" s="4">
        <v>45866</v>
      </c>
      <c r="R295" s="5" t="s">
        <v>26</v>
      </c>
      <c r="S295" s="250">
        <v>4</v>
      </c>
      <c r="T295" s="253">
        <f>IFERROR(VLOOKUP(A295,[4]C1!$E:$BH,56,FALSE),IFERROR(VLOOKUP(A295,[5]C1!$E:$BI,57,FALSE),VLOOKUP(A295,[6]C1!$E:$BI,56,FALSE)))</f>
        <v>45518</v>
      </c>
    </row>
    <row r="296" spans="1:20" ht="20.149999999999999" hidden="1" customHeight="1" x14ac:dyDescent="0.35">
      <c r="A296" s="8" t="s">
        <v>587</v>
      </c>
      <c r="B296" s="164"/>
      <c r="C296" s="7" t="str">
        <f>IFERROR(VLOOKUP(A296,[1]C1!$E:$F,2,FALSE),IFERROR(VLOOKUP(A296,[2]C1!$E:$F,2,FALSE),VLOOKUP(A296,[3]C1!$E:$F,2,FALSE)))</f>
        <v>LASOHO REALTY DEVELOPMENT CORP.</v>
      </c>
      <c r="D296" s="7" t="str">
        <f>IFERROR(VLOOKUP(A296,[3]C1!$E:$G,3,FALSE),IFERROR(VLOOKUP(A296,[2]C1!$E:$G,3,FALSE),VLOOKUP(A296,[1]C1!$E:$G,3,FALSE)))</f>
        <v>NINOY AQUINO, SAN DIONISIO, PARANAQUE</v>
      </c>
      <c r="E296" s="10">
        <f>IFERROR(VLOOKUP(A296,[4]C1!$E:$S,15,FALSE),IFERROR(VLOOKUP(A296,[5]C1!$E:$T,16,FALSE),VLOOKUP(A296,[6]C1!$E:$T,16,FALSE)))</f>
        <v>57167.22</v>
      </c>
      <c r="F296" s="10">
        <f>IFERROR(VLOOKUP(A296,[2]C1!$E:$Q,13,FALSE),IFERROR(VLOOKUP(A296,[3]C1!$E:$P,12,FALSE),VLOOKUP(A296,[1]C1!$E:$Q,13,FALSE)))</f>
        <v>98.03</v>
      </c>
      <c r="G296" s="11" t="str">
        <f>IFERROR(VLOOKUP(A296,[4]C1!$E:$N,10,FALSE),IFERROR(VLOOKUP(A296,[5]C1!$E:$N,10,FALSE),VLOOKUP(A296,[6]C1!$E:$N,10,FALSE)))</f>
        <v>RRG</v>
      </c>
      <c r="I296" s="6" t="str">
        <f>IFERROR(VLOOKUP(A296,[4]C1!$E:$L,8,FALSE),IFERROR(VLOOKUP(A296,[5]C1!$E:$L,8,FALSE),VLOOKUP(A296,[6]C1!$E:$L,8,FALSE)))</f>
        <v>ECOM</v>
      </c>
      <c r="K296" s="4">
        <v>45812</v>
      </c>
      <c r="L296" s="5" t="s">
        <v>62</v>
      </c>
      <c r="N296" s="5">
        <f>YEAR(IFERROR(VLOOKUP(A296,[4]C1!$E:$AA,23,FALSE),IFERROR(VLOOKUP(A296,[5]C1!$E:$AB,24,FALSE),VLOOKUP(A296,[6]C1!$E:$AB,23,FALSE))))</f>
        <v>2024</v>
      </c>
      <c r="O296" s="5"/>
      <c r="P296" s="5" t="str">
        <f t="shared" si="5"/>
        <v>NO</v>
      </c>
      <c r="S296" s="250">
        <v>2</v>
      </c>
      <c r="T296" s="253">
        <f>IFERROR(VLOOKUP(A296,[4]C1!$E:$BH,56,FALSE),IFERROR(VLOOKUP(A296,[5]C1!$E:$BI,57,FALSE),VLOOKUP(A296,[6]C1!$E:$BI,56,FALSE)))</f>
        <v>45541</v>
      </c>
    </row>
    <row r="297" spans="1:20" ht="20.149999999999999" hidden="1" customHeight="1" x14ac:dyDescent="0.35">
      <c r="A297" s="8" t="s">
        <v>588</v>
      </c>
      <c r="B297" s="164"/>
      <c r="C297" s="7" t="str">
        <f>IFERROR(VLOOKUP(A297,[1]C1!$E:$F,2,FALSE),IFERROR(VLOOKUP(A297,[2]C1!$E:$F,2,FALSE),VLOOKUP(A297,[3]C1!$E:$F,2,FALSE)))</f>
        <v>RONILO LANSANG DAVID</v>
      </c>
      <c r="D297" s="7" t="str">
        <f>IFERROR(VLOOKUP(A297,[3]C1!$E:$G,3,FALSE),IFERROR(VLOOKUP(A297,[2]C1!$E:$G,3,FALSE),VLOOKUP(A297,[1]C1!$E:$G,3,FALSE)))</f>
        <v>LT. GARCIA, BACLARAN, PARANAQUE</v>
      </c>
      <c r="E297" s="10">
        <f>IFERROR(VLOOKUP(A297,[4]C1!$E:$S,15,FALSE),IFERROR(VLOOKUP(A297,[5]C1!$E:$T,16,FALSE),VLOOKUP(A297,[6]C1!$E:$T,16,FALSE)))</f>
        <v>49796.55</v>
      </c>
      <c r="F297" s="10">
        <f>IFERROR(VLOOKUP(A297,[2]C1!$E:$Q,13,FALSE),IFERROR(VLOOKUP(A297,[3]C1!$E:$P,12,FALSE),VLOOKUP(A297,[1]C1!$E:$Q,13,FALSE)))</f>
        <v>19.07</v>
      </c>
      <c r="G297" s="11" t="str">
        <f>IFERROR(VLOOKUP(A297,[4]C1!$E:$N,10,FALSE),IFERROR(VLOOKUP(A297,[5]C1!$E:$N,10,FALSE),VLOOKUP(A297,[6]C1!$E:$N,10,FALSE)))</f>
        <v>RRG</v>
      </c>
      <c r="I297" s="6" t="str">
        <f>IFERROR(VLOOKUP(A297,[4]C1!$E:$L,8,FALSE),IFERROR(VLOOKUP(A297,[5]C1!$E:$L,8,FALSE),VLOOKUP(A297,[6]C1!$E:$L,8,FALSE)))</f>
        <v>ECOM</v>
      </c>
      <c r="K297" s="4">
        <v>45812</v>
      </c>
      <c r="L297" s="5" t="s">
        <v>62</v>
      </c>
      <c r="N297" s="5">
        <f>YEAR(IFERROR(VLOOKUP(A297,[4]C1!$E:$AA,23,FALSE),IFERROR(VLOOKUP(A297,[5]C1!$E:$AB,24,FALSE),VLOOKUP(A297,[6]C1!$E:$AB,23,FALSE))))</f>
        <v>2024</v>
      </c>
      <c r="O297" s="4">
        <v>45842</v>
      </c>
      <c r="P297" s="5" t="str">
        <f t="shared" si="5"/>
        <v>YES</v>
      </c>
      <c r="Q297" s="4">
        <v>45870</v>
      </c>
      <c r="R297" s="5" t="s">
        <v>23</v>
      </c>
      <c r="S297" s="250">
        <v>2</v>
      </c>
      <c r="T297" s="253">
        <f>IFERROR(VLOOKUP(A297,[4]C1!$E:$BH,56,FALSE),IFERROR(VLOOKUP(A297,[5]C1!$E:$BI,57,FALSE),VLOOKUP(A297,[6]C1!$E:$BI,56,FALSE)))</f>
        <v>45663</v>
      </c>
    </row>
    <row r="298" spans="1:20" ht="20.149999999999999" hidden="1" customHeight="1" x14ac:dyDescent="0.35">
      <c r="A298" s="8" t="s">
        <v>589</v>
      </c>
      <c r="B298" s="164"/>
      <c r="C298" s="7" t="str">
        <f>IFERROR(VLOOKUP(A298,[1]C1!$E:$F,2,FALSE),IFERROR(VLOOKUP(A298,[2]C1!$E:$F,2,FALSE),VLOOKUP(A298,[3]C1!$E:$F,2,FALSE)))</f>
        <v>SHERWILL REALTY CORPORATION</v>
      </c>
      <c r="D298" s="7" t="str">
        <f>IFERROR(VLOOKUP(A298,[3]C1!$E:$G,3,FALSE),IFERROR(VLOOKUP(A298,[2]C1!$E:$G,3,FALSE),VLOOKUP(A298,[1]C1!$E:$G,3,FALSE)))</f>
        <v>TERESITA DRIVE, TAGUIG BAGUMBAYAN INDL ASS INC, TAGUIG CITY</v>
      </c>
      <c r="E298" s="10">
        <f>IFERROR(VLOOKUP(A298,[4]C1!$E:$S,15,FALSE),IFERROR(VLOOKUP(A298,[5]C1!$E:$T,16,FALSE),VLOOKUP(A298,[6]C1!$E:$T,15,FALSE)))</f>
        <v>474742.63</v>
      </c>
      <c r="F298" s="10">
        <f>IFERROR(VLOOKUP(A298,[2]C1!$E:$Q,13,FALSE),IFERROR(VLOOKUP(A298,[3]C1!$E:$P,12,FALSE),VLOOKUP(A298,[1]C1!$E:$Q,13,FALSE)))</f>
        <v>55.51</v>
      </c>
      <c r="G298" s="11" t="str">
        <f>IFERROR(VLOOKUP(A298,[4]C1!$E:$N,10,FALSE),IFERROR(VLOOKUP(A298,[5]C1!$E:$N,10,FALSE),VLOOKUP(A298,[6]C1!$E:$N,10,FALSE)))</f>
        <v>Jenneth Madrid</v>
      </c>
      <c r="I298" s="6" t="str">
        <f>IFERROR(VLOOKUP(A298,[4]C1!$E:$L,8,FALSE),IFERROR(VLOOKUP(A298,[5]C1!$E:$L,8,FALSE),VLOOKUP(A298,[6]C1!$E:$L,8,FALSE)))</f>
        <v>VJC</v>
      </c>
      <c r="K298" s="4">
        <v>45817</v>
      </c>
      <c r="L298" s="5" t="s">
        <v>62</v>
      </c>
      <c r="N298" s="5">
        <f>YEAR(IFERROR(VLOOKUP(A298,[4]C1!$E:$AA,23,FALSE),IFERROR(VLOOKUP(A298,[5]C1!$E:$AB,24,FALSE),VLOOKUP(A298,[6]C1!$E:$AB,23,FALSE))))</f>
        <v>2025</v>
      </c>
      <c r="O298" s="4">
        <v>45836</v>
      </c>
      <c r="P298" s="5" t="str">
        <f t="shared" si="5"/>
        <v>YES</v>
      </c>
      <c r="Q298" s="4">
        <v>45847</v>
      </c>
      <c r="R298" s="5" t="s">
        <v>23</v>
      </c>
      <c r="S298" s="250">
        <v>2</v>
      </c>
      <c r="T298" s="253">
        <f>IFERROR(VLOOKUP(A298,[4]C1!$E:$BH,56,FALSE),IFERROR(VLOOKUP(A298,[5]C1!$E:$BI,57,FALSE),VLOOKUP(A298,[6]C1!$E:$BI,56,FALSE)))</f>
        <v>45807</v>
      </c>
    </row>
    <row r="299" spans="1:20" ht="20.149999999999999" hidden="1" customHeight="1" x14ac:dyDescent="0.35">
      <c r="A299" s="8" t="s">
        <v>590</v>
      </c>
      <c r="B299" s="164"/>
      <c r="C299" s="7" t="str">
        <f>IFERROR(VLOOKUP(A299,[1]C1!$E:$F,2,FALSE),IFERROR(VLOOKUP(A299,[2]C1!$E:$F,2,FALSE),VLOOKUP(A299,[3]C1!$E:$F,2,FALSE)))</f>
        <v>PHILIPPINE SEVEN CORPORATION</v>
      </c>
      <c r="D299" s="7" t="str">
        <f>IFERROR(VLOOKUP(A299,[3]C1!$E:$G,3,FALSE),IFERROR(VLOOKUP(A299,[2]C1!$E:$G,3,FALSE),VLOOKUP(A299,[1]C1!$E:$G,3,FALSE)))</f>
        <v>MAHOGANY, VICTORIA HOMES-PEARL HTS SUBD, MUNTINLUPA</v>
      </c>
      <c r="E299" s="10">
        <f>IFERROR(VLOOKUP(A299,[4]C1!$E:$S,15,FALSE),IFERROR(VLOOKUP(A299,[5]C1!$E:$T,16,FALSE),VLOOKUP(A299,[6]C1!$E:$T,15,FALSE)))</f>
        <v>216246.34</v>
      </c>
      <c r="F299" s="10">
        <f>IFERROR(VLOOKUP(A299,[2]C1!$E:$Q,13,FALSE),IFERROR(VLOOKUP(A299,[3]C1!$E:$P,12,FALSE),VLOOKUP(A299,[1]C1!$E:$Q,13,FALSE)))</f>
        <v>24.54</v>
      </c>
      <c r="G299" s="11" t="str">
        <f>IFERROR(VLOOKUP(A299,[4]C1!$E:$N,10,FALSE),IFERROR(VLOOKUP(A299,[5]C1!$E:$N,10,FALSE),VLOOKUP(A299,[6]C1!$E:$N,10,FALSE)))</f>
        <v>Isan Carlo Lazaro</v>
      </c>
      <c r="I299" s="6" t="str">
        <f>IFERROR(VLOOKUP(A299,[4]C1!$E:$L,8,FALSE),IFERROR(VLOOKUP(A299,[5]C1!$E:$L,8,FALSE),VLOOKUP(A299,[6]C1!$E:$L,8,FALSE)))</f>
        <v>CHALLENGER</v>
      </c>
      <c r="J299" s="4">
        <v>45813</v>
      </c>
      <c r="K299" s="4">
        <v>45814</v>
      </c>
      <c r="L299" s="5" t="s">
        <v>62</v>
      </c>
      <c r="N299" s="5">
        <f>YEAR(IFERROR(VLOOKUP(A299,[4]C1!$E:$AA,23,FALSE),IFERROR(VLOOKUP(A299,[5]C1!$E:$AB,24,FALSE),VLOOKUP(A299,[6]C1!$E:$AB,23,FALSE))))</f>
        <v>2025</v>
      </c>
      <c r="O299" s="4">
        <v>45811</v>
      </c>
      <c r="P299" s="5" t="str">
        <f t="shared" si="5"/>
        <v>YES</v>
      </c>
      <c r="Q299" s="4">
        <v>45855</v>
      </c>
      <c r="R299" s="5" t="s">
        <v>23</v>
      </c>
      <c r="S299" s="250">
        <v>3</v>
      </c>
      <c r="T299" s="253">
        <f>IFERROR(VLOOKUP(A299,[4]C1!$E:$BH,56,FALSE),IFERROR(VLOOKUP(A299,[5]C1!$E:$BI,57,FALSE),VLOOKUP(A299,[6]C1!$E:$BI,56,FALSE)))</f>
        <v>45786</v>
      </c>
    </row>
    <row r="300" spans="1:20" ht="20.149999999999999" hidden="1" customHeight="1" x14ac:dyDescent="0.35">
      <c r="A300" s="8" t="s">
        <v>591</v>
      </c>
      <c r="B300" s="164"/>
      <c r="C300" s="7" t="str">
        <f>IFERROR(VLOOKUP(A300,[1]C1!$E:$F,2,FALSE),IFERROR(VLOOKUP(A300,[2]C1!$E:$F,2,FALSE),VLOOKUP(A300,[3]C1!$E:$F,2,FALSE)))</f>
        <v>POSH PROPERTIES DEVELOPMENT CORPORATION</v>
      </c>
      <c r="D300" s="7" t="str">
        <f>IFERROR(VLOOKUP(A300,[3]C1!$E:$G,3,FALSE),IFERROR(VLOOKUP(A300,[2]C1!$E:$G,3,FALSE),VLOOKUP(A300,[1]C1!$E:$G,3,FALSE)))</f>
        <v>BELLE, ASEANA BUSINESS PARK, PARANAQUE</v>
      </c>
      <c r="E300" s="10">
        <f>IFERROR(VLOOKUP(A300,[4]C1!$E:$S,15,FALSE),IFERROR(VLOOKUP(A300,[5]C1!$E:$T,16,FALSE),VLOOKUP(A300,[6]C1!$E:$T,15,FALSE)))</f>
        <v>149903.73000000001</v>
      </c>
      <c r="F300" s="10">
        <f>IFERROR(VLOOKUP(A300,[2]C1!$E:$Q,13,FALSE),IFERROR(VLOOKUP(A300,[3]C1!$E:$P,12,FALSE),VLOOKUP(A300,[1]C1!$E:$Q,13,FALSE)))</f>
        <v>72</v>
      </c>
      <c r="G300" s="11" t="str">
        <f>IFERROR(VLOOKUP(A300,[4]C1!$E:$N,10,FALSE),IFERROR(VLOOKUP(A300,[5]C1!$E:$N,10,FALSE),VLOOKUP(A300,[6]C1!$E:$N,10,FALSE)))</f>
        <v>Jenneth Madrid</v>
      </c>
      <c r="I300" s="6" t="str">
        <f>IFERROR(VLOOKUP(A300,[4]C1!$E:$L,8,FALSE),IFERROR(VLOOKUP(A300,[5]C1!$E:$L,8,FALSE),VLOOKUP(A300,[6]C1!$E:$L,8,FALSE)))</f>
        <v>VJC</v>
      </c>
      <c r="J300" s="4">
        <v>45813</v>
      </c>
      <c r="K300" s="4">
        <v>45814</v>
      </c>
      <c r="L300" s="5" t="s">
        <v>62</v>
      </c>
      <c r="N300" s="5">
        <f>YEAR(IFERROR(VLOOKUP(A300,[4]C1!$E:$AA,23,FALSE),IFERROR(VLOOKUP(A300,[5]C1!$E:$AB,24,FALSE),VLOOKUP(A300,[6]C1!$E:$AB,23,FALSE))))</f>
        <v>2025</v>
      </c>
      <c r="O300" s="4">
        <v>45842</v>
      </c>
      <c r="P300" s="5" t="str">
        <f t="shared" si="5"/>
        <v>YES</v>
      </c>
      <c r="S300" s="250">
        <v>2</v>
      </c>
      <c r="T300" s="253">
        <f>IFERROR(VLOOKUP(A300,[4]C1!$E:$BH,56,FALSE),IFERROR(VLOOKUP(A300,[5]C1!$E:$BI,57,FALSE),VLOOKUP(A300,[6]C1!$E:$BI,56,FALSE)))</f>
        <v>45791</v>
      </c>
    </row>
    <row r="301" spans="1:20" ht="20.149999999999999" hidden="1" customHeight="1" x14ac:dyDescent="0.35">
      <c r="A301" s="8" t="s">
        <v>592</v>
      </c>
      <c r="B301" s="164"/>
      <c r="C301" s="7" t="str">
        <f>IFERROR(VLOOKUP(A301,[1]C1!$E:$F,2,FALSE),IFERROR(VLOOKUP(A301,[2]C1!$E:$F,2,FALSE),VLOOKUP(A301,[3]C1!$E:$F,2,FALSE)))</f>
        <v>CONNIE LAO YU</v>
      </c>
      <c r="D301" s="7" t="str">
        <f>IFERROR(VLOOKUP(A301,[3]C1!$E:$G,3,FALSE),IFERROR(VLOOKUP(A301,[2]C1!$E:$G,3,FALSE),VLOOKUP(A301,[1]C1!$E:$G,3,FALSE)))</f>
        <v>N. ARMSTRONG, MOONWALK, PARANAQUE</v>
      </c>
      <c r="E301" s="10">
        <f>IFERROR(VLOOKUP(A301,[4]C1!$E:$S,15,FALSE),IFERROR(VLOOKUP(A301,[5]C1!$E:$T,16,FALSE),VLOOKUP(A301,[6]C1!$E:$T,15,FALSE)))</f>
        <v>20856.59</v>
      </c>
      <c r="F301" s="10">
        <f>IFERROR(VLOOKUP(A301,[2]C1!$E:$Q,13,FALSE),IFERROR(VLOOKUP(A301,[3]C1!$E:$P,12,FALSE),VLOOKUP(A301,[1]C1!$E:$Q,13,FALSE)))</f>
        <v>4.3499999999999996</v>
      </c>
      <c r="G301" s="11" t="str">
        <f>IFERROR(VLOOKUP(A301,[4]C1!$E:$N,10,FALSE),IFERROR(VLOOKUP(A301,[5]C1!$E:$N,10,FALSE),VLOOKUP(A301,[6]C1!$E:$N,10,FALSE)))</f>
        <v>Ronilo Gange Jr.</v>
      </c>
      <c r="I301" s="6" t="str">
        <f>IFERROR(VLOOKUP(A301,[4]C1!$E:$L,8,FALSE),IFERROR(VLOOKUP(A301,[5]C1!$E:$L,8,FALSE),VLOOKUP(A301,[6]C1!$E:$L,8,FALSE)))</f>
        <v>ECOM</v>
      </c>
      <c r="J301" s="4">
        <v>45813</v>
      </c>
      <c r="K301" s="4">
        <v>45814</v>
      </c>
      <c r="L301" s="5" t="s">
        <v>62</v>
      </c>
      <c r="N301" s="5">
        <f>YEAR(IFERROR(VLOOKUP(A301,[4]C1!$E:$AA,23,FALSE),IFERROR(VLOOKUP(A301,[5]C1!$E:$AB,24,FALSE),VLOOKUP(A301,[6]C1!$E:$AB,23,FALSE))))</f>
        <v>2025</v>
      </c>
      <c r="O301" s="4">
        <v>45838</v>
      </c>
      <c r="P301" s="5" t="str">
        <f t="shared" si="5"/>
        <v>YES</v>
      </c>
      <c r="Q301" s="4">
        <v>45855</v>
      </c>
      <c r="R301" s="5" t="s">
        <v>23</v>
      </c>
      <c r="S301" s="250">
        <v>3</v>
      </c>
      <c r="T301" s="253">
        <f>IFERROR(VLOOKUP(A301,[4]C1!$E:$BH,56,FALSE),IFERROR(VLOOKUP(A301,[5]C1!$E:$BI,57,FALSE),VLOOKUP(A301,[6]C1!$E:$BI,56,FALSE)))</f>
        <v>45791</v>
      </c>
    </row>
    <row r="302" spans="1:20" ht="20.149999999999999" hidden="1" customHeight="1" x14ac:dyDescent="0.35">
      <c r="A302" s="8" t="s">
        <v>593</v>
      </c>
      <c r="B302" s="164"/>
      <c r="C302" s="7" t="str">
        <f>IFERROR(VLOOKUP(A302,[1]C1!$E:$F,2,FALSE),IFERROR(VLOOKUP(A302,[2]C1!$E:$F,2,FALSE),VLOOKUP(A302,[3]C1!$E:$F,2,FALSE)))</f>
        <v>ALEX JUSTINIANO CLAVERIA</v>
      </c>
      <c r="D302" s="7" t="str">
        <f>IFERROR(VLOOKUP(A302,[3]C1!$E:$G,3,FALSE),IFERROR(VLOOKUP(A302,[2]C1!$E:$G,3,FALSE),VLOOKUP(A302,[1]C1!$E:$G,3,FALSE)))</f>
        <v>SANTIAGO LOOP, AYALA-ALABANG VILL, MUNTINLUPA</v>
      </c>
      <c r="E302" s="10">
        <f>IFERROR(VLOOKUP(A302,[4]C1!$E:$S,15,FALSE),IFERROR(VLOOKUP(A302,[5]C1!$E:$T,16,FALSE),VLOOKUP(A302,[6]C1!$E:$T,15,FALSE)))</f>
        <v>417348.14</v>
      </c>
      <c r="F302" s="10">
        <f>IFERROR(VLOOKUP(A302,[2]C1!$E:$Q,13,FALSE),IFERROR(VLOOKUP(A302,[3]C1!$E:$P,12,FALSE),VLOOKUP(A302,[1]C1!$E:$Q,13,FALSE)))</f>
        <v>69.62</v>
      </c>
      <c r="G302" s="11" t="str">
        <f>IFERROR(VLOOKUP(A302,[4]C1!$E:$N,10,FALSE),IFERROR(VLOOKUP(A302,[5]C1!$E:$N,10,FALSE),VLOOKUP(A302,[6]C1!$E:$N,10,FALSE)))</f>
        <v>Isan Carlo Lazaro</v>
      </c>
      <c r="I302" s="6" t="str">
        <f>IFERROR(VLOOKUP(A302,[4]C1!$E:$L,8,FALSE),IFERROR(VLOOKUP(A302,[5]C1!$E:$L,8,FALSE),VLOOKUP(A302,[6]C1!$E:$L,8,FALSE)))</f>
        <v>CHALLENGER</v>
      </c>
      <c r="J302" s="4">
        <v>45813</v>
      </c>
      <c r="K302" s="4">
        <v>45814</v>
      </c>
      <c r="L302" s="5" t="s">
        <v>62</v>
      </c>
      <c r="N302" s="5">
        <f>YEAR(IFERROR(VLOOKUP(A302,[4]C1!$E:$AA,23,FALSE),IFERROR(VLOOKUP(A302,[5]C1!$E:$AB,24,FALSE),VLOOKUP(A302,[6]C1!$E:$AB,23,FALSE))))</f>
        <v>2025</v>
      </c>
      <c r="O302" s="4">
        <v>45814</v>
      </c>
      <c r="P302" s="5" t="str">
        <f t="shared" si="5"/>
        <v>YES</v>
      </c>
      <c r="Q302" s="4">
        <v>45863</v>
      </c>
      <c r="R302" s="5" t="s">
        <v>26</v>
      </c>
      <c r="S302" s="250">
        <v>4</v>
      </c>
      <c r="T302" s="253">
        <f>IFERROR(VLOOKUP(A302,[4]C1!$E:$BH,56,FALSE),IFERROR(VLOOKUP(A302,[5]C1!$E:$BI,57,FALSE),VLOOKUP(A302,[6]C1!$E:$BI,56,FALSE)))</f>
        <v>45775</v>
      </c>
    </row>
    <row r="303" spans="1:20" ht="20.149999999999999" hidden="1" customHeight="1" x14ac:dyDescent="0.35">
      <c r="A303" s="8" t="s">
        <v>594</v>
      </c>
      <c r="B303" s="164"/>
      <c r="C303" s="7" t="str">
        <f>IFERROR(VLOOKUP(A303,[1]C1!$E:$F,2,FALSE),IFERROR(VLOOKUP(A303,[2]C1!$E:$F,2,FALSE),VLOOKUP(A303,[3]C1!$E:$F,2,FALSE)))</f>
        <v>RICKY B. TUMBALE</v>
      </c>
      <c r="D303" s="7" t="str">
        <f>IFERROR(VLOOKUP(A303,[3]C1!$E:$G,3,FALSE),IFERROR(VLOOKUP(A303,[2]C1!$E:$G,3,FALSE),VLOOKUP(A303,[1]C1!$E:$G,3,FALSE)))</f>
        <v>REYES-SORIANO COMPOUND, VILLA PARAISO, PARANAQUE</v>
      </c>
      <c r="E303" s="10">
        <f>IFERROR(VLOOKUP(A303,[4]C1!$E:$S,15,FALSE),IFERROR(VLOOKUP(A303,[5]C1!$E:$T,16,FALSE),VLOOKUP(A303,[6]C1!$E:$T,16,FALSE)))</f>
        <v>788672.79</v>
      </c>
      <c r="F303" s="10">
        <f>IFERROR(VLOOKUP(A303,[2]C1!$E:$Q,13,FALSE),IFERROR(VLOOKUP(A303,[3]C1!$E:$P,12,FALSE),VLOOKUP(A303,[1]C1!$E:$Q,13,FALSE)))</f>
        <v>232.88</v>
      </c>
      <c r="G303" s="11" t="str">
        <f>IFERROR(VLOOKUP(A303,[4]C1!$E:$N,10,FALSE),IFERROR(VLOOKUP(A303,[5]C1!$E:$N,10,FALSE),VLOOKUP(A303,[6]C1!$E:$N,10,FALSE)))</f>
        <v>JSP</v>
      </c>
      <c r="I303" s="6" t="str">
        <f>IFERROR(VLOOKUP(A303,[4]C1!$E:$L,8,FALSE),IFERROR(VLOOKUP(A303,[5]C1!$E:$L,8,FALSE),VLOOKUP(A303,[6]C1!$E:$L,8,FALSE)))</f>
        <v>POWERHOUSE</v>
      </c>
      <c r="J303" s="4">
        <v>45814</v>
      </c>
      <c r="K303" s="4">
        <v>45817</v>
      </c>
      <c r="L303" s="5" t="s">
        <v>22</v>
      </c>
      <c r="N303" s="5">
        <f>YEAR(IFERROR(VLOOKUP(A303,[4]C1!$E:$AA,23,FALSE),IFERROR(VLOOKUP(A303,[5]C1!$E:$AB,24,FALSE),VLOOKUP(A303,[6]C1!$E:$AB,23,FALSE))))</f>
        <v>2023</v>
      </c>
      <c r="O303" s="4">
        <v>45846</v>
      </c>
      <c r="P303" s="5" t="str">
        <f t="shared" si="5"/>
        <v>YES</v>
      </c>
      <c r="Q303" s="4">
        <v>45871</v>
      </c>
      <c r="R303" s="5" t="s">
        <v>23</v>
      </c>
      <c r="S303" s="250">
        <v>11</v>
      </c>
      <c r="T303" s="253">
        <f>IFERROR(VLOOKUP(A303,[4]C1!$E:$BH,56,FALSE),IFERROR(VLOOKUP(A303,[5]C1!$E:$BI,57,FALSE),VLOOKUP(A303,[6]C1!$E:$BI,56,FALSE)))</f>
        <v>45806</v>
      </c>
    </row>
    <row r="304" spans="1:20" ht="20.149999999999999" hidden="1" customHeight="1" x14ac:dyDescent="0.35">
      <c r="A304" s="8" t="s">
        <v>595</v>
      </c>
      <c r="B304" s="164"/>
      <c r="C304" s="7" t="str">
        <f>IFERROR(VLOOKUP(A304,[1]C1!$E:$F,2,FALSE),IFERROR(VLOOKUP(A304,[2]C1!$E:$F,2,FALSE),VLOOKUP(A304,[3]C1!$E:$F,2,FALSE)))</f>
        <v>FILINVEST LAND INC.</v>
      </c>
      <c r="D304" s="7" t="str">
        <f>IFERROR(VLOOKUP(A304,[3]C1!$E:$G,3,FALSE),IFERROR(VLOOKUP(A304,[2]C1!$E:$G,3,FALSE),VLOOKUP(A304,[1]C1!$E:$G,3,FALSE)))</f>
        <v>EAST SERVICE, ALABANG, MUNTINLUPA</v>
      </c>
      <c r="E304" s="10">
        <f>IFERROR(VLOOKUP(A304,[4]C1!$E:$S,15,FALSE),IFERROR(VLOOKUP(A304,[5]C1!$E:$T,16,FALSE),VLOOKUP(A304,[6]C1!$E:$T,16,FALSE)))</f>
        <v>3209466.13</v>
      </c>
      <c r="F304" s="10">
        <f>IFERROR(VLOOKUP(A304,[2]C1!$E:$Q,13,FALSE),IFERROR(VLOOKUP(A304,[3]C1!$E:$P,12,FALSE),VLOOKUP(A304,[1]C1!$E:$Q,13,FALSE)))</f>
        <v>753.73</v>
      </c>
      <c r="G304" s="11" t="str">
        <f>IFERROR(VLOOKUP(A304,[4]C1!$E:$N,10,FALSE),IFERROR(VLOOKUP(A304,[5]C1!$E:$N,10,FALSE),VLOOKUP(A304,[6]C1!$E:$N,10,FALSE)))</f>
        <v>JSP</v>
      </c>
      <c r="I304" s="6" t="str">
        <f>IFERROR(VLOOKUP(A304,[4]C1!$E:$L,8,FALSE),IFERROR(VLOOKUP(A304,[5]C1!$E:$L,8,FALSE),VLOOKUP(A304,[6]C1!$E:$L,8,FALSE)))</f>
        <v>POWERHOUSE</v>
      </c>
      <c r="J304" s="4">
        <v>45814</v>
      </c>
      <c r="K304" s="4">
        <v>45824</v>
      </c>
      <c r="L304" s="5" t="s">
        <v>360</v>
      </c>
      <c r="N304" s="5">
        <f>YEAR(IFERROR(VLOOKUP(A304,[4]C1!$E:$AA,23,FALSE),IFERROR(VLOOKUP(A304,[5]C1!$E:$AB,24,FALSE),VLOOKUP(A304,[6]C1!$E:$AB,23,FALSE))))</f>
        <v>2024</v>
      </c>
      <c r="O304" s="5"/>
      <c r="P304" s="5" t="str">
        <f t="shared" si="5"/>
        <v>NO</v>
      </c>
      <c r="S304" s="250">
        <v>8</v>
      </c>
      <c r="T304" s="253">
        <f>IFERROR(VLOOKUP(A304,[4]C1!$E:$BH,56,FALSE),IFERROR(VLOOKUP(A304,[5]C1!$E:$BI,57,FALSE),VLOOKUP(A304,[6]C1!$E:$BI,56,FALSE)))</f>
        <v>0</v>
      </c>
    </row>
    <row r="305" spans="1:20" ht="20.149999999999999" hidden="1" customHeight="1" x14ac:dyDescent="0.35">
      <c r="A305" s="8" t="s">
        <v>596</v>
      </c>
      <c r="B305" s="164"/>
      <c r="C305" s="7" t="str">
        <f>IFERROR(VLOOKUP(A305,[1]C1!$E:$F,2,FALSE),IFERROR(VLOOKUP(A305,[2]C1!$E:$F,2,FALSE),VLOOKUP(A305,[3]C1!$E:$F,2,FALSE)))</f>
        <v>GLOBE TELECOM, INC.</v>
      </c>
      <c r="D305" s="7" t="str">
        <f>IFERROR(VLOOKUP(A305,[3]C1!$E:$G,3,FALSE),IFERROR(VLOOKUP(A305,[2]C1!$E:$G,3,FALSE),VLOOKUP(A305,[1]C1!$E:$G,3,FALSE)))</f>
        <v>PALAWAN, AYALA-ALABANG VILL, MUNTINLUPA</v>
      </c>
      <c r="E305" s="10">
        <f>IFERROR(VLOOKUP(A305,[4]C1!$E:$S,15,FALSE),IFERROR(VLOOKUP(A305,[5]C1!$E:$T,16,FALSE),VLOOKUP(A305,[6]C1!$E:$T,16,FALSE)))</f>
        <v>29912.22</v>
      </c>
      <c r="F305" s="10">
        <f>IFERROR(VLOOKUP(A305,[2]C1!$E:$Q,13,FALSE),IFERROR(VLOOKUP(A305,[3]C1!$E:$P,12,FALSE),VLOOKUP(A305,[1]C1!$E:$Q,13,FALSE)))</f>
        <v>5.55</v>
      </c>
      <c r="G305" s="11" t="str">
        <f>IFERROR(VLOOKUP(A305,[4]C1!$E:$N,10,FALSE),IFERROR(VLOOKUP(A305,[5]C1!$E:$N,10,FALSE),VLOOKUP(A305,[6]C1!$E:$N,10,FALSE)))</f>
        <v>JSP</v>
      </c>
      <c r="I305" s="6" t="str">
        <f>IFERROR(VLOOKUP(A305,[4]C1!$E:$L,8,FALSE),IFERROR(VLOOKUP(A305,[5]C1!$E:$L,8,FALSE),VLOOKUP(A305,[6]C1!$E:$L,8,FALSE)))</f>
        <v>POWERHOUSE</v>
      </c>
      <c r="J305" s="4">
        <v>45814</v>
      </c>
      <c r="K305" s="4">
        <v>45824</v>
      </c>
      <c r="L305" s="5" t="s">
        <v>597</v>
      </c>
      <c r="N305" s="5">
        <f>YEAR(IFERROR(VLOOKUP(A305,[4]C1!$E:$AA,23,FALSE),IFERROR(VLOOKUP(A305,[5]C1!$E:$AB,24,FALSE),VLOOKUP(A305,[6]C1!$E:$AB,23,FALSE))))</f>
        <v>2024</v>
      </c>
      <c r="O305" s="4">
        <v>45840</v>
      </c>
      <c r="P305" s="5" t="str">
        <f t="shared" si="5"/>
        <v>YES</v>
      </c>
      <c r="Q305" s="5" t="s">
        <v>917</v>
      </c>
      <c r="R305" s="5" t="s">
        <v>23</v>
      </c>
      <c r="S305" s="250">
        <v>3</v>
      </c>
      <c r="T305" s="253">
        <f>IFERROR(VLOOKUP(A305,[4]C1!$E:$BH,56,FALSE),IFERROR(VLOOKUP(A305,[5]C1!$E:$BI,57,FALSE),VLOOKUP(A305,[6]C1!$E:$BI,56,FALSE)))</f>
        <v>0</v>
      </c>
    </row>
    <row r="306" spans="1:20" ht="20.149999999999999" hidden="1" customHeight="1" x14ac:dyDescent="0.35">
      <c r="A306" s="8" t="s">
        <v>598</v>
      </c>
      <c r="B306" s="164"/>
      <c r="C306" s="7" t="str">
        <f>IFERROR(VLOOKUP(A306,[1]C1!$E:$F,2,FALSE),IFERROR(VLOOKUP(A306,[2]C1!$E:$F,2,FALSE),VLOOKUP(A306,[3]C1!$E:$F,2,FALSE)))</f>
        <v>MAYNILAD WATER SERVICES, INC.</v>
      </c>
      <c r="D306" s="7" t="str">
        <f>IFERROR(VLOOKUP(A306,[3]C1!$E:$G,3,FALSE),IFERROR(VLOOKUP(A306,[2]C1!$E:$G,3,FALSE),VLOOKUP(A306,[1]C1!$E:$G,3,FALSE)))</f>
        <v>NIA, PUTATAN, MUNTINLUPA</v>
      </c>
      <c r="E306" s="10">
        <f>IFERROR(VLOOKUP(A306,[4]C1!$E:$S,15,FALSE),IFERROR(VLOOKUP(A306,[5]C1!$E:$T,16,FALSE),VLOOKUP(A306,[6]C1!$E:$T,16,FALSE)))</f>
        <v>2453299.1</v>
      </c>
      <c r="F306" s="10">
        <f>IFERROR(VLOOKUP(A306,[2]C1!$E:$Q,13,FALSE),IFERROR(VLOOKUP(A306,[3]C1!$E:$P,12,FALSE),VLOOKUP(A306,[1]C1!$E:$Q,13,FALSE)))</f>
        <v>405.1</v>
      </c>
      <c r="G306" s="11" t="str">
        <f>IFERROR(VLOOKUP(A306,[4]C1!$E:$N,10,FALSE),IFERROR(VLOOKUP(A306,[5]C1!$E:$N,10,FALSE),VLOOKUP(A306,[6]C1!$E:$N,10,FALSE)))</f>
        <v>JSP</v>
      </c>
      <c r="I306" s="6" t="str">
        <f>IFERROR(VLOOKUP(A306,[4]C1!$E:$L,8,FALSE),IFERROR(VLOOKUP(A306,[5]C1!$E:$L,8,FALSE),VLOOKUP(A306,[6]C1!$E:$L,8,FALSE)))</f>
        <v>POWERHOUSE</v>
      </c>
      <c r="J306" s="4">
        <v>45814</v>
      </c>
      <c r="K306" s="4">
        <v>45832</v>
      </c>
      <c r="L306" s="5" t="s">
        <v>22</v>
      </c>
      <c r="N306" s="5">
        <f>YEAR(IFERROR(VLOOKUP(A306,[4]C1!$E:$AA,23,FALSE),IFERROR(VLOOKUP(A306,[5]C1!$E:$AB,24,FALSE),VLOOKUP(A306,[6]C1!$E:$AB,23,FALSE))))</f>
        <v>2024</v>
      </c>
      <c r="O306" s="4">
        <v>45839</v>
      </c>
      <c r="P306" s="5" t="str">
        <f t="shared" si="5"/>
        <v>YES</v>
      </c>
      <c r="Q306" s="4">
        <v>45855</v>
      </c>
      <c r="R306" s="5" t="s">
        <v>23</v>
      </c>
      <c r="S306" s="250">
        <v>6</v>
      </c>
      <c r="T306" s="253">
        <f>IFERROR(VLOOKUP(A306,[4]C1!$E:$BH,56,FALSE),IFERROR(VLOOKUP(A306,[5]C1!$E:$BI,57,FALSE),VLOOKUP(A306,[6]C1!$E:$BI,56,FALSE)))</f>
        <v>45810</v>
      </c>
    </row>
    <row r="307" spans="1:20" ht="20.149999999999999" hidden="1" customHeight="1" x14ac:dyDescent="0.35">
      <c r="A307" s="8" t="s">
        <v>599</v>
      </c>
      <c r="B307" s="164"/>
      <c r="C307" s="7" t="str">
        <f>IFERROR(VLOOKUP(A307,[1]C1!$E:$F,2,FALSE),IFERROR(VLOOKUP(A307,[2]C1!$E:$F,2,FALSE),VLOOKUP(A307,[3]C1!$E:$F,2,FALSE)))</f>
        <v>ZOSIMO GATDULA MERCADO</v>
      </c>
      <c r="D307" s="7" t="str">
        <f>IFERROR(VLOOKUP(A307,[3]C1!$E:$G,3,FALSE),IFERROR(VLOOKUP(A307,[2]C1!$E:$G,3,FALSE),VLOOKUP(A307,[1]C1!$E:$G,3,FALSE)))</f>
        <v>DUHAT, MON-EL SUBD, PARANAQUE</v>
      </c>
      <c r="E307" s="10">
        <f>IFERROR(VLOOKUP(A307,[4]C1!$E:$S,15,FALSE),IFERROR(VLOOKUP(A307,[5]C1!$E:$T,16,FALSE),VLOOKUP(A307,[6]C1!$E:$T,16,FALSE)))</f>
        <v>325707.68</v>
      </c>
      <c r="F307" s="10">
        <f>IFERROR(VLOOKUP(A307,[2]C1!$E:$Q,13,FALSE),IFERROR(VLOOKUP(A307,[3]C1!$E:$P,12,FALSE),VLOOKUP(A307,[1]C1!$E:$Q,13,FALSE)))</f>
        <v>117.87</v>
      </c>
      <c r="G307" s="11" t="str">
        <f>IFERROR(VLOOKUP(A307,[4]C1!$E:$N,10,FALSE),IFERROR(VLOOKUP(A307,[5]C1!$E:$N,10,FALSE),VLOOKUP(A307,[6]C1!$E:$N,10,FALSE)))</f>
        <v>JSP</v>
      </c>
      <c r="I307" s="6" t="str">
        <f>IFERROR(VLOOKUP(A307,[4]C1!$E:$L,8,FALSE),IFERROR(VLOOKUP(A307,[5]C1!$E:$L,8,FALSE),VLOOKUP(A307,[6]C1!$E:$L,8,FALSE)))</f>
        <v>POWERHOUSE</v>
      </c>
      <c r="J307" s="4">
        <v>45814</v>
      </c>
      <c r="K307" s="4">
        <v>45817</v>
      </c>
      <c r="L307" s="5" t="s">
        <v>22</v>
      </c>
      <c r="N307" s="5">
        <f>YEAR(IFERROR(VLOOKUP(A307,[4]C1!$E:$AA,23,FALSE),IFERROR(VLOOKUP(A307,[5]C1!$E:$AB,24,FALSE),VLOOKUP(A307,[6]C1!$E:$AB,23,FALSE))))</f>
        <v>2023</v>
      </c>
      <c r="O307" s="4">
        <v>45828</v>
      </c>
      <c r="P307" s="5" t="str">
        <f t="shared" si="5"/>
        <v>YES</v>
      </c>
      <c r="Q307" s="4">
        <v>45855</v>
      </c>
      <c r="R307" s="5" t="s">
        <v>23</v>
      </c>
      <c r="S307" s="250">
        <v>4</v>
      </c>
      <c r="T307" s="253">
        <f>IFERROR(VLOOKUP(A307,[4]C1!$E:$BH,56,FALSE),IFERROR(VLOOKUP(A307,[5]C1!$E:$BI,57,FALSE),VLOOKUP(A307,[6]C1!$E:$BI,56,FALSE)))</f>
        <v>0</v>
      </c>
    </row>
    <row r="308" spans="1:20" ht="20.149999999999999" hidden="1" customHeight="1" x14ac:dyDescent="0.35">
      <c r="A308" s="8" t="s">
        <v>600</v>
      </c>
      <c r="B308" s="164"/>
      <c r="C308" s="7" t="str">
        <f>IFERROR(VLOOKUP(A308,[1]C1!$E:$F,2,FALSE),IFERROR(VLOOKUP(A308,[2]C1!$E:$F,2,FALSE),VLOOKUP(A308,[3]C1!$E:$F,2,FALSE)))</f>
        <v>AZEUS O. SILVA</v>
      </c>
      <c r="D308" s="7" t="str">
        <f>IFERROR(VLOOKUP(A308,[3]C1!$E:$G,3,FALSE),IFERROR(VLOOKUP(A308,[2]C1!$E:$G,3,FALSE),VLOOKUP(A308,[1]C1!$E:$G,3,FALSE)))</f>
        <v>BB. RAMONA TIRONA, BF HOMES, MUNTINLUPA</v>
      </c>
      <c r="E308" s="10">
        <f>IFERROR(VLOOKUP(A308,[4]C1!$E:$S,15,FALSE),IFERROR(VLOOKUP(A308,[5]C1!$E:$T,16,FALSE),VLOOKUP(A308,[6]C1!$E:$T,16,FALSE)))</f>
        <v>365073.28</v>
      </c>
      <c r="F308" s="10">
        <f>IFERROR(VLOOKUP(A308,[2]C1!$E:$Q,13,FALSE),IFERROR(VLOOKUP(A308,[3]C1!$E:$P,12,FALSE),VLOOKUP(A308,[1]C1!$E:$Q,13,FALSE)))</f>
        <v>96.85</v>
      </c>
      <c r="G308" s="11" t="str">
        <f>IFERROR(VLOOKUP(A308,[4]C1!$E:$N,10,FALSE),IFERROR(VLOOKUP(A308,[5]C1!$E:$N,10,FALSE),VLOOKUP(A308,[6]C1!$E:$N,10,FALSE)))</f>
        <v>EAO</v>
      </c>
      <c r="I308" s="6" t="str">
        <f>IFERROR(VLOOKUP(A308,[4]C1!$E:$L,8,FALSE),IFERROR(VLOOKUP(A308,[5]C1!$E:$L,8,FALSE),VLOOKUP(A308,[6]C1!$E:$L,8,FALSE)))</f>
        <v>POWERHOUSE</v>
      </c>
      <c r="J308" s="4">
        <v>45814</v>
      </c>
      <c r="K308" s="4">
        <v>45817</v>
      </c>
      <c r="L308" s="5" t="s">
        <v>22</v>
      </c>
      <c r="N308" s="5">
        <f>YEAR(IFERROR(VLOOKUP(A308,[4]C1!$E:$AA,23,FALSE),IFERROR(VLOOKUP(A308,[5]C1!$E:$AB,24,FALSE),VLOOKUP(A308,[6]C1!$E:$AB,23,FALSE))))</f>
        <v>2023</v>
      </c>
      <c r="O308" s="4">
        <v>45825</v>
      </c>
      <c r="P308" s="5" t="str">
        <f t="shared" si="5"/>
        <v>YES</v>
      </c>
      <c r="Q308" s="4">
        <v>45855</v>
      </c>
      <c r="R308" s="5" t="s">
        <v>23</v>
      </c>
      <c r="S308" s="250">
        <v>4</v>
      </c>
      <c r="T308" s="253">
        <f>IFERROR(VLOOKUP(A308,[4]C1!$E:$BH,56,FALSE),IFERROR(VLOOKUP(A308,[5]C1!$E:$BI,57,FALSE),VLOOKUP(A308,[6]C1!$E:$BI,56,FALSE)))</f>
        <v>0</v>
      </c>
    </row>
    <row r="309" spans="1:20" ht="20.149999999999999" hidden="1" customHeight="1" x14ac:dyDescent="0.35">
      <c r="A309" s="8" t="s">
        <v>601</v>
      </c>
      <c r="B309" s="164"/>
      <c r="C309" s="7" t="str">
        <f>IFERROR(VLOOKUP(A309,[1]C1!$E:$F,2,FALSE),IFERROR(VLOOKUP(A309,[2]C1!$E:$F,2,FALSE),VLOOKUP(A309,[3]C1!$E:$F,2,FALSE)))</f>
        <v>THE ROMAN CATHOLIC BISHOP OF PARANAQUE, INC.</v>
      </c>
      <c r="D309" s="7" t="str">
        <f>IFERROR(VLOOKUP(A309,[3]C1!$E:$G,3,FALSE),IFERROR(VLOOKUP(A309,[2]C1!$E:$G,3,FALSE),VLOOKUP(A309,[1]C1!$E:$G,3,FALSE)))</f>
        <v>DON JESUS, ALABANG HILLS SUBD PH 3, MUNTINLUPA</v>
      </c>
      <c r="E309" s="10">
        <f>IFERROR(VLOOKUP(A309,[4]C1!$E:$S,15,FALSE),IFERROR(VLOOKUP(A309,[5]C1!$E:$T,16,FALSE),VLOOKUP(A309,[6]C1!$E:$T,16,FALSE)))</f>
        <v>1448696.17</v>
      </c>
      <c r="F309" s="10">
        <f>IFERROR(VLOOKUP(A309,[2]C1!$E:$Q,13,FALSE),IFERROR(VLOOKUP(A309,[3]C1!$E:$P,12,FALSE),VLOOKUP(A309,[1]C1!$E:$Q,13,FALSE)))</f>
        <v>485.18</v>
      </c>
      <c r="G309" s="11" t="str">
        <f>IFERROR(VLOOKUP(A309,[4]C1!$E:$N,10,FALSE),IFERROR(VLOOKUP(A309,[5]C1!$E:$N,10,FALSE),VLOOKUP(A309,[6]C1!$E:$N,10,FALSE)))</f>
        <v>EAO</v>
      </c>
      <c r="I309" s="6" t="str">
        <f>IFERROR(VLOOKUP(A309,[4]C1!$E:$L,8,FALSE),IFERROR(VLOOKUP(A309,[5]C1!$E:$L,8,FALSE),VLOOKUP(A309,[6]C1!$E:$L,8,FALSE)))</f>
        <v>POWERHOUSE</v>
      </c>
      <c r="J309" s="4">
        <v>45814</v>
      </c>
      <c r="K309" s="4">
        <v>45817</v>
      </c>
      <c r="L309" s="5" t="s">
        <v>22</v>
      </c>
      <c r="N309" s="5">
        <f>YEAR(IFERROR(VLOOKUP(A309,[4]C1!$E:$AA,23,FALSE),IFERROR(VLOOKUP(A309,[5]C1!$E:$AB,24,FALSE),VLOOKUP(A309,[6]C1!$E:$AB,23,FALSE))))</f>
        <v>2023</v>
      </c>
      <c r="O309" s="4">
        <v>45828</v>
      </c>
      <c r="P309" s="5" t="str">
        <f t="shared" si="5"/>
        <v>YES</v>
      </c>
      <c r="Q309" s="4">
        <v>45855</v>
      </c>
      <c r="R309" s="5" t="s">
        <v>23</v>
      </c>
      <c r="S309" s="250">
        <v>6</v>
      </c>
      <c r="T309" s="253">
        <f>IFERROR(VLOOKUP(A309,[4]C1!$E:$BH,56,FALSE),IFERROR(VLOOKUP(A309,[5]C1!$E:$BI,57,FALSE),VLOOKUP(A309,[6]C1!$E:$BI,56,FALSE)))</f>
        <v>0</v>
      </c>
    </row>
    <row r="310" spans="1:20" ht="20.149999999999999" hidden="1" customHeight="1" x14ac:dyDescent="0.35">
      <c r="A310" s="8" t="s">
        <v>602</v>
      </c>
      <c r="B310" s="164"/>
      <c r="C310" s="7" t="str">
        <f>IFERROR(VLOOKUP(A310,[1]C1!$E:$F,2,FALSE),IFERROR(VLOOKUP(A310,[2]C1!$E:$F,2,FALSE),VLOOKUP(A310,[3]C1!$E:$F,2,FALSE)))</f>
        <v>CITY GOVERNMENT OF LAS PIÑAS</v>
      </c>
      <c r="D310" s="7" t="s">
        <v>908</v>
      </c>
      <c r="E310" s="10">
        <f>IFERROR(VLOOKUP(A310,[4]C1!$E:$S,15,FALSE),IFERROR(VLOOKUP(A310,[5]C1!$E:$T,16,FALSE),VLOOKUP(A310,[6]C1!$E:$T,16,FALSE)))</f>
        <v>192530.01</v>
      </c>
      <c r="F310" s="10">
        <f>IFERROR(VLOOKUP(A310,[2]C1!$E:$Q,13,FALSE),IFERROR(VLOOKUP(A310,[3]C1!$E:$P,12,FALSE),VLOOKUP(A310,[1]C1!$E:$Q,13,FALSE)))</f>
        <v>24.92</v>
      </c>
      <c r="G310" s="11" t="str">
        <f>IFERROR(VLOOKUP(A310,[4]C1!$E:$N,10,FALSE),IFERROR(VLOOKUP(A310,[5]C1!$E:$N,10,FALSE),VLOOKUP(A310,[6]C1!$E:$N,10,FALSE)))</f>
        <v>JSP</v>
      </c>
      <c r="I310" s="6" t="str">
        <f>IFERROR(VLOOKUP(A310,[4]C1!$E:$L,8,FALSE),IFERROR(VLOOKUP(A310,[5]C1!$E:$L,8,FALSE),VLOOKUP(A310,[6]C1!$E:$L,8,FALSE)))</f>
        <v>POWERHOUSE</v>
      </c>
      <c r="J310" s="4">
        <v>45814</v>
      </c>
      <c r="K310" s="4">
        <v>45817</v>
      </c>
      <c r="L310" s="5" t="s">
        <v>22</v>
      </c>
      <c r="N310" s="5">
        <f>YEAR(IFERROR(VLOOKUP(A310,[4]C1!$E:$AA,23,FALSE),IFERROR(VLOOKUP(A310,[5]C1!$E:$AB,24,FALSE),VLOOKUP(A310,[6]C1!$E:$AB,23,FALSE))))</f>
        <v>2024</v>
      </c>
      <c r="O310" s="4">
        <v>45841</v>
      </c>
      <c r="P310" s="5" t="str">
        <f t="shared" si="5"/>
        <v>YES</v>
      </c>
      <c r="Q310" s="4">
        <v>45871</v>
      </c>
      <c r="R310" s="5" t="s">
        <v>23</v>
      </c>
      <c r="S310" s="250">
        <v>3</v>
      </c>
      <c r="T310" s="253">
        <f>IFERROR(VLOOKUP(A310,[4]C1!$E:$BH,56,FALSE),IFERROR(VLOOKUP(A310,[5]C1!$E:$BI,57,FALSE),VLOOKUP(A310,[6]C1!$E:$BI,56,FALSE)))</f>
        <v>45806</v>
      </c>
    </row>
    <row r="311" spans="1:20" ht="20.149999999999999" hidden="1" customHeight="1" x14ac:dyDescent="0.35">
      <c r="A311" s="8" t="s">
        <v>603</v>
      </c>
      <c r="B311" s="164"/>
      <c r="C311" s="7" t="str">
        <f>IFERROR(VLOOKUP(A311,[1]C1!$E:$F,2,FALSE),IFERROR(VLOOKUP(A311,[2]C1!$E:$F,2,FALSE),VLOOKUP(A311,[3]C1!$E:$F,2,FALSE)))</f>
        <v>JUNEL PENALBA</v>
      </c>
      <c r="D311" s="7" t="str">
        <f>IFERROR(VLOOKUP(A311,[3]C1!$E:$G,3,FALSE),IFERROR(VLOOKUP(A311,[2]C1!$E:$G,3,FALSE),VLOOKUP(A311,[1]C1!$E:$G,3,FALSE)))</f>
        <v>JUDGE BIENVENIDO TAN SR., BF RESORT VILL, LAS PINAS CITY</v>
      </c>
      <c r="E311" s="10">
        <f>IFERROR(VLOOKUP(A311,[4]C1!$E:$S,15,FALSE),IFERROR(VLOOKUP(A311,[5]C1!$E:$T,16,FALSE),VLOOKUP(A311,[6]C1!$E:$T,15,FALSE)))</f>
        <v>431455.57</v>
      </c>
      <c r="F311" s="10">
        <f>IFERROR(VLOOKUP(A311,[2]C1!$E:$Q,13,FALSE),IFERROR(VLOOKUP(A311,[3]C1!$E:$P,12,FALSE),VLOOKUP(A311,[1]C1!$E:$Q,13,FALSE)))</f>
        <v>43.71</v>
      </c>
      <c r="G311" s="11" t="str">
        <f>IFERROR(VLOOKUP(A311,[4]C1!$E:$N,10,FALSE),IFERROR(VLOOKUP(A311,[5]C1!$E:$N,10,FALSE),VLOOKUP(A311,[6]C1!$E:$N,10,FALSE)))</f>
        <v>Isan Carlo Lazaro</v>
      </c>
      <c r="I311" s="6" t="str">
        <f>IFERROR(VLOOKUP(A311,[4]C1!$E:$L,8,FALSE),IFERROR(VLOOKUP(A311,[5]C1!$E:$L,8,FALSE),VLOOKUP(A311,[6]C1!$E:$L,8,FALSE)))</f>
        <v>CHALLENGER</v>
      </c>
      <c r="J311" s="4">
        <v>45814</v>
      </c>
      <c r="K311" s="4">
        <v>45848</v>
      </c>
      <c r="L311" s="5" t="s">
        <v>42</v>
      </c>
      <c r="N311" s="5">
        <f>YEAR(IFERROR(VLOOKUP(A311,[4]C1!$E:$AA,23,FALSE),IFERROR(VLOOKUP(A311,[5]C1!$E:$AB,24,FALSE),VLOOKUP(A311,[6]C1!$E:$AB,23,FALSE))))</f>
        <v>2025</v>
      </c>
      <c r="O311" s="4">
        <v>45848</v>
      </c>
      <c r="P311" s="5" t="str">
        <f t="shared" si="5"/>
        <v>YES</v>
      </c>
      <c r="Q311" s="4">
        <v>45868</v>
      </c>
      <c r="R311" s="5" t="s">
        <v>26</v>
      </c>
      <c r="S311" s="250">
        <v>3</v>
      </c>
      <c r="T311" s="253">
        <f>IFERROR(VLOOKUP(A311,[4]C1!$E:$BH,56,FALSE),IFERROR(VLOOKUP(A311,[5]C1!$E:$BI,57,FALSE),VLOOKUP(A311,[6]C1!$E:$BI,56,FALSE)))</f>
        <v>45800</v>
      </c>
    </row>
    <row r="312" spans="1:20" ht="20.149999999999999" hidden="1" customHeight="1" x14ac:dyDescent="0.35">
      <c r="A312" s="8" t="s">
        <v>604</v>
      </c>
      <c r="B312" s="164"/>
      <c r="C312" s="7" t="str">
        <f>IFERROR(VLOOKUP(A312,[1]C1!$E:$F,2,FALSE),IFERROR(VLOOKUP(A312,[2]C1!$E:$F,2,FALSE),VLOOKUP(A312,[3]C1!$E:$F,2,FALSE)))</f>
        <v>SPEED CONSTRUCTION &amp; DEVELOPMENT CORP.,</v>
      </c>
      <c r="D312" s="7" t="str">
        <f>IFERROR(VLOOKUP(A312,[3]C1!$E:$G,3,FALSE),IFERROR(VLOOKUP(A312,[2]C1!$E:$G,3,FALSE),VLOOKUP(A312,[1]C1!$E:$G,3,FALSE)))</f>
        <v>BLOCK 51, GEORGETOWN HEIGHTS SUBD PH II, BACOOR</v>
      </c>
      <c r="E312" s="10">
        <f>IFERROR(VLOOKUP(A312,[4]C1!$E:$S,15,FALSE),IFERROR(VLOOKUP(A312,[5]C1!$E:$T,16,FALSE),VLOOKUP(A312,[6]C1!$E:$T,15,FALSE)))</f>
        <v>2137566.1</v>
      </c>
      <c r="F312" s="10">
        <f>IFERROR(VLOOKUP(A312,[2]C1!$E:$Q,13,FALSE),IFERROR(VLOOKUP(A312,[3]C1!$E:$P,12,FALSE),VLOOKUP(A312,[1]C1!$E:$Q,13,FALSE)))</f>
        <v>413.38</v>
      </c>
      <c r="G312" s="11" t="str">
        <f>IFERROR(VLOOKUP(A312,[4]C1!$E:$N,10,FALSE),IFERROR(VLOOKUP(A312,[5]C1!$E:$N,10,FALSE),VLOOKUP(A312,[6]C1!$E:$N,10,FALSE)))</f>
        <v>Isan Carlo Lazaro</v>
      </c>
      <c r="I312" s="6" t="str">
        <f>IFERROR(VLOOKUP(A312,[4]C1!$E:$L,8,FALSE),IFERROR(VLOOKUP(A312,[5]C1!$E:$L,8,FALSE),VLOOKUP(A312,[6]C1!$E:$L,8,FALSE)))</f>
        <v>CHALLENGER</v>
      </c>
      <c r="J312" s="4">
        <v>45814</v>
      </c>
      <c r="K312" s="4">
        <v>45838</v>
      </c>
      <c r="L312" s="5" t="s">
        <v>42</v>
      </c>
      <c r="N312" s="5">
        <f>YEAR(IFERROR(VLOOKUP(A312,[4]C1!$E:$AA,23,FALSE),IFERROR(VLOOKUP(A312,[5]C1!$E:$AB,24,FALSE),VLOOKUP(A312,[6]C1!$E:$AB,23,FALSE))))</f>
        <v>2025</v>
      </c>
      <c r="O312" s="4">
        <v>45838</v>
      </c>
      <c r="P312" s="5" t="str">
        <f t="shared" si="5"/>
        <v>YES</v>
      </c>
      <c r="Q312" s="4">
        <v>45855</v>
      </c>
      <c r="R312" s="5" t="s">
        <v>26</v>
      </c>
      <c r="S312" s="250">
        <v>22</v>
      </c>
      <c r="T312" s="253">
        <f>IFERROR(VLOOKUP(A312,[4]C1!$E:$BH,56,FALSE),IFERROR(VLOOKUP(A312,[5]C1!$E:$BI,57,FALSE),VLOOKUP(A312,[6]C1!$E:$BI,56,FALSE)))</f>
        <v>45757</v>
      </c>
    </row>
    <row r="313" spans="1:20" ht="20.149999999999999" hidden="1" customHeight="1" x14ac:dyDescent="0.35">
      <c r="A313" s="8" t="s">
        <v>605</v>
      </c>
      <c r="B313" s="164"/>
      <c r="C313" s="7" t="str">
        <f>IFERROR(VLOOKUP(A313,[1]C1!$E:$F,2,FALSE),IFERROR(VLOOKUP(A313,[2]C1!$E:$F,2,FALSE),VLOOKUP(A313,[3]C1!$E:$F,2,FALSE)))</f>
        <v>SUZENNE MARGARETH TEE TANG-DONOVAN</v>
      </c>
      <c r="D313" s="7" t="str">
        <f>IFERROR(VLOOKUP(A313,[3]C1!$E:$G,3,FALSE),IFERROR(VLOOKUP(A313,[2]C1!$E:$G,3,FALSE),VLOOKUP(A313,[1]C1!$E:$G,3,FALSE)))</f>
        <v>WASHINGTON, MERVILLE SUBD, PARANAQUE</v>
      </c>
      <c r="E313" s="10">
        <f>IFERROR(VLOOKUP(A313,[4]C1!$E:$S,15,FALSE),IFERROR(VLOOKUP(A313,[5]C1!$E:$T,16,FALSE),VLOOKUP(A313,[6]C1!$E:$T,15,FALSE)))</f>
        <v>416189.14</v>
      </c>
      <c r="F313" s="10">
        <f>IFERROR(VLOOKUP(A313,[2]C1!$E:$Q,13,FALSE),IFERROR(VLOOKUP(A313,[3]C1!$E:$P,12,FALSE),VLOOKUP(A313,[1]C1!$E:$Q,13,FALSE)))</f>
        <v>165.62</v>
      </c>
      <c r="G313" s="11" t="str">
        <f>IFERROR(VLOOKUP(A313,[4]C1!$E:$N,10,FALSE),IFERROR(VLOOKUP(A313,[5]C1!$E:$N,10,FALSE),VLOOKUP(A313,[6]C1!$E:$N,10,FALSE)))</f>
        <v>Ronilo Gange Jr.</v>
      </c>
      <c r="I313" s="6" t="str">
        <f>IFERROR(VLOOKUP(A313,[4]C1!$E:$L,8,FALSE),IFERROR(VLOOKUP(A313,[5]C1!$E:$L,8,FALSE),VLOOKUP(A313,[6]C1!$E:$L,8,FALSE)))</f>
        <v>ECOM</v>
      </c>
      <c r="J313" s="4">
        <v>45814</v>
      </c>
      <c r="K313" s="5"/>
      <c r="N313" s="5">
        <f>YEAR(IFERROR(VLOOKUP(A313,[4]C1!$E:$AA,23,FALSE),IFERROR(VLOOKUP(A313,[5]C1!$E:$AB,24,FALSE),VLOOKUP(A313,[6]C1!$E:$AB,23,FALSE))))</f>
        <v>2025</v>
      </c>
      <c r="O313" s="5"/>
      <c r="P313" s="5" t="str">
        <f t="shared" si="5"/>
        <v>NO</v>
      </c>
      <c r="S313" s="250">
        <v>4</v>
      </c>
      <c r="T313" s="253">
        <f>IFERROR(VLOOKUP(A313,[4]C1!$E:$BH,56,FALSE),IFERROR(VLOOKUP(A313,[5]C1!$E:$BI,57,FALSE),VLOOKUP(A313,[6]C1!$E:$BI,56,FALSE)))</f>
        <v>45791</v>
      </c>
    </row>
    <row r="314" spans="1:20" ht="20.149999999999999" hidden="1" customHeight="1" x14ac:dyDescent="0.35">
      <c r="A314" s="8" t="s">
        <v>606</v>
      </c>
      <c r="B314" s="164"/>
      <c r="C314" s="7" t="str">
        <f>IFERROR(VLOOKUP(A314,[1]C1!$E:$F,2,FALSE),IFERROR(VLOOKUP(A314,[2]C1!$E:$F,2,FALSE),VLOOKUP(A314,[3]C1!$E:$F,2,FALSE)))</f>
        <v>TERESITA G MANAHAN</v>
      </c>
      <c r="D314" s="7" t="str">
        <f>IFERROR(VLOOKUP(A314,[3]C1!$E:$G,3,FALSE),IFERROR(VLOOKUP(A314,[2]C1!$E:$G,3,FALSE),VLOOKUP(A314,[1]C1!$E:$G,3,FALSE)))</f>
        <v>BOEING, CONCORDE SUBD, PARANAQUE</v>
      </c>
      <c r="E314" s="10">
        <f>IFERROR(VLOOKUP(A314,[4]C1!$E:$S,15,FALSE),IFERROR(VLOOKUP(A314,[5]C1!$E:$T,16,FALSE),VLOOKUP(A314,[6]C1!$E:$T,15,FALSE)))</f>
        <v>439221.4</v>
      </c>
      <c r="F314" s="10">
        <f>IFERROR(VLOOKUP(A314,[2]C1!$E:$Q,13,FALSE),IFERROR(VLOOKUP(A314,[3]C1!$E:$P,12,FALSE),VLOOKUP(A314,[1]C1!$E:$Q,13,FALSE)))</f>
        <v>75.67</v>
      </c>
      <c r="G314" s="11" t="str">
        <f>IFERROR(VLOOKUP(A314,[4]C1!$E:$N,10,FALSE),IFERROR(VLOOKUP(A314,[5]C1!$E:$N,10,FALSE),VLOOKUP(A314,[6]C1!$E:$N,10,FALSE)))</f>
        <v>Ronilo Gange Jr.</v>
      </c>
      <c r="I314" s="6" t="str">
        <f>IFERROR(VLOOKUP(A314,[4]C1!$E:$L,8,FALSE),IFERROR(VLOOKUP(A314,[5]C1!$E:$L,8,FALSE),VLOOKUP(A314,[6]C1!$E:$L,8,FALSE)))</f>
        <v>ECOM</v>
      </c>
      <c r="J314" s="4">
        <v>45814</v>
      </c>
      <c r="K314" s="4">
        <v>45817</v>
      </c>
      <c r="L314" s="5" t="s">
        <v>62</v>
      </c>
      <c r="N314" s="5">
        <f>YEAR(IFERROR(VLOOKUP(A314,[4]C1!$E:$AA,23,FALSE),IFERROR(VLOOKUP(A314,[5]C1!$E:$AB,24,FALSE),VLOOKUP(A314,[6]C1!$E:$AB,23,FALSE))))</f>
        <v>2025</v>
      </c>
      <c r="O314" s="4">
        <v>45838</v>
      </c>
      <c r="P314" s="5" t="str">
        <f t="shared" si="5"/>
        <v>YES</v>
      </c>
      <c r="Q314" s="4">
        <v>45866</v>
      </c>
      <c r="R314" s="5" t="s">
        <v>26</v>
      </c>
      <c r="S314" s="250">
        <v>7</v>
      </c>
      <c r="T314" s="253">
        <f>IFERROR(VLOOKUP(A314,[4]C1!$E:$BH,56,FALSE),IFERROR(VLOOKUP(A314,[5]C1!$E:$BI,57,FALSE),VLOOKUP(A314,[6]C1!$E:$BI,56,FALSE)))</f>
        <v>45797</v>
      </c>
    </row>
    <row r="315" spans="1:20" ht="20.149999999999999" hidden="1" customHeight="1" x14ac:dyDescent="0.35">
      <c r="A315" s="8" t="s">
        <v>607</v>
      </c>
      <c r="B315" s="164"/>
      <c r="C315" s="7" t="str">
        <f>IFERROR(VLOOKUP(A315,[1]C1!$E:$F,2,FALSE),IFERROR(VLOOKUP(A315,[2]C1!$E:$F,2,FALSE),VLOOKUP(A315,[3]C1!$E:$F,2,FALSE)))</f>
        <v>SONNY MACARAIG NG</v>
      </c>
      <c r="D315" s="7" t="str">
        <f>IFERROR(VLOOKUP(A315,[3]C1!$E:$G,3,FALSE),IFERROR(VLOOKUP(A315,[2]C1!$E:$G,3,FALSE),VLOOKUP(A315,[1]C1!$E:$G,3,FALSE)))</f>
        <v>LEYTE, MARINA SUBD, PARANAQUE</v>
      </c>
      <c r="E315" s="10">
        <f>IFERROR(VLOOKUP(A315,[4]C1!$E:$S,15,FALSE),IFERROR(VLOOKUP(A315,[5]C1!$E:$T,16,FALSE),VLOOKUP(A315,[6]C1!$E:$T,15,FALSE)))</f>
        <v>367939.35</v>
      </c>
      <c r="F315" s="10">
        <f>IFERROR(VLOOKUP(A315,[2]C1!$E:$Q,13,FALSE),IFERROR(VLOOKUP(A315,[3]C1!$E:$P,12,FALSE),VLOOKUP(A315,[1]C1!$E:$Q,13,FALSE)))</f>
        <v>71.08</v>
      </c>
      <c r="G315" s="11" t="str">
        <f>IFERROR(VLOOKUP(A315,[4]C1!$E:$N,10,FALSE),IFERROR(VLOOKUP(A315,[5]C1!$E:$N,10,FALSE),VLOOKUP(A315,[6]C1!$E:$N,10,FALSE)))</f>
        <v>Ronilo Gange Jr.</v>
      </c>
      <c r="I315" s="6" t="str">
        <f>IFERROR(VLOOKUP(A315,[4]C1!$E:$L,8,FALSE),IFERROR(VLOOKUP(A315,[5]C1!$E:$L,8,FALSE),VLOOKUP(A315,[6]C1!$E:$L,8,FALSE)))</f>
        <v>ECOM</v>
      </c>
      <c r="J315" s="4">
        <v>45814</v>
      </c>
      <c r="K315" s="5"/>
      <c r="N315" s="5">
        <f>YEAR(IFERROR(VLOOKUP(A315,[4]C1!$E:$AA,23,FALSE),IFERROR(VLOOKUP(A315,[5]C1!$E:$AB,24,FALSE),VLOOKUP(A315,[6]C1!$E:$AB,23,FALSE))))</f>
        <v>2025</v>
      </c>
      <c r="O315" s="5"/>
      <c r="P315" s="5" t="str">
        <f t="shared" si="5"/>
        <v>NO</v>
      </c>
      <c r="S315" s="250">
        <v>4</v>
      </c>
      <c r="T315" s="253">
        <f>IFERROR(VLOOKUP(A315,[4]C1!$E:$BH,56,FALSE),IFERROR(VLOOKUP(A315,[5]C1!$E:$BI,57,FALSE),VLOOKUP(A315,[6]C1!$E:$BI,56,FALSE)))</f>
        <v>45804</v>
      </c>
    </row>
    <row r="316" spans="1:20" ht="20.149999999999999" hidden="1" customHeight="1" x14ac:dyDescent="0.35">
      <c r="A316" s="8" t="s">
        <v>608</v>
      </c>
      <c r="B316" s="164"/>
      <c r="C316" s="7" t="str">
        <f>IFERROR(VLOOKUP(A316,[1]C1!$E:$F,2,FALSE),IFERROR(VLOOKUP(A316,[2]C1!$E:$F,2,FALSE),VLOOKUP(A316,[3]C1!$E:$F,2,FALSE)))</f>
        <v>TOBIE INTERNATIONAL INC.</v>
      </c>
      <c r="D316" s="7" t="str">
        <f>IFERROR(VLOOKUP(A316,[3]C1!$E:$G,3,FALSE),IFERROR(VLOOKUP(A316,[2]C1!$E:$G,3,FALSE),VLOOKUP(A316,[1]C1!$E:$G,3,FALSE)))</f>
        <v>EXODUS, BF HOMES MARTINVILLE SUBD, LAS PINAS CITY</v>
      </c>
      <c r="E316" s="10">
        <f>IFERROR(VLOOKUP(A316,[4]C1!$E:$S,15,FALSE),IFERROR(VLOOKUP(A316,[5]C1!$E:$T,16,FALSE),VLOOKUP(A316,[6]C1!$E:$T,15,FALSE)))</f>
        <v>367791.66</v>
      </c>
      <c r="F316" s="10">
        <f>IFERROR(VLOOKUP(A316,[2]C1!$E:$Q,13,FALSE),IFERROR(VLOOKUP(A316,[3]C1!$E:$P,12,FALSE),VLOOKUP(A316,[1]C1!$E:$Q,13,FALSE)))</f>
        <v>45.45</v>
      </c>
      <c r="G316" s="11" t="str">
        <f>IFERROR(VLOOKUP(A316,[4]C1!$E:$N,10,FALSE),IFERROR(VLOOKUP(A316,[5]C1!$E:$N,10,FALSE),VLOOKUP(A316,[6]C1!$E:$N,10,FALSE)))</f>
        <v>Ronilo Gange Jr.</v>
      </c>
      <c r="I316" s="6" t="str">
        <f>IFERROR(VLOOKUP(A316,[4]C1!$E:$L,8,FALSE),IFERROR(VLOOKUP(A316,[5]C1!$E:$L,8,FALSE),VLOOKUP(A316,[6]C1!$E:$L,8,FALSE)))</f>
        <v>ECOM</v>
      </c>
      <c r="J316" s="4">
        <v>45814</v>
      </c>
      <c r="K316" s="4">
        <v>45848</v>
      </c>
      <c r="L316" s="5" t="s">
        <v>42</v>
      </c>
      <c r="N316" s="5">
        <f>YEAR(IFERROR(VLOOKUP(A316,[4]C1!$E:$AA,23,FALSE),IFERROR(VLOOKUP(A316,[5]C1!$E:$AB,24,FALSE),VLOOKUP(A316,[6]C1!$E:$AB,23,FALSE))))</f>
        <v>2025</v>
      </c>
      <c r="O316" s="4">
        <v>45848</v>
      </c>
      <c r="P316" s="5" t="str">
        <f t="shared" si="5"/>
        <v>YES</v>
      </c>
      <c r="Q316" s="4">
        <v>45870</v>
      </c>
      <c r="R316" s="5" t="s">
        <v>23</v>
      </c>
      <c r="S316" s="250">
        <v>2</v>
      </c>
      <c r="T316" s="253">
        <f>IFERROR(VLOOKUP(A316,[4]C1!$E:$BH,56,FALSE),IFERROR(VLOOKUP(A316,[5]C1!$E:$BI,57,FALSE),VLOOKUP(A316,[6]C1!$E:$BI,56,FALSE)))</f>
        <v>45806</v>
      </c>
    </row>
    <row r="317" spans="1:20" ht="20.149999999999999" hidden="1" customHeight="1" x14ac:dyDescent="0.35">
      <c r="A317" s="8" t="s">
        <v>609</v>
      </c>
      <c r="B317" s="164"/>
      <c r="C317" s="7" t="str">
        <f>IFERROR(VLOOKUP(A317,[1]C1!$E:$F,2,FALSE),IFERROR(VLOOKUP(A317,[2]C1!$E:$F,2,FALSE),VLOOKUP(A317,[3]C1!$E:$F,2,FALSE)))</f>
        <v>CARPIO, EMILIO III S</v>
      </c>
      <c r="D317" s="7" t="str">
        <f>IFERROR(VLOOKUP(A317,[3]C1!$E:$G,3,FALSE),IFERROR(VLOOKUP(A317,[2]C1!$E:$G,3,FALSE),VLOOKUP(A317,[1]C1!$E:$G,3,FALSE)))</f>
        <v>BELMONT, ALABANG 400 VILLAGE, MUNTINLUPA</v>
      </c>
      <c r="E317" s="10">
        <f>IFERROR(VLOOKUP(A317,[4]C1!$E:$S,15,FALSE),IFERROR(VLOOKUP(A317,[5]C1!$E:$T,16,FALSE),VLOOKUP(A317,[6]C1!$E:$T,15,FALSE)))</f>
        <v>35440.5</v>
      </c>
      <c r="F317" s="10">
        <f>IFERROR(VLOOKUP(A317,[2]C1!$E:$Q,13,FALSE),IFERROR(VLOOKUP(A317,[3]C1!$E:$P,12,FALSE),VLOOKUP(A317,[1]C1!$E:$Q,13,FALSE)))</f>
        <v>10.7</v>
      </c>
      <c r="G317" s="11" t="str">
        <f>IFERROR(VLOOKUP(A317,[4]C1!$E:$N,10,FALSE),IFERROR(VLOOKUP(A317,[5]C1!$E:$N,10,FALSE),VLOOKUP(A317,[6]C1!$E:$N,10,FALSE)))</f>
        <v>Ronilo Gange Jr.</v>
      </c>
      <c r="I317" s="6" t="str">
        <f>IFERROR(VLOOKUP(A317,[4]C1!$E:$L,8,FALSE),IFERROR(VLOOKUP(A317,[5]C1!$E:$L,8,FALSE),VLOOKUP(A317,[6]C1!$E:$L,8,FALSE)))</f>
        <v>ECOM</v>
      </c>
      <c r="J317" s="4">
        <v>45814</v>
      </c>
      <c r="K317" s="4">
        <v>45869</v>
      </c>
      <c r="L317" s="5" t="s">
        <v>62</v>
      </c>
      <c r="N317" s="5">
        <f>YEAR(IFERROR(VLOOKUP(A317,[4]C1!$E:$AA,23,FALSE),IFERROR(VLOOKUP(A317,[5]C1!$E:$AB,24,FALSE),VLOOKUP(A317,[6]C1!$E:$AB,23,FALSE))))</f>
        <v>2025</v>
      </c>
      <c r="O317" s="5"/>
      <c r="P317" s="5" t="str">
        <f t="shared" si="5"/>
        <v>NO</v>
      </c>
      <c r="S317" s="250">
        <v>2</v>
      </c>
      <c r="T317" s="253">
        <f>IFERROR(VLOOKUP(A317,[4]C1!$E:$BH,56,FALSE),IFERROR(VLOOKUP(A317,[5]C1!$E:$BI,57,FALSE),VLOOKUP(A317,[6]C1!$E:$BI,56,FALSE)))</f>
        <v>45804</v>
      </c>
    </row>
    <row r="318" spans="1:20" ht="20.149999999999999" hidden="1" customHeight="1" x14ac:dyDescent="0.35">
      <c r="A318" s="8" t="s">
        <v>610</v>
      </c>
      <c r="B318" s="164"/>
      <c r="C318" s="7" t="str">
        <f>IFERROR(VLOOKUP(A318,[1]C1!$E:$F,2,FALSE),IFERROR(VLOOKUP(A318,[2]C1!$E:$F,2,FALSE),VLOOKUP(A318,[3]C1!$E:$F,2,FALSE)))</f>
        <v>WOODRIDGE PROPERTIES, INC.,</v>
      </c>
      <c r="D318" s="7" t="str">
        <f>IFERROR(VLOOKUP(A318,[3]C1!$E:$G,3,FALSE),IFERROR(VLOOKUP(A318,[2]C1!$E:$G,3,FALSE),VLOOKUP(A318,[1]C1!$E:$G,3,FALSE)))</f>
        <v>BLOCK 4, DANAROSE RESIDENCES, BACOOR</v>
      </c>
      <c r="E318" s="10">
        <f>IFERROR(VLOOKUP(A318,[4]C1!$E:$S,15,FALSE),IFERROR(VLOOKUP(A318,[5]C1!$E:$T,16,FALSE),VLOOKUP(A318,[6]C1!$E:$T,15,FALSE)))</f>
        <v>117785.94</v>
      </c>
      <c r="F318" s="10">
        <f>IFERROR(VLOOKUP(A318,[2]C1!$E:$Q,13,FALSE),IFERROR(VLOOKUP(A318,[3]C1!$E:$P,12,FALSE),VLOOKUP(A318,[1]C1!$E:$Q,13,FALSE)))</f>
        <v>16.93</v>
      </c>
      <c r="G318" s="11" t="str">
        <f>IFERROR(VLOOKUP(A318,[4]C1!$E:$N,10,FALSE),IFERROR(VLOOKUP(A318,[5]C1!$E:$N,10,FALSE),VLOOKUP(A318,[6]C1!$E:$N,10,FALSE)))</f>
        <v>Ronilo Gange Jr.</v>
      </c>
      <c r="I318" s="6" t="str">
        <f>IFERROR(VLOOKUP(A318,[4]C1!$E:$L,8,FALSE),IFERROR(VLOOKUP(A318,[5]C1!$E:$L,8,FALSE),VLOOKUP(A318,[6]C1!$E:$L,8,FALSE)))</f>
        <v>ECOM</v>
      </c>
      <c r="J318" s="4">
        <v>45814</v>
      </c>
      <c r="K318" s="4">
        <v>45845</v>
      </c>
      <c r="L318" s="5" t="s">
        <v>42</v>
      </c>
      <c r="N318" s="5">
        <f>YEAR(IFERROR(VLOOKUP(A318,[4]C1!$E:$AA,23,FALSE),IFERROR(VLOOKUP(A318,[5]C1!$E:$AB,24,FALSE),VLOOKUP(A318,[6]C1!$E:$AB,23,FALSE))))</f>
        <v>2025</v>
      </c>
      <c r="O318" s="4">
        <v>45845</v>
      </c>
      <c r="P318" s="5" t="str">
        <f t="shared" si="5"/>
        <v>YES</v>
      </c>
      <c r="Q318" s="4">
        <v>45870</v>
      </c>
      <c r="R318" s="5" t="s">
        <v>26</v>
      </c>
      <c r="S318" s="250">
        <v>2</v>
      </c>
      <c r="T318" s="253">
        <f>IFERROR(VLOOKUP(A318,[4]C1!$E:$BH,56,FALSE),IFERROR(VLOOKUP(A318,[5]C1!$E:$BI,57,FALSE),VLOOKUP(A318,[6]C1!$E:$BI,56,FALSE)))</f>
        <v>45804</v>
      </c>
    </row>
    <row r="319" spans="1:20" ht="20.149999999999999" hidden="1" customHeight="1" x14ac:dyDescent="0.35">
      <c r="A319" s="8" t="s">
        <v>611</v>
      </c>
      <c r="B319" s="164"/>
      <c r="C319" s="7" t="str">
        <f>IFERROR(VLOOKUP(A319,[1]C1!$E:$F,2,FALSE),IFERROR(VLOOKUP(A319,[2]C1!$E:$F,2,FALSE),VLOOKUP(A319,[3]C1!$E:$F,2,FALSE)))</f>
        <v>HIJO GREENS, INC.</v>
      </c>
      <c r="D319" s="7" t="str">
        <f>IFERROR(VLOOKUP(A319,[3]C1!$E:$G,3,FALSE),IFERROR(VLOOKUP(A319,[2]C1!$E:$G,3,FALSE),VLOOKUP(A319,[1]C1!$E:$G,3,FALSE)))</f>
        <v>EDISON, EDISON INDUSTRIAL COMPLEX, PARANAQUE</v>
      </c>
      <c r="E319" s="10">
        <f>IFERROR(VLOOKUP(A319,[4]C1!$E:$S,15,FALSE),IFERROR(VLOOKUP(A319,[5]C1!$E:$T,16,FALSE),VLOOKUP(A319,[6]C1!$E:$T,15,FALSE)))</f>
        <v>911302.13</v>
      </c>
      <c r="F319" s="10">
        <f>IFERROR(VLOOKUP(A319,[2]C1!$E:$Q,13,FALSE),IFERROR(VLOOKUP(A319,[3]C1!$E:$P,12,FALSE),VLOOKUP(A319,[1]C1!$E:$Q,13,FALSE)))</f>
        <v>216.64</v>
      </c>
      <c r="G319" s="11" t="str">
        <f>IFERROR(VLOOKUP(A319,[4]C1!$E:$N,10,FALSE),IFERROR(VLOOKUP(A319,[5]C1!$E:$N,10,FALSE),VLOOKUP(A319,[6]C1!$E:$N,10,FALSE)))</f>
        <v>Ronilo Gange Jr.</v>
      </c>
      <c r="H319" s="10" t="s">
        <v>826</v>
      </c>
      <c r="I319" s="6" t="str">
        <f>IFERROR(VLOOKUP(A319,[4]C1!$E:$L,8,FALSE),IFERROR(VLOOKUP(A319,[5]C1!$E:$L,8,FALSE),VLOOKUP(A319,[6]C1!$E:$L,8,FALSE)))</f>
        <v>ECOM</v>
      </c>
      <c r="J319" s="4">
        <v>45814</v>
      </c>
      <c r="K319" s="5"/>
      <c r="N319" s="5">
        <f>YEAR(IFERROR(VLOOKUP(A319,[4]C1!$E:$AA,23,FALSE),IFERROR(VLOOKUP(A319,[5]C1!$E:$AB,24,FALSE),VLOOKUP(A319,[6]C1!$E:$AB,23,FALSE))))</f>
        <v>2025</v>
      </c>
      <c r="O319" s="5"/>
      <c r="P319" s="5" t="str">
        <f t="shared" si="5"/>
        <v>NO</v>
      </c>
      <c r="S319" s="250">
        <v>5</v>
      </c>
      <c r="T319" s="253">
        <f>IFERROR(VLOOKUP(A319,[4]C1!$E:$BH,56,FALSE),IFERROR(VLOOKUP(A319,[5]C1!$E:$BI,57,FALSE),VLOOKUP(A319,[6]C1!$E:$BI,56,FALSE)))</f>
        <v>45804</v>
      </c>
    </row>
    <row r="320" spans="1:20" ht="20.149999999999999" hidden="1" customHeight="1" x14ac:dyDescent="0.35">
      <c r="A320" s="8" t="s">
        <v>612</v>
      </c>
      <c r="B320" s="164"/>
      <c r="C320" s="7" t="str">
        <f>IFERROR(VLOOKUP(A320,[1]C1!$E:$F,2,FALSE),IFERROR(VLOOKUP(A320,[2]C1!$E:$F,2,FALSE),VLOOKUP(A320,[3]C1!$E:$F,2,FALSE)))</f>
        <v>RODRIGO SANGALANG LA TORRE</v>
      </c>
      <c r="D320" s="7" t="str">
        <f>IFERROR(VLOOKUP(A320,[3]C1!$E:$G,3,FALSE),IFERROR(VLOOKUP(A320,[2]C1!$E:$G,3,FALSE),VLOOKUP(A320,[1]C1!$E:$G,3,FALSE)))</f>
        <v>TOPAZ, SEVERINA DIAMOND SUBD, PARANAQUE</v>
      </c>
      <c r="E320" s="10">
        <f>IFERROR(VLOOKUP(A320,[4]C1!$E:$S,15,FALSE),IFERROR(VLOOKUP(A320,[5]C1!$E:$T,16,FALSE),VLOOKUP(A320,[6]C1!$E:$T,15,FALSE)))</f>
        <v>359972.84</v>
      </c>
      <c r="F320" s="10">
        <f>IFERROR(VLOOKUP(A320,[2]C1!$E:$Q,13,FALSE),IFERROR(VLOOKUP(A320,[3]C1!$E:$P,12,FALSE),VLOOKUP(A320,[1]C1!$E:$Q,13,FALSE)))</f>
        <v>63.43</v>
      </c>
      <c r="G320" s="11" t="str">
        <f>IFERROR(VLOOKUP(A320,[4]C1!$E:$N,10,FALSE),IFERROR(VLOOKUP(A320,[5]C1!$E:$N,10,FALSE),VLOOKUP(A320,[6]C1!$E:$N,10,FALSE)))</f>
        <v>Ronilo Gange Jr.</v>
      </c>
      <c r="I320" s="6" t="str">
        <f>IFERROR(VLOOKUP(A320,[4]C1!$E:$L,8,FALSE),IFERROR(VLOOKUP(A320,[5]C1!$E:$L,8,FALSE),VLOOKUP(A320,[6]C1!$E:$L,8,FALSE)))</f>
        <v>ECOM</v>
      </c>
      <c r="J320" s="4">
        <v>45814</v>
      </c>
      <c r="K320" s="4">
        <v>45817</v>
      </c>
      <c r="L320" s="5" t="s">
        <v>62</v>
      </c>
      <c r="N320" s="5">
        <f>YEAR(IFERROR(VLOOKUP(A320,[4]C1!$E:$AA,23,FALSE),IFERROR(VLOOKUP(A320,[5]C1!$E:$AB,24,FALSE),VLOOKUP(A320,[6]C1!$E:$AB,23,FALSE))))</f>
        <v>2025</v>
      </c>
      <c r="O320" s="4">
        <v>45838</v>
      </c>
      <c r="P320" s="5" t="str">
        <f t="shared" si="5"/>
        <v>YES</v>
      </c>
      <c r="Q320" s="4">
        <v>45855</v>
      </c>
      <c r="R320" s="5" t="s">
        <v>23</v>
      </c>
      <c r="S320" s="250">
        <v>3</v>
      </c>
      <c r="T320" s="253">
        <f>IFERROR(VLOOKUP(A320,[4]C1!$E:$BH,56,FALSE),IFERROR(VLOOKUP(A320,[5]C1!$E:$BI,57,FALSE),VLOOKUP(A320,[6]C1!$E:$BI,56,FALSE)))</f>
        <v>45768</v>
      </c>
    </row>
    <row r="321" spans="1:20" ht="20.149999999999999" hidden="1" customHeight="1" x14ac:dyDescent="0.35">
      <c r="A321" s="8" t="s">
        <v>613</v>
      </c>
      <c r="B321" s="164"/>
      <c r="C321" s="7" t="str">
        <f>IFERROR(VLOOKUP(A321,[1]C1!$E:$F,2,FALSE),IFERROR(VLOOKUP(A321,[2]C1!$E:$F,2,FALSE),VLOOKUP(A321,[3]C1!$E:$F,2,FALSE)))</f>
        <v>ELPIDIO THOMAS SANTIAGO ACERO III</v>
      </c>
      <c r="D321" s="7" t="str">
        <f>IFERROR(VLOOKUP(A321,[3]C1!$E:$G,3,FALSE),IFERROR(VLOOKUP(A321,[2]C1!$E:$G,3,FALSE),VLOOKUP(A321,[1]C1!$E:$G,3,FALSE)))</f>
        <v>WASHINGTON, MERVILLE SUBD, PARANAQUE</v>
      </c>
      <c r="E321" s="10">
        <f>IFERROR(VLOOKUP(A321,[4]C1!$E:$S,15,FALSE),IFERROR(VLOOKUP(A321,[5]C1!$E:$T,16,FALSE),VLOOKUP(A321,[6]C1!$E:$T,15,FALSE)))</f>
        <v>398405.14</v>
      </c>
      <c r="F321" s="10">
        <f>IFERROR(VLOOKUP(A321,[2]C1!$E:$Q,13,FALSE),IFERROR(VLOOKUP(A321,[3]C1!$E:$P,12,FALSE),VLOOKUP(A321,[1]C1!$E:$Q,13,FALSE)))</f>
        <v>136.91999999999999</v>
      </c>
      <c r="G321" s="11" t="str">
        <f>IFERROR(VLOOKUP(A321,[4]C1!$E:$N,10,FALSE),IFERROR(VLOOKUP(A321,[5]C1!$E:$N,10,FALSE),VLOOKUP(A321,[6]C1!$E:$N,10,FALSE)))</f>
        <v>Ronilo Gange Jr.</v>
      </c>
      <c r="I321" s="6" t="str">
        <f>IFERROR(VLOOKUP(A321,[4]C1!$E:$L,8,FALSE),IFERROR(VLOOKUP(A321,[5]C1!$E:$L,8,FALSE),VLOOKUP(A321,[6]C1!$E:$L,8,FALSE)))</f>
        <v>ECOM</v>
      </c>
      <c r="J321" s="4">
        <v>45814</v>
      </c>
      <c r="K321" s="5"/>
      <c r="N321" s="5">
        <f>YEAR(IFERROR(VLOOKUP(A321,[4]C1!$E:$AA,23,FALSE),IFERROR(VLOOKUP(A321,[5]C1!$E:$AB,24,FALSE),VLOOKUP(A321,[6]C1!$E:$AB,23,FALSE))))</f>
        <v>2025</v>
      </c>
      <c r="O321" s="5"/>
      <c r="P321" s="5" t="str">
        <f t="shared" si="5"/>
        <v>NO</v>
      </c>
      <c r="S321" s="250">
        <v>4</v>
      </c>
      <c r="T321" s="253">
        <f>IFERROR(VLOOKUP(A321,[4]C1!$E:$BH,56,FALSE),IFERROR(VLOOKUP(A321,[5]C1!$E:$BI,57,FALSE),VLOOKUP(A321,[6]C1!$E:$BI,56,FALSE)))</f>
        <v>45747</v>
      </c>
    </row>
    <row r="322" spans="1:20" ht="20.149999999999999" hidden="1" customHeight="1" x14ac:dyDescent="0.35">
      <c r="A322" s="8" t="s">
        <v>614</v>
      </c>
      <c r="B322" s="164"/>
      <c r="C322" s="7" t="str">
        <f>IFERROR(VLOOKUP(A322,[1]C1!$E:$F,2,FALSE),IFERROR(VLOOKUP(A322,[2]C1!$E:$F,2,FALSE),VLOOKUP(A322,[3]C1!$E:$F,2,FALSE)))</f>
        <v>MN_MAJOR (WDESIGN), Reloc of Pole affected by Road Widening Salawag to Daang Hari(Segment 6, 7 &amp; 8)</v>
      </c>
      <c r="D322" s="7" t="str">
        <f>IFERROR(VLOOKUP(A322,[3]C1!$E:$G,3,FALSE),IFERROR(VLOOKUP(A322,[2]C1!$E:$G,3,FALSE),VLOOKUP(A322,[1]C1!$E:$G,3,FALSE)))</f>
        <v>MOLINO IV, MOLINO IV, BACOOR</v>
      </c>
      <c r="E322" s="10">
        <f>IFERROR(VLOOKUP(A322,[4]C1!$E:$S,15,FALSE),IFERROR(VLOOKUP(A322,[5]C1!$E:$T,16,FALSE),VLOOKUP(A322,[6]C1!$E:$T,16,FALSE)))</f>
        <v>575906.32999999996</v>
      </c>
      <c r="F322" s="10">
        <f>IFERROR(VLOOKUP(A322,[2]C1!$E:$Q,13,FALSE),IFERROR(VLOOKUP(A322,[3]C1!$E:$P,12,FALSE),VLOOKUP(A322,[1]C1!$E:$Q,13,FALSE)))</f>
        <v>301.3</v>
      </c>
      <c r="G322" s="11" t="str">
        <f>IFERROR(VLOOKUP(A322,[4]C1!$E:$N,10,FALSE),IFERROR(VLOOKUP(A322,[5]C1!$E:$N,10,FALSE),VLOOKUP(A322,[6]C1!$E:$N,10,FALSE)))</f>
        <v>IPJ</v>
      </c>
      <c r="I322" s="6" t="str">
        <f>IFERROR(VLOOKUP(A322,[4]C1!$E:$L,8,FALSE),IFERROR(VLOOKUP(A322,[5]C1!$E:$L,8,FALSE),VLOOKUP(A322,[6]C1!$E:$L,8,FALSE)))</f>
        <v>CHALLENGER</v>
      </c>
      <c r="J322" s="4">
        <v>45814</v>
      </c>
      <c r="K322" s="4">
        <v>45814</v>
      </c>
      <c r="L322" s="5" t="s">
        <v>353</v>
      </c>
      <c r="N322" s="5">
        <f>YEAR(IFERROR(VLOOKUP(A322,[4]C1!$E:$AA,23,FALSE),IFERROR(VLOOKUP(A322,[5]C1!$E:$AB,24,FALSE),VLOOKUP(A322,[6]C1!$E:$AB,23,FALSE))))</f>
        <v>2023</v>
      </c>
      <c r="O322" s="5"/>
      <c r="P322" s="5" t="str">
        <f t="shared" si="5"/>
        <v>NO</v>
      </c>
      <c r="S322" s="250">
        <v>5</v>
      </c>
      <c r="T322" s="253">
        <f>IFERROR(VLOOKUP(A322,[4]C1!$E:$BH,56,FALSE),IFERROR(VLOOKUP(A322,[5]C1!$E:$BI,57,FALSE),VLOOKUP(A322,[6]C1!$E:$BI,56,FALSE)))</f>
        <v>45341</v>
      </c>
    </row>
    <row r="323" spans="1:20" ht="20.149999999999999" hidden="1" customHeight="1" x14ac:dyDescent="0.35">
      <c r="A323" s="8" t="s">
        <v>615</v>
      </c>
      <c r="B323" s="164"/>
      <c r="C323" s="7" t="str">
        <f>IFERROR(VLOOKUP(A323,[1]C1!$E:$F,2,FALSE),IFERROR(VLOOKUP(A323,[2]C1!$E:$F,2,FALSE),VLOOKUP(A323,[3]C1!$E:$F,2,FALSE)))</f>
        <v>QUEEN'S ROW ELEMENTARY SCHOOL</v>
      </c>
      <c r="D323" s="7" t="str">
        <f>IFERROR(VLOOKUP(A323,[3]C1!$E:$G,3,FALSE),IFERROR(VLOOKUP(A323,[2]C1!$E:$G,3,FALSE),VLOOKUP(A323,[1]C1!$E:$G,3,FALSE)))</f>
        <v>QUEEN'S MAIN, QUEEN'S ROW AREA A SUBD, BACOOR</v>
      </c>
      <c r="E323" s="10">
        <f>IFERROR(VLOOKUP(A323,[4]C1!$E:$S,15,FALSE),IFERROR(VLOOKUP(A323,[5]C1!$E:$T,16,FALSE),VLOOKUP(A323,[6]C1!$E:$T,16,FALSE)))</f>
        <v>815408.01</v>
      </c>
      <c r="F323" s="10">
        <f>IFERROR(VLOOKUP(A323,[2]C1!$E:$Q,13,FALSE),IFERROR(VLOOKUP(A323,[3]C1!$E:$P,12,FALSE),VLOOKUP(A323,[1]C1!$E:$Q,13,FALSE)))</f>
        <v>146.63</v>
      </c>
      <c r="G323" s="11" t="str">
        <f>IFERROR(VLOOKUP(A323,[4]C1!$E:$N,10,FALSE),IFERROR(VLOOKUP(A323,[5]C1!$E:$N,10,FALSE),VLOOKUP(A323,[6]C1!$E:$N,10,FALSE)))</f>
        <v>IJP</v>
      </c>
      <c r="I323" s="6" t="str">
        <f>IFERROR(VLOOKUP(A323,[4]C1!$E:$L,8,FALSE),IFERROR(VLOOKUP(A323,[5]C1!$E:$L,8,FALSE),VLOOKUP(A323,[6]C1!$E:$L,8,FALSE)))</f>
        <v>AVECO</v>
      </c>
      <c r="J323" s="4">
        <v>45814</v>
      </c>
      <c r="K323" s="4">
        <v>45814</v>
      </c>
      <c r="L323" s="5" t="s">
        <v>353</v>
      </c>
      <c r="N323" s="5">
        <f>YEAR(IFERROR(VLOOKUP(A323,[4]C1!$E:$AA,23,FALSE),IFERROR(VLOOKUP(A323,[5]C1!$E:$AB,24,FALSE),VLOOKUP(A323,[6]C1!$E:$AB,23,FALSE))))</f>
        <v>2023</v>
      </c>
      <c r="O323" s="5"/>
      <c r="P323" s="5" t="str">
        <f t="shared" si="5"/>
        <v>NO</v>
      </c>
      <c r="S323" s="250">
        <v>5</v>
      </c>
      <c r="T323" s="253">
        <f>IFERROR(VLOOKUP(A323,[4]C1!$E:$BH,56,FALSE),IFERROR(VLOOKUP(A323,[5]C1!$E:$BI,57,FALSE),VLOOKUP(A323,[6]C1!$E:$BI,56,FALSE)))</f>
        <v>45471</v>
      </c>
    </row>
    <row r="324" spans="1:20" ht="20.149999999999999" hidden="1" customHeight="1" x14ac:dyDescent="0.35">
      <c r="A324" s="8" t="s">
        <v>616</v>
      </c>
      <c r="B324" s="164"/>
      <c r="C324" s="7" t="str">
        <f>IFERROR(VLOOKUP(A324,[1]C1!$E:$F,2,FALSE),IFERROR(VLOOKUP(A324,[2]C1!$E:$F,2,FALSE),VLOOKUP(A324,[3]C1!$E:$F,2,FALSE)))</f>
        <v>HOMEOWNERS OF SUMMERHILL TOWNHOMES SUBDIVISION, IN</v>
      </c>
      <c r="D324" s="7" t="str">
        <f>IFERROR(VLOOKUP(A324,[3]C1!$E:$G,3,FALSE),IFERROR(VLOOKUP(A324,[2]C1!$E:$G,3,FALSE),VLOOKUP(A324,[1]C1!$E:$G,3,FALSE)))</f>
        <v>BLOCK 9, SUMMERHILLS SUBD. PHASE 1, BACOOR</v>
      </c>
      <c r="E324" s="10">
        <f>IFERROR(VLOOKUP(A324,[4]C1!$E:$S,15,FALSE),IFERROR(VLOOKUP(A324,[5]C1!$E:$T,16,FALSE),VLOOKUP(A324,[6]C1!$E:$T,16,FALSE)))</f>
        <v>311393.46999999997</v>
      </c>
      <c r="F324" s="10">
        <f>IFERROR(VLOOKUP(A324,[2]C1!$E:$Q,13,FALSE),IFERROR(VLOOKUP(A324,[3]C1!$E:$P,12,FALSE),VLOOKUP(A324,[1]C1!$E:$Q,13,FALSE)))</f>
        <v>101.42</v>
      </c>
      <c r="G324" s="11" t="str">
        <f>IFERROR(VLOOKUP(A324,[4]C1!$E:$N,10,FALSE),IFERROR(VLOOKUP(A324,[5]C1!$E:$N,10,FALSE),VLOOKUP(A324,[6]C1!$E:$N,10,FALSE)))</f>
        <v>IPJ</v>
      </c>
      <c r="I324" s="6" t="str">
        <f>IFERROR(VLOOKUP(A324,[4]C1!$E:$L,8,FALSE),IFERROR(VLOOKUP(A324,[5]C1!$E:$L,8,FALSE),VLOOKUP(A324,[6]C1!$E:$L,8,FALSE)))</f>
        <v>AVECO</v>
      </c>
      <c r="J324" s="4">
        <v>45814</v>
      </c>
      <c r="K324" s="4">
        <v>45814</v>
      </c>
      <c r="L324" s="5" t="s">
        <v>353</v>
      </c>
      <c r="N324" s="5">
        <f>YEAR(IFERROR(VLOOKUP(A324,[4]C1!$E:$AA,23,FALSE),IFERROR(VLOOKUP(A324,[5]C1!$E:$AB,24,FALSE),VLOOKUP(A324,[6]C1!$E:$AB,23,FALSE))))</f>
        <v>2023</v>
      </c>
      <c r="O324" s="5"/>
      <c r="P324" s="5" t="str">
        <f t="shared" ref="P324:P372" si="6">IF(ISBLANK(O324),"NO","YES")</f>
        <v>NO</v>
      </c>
      <c r="S324" s="250">
        <v>4</v>
      </c>
      <c r="T324" s="253">
        <f>IFERROR(VLOOKUP(A324,[4]C1!$E:$BH,56,FALSE),IFERROR(VLOOKUP(A324,[5]C1!$E:$BI,57,FALSE),VLOOKUP(A324,[6]C1!$E:$BI,56,FALSE)))</f>
        <v>45238</v>
      </c>
    </row>
    <row r="325" spans="1:20" ht="20.149999999999999" hidden="1" customHeight="1" x14ac:dyDescent="0.35">
      <c r="A325" s="8" t="s">
        <v>617</v>
      </c>
      <c r="B325" s="164"/>
      <c r="C325" s="7" t="str">
        <f>IFERROR(VLOOKUP(A325,[1]C1!$E:$F,2,FALSE),IFERROR(VLOOKUP(A325,[2]C1!$E:$F,2,FALSE),VLOOKUP(A325,[3]C1!$E:$F,2,FALSE)))</f>
        <v>MJ RIAN P ROM</v>
      </c>
      <c r="D325" s="7" t="str">
        <f>IFERROR(VLOOKUP(A325,[3]C1!$E:$G,3,FALSE),IFERROR(VLOOKUP(A325,[2]C1!$E:$G,3,FALSE),VLOOKUP(A325,[1]C1!$E:$G,3,FALSE)))</f>
        <v>SAN PEDRO, CARMENCITA VILL, LAS PINAS CITY</v>
      </c>
      <c r="E325" s="10">
        <f>IFERROR(VLOOKUP(A325,[4]C1!$E:$S,15,FALSE),IFERROR(VLOOKUP(A325,[5]C1!$E:$T,16,FALSE),VLOOKUP(A325,[6]C1!$E:$T,15,FALSE)))</f>
        <v>25562.85</v>
      </c>
      <c r="F325" s="10">
        <f>IFERROR(VLOOKUP(A325,[2]C1!$E:$Q,13,FALSE),IFERROR(VLOOKUP(A325,[3]C1!$E:$P,12,FALSE),VLOOKUP(A325,[1]C1!$E:$Q,13,FALSE)))</f>
        <v>4.32</v>
      </c>
      <c r="G325" s="11" t="str">
        <f>IFERROR(VLOOKUP(A325,[4]C1!$E:$N,10,FALSE),IFERROR(VLOOKUP(A325,[5]C1!$E:$N,10,FALSE),VLOOKUP(A325,[6]C1!$E:$N,10,FALSE)))</f>
        <v>Ronilo Gange Jr.</v>
      </c>
      <c r="I325" s="6" t="str">
        <f>IFERROR(VLOOKUP(A325,[4]C1!$E:$L,8,FALSE),IFERROR(VLOOKUP(A325,[5]C1!$E:$L,8,FALSE),VLOOKUP(A325,[6]C1!$E:$L,8,FALSE)))</f>
        <v>ECOM</v>
      </c>
      <c r="J325" s="4">
        <v>45814</v>
      </c>
      <c r="K325" s="4">
        <v>45848</v>
      </c>
      <c r="L325" s="5" t="s">
        <v>42</v>
      </c>
      <c r="N325" s="5">
        <f>YEAR(IFERROR(VLOOKUP(A325,[4]C1!$E:$AA,23,FALSE),IFERROR(VLOOKUP(A325,[5]C1!$E:$AB,24,FALSE),VLOOKUP(A325,[6]C1!$E:$AB,23,FALSE))))</f>
        <v>2025</v>
      </c>
      <c r="O325" s="4">
        <v>45848</v>
      </c>
      <c r="P325" s="5" t="str">
        <f t="shared" si="6"/>
        <v>YES</v>
      </c>
      <c r="Q325" s="4">
        <v>45870</v>
      </c>
      <c r="R325" s="5" t="s">
        <v>23</v>
      </c>
      <c r="S325" s="250">
        <v>1</v>
      </c>
      <c r="T325" s="253">
        <f>IFERROR(VLOOKUP(A325,[4]C1!$E:$BH,56,FALSE),IFERROR(VLOOKUP(A325,[5]C1!$E:$BI,57,FALSE),VLOOKUP(A325,[6]C1!$E:$BI,56,FALSE)))</f>
        <v>45707</v>
      </c>
    </row>
    <row r="326" spans="1:20" ht="20.149999999999999" hidden="1" customHeight="1" x14ac:dyDescent="0.35">
      <c r="A326" s="8" t="s">
        <v>618</v>
      </c>
      <c r="B326" s="164"/>
      <c r="C326" s="7" t="str">
        <f>IFERROR(VLOOKUP(A326,[1]C1!$E:$F,2,FALSE),IFERROR(VLOOKUP(A326,[2]C1!$E:$F,2,FALSE),VLOOKUP(A326,[3]C1!$E:$F,2,FALSE)))</f>
        <v>PHILIP SIGFRID ALFARO FORTUN</v>
      </c>
      <c r="D326" s="7" t="str">
        <f>IFERROR(VLOOKUP(A326,[3]C1!$E:$G,3,FALSE),IFERROR(VLOOKUP(A326,[2]C1!$E:$G,3,FALSE),VLOOKUP(A326,[1]C1!$E:$G,3,FALSE)))</f>
        <v>SAN AGUSTIN, SUSANA HTS SUBD VILL 6, MUNTINLUPA</v>
      </c>
      <c r="E326" s="10">
        <f>IFERROR(VLOOKUP(A326,[4]C1!$E:$S,15,FALSE),IFERROR(VLOOKUP(A326,[5]C1!$E:$T,16,FALSE),VLOOKUP(A326,[6]C1!$E:$T,15,FALSE)))</f>
        <v>447937.96</v>
      </c>
      <c r="F326" s="10">
        <f>IFERROR(VLOOKUP(A326,[2]C1!$E:$Q,13,FALSE),IFERROR(VLOOKUP(A326,[3]C1!$E:$P,12,FALSE),VLOOKUP(A326,[1]C1!$E:$Q,13,FALSE)))</f>
        <v>132.4</v>
      </c>
      <c r="G326" s="11" t="str">
        <f>IFERROR(VLOOKUP(A326,[4]C1!$E:$N,10,FALSE),IFERROR(VLOOKUP(A326,[5]C1!$E:$N,10,FALSE),VLOOKUP(A326,[6]C1!$E:$N,10,FALSE)))</f>
        <v>Ronilo Gange Jr.</v>
      </c>
      <c r="I326" s="6" t="str">
        <f>IFERROR(VLOOKUP(A326,[4]C1!$E:$L,8,FALSE),IFERROR(VLOOKUP(A326,[5]C1!$E:$L,8,FALSE),VLOOKUP(A326,[6]C1!$E:$L,8,FALSE)))</f>
        <v>ECOM</v>
      </c>
      <c r="J326" s="4">
        <v>45814</v>
      </c>
      <c r="K326" s="4">
        <v>45869</v>
      </c>
      <c r="L326" s="5" t="s">
        <v>62</v>
      </c>
      <c r="N326" s="5">
        <f>YEAR(IFERROR(VLOOKUP(A326,[4]C1!$E:$AA,23,FALSE),IFERROR(VLOOKUP(A326,[5]C1!$E:$AB,24,FALSE),VLOOKUP(A326,[6]C1!$E:$AB,23,FALSE))))</f>
        <v>2025</v>
      </c>
      <c r="O326" s="5"/>
      <c r="P326" s="5" t="str">
        <f t="shared" si="6"/>
        <v>NO</v>
      </c>
      <c r="S326" s="250">
        <v>7</v>
      </c>
      <c r="T326" s="253">
        <f>IFERROR(VLOOKUP(A326,[4]C1!$E:$BH,56,FALSE),IFERROR(VLOOKUP(A326,[5]C1!$E:$BI,57,FALSE),VLOOKUP(A326,[6]C1!$E:$BI,56,FALSE)))</f>
        <v>45804</v>
      </c>
    </row>
    <row r="327" spans="1:20" ht="20.149999999999999" hidden="1" customHeight="1" x14ac:dyDescent="0.35">
      <c r="A327" s="8" t="s">
        <v>619</v>
      </c>
      <c r="B327" s="164"/>
      <c r="C327" s="7" t="str">
        <f>IFERROR(VLOOKUP(A327,[1]C1!$E:$F,2,FALSE),IFERROR(VLOOKUP(A327,[2]C1!$E:$F,2,FALSE),VLOOKUP(A327,[3]C1!$E:$F,2,FALSE)))</f>
        <v>GERMAN SELDAS MOTAR</v>
      </c>
      <c r="D327" s="7" t="str">
        <f>IFERROR(VLOOKUP(A327,[3]C1!$E:$G,3,FALSE),IFERROR(VLOOKUP(A327,[2]C1!$E:$G,3,FALSE),VLOOKUP(A327,[1]C1!$E:$G,3,FALSE)))</f>
        <v>MULTINATIONAL VILL, PARANAQUE</v>
      </c>
      <c r="E327" s="10">
        <f>IFERROR(VLOOKUP(A327,[4]C1!$E:$S,15,FALSE),IFERROR(VLOOKUP(A327,[5]C1!$E:$T,16,FALSE),VLOOKUP(A327,[6]C1!$E:$T,15,FALSE)))</f>
        <v>613121.03</v>
      </c>
      <c r="F327" s="10">
        <f>IFERROR(VLOOKUP(A327,[2]C1!$E:$Q,13,FALSE),IFERROR(VLOOKUP(A327,[3]C1!$E:$P,12,FALSE),VLOOKUP(A327,[1]C1!$E:$Q,13,FALSE)))</f>
        <v>166.07</v>
      </c>
      <c r="G327" s="11" t="str">
        <f>IFERROR(VLOOKUP(A327,[4]C1!$E:$N,10,FALSE),IFERROR(VLOOKUP(A327,[5]C1!$E:$N,10,FALSE),VLOOKUP(A327,[6]C1!$E:$N,10,FALSE)))</f>
        <v>Ronilo Gange Jr.</v>
      </c>
      <c r="I327" s="6" t="str">
        <f>IFERROR(VLOOKUP(A327,[4]C1!$E:$L,8,FALSE),IFERROR(VLOOKUP(A327,[5]C1!$E:$L,8,FALSE),VLOOKUP(A327,[6]C1!$E:$L,8,FALSE)))</f>
        <v>ECOM</v>
      </c>
      <c r="J327" s="4">
        <v>45814</v>
      </c>
      <c r="K327" s="4">
        <v>45820</v>
      </c>
      <c r="L327" s="5" t="s">
        <v>62</v>
      </c>
      <c r="N327" s="5">
        <f>YEAR(IFERROR(VLOOKUP(A327,[4]C1!$E:$AA,23,FALSE),IFERROR(VLOOKUP(A327,[5]C1!$E:$AB,24,FALSE),VLOOKUP(A327,[6]C1!$E:$AB,23,FALSE))))</f>
        <v>2025</v>
      </c>
      <c r="O327" s="5"/>
      <c r="P327" s="5" t="str">
        <f t="shared" si="6"/>
        <v>NO</v>
      </c>
      <c r="S327" s="250">
        <v>9</v>
      </c>
      <c r="T327" s="253">
        <f>IFERROR(VLOOKUP(A327,[4]C1!$E:$BH,56,FALSE),IFERROR(VLOOKUP(A327,[5]C1!$E:$BI,57,FALSE),VLOOKUP(A327,[6]C1!$E:$BI,56,FALSE)))</f>
        <v>45708</v>
      </c>
    </row>
    <row r="328" spans="1:20" ht="20.149999999999999" hidden="1" customHeight="1" x14ac:dyDescent="0.35">
      <c r="A328" s="8" t="s">
        <v>620</v>
      </c>
      <c r="B328" s="164"/>
      <c r="C328" s="7" t="str">
        <f>IFERROR(VLOOKUP(A328,[1]C1!$E:$F,2,FALSE),IFERROR(VLOOKUP(A328,[2]C1!$E:$F,2,FALSE),VLOOKUP(A328,[3]C1!$E:$F,2,FALSE)))</f>
        <v>SONNY HABOC BURIAS</v>
      </c>
      <c r="D328" s="7" t="str">
        <f>IFERROR(VLOOKUP(A328,[3]C1!$E:$G,3,FALSE),IFERROR(VLOOKUP(A328,[2]C1!$E:$G,3,FALSE),VLOOKUP(A328,[1]C1!$E:$G,3,FALSE)))</f>
        <v>WASHINGTON, MERVILLE SUBD, PARANAQUE</v>
      </c>
      <c r="E328" s="10">
        <f>IFERROR(VLOOKUP(A328,[4]C1!$E:$S,15,FALSE),IFERROR(VLOOKUP(A328,[5]C1!$E:$T,16,FALSE),VLOOKUP(A328,[6]C1!$E:$T,15,FALSE)))</f>
        <v>415129.66</v>
      </c>
      <c r="F328" s="10">
        <f>IFERROR(VLOOKUP(A328,[2]C1!$E:$Q,13,FALSE),IFERROR(VLOOKUP(A328,[3]C1!$E:$P,12,FALSE),VLOOKUP(A328,[1]C1!$E:$Q,13,FALSE)))</f>
        <v>62.72</v>
      </c>
      <c r="G328" s="11" t="str">
        <f>IFERROR(VLOOKUP(A328,[4]C1!$E:$N,10,FALSE),IFERROR(VLOOKUP(A328,[5]C1!$E:$N,10,FALSE),VLOOKUP(A328,[6]C1!$E:$N,10,FALSE)))</f>
        <v>Ronilo Gange Jr.</v>
      </c>
      <c r="I328" s="6" t="str">
        <f>IFERROR(VLOOKUP(A328,[4]C1!$E:$L,8,FALSE),IFERROR(VLOOKUP(A328,[5]C1!$E:$L,8,FALSE),VLOOKUP(A328,[6]C1!$E:$L,8,FALSE)))</f>
        <v>ECOM</v>
      </c>
      <c r="J328" s="4">
        <v>45814</v>
      </c>
      <c r="K328" s="4">
        <v>45840</v>
      </c>
      <c r="L328" s="5" t="s">
        <v>62</v>
      </c>
      <c r="N328" s="5">
        <f>YEAR(IFERROR(VLOOKUP(A328,[4]C1!$E:$AA,23,FALSE),IFERROR(VLOOKUP(A328,[5]C1!$E:$AB,24,FALSE),VLOOKUP(A328,[6]C1!$E:$AB,23,FALSE))))</f>
        <v>2025</v>
      </c>
      <c r="O328" s="5"/>
      <c r="P328" s="5" t="str">
        <f t="shared" si="6"/>
        <v>NO</v>
      </c>
      <c r="S328" s="250">
        <v>4</v>
      </c>
      <c r="T328" s="253">
        <f>IFERROR(VLOOKUP(A328,[4]C1!$E:$BH,56,FALSE),IFERROR(VLOOKUP(A328,[5]C1!$E:$BI,57,FALSE),VLOOKUP(A328,[6]C1!$E:$BI,56,FALSE)))</f>
        <v>45747</v>
      </c>
    </row>
    <row r="329" spans="1:20" ht="20.149999999999999" hidden="1" customHeight="1" x14ac:dyDescent="0.35">
      <c r="A329" s="8" t="s">
        <v>621</v>
      </c>
      <c r="B329" s="164"/>
      <c r="C329" s="7" t="str">
        <f>IFERROR(VLOOKUP(A329,[1]C1!$E:$F,2,FALSE),IFERROR(VLOOKUP(A329,[2]C1!$E:$F,2,FALSE),VLOOKUP(A329,[3]C1!$E:$F,2,FALSE)))</f>
        <v>ARLEEN MARIA Z BORROMEO</v>
      </c>
      <c r="D329" s="7" t="str">
        <f>IFERROR(VLOOKUP(A329,[3]C1!$E:$G,3,FALSE),IFERROR(VLOOKUP(A329,[2]C1!$E:$G,3,FALSE),VLOOKUP(A329,[1]C1!$E:$G,3,FALSE)))</f>
        <v>ZARATOGA LOOP, ALABANG 400 VILLAGE, MUNTINLUPA</v>
      </c>
      <c r="E329" s="10">
        <f>IFERROR(VLOOKUP(A329,[4]C1!$E:$S,15,FALSE),IFERROR(VLOOKUP(A329,[5]C1!$E:$T,16,FALSE),VLOOKUP(A329,[6]C1!$E:$T,15,FALSE)))</f>
        <v>803564.77</v>
      </c>
      <c r="F329" s="10">
        <f>IFERROR(VLOOKUP(A329,[2]C1!$E:$Q,13,FALSE),IFERROR(VLOOKUP(A329,[3]C1!$E:$P,12,FALSE),VLOOKUP(A329,[1]C1!$E:$Q,13,FALSE)))</f>
        <v>191.82</v>
      </c>
      <c r="G329" s="11" t="str">
        <f>IFERROR(VLOOKUP(A329,[4]C1!$E:$N,10,FALSE),IFERROR(VLOOKUP(A329,[5]C1!$E:$N,10,FALSE),VLOOKUP(A329,[6]C1!$E:$N,10,FALSE)))</f>
        <v>Ronilo Gange Jr.</v>
      </c>
      <c r="I329" s="6" t="str">
        <f>IFERROR(VLOOKUP(A329,[4]C1!$E:$L,8,FALSE),IFERROR(VLOOKUP(A329,[5]C1!$E:$L,8,FALSE),VLOOKUP(A329,[6]C1!$E:$L,8,FALSE)))</f>
        <v>ECOM</v>
      </c>
      <c r="J329" s="4">
        <v>45814</v>
      </c>
      <c r="K329" s="4">
        <v>45869</v>
      </c>
      <c r="L329" s="5" t="s">
        <v>62</v>
      </c>
      <c r="N329" s="5">
        <f>YEAR(IFERROR(VLOOKUP(A329,[4]C1!$E:$AA,23,FALSE),IFERROR(VLOOKUP(A329,[5]C1!$E:$AB,24,FALSE),VLOOKUP(A329,[6]C1!$E:$AB,23,FALSE))))</f>
        <v>2025</v>
      </c>
      <c r="O329" s="5"/>
      <c r="P329" s="5" t="str">
        <f t="shared" si="6"/>
        <v>NO</v>
      </c>
      <c r="S329" s="250">
        <v>9</v>
      </c>
      <c r="T329" s="253">
        <f>IFERROR(VLOOKUP(A329,[4]C1!$E:$BH,56,FALSE),IFERROR(VLOOKUP(A329,[5]C1!$E:$BI,57,FALSE),VLOOKUP(A329,[6]C1!$E:$BI,56,FALSE)))</f>
        <v>45701</v>
      </c>
    </row>
    <row r="330" spans="1:20" ht="20.149999999999999" hidden="1" customHeight="1" x14ac:dyDescent="0.35">
      <c r="A330" s="8" t="s">
        <v>622</v>
      </c>
      <c r="B330" s="164"/>
      <c r="C330" s="7" t="str">
        <f>IFERROR(VLOOKUP(A330,[1]C1!$E:$F,2,FALSE),IFERROR(VLOOKUP(A330,[2]C1!$E:$F,2,FALSE),VLOOKUP(A330,[3]C1!$E:$F,2,FALSE)))</f>
        <v>LAGUNA AIR PRODUCT CORPORATION</v>
      </c>
      <c r="D330" s="7" t="str">
        <f>IFERROR(VLOOKUP(A330,[3]C1!$E:$G,3,FALSE),IFERROR(VLOOKUP(A330,[2]C1!$E:$G,3,FALSE),VLOOKUP(A330,[1]C1!$E:$G,3,FALSE)))</f>
        <v>JERUSALEM, BF HOMES MARTINVILLE SUBD, LAS PINAS CITY</v>
      </c>
      <c r="E330" s="10">
        <f>IFERROR(VLOOKUP(A330,[4]C1!$E:$S,15,FALSE),IFERROR(VLOOKUP(A330,[5]C1!$E:$T,16,FALSE),VLOOKUP(A330,[6]C1!$E:$T,16,FALSE)))</f>
        <v>225683.79</v>
      </c>
      <c r="F330" s="10">
        <f>IFERROR(VLOOKUP(A330,[2]C1!$E:$Q,13,FALSE),IFERROR(VLOOKUP(A330,[3]C1!$E:$P,12,FALSE),VLOOKUP(A330,[1]C1!$E:$Q,13,FALSE)))</f>
        <v>43.72</v>
      </c>
      <c r="G330" s="11" t="str">
        <f>IFERROR(VLOOKUP(A330,[4]C1!$E:$N,10,FALSE),IFERROR(VLOOKUP(A330,[5]C1!$E:$N,10,FALSE),VLOOKUP(A330,[6]C1!$E:$N,10,FALSE)))</f>
        <v>JSP</v>
      </c>
      <c r="I330" s="6" t="str">
        <f>IFERROR(VLOOKUP(A330,[4]C1!$E:$L,8,FALSE),IFERROR(VLOOKUP(A330,[5]C1!$E:$L,8,FALSE),VLOOKUP(A330,[6]C1!$E:$L,8,FALSE)))</f>
        <v>POWERHOUSE</v>
      </c>
      <c r="J330" s="4">
        <v>45814</v>
      </c>
      <c r="K330" s="4">
        <v>45817</v>
      </c>
      <c r="L330" s="5" t="s">
        <v>22</v>
      </c>
      <c r="N330" s="5">
        <f>YEAR(IFERROR(VLOOKUP(A330,[4]C1!$E:$AA,23,FALSE),IFERROR(VLOOKUP(A330,[5]C1!$E:$AB,24,FALSE),VLOOKUP(A330,[6]C1!$E:$AB,23,FALSE))))</f>
        <v>2024</v>
      </c>
      <c r="O330" s="4">
        <v>45861</v>
      </c>
      <c r="P330" s="5" t="str">
        <f t="shared" si="6"/>
        <v>YES</v>
      </c>
      <c r="Q330" s="4">
        <v>45871</v>
      </c>
      <c r="R330" s="5" t="s">
        <v>23</v>
      </c>
      <c r="S330" s="250">
        <v>3</v>
      </c>
      <c r="T330" s="253">
        <f>IFERROR(VLOOKUP(A330,[4]C1!$E:$BH,56,FALSE),IFERROR(VLOOKUP(A330,[5]C1!$E:$BI,57,FALSE),VLOOKUP(A330,[6]C1!$E:$BI,56,FALSE)))</f>
        <v>0</v>
      </c>
    </row>
    <row r="331" spans="1:20" ht="20.149999999999999" hidden="1" customHeight="1" x14ac:dyDescent="0.35">
      <c r="A331" s="8" t="s">
        <v>623</v>
      </c>
      <c r="B331" s="164"/>
      <c r="C331" s="7" t="str">
        <f>IFERROR(VLOOKUP(A331,[1]C1!$E:$F,2,FALSE),IFERROR(VLOOKUP(A331,[2]C1!$E:$F,2,FALSE),VLOOKUP(A331,[3]C1!$E:$F,2,FALSE)))</f>
        <v>LEIGH ANGELI ADARNA ANCHETA</v>
      </c>
      <c r="D331" s="7" t="str">
        <f>IFERROR(VLOOKUP(A331,[3]C1!$E:$G,3,FALSE),IFERROR(VLOOKUP(A331,[2]C1!$E:$G,3,FALSE),VLOOKUP(A331,[1]C1!$E:$G,3,FALSE)))</f>
        <v>MA. LOURDES ATIENZA, BF RESORT VILL, LAS PINAS CITY</v>
      </c>
      <c r="E331" s="10">
        <f>IFERROR(VLOOKUP(A331,[4]C1!$E:$S,15,FALSE),IFERROR(VLOOKUP(A331,[5]C1!$E:$T,16,FALSE),VLOOKUP(A331,[6]C1!$E:$T,15,FALSE)))</f>
        <v>1396868.56</v>
      </c>
      <c r="F331" s="10">
        <f>IFERROR(VLOOKUP(A331,[2]C1!$E:$Q,13,FALSE),IFERROR(VLOOKUP(A331,[3]C1!$E:$P,12,FALSE),VLOOKUP(A331,[1]C1!$E:$Q,13,FALSE)))</f>
        <v>358.34</v>
      </c>
      <c r="G331" s="11" t="str">
        <f>IFERROR(VLOOKUP(A331,[4]C1!$E:$N,10,FALSE),IFERROR(VLOOKUP(A331,[5]C1!$E:$N,10,FALSE),VLOOKUP(A331,[6]C1!$E:$N,10,FALSE)))</f>
        <v>Ronilo Gange Jr.</v>
      </c>
      <c r="I331" s="6" t="str">
        <f>IFERROR(VLOOKUP(A331,[4]C1!$E:$L,8,FALSE),IFERROR(VLOOKUP(A331,[5]C1!$E:$L,8,FALSE),VLOOKUP(A331,[6]C1!$E:$L,8,FALSE)))</f>
        <v>ECOM</v>
      </c>
      <c r="J331" s="4">
        <v>45814</v>
      </c>
      <c r="K331" s="4">
        <v>45852</v>
      </c>
      <c r="L331" s="5" t="s">
        <v>42</v>
      </c>
      <c r="N331" s="5">
        <f>YEAR(IFERROR(VLOOKUP(A331,[4]C1!$E:$AA,23,FALSE),IFERROR(VLOOKUP(A331,[5]C1!$E:$AB,24,FALSE),VLOOKUP(A331,[6]C1!$E:$AB,23,FALSE))))</f>
        <v>2025</v>
      </c>
      <c r="O331" s="4">
        <v>45853</v>
      </c>
      <c r="P331" s="5" t="str">
        <f t="shared" si="6"/>
        <v>YES</v>
      </c>
      <c r="Q331" s="4">
        <v>45870</v>
      </c>
      <c r="R331" s="5" t="s">
        <v>26</v>
      </c>
      <c r="S331" s="250">
        <v>18</v>
      </c>
      <c r="T331" s="253">
        <f>IFERROR(VLOOKUP(A331,[4]C1!$E:$BH,56,FALSE),IFERROR(VLOOKUP(A331,[5]C1!$E:$BI,57,FALSE),VLOOKUP(A331,[6]C1!$E:$BI,56,FALSE)))</f>
        <v>45738</v>
      </c>
    </row>
    <row r="332" spans="1:20" ht="20.149999999999999" hidden="1" customHeight="1" x14ac:dyDescent="0.35">
      <c r="A332" s="8" t="s">
        <v>624</v>
      </c>
      <c r="B332" s="164"/>
      <c r="C332" s="7" t="str">
        <f>IFERROR(VLOOKUP(A332,[1]C1!$E:$F,2,FALSE),IFERROR(VLOOKUP(A332,[2]C1!$E:$F,2,FALSE),VLOOKUP(A332,[3]C1!$E:$F,2,FALSE)))</f>
        <v>ALEXANDER SANTOS ISIP</v>
      </c>
      <c r="D332" s="7" t="str">
        <f>IFERROR(VLOOKUP(A332,[3]C1!$E:$G,3,FALSE),IFERROR(VLOOKUP(A332,[2]C1!$E:$G,3,FALSE),VLOOKUP(A332,[1]C1!$E:$G,3,FALSE)))</f>
        <v>LANCASTER, HILLSBOROUGH SUBD, MUNTINLUPA</v>
      </c>
      <c r="E332" s="10">
        <f>IFERROR(VLOOKUP(A332,[4]C1!$E:$S,15,FALSE),IFERROR(VLOOKUP(A332,[5]C1!$E:$T,16,FALSE),VLOOKUP(A332,[6]C1!$E:$T,15,FALSE)))</f>
        <v>391390.73</v>
      </c>
      <c r="F332" s="10">
        <f>IFERROR(VLOOKUP(A332,[2]C1!$E:$Q,13,FALSE),IFERROR(VLOOKUP(A332,[3]C1!$E:$P,12,FALSE),VLOOKUP(A332,[1]C1!$E:$Q,13,FALSE)))</f>
        <v>48.2</v>
      </c>
      <c r="G332" s="11" t="str">
        <f>IFERROR(VLOOKUP(A332,[4]C1!$E:$N,10,FALSE),IFERROR(VLOOKUP(A332,[5]C1!$E:$N,10,FALSE),VLOOKUP(A332,[6]C1!$E:$N,10,FALSE)))</f>
        <v>Isan Carlo Lazaro</v>
      </c>
      <c r="I332" s="6" t="str">
        <f>IFERROR(VLOOKUP(A332,[4]C1!$E:$L,8,FALSE),IFERROR(VLOOKUP(A332,[5]C1!$E:$L,8,FALSE),VLOOKUP(A332,[6]C1!$E:$L,8,FALSE)))</f>
        <v>CHALLENGER</v>
      </c>
      <c r="J332" s="4">
        <v>45814</v>
      </c>
      <c r="K332" s="4">
        <v>45840</v>
      </c>
      <c r="L332" s="5" t="s">
        <v>42</v>
      </c>
      <c r="N332" s="5">
        <f>YEAR(IFERROR(VLOOKUP(A332,[4]C1!$E:$AA,23,FALSE),IFERROR(VLOOKUP(A332,[5]C1!$E:$AB,24,FALSE),VLOOKUP(A332,[6]C1!$E:$AB,23,FALSE))))</f>
        <v>2025</v>
      </c>
      <c r="O332" s="4">
        <v>45847</v>
      </c>
      <c r="P332" s="5" t="str">
        <f t="shared" si="6"/>
        <v>YES</v>
      </c>
      <c r="Q332" s="4">
        <v>45869</v>
      </c>
      <c r="R332" s="5" t="s">
        <v>26</v>
      </c>
      <c r="S332" s="250">
        <v>4</v>
      </c>
      <c r="T332" s="253">
        <f>IFERROR(VLOOKUP(A332,[4]C1!$E:$BH,56,FALSE),IFERROR(VLOOKUP(A332,[5]C1!$E:$BI,57,FALSE),VLOOKUP(A332,[6]C1!$E:$BI,56,FALSE)))</f>
        <v>45761</v>
      </c>
    </row>
    <row r="333" spans="1:20" ht="20.149999999999999" hidden="1" customHeight="1" x14ac:dyDescent="0.35">
      <c r="A333" s="8" t="s">
        <v>625</v>
      </c>
      <c r="B333" s="164"/>
      <c r="C333" s="7" t="str">
        <f>IFERROR(VLOOKUP(A333,[1]C1!$E:$F,2,FALSE),IFERROR(VLOOKUP(A333,[2]C1!$E:$F,2,FALSE),VLOOKUP(A333,[3]C1!$E:$F,2,FALSE)))</f>
        <v>LAND TRANSPORTATION OFFICE</v>
      </c>
      <c r="D333" s="7" t="str">
        <f>IFERROR(VLOOKUP(A333,[3]C1!$E:$G,3,FALSE),IFERROR(VLOOKUP(A333,[2]C1!$E:$G,3,FALSE),VLOOKUP(A333,[1]C1!$E:$G,3,FALSE)))</f>
        <v>NATIONAL, TUNASAN, MUNTINLUPA</v>
      </c>
      <c r="E333" s="10">
        <f>IFERROR(VLOOKUP(A333,[4]C1!$E:$S,15,FALSE),IFERROR(VLOOKUP(A333,[5]C1!$E:$T,16,FALSE),VLOOKUP(A333,[6]C1!$E:$T,15,FALSE)))</f>
        <v>588364.43999999994</v>
      </c>
      <c r="F333" s="10">
        <f>IFERROR(VLOOKUP(A333,[2]C1!$E:$Q,13,FALSE),IFERROR(VLOOKUP(A333,[3]C1!$E:$P,12,FALSE),VLOOKUP(A333,[1]C1!$E:$Q,13,FALSE)))</f>
        <v>64.8</v>
      </c>
      <c r="G333" s="11" t="str">
        <f>IFERROR(VLOOKUP(A333,[4]C1!$E:$N,10,FALSE),IFERROR(VLOOKUP(A333,[5]C1!$E:$N,10,FALSE),VLOOKUP(A333,[6]C1!$E:$N,10,FALSE)))</f>
        <v>Isan Carlo Lazaro</v>
      </c>
      <c r="I333" s="6" t="str">
        <f>IFERROR(VLOOKUP(A333,[4]C1!$E:$L,8,FALSE),IFERROR(VLOOKUP(A333,[5]C1!$E:$L,8,FALSE),VLOOKUP(A333,[6]C1!$E:$L,8,FALSE)))</f>
        <v>CHALLENGER</v>
      </c>
      <c r="J333" s="4">
        <v>45814</v>
      </c>
      <c r="K333" s="4">
        <v>45840</v>
      </c>
      <c r="L333" s="5" t="s">
        <v>62</v>
      </c>
      <c r="N333" s="5">
        <f>YEAR(IFERROR(VLOOKUP(A333,[4]C1!$E:$AA,23,FALSE),IFERROR(VLOOKUP(A333,[5]C1!$E:$AB,24,FALSE),VLOOKUP(A333,[6]C1!$E:$AB,23,FALSE))))</f>
        <v>2025</v>
      </c>
      <c r="O333" s="4">
        <v>45842</v>
      </c>
      <c r="P333" s="5" t="str">
        <f t="shared" si="6"/>
        <v>YES</v>
      </c>
      <c r="Q333" s="4">
        <v>45868</v>
      </c>
      <c r="R333" s="5" t="s">
        <v>26</v>
      </c>
      <c r="S333" s="250">
        <v>3</v>
      </c>
      <c r="T333" s="253">
        <f>IFERROR(VLOOKUP(A333,[4]C1!$E:$BH,56,FALSE),IFERROR(VLOOKUP(A333,[5]C1!$E:$BI,57,FALSE),VLOOKUP(A333,[6]C1!$E:$BI,56,FALSE)))</f>
        <v>45758</v>
      </c>
    </row>
    <row r="334" spans="1:20" ht="20.149999999999999" hidden="1" customHeight="1" x14ac:dyDescent="0.35">
      <c r="A334" s="8" t="s">
        <v>626</v>
      </c>
      <c r="B334" s="164"/>
      <c r="C334" s="7" t="str">
        <f>IFERROR(VLOOKUP(A334,[1]C1!$E:$F,2,FALSE),IFERROR(VLOOKUP(A334,[2]C1!$E:$F,2,FALSE),VLOOKUP(A334,[3]C1!$E:$F,2,FALSE)))</f>
        <v>ELECTRO-SYSTEMS INDUSTRIES CORPORATION</v>
      </c>
      <c r="D334" s="7" t="str">
        <f>IFERROR(VLOOKUP(A334,[3]C1!$E:$G,3,FALSE),IFERROR(VLOOKUP(A334,[2]C1!$E:$G,3,FALSE),VLOOKUP(A334,[1]C1!$E:$G,3,FALSE)))</f>
        <v>BAES, PERPETUAL VILLAGE, TAGUIG CITY</v>
      </c>
      <c r="E334" s="10">
        <f>IFERROR(VLOOKUP(A334,[4]C1!$E:$S,15,FALSE),IFERROR(VLOOKUP(A334,[5]C1!$E:$T,16,FALSE),VLOOKUP(A334,[6]C1!$E:$T,15,FALSE)))</f>
        <v>589728.55000000005</v>
      </c>
      <c r="F334" s="10">
        <f>IFERROR(VLOOKUP(A334,[2]C1!$E:$Q,13,FALSE),IFERROR(VLOOKUP(A334,[3]C1!$E:$P,12,FALSE),VLOOKUP(A334,[1]C1!$E:$Q,13,FALSE)))</f>
        <v>257.27999999999997</v>
      </c>
      <c r="G334" s="11" t="str">
        <f>IFERROR(VLOOKUP(A334,[4]C1!$E:$N,10,FALSE),IFERROR(VLOOKUP(A334,[5]C1!$E:$N,10,FALSE),VLOOKUP(A334,[6]C1!$E:$N,10,FALSE)))</f>
        <v>Jenneth Madrid</v>
      </c>
      <c r="I334" s="6" t="str">
        <f>IFERROR(VLOOKUP(A334,[4]C1!$E:$L,8,FALSE),IFERROR(VLOOKUP(A334,[5]C1!$E:$L,8,FALSE),VLOOKUP(A334,[6]C1!$E:$L,8,FALSE)))</f>
        <v>VJC</v>
      </c>
      <c r="J334" s="4">
        <v>45814</v>
      </c>
      <c r="K334" s="4">
        <v>45824</v>
      </c>
      <c r="L334" s="5" t="s">
        <v>62</v>
      </c>
      <c r="N334" s="5">
        <f>YEAR(IFERROR(VLOOKUP(A334,[4]C1!$E:$AA,23,FALSE),IFERROR(VLOOKUP(A334,[5]C1!$E:$AB,24,FALSE),VLOOKUP(A334,[6]C1!$E:$AB,23,FALSE))))</f>
        <v>2025</v>
      </c>
      <c r="O334" s="4">
        <v>45840</v>
      </c>
      <c r="P334" s="5" t="str">
        <f t="shared" si="6"/>
        <v>YES</v>
      </c>
      <c r="Q334" s="4">
        <v>45847</v>
      </c>
      <c r="R334" s="5" t="s">
        <v>26</v>
      </c>
      <c r="S334" s="250">
        <v>5</v>
      </c>
      <c r="T334" s="253">
        <f>IFERROR(VLOOKUP(A334,[4]C1!$E:$BH,56,FALSE),IFERROR(VLOOKUP(A334,[5]C1!$E:$BI,57,FALSE),VLOOKUP(A334,[6]C1!$E:$BI,56,FALSE)))</f>
        <v>45768</v>
      </c>
    </row>
    <row r="335" spans="1:20" ht="20.149999999999999" hidden="1" customHeight="1" x14ac:dyDescent="0.35">
      <c r="A335" s="8" t="s">
        <v>627</v>
      </c>
      <c r="B335" s="164"/>
      <c r="C335" s="7" t="str">
        <f>IFERROR(VLOOKUP(A335,[1]C1!$E:$F,2,FALSE),IFERROR(VLOOKUP(A335,[2]C1!$E:$F,2,FALSE),VLOOKUP(A335,[3]C1!$E:$F,2,FALSE)))</f>
        <v>MILES AND LEVELS PHILIPPINES, INC.</v>
      </c>
      <c r="D335" s="7" t="str">
        <f>IFERROR(VLOOKUP(A335,[3]C1!$E:$G,3,FALSE),IFERROR(VLOOKUP(A335,[2]C1!$E:$G,3,FALSE),VLOOKUP(A335,[1]C1!$E:$G,3,FALSE)))</f>
        <v>WEST SERVICE, PHILCREST CPD, MUNTINLUPA</v>
      </c>
      <c r="E335" s="10">
        <f>IFERROR(VLOOKUP(A335,[4]C1!$E:$S,15,FALSE),IFERROR(VLOOKUP(A335,[5]C1!$E:$T,16,FALSE),VLOOKUP(A335,[6]C1!$E:$T,15,FALSE)))</f>
        <v>335303.64</v>
      </c>
      <c r="F335" s="10">
        <f>IFERROR(VLOOKUP(A335,[2]C1!$E:$Q,13,FALSE),IFERROR(VLOOKUP(A335,[3]C1!$E:$P,12,FALSE),VLOOKUP(A335,[1]C1!$E:$Q,13,FALSE)))</f>
        <v>65.08</v>
      </c>
      <c r="G335" s="11" t="str">
        <f>IFERROR(VLOOKUP(A335,[4]C1!$E:$N,10,FALSE),IFERROR(VLOOKUP(A335,[5]C1!$E:$N,10,FALSE),VLOOKUP(A335,[6]C1!$E:$N,10,FALSE)))</f>
        <v>Isan Carlo Lazaro</v>
      </c>
      <c r="I335" s="6" t="str">
        <f>IFERROR(VLOOKUP(A335,[4]C1!$E:$L,8,FALSE),IFERROR(VLOOKUP(A335,[5]C1!$E:$L,8,FALSE),VLOOKUP(A335,[6]C1!$E:$L,8,FALSE)))</f>
        <v>CHALLENGER</v>
      </c>
      <c r="J335" s="4">
        <v>45814</v>
      </c>
      <c r="K335" s="4">
        <v>45840</v>
      </c>
      <c r="L335" s="5" t="s">
        <v>42</v>
      </c>
      <c r="N335" s="5">
        <f>YEAR(IFERROR(VLOOKUP(A335,[4]C1!$E:$AA,23,FALSE),IFERROR(VLOOKUP(A335,[5]C1!$E:$AB,24,FALSE),VLOOKUP(A335,[6]C1!$E:$AB,23,FALSE))))</f>
        <v>2025</v>
      </c>
      <c r="O335" s="4">
        <v>45842</v>
      </c>
      <c r="P335" s="5" t="str">
        <f t="shared" si="6"/>
        <v>YES</v>
      </c>
      <c r="R335" s="5" t="s">
        <v>26</v>
      </c>
      <c r="S335" s="250">
        <v>5</v>
      </c>
      <c r="T335" s="253">
        <f>IFERROR(VLOOKUP(A335,[4]C1!$E:$BH,56,FALSE),IFERROR(VLOOKUP(A335,[5]C1!$E:$BI,57,FALSE),VLOOKUP(A335,[6]C1!$E:$BI,56,FALSE)))</f>
        <v>45758</v>
      </c>
    </row>
    <row r="336" spans="1:20" ht="20.149999999999999" hidden="1" customHeight="1" x14ac:dyDescent="0.35">
      <c r="A336" s="8" t="s">
        <v>628</v>
      </c>
      <c r="B336" s="164"/>
      <c r="C336" s="7" t="str">
        <f>IFERROR(VLOOKUP(A336,[1]C1!$E:$F,2,FALSE),IFERROR(VLOOKUP(A336,[2]C1!$E:$F,2,FALSE),VLOOKUP(A336,[3]C1!$E:$F,2,FALSE)))</f>
        <v>ROSE NONO LIN</v>
      </c>
      <c r="D336" s="7" t="str">
        <f>IFERROR(VLOOKUP(A336,[3]C1!$E:$G,3,FALSE),IFERROR(VLOOKUP(A336,[2]C1!$E:$G,3,FALSE),VLOOKUP(A336,[1]C1!$E:$G,3,FALSE)))</f>
        <v>COUNTRY CLUB, AYALA-ALABANG VILL, MUNTINLUPA</v>
      </c>
      <c r="E336" s="10">
        <f>IFERROR(VLOOKUP(A336,[4]C1!$E:$S,15,FALSE),IFERROR(VLOOKUP(A336,[5]C1!$E:$T,16,FALSE),VLOOKUP(A336,[6]C1!$E:$T,15,FALSE)))</f>
        <v>606460.99</v>
      </c>
      <c r="F336" s="10">
        <f>IFERROR(VLOOKUP(A336,[2]C1!$E:$Q,13,FALSE),IFERROR(VLOOKUP(A336,[3]C1!$E:$P,12,FALSE),VLOOKUP(A336,[1]C1!$E:$Q,13,FALSE)))</f>
        <v>75.05</v>
      </c>
      <c r="G336" s="11" t="str">
        <f>IFERROR(VLOOKUP(A336,[4]C1!$E:$N,10,FALSE),IFERROR(VLOOKUP(A336,[5]C1!$E:$N,10,FALSE),VLOOKUP(A336,[6]C1!$E:$N,10,FALSE)))</f>
        <v>Isan Carlo Lazaro</v>
      </c>
      <c r="I336" s="6" t="str">
        <f>IFERROR(VLOOKUP(A336,[4]C1!$E:$L,8,FALSE),IFERROR(VLOOKUP(A336,[5]C1!$E:$L,8,FALSE),VLOOKUP(A336,[6]C1!$E:$L,8,FALSE)))</f>
        <v>CHALLENGER</v>
      </c>
      <c r="J336" s="4">
        <v>45814</v>
      </c>
      <c r="K336" s="4">
        <v>45840</v>
      </c>
      <c r="L336" s="5" t="s">
        <v>62</v>
      </c>
      <c r="N336" s="5">
        <f>YEAR(IFERROR(VLOOKUP(A336,[4]C1!$E:$AA,23,FALSE),IFERROR(VLOOKUP(A336,[5]C1!$E:$AB,24,FALSE),VLOOKUP(A336,[6]C1!$E:$AB,23,FALSE))))</f>
        <v>2025</v>
      </c>
      <c r="O336" s="5"/>
      <c r="P336" s="5" t="str">
        <f t="shared" si="6"/>
        <v>NO</v>
      </c>
      <c r="S336" s="250">
        <v>3</v>
      </c>
      <c r="T336" s="253">
        <f>IFERROR(VLOOKUP(A336,[4]C1!$E:$BH,56,FALSE),IFERROR(VLOOKUP(A336,[5]C1!$E:$BI,57,FALSE),VLOOKUP(A336,[6]C1!$E:$BI,56,FALSE)))</f>
        <v>45758</v>
      </c>
    </row>
    <row r="337" spans="1:20" ht="20.149999999999999" hidden="1" customHeight="1" x14ac:dyDescent="0.35">
      <c r="A337" s="8" t="s">
        <v>629</v>
      </c>
      <c r="B337" s="164"/>
      <c r="C337" s="7" t="str">
        <f>IFERROR(VLOOKUP(A337,[1]C1!$E:$F,2,FALSE),IFERROR(VLOOKUP(A337,[2]C1!$E:$F,2,FALSE),VLOOKUP(A337,[3]C1!$E:$F,2,FALSE)))</f>
        <v>NEBUCHADNEZZAR C RABAYA</v>
      </c>
      <c r="D337" s="7" t="str">
        <f>IFERROR(VLOOKUP(A337,[3]C1!$E:$G,3,FALSE),IFERROR(VLOOKUP(A337,[2]C1!$E:$G,3,FALSE),VLOOKUP(A337,[1]C1!$E:$G,3,FALSE)))</f>
        <v>MARINER, MOONWALK VILL, LAS PINAS CITY</v>
      </c>
      <c r="E337" s="10">
        <f>IFERROR(VLOOKUP(A337,[4]C1!$E:$S,15,FALSE),IFERROR(VLOOKUP(A337,[5]C1!$E:$T,16,FALSE),VLOOKUP(A337,[6]C1!$E:$T,15,FALSE)))</f>
        <v>290132.07</v>
      </c>
      <c r="F337" s="10">
        <f>IFERROR(VLOOKUP(A337,[2]C1!$E:$Q,13,FALSE),IFERROR(VLOOKUP(A337,[3]C1!$E:$P,12,FALSE),VLOOKUP(A337,[1]C1!$E:$Q,13,FALSE)))</f>
        <v>51</v>
      </c>
      <c r="G337" s="11" t="str">
        <f>IFERROR(VLOOKUP(A337,[4]C1!$E:$N,10,FALSE),IFERROR(VLOOKUP(A337,[5]C1!$E:$N,10,FALSE),VLOOKUP(A337,[6]C1!$E:$N,10,FALSE)))</f>
        <v>Isan Carlo Lazaro</v>
      </c>
      <c r="I337" s="6" t="str">
        <f>IFERROR(VLOOKUP(A337,[4]C1!$E:$L,8,FALSE),IFERROR(VLOOKUP(A337,[5]C1!$E:$L,8,FALSE),VLOOKUP(A337,[6]C1!$E:$L,8,FALSE)))</f>
        <v>CHALLENGER</v>
      </c>
      <c r="J337" s="4">
        <v>45814</v>
      </c>
      <c r="K337" s="4">
        <v>45818</v>
      </c>
      <c r="L337" s="5" t="s">
        <v>62</v>
      </c>
      <c r="N337" s="5">
        <f>YEAR(IFERROR(VLOOKUP(A337,[4]C1!$E:$AA,23,FALSE),IFERROR(VLOOKUP(A337,[5]C1!$E:$AB,24,FALSE),VLOOKUP(A337,[6]C1!$E:$AB,23,FALSE))))</f>
        <v>2025</v>
      </c>
      <c r="O337" s="5"/>
      <c r="P337" s="5" t="str">
        <f t="shared" si="6"/>
        <v>NO</v>
      </c>
      <c r="S337" s="250">
        <v>5</v>
      </c>
      <c r="T337" s="253">
        <f>IFERROR(VLOOKUP(A337,[4]C1!$E:$BH,56,FALSE),IFERROR(VLOOKUP(A337,[5]C1!$E:$BI,57,FALSE),VLOOKUP(A337,[6]C1!$E:$BI,56,FALSE)))</f>
        <v>45777</v>
      </c>
    </row>
    <row r="338" spans="1:20" ht="20.149999999999999" hidden="1" customHeight="1" x14ac:dyDescent="0.35">
      <c r="A338" s="8" t="s">
        <v>630</v>
      </c>
      <c r="B338" s="164"/>
      <c r="C338" s="7" t="str">
        <f>IFERROR(VLOOKUP(A338,[1]C1!$E:$F,2,FALSE),IFERROR(VLOOKUP(A338,[2]C1!$E:$F,2,FALSE),VLOOKUP(A338,[3]C1!$E:$F,2,FALSE)))</f>
        <v>LLOYD ELGENE ASUNCION APOSTOL</v>
      </c>
      <c r="D338" s="7" t="str">
        <f>IFERROR(VLOOKUP(A338,[3]C1!$E:$G,3,FALSE),IFERROR(VLOOKUP(A338,[2]C1!$E:$G,3,FALSE),VLOOKUP(A338,[1]C1!$E:$G,3,FALSE)))</f>
        <v>LINDENWOOD RESIDENCES, MUNTINLUPA</v>
      </c>
      <c r="E338" s="10">
        <f>IFERROR(VLOOKUP(A338,[4]C1!$E:$S,15,FALSE),IFERROR(VLOOKUP(A338,[5]C1!$E:$T,16,FALSE),VLOOKUP(A338,[6]C1!$E:$T,15,FALSE)))</f>
        <v>274127.23</v>
      </c>
      <c r="F338" s="10">
        <f>IFERROR(VLOOKUP(A338,[2]C1!$E:$Q,13,FALSE),IFERROR(VLOOKUP(A338,[3]C1!$E:$P,12,FALSE),VLOOKUP(A338,[1]C1!$E:$Q,13,FALSE)))</f>
        <v>35.4</v>
      </c>
      <c r="G338" s="11" t="str">
        <f>IFERROR(VLOOKUP(A338,[4]C1!$E:$N,10,FALSE),IFERROR(VLOOKUP(A338,[5]C1!$E:$N,10,FALSE),VLOOKUP(A338,[6]C1!$E:$N,10,FALSE)))</f>
        <v>Isan Carlo Lazaro</v>
      </c>
      <c r="I338" s="6" t="str">
        <f>IFERROR(VLOOKUP(A338,[4]C1!$E:$L,8,FALSE),IFERROR(VLOOKUP(A338,[5]C1!$E:$L,8,FALSE),VLOOKUP(A338,[6]C1!$E:$L,8,FALSE)))</f>
        <v>CHALLENGER</v>
      </c>
      <c r="J338" s="4">
        <v>45814</v>
      </c>
      <c r="K338" s="4">
        <v>45840</v>
      </c>
      <c r="L338" s="5" t="s">
        <v>62</v>
      </c>
      <c r="N338" s="5">
        <f>YEAR(IFERROR(VLOOKUP(A338,[4]C1!$E:$AA,23,FALSE),IFERROR(VLOOKUP(A338,[5]C1!$E:$AB,24,FALSE),VLOOKUP(A338,[6]C1!$E:$AB,23,FALSE))))</f>
        <v>2025</v>
      </c>
      <c r="O338" s="4">
        <v>45842</v>
      </c>
      <c r="P338" s="5" t="str">
        <f t="shared" si="6"/>
        <v>YES</v>
      </c>
      <c r="Q338" s="4">
        <v>45869</v>
      </c>
      <c r="R338" s="5" t="s">
        <v>23</v>
      </c>
      <c r="S338" s="250">
        <v>3</v>
      </c>
      <c r="T338" s="253">
        <f>IFERROR(VLOOKUP(A338,[4]C1!$E:$BH,56,FALSE),IFERROR(VLOOKUP(A338,[5]C1!$E:$BI,57,FALSE),VLOOKUP(A338,[6]C1!$E:$BI,56,FALSE)))</f>
        <v>45783</v>
      </c>
    </row>
    <row r="339" spans="1:20" ht="20.149999999999999" hidden="1" customHeight="1" x14ac:dyDescent="0.35">
      <c r="A339" s="8" t="s">
        <v>631</v>
      </c>
      <c r="B339" s="164"/>
      <c r="C339" s="7" t="str">
        <f>IFERROR(VLOOKUP(A339,[1]C1!$E:$F,2,FALSE),IFERROR(VLOOKUP(A339,[2]C1!$E:$F,2,FALSE),VLOOKUP(A339,[3]C1!$E:$F,2,FALSE)))</f>
        <v>C N C CONSTRUCTION &amp; DEV'T. CORPORATION</v>
      </c>
      <c r="D339" s="7" t="str">
        <f>IFERROR(VLOOKUP(A339,[3]C1!$E:$G,3,FALSE),IFERROR(VLOOKUP(A339,[2]C1!$E:$G,3,FALSE),VLOOKUP(A339,[1]C1!$E:$G,3,FALSE)))</f>
        <v>BANNER, 4TH ESTATE SUBD, PARANAQUE</v>
      </c>
      <c r="E339" s="10">
        <f>IFERROR(VLOOKUP(A339,[4]C1!$E:$S,15,FALSE),IFERROR(VLOOKUP(A339,[5]C1!$E:$T,16,FALSE),VLOOKUP(A339,[6]C1!$E:$T,15,FALSE)))</f>
        <v>17205.11</v>
      </c>
      <c r="F339" s="10">
        <f>IFERROR(VLOOKUP(A339,[2]C1!$E:$Q,13,FALSE),IFERROR(VLOOKUP(A339,[3]C1!$E:$P,12,FALSE),VLOOKUP(A339,[1]C1!$E:$Q,13,FALSE)))</f>
        <v>7.4</v>
      </c>
      <c r="G339" s="11" t="str">
        <f>IFERROR(VLOOKUP(A339,[4]C1!$E:$N,10,FALSE),IFERROR(VLOOKUP(A339,[5]C1!$E:$N,10,FALSE),VLOOKUP(A339,[6]C1!$E:$N,10,FALSE)))</f>
        <v>Isan Carlo Lazaro</v>
      </c>
      <c r="I339" s="6" t="str">
        <f>IFERROR(VLOOKUP(A339,[4]C1!$E:$L,8,FALSE),IFERROR(VLOOKUP(A339,[5]C1!$E:$L,8,FALSE),VLOOKUP(A339,[6]C1!$E:$L,8,FALSE)))</f>
        <v>CHALLENGER</v>
      </c>
      <c r="J339" s="4">
        <v>45814</v>
      </c>
      <c r="K339" s="5"/>
      <c r="N339" s="5">
        <f>YEAR(IFERROR(VLOOKUP(A339,[4]C1!$E:$AA,23,FALSE),IFERROR(VLOOKUP(A339,[5]C1!$E:$AB,24,FALSE),VLOOKUP(A339,[6]C1!$E:$AB,23,FALSE))))</f>
        <v>2025</v>
      </c>
      <c r="O339" s="5"/>
      <c r="P339" s="5" t="str">
        <f t="shared" si="6"/>
        <v>NO</v>
      </c>
      <c r="S339" s="250">
        <v>2</v>
      </c>
      <c r="T339" s="253">
        <f>IFERROR(VLOOKUP(A339,[4]C1!$E:$BH,56,FALSE),IFERROR(VLOOKUP(A339,[5]C1!$E:$BI,57,FALSE),VLOOKUP(A339,[6]C1!$E:$BI,56,FALSE)))</f>
        <v>45758</v>
      </c>
    </row>
    <row r="340" spans="1:20" ht="20.149999999999999" hidden="1" customHeight="1" x14ac:dyDescent="0.35">
      <c r="A340" s="8" t="s">
        <v>632</v>
      </c>
      <c r="B340" s="164"/>
      <c r="C340" s="7" t="str">
        <f>IFERROR(VLOOKUP(A340,[1]C1!$E:$F,2,FALSE),IFERROR(VLOOKUP(A340,[2]C1!$E:$F,2,FALSE),VLOOKUP(A340,[3]C1!$E:$F,2,FALSE)))</f>
        <v>CITY GOVERNMENT OF PARAÑAQUE</v>
      </c>
      <c r="D340" s="7" t="str">
        <f>IFERROR(VLOOKUP(A340,[3]C1!$E:$G,3,FALSE),IFERROR(VLOOKUP(A340,[2]C1!$E:$G,3,FALSE),VLOOKUP(A340,[1]C1!$E:$G,3,FALSE)))</f>
        <v>BENIGNO AQUINO SR., BF HOMES, PARANAQUE</v>
      </c>
      <c r="E340" s="10">
        <f>IFERROR(VLOOKUP(A340,[4]C1!$E:$S,15,FALSE),IFERROR(VLOOKUP(A340,[5]C1!$E:$T,16,FALSE),VLOOKUP(A340,[6]C1!$E:$T,15,FALSE)))</f>
        <v>375766.47</v>
      </c>
      <c r="F340" s="10">
        <f>IFERROR(VLOOKUP(A340,[2]C1!$E:$Q,13,FALSE),IFERROR(VLOOKUP(A340,[3]C1!$E:$P,12,FALSE),VLOOKUP(A340,[1]C1!$E:$Q,13,FALSE)))</f>
        <v>64.680000000000007</v>
      </c>
      <c r="G340" s="11" t="str">
        <f>IFERROR(VLOOKUP(A340,[4]C1!$E:$N,10,FALSE),IFERROR(VLOOKUP(A340,[5]C1!$E:$N,10,FALSE),VLOOKUP(A340,[6]C1!$E:$N,10,FALSE)))</f>
        <v>Isan Carlo Lazaro</v>
      </c>
      <c r="I340" s="6" t="str">
        <f>IFERROR(VLOOKUP(A340,[4]C1!$E:$L,8,FALSE),IFERROR(VLOOKUP(A340,[5]C1!$E:$L,8,FALSE),VLOOKUP(A340,[6]C1!$E:$L,8,FALSE)))</f>
        <v>CHALLENGER</v>
      </c>
      <c r="J340" s="4">
        <v>45814</v>
      </c>
      <c r="K340" s="5"/>
      <c r="N340" s="5">
        <f>YEAR(IFERROR(VLOOKUP(A340,[4]C1!$E:$AA,23,FALSE),IFERROR(VLOOKUP(A340,[5]C1!$E:$AB,24,FALSE),VLOOKUP(A340,[6]C1!$E:$AB,23,FALSE))))</f>
        <v>2025</v>
      </c>
      <c r="O340" s="5"/>
      <c r="P340" s="5" t="str">
        <f t="shared" si="6"/>
        <v>NO</v>
      </c>
      <c r="S340" s="250">
        <v>4</v>
      </c>
      <c r="T340" s="253">
        <f>IFERROR(VLOOKUP(A340,[4]C1!$E:$BH,56,FALSE),IFERROR(VLOOKUP(A340,[5]C1!$E:$BI,57,FALSE),VLOOKUP(A340,[6]C1!$E:$BI,56,FALSE)))</f>
        <v>45786</v>
      </c>
    </row>
    <row r="341" spans="1:20" ht="20.149999999999999" hidden="1" customHeight="1" x14ac:dyDescent="0.35">
      <c r="A341" s="8" t="s">
        <v>633</v>
      </c>
      <c r="B341" s="164"/>
      <c r="C341" s="7" t="str">
        <f>IFERROR(VLOOKUP(A341,[1]C1!$E:$F,2,FALSE),IFERROR(VLOOKUP(A341,[2]C1!$E:$F,2,FALSE),VLOOKUP(A341,[3]C1!$E:$F,2,FALSE)))</f>
        <v>RICHIE ALMAZAN PADAMA</v>
      </c>
      <c r="D341" s="7" t="str">
        <f>IFERROR(VLOOKUP(A341,[3]C1!$E:$G,3,FALSE),IFERROR(VLOOKUP(A341,[2]C1!$E:$G,3,FALSE),VLOOKUP(A341,[1]C1!$E:$G,3,FALSE)))</f>
        <v>FRANCE, BETTER LIVING SUBD, PARANAQUE</v>
      </c>
      <c r="E341" s="10">
        <f>IFERROR(VLOOKUP(A341,[4]C1!$E:$S,15,FALSE),IFERROR(VLOOKUP(A341,[5]C1!$E:$T,16,FALSE),VLOOKUP(A341,[6]C1!$E:$T,16,FALSE)))</f>
        <v>1531076.88</v>
      </c>
      <c r="F341" s="10">
        <f>IFERROR(VLOOKUP(A341,[2]C1!$E:$Q,13,FALSE),IFERROR(VLOOKUP(A341,[3]C1!$E:$P,12,FALSE),VLOOKUP(A341,[1]C1!$E:$Q,13,FALSE)))</f>
        <v>692.43</v>
      </c>
      <c r="G341" s="11" t="str">
        <f>IFERROR(VLOOKUP(A341,[4]C1!$E:$N,10,FALSE),IFERROR(VLOOKUP(A341,[5]C1!$E:$N,10,FALSE),VLOOKUP(A341,[6]C1!$E:$N,10,FALSE)))</f>
        <v>RRG</v>
      </c>
      <c r="I341" s="6" t="str">
        <f>IFERROR(VLOOKUP(A341,[4]C1!$E:$L,8,FALSE),IFERROR(VLOOKUP(A341,[5]C1!$E:$L,8,FALSE),VLOOKUP(A341,[6]C1!$E:$L,8,FALSE)))</f>
        <v>AVECO</v>
      </c>
      <c r="J341" s="4">
        <v>45814</v>
      </c>
      <c r="K341" s="4">
        <v>45820</v>
      </c>
      <c r="L341" s="5" t="s">
        <v>62</v>
      </c>
      <c r="N341" s="5">
        <f>YEAR(IFERROR(VLOOKUP(A341,[4]C1!$E:$AA,23,FALSE),IFERROR(VLOOKUP(A341,[5]C1!$E:$AB,24,FALSE),VLOOKUP(A341,[6]C1!$E:$AB,23,FALSE))))</f>
        <v>2024</v>
      </c>
      <c r="O341" s="4">
        <v>45825</v>
      </c>
      <c r="P341" s="5" t="str">
        <f t="shared" si="6"/>
        <v>YES</v>
      </c>
      <c r="Q341" s="4">
        <v>45855</v>
      </c>
      <c r="R341" s="5" t="s">
        <v>26</v>
      </c>
      <c r="S341" s="250">
        <v>18</v>
      </c>
      <c r="T341" s="253">
        <f>IFERROR(VLOOKUP(A341,[4]C1!$E:$BH,56,FALSE),IFERROR(VLOOKUP(A341,[5]C1!$E:$BI,57,FALSE),VLOOKUP(A341,[6]C1!$E:$BI,56,FALSE)))</f>
        <v>45416</v>
      </c>
    </row>
    <row r="342" spans="1:20" ht="20.149999999999999" hidden="1" customHeight="1" x14ac:dyDescent="0.35">
      <c r="A342" s="8" t="s">
        <v>634</v>
      </c>
      <c r="B342" s="164"/>
      <c r="C342" s="7" t="str">
        <f>IFERROR(VLOOKUP(A342,[1]C1!$E:$F,2,FALSE),IFERROR(VLOOKUP(A342,[2]C1!$E:$F,2,FALSE),VLOOKUP(A342,[3]C1!$E:$F,2,FALSE)))</f>
        <v>MARK ANTHONY DE CASTRO BOSITA</v>
      </c>
      <c r="D342" s="7" t="str">
        <f>IFERROR(VLOOKUP(A342,[3]C1!$E:$G,3,FALSE),IFERROR(VLOOKUP(A342,[2]C1!$E:$G,3,FALSE),VLOOKUP(A342,[1]C1!$E:$G,3,FALSE)))</f>
        <v>MAGDIWANG SUBD, MAGDIWANG SUBD, BACOOR</v>
      </c>
      <c r="E342" s="10">
        <f>IFERROR(VLOOKUP(A342,[4]C1!$E:$S,15,FALSE),IFERROR(VLOOKUP(A342,[5]C1!$E:$T,16,FALSE),VLOOKUP(A342,[6]C1!$E:$T,16,FALSE)))</f>
        <v>820640.22</v>
      </c>
      <c r="F342" s="10">
        <f>IFERROR(VLOOKUP(A342,[2]C1!$E:$Q,13,FALSE),IFERROR(VLOOKUP(A342,[3]C1!$E:$P,12,FALSE),VLOOKUP(A342,[1]C1!$E:$Q,13,FALSE)))</f>
        <v>256.63</v>
      </c>
      <c r="G342" s="11" t="str">
        <f>IFERROR(VLOOKUP(A342,[4]C1!$E:$N,10,FALSE),IFERROR(VLOOKUP(A342,[5]C1!$E:$N,10,FALSE),VLOOKUP(A342,[6]C1!$E:$N,10,FALSE)))</f>
        <v>RRG</v>
      </c>
      <c r="I342" s="6" t="str">
        <f>IFERROR(VLOOKUP(A342,[4]C1!$E:$L,8,FALSE),IFERROR(VLOOKUP(A342,[5]C1!$E:$L,8,FALSE),VLOOKUP(A342,[6]C1!$E:$L,8,FALSE)))</f>
        <v>AVECO</v>
      </c>
      <c r="J342" s="4">
        <v>45814</v>
      </c>
      <c r="K342" s="4">
        <v>45832</v>
      </c>
      <c r="L342" s="5" t="s">
        <v>42</v>
      </c>
      <c r="N342" s="5">
        <f>YEAR(IFERROR(VLOOKUP(A342,[4]C1!$E:$AA,23,FALSE),IFERROR(VLOOKUP(A342,[5]C1!$E:$AB,24,FALSE),VLOOKUP(A342,[6]C1!$E:$AB,23,FALSE))))</f>
        <v>2024</v>
      </c>
      <c r="O342" s="4">
        <v>45861</v>
      </c>
      <c r="P342" s="5" t="str">
        <f t="shared" si="6"/>
        <v>YES</v>
      </c>
      <c r="Q342" s="4">
        <v>45868</v>
      </c>
      <c r="R342" s="5" t="s">
        <v>26</v>
      </c>
      <c r="S342" s="250">
        <v>15</v>
      </c>
      <c r="T342" s="253">
        <f>IFERROR(VLOOKUP(A342,[4]C1!$E:$BH,56,FALSE),IFERROR(VLOOKUP(A342,[5]C1!$E:$BI,57,FALSE),VLOOKUP(A342,[6]C1!$E:$BI,56,FALSE)))</f>
        <v>0</v>
      </c>
    </row>
    <row r="343" spans="1:20" ht="20.149999999999999" hidden="1" customHeight="1" x14ac:dyDescent="0.35">
      <c r="A343" s="8" t="s">
        <v>635</v>
      </c>
      <c r="B343" s="164"/>
      <c r="C343" s="7" t="str">
        <f>IFERROR(VLOOKUP(A343,[1]C1!$E:$F,2,FALSE),IFERROR(VLOOKUP(A343,[2]C1!$E:$F,2,FALSE),VLOOKUP(A343,[3]C1!$E:$F,2,FALSE)))</f>
        <v>BGST PRIME DEVELOPMENT CORP.</v>
      </c>
      <c r="D343" s="7" t="str">
        <f>IFERROR(VLOOKUP(A343,[3]C1!$E:$G,3,FALSE),IFERROR(VLOOKUP(A343,[2]C1!$E:$G,3,FALSE),VLOOKUP(A343,[1]C1!$E:$G,3,FALSE)))</f>
        <v>COASTAL RD, SAN DIONISIO, PARANAQUE</v>
      </c>
      <c r="E343" s="10">
        <f>IFERROR(VLOOKUP(A343,[4]C1!$E:$S,15,FALSE),IFERROR(VLOOKUP(A343,[5]C1!$E:$T,16,FALSE),VLOOKUP(A343,[6]C1!$E:$T,15,FALSE)))</f>
        <v>1597363.95</v>
      </c>
      <c r="F343" s="10">
        <f>IFERROR(VLOOKUP(A343,[2]C1!$E:$Q,13,FALSE),IFERROR(VLOOKUP(A343,[3]C1!$E:$P,12,FALSE),VLOOKUP(A343,[1]C1!$E:$Q,13,FALSE)))</f>
        <v>1539.4</v>
      </c>
      <c r="G343" s="11" t="str">
        <f>IFERROR(VLOOKUP(A343,[4]C1!$E:$N,10,FALSE),IFERROR(VLOOKUP(A343,[5]C1!$E:$N,10,FALSE),VLOOKUP(A343,[6]C1!$E:$N,10,FALSE)))</f>
        <v>Ronilo Gange Jr.</v>
      </c>
      <c r="I343" s="6" t="str">
        <f>IFERROR(VLOOKUP(A343,[4]C1!$E:$L,8,FALSE),IFERROR(VLOOKUP(A343,[5]C1!$E:$L,8,FALSE),VLOOKUP(A343,[6]C1!$E:$L,8,FALSE)))</f>
        <v>AVECO</v>
      </c>
      <c r="J343" s="4">
        <v>45814</v>
      </c>
      <c r="K343" s="4">
        <v>45814</v>
      </c>
      <c r="L343" s="5" t="s">
        <v>42</v>
      </c>
      <c r="N343" s="5">
        <f>YEAR(IFERROR(VLOOKUP(A343,[4]C1!$E:$AA,23,FALSE),IFERROR(VLOOKUP(A343,[5]C1!$E:$AB,24,FALSE),VLOOKUP(A343,[6]C1!$E:$AB,23,FALSE))))</f>
        <v>2025</v>
      </c>
      <c r="O343" s="4">
        <v>45856</v>
      </c>
      <c r="P343" s="5" t="str">
        <f t="shared" si="6"/>
        <v>YES</v>
      </c>
      <c r="Q343" s="4">
        <v>45868</v>
      </c>
      <c r="R343" s="5" t="s">
        <v>26</v>
      </c>
      <c r="S343" s="250">
        <v>13</v>
      </c>
      <c r="T343" s="253">
        <f>IFERROR(VLOOKUP(A343,[4]C1!$E:$BH,56,FALSE),IFERROR(VLOOKUP(A343,[5]C1!$E:$BI,57,FALSE),VLOOKUP(A343,[6]C1!$E:$BI,56,FALSE)))</f>
        <v>45687</v>
      </c>
    </row>
    <row r="344" spans="1:20" ht="20.149999999999999" hidden="1" customHeight="1" x14ac:dyDescent="0.35">
      <c r="A344" s="8" t="s">
        <v>636</v>
      </c>
      <c r="B344" s="164"/>
      <c r="C344" s="7" t="str">
        <f>IFERROR(VLOOKUP(A344,[1]C1!$E:$F,2,FALSE),IFERROR(VLOOKUP(A344,[2]C1!$E:$F,2,FALSE),VLOOKUP(A344,[3]C1!$E:$F,2,FALSE)))</f>
        <v>OMNICO CONSORTIUM INC.</v>
      </c>
      <c r="D344" s="7" t="str">
        <f>IFERROR(VLOOKUP(A344,[3]C1!$E:$G,3,FALSE),IFERROR(VLOOKUP(A344,[2]C1!$E:$G,3,FALSE),VLOOKUP(A344,[1]C1!$E:$G,3,FALSE)))</f>
        <v>CARLO, TAGUIG BAGUMBAYAN INDL ASS INC, TAGUIG CITY</v>
      </c>
      <c r="E344" s="10">
        <f>IFERROR(VLOOKUP(A344,[4]C1!$E:$S,15,FALSE),IFERROR(VLOOKUP(A344,[5]C1!$E:$T,16,FALSE),VLOOKUP(A344,[6]C1!$E:$T,15,FALSE)))</f>
        <v>1023594.08</v>
      </c>
      <c r="F344" s="10">
        <f>IFERROR(VLOOKUP(A344,[2]C1!$E:$Q,13,FALSE),IFERROR(VLOOKUP(A344,[3]C1!$E:$P,12,FALSE),VLOOKUP(A344,[1]C1!$E:$Q,13,FALSE)))</f>
        <v>257.92</v>
      </c>
      <c r="G344" s="11" t="str">
        <f>IFERROR(VLOOKUP(A344,[4]C1!$E:$N,10,FALSE),IFERROR(VLOOKUP(A344,[5]C1!$E:$N,10,FALSE),VLOOKUP(A344,[6]C1!$E:$N,10,FALSE)))</f>
        <v>Ronilo Gange Jr.</v>
      </c>
      <c r="I344" s="6" t="str">
        <f>IFERROR(VLOOKUP(A344,[4]C1!$E:$L,8,FALSE),IFERROR(VLOOKUP(A344,[5]C1!$E:$L,8,FALSE),VLOOKUP(A344,[6]C1!$E:$L,8,FALSE)))</f>
        <v>ECOM</v>
      </c>
      <c r="J344" s="4">
        <v>45814</v>
      </c>
      <c r="K344" s="4">
        <v>45820</v>
      </c>
      <c r="L344" s="5" t="s">
        <v>62</v>
      </c>
      <c r="N344" s="5">
        <f>YEAR(IFERROR(VLOOKUP(A344,[4]C1!$E:$AA,23,FALSE),IFERROR(VLOOKUP(A344,[5]C1!$E:$AB,24,FALSE),VLOOKUP(A344,[6]C1!$E:$AB,23,FALSE))))</f>
        <v>2025</v>
      </c>
      <c r="O344" s="4">
        <v>45839</v>
      </c>
      <c r="P344" s="5" t="str">
        <f t="shared" si="6"/>
        <v>YES</v>
      </c>
      <c r="Q344" s="4">
        <v>45870</v>
      </c>
      <c r="R344" s="5" t="s">
        <v>26</v>
      </c>
      <c r="S344" s="250">
        <v>6</v>
      </c>
      <c r="T344" s="253">
        <f>IFERROR(VLOOKUP(A344,[4]C1!$E:$BH,56,FALSE),IFERROR(VLOOKUP(A344,[5]C1!$E:$BI,57,FALSE),VLOOKUP(A344,[6]C1!$E:$BI,56,FALSE)))</f>
        <v>45732</v>
      </c>
    </row>
    <row r="345" spans="1:20" ht="20.149999999999999" hidden="1" customHeight="1" x14ac:dyDescent="0.35">
      <c r="A345" s="8" t="s">
        <v>637</v>
      </c>
      <c r="B345" s="164"/>
      <c r="C345" s="7" t="str">
        <f>IFERROR(VLOOKUP(A345,[1]C1!$E:$F,2,FALSE),IFERROR(VLOOKUP(A345,[2]C1!$E:$F,2,FALSE),VLOOKUP(A345,[3]C1!$E:$F,2,FALSE)))</f>
        <v>ERLINDA CORTES ALMIRANTE</v>
      </c>
      <c r="D345" s="7" t="str">
        <f>IFERROR(VLOOKUP(A345,[3]C1!$E:$G,3,FALSE),IFERROR(VLOOKUP(A345,[2]C1!$E:$G,3,FALSE),VLOOKUP(A345,[1]C1!$E:$G,3,FALSE)))</f>
        <v>PUROK 2, SILVERIO CPD, PARANAQUE</v>
      </c>
      <c r="E345" s="10">
        <f>IFERROR(VLOOKUP(A345,[4]C1!$E:$S,15,FALSE),IFERROR(VLOOKUP(A345,[5]C1!$E:$T,16,FALSE),VLOOKUP(A345,[6]C1!$E:$T,16,FALSE)))</f>
        <v>2108375.6800000002</v>
      </c>
      <c r="F345" s="10">
        <f>IFERROR(VLOOKUP(A345,[2]C1!$E:$Q,13,FALSE),IFERROR(VLOOKUP(A345,[3]C1!$E:$P,12,FALSE),VLOOKUP(A345,[1]C1!$E:$Q,13,FALSE)))</f>
        <v>524.97</v>
      </c>
      <c r="G345" s="11" t="str">
        <f>IFERROR(VLOOKUP(A345,[4]C1!$E:$N,10,FALSE),IFERROR(VLOOKUP(A345,[5]C1!$E:$N,10,FALSE),VLOOKUP(A345,[6]C1!$E:$N,10,FALSE)))</f>
        <v>RRG</v>
      </c>
      <c r="I345" s="6" t="str">
        <f>IFERROR(VLOOKUP(A345,[4]C1!$E:$L,8,FALSE),IFERROR(VLOOKUP(A345,[5]C1!$E:$L,8,FALSE),VLOOKUP(A345,[6]C1!$E:$L,8,FALSE)))</f>
        <v>ECOM</v>
      </c>
      <c r="J345" s="4">
        <v>45814</v>
      </c>
      <c r="K345" s="4">
        <v>45869</v>
      </c>
      <c r="L345" s="5" t="s">
        <v>62</v>
      </c>
      <c r="N345" s="5">
        <f>YEAR(IFERROR(VLOOKUP(A345,[4]C1!$E:$AA,23,FALSE),IFERROR(VLOOKUP(A345,[5]C1!$E:$AB,24,FALSE),VLOOKUP(A345,[6]C1!$E:$AB,23,FALSE))))</f>
        <v>2024</v>
      </c>
      <c r="O345" s="5"/>
      <c r="P345" s="5" t="str">
        <f t="shared" si="6"/>
        <v>NO</v>
      </c>
      <c r="S345" s="250">
        <v>11</v>
      </c>
      <c r="T345" s="253">
        <f>IFERROR(VLOOKUP(A345,[4]C1!$E:$BH,56,FALSE),IFERROR(VLOOKUP(A345,[5]C1!$E:$BI,57,FALSE),VLOOKUP(A345,[6]C1!$E:$BI,56,FALSE)))</f>
        <v>45791</v>
      </c>
    </row>
    <row r="346" spans="1:20" ht="20.149999999999999" hidden="1" customHeight="1" x14ac:dyDescent="0.35">
      <c r="A346" s="8" t="s">
        <v>638</v>
      </c>
      <c r="B346" s="164"/>
      <c r="C346" s="7" t="str">
        <f>IFERROR(VLOOKUP(A346,[1]C1!$E:$F,2,FALSE),IFERROR(VLOOKUP(A346,[2]C1!$E:$F,2,FALSE),VLOOKUP(A346,[3]C1!$E:$F,2,FALSE)))</f>
        <v>CITY GOVERNMENT OF TAGUIG</v>
      </c>
      <c r="D346" s="7" t="str">
        <f>IFERROR(VLOOKUP(A346,[3]C1!$E:$G,3,FALSE),IFERROR(VLOOKUP(A346,[2]C1!$E:$G,3,FALSE),VLOOKUP(A346,[1]C1!$E:$G,3,FALSE)))</f>
        <v>MAULENG CREEK , LOWER BICUTAN , TAGUIG</v>
      </c>
      <c r="E346" s="10">
        <f>IFERROR(VLOOKUP(A346,[4]C1!$E:$S,15,FALSE),IFERROR(VLOOKUP(A346,[5]C1!$E:$T,16,FALSE),VLOOKUP(A346,[6]C1!$E:$T,15,FALSE)))</f>
        <v>2734702.55</v>
      </c>
      <c r="F346" s="10">
        <f>IFERROR(VLOOKUP(A346,[2]C1!$E:$Q,13,FALSE),IFERROR(VLOOKUP(A346,[3]C1!$E:$P,12,FALSE),VLOOKUP(A346,[1]C1!$E:$Q,13,FALSE)))</f>
        <v>713.33</v>
      </c>
      <c r="G346" s="11" t="str">
        <f>IFERROR(VLOOKUP(A346,[4]C1!$E:$N,10,FALSE),IFERROR(VLOOKUP(A346,[5]C1!$E:$N,10,FALSE),VLOOKUP(A346,[6]C1!$E:$N,10,FALSE)))</f>
        <v>Ronilo Gange Jr.</v>
      </c>
      <c r="I346" s="6" t="str">
        <f>IFERROR(VLOOKUP(A346,[4]C1!$E:$L,8,FALSE),IFERROR(VLOOKUP(A346,[5]C1!$E:$L,8,FALSE),VLOOKUP(A346,[6]C1!$E:$L,8,FALSE)))</f>
        <v>ECOM</v>
      </c>
      <c r="J346" s="4">
        <v>45814</v>
      </c>
      <c r="K346" s="4">
        <v>45848</v>
      </c>
      <c r="L346" s="5" t="s">
        <v>865</v>
      </c>
      <c r="N346" s="5">
        <f>YEAR(IFERROR(VLOOKUP(A346,[4]C1!$E:$AA,23,FALSE),IFERROR(VLOOKUP(A346,[5]C1!$E:$AB,24,FALSE),VLOOKUP(A346,[6]C1!$E:$AB,23,FALSE))))</f>
        <v>2025</v>
      </c>
      <c r="O346" s="4">
        <v>45854</v>
      </c>
      <c r="P346" s="5" t="str">
        <f t="shared" si="6"/>
        <v>YES</v>
      </c>
      <c r="Q346" s="4">
        <v>45870</v>
      </c>
      <c r="R346" s="5" t="s">
        <v>26</v>
      </c>
      <c r="S346" s="250">
        <v>18</v>
      </c>
      <c r="T346" s="253">
        <f>IFERROR(VLOOKUP(A346,[4]C1!$E:$BH,56,FALSE),IFERROR(VLOOKUP(A346,[5]C1!$E:$BI,57,FALSE),VLOOKUP(A346,[6]C1!$E:$BI,56,FALSE)))</f>
        <v>45726</v>
      </c>
    </row>
    <row r="347" spans="1:20" ht="20.149999999999999" hidden="1" customHeight="1" x14ac:dyDescent="0.35">
      <c r="A347" s="8" t="s">
        <v>639</v>
      </c>
      <c r="B347" s="164"/>
      <c r="C347" s="7" t="str">
        <f>IFERROR(VLOOKUP(A347,[1]C1!$E:$F,2,FALSE),IFERROR(VLOOKUP(A347,[2]C1!$E:$F,2,FALSE),VLOOKUP(A347,[3]C1!$E:$F,2,FALSE)))</f>
        <v>AMVEL LAND DEVELOPMENT CORP.,</v>
      </c>
      <c r="D347" s="7" t="str">
        <f>IFERROR(VLOOKUP(A347,[3]C1!$E:$G,3,FALSE),IFERROR(VLOOKUP(A347,[2]C1!$E:$G,3,FALSE),VLOOKUP(A347,[1]C1!$E:$G,3,FALSE)))</f>
        <v>PHASE 2 ACCESS ROAD, AMVEL COMMERCIAL COMPLEX, PARANAQUE</v>
      </c>
      <c r="E347" s="10">
        <f>IFERROR(VLOOKUP(A347,[4]C1!$E:$S,15,FALSE),IFERROR(VLOOKUP(A347,[5]C1!$E:$T,16,FALSE),VLOOKUP(A347,[6]C1!$E:$T,15,FALSE)))</f>
        <v>41565.68</v>
      </c>
      <c r="F347" s="10">
        <f>IFERROR(VLOOKUP(A347,[2]C1!$E:$Q,13,FALSE),IFERROR(VLOOKUP(A347,[3]C1!$E:$P,12,FALSE),VLOOKUP(A347,[1]C1!$E:$Q,13,FALSE)))</f>
        <v>42.53</v>
      </c>
      <c r="G347" s="11" t="str">
        <f>IFERROR(VLOOKUP(A347,[4]C1!$E:$N,10,FALSE),IFERROR(VLOOKUP(A347,[5]C1!$E:$N,10,FALSE),VLOOKUP(A347,[6]C1!$E:$N,10,FALSE)))</f>
        <v>Isan Carlo Lazaro</v>
      </c>
      <c r="I347" s="6" t="str">
        <f>IFERROR(VLOOKUP(A347,[4]C1!$E:$L,8,FALSE),IFERROR(VLOOKUP(A347,[5]C1!$E:$L,8,FALSE),VLOOKUP(A347,[6]C1!$E:$L,8,FALSE)))</f>
        <v>CHALLENGER</v>
      </c>
      <c r="J347" s="4">
        <v>45814</v>
      </c>
      <c r="K347" s="5"/>
      <c r="N347" s="5">
        <f>YEAR(IFERROR(VLOOKUP(A347,[4]C1!$E:$AA,23,FALSE),IFERROR(VLOOKUP(A347,[5]C1!$E:$AB,24,FALSE),VLOOKUP(A347,[6]C1!$E:$AB,23,FALSE))))</f>
        <v>2025</v>
      </c>
      <c r="O347" s="5"/>
      <c r="P347" s="5" t="str">
        <f t="shared" si="6"/>
        <v>NO</v>
      </c>
      <c r="S347" s="250">
        <v>1</v>
      </c>
      <c r="T347" s="253">
        <f>IFERROR(VLOOKUP(A347,[4]C1!$E:$BH,56,FALSE),IFERROR(VLOOKUP(A347,[5]C1!$E:$BI,57,FALSE),VLOOKUP(A347,[6]C1!$E:$BI,56,FALSE)))</f>
        <v>45761</v>
      </c>
    </row>
    <row r="348" spans="1:20" ht="20.149999999999999" hidden="1" customHeight="1" x14ac:dyDescent="0.35">
      <c r="A348" s="8" t="s">
        <v>640</v>
      </c>
      <c r="B348" s="164"/>
      <c r="C348" s="7" t="str">
        <f>IFERROR(VLOOKUP(A348,[1]C1!$E:$F,2,FALSE),IFERROR(VLOOKUP(A348,[2]C1!$E:$F,2,FALSE),VLOOKUP(A348,[3]C1!$E:$F,2,FALSE)))</f>
        <v>DITO TELECOMMUNITY CORPORATION</v>
      </c>
      <c r="D348" s="7" t="str">
        <f>IFERROR(VLOOKUP(A348,[3]C1!$E:$G,3,FALSE),IFERROR(VLOOKUP(A348,[2]C1!$E:$G,3,FALSE),VLOOKUP(A348,[1]C1!$E:$G,3,FALSE)))</f>
        <v>CAMELLA, CAMELLA HOMES ALABANG 1 SUBD, MUNTINLUPA</v>
      </c>
      <c r="E348" s="10">
        <f>IFERROR(VLOOKUP(A348,[4]C1!$E:$S,15,FALSE),IFERROR(VLOOKUP(A348,[5]C1!$E:$T,16,FALSE),VLOOKUP(A348,[6]C1!$E:$T,15,FALSE)))</f>
        <v>267147.11</v>
      </c>
      <c r="F348" s="10">
        <f>IFERROR(VLOOKUP(A348,[2]C1!$E:$Q,13,FALSE),IFERROR(VLOOKUP(A348,[3]C1!$E:$P,12,FALSE),VLOOKUP(A348,[1]C1!$E:$Q,13,FALSE)))</f>
        <v>39.479999999999997</v>
      </c>
      <c r="G348" s="11" t="str">
        <f>IFERROR(VLOOKUP(A348,[4]C1!$E:$N,10,FALSE),IFERROR(VLOOKUP(A348,[5]C1!$E:$N,10,FALSE),VLOOKUP(A348,[6]C1!$E:$N,10,FALSE)))</f>
        <v>Isan Carlo Lazaro</v>
      </c>
      <c r="I348" s="6" t="str">
        <f>IFERROR(VLOOKUP(A348,[4]C1!$E:$L,8,FALSE),IFERROR(VLOOKUP(A348,[5]C1!$E:$L,8,FALSE),VLOOKUP(A348,[6]C1!$E:$L,8,FALSE)))</f>
        <v>CHALLENGER</v>
      </c>
      <c r="J348" s="4">
        <v>45814</v>
      </c>
      <c r="K348" s="5"/>
      <c r="N348" s="5">
        <f>YEAR(IFERROR(VLOOKUP(A348,[4]C1!$E:$AA,23,FALSE),IFERROR(VLOOKUP(A348,[5]C1!$E:$AB,24,FALSE),VLOOKUP(A348,[6]C1!$E:$AB,23,FALSE))))</f>
        <v>2025</v>
      </c>
      <c r="O348" s="5"/>
      <c r="P348" s="5" t="str">
        <f t="shared" si="6"/>
        <v>NO</v>
      </c>
      <c r="S348" s="250">
        <v>2</v>
      </c>
      <c r="T348" s="253">
        <f>IFERROR(VLOOKUP(A348,[4]C1!$E:$BH,56,FALSE),IFERROR(VLOOKUP(A348,[5]C1!$E:$BI,57,FALSE),VLOOKUP(A348,[6]C1!$E:$BI,56,FALSE)))</f>
        <v>45761</v>
      </c>
    </row>
    <row r="349" spans="1:20" ht="20.149999999999999" hidden="1" customHeight="1" x14ac:dyDescent="0.35">
      <c r="A349" s="8" t="s">
        <v>641</v>
      </c>
      <c r="B349" s="164"/>
      <c r="C349" s="7" t="str">
        <f>IFERROR(VLOOKUP(A349,[1]C1!$E:$F,2,FALSE),IFERROR(VLOOKUP(A349,[2]C1!$E:$F,2,FALSE),VLOOKUP(A349,[3]C1!$E:$F,2,FALSE)))</f>
        <v>CROWN ASIA PROPERTIES, INC.,</v>
      </c>
      <c r="D349" s="7" t="str">
        <f>IFERROR(VLOOKUP(A349,[3]C1!$E:$G,3,FALSE),IFERROR(VLOOKUP(A349,[2]C1!$E:$G,3,FALSE),VLOOKUP(A349,[1]C1!$E:$G,3,FALSE)))</f>
        <v>BLOCK 10, PONTICELLI GARDENS 2, BACOOR</v>
      </c>
      <c r="E349" s="10">
        <f>IFERROR(VLOOKUP(A349,[4]C1!$E:$S,15,FALSE),IFERROR(VLOOKUP(A349,[5]C1!$E:$T,16,FALSE),VLOOKUP(A349,[6]C1!$E:$T,15,FALSE)))</f>
        <v>27199.3</v>
      </c>
      <c r="F349" s="10">
        <f>IFERROR(VLOOKUP(A349,[2]C1!$E:$Q,13,FALSE),IFERROR(VLOOKUP(A349,[3]C1!$E:$P,12,FALSE),VLOOKUP(A349,[1]C1!$E:$Q,13,FALSE)))</f>
        <v>16.600000000000001</v>
      </c>
      <c r="G349" s="11" t="str">
        <f>IFERROR(VLOOKUP(A349,[4]C1!$E:$N,10,FALSE),IFERROR(VLOOKUP(A349,[5]C1!$E:$N,10,FALSE),VLOOKUP(A349,[6]C1!$E:$N,10,FALSE)))</f>
        <v>Isan Carlo Lazaro</v>
      </c>
      <c r="I349" s="6" t="str">
        <f>IFERROR(VLOOKUP(A349,[4]C1!$E:$L,8,FALSE),IFERROR(VLOOKUP(A349,[5]C1!$E:$L,8,FALSE),VLOOKUP(A349,[6]C1!$E:$L,8,FALSE)))</f>
        <v>CHALLENGER</v>
      </c>
      <c r="J349" s="4">
        <v>45814</v>
      </c>
      <c r="K349" s="4">
        <v>45845</v>
      </c>
      <c r="L349" s="5" t="s">
        <v>42</v>
      </c>
      <c r="N349" s="5">
        <f>YEAR(IFERROR(VLOOKUP(A349,[4]C1!$E:$AA,23,FALSE),IFERROR(VLOOKUP(A349,[5]C1!$E:$AB,24,FALSE),VLOOKUP(A349,[6]C1!$E:$AB,23,FALSE))))</f>
        <v>2025</v>
      </c>
      <c r="O349" s="4">
        <v>45845</v>
      </c>
      <c r="P349" s="5" t="str">
        <f t="shared" si="6"/>
        <v>YES</v>
      </c>
      <c r="Q349" s="4">
        <v>45868</v>
      </c>
      <c r="R349" s="5" t="s">
        <v>26</v>
      </c>
      <c r="S349" s="250">
        <v>1</v>
      </c>
      <c r="T349" s="253">
        <f>IFERROR(VLOOKUP(A349,[4]C1!$E:$BH,56,FALSE),IFERROR(VLOOKUP(A349,[5]C1!$E:$BI,57,FALSE),VLOOKUP(A349,[6]C1!$E:$BI,56,FALSE)))</f>
        <v>45761</v>
      </c>
    </row>
    <row r="350" spans="1:20" ht="20.149999999999999" hidden="1" customHeight="1" x14ac:dyDescent="0.35">
      <c r="A350" s="8" t="s">
        <v>642</v>
      </c>
      <c r="B350" s="164"/>
      <c r="C350" s="7" t="str">
        <f>IFERROR(VLOOKUP(A350,[1]C1!$E:$F,2,FALSE),IFERROR(VLOOKUP(A350,[2]C1!$E:$F,2,FALSE),VLOOKUP(A350,[3]C1!$E:$F,2,FALSE)))</f>
        <v>LORENZO ENRIQUEZ GUERRERO</v>
      </c>
      <c r="D350" s="7" t="str">
        <f>IFERROR(VLOOKUP(A350,[3]C1!$E:$G,3,FALSE),IFERROR(VLOOKUP(A350,[2]C1!$E:$G,3,FALSE),VLOOKUP(A350,[1]C1!$E:$G,3,FALSE)))</f>
        <v>LIPA, AYALA-ALABANG VILL, MUNTINLUPA</v>
      </c>
      <c r="E350" s="10">
        <f>IFERROR(VLOOKUP(A350,[4]C1!$E:$S,15,FALSE),IFERROR(VLOOKUP(A350,[5]C1!$E:$T,16,FALSE),VLOOKUP(A350,[6]C1!$E:$T,15,FALSE)))</f>
        <v>272805.40999999997</v>
      </c>
      <c r="F350" s="10">
        <f>IFERROR(VLOOKUP(A350,[2]C1!$E:$Q,13,FALSE),IFERROR(VLOOKUP(A350,[3]C1!$E:$P,12,FALSE),VLOOKUP(A350,[1]C1!$E:$Q,13,FALSE)))</f>
        <v>43.89</v>
      </c>
      <c r="G350" s="11" t="str">
        <f>IFERROR(VLOOKUP(A350,[4]C1!$E:$N,10,FALSE),IFERROR(VLOOKUP(A350,[5]C1!$E:$N,10,FALSE),VLOOKUP(A350,[6]C1!$E:$N,10,FALSE)))</f>
        <v>Isan Carlo Lazaro</v>
      </c>
      <c r="I350" s="6" t="str">
        <f>IFERROR(VLOOKUP(A350,[4]C1!$E:$L,8,FALSE),IFERROR(VLOOKUP(A350,[5]C1!$E:$L,8,FALSE),VLOOKUP(A350,[6]C1!$E:$L,8,FALSE)))</f>
        <v>CHALLENGER</v>
      </c>
      <c r="J350" s="4">
        <v>45814</v>
      </c>
      <c r="K350" s="5"/>
      <c r="L350" s="5" t="s">
        <v>42</v>
      </c>
      <c r="N350" s="5">
        <f>YEAR(IFERROR(VLOOKUP(A350,[4]C1!$E:$AA,23,FALSE),IFERROR(VLOOKUP(A350,[5]C1!$E:$AB,24,FALSE),VLOOKUP(A350,[6]C1!$E:$AB,23,FALSE))))</f>
        <v>2025</v>
      </c>
      <c r="O350" s="4">
        <v>45873</v>
      </c>
      <c r="P350" s="5" t="str">
        <f t="shared" si="6"/>
        <v>YES</v>
      </c>
      <c r="S350" s="250">
        <v>3</v>
      </c>
      <c r="T350" s="253">
        <f>IFERROR(VLOOKUP(A350,[4]C1!$E:$BH,56,FALSE),IFERROR(VLOOKUP(A350,[5]C1!$E:$BI,57,FALSE),VLOOKUP(A350,[6]C1!$E:$BI,56,FALSE)))</f>
        <v>45761</v>
      </c>
    </row>
    <row r="351" spans="1:20" ht="20.149999999999999" hidden="1" customHeight="1" x14ac:dyDescent="0.35">
      <c r="A351" s="8" t="s">
        <v>643</v>
      </c>
      <c r="B351" s="164"/>
      <c r="C351" s="7" t="str">
        <f>IFERROR(VLOOKUP(A351,[1]C1!$E:$F,2,FALSE),IFERROR(VLOOKUP(A351,[2]C1!$E:$F,2,FALSE),VLOOKUP(A351,[3]C1!$E:$F,2,FALSE)))</f>
        <v>NADINE G ABELA</v>
      </c>
      <c r="D351" s="7" t="str">
        <f>IFERROR(VLOOKUP(A351,[3]C1!$E:$G,3,FALSE),IFERROR(VLOOKUP(A351,[2]C1!$E:$G,3,FALSE),VLOOKUP(A351,[1]C1!$E:$G,3,FALSE)))</f>
        <v xml:space="preserve"> LUZON, AYALA-ALABANG VILL, MUNTINLUPA</v>
      </c>
      <c r="E351" s="10">
        <f>IFERROR(VLOOKUP(A351,[4]C1!$E:$S,15,FALSE),IFERROR(VLOOKUP(A351,[5]C1!$E:$T,16,FALSE),VLOOKUP(A351,[6]C1!$E:$T,15,FALSE)))</f>
        <v>222665.25</v>
      </c>
      <c r="F351" s="10">
        <f>IFERROR(VLOOKUP(A351,[2]C1!$E:$Q,13,FALSE),IFERROR(VLOOKUP(A351,[3]C1!$E:$P,12,FALSE),VLOOKUP(A351,[1]C1!$E:$Q,13,FALSE)))</f>
        <v>29.57</v>
      </c>
      <c r="G351" s="11" t="str">
        <f>IFERROR(VLOOKUP(A351,[4]C1!$E:$N,10,FALSE),IFERROR(VLOOKUP(A351,[5]C1!$E:$N,10,FALSE),VLOOKUP(A351,[6]C1!$E:$N,10,FALSE)))</f>
        <v>Isan Carlo Lazaro</v>
      </c>
      <c r="I351" s="6" t="str">
        <f>IFERROR(VLOOKUP(A351,[4]C1!$E:$L,8,FALSE),IFERROR(VLOOKUP(A351,[5]C1!$E:$L,8,FALSE),VLOOKUP(A351,[6]C1!$E:$L,8,FALSE)))</f>
        <v>CHALLENGER</v>
      </c>
      <c r="J351" s="4">
        <v>45814</v>
      </c>
      <c r="K351" s="5"/>
      <c r="N351" s="5">
        <f>YEAR(IFERROR(VLOOKUP(A351,[4]C1!$E:$AA,23,FALSE),IFERROR(VLOOKUP(A351,[5]C1!$E:$AB,24,FALSE),VLOOKUP(A351,[6]C1!$E:$AB,23,FALSE))))</f>
        <v>2025</v>
      </c>
      <c r="O351" s="5"/>
      <c r="P351" s="5" t="str">
        <f t="shared" si="6"/>
        <v>NO</v>
      </c>
      <c r="S351" s="250">
        <v>3</v>
      </c>
      <c r="T351" s="253">
        <f>IFERROR(VLOOKUP(A351,[4]C1!$E:$BH,56,FALSE),IFERROR(VLOOKUP(A351,[5]C1!$E:$BI,57,FALSE),VLOOKUP(A351,[6]C1!$E:$BI,56,FALSE)))</f>
        <v>45761</v>
      </c>
    </row>
    <row r="352" spans="1:20" ht="20.149999999999999" hidden="1" customHeight="1" x14ac:dyDescent="0.35">
      <c r="A352" s="8" t="s">
        <v>644</v>
      </c>
      <c r="B352" s="164"/>
      <c r="C352" s="7" t="str">
        <f>IFERROR(VLOOKUP(A352,[1]C1!$E:$F,2,FALSE),IFERROR(VLOOKUP(A352,[2]C1!$E:$F,2,FALSE),VLOOKUP(A352,[3]C1!$E:$F,2,FALSE)))</f>
        <v>BARANGAY ALABANG</v>
      </c>
      <c r="D352" s="7" t="str">
        <f>IFERROR(VLOOKUP(A352,[3]C1!$E:$G,3,FALSE),IFERROR(VLOOKUP(A352,[2]C1!$E:$G,3,FALSE),VLOOKUP(A352,[1]C1!$E:$G,3,FALSE)))</f>
        <v>MONTILLANO, ALABANG, MUNTINLUPA</v>
      </c>
      <c r="E352" s="10">
        <f>IFERROR(VLOOKUP(A352,[4]C1!$E:$S,15,FALSE),IFERROR(VLOOKUP(A352,[5]C1!$E:$T,16,FALSE),VLOOKUP(A352,[6]C1!$E:$T,15,FALSE)))</f>
        <v>153594.65</v>
      </c>
      <c r="F352" s="10">
        <f>IFERROR(VLOOKUP(A352,[2]C1!$E:$Q,13,FALSE),IFERROR(VLOOKUP(A352,[3]C1!$E:$P,12,FALSE),VLOOKUP(A352,[1]C1!$E:$Q,13,FALSE)))</f>
        <v>75.959999999999994</v>
      </c>
      <c r="G352" s="11" t="str">
        <f>IFERROR(VLOOKUP(A352,[4]C1!$E:$N,10,FALSE),IFERROR(VLOOKUP(A352,[5]C1!$E:$N,10,FALSE),VLOOKUP(A352,[6]C1!$E:$N,10,FALSE)))</f>
        <v>Isan Carlo Lazaro</v>
      </c>
      <c r="I352" s="6" t="str">
        <f>IFERROR(VLOOKUP(A352,[4]C1!$E:$L,8,FALSE),IFERROR(VLOOKUP(A352,[5]C1!$E:$L,8,FALSE),VLOOKUP(A352,[6]C1!$E:$L,8,FALSE)))</f>
        <v>CHALLENGER</v>
      </c>
      <c r="J352" s="4">
        <v>45814</v>
      </c>
      <c r="K352" s="4">
        <v>45869</v>
      </c>
      <c r="L352" s="5" t="s">
        <v>62</v>
      </c>
      <c r="N352" s="5">
        <f>YEAR(IFERROR(VLOOKUP(A352,[4]C1!$E:$AA,23,FALSE),IFERROR(VLOOKUP(A352,[5]C1!$E:$AB,24,FALSE),VLOOKUP(A352,[6]C1!$E:$AB,23,FALSE))))</f>
        <v>2025</v>
      </c>
      <c r="O352" s="5"/>
      <c r="P352" s="5" t="str">
        <f t="shared" si="6"/>
        <v>NO</v>
      </c>
      <c r="S352" s="250">
        <v>4</v>
      </c>
      <c r="T352" s="253">
        <f>IFERROR(VLOOKUP(A352,[4]C1!$E:$BH,56,FALSE),IFERROR(VLOOKUP(A352,[5]C1!$E:$BI,57,FALSE),VLOOKUP(A352,[6]C1!$E:$BI,56,FALSE)))</f>
        <v>45763</v>
      </c>
    </row>
    <row r="353" spans="1:20" ht="20.149999999999999" hidden="1" customHeight="1" x14ac:dyDescent="0.35">
      <c r="A353" s="8" t="s">
        <v>645</v>
      </c>
      <c r="B353" s="164"/>
      <c r="C353" s="7" t="str">
        <f>IFERROR(VLOOKUP(A353,[1]C1!$E:$F,2,FALSE),IFERROR(VLOOKUP(A353,[2]C1!$E:$F,2,FALSE),VLOOKUP(A353,[3]C1!$E:$F,2,FALSE)))</f>
        <v>HSL - BRAILLE COLLEGE, INC.,</v>
      </c>
      <c r="D353" s="7" t="str">
        <f>IFERROR(VLOOKUP(A353,[3]C1!$E:$G,3,FALSE),IFERROR(VLOOKUP(A353,[2]C1!$E:$G,3,FALSE),VLOOKUP(A353,[1]C1!$E:$G,3,FALSE)))</f>
        <v>DURIAN, ZONE 1, TAGUIG CITY</v>
      </c>
      <c r="E353" s="10">
        <f>IFERROR(VLOOKUP(A353,[4]C1!$E:$S,15,FALSE),IFERROR(VLOOKUP(A353,[5]C1!$E:$T,16,FALSE),VLOOKUP(A353,[6]C1!$E:$T,15,FALSE)))</f>
        <v>846143.09</v>
      </c>
      <c r="F353" s="10">
        <f>IFERROR(VLOOKUP(A353,[2]C1!$E:$Q,13,FALSE),IFERROR(VLOOKUP(A353,[3]C1!$E:$P,12,FALSE),VLOOKUP(A353,[1]C1!$E:$Q,13,FALSE)))</f>
        <v>206.16</v>
      </c>
      <c r="G353" s="11" t="str">
        <f>IFERROR(VLOOKUP(A353,[4]C1!$E:$N,10,FALSE),IFERROR(VLOOKUP(A353,[5]C1!$E:$N,10,FALSE),VLOOKUP(A353,[6]C1!$E:$N,10,FALSE)))</f>
        <v>Isan Carlo Lazaro</v>
      </c>
      <c r="I353" s="6" t="str">
        <f>IFERROR(VLOOKUP(A353,[4]C1!$E:$L,8,FALSE),IFERROR(VLOOKUP(A353,[5]C1!$E:$L,8,FALSE),VLOOKUP(A353,[6]C1!$E:$L,8,FALSE)))</f>
        <v>CHALLENGER</v>
      </c>
      <c r="J353" s="4">
        <v>45814</v>
      </c>
      <c r="K353" s="4">
        <v>45820</v>
      </c>
      <c r="L353" s="5" t="s">
        <v>42</v>
      </c>
      <c r="N353" s="5">
        <f>YEAR(IFERROR(VLOOKUP(A353,[4]C1!$E:$AA,23,FALSE),IFERROR(VLOOKUP(A353,[5]C1!$E:$AB,24,FALSE),VLOOKUP(A353,[6]C1!$E:$AB,23,FALSE))))</f>
        <v>2025</v>
      </c>
      <c r="O353" s="4">
        <v>45827</v>
      </c>
      <c r="P353" s="5" t="str">
        <f t="shared" si="6"/>
        <v>YES</v>
      </c>
      <c r="Q353" s="4">
        <v>45855</v>
      </c>
      <c r="R353" s="5" t="s">
        <v>26</v>
      </c>
      <c r="S353" s="250">
        <v>6</v>
      </c>
      <c r="T353" s="253">
        <f>IFERROR(VLOOKUP(A353,[4]C1!$E:$BH,56,FALSE),IFERROR(VLOOKUP(A353,[5]C1!$E:$BI,57,FALSE),VLOOKUP(A353,[6]C1!$E:$BI,56,FALSE)))</f>
        <v>45763</v>
      </c>
    </row>
    <row r="354" spans="1:20" ht="20.149999999999999" hidden="1" customHeight="1" x14ac:dyDescent="0.35">
      <c r="A354" s="8" t="s">
        <v>646</v>
      </c>
      <c r="B354" s="164"/>
      <c r="C354" s="7" t="str">
        <f>IFERROR(VLOOKUP(A354,[1]C1!$E:$F,2,FALSE),IFERROR(VLOOKUP(A354,[2]C1!$E:$F,2,FALSE),VLOOKUP(A354,[3]C1!$E:$F,2,FALSE)))</f>
        <v>HSL - BRAILLE COLLEGE, INC.,</v>
      </c>
      <c r="D354" s="7" t="str">
        <f>IFERROR(VLOOKUP(A354,[3]C1!$E:$G,3,FALSE),IFERROR(VLOOKUP(A354,[2]C1!$E:$G,3,FALSE),VLOOKUP(A354,[1]C1!$E:$G,3,FALSE)))</f>
        <v>DURIAN, ZONE 1, TAGUIG CITY</v>
      </c>
      <c r="E354" s="10">
        <f>IFERROR(VLOOKUP(A354,[4]C1!$E:$S,15,FALSE),IFERROR(VLOOKUP(A354,[5]C1!$E:$T,16,FALSE),VLOOKUP(A354,[6]C1!$E:$T,15,FALSE)))</f>
        <v>2501537.66</v>
      </c>
      <c r="F354" s="10">
        <f>IFERROR(VLOOKUP(A354,[2]C1!$E:$Q,13,FALSE),IFERROR(VLOOKUP(A354,[3]C1!$E:$P,12,FALSE),VLOOKUP(A354,[1]C1!$E:$Q,13,FALSE)))</f>
        <v>550.22</v>
      </c>
      <c r="G354" s="11" t="str">
        <f>IFERROR(VLOOKUP(A354,[4]C1!$E:$N,10,FALSE),IFERROR(VLOOKUP(A354,[5]C1!$E:$N,10,FALSE),VLOOKUP(A354,[6]C1!$E:$N,10,FALSE)))</f>
        <v>Isan Carlo Lazaro</v>
      </c>
      <c r="I354" s="6" t="str">
        <f>IFERROR(VLOOKUP(A354,[4]C1!$E:$L,8,FALSE),IFERROR(VLOOKUP(A354,[5]C1!$E:$L,8,FALSE),VLOOKUP(A354,[6]C1!$E:$L,8,FALSE)))</f>
        <v>CHALLENGER</v>
      </c>
      <c r="J354" s="4">
        <v>45814</v>
      </c>
      <c r="K354" s="4">
        <v>45820</v>
      </c>
      <c r="L354" s="5" t="s">
        <v>42</v>
      </c>
      <c r="N354" s="5">
        <f>YEAR(IFERROR(VLOOKUP(A354,[4]C1!$E:$AA,23,FALSE),IFERROR(VLOOKUP(A354,[5]C1!$E:$AB,24,FALSE),VLOOKUP(A354,[6]C1!$E:$AB,23,FALSE))))</f>
        <v>2025</v>
      </c>
      <c r="O354" s="4">
        <v>45824</v>
      </c>
      <c r="P354" s="5" t="str">
        <f t="shared" si="6"/>
        <v>YES</v>
      </c>
      <c r="Q354" s="4">
        <v>45855</v>
      </c>
      <c r="R354" s="5" t="s">
        <v>26</v>
      </c>
      <c r="S354" s="250">
        <v>23</v>
      </c>
      <c r="T354" s="253">
        <f>IFERROR(VLOOKUP(A354,[4]C1!$E:$BH,56,FALSE),IFERROR(VLOOKUP(A354,[5]C1!$E:$BI,57,FALSE),VLOOKUP(A354,[6]C1!$E:$BI,56,FALSE)))</f>
        <v>45763</v>
      </c>
    </row>
    <row r="355" spans="1:20" ht="20.149999999999999" hidden="1" customHeight="1" x14ac:dyDescent="0.35">
      <c r="A355" s="8" t="s">
        <v>647</v>
      </c>
      <c r="B355" s="164"/>
      <c r="C355" s="7" t="e">
        <f>IFERROR(VLOOKUP(A355,[1]C1!$E:$F,2,FALSE),IFERROR(VLOOKUP(A355,[2]C1!$E:$F,2,FALSE),VLOOKUP(A355,[3]C1!$E:$F,2,FALSE)))</f>
        <v>#N/A</v>
      </c>
      <c r="D355" s="7" t="e">
        <f>IFERROR(VLOOKUP(A355,[3]C1!$E:$G,3,FALSE),IFERROR(VLOOKUP(A355,[2]C1!$E:$G,3,FALSE),VLOOKUP(A355,[1]C1!$E:$G,3,FALSE)))</f>
        <v>#N/A</v>
      </c>
      <c r="E355" s="10" t="e">
        <f>IFERROR(VLOOKUP(A355,[4]C1!$E:$S,15,FALSE),IFERROR(VLOOKUP(A355,[5]C1!$E:$T,16,FALSE),VLOOKUP(A355,[6]C1!$E:$T,15,FALSE)))</f>
        <v>#N/A</v>
      </c>
      <c r="F355" s="10" t="e">
        <f>IFERROR(VLOOKUP(A355,[2]C1!$E:$Q,13,FALSE),IFERROR(VLOOKUP(A355,[3]C1!$E:$P,12,FALSE),VLOOKUP(A355,[1]C1!$E:$Q,13,FALSE)))</f>
        <v>#N/A</v>
      </c>
      <c r="G355" s="11" t="e">
        <f>IFERROR(VLOOKUP(A355,[4]C1!$E:$N,10,FALSE),IFERROR(VLOOKUP(A355,[5]C1!$E:$N,10,FALSE),VLOOKUP(A355,[6]C1!$E:$N,10,FALSE)))</f>
        <v>#N/A</v>
      </c>
      <c r="I355" s="6" t="e">
        <f>IFERROR(VLOOKUP(A355,[4]C1!$E:$L,8,FALSE),IFERROR(VLOOKUP(A355,[5]C1!$E:$L,8,FALSE),VLOOKUP(A355,[6]C1!$E:$L,8,FALSE)))</f>
        <v>#N/A</v>
      </c>
      <c r="J355" s="4">
        <v>45814</v>
      </c>
      <c r="K355" s="5"/>
      <c r="N355" s="5" t="e">
        <f>YEAR(IFERROR(VLOOKUP(A355,[4]C1!$E:$AA,23,FALSE),IFERROR(VLOOKUP(A355,[5]C1!$E:$AB,24,FALSE),VLOOKUP(A355,[6]C1!$E:$AB,23,FALSE))))</f>
        <v>#N/A</v>
      </c>
      <c r="O355" s="5"/>
      <c r="P355" s="5" t="str">
        <f t="shared" si="6"/>
        <v>NO</v>
      </c>
      <c r="S355" s="250">
        <v>5</v>
      </c>
      <c r="T355" s="253" t="e">
        <f>IFERROR(VLOOKUP(A355,[4]C1!$E:$BH,56,FALSE),IFERROR(VLOOKUP(A355,[5]C1!$E:$BI,57,FALSE),VLOOKUP(A355,[6]C1!$E:$BI,56,FALSE)))</f>
        <v>#N/A</v>
      </c>
    </row>
    <row r="356" spans="1:20" ht="20.149999999999999" hidden="1" customHeight="1" x14ac:dyDescent="0.35">
      <c r="A356" s="8" t="s">
        <v>648</v>
      </c>
      <c r="B356" s="164"/>
      <c r="C356" s="7" t="str">
        <f>IFERROR(VLOOKUP(A356,[1]C1!$E:$F,2,FALSE),IFERROR(VLOOKUP(A356,[2]C1!$E:$F,2,FALSE),VLOOKUP(A356,[3]C1!$E:$F,2,FALSE)))</f>
        <v>NATIONAL RESEARCH COUNCIL OF THE PHILIPPINES</v>
      </c>
      <c r="D356" s="7" t="str">
        <f>IFERROR(VLOOKUP(A356,[3]C1!$E:$G,3,FALSE),IFERROR(VLOOKUP(A356,[2]C1!$E:$G,3,FALSE),VLOOKUP(A356,[1]C1!$E:$G,3,FALSE)))</f>
        <v>GEN. SANTOS, UPPER BICUTAN, TAGUIG CITY</v>
      </c>
      <c r="E356" s="10">
        <f>IFERROR(VLOOKUP(A356,[4]C1!$E:$S,15,FALSE),IFERROR(VLOOKUP(A356,[5]C1!$E:$T,16,FALSE),VLOOKUP(A356,[6]C1!$E:$T,15,FALSE)))</f>
        <v>100355.03</v>
      </c>
      <c r="F356" s="10">
        <f>IFERROR(VLOOKUP(A356,[2]C1!$E:$Q,13,FALSE),IFERROR(VLOOKUP(A356,[3]C1!$E:$P,12,FALSE),VLOOKUP(A356,[1]C1!$E:$Q,13,FALSE)))</f>
        <v>43.93</v>
      </c>
      <c r="G356" s="11" t="str">
        <f>IFERROR(VLOOKUP(A356,[4]C1!$E:$N,10,FALSE),IFERROR(VLOOKUP(A356,[5]C1!$E:$N,10,FALSE),VLOOKUP(A356,[6]C1!$E:$N,10,FALSE)))</f>
        <v>Jenneth Madrid</v>
      </c>
      <c r="I356" s="6" t="str">
        <f>IFERROR(VLOOKUP(A356,[4]C1!$E:$L,8,FALSE),IFERROR(VLOOKUP(A356,[5]C1!$E:$L,8,FALSE),VLOOKUP(A356,[6]C1!$E:$L,8,FALSE)))</f>
        <v>VJC</v>
      </c>
      <c r="J356" s="4">
        <v>45814</v>
      </c>
      <c r="K356" s="4">
        <v>45839</v>
      </c>
      <c r="L356" s="5" t="s">
        <v>865</v>
      </c>
      <c r="N356" s="5">
        <f>YEAR(IFERROR(VLOOKUP(A356,[4]C1!$E:$AA,23,FALSE),IFERROR(VLOOKUP(A356,[5]C1!$E:$AB,24,FALSE),VLOOKUP(A356,[6]C1!$E:$AB,23,FALSE))))</f>
        <v>2025</v>
      </c>
      <c r="O356" s="4">
        <v>45845</v>
      </c>
      <c r="P356" s="5" t="str">
        <f t="shared" si="6"/>
        <v>YES</v>
      </c>
      <c r="Q356" s="4">
        <v>45880</v>
      </c>
      <c r="R356" s="5" t="s">
        <v>23</v>
      </c>
      <c r="S356" s="250">
        <v>2</v>
      </c>
      <c r="T356" s="253">
        <f>IFERROR(VLOOKUP(A356,[4]C1!$E:$BH,56,FALSE),IFERROR(VLOOKUP(A356,[5]C1!$E:$BI,57,FALSE),VLOOKUP(A356,[6]C1!$E:$BI,56,FALSE)))</f>
        <v>45768</v>
      </c>
    </row>
    <row r="357" spans="1:20" ht="20.149999999999999" hidden="1" customHeight="1" x14ac:dyDescent="0.35">
      <c r="A357" s="8" t="s">
        <v>649</v>
      </c>
      <c r="B357" s="164"/>
      <c r="C357" s="7" t="str">
        <f>IFERROR(VLOOKUP(A357,[1]C1!$E:$F,2,FALSE),IFERROR(VLOOKUP(A357,[2]C1!$E:$F,2,FALSE),VLOOKUP(A357,[3]C1!$E:$F,2,FALSE)))</f>
        <v xml:space="preserve">RAMONCHITO DIZON JAVIER </v>
      </c>
      <c r="D357" s="7" t="str">
        <f>IFERROR(VLOOKUP(A357,[3]C1!$E:$G,3,FALSE),IFERROR(VLOOKUP(A357,[2]C1!$E:$G,3,FALSE),VLOOKUP(A357,[1]C1!$E:$G,3,FALSE)))</f>
        <v>BEIRUT, BF HOMES, PARANAQUE</v>
      </c>
      <c r="E357" s="10">
        <f>IFERROR(VLOOKUP(A357,[4]C1!$E:$S,15,FALSE),IFERROR(VLOOKUP(A357,[5]C1!$E:$T,16,FALSE),VLOOKUP(A357,[6]C1!$E:$T,15,FALSE)))</f>
        <v>1097209.19</v>
      </c>
      <c r="F357" s="10">
        <f>IFERROR(VLOOKUP(A357,[2]C1!$E:$Q,13,FALSE),IFERROR(VLOOKUP(A357,[3]C1!$E:$P,12,FALSE),VLOOKUP(A357,[1]C1!$E:$Q,13,FALSE)))</f>
        <v>260.13</v>
      </c>
      <c r="G357" s="11" t="str">
        <f>IFERROR(VLOOKUP(A357,[4]C1!$E:$N,10,FALSE),IFERROR(VLOOKUP(A357,[5]C1!$E:$N,10,FALSE),VLOOKUP(A357,[6]C1!$E:$N,10,FALSE)))</f>
        <v>Isan Carlo Lazaro</v>
      </c>
      <c r="I357" s="6" t="str">
        <f>IFERROR(VLOOKUP(A357,[4]C1!$E:$L,8,FALSE),IFERROR(VLOOKUP(A357,[5]C1!$E:$L,8,FALSE),VLOOKUP(A357,[6]C1!$E:$L,8,FALSE)))</f>
        <v>CHALLENGER</v>
      </c>
      <c r="J357" s="4">
        <v>45814</v>
      </c>
      <c r="K357" s="4">
        <v>45840</v>
      </c>
      <c r="L357" s="5" t="s">
        <v>62</v>
      </c>
      <c r="N357" s="5">
        <f>YEAR(IFERROR(VLOOKUP(A357,[4]C1!$E:$AA,23,FALSE),IFERROR(VLOOKUP(A357,[5]C1!$E:$AB,24,FALSE),VLOOKUP(A357,[6]C1!$E:$AB,23,FALSE))))</f>
        <v>2025</v>
      </c>
      <c r="O357" s="4">
        <v>45847</v>
      </c>
      <c r="P357" s="5" t="str">
        <f t="shared" si="6"/>
        <v>YES</v>
      </c>
      <c r="Q357" s="4">
        <v>45869</v>
      </c>
      <c r="R357" s="5" t="s">
        <v>26</v>
      </c>
      <c r="S357" s="250">
        <v>15</v>
      </c>
      <c r="T357" s="253">
        <f>IFERROR(VLOOKUP(A357,[4]C1!$E:$BH,56,FALSE),IFERROR(VLOOKUP(A357,[5]C1!$E:$BI,57,FALSE),VLOOKUP(A357,[6]C1!$E:$BI,56,FALSE)))</f>
        <v>45772</v>
      </c>
    </row>
    <row r="358" spans="1:20" ht="20.149999999999999" hidden="1" customHeight="1" x14ac:dyDescent="0.35">
      <c r="A358" s="8" t="s">
        <v>650</v>
      </c>
      <c r="B358" s="164"/>
      <c r="C358" s="7" t="str">
        <f>IFERROR(VLOOKUP(A358,[1]C1!$E:$F,2,FALSE),IFERROR(VLOOKUP(A358,[2]C1!$E:$F,2,FALSE),VLOOKUP(A358,[3]C1!$E:$F,2,FALSE)))</f>
        <v>TOTAL GAMEZONE XTREME INCORPORATED</v>
      </c>
      <c r="D358" s="7" t="str">
        <f>IFERROR(VLOOKUP(A358,[3]C1!$E:$G,3,FALSE),IFERROR(VLOOKUP(A358,[2]C1!$E:$G,3,FALSE),VLOOKUP(A358,[1]C1!$E:$G,3,FALSE)))</f>
        <v>WEST SERVICE, MERVILLE SUBD, PARANAQUE</v>
      </c>
      <c r="E358" s="10">
        <f>IFERROR(VLOOKUP(A358,[4]C1!$E:$S,15,FALSE),IFERROR(VLOOKUP(A358,[5]C1!$E:$T,16,FALSE),VLOOKUP(A358,[6]C1!$E:$T,15,FALSE)))</f>
        <v>1070121.1599999999</v>
      </c>
      <c r="F358" s="10">
        <f>IFERROR(VLOOKUP(A358,[2]C1!$E:$Q,13,FALSE),IFERROR(VLOOKUP(A358,[3]C1!$E:$P,12,FALSE),VLOOKUP(A358,[1]C1!$E:$Q,13,FALSE)))</f>
        <v>133.31</v>
      </c>
      <c r="G358" s="11" t="str">
        <f>IFERROR(VLOOKUP(A358,[4]C1!$E:$N,10,FALSE),IFERROR(VLOOKUP(A358,[5]C1!$E:$N,10,FALSE),VLOOKUP(A358,[6]C1!$E:$N,10,FALSE)))</f>
        <v>Isan Carlo Lazaro</v>
      </c>
      <c r="I358" s="6" t="str">
        <f>IFERROR(VLOOKUP(A358,[4]C1!$E:$L,8,FALSE),IFERROR(VLOOKUP(A358,[5]C1!$E:$L,8,FALSE),VLOOKUP(A358,[6]C1!$E:$L,8,FALSE)))</f>
        <v>CHALLENGER</v>
      </c>
      <c r="J358" s="4">
        <v>45814</v>
      </c>
      <c r="K358" s="4">
        <v>45840</v>
      </c>
      <c r="L358" s="5" t="s">
        <v>62</v>
      </c>
      <c r="N358" s="5">
        <f>YEAR(IFERROR(VLOOKUP(A358,[4]C1!$E:$AA,23,FALSE),IFERROR(VLOOKUP(A358,[5]C1!$E:$AB,24,FALSE),VLOOKUP(A358,[6]C1!$E:$AB,23,FALSE))))</f>
        <v>2025</v>
      </c>
      <c r="O358" s="5"/>
      <c r="P358" s="5" t="str">
        <f t="shared" si="6"/>
        <v>NO</v>
      </c>
      <c r="S358" s="250">
        <v>8</v>
      </c>
      <c r="T358" s="253">
        <f>IFERROR(VLOOKUP(A358,[4]C1!$E:$BH,56,FALSE),IFERROR(VLOOKUP(A358,[5]C1!$E:$BI,57,FALSE),VLOOKUP(A358,[6]C1!$E:$BI,56,FALSE)))</f>
        <v>45792</v>
      </c>
    </row>
    <row r="359" spans="1:20" ht="20.149999999999999" hidden="1" customHeight="1" x14ac:dyDescent="0.35">
      <c r="A359" s="8" t="s">
        <v>651</v>
      </c>
      <c r="B359" s="164"/>
      <c r="C359" s="7" t="str">
        <f>IFERROR(VLOOKUP(A359,[1]C1!$E:$F,2,FALSE),IFERROR(VLOOKUP(A359,[2]C1!$E:$F,2,FALSE),VLOOKUP(A359,[3]C1!$E:$F,2,FALSE)))</f>
        <v>CATHEDRAL OF THE KING, INC. (CORPORATION SOLE)</v>
      </c>
      <c r="D359" s="7" t="str">
        <f>IFERROR(VLOOKUP(A359,[3]C1!$E:$G,3,FALSE),IFERROR(VLOOKUP(A359,[2]C1!$E:$G,3,FALSE),VLOOKUP(A359,[1]C1!$E:$G,3,FALSE)))</f>
        <v>MARIMAR VILLAGE, PARANAQUE</v>
      </c>
      <c r="E359" s="10">
        <f>IFERROR(VLOOKUP(A359,[4]C1!$E:$S,15,FALSE),IFERROR(VLOOKUP(A359,[5]C1!$E:$T,16,FALSE),VLOOKUP(A359,[6]C1!$E:$T,15,FALSE)))</f>
        <v>546397.23</v>
      </c>
      <c r="F359" s="10">
        <f>IFERROR(VLOOKUP(A359,[2]C1!$E:$Q,13,FALSE),IFERROR(VLOOKUP(A359,[3]C1!$E:$P,12,FALSE),VLOOKUP(A359,[1]C1!$E:$Q,13,FALSE)))</f>
        <v>95.46</v>
      </c>
      <c r="G359" s="11" t="str">
        <f>IFERROR(VLOOKUP(A359,[4]C1!$E:$N,10,FALSE),IFERROR(VLOOKUP(A359,[5]C1!$E:$N,10,FALSE),VLOOKUP(A359,[6]C1!$E:$N,10,FALSE)))</f>
        <v>Isan Carlo Lazaro</v>
      </c>
      <c r="I359" s="6" t="str">
        <f>IFERROR(VLOOKUP(A359,[4]C1!$E:$L,8,FALSE),IFERROR(VLOOKUP(A359,[5]C1!$E:$L,8,FALSE),VLOOKUP(A359,[6]C1!$E:$L,8,FALSE)))</f>
        <v>CHALLENGER</v>
      </c>
      <c r="J359" s="4">
        <v>45814</v>
      </c>
      <c r="K359" s="5"/>
      <c r="N359" s="5">
        <f>YEAR(IFERROR(VLOOKUP(A359,[4]C1!$E:$AA,23,FALSE),IFERROR(VLOOKUP(A359,[5]C1!$E:$AB,24,FALSE),VLOOKUP(A359,[6]C1!$E:$AB,23,FALSE))))</f>
        <v>2025</v>
      </c>
      <c r="O359" s="5"/>
      <c r="P359" s="5" t="str">
        <f t="shared" si="6"/>
        <v>NO</v>
      </c>
      <c r="S359" s="250">
        <v>6</v>
      </c>
      <c r="T359" s="253">
        <f>IFERROR(VLOOKUP(A359,[4]C1!$E:$BH,56,FALSE),IFERROR(VLOOKUP(A359,[5]C1!$E:$BI,57,FALSE),VLOOKUP(A359,[6]C1!$E:$BI,56,FALSE)))</f>
        <v>45792</v>
      </c>
    </row>
    <row r="360" spans="1:20" ht="20.149999999999999" hidden="1" customHeight="1" x14ac:dyDescent="0.35">
      <c r="A360" s="8" t="s">
        <v>652</v>
      </c>
      <c r="B360" s="164"/>
      <c r="C360" s="7" t="str">
        <f>IFERROR(VLOOKUP(A360,[1]C1!$E:$F,2,FALSE),IFERROR(VLOOKUP(A360,[2]C1!$E:$F,2,FALSE),VLOOKUP(A360,[3]C1!$E:$F,2,FALSE)))</f>
        <v>ROGER ABANDO DUNGAN</v>
      </c>
      <c r="D360" s="7" t="str">
        <f>IFERROR(VLOOKUP(A360,[3]C1!$E:$G,3,FALSE),IFERROR(VLOOKUP(A360,[2]C1!$E:$G,3,FALSE),VLOOKUP(A360,[1]C1!$E:$G,3,FALSE)))</f>
        <v>Q. PAREDES, KATARUNGAN VILLAGE, MUNTINLUPA</v>
      </c>
      <c r="E360" s="10">
        <f>IFERROR(VLOOKUP(A360,[4]C1!$E:$S,15,FALSE),IFERROR(VLOOKUP(A360,[5]C1!$E:$T,16,FALSE),VLOOKUP(A360,[6]C1!$E:$T,15,FALSE)))</f>
        <v>1240286.08</v>
      </c>
      <c r="F360" s="10">
        <f>IFERROR(VLOOKUP(A360,[2]C1!$E:$Q,13,FALSE),IFERROR(VLOOKUP(A360,[3]C1!$E:$P,12,FALSE),VLOOKUP(A360,[1]C1!$E:$Q,13,FALSE)))</f>
        <v>256.95999999999998</v>
      </c>
      <c r="G360" s="11" t="str">
        <f>IFERROR(VLOOKUP(A360,[4]C1!$E:$N,10,FALSE),IFERROR(VLOOKUP(A360,[5]C1!$E:$N,10,FALSE),VLOOKUP(A360,[6]C1!$E:$N,10,FALSE)))</f>
        <v>Isan Carlo Lazaro</v>
      </c>
      <c r="I360" s="6" t="str">
        <f>IFERROR(VLOOKUP(A360,[4]C1!$E:$L,8,FALSE),IFERROR(VLOOKUP(A360,[5]C1!$E:$L,8,FALSE),VLOOKUP(A360,[6]C1!$E:$L,8,FALSE)))</f>
        <v>CHALLENGER</v>
      </c>
      <c r="J360" s="4">
        <v>45814</v>
      </c>
      <c r="K360" s="4">
        <v>45869</v>
      </c>
      <c r="L360" s="5" t="s">
        <v>62</v>
      </c>
      <c r="N360" s="5">
        <f>YEAR(IFERROR(VLOOKUP(A360,[4]C1!$E:$AA,23,FALSE),IFERROR(VLOOKUP(A360,[5]C1!$E:$AB,24,FALSE),VLOOKUP(A360,[6]C1!$E:$AB,23,FALSE))))</f>
        <v>2025</v>
      </c>
      <c r="O360" s="5"/>
      <c r="P360" s="5" t="str">
        <f t="shared" si="6"/>
        <v>NO</v>
      </c>
      <c r="S360" s="250">
        <v>9</v>
      </c>
      <c r="T360" s="253">
        <f>IFERROR(VLOOKUP(A360,[4]C1!$E:$BH,56,FALSE),IFERROR(VLOOKUP(A360,[5]C1!$E:$BI,57,FALSE),VLOOKUP(A360,[6]C1!$E:$BI,56,FALSE)))</f>
        <v>45792</v>
      </c>
    </row>
    <row r="361" spans="1:20" ht="20.149999999999999" hidden="1" customHeight="1" x14ac:dyDescent="0.35">
      <c r="A361" s="8" t="s">
        <v>653</v>
      </c>
      <c r="B361" s="164"/>
      <c r="C361" s="7" t="str">
        <f>IFERROR(VLOOKUP(A361,[1]C1!$E:$F,2,FALSE),IFERROR(VLOOKUP(A361,[2]C1!$E:$F,2,FALSE),VLOOKUP(A361,[3]C1!$E:$F,2,FALSE)))</f>
        <v>SPRINGTOWN DEVELOPMENT CORPORATION</v>
      </c>
      <c r="D361" s="7" t="str">
        <f>IFERROR(VLOOKUP(A361,[3]C1!$E:$G,3,FALSE),IFERROR(VLOOKUP(A361,[2]C1!$E:$G,3,FALSE),VLOOKUP(A361,[1]C1!$E:$G,3,FALSE)))</f>
        <v>SUSANA, TUNASAN, MUNTINLUPA</v>
      </c>
      <c r="E361" s="10">
        <f>IFERROR(VLOOKUP(A361,[4]C1!$E:$S,15,FALSE),IFERROR(VLOOKUP(A361,[5]C1!$E:$T,16,FALSE),VLOOKUP(A361,[6]C1!$E:$T,15,FALSE)))</f>
        <v>73744.25</v>
      </c>
      <c r="F361" s="10">
        <f>IFERROR(VLOOKUP(A361,[2]C1!$E:$Q,13,FALSE),IFERROR(VLOOKUP(A361,[3]C1!$E:$P,12,FALSE),VLOOKUP(A361,[1]C1!$E:$Q,13,FALSE)))</f>
        <v>72.209999999999994</v>
      </c>
      <c r="G361" s="11" t="str">
        <f>IFERROR(VLOOKUP(A361,[4]C1!$E:$N,10,FALSE),IFERROR(VLOOKUP(A361,[5]C1!$E:$N,10,FALSE),VLOOKUP(A361,[6]C1!$E:$N,10,FALSE)))</f>
        <v>Isan Carlo Lazaro</v>
      </c>
      <c r="I361" s="6" t="str">
        <f>IFERROR(VLOOKUP(A361,[4]C1!$E:$L,8,FALSE),IFERROR(VLOOKUP(A361,[5]C1!$E:$L,8,FALSE),VLOOKUP(A361,[6]C1!$E:$L,8,FALSE)))</f>
        <v>CHALLENGER</v>
      </c>
      <c r="J361" s="4">
        <v>45814</v>
      </c>
      <c r="K361" s="4">
        <v>45863</v>
      </c>
      <c r="L361" s="5" t="s">
        <v>856</v>
      </c>
      <c r="N361" s="5">
        <f>YEAR(IFERROR(VLOOKUP(A361,[4]C1!$E:$AA,23,FALSE),IFERROR(VLOOKUP(A361,[5]C1!$E:$AB,24,FALSE),VLOOKUP(A361,[6]C1!$E:$AB,23,FALSE))))</f>
        <v>2025</v>
      </c>
      <c r="O361" s="4">
        <v>45869</v>
      </c>
      <c r="P361" s="5" t="str">
        <f t="shared" si="6"/>
        <v>YES</v>
      </c>
      <c r="Q361" s="4">
        <v>45869</v>
      </c>
      <c r="R361" s="5" t="s">
        <v>23</v>
      </c>
      <c r="S361" s="250">
        <v>1</v>
      </c>
      <c r="T361" s="253">
        <f>IFERROR(VLOOKUP(A361,[4]C1!$E:$BH,56,FALSE),IFERROR(VLOOKUP(A361,[5]C1!$E:$BI,57,FALSE),VLOOKUP(A361,[6]C1!$E:$BI,56,FALSE)))</f>
        <v>45792</v>
      </c>
    </row>
    <row r="362" spans="1:20" ht="20.149999999999999" hidden="1" customHeight="1" x14ac:dyDescent="0.35">
      <c r="A362" s="8" t="s">
        <v>654</v>
      </c>
      <c r="B362" s="164"/>
      <c r="C362" s="7" t="str">
        <f>IFERROR(VLOOKUP(A362,[1]C1!$E:$F,2,FALSE),IFERROR(VLOOKUP(A362,[2]C1!$E:$F,2,FALSE),VLOOKUP(A362,[3]C1!$E:$F,2,FALSE)))</f>
        <v>ACASYS DEVELOPMENT CORP.</v>
      </c>
      <c r="D362" s="7" t="str">
        <f>IFERROR(VLOOKUP(A362,[3]C1!$E:$G,3,FALSE),IFERROR(VLOOKUP(A362,[2]C1!$E:$G,3,FALSE),VLOOKUP(A362,[1]C1!$E:$G,3,FALSE)))</f>
        <v>SAN ANDRES, SUN VALLEY, PARANAQUE</v>
      </c>
      <c r="E362" s="10">
        <f>IFERROR(VLOOKUP(A362,[4]C1!$E:$S,15,FALSE),IFERROR(VLOOKUP(A362,[5]C1!$E:$T,16,FALSE),VLOOKUP(A362,[6]C1!$E:$T,15,FALSE)))</f>
        <v>3356230.93</v>
      </c>
      <c r="F362" s="10">
        <f>IFERROR(VLOOKUP(A362,[2]C1!$E:$Q,13,FALSE),IFERROR(VLOOKUP(A362,[3]C1!$E:$P,12,FALSE),VLOOKUP(A362,[1]C1!$E:$Q,13,FALSE)))</f>
        <v>826.39</v>
      </c>
      <c r="G362" s="11" t="str">
        <f>IFERROR(VLOOKUP(A362,[4]C1!$E:$N,10,FALSE),IFERROR(VLOOKUP(A362,[5]C1!$E:$N,10,FALSE),VLOOKUP(A362,[6]C1!$E:$N,10,FALSE)))</f>
        <v>Jenneth Madrid</v>
      </c>
      <c r="I362" s="6" t="str">
        <f>IFERROR(VLOOKUP(A362,[4]C1!$E:$L,8,FALSE),IFERROR(VLOOKUP(A362,[5]C1!$E:$L,8,FALSE),VLOOKUP(A362,[6]C1!$E:$L,8,FALSE)))</f>
        <v>VJC</v>
      </c>
      <c r="J362" s="4">
        <v>45814</v>
      </c>
      <c r="K362" s="4">
        <v>45849</v>
      </c>
      <c r="L362" s="5" t="s">
        <v>62</v>
      </c>
      <c r="N362" s="5">
        <f>YEAR(IFERROR(VLOOKUP(A362,[4]C1!$E:$AA,23,FALSE),IFERROR(VLOOKUP(A362,[5]C1!$E:$AB,24,FALSE),VLOOKUP(A362,[6]C1!$E:$AB,23,FALSE))))</f>
        <v>2025</v>
      </c>
      <c r="O362" s="4">
        <v>45854</v>
      </c>
      <c r="P362" s="5" t="str">
        <f t="shared" si="6"/>
        <v>YES</v>
      </c>
      <c r="Q362" s="4">
        <v>45881</v>
      </c>
      <c r="R362" s="5" t="s">
        <v>26</v>
      </c>
      <c r="S362" s="250">
        <v>11</v>
      </c>
      <c r="T362" s="253">
        <f>IFERROR(VLOOKUP(A362,[4]C1!$E:$BH,56,FALSE),IFERROR(VLOOKUP(A362,[5]C1!$E:$BI,57,FALSE),VLOOKUP(A362,[6]C1!$E:$BI,56,FALSE)))</f>
        <v>45777</v>
      </c>
    </row>
    <row r="363" spans="1:20" ht="20.149999999999999" hidden="1" customHeight="1" x14ac:dyDescent="0.35">
      <c r="A363" s="8" t="s">
        <v>655</v>
      </c>
      <c r="B363" s="164"/>
      <c r="C363" s="7" t="str">
        <f>IFERROR(VLOOKUP(A363,[1]C1!$E:$F,2,FALSE),IFERROR(VLOOKUP(A363,[2]C1!$E:$F,2,FALSE),VLOOKUP(A363,[3]C1!$E:$F,2,FALSE)))</f>
        <v>PINESBEL MFG. &amp; TRADING CORP.</v>
      </c>
      <c r="D363" s="7" t="str">
        <f>IFERROR(VLOOKUP(A363,[3]C1!$E:$G,3,FALSE),IFERROR(VLOOKUP(A363,[2]C1!$E:$G,3,FALSE),VLOOKUP(A363,[1]C1!$E:$G,3,FALSE)))</f>
        <v>BAES, PERPETUAL VILLAGE, TAGUIG CITY</v>
      </c>
      <c r="E363" s="10">
        <f>IFERROR(VLOOKUP(A363,[4]C1!$E:$S,15,FALSE),IFERROR(VLOOKUP(A363,[5]C1!$E:$T,16,FALSE),VLOOKUP(A363,[6]C1!$E:$T,15,FALSE)))</f>
        <v>2026310.46</v>
      </c>
      <c r="F363" s="10">
        <f>IFERROR(VLOOKUP(A363,[2]C1!$E:$Q,13,FALSE),IFERROR(VLOOKUP(A363,[3]C1!$E:$P,12,FALSE),VLOOKUP(A363,[1]C1!$E:$Q,13,FALSE)))</f>
        <v>287.32</v>
      </c>
      <c r="G363" s="11" t="str">
        <f>IFERROR(VLOOKUP(A363,[4]C1!$E:$N,10,FALSE),IFERROR(VLOOKUP(A363,[5]C1!$E:$N,10,FALSE),VLOOKUP(A363,[6]C1!$E:$N,10,FALSE)))</f>
        <v>Jenneth Madrid</v>
      </c>
      <c r="I363" s="6" t="str">
        <f>IFERROR(VLOOKUP(A363,[4]C1!$E:$L,8,FALSE),IFERROR(VLOOKUP(A363,[5]C1!$E:$L,8,FALSE),VLOOKUP(A363,[6]C1!$E:$L,8,FALSE)))</f>
        <v>VJC</v>
      </c>
      <c r="J363" s="4"/>
      <c r="K363" s="4">
        <v>45820</v>
      </c>
      <c r="L363" s="5" t="s">
        <v>62</v>
      </c>
      <c r="N363" s="5">
        <f>YEAR(IFERROR(VLOOKUP(A363,[4]C1!$E:$AA,23,FALSE),IFERROR(VLOOKUP(A363,[5]C1!$E:$AB,24,FALSE),VLOOKUP(A363,[6]C1!$E:$AB,23,FALSE))))</f>
        <v>2025</v>
      </c>
      <c r="O363" s="4">
        <v>45839</v>
      </c>
      <c r="P363" s="5" t="str">
        <f t="shared" si="6"/>
        <v>YES</v>
      </c>
      <c r="Q363" s="4">
        <v>45846</v>
      </c>
      <c r="R363" s="5" t="s">
        <v>23</v>
      </c>
      <c r="S363" s="250">
        <v>4</v>
      </c>
      <c r="T363" s="253">
        <f>IFERROR(VLOOKUP(A363,[4]C1!$E:$BH,56,FALSE),IFERROR(VLOOKUP(A363,[5]C1!$E:$BI,57,FALSE),VLOOKUP(A363,[6]C1!$E:$BI,56,FALSE)))</f>
        <v>45790</v>
      </c>
    </row>
    <row r="364" spans="1:20" ht="20.149999999999999" hidden="1" customHeight="1" x14ac:dyDescent="0.35">
      <c r="A364" s="8" t="s">
        <v>656</v>
      </c>
      <c r="B364" s="164"/>
      <c r="C364" s="7" t="str">
        <f>IFERROR(VLOOKUP(A364,[1]C1!$E:$F,2,FALSE),IFERROR(VLOOKUP(A364,[2]C1!$E:$F,2,FALSE),VLOOKUP(A364,[3]C1!$E:$F,2,FALSE)))</f>
        <v>MICHAEL CHRISTIAN R. PICHEL</v>
      </c>
      <c r="D364" s="7" t="str">
        <f>IFERROR(VLOOKUP(A364,[3]C1!$E:$G,3,FALSE),IFERROR(VLOOKUP(A364,[2]C1!$E:$G,3,FALSE),VLOOKUP(A364,[1]C1!$E:$G,3,FALSE)))</f>
        <v>M.L. QUEZON, PUROK 3, TAGUIG CITY</v>
      </c>
      <c r="E364" s="10">
        <f>IFERROR(VLOOKUP(A364,[4]C1!$E:$S,15,FALSE),IFERROR(VLOOKUP(A364,[5]C1!$E:$T,16,FALSE),VLOOKUP(A364,[6]C1!$E:$T,15,FALSE)))</f>
        <v>525931.28</v>
      </c>
      <c r="F364" s="10">
        <f>IFERROR(VLOOKUP(A364,[2]C1!$E:$Q,13,FALSE),IFERROR(VLOOKUP(A364,[3]C1!$E:$P,12,FALSE),VLOOKUP(A364,[1]C1!$E:$Q,13,FALSE)))</f>
        <v>339.78</v>
      </c>
      <c r="G364" s="11" t="str">
        <f>IFERROR(VLOOKUP(A364,[4]C1!$E:$N,10,FALSE),IFERROR(VLOOKUP(A364,[5]C1!$E:$N,10,FALSE),VLOOKUP(A364,[6]C1!$E:$N,10,FALSE)))</f>
        <v>Jenneth Madrid</v>
      </c>
      <c r="I364" s="6" t="str">
        <f>IFERROR(VLOOKUP(A364,[4]C1!$E:$L,8,FALSE),IFERROR(VLOOKUP(A364,[5]C1!$E:$L,8,FALSE),VLOOKUP(A364,[6]C1!$E:$L,8,FALSE)))</f>
        <v>VJC</v>
      </c>
      <c r="J364" s="4"/>
      <c r="K364" s="4">
        <v>45824</v>
      </c>
      <c r="L364" s="5" t="s">
        <v>62</v>
      </c>
      <c r="N364" s="5">
        <f>YEAR(IFERROR(VLOOKUP(A364,[4]C1!$E:$AA,23,FALSE),IFERROR(VLOOKUP(A364,[5]C1!$E:$AB,24,FALSE),VLOOKUP(A364,[6]C1!$E:$AB,23,FALSE))))</f>
        <v>2025</v>
      </c>
      <c r="O364" s="4">
        <v>45839</v>
      </c>
      <c r="P364" s="5" t="str">
        <f t="shared" si="6"/>
        <v>YES</v>
      </c>
      <c r="Q364" s="4">
        <v>45847</v>
      </c>
      <c r="R364" s="5" t="s">
        <v>26</v>
      </c>
      <c r="S364" s="250">
        <v>6</v>
      </c>
      <c r="T364" s="253">
        <f>IFERROR(VLOOKUP(A364,[4]C1!$E:$BH,56,FALSE),IFERROR(VLOOKUP(A364,[5]C1!$E:$BI,57,FALSE),VLOOKUP(A364,[6]C1!$E:$BI,56,FALSE)))</f>
        <v>45777</v>
      </c>
    </row>
    <row r="365" spans="1:20" ht="20.149999999999999" hidden="1" customHeight="1" x14ac:dyDescent="0.35">
      <c r="A365" s="8" t="s">
        <v>657</v>
      </c>
      <c r="B365" s="164"/>
      <c r="C365" s="7" t="str">
        <f>IFERROR(VLOOKUP(A365,[1]C1!$E:$F,2,FALSE),IFERROR(VLOOKUP(A365,[2]C1!$E:$F,2,FALSE),VLOOKUP(A365,[3]C1!$E:$F,2,FALSE)))</f>
        <v>HARD DISCOUNT PHILIPPINES, INC.</v>
      </c>
      <c r="D365" s="7" t="str">
        <f>IFERROR(VLOOKUP(A365,[3]C1!$E:$G,3,FALSE),IFERROR(VLOOKUP(A365,[2]C1!$E:$G,3,FALSE),VLOOKUP(A365,[1]C1!$E:$G,3,FALSE)))</f>
        <v>M.L. QUEZON, PUROK 2, TAGUIG CITY</v>
      </c>
      <c r="E365" s="10">
        <f>IFERROR(VLOOKUP(A365,[4]C1!$E:$S,15,FALSE),IFERROR(VLOOKUP(A365,[5]C1!$E:$T,16,FALSE),VLOOKUP(A365,[6]C1!$E:$T,15,FALSE)))</f>
        <v>279802.61</v>
      </c>
      <c r="F365" s="10">
        <f>IFERROR(VLOOKUP(A365,[2]C1!$E:$Q,13,FALSE),IFERROR(VLOOKUP(A365,[3]C1!$E:$P,12,FALSE),VLOOKUP(A365,[1]C1!$E:$Q,13,FALSE)))</f>
        <v>114.56</v>
      </c>
      <c r="G365" s="11" t="str">
        <f>IFERROR(VLOOKUP(A365,[4]C1!$E:$N,10,FALSE),IFERROR(VLOOKUP(A365,[5]C1!$E:$N,10,FALSE),VLOOKUP(A365,[6]C1!$E:$N,10,FALSE)))</f>
        <v>Jenneth Madrid</v>
      </c>
      <c r="I365" s="6" t="str">
        <f>IFERROR(VLOOKUP(A365,[4]C1!$E:$L,8,FALSE),IFERROR(VLOOKUP(A365,[5]C1!$E:$L,8,FALSE),VLOOKUP(A365,[6]C1!$E:$L,8,FALSE)))</f>
        <v>VJC</v>
      </c>
      <c r="J365" s="4"/>
      <c r="K365" s="4">
        <v>45839</v>
      </c>
      <c r="L365" s="5" t="s">
        <v>865</v>
      </c>
      <c r="N365" s="5">
        <f>YEAR(IFERROR(VLOOKUP(A365,[4]C1!$E:$AA,23,FALSE),IFERROR(VLOOKUP(A365,[5]C1!$E:$AB,24,FALSE),VLOOKUP(A365,[6]C1!$E:$AB,23,FALSE))))</f>
        <v>2025</v>
      </c>
      <c r="O365" s="4">
        <v>45848</v>
      </c>
      <c r="P365" s="5" t="str">
        <f t="shared" si="6"/>
        <v>YES</v>
      </c>
      <c r="Q365" s="4">
        <v>45880</v>
      </c>
      <c r="R365" s="5" t="s">
        <v>26</v>
      </c>
      <c r="S365" s="250">
        <v>3</v>
      </c>
      <c r="T365" s="253">
        <f>IFERROR(VLOOKUP(A365,[4]C1!$E:$BH,56,FALSE),IFERROR(VLOOKUP(A365,[5]C1!$E:$BI,57,FALSE),VLOOKUP(A365,[6]C1!$E:$BI,56,FALSE)))</f>
        <v>45777</v>
      </c>
    </row>
    <row r="366" spans="1:20" ht="20.149999999999999" hidden="1" customHeight="1" x14ac:dyDescent="0.35">
      <c r="A366" s="8" t="s">
        <v>658</v>
      </c>
      <c r="B366" s="164"/>
      <c r="C366" s="7" t="str">
        <f>IFERROR(VLOOKUP(A366,[1]C1!$E:$F,2,FALSE),IFERROR(VLOOKUP(A366,[2]C1!$E:$F,2,FALSE),VLOOKUP(A366,[3]C1!$E:$F,2,FALSE)))</f>
        <v>CDC REALTY INC.</v>
      </c>
      <c r="D366" s="7" t="str">
        <f>IFERROR(VLOOKUP(A366,[3]C1!$E:$G,3,FALSE),IFERROR(VLOOKUP(A366,[2]C1!$E:$G,3,FALSE),VLOOKUP(A366,[1]C1!$E:$G,3,FALSE)))</f>
        <v>DOVE LOFTS, LION'S PARK RESIDENCES, PARANAQUE</v>
      </c>
      <c r="E366" s="10">
        <f>IFERROR(VLOOKUP(A366,[4]C1!$E:$S,15,FALSE),IFERROR(VLOOKUP(A366,[5]C1!$E:$T,16,FALSE),VLOOKUP(A366,[6]C1!$E:$T,15,FALSE)))</f>
        <v>813015.11</v>
      </c>
      <c r="F366" s="10">
        <f>IFERROR(VLOOKUP(A366,[2]C1!$E:$Q,13,FALSE),IFERROR(VLOOKUP(A366,[3]C1!$E:$P,12,FALSE),VLOOKUP(A366,[1]C1!$E:$Q,13,FALSE)))</f>
        <v>120.1</v>
      </c>
      <c r="G366" s="11" t="str">
        <f>IFERROR(VLOOKUP(A366,[4]C1!$E:$N,10,FALSE),IFERROR(VLOOKUP(A366,[5]C1!$E:$N,10,FALSE),VLOOKUP(A366,[6]C1!$E:$N,10,FALSE)))</f>
        <v>Jenneth Madrid</v>
      </c>
      <c r="I366" s="6" t="str">
        <f>IFERROR(VLOOKUP(A366,[4]C1!$E:$L,8,FALSE),IFERROR(VLOOKUP(A366,[5]C1!$E:$L,8,FALSE),VLOOKUP(A366,[6]C1!$E:$L,8,FALSE)))</f>
        <v>VJC</v>
      </c>
      <c r="J366" s="4"/>
      <c r="K366" s="4">
        <v>45849</v>
      </c>
      <c r="L366" s="5" t="s">
        <v>42</v>
      </c>
      <c r="N366" s="5">
        <f>YEAR(IFERROR(VLOOKUP(A366,[4]C1!$E:$AA,23,FALSE),IFERROR(VLOOKUP(A366,[5]C1!$E:$AB,24,FALSE),VLOOKUP(A366,[6]C1!$E:$AB,23,FALSE))))</f>
        <v>2025</v>
      </c>
      <c r="O366" s="4">
        <v>45867</v>
      </c>
      <c r="P366" s="5" t="str">
        <f t="shared" si="6"/>
        <v>YES</v>
      </c>
      <c r="Q366" s="4">
        <v>45883</v>
      </c>
      <c r="R366" s="5" t="s">
        <v>26</v>
      </c>
      <c r="S366" s="250">
        <v>4</v>
      </c>
      <c r="T366" s="253">
        <f>IFERROR(VLOOKUP(A366,[4]C1!$E:$BH,56,FALSE),IFERROR(VLOOKUP(A366,[5]C1!$E:$BI,57,FALSE),VLOOKUP(A366,[6]C1!$E:$BI,56,FALSE)))</f>
        <v>45777</v>
      </c>
    </row>
    <row r="367" spans="1:20" ht="20.149999999999999" hidden="1" customHeight="1" x14ac:dyDescent="0.35">
      <c r="A367" s="8" t="s">
        <v>659</v>
      </c>
      <c r="B367" s="164"/>
      <c r="C367" s="7" t="str">
        <f>IFERROR(VLOOKUP(A367,[1]C1!$E:$F,2,FALSE),IFERROR(VLOOKUP(A367,[2]C1!$E:$F,2,FALSE),VLOOKUP(A367,[3]C1!$E:$F,2,FALSE)))</f>
        <v>HARD DISCOUNT PHILIPPINES, INC.</v>
      </c>
      <c r="D367" s="7" t="str">
        <f>IFERROR(VLOOKUP(A367,[3]C1!$E:$G,3,FALSE),IFERROR(VLOOKUP(A367,[2]C1!$E:$G,3,FALSE),VLOOKUP(A367,[1]C1!$E:$G,3,FALSE)))</f>
        <v>8TH, ZONE 1, TAGUIG CITY</v>
      </c>
      <c r="E367" s="10">
        <f>IFERROR(VLOOKUP(A367,[4]C1!$E:$S,15,FALSE),IFERROR(VLOOKUP(A367,[5]C1!$E:$T,16,FALSE),VLOOKUP(A367,[6]C1!$E:$T,15,FALSE)))</f>
        <v>220841.32</v>
      </c>
      <c r="F367" s="10">
        <f>IFERROR(VLOOKUP(A367,[2]C1!$E:$Q,13,FALSE),IFERROR(VLOOKUP(A367,[3]C1!$E:$P,12,FALSE),VLOOKUP(A367,[1]C1!$E:$Q,13,FALSE)))</f>
        <v>35.82</v>
      </c>
      <c r="G367" s="11" t="str">
        <f>IFERROR(VLOOKUP(A367,[4]C1!$E:$N,10,FALSE),IFERROR(VLOOKUP(A367,[5]C1!$E:$N,10,FALSE),VLOOKUP(A367,[6]C1!$E:$N,10,FALSE)))</f>
        <v>Jenneth Madrid</v>
      </c>
      <c r="I367" s="6" t="str">
        <f>IFERROR(VLOOKUP(A367,[4]C1!$E:$L,8,FALSE),IFERROR(VLOOKUP(A367,[5]C1!$E:$L,8,FALSE),VLOOKUP(A367,[6]C1!$E:$L,8,FALSE)))</f>
        <v>VJC</v>
      </c>
      <c r="J367" s="4"/>
      <c r="K367" s="4">
        <v>45848</v>
      </c>
      <c r="L367" s="5" t="s">
        <v>865</v>
      </c>
      <c r="N367" s="5">
        <f>YEAR(IFERROR(VLOOKUP(A367,[4]C1!$E:$AA,23,FALSE),IFERROR(VLOOKUP(A367,[5]C1!$E:$AB,24,FALSE),VLOOKUP(A367,[6]C1!$E:$AB,23,FALSE))))</f>
        <v>2025</v>
      </c>
      <c r="O367" s="4">
        <v>45853</v>
      </c>
      <c r="P367" s="5" t="str">
        <f t="shared" si="6"/>
        <v>YES</v>
      </c>
      <c r="Q367" s="4">
        <v>45880</v>
      </c>
      <c r="R367" s="5" t="s">
        <v>26</v>
      </c>
      <c r="S367" s="250">
        <v>3</v>
      </c>
      <c r="T367" s="253">
        <f>IFERROR(VLOOKUP(A367,[4]C1!$E:$BH,56,FALSE),IFERROR(VLOOKUP(A367,[5]C1!$E:$BI,57,FALSE),VLOOKUP(A367,[6]C1!$E:$BI,56,FALSE)))</f>
        <v>45791</v>
      </c>
    </row>
    <row r="368" spans="1:20" ht="20.149999999999999" hidden="1" customHeight="1" x14ac:dyDescent="0.35">
      <c r="A368" s="8" t="s">
        <v>660</v>
      </c>
      <c r="B368" s="164"/>
      <c r="C368" s="7" t="str">
        <f>IFERROR(VLOOKUP(A368,[1]C1!$E:$F,2,FALSE),IFERROR(VLOOKUP(A368,[2]C1!$E:$F,2,FALSE),VLOOKUP(A368,[3]C1!$E:$F,2,FALSE)))</f>
        <v>PAUL ERWIN SALAZAR CANTOS</v>
      </c>
      <c r="D368" s="7" t="str">
        <f>IFERROR(VLOOKUP(A368,[3]C1!$E:$G,3,FALSE),IFERROR(VLOOKUP(A368,[2]C1!$E:$G,3,FALSE),VLOOKUP(A368,[1]C1!$E:$G,3,FALSE)))</f>
        <v>BLOCK 14-B, LINDENWOOD RESIDENCES, MUNTINLUPA</v>
      </c>
      <c r="E368" s="10">
        <f>IFERROR(VLOOKUP(A368,[4]C1!$E:$S,15,FALSE),IFERROR(VLOOKUP(A368,[5]C1!$E:$T,16,FALSE),VLOOKUP(A368,[6]C1!$E:$T,15,FALSE)))</f>
        <v>252394.2</v>
      </c>
      <c r="F368" s="10">
        <f>IFERROR(VLOOKUP(A368,[2]C1!$E:$Q,13,FALSE),IFERROR(VLOOKUP(A368,[3]C1!$E:$P,12,FALSE),VLOOKUP(A368,[1]C1!$E:$Q,13,FALSE)))</f>
        <v>22.7</v>
      </c>
      <c r="G368" s="11" t="str">
        <f>IFERROR(VLOOKUP(A368,[4]C1!$E:$N,10,FALSE),IFERROR(VLOOKUP(A368,[5]C1!$E:$N,10,FALSE),VLOOKUP(A368,[6]C1!$E:$N,10,FALSE)))</f>
        <v>Isan Carlo Lazaro</v>
      </c>
      <c r="I368" s="6" t="str">
        <f>IFERROR(VLOOKUP(A368,[4]C1!$E:$L,8,FALSE),IFERROR(VLOOKUP(A368,[5]C1!$E:$L,8,FALSE),VLOOKUP(A368,[6]C1!$E:$L,8,FALSE)))</f>
        <v>CHALLENGER</v>
      </c>
      <c r="J368" s="4"/>
      <c r="K368" s="4">
        <v>45863</v>
      </c>
      <c r="L368" s="5" t="s">
        <v>42</v>
      </c>
      <c r="N368" s="5">
        <f>YEAR(IFERROR(VLOOKUP(A368,[4]C1!$E:$AA,23,FALSE),IFERROR(VLOOKUP(A368,[5]C1!$E:$AB,24,FALSE),VLOOKUP(A368,[6]C1!$E:$AB,23,FALSE))))</f>
        <v>2025</v>
      </c>
      <c r="O368" s="4">
        <v>45870</v>
      </c>
      <c r="P368" s="5" t="str">
        <f t="shared" si="6"/>
        <v>YES</v>
      </c>
      <c r="S368" s="250">
        <v>3</v>
      </c>
      <c r="T368" s="253">
        <f>IFERROR(VLOOKUP(A368,[4]C1!$E:$BH,56,FALSE),IFERROR(VLOOKUP(A368,[5]C1!$E:$BI,57,FALSE),VLOOKUP(A368,[6]C1!$E:$BI,56,FALSE)))</f>
        <v>45772</v>
      </c>
    </row>
    <row r="369" spans="1:20" ht="20.149999999999999" hidden="1" customHeight="1" x14ac:dyDescent="0.35">
      <c r="A369" s="8" t="s">
        <v>661</v>
      </c>
      <c r="B369" s="164"/>
      <c r="C369" s="7" t="str">
        <f>IFERROR(VLOOKUP(A369,[1]C1!$E:$F,2,FALSE),IFERROR(VLOOKUP(A369,[2]C1!$E:$F,2,FALSE),VLOOKUP(A369,[3]C1!$E:$F,2,FALSE)))</f>
        <v>JOHN TULAO CENICA</v>
      </c>
      <c r="D369" s="7" t="str">
        <f>IFERROR(VLOOKUP(A369,[3]C1!$E:$G,3,FALSE),IFERROR(VLOOKUP(A369,[2]C1!$E:$G,3,FALSE),VLOOKUP(A369,[1]C1!$E:$G,3,FALSE)))</f>
        <v>CORDILLERA, AYALA-ALABANG VILL, MUNTINLUPA</v>
      </c>
      <c r="E369" s="10">
        <f>IFERROR(VLOOKUP(A369,[4]C1!$E:$S,15,FALSE),IFERROR(VLOOKUP(A369,[5]C1!$E:$T,16,FALSE),VLOOKUP(A369,[6]C1!$E:$T,15,FALSE)))</f>
        <v>233355.21</v>
      </c>
      <c r="F369" s="10">
        <f>IFERROR(VLOOKUP(A369,[2]C1!$E:$Q,13,FALSE),IFERROR(VLOOKUP(A369,[3]C1!$E:$P,12,FALSE),VLOOKUP(A369,[1]C1!$E:$Q,13,FALSE)))</f>
        <v>20.34</v>
      </c>
      <c r="G369" s="11" t="str">
        <f>IFERROR(VLOOKUP(A369,[4]C1!$E:$N,10,FALSE),IFERROR(VLOOKUP(A369,[5]C1!$E:$N,10,FALSE),VLOOKUP(A369,[6]C1!$E:$N,10,FALSE)))</f>
        <v>Isan Carlo Lazaro</v>
      </c>
      <c r="I369" s="6" t="str">
        <f>IFERROR(VLOOKUP(A369,[4]C1!$E:$L,8,FALSE),IFERROR(VLOOKUP(A369,[5]C1!$E:$L,8,FALSE),VLOOKUP(A369,[6]C1!$E:$L,8,FALSE)))</f>
        <v>CHALLENGER</v>
      </c>
      <c r="J369" s="4">
        <v>45814</v>
      </c>
      <c r="K369" s="4">
        <v>45863</v>
      </c>
      <c r="L369" s="5" t="s">
        <v>42</v>
      </c>
      <c r="N369" s="5">
        <f>YEAR(IFERROR(VLOOKUP(A369,[4]C1!$E:$AA,23,FALSE),IFERROR(VLOOKUP(A369,[5]C1!$E:$AB,24,FALSE),VLOOKUP(A369,[6]C1!$E:$AB,23,FALSE))))</f>
        <v>2025</v>
      </c>
      <c r="O369" s="4">
        <v>45863</v>
      </c>
      <c r="P369" s="5" t="str">
        <f t="shared" si="6"/>
        <v>YES</v>
      </c>
      <c r="Q369" s="4">
        <v>45869</v>
      </c>
      <c r="R369" s="5" t="s">
        <v>23</v>
      </c>
      <c r="S369" s="250">
        <v>3</v>
      </c>
      <c r="T369" s="253">
        <f>IFERROR(VLOOKUP(A369,[4]C1!$E:$BH,56,FALSE),IFERROR(VLOOKUP(A369,[5]C1!$E:$BI,57,FALSE),VLOOKUP(A369,[6]C1!$E:$BI,56,FALSE)))</f>
        <v>45763</v>
      </c>
    </row>
    <row r="370" spans="1:20" ht="20.149999999999999" hidden="1" customHeight="1" x14ac:dyDescent="0.35">
      <c r="A370" s="8" t="s">
        <v>662</v>
      </c>
      <c r="B370" s="164"/>
      <c r="C370" s="7" t="str">
        <f>IFERROR(VLOOKUP(A370,[1]C1!$E:$F,2,FALSE),IFERROR(VLOOKUP(A370,[2]C1!$E:$F,2,FALSE),VLOOKUP(A370,[3]C1!$E:$F,2,FALSE)))</f>
        <v>RALPH LIM JOSEPH</v>
      </c>
      <c r="D370" s="7" t="str">
        <f>IFERROR(VLOOKUP(A370,[3]C1!$E:$G,3,FALSE),IFERROR(VLOOKUP(A370,[2]C1!$E:$G,3,FALSE),VLOOKUP(A370,[1]C1!$E:$G,3,FALSE)))</f>
        <v>AGUIRRE, BF HOMES, PARANAQUE</v>
      </c>
      <c r="E370" s="10">
        <f>IFERROR(VLOOKUP(A370,[4]C1!$E:$S,15,FALSE),IFERROR(VLOOKUP(A370,[5]C1!$E:$T,16,FALSE),VLOOKUP(A370,[6]C1!$E:$T,16,FALSE)))</f>
        <v>23374.03</v>
      </c>
      <c r="F370" s="10">
        <f>IFERROR(VLOOKUP(A370,[2]C1!$E:$Q,13,FALSE),IFERROR(VLOOKUP(A370,[3]C1!$E:$P,12,FALSE),VLOOKUP(A370,[1]C1!$E:$Q,13,FALSE)))</f>
        <v>7.75</v>
      </c>
      <c r="G370" s="11" t="str">
        <f>IFERROR(VLOOKUP(A370,[4]C1!$E:$N,10,FALSE),IFERROR(VLOOKUP(A370,[5]C1!$E:$N,10,FALSE),VLOOKUP(A370,[6]C1!$E:$N,10,FALSE)))</f>
        <v>JSP</v>
      </c>
      <c r="I370" s="6" t="str">
        <f>IFERROR(VLOOKUP(A370,[4]C1!$E:$L,8,FALSE),IFERROR(VLOOKUP(A370,[5]C1!$E:$L,8,FALSE),VLOOKUP(A370,[6]C1!$E:$L,8,FALSE)))</f>
        <v>CHALLENGER</v>
      </c>
      <c r="K370" s="5"/>
      <c r="N370" s="5">
        <f>YEAR(IFERROR(VLOOKUP(A370,[4]C1!$E:$AA,23,FALSE),IFERROR(VLOOKUP(A370,[5]C1!$E:$AB,24,FALSE),VLOOKUP(A370,[6]C1!$E:$AB,23,FALSE))))</f>
        <v>2024</v>
      </c>
      <c r="P370" s="5" t="str">
        <f t="shared" si="6"/>
        <v>NO</v>
      </c>
      <c r="Q370" s="4"/>
      <c r="S370" s="250">
        <v>2</v>
      </c>
      <c r="T370" s="253">
        <f>IFERROR(VLOOKUP(A370,[4]C1!$E:$BH,56,FALSE),IFERROR(VLOOKUP(A370,[5]C1!$E:$BI,57,FALSE),VLOOKUP(A370,[6]C1!$E:$BI,56,FALSE)))</f>
        <v>45684</v>
      </c>
    </row>
    <row r="371" spans="1:20" ht="20.149999999999999" hidden="1" customHeight="1" x14ac:dyDescent="0.35">
      <c r="A371" s="8" t="s">
        <v>663</v>
      </c>
      <c r="B371" s="164"/>
      <c r="C371" s="7" t="str">
        <f>IFERROR(VLOOKUP(A371,[1]C1!$E:$F,2,FALSE),IFERROR(VLOOKUP(A371,[2]C1!$E:$F,2,FALSE),VLOOKUP(A371,[3]C1!$E:$F,2,FALSE)))</f>
        <v>ADEL MUNDAN BALOGO</v>
      </c>
      <c r="D371" s="7" t="str">
        <f>IFERROR(VLOOKUP(A371,[3]C1!$E:$G,3,FALSE),IFERROR(VLOOKUP(A371,[2]C1!$E:$G,3,FALSE),VLOOKUP(A371,[1]C1!$E:$G,3,FALSE)))</f>
        <v>SAUDI ARABIA, BETTER LIVING SUBD, PARANAQUE</v>
      </c>
      <c r="E371" s="10">
        <f>IFERROR(VLOOKUP(A371,[4]C1!$E:$S,15,FALSE),IFERROR(VLOOKUP(A371,[5]C1!$E:$T,16,FALSE),VLOOKUP(A371,[6]C1!$E:$T,15,FALSE)))</f>
        <v>391146.94</v>
      </c>
      <c r="F371" s="10">
        <f>IFERROR(VLOOKUP(A371,[2]C1!$E:$Q,13,FALSE),IFERROR(VLOOKUP(A371,[3]C1!$E:$P,12,FALSE),VLOOKUP(A371,[1]C1!$E:$Q,13,FALSE)))</f>
        <v>138.31</v>
      </c>
      <c r="G371" s="11" t="str">
        <f>IFERROR(VLOOKUP(A371,[4]C1!$E:$N,10,FALSE),IFERROR(VLOOKUP(A371,[5]C1!$E:$N,10,FALSE),VLOOKUP(A371,[6]C1!$E:$N,10,FALSE)))</f>
        <v>Jenneth Madrid</v>
      </c>
      <c r="I371" s="6" t="str">
        <f>IFERROR(VLOOKUP(A371,[4]C1!$E:$L,8,FALSE),IFERROR(VLOOKUP(A371,[5]C1!$E:$L,8,FALSE),VLOOKUP(A371,[6]C1!$E:$L,8,FALSE)))</f>
        <v>VJC</v>
      </c>
      <c r="K371" s="4">
        <v>45818</v>
      </c>
      <c r="L371" s="5" t="s">
        <v>62</v>
      </c>
      <c r="N371" s="5">
        <f>YEAR(IFERROR(VLOOKUP(A371,[4]C1!$E:$AA,23,FALSE),IFERROR(VLOOKUP(A371,[5]C1!$E:$AB,24,FALSE),VLOOKUP(A371,[6]C1!$E:$AB,23,FALSE))))</f>
        <v>2025</v>
      </c>
      <c r="O371" s="4">
        <v>45838</v>
      </c>
      <c r="P371" s="5" t="str">
        <f t="shared" si="6"/>
        <v>YES</v>
      </c>
      <c r="Q371" s="4">
        <v>45847</v>
      </c>
      <c r="R371" s="5" t="s">
        <v>26</v>
      </c>
      <c r="S371" s="250">
        <v>4</v>
      </c>
      <c r="T371" s="253">
        <f>IFERROR(VLOOKUP(A371,[4]C1!$E:$BH,56,FALSE),IFERROR(VLOOKUP(A371,[5]C1!$E:$BI,57,FALSE),VLOOKUP(A371,[6]C1!$E:$BI,56,FALSE)))</f>
        <v>45807</v>
      </c>
    </row>
    <row r="372" spans="1:20" ht="20.149999999999999" hidden="1" customHeight="1" x14ac:dyDescent="0.35">
      <c r="A372" s="8" t="s">
        <v>664</v>
      </c>
      <c r="B372" s="164"/>
      <c r="C372" s="7" t="str">
        <f>IFERROR(VLOOKUP(A372,[1]C1!$E:$F,2,FALSE),IFERROR(VLOOKUP(A372,[2]C1!$E:$F,2,FALSE),VLOOKUP(A372,[3]C1!$E:$F,2,FALSE)))</f>
        <v>ALVEO LAND CORPORATION</v>
      </c>
      <c r="D372" s="7" t="str">
        <f>IFERROR(VLOOKUP(A372,[3]C1!$E:$G,3,FALSE),IFERROR(VLOOKUP(A372,[2]C1!$E:$G,3,FALSE),VLOOKUP(A372,[1]C1!$E:$G,3,FALSE)))</f>
        <v>MADRIGAL BUSINESS PARK, ALABANG, MUNTINLUPA</v>
      </c>
      <c r="E372" s="10">
        <f>IFERROR(VLOOKUP(A372,[4]C1!$E:$S,15,FALSE),IFERROR(VLOOKUP(A372,[5]C1!$E:$T,16,FALSE),VLOOKUP(A372,[6]C1!$E:$T,15,FALSE)))</f>
        <v>4408402.49</v>
      </c>
      <c r="F372" s="10">
        <f>IFERROR(VLOOKUP(A372,[2]C1!$E:$Q,13,FALSE),IFERROR(VLOOKUP(A372,[3]C1!$E:$P,12,FALSE),VLOOKUP(A372,[1]C1!$E:$Q,13,FALSE)))</f>
        <v>656.97</v>
      </c>
      <c r="G372" s="11" t="str">
        <f>IFERROR(VLOOKUP(A372,[4]C1!$E:$N,10,FALSE),IFERROR(VLOOKUP(A372,[5]C1!$E:$N,10,FALSE),VLOOKUP(A372,[6]C1!$E:$N,10,FALSE)))</f>
        <v>Ronilo Gange Jr.</v>
      </c>
      <c r="I372" s="6" t="str">
        <f>IFERROR(VLOOKUP(A372,[4]C1!$E:$L,8,FALSE),IFERROR(VLOOKUP(A372,[5]C1!$E:$L,8,FALSE),VLOOKUP(A372,[6]C1!$E:$L,8,FALSE)))</f>
        <v>ECOM</v>
      </c>
      <c r="K372" s="4">
        <v>45881</v>
      </c>
      <c r="L372" s="5" t="s">
        <v>856</v>
      </c>
      <c r="N372" s="5">
        <f>YEAR(IFERROR(VLOOKUP(A372,[4]C1!$E:$AA,23,FALSE),IFERROR(VLOOKUP(A372,[5]C1!$E:$AB,24,FALSE),VLOOKUP(A372,[6]C1!$E:$AB,23,FALSE))))</f>
        <v>2025</v>
      </c>
      <c r="O372" s="5"/>
      <c r="P372" s="5" t="str">
        <f t="shared" si="6"/>
        <v>NO</v>
      </c>
      <c r="S372" s="250">
        <v>19</v>
      </c>
      <c r="T372" s="253">
        <f>IFERROR(VLOOKUP(A372,[4]C1!$E:$BH,56,FALSE),IFERROR(VLOOKUP(A372,[5]C1!$E:$BI,57,FALSE),VLOOKUP(A372,[6]C1!$E:$BI,56,FALSE)))</f>
        <v>0</v>
      </c>
    </row>
    <row r="373" spans="1:20" ht="20.149999999999999" hidden="1" customHeight="1" x14ac:dyDescent="0.35">
      <c r="A373" s="8" t="s">
        <v>665</v>
      </c>
      <c r="B373" s="164"/>
      <c r="C373" s="7" t="str">
        <f>IFERROR(VLOOKUP(A373,[1]C1!$E:$F,2,FALSE),IFERROR(VLOOKUP(A373,[2]C1!$E:$F,2,FALSE),VLOOKUP(A373,[3]C1!$E:$F,2,FALSE)))</f>
        <v>678 F.C.M. BLVD DAMPA SEAFOODS NIGHT MARKET CORP.</v>
      </c>
      <c r="D373" s="7" t="str">
        <f>IFERROR(VLOOKUP(A373,[3]C1!$E:$G,3,FALSE),IFERROR(VLOOKUP(A373,[2]C1!$E:$G,3,FALSE),VLOOKUP(A373,[1]C1!$E:$G,3,FALSE)))</f>
        <v>MOLINO BLVD., MAMBOG IV, BACOOR</v>
      </c>
      <c r="E373" s="10">
        <f>IFERROR(VLOOKUP(A373,[4]C1!$E:$S,15,FALSE),IFERROR(VLOOKUP(A373,[5]C1!$E:$T,16,FALSE),VLOOKUP(A373,[6]C1!$E:$T,16,FALSE)))</f>
        <v>1064582.55</v>
      </c>
      <c r="F373" s="10">
        <f>IFERROR(VLOOKUP(A373,[2]C1!$E:$Q,13,FALSE),IFERROR(VLOOKUP(A373,[3]C1!$E:$P,12,FALSE),VLOOKUP(A373,[1]C1!$E:$Q,13,FALSE)))</f>
        <v>243</v>
      </c>
      <c r="G373" s="11" t="str">
        <f>IFERROR(VLOOKUP(A373,[4]C1!$E:$N,10,FALSE),IFERROR(VLOOKUP(A373,[5]C1!$E:$N,10,FALSE),VLOOKUP(A373,[6]C1!$E:$N,10,FALSE)))</f>
        <v>RRG</v>
      </c>
      <c r="I373" s="6" t="str">
        <f>IFERROR(VLOOKUP(A373,[4]C1!$E:$L,8,FALSE),IFERROR(VLOOKUP(A373,[5]C1!$E:$L,8,FALSE),VLOOKUP(A373,[6]C1!$E:$L,8,FALSE)))</f>
        <v>AVECO</v>
      </c>
      <c r="J373" s="4">
        <v>45820</v>
      </c>
      <c r="K373" s="4">
        <v>45820</v>
      </c>
      <c r="L373" s="5" t="s">
        <v>42</v>
      </c>
      <c r="N373" s="5">
        <f>YEAR(IFERROR(VLOOKUP(A373,[4]C1!$E:$AA,23,FALSE),IFERROR(VLOOKUP(A373,[5]C1!$E:$AB,24,FALSE),VLOOKUP(A373,[6]C1!$E:$AB,23,FALSE))))</f>
        <v>2024</v>
      </c>
      <c r="O373" s="4">
        <v>45832</v>
      </c>
      <c r="P373" s="5" t="str">
        <f t="shared" ref="P373:P377" si="7">IF(ISBLANK(O373),"NO","YES")</f>
        <v>YES</v>
      </c>
      <c r="Q373" s="4">
        <v>45855</v>
      </c>
      <c r="R373" s="5" t="s">
        <v>26</v>
      </c>
      <c r="S373" s="250">
        <v>4</v>
      </c>
      <c r="T373" s="253">
        <f>IFERROR(VLOOKUP(A373,[4]C1!$E:$BH,56,FALSE),IFERROR(VLOOKUP(A373,[5]C1!$E:$BI,57,FALSE),VLOOKUP(A373,[6]C1!$E:$BI,56,FALSE)))</f>
        <v>45561</v>
      </c>
    </row>
    <row r="374" spans="1:20" ht="20.149999999999999" hidden="1" customHeight="1" x14ac:dyDescent="0.35">
      <c r="A374" s="8" t="s">
        <v>666</v>
      </c>
      <c r="B374" s="164"/>
      <c r="C374" s="7" t="str">
        <f>IFERROR(VLOOKUP(A374,[1]C1!$E:$F,2,FALSE),IFERROR(VLOOKUP(A374,[2]C1!$E:$F,2,FALSE),VLOOKUP(A374,[3]C1!$E:$F,2,FALSE)))</f>
        <v>GLOBE TELECOM, INC.</v>
      </c>
      <c r="D374" s="7" t="str">
        <f>IFERROR(VLOOKUP(A374,[3]C1!$E:$G,3,FALSE),IFERROR(VLOOKUP(A374,[2]C1!$E:$G,3,FALSE),VLOOKUP(A374,[1]C1!$E:$G,3,FALSE)))</f>
        <v>TIMBANG, MAMBOG III, BACOOR</v>
      </c>
      <c r="E374" s="10">
        <f>IFERROR(VLOOKUP(A374,[4]C1!$E:$S,15,FALSE),IFERROR(VLOOKUP(A374,[5]C1!$E:$T,16,FALSE),VLOOKUP(A374,[6]C1!$E:$T,15,FALSE)))</f>
        <v>353455.45</v>
      </c>
      <c r="F374" s="10">
        <f>IFERROR(VLOOKUP(A374,[2]C1!$E:$Q,13,FALSE),IFERROR(VLOOKUP(A374,[3]C1!$E:$P,12,FALSE),VLOOKUP(A374,[1]C1!$E:$Q,13,FALSE)))</f>
        <v>102.03</v>
      </c>
      <c r="G374" s="11" t="str">
        <f>IFERROR(VLOOKUP(A374,[4]C1!$E:$N,10,FALSE),IFERROR(VLOOKUP(A374,[5]C1!$E:$N,10,FALSE),VLOOKUP(A374,[6]C1!$E:$N,10,FALSE)))</f>
        <v>Ronilo Gange Jr.</v>
      </c>
      <c r="I374" s="6" t="str">
        <f>IFERROR(VLOOKUP(A374,[4]C1!$E:$L,8,FALSE),IFERROR(VLOOKUP(A374,[5]C1!$E:$L,8,FALSE),VLOOKUP(A374,[6]C1!$E:$L,8,FALSE)))</f>
        <v>AVECO</v>
      </c>
      <c r="J374" s="4">
        <v>45820</v>
      </c>
      <c r="K374" s="4">
        <v>45820</v>
      </c>
      <c r="L374" s="5" t="s">
        <v>42</v>
      </c>
      <c r="N374" s="5">
        <f>YEAR(IFERROR(VLOOKUP(A374,[4]C1!$E:$AA,23,FALSE),IFERROR(VLOOKUP(A374,[5]C1!$E:$AB,24,FALSE),VLOOKUP(A374,[6]C1!$E:$AB,23,FALSE))))</f>
        <v>2025</v>
      </c>
      <c r="O374" s="4">
        <v>45831</v>
      </c>
      <c r="P374" s="5" t="str">
        <f t="shared" si="7"/>
        <v>YES</v>
      </c>
      <c r="Q374" s="4">
        <v>45855</v>
      </c>
      <c r="R374" s="5" t="s">
        <v>26</v>
      </c>
      <c r="S374" s="250">
        <v>5</v>
      </c>
      <c r="T374" s="253">
        <f>IFERROR(VLOOKUP(A374,[4]C1!$E:$BH,56,FALSE),IFERROR(VLOOKUP(A374,[5]C1!$E:$BI,57,FALSE),VLOOKUP(A374,[6]C1!$E:$BI,56,FALSE)))</f>
        <v>0</v>
      </c>
    </row>
    <row r="375" spans="1:20" ht="20.149999999999999" hidden="1" customHeight="1" x14ac:dyDescent="0.35">
      <c r="A375" s="8" t="s">
        <v>667</v>
      </c>
      <c r="B375" s="164"/>
      <c r="C375" s="7" t="str">
        <f>IFERROR(VLOOKUP(A375,[1]C1!$E:$F,2,FALSE),IFERROR(VLOOKUP(A375,[2]C1!$E:$F,2,FALSE),VLOOKUP(A375,[3]C1!$E:$F,2,FALSE)))</f>
        <v>PILIPINAS SHELL PETROLEUM CORPORATION</v>
      </c>
      <c r="D375" s="7" t="str">
        <f>IFERROR(VLOOKUP(A375,[3]C1!$E:$G,3,FALSE),IFERROR(VLOOKUP(A375,[2]C1!$E:$G,3,FALSE),VLOOKUP(A375,[1]C1!$E:$G,3,FALSE)))</f>
        <v>SAMPAGUITA, CAMP SAMPAGUITA, MUNTINLUPA</v>
      </c>
      <c r="E375" s="10">
        <f>IFERROR(VLOOKUP(A375,[4]C1!$E:$S,15,FALSE),IFERROR(VLOOKUP(A375,[5]C1!$E:$T,16,FALSE),VLOOKUP(A375,[6]C1!$E:$T,15,FALSE)))</f>
        <v>3575972.05</v>
      </c>
      <c r="F375" s="10">
        <f>IFERROR(VLOOKUP(A375,[2]C1!$E:$Q,13,FALSE),IFERROR(VLOOKUP(A375,[3]C1!$E:$P,12,FALSE),VLOOKUP(A375,[1]C1!$E:$Q,13,FALSE)))</f>
        <v>2874.93</v>
      </c>
      <c r="G375" s="11" t="str">
        <f>IFERROR(VLOOKUP(A375,[4]C1!$E:$N,10,FALSE),IFERROR(VLOOKUP(A375,[5]C1!$E:$N,10,FALSE),VLOOKUP(A375,[6]C1!$E:$N,10,FALSE)))</f>
        <v>Ronilo Gange Jr.</v>
      </c>
      <c r="I375" s="6" t="str">
        <f>IFERROR(VLOOKUP(A375,[4]C1!$E:$L,8,FALSE),IFERROR(VLOOKUP(A375,[5]C1!$E:$L,8,FALSE),VLOOKUP(A375,[6]C1!$E:$L,8,FALSE)))</f>
        <v>AVECO</v>
      </c>
      <c r="J375" s="4">
        <v>45820</v>
      </c>
      <c r="K375" s="4">
        <v>45820</v>
      </c>
      <c r="L375" s="5" t="s">
        <v>62</v>
      </c>
      <c r="N375" s="5">
        <f>YEAR(IFERROR(VLOOKUP(A375,[4]C1!$E:$AA,23,FALSE),IFERROR(VLOOKUP(A375,[5]C1!$E:$AB,24,FALSE),VLOOKUP(A375,[6]C1!$E:$AB,23,FALSE))))</f>
        <v>2025</v>
      </c>
      <c r="O375" s="5"/>
      <c r="P375" s="5" t="str">
        <f t="shared" si="7"/>
        <v>NO</v>
      </c>
      <c r="S375" s="250">
        <v>17</v>
      </c>
      <c r="T375" s="253">
        <f>IFERROR(VLOOKUP(A375,[4]C1!$E:$BH,56,FALSE),IFERROR(VLOOKUP(A375,[5]C1!$E:$BI,57,FALSE),VLOOKUP(A375,[6]C1!$E:$BI,56,FALSE)))</f>
        <v>45758</v>
      </c>
    </row>
    <row r="376" spans="1:20" ht="20.149999999999999" hidden="1" customHeight="1" x14ac:dyDescent="0.35">
      <c r="A376" s="8" t="s">
        <v>668</v>
      </c>
      <c r="B376" s="164"/>
      <c r="C376" s="7" t="str">
        <f>IFERROR(VLOOKUP(A376,[1]C1!$E:$F,2,FALSE),IFERROR(VLOOKUP(A376,[2]C1!$E:$F,2,FALSE),VLOOKUP(A376,[3]C1!$E:$F,2,FALSE)))</f>
        <v>AMAIA LAND CORP.</v>
      </c>
      <c r="D376" s="7" t="str">
        <f>IFERROR(VLOOKUP(A376,[3]C1!$E:$G,3,FALSE),IFERROR(VLOOKUP(A376,[2]C1!$E:$G,3,FALSE),VLOOKUP(A376,[1]C1!$E:$G,3,FALSE)))</f>
        <v>ISABELA, AMAIA STEPS SUCAT, PARANAQUE</v>
      </c>
      <c r="E376" s="10">
        <f>IFERROR(VLOOKUP(A376,[4]C1!$E:$S,15,FALSE),IFERROR(VLOOKUP(A376,[5]C1!$E:$T,16,FALSE),VLOOKUP(A376,[6]C1!$E:$T,15,FALSE)))</f>
        <v>2640728.35</v>
      </c>
      <c r="F376" s="10">
        <f>IFERROR(VLOOKUP(A376,[2]C1!$E:$Q,13,FALSE),IFERROR(VLOOKUP(A376,[3]C1!$E:$P,12,FALSE),VLOOKUP(A376,[1]C1!$E:$Q,13,FALSE)))</f>
        <v>465.25</v>
      </c>
      <c r="G376" s="11" t="str">
        <f>IFERROR(VLOOKUP(A376,[4]C1!$E:$N,10,FALSE),IFERROR(VLOOKUP(A376,[5]C1!$E:$N,10,FALSE),VLOOKUP(A376,[6]C1!$E:$N,10,FALSE)))</f>
        <v>Ronilo Gange Jr.</v>
      </c>
      <c r="I376" s="6" t="str">
        <f>IFERROR(VLOOKUP(A376,[4]C1!$E:$L,8,FALSE),IFERROR(VLOOKUP(A376,[5]C1!$E:$L,8,FALSE),VLOOKUP(A376,[6]C1!$E:$L,8,FALSE)))</f>
        <v>AVECO</v>
      </c>
      <c r="J376" s="4">
        <v>45820</v>
      </c>
      <c r="K376" s="4">
        <v>45820</v>
      </c>
      <c r="L376" s="5" t="s">
        <v>62</v>
      </c>
      <c r="N376" s="5">
        <f>YEAR(IFERROR(VLOOKUP(A376,[4]C1!$E:$AA,23,FALSE),IFERROR(VLOOKUP(A376,[5]C1!$E:$AB,24,FALSE),VLOOKUP(A376,[6]C1!$E:$AB,23,FALSE))))</f>
        <v>2025</v>
      </c>
      <c r="O376" s="4">
        <v>45824</v>
      </c>
      <c r="P376" s="5" t="str">
        <f t="shared" si="7"/>
        <v>YES</v>
      </c>
      <c r="Q376" s="4">
        <v>45825</v>
      </c>
      <c r="R376" s="5" t="s">
        <v>26</v>
      </c>
      <c r="S376" s="250">
        <v>5</v>
      </c>
      <c r="T376" s="253">
        <f>IFERROR(VLOOKUP(A376,[4]C1!$E:$BH,56,FALSE),IFERROR(VLOOKUP(A376,[5]C1!$E:$BI,57,FALSE),VLOOKUP(A376,[6]C1!$E:$BI,56,FALSE)))</f>
        <v>45688</v>
      </c>
    </row>
    <row r="377" spans="1:20" ht="20.149999999999999" hidden="1" customHeight="1" x14ac:dyDescent="0.35">
      <c r="A377" s="8" t="s">
        <v>669</v>
      </c>
      <c r="B377" s="164"/>
      <c r="C377" s="7" t="str">
        <f>IFERROR(VLOOKUP(A377,[1]C1!$E:$F,2,FALSE),IFERROR(VLOOKUP(A377,[2]C1!$E:$F,2,FALSE),VLOOKUP(A377,[3]C1!$E:$F,2,FALSE)))</f>
        <v>PENAFRANCIA PAYORAN XU</v>
      </c>
      <c r="D377" s="7" t="str">
        <f>IFERROR(VLOOKUP(A377,[3]C1!$E:$G,3,FALSE),IFERROR(VLOOKUP(A377,[2]C1!$E:$G,3,FALSE),VLOOKUP(A377,[1]C1!$E:$G,3,FALSE)))</f>
        <v>T. CLAUDIO, BACLARAN, PARANAQUE</v>
      </c>
      <c r="E377" s="10">
        <f>IFERROR(VLOOKUP(A377,[4]C1!$E:$S,15,FALSE),IFERROR(VLOOKUP(A377,[5]C1!$E:$T,16,FALSE),VLOOKUP(A377,[6]C1!$E:$T,16,FALSE)))</f>
        <v>1813449.99</v>
      </c>
      <c r="F377" s="10">
        <f>IFERROR(VLOOKUP(A377,[2]C1!$E:$Q,13,FALSE),IFERROR(VLOOKUP(A377,[3]C1!$E:$P,12,FALSE),VLOOKUP(A377,[1]C1!$E:$Q,13,FALSE)))</f>
        <v>467.63</v>
      </c>
      <c r="G377" s="11" t="str">
        <f>IFERROR(VLOOKUP(A377,[4]C1!$E:$N,10,FALSE),IFERROR(VLOOKUP(A377,[5]C1!$E:$N,10,FALSE),VLOOKUP(A377,[6]C1!$E:$N,10,FALSE)))</f>
        <v>RRG</v>
      </c>
      <c r="I377" s="6" t="str">
        <f>IFERROR(VLOOKUP(A377,[4]C1!$E:$L,8,FALSE),IFERROR(VLOOKUP(A377,[5]C1!$E:$L,8,FALSE),VLOOKUP(A377,[6]C1!$E:$L,8,FALSE)))</f>
        <v>AVECO</v>
      </c>
      <c r="J377" s="4">
        <v>45820</v>
      </c>
      <c r="K377" s="4">
        <v>45820</v>
      </c>
      <c r="L377" s="5" t="s">
        <v>62</v>
      </c>
      <c r="N377" s="5">
        <f>YEAR(IFERROR(VLOOKUP(A377,[4]C1!$E:$AA,23,FALSE),IFERROR(VLOOKUP(A377,[5]C1!$E:$AB,24,FALSE),VLOOKUP(A377,[6]C1!$E:$AB,23,FALSE))))</f>
        <v>2024</v>
      </c>
      <c r="O377" s="5"/>
      <c r="P377" s="5" t="str">
        <f t="shared" si="7"/>
        <v>NO</v>
      </c>
      <c r="S377" s="250">
        <v>8</v>
      </c>
      <c r="T377" s="253">
        <f>IFERROR(VLOOKUP(A377,[4]C1!$E:$BH,56,FALSE),IFERROR(VLOOKUP(A377,[5]C1!$E:$BI,57,FALSE),VLOOKUP(A377,[6]C1!$E:$BI,56,FALSE)))</f>
        <v>45635</v>
      </c>
    </row>
    <row r="378" spans="1:20" ht="20.149999999999999" hidden="1" customHeight="1" x14ac:dyDescent="0.35">
      <c r="A378" s="8" t="s">
        <v>670</v>
      </c>
      <c r="B378" s="164"/>
      <c r="C378" s="7" t="str">
        <f>IFERROR(VLOOKUP(A378,[1]C1!$E:$F,2,FALSE),IFERROR(VLOOKUP(A378,[2]C1!$E:$F,2,FALSE),VLOOKUP(A378,[3]C1!$E:$F,2,FALSE)))</f>
        <v>APRIL MENDOZA DIZON</v>
      </c>
      <c r="D378" s="7" t="str">
        <f>IFERROR(VLOOKUP(A378,[3]C1!$E:$G,3,FALSE),IFERROR(VLOOKUP(A378,[2]C1!$E:$G,3,FALSE),VLOOKUP(A378,[1]C1!$E:$G,3,FALSE)))</f>
        <v>MOLAVE, CASIMIRO 1 VILL, LAS PINAS CITY</v>
      </c>
      <c r="E378" s="10">
        <f>IFERROR(VLOOKUP(A378,[4]C1!$E:$S,15,FALSE),IFERROR(VLOOKUP(A378,[5]C1!$E:$T,16,FALSE),VLOOKUP(A378,[6]C1!$E:$T,16,FALSE)))</f>
        <v>622068.59</v>
      </c>
      <c r="F378" s="10">
        <f>IFERROR(VLOOKUP(A378,[2]C1!$E:$Q,13,FALSE),IFERROR(VLOOKUP(A378,[3]C1!$E:$P,12,FALSE),VLOOKUP(A378,[1]C1!$E:$Q,13,FALSE)))</f>
        <v>189.47</v>
      </c>
      <c r="G378" s="11" t="str">
        <f>IFERROR(VLOOKUP(A378,[4]C1!$E:$N,10,FALSE),IFERROR(VLOOKUP(A378,[5]C1!$E:$N,10,FALSE),VLOOKUP(A378,[6]C1!$E:$N,10,FALSE)))</f>
        <v>RRG</v>
      </c>
      <c r="I378" s="6" t="str">
        <f>IFERROR(VLOOKUP(A378,[4]C1!$E:$L,8,FALSE),IFERROR(VLOOKUP(A378,[5]C1!$E:$L,8,FALSE),VLOOKUP(A378,[6]C1!$E:$L,8,FALSE)))</f>
        <v>ECOM</v>
      </c>
      <c r="K378" s="4">
        <v>45820</v>
      </c>
      <c r="L378" s="5" t="s">
        <v>62</v>
      </c>
      <c r="N378" s="5">
        <f>YEAR(IFERROR(VLOOKUP(A378,[4]C1!$E:$AA,23,FALSE),IFERROR(VLOOKUP(A378,[5]C1!$E:$AB,24,FALSE),VLOOKUP(A378,[6]C1!$E:$AB,23,FALSE))))</f>
        <v>2024</v>
      </c>
      <c r="O378" s="5"/>
      <c r="P378" s="5" t="str">
        <f t="shared" ref="P378:P416" si="8">IF(ISBLANK(O378),"NO","YES")</f>
        <v>NO</v>
      </c>
      <c r="S378" s="250">
        <v>6</v>
      </c>
      <c r="T378" s="253">
        <f>IFERROR(VLOOKUP(A378,[4]C1!$E:$BH,56,FALSE),IFERROR(VLOOKUP(A378,[5]C1!$E:$BI,57,FALSE),VLOOKUP(A378,[6]C1!$E:$BI,56,FALSE)))</f>
        <v>45653</v>
      </c>
    </row>
    <row r="379" spans="1:20" ht="20.149999999999999" hidden="1" customHeight="1" x14ac:dyDescent="0.35">
      <c r="A379" s="8" t="s">
        <v>671</v>
      </c>
      <c r="B379" s="164"/>
      <c r="C379" s="7" t="str">
        <f>IFERROR(VLOOKUP(A379,[1]C1!$E:$F,2,FALSE),IFERROR(VLOOKUP(A379,[2]C1!$E:$F,2,FALSE),VLOOKUP(A379,[3]C1!$E:$F,2,FALSE)))</f>
        <v>AC AUTOMOTIVE BUSINESS SERVICES, INC.</v>
      </c>
      <c r="D379" s="7" t="str">
        <f>IFERROR(VLOOKUP(A379,[3]C1!$E:$G,3,FALSE),IFERROR(VLOOKUP(A379,[2]C1!$E:$G,3,FALSE),VLOOKUP(A379,[1]C1!$E:$G,3,FALSE)))</f>
        <v>MOLINO BLVD., BAYANAN, BACOOR</v>
      </c>
      <c r="E379" s="10">
        <f>IFERROR(VLOOKUP(A379,[4]C1!$E:$S,15,FALSE),IFERROR(VLOOKUP(A379,[5]C1!$E:$T,16,FALSE),VLOOKUP(A379,[6]C1!$E:$T,15,FALSE)))</f>
        <v>383052.97</v>
      </c>
      <c r="F379" s="10">
        <f>IFERROR(VLOOKUP(A379,[2]C1!$E:$Q,13,FALSE),IFERROR(VLOOKUP(A379,[3]C1!$E:$P,12,FALSE),VLOOKUP(A379,[1]C1!$E:$Q,13,FALSE)))</f>
        <v>52.96</v>
      </c>
      <c r="G379" s="11" t="str">
        <f>IFERROR(VLOOKUP(A379,[4]C1!$E:$N,10,FALSE),IFERROR(VLOOKUP(A379,[5]C1!$E:$N,10,FALSE),VLOOKUP(A379,[6]C1!$E:$N,10,FALSE)))</f>
        <v>Ronilo Gange Jr.</v>
      </c>
      <c r="I379" s="6" t="str">
        <f>IFERROR(VLOOKUP(A379,[4]C1!$E:$L,8,FALSE),IFERROR(VLOOKUP(A379,[5]C1!$E:$L,8,FALSE),VLOOKUP(A379,[6]C1!$E:$L,8,FALSE)))</f>
        <v>AVECO</v>
      </c>
      <c r="K379" s="4">
        <v>45455</v>
      </c>
      <c r="L379" s="5" t="s">
        <v>42</v>
      </c>
      <c r="N379" s="5">
        <f>YEAR(IFERROR(VLOOKUP(A379,[4]C1!$E:$AA,23,FALSE),IFERROR(VLOOKUP(A379,[5]C1!$E:$AB,24,FALSE),VLOOKUP(A379,[6]C1!$E:$AB,23,FALSE))))</f>
        <v>2025</v>
      </c>
      <c r="O379" s="4">
        <v>45831</v>
      </c>
      <c r="P379" s="5" t="str">
        <f t="shared" si="8"/>
        <v>YES</v>
      </c>
      <c r="Q379" s="4">
        <v>45845</v>
      </c>
      <c r="R379" s="5" t="s">
        <v>23</v>
      </c>
      <c r="S379" s="250">
        <v>3</v>
      </c>
      <c r="T379" s="253">
        <f>IFERROR(VLOOKUP(A379,[4]C1!$E:$BH,56,FALSE),IFERROR(VLOOKUP(A379,[5]C1!$E:$BI,57,FALSE),VLOOKUP(A379,[6]C1!$E:$BI,56,FALSE)))</f>
        <v>45679</v>
      </c>
    </row>
    <row r="380" spans="1:20" ht="20.149999999999999" hidden="1" customHeight="1" x14ac:dyDescent="0.35">
      <c r="A380" s="8" t="s">
        <v>672</v>
      </c>
      <c r="B380" s="164"/>
      <c r="C380" s="7" t="str">
        <f>IFERROR(VLOOKUP(A380,[1]C1!$E:$F,2,FALSE),IFERROR(VLOOKUP(A380,[2]C1!$E:$F,2,FALSE),VLOOKUP(A380,[3]C1!$E:$F,2,FALSE)))</f>
        <v>DPWH Reloc of poles at Panapaan Bridge, Tirona Highway Bacoor Cavite</v>
      </c>
      <c r="D380" s="7" t="str">
        <f>IFERROR(VLOOKUP(A380,[3]C1!$E:$G,3,FALSE),IFERROR(VLOOKUP(A380,[2]C1!$E:$G,3,FALSE),VLOOKUP(A380,[1]C1!$E:$G,3,FALSE)))</f>
        <v>GEN. F. TIRONA, PANAPAAN VI, BACOOR</v>
      </c>
      <c r="E380" s="10">
        <f>IFERROR(VLOOKUP(A380,[4]C1!$E:$S,15,FALSE),IFERROR(VLOOKUP(A380,[5]C1!$E:$T,16,FALSE),VLOOKUP(A380,[6]C1!$E:$T,16,FALSE)))</f>
        <v>3354240.11</v>
      </c>
      <c r="F380" s="10">
        <f>IFERROR(VLOOKUP(A380,[2]C1!$E:$Q,13,FALSE),IFERROR(VLOOKUP(A380,[3]C1!$E:$P,12,FALSE),VLOOKUP(A380,[1]C1!$E:$Q,13,FALSE)))</f>
        <v>2049.4499999999998</v>
      </c>
      <c r="G380" s="11" t="str">
        <f>IFERROR(VLOOKUP(A380,[4]C1!$E:$N,10,FALSE),IFERROR(VLOOKUP(A380,[5]C1!$E:$N,10,FALSE),VLOOKUP(A380,[6]C1!$E:$N,10,FALSE)))</f>
        <v>RHM</v>
      </c>
      <c r="I380" s="6" t="str">
        <f>IFERROR(VLOOKUP(A380,[4]C1!$E:$L,8,FALSE),IFERROR(VLOOKUP(A380,[5]C1!$E:$L,8,FALSE),VLOOKUP(A380,[6]C1!$E:$L,8,FALSE)))</f>
        <v>AVECO</v>
      </c>
      <c r="K380" s="5"/>
      <c r="L380" s="5" t="s">
        <v>151</v>
      </c>
      <c r="N380" s="5">
        <f>YEAR(IFERROR(VLOOKUP(A380,[4]C1!$E:$AA,23,FALSE),IFERROR(VLOOKUP(A380,[5]C1!$E:$AB,24,FALSE),VLOOKUP(A380,[6]C1!$E:$AB,23,FALSE))))</f>
        <v>2023</v>
      </c>
      <c r="O380" s="4">
        <v>45820</v>
      </c>
      <c r="P380" s="5" t="str">
        <f t="shared" si="8"/>
        <v>YES</v>
      </c>
      <c r="Q380" s="4">
        <v>45855</v>
      </c>
      <c r="R380" s="5" t="s">
        <v>26</v>
      </c>
      <c r="S380" s="250">
        <v>20</v>
      </c>
      <c r="T380" s="253">
        <f>IFERROR(VLOOKUP(A380,[4]C1!$E:$BH,56,FALSE),IFERROR(VLOOKUP(A380,[5]C1!$E:$BI,57,FALSE),VLOOKUP(A380,[6]C1!$E:$BI,56,FALSE)))</f>
        <v>45660</v>
      </c>
    </row>
    <row r="381" spans="1:20" ht="20.149999999999999" hidden="1" customHeight="1" x14ac:dyDescent="0.35">
      <c r="A381" s="8" t="s">
        <v>673</v>
      </c>
      <c r="B381" s="164"/>
      <c r="C381" s="7" t="str">
        <f>IFERROR(VLOOKUP(A381,[1]C1!$E:$F,2,FALSE),IFERROR(VLOOKUP(A381,[2]C1!$E:$F,2,FALSE),VLOOKUP(A381,[3]C1!$E:$F,2,FALSE)))</f>
        <v>ECLECTUS FOOD VENTURES CORPORATION</v>
      </c>
      <c r="D381" s="7" t="str">
        <f>IFERROR(VLOOKUP(A381,[3]C1!$E:$G,3,FALSE),IFERROR(VLOOKUP(A381,[2]C1!$E:$G,3,FALSE),VLOOKUP(A381,[1]C1!$E:$G,3,FALSE)))</f>
        <v>M.L. QUEZON, PUROK 1, TAGUIG CITY</v>
      </c>
      <c r="E381" s="10">
        <f>IFERROR(VLOOKUP(A381,[4]C1!$E:$S,15,FALSE),IFERROR(VLOOKUP(A381,[5]C1!$E:$T,16,FALSE),VLOOKUP(A381,[6]C1!$E:$T,15,FALSE)))</f>
        <v>833032.22</v>
      </c>
      <c r="F381" s="10">
        <f>IFERROR(VLOOKUP(A381,[2]C1!$E:$Q,13,FALSE),IFERROR(VLOOKUP(A381,[3]C1!$E:$P,12,FALSE),VLOOKUP(A381,[1]C1!$E:$Q,13,FALSE)))</f>
        <v>138.22999999999999</v>
      </c>
      <c r="G381" s="11" t="str">
        <f>IFERROR(VLOOKUP(A381,[4]C1!$E:$N,10,FALSE),IFERROR(VLOOKUP(A381,[5]C1!$E:$N,10,FALSE),VLOOKUP(A381,[6]C1!$E:$N,10,FALSE)))</f>
        <v>Jenneth Madrid</v>
      </c>
      <c r="I381" s="6" t="str">
        <f>IFERROR(VLOOKUP(A381,[4]C1!$E:$L,8,FALSE),IFERROR(VLOOKUP(A381,[5]C1!$E:$L,8,FALSE),VLOOKUP(A381,[6]C1!$E:$L,8,FALSE)))</f>
        <v>VJC</v>
      </c>
      <c r="K381" s="4">
        <v>45824</v>
      </c>
      <c r="L381" s="5" t="s">
        <v>42</v>
      </c>
      <c r="N381" s="5">
        <f>YEAR(IFERROR(VLOOKUP(A381,[4]C1!$E:$AA,23,FALSE),IFERROR(VLOOKUP(A381,[5]C1!$E:$AB,24,FALSE),VLOOKUP(A381,[6]C1!$E:$AB,23,FALSE))))</f>
        <v>2025</v>
      </c>
      <c r="O381" s="4">
        <v>45833</v>
      </c>
      <c r="P381" s="5" t="str">
        <f t="shared" si="8"/>
        <v>YES</v>
      </c>
      <c r="Q381" s="4">
        <v>45847</v>
      </c>
      <c r="R381" s="5" t="s">
        <v>26</v>
      </c>
      <c r="S381" s="250">
        <v>5</v>
      </c>
      <c r="T381" s="253">
        <f>IFERROR(VLOOKUP(A381,[4]C1!$E:$BH,56,FALSE),IFERROR(VLOOKUP(A381,[5]C1!$E:$BI,57,FALSE),VLOOKUP(A381,[6]C1!$E:$BI,56,FALSE)))</f>
        <v>45807</v>
      </c>
    </row>
    <row r="382" spans="1:20" ht="20.149999999999999" hidden="1" customHeight="1" x14ac:dyDescent="0.35">
      <c r="A382" s="8" t="s">
        <v>674</v>
      </c>
      <c r="B382" s="164"/>
      <c r="C382" s="7" t="str">
        <f>IFERROR(VLOOKUP(A382,[1]C1!$E:$F,2,FALSE),IFERROR(VLOOKUP(A382,[2]C1!$E:$F,2,FALSE),VLOOKUP(A382,[3]C1!$E:$F,2,FALSE)))</f>
        <v>BERNADETTE A. NAVALTA</v>
      </c>
      <c r="D382" s="7" t="str">
        <f>IFERROR(VLOOKUP(A382,[3]C1!$E:$G,3,FALSE),IFERROR(VLOOKUP(A382,[2]C1!$E:$G,3,FALSE),VLOOKUP(A382,[1]C1!$E:$G,3,FALSE)))</f>
        <v>B. CAPISTRANO, HAGONOY, TAGUIG CITY</v>
      </c>
      <c r="E382" s="10">
        <f>IFERROR(VLOOKUP(A382,[4]C1!$E:$S,15,FALSE),IFERROR(VLOOKUP(A382,[5]C1!$E:$T,16,FALSE),VLOOKUP(A382,[6]C1!$E:$T,15,FALSE)))</f>
        <v>693459.93</v>
      </c>
      <c r="F382" s="10">
        <f>IFERROR(VLOOKUP(A382,[2]C1!$E:$Q,13,FALSE),IFERROR(VLOOKUP(A382,[3]C1!$E:$P,12,FALSE),VLOOKUP(A382,[1]C1!$E:$Q,13,FALSE)))</f>
        <v>135.91</v>
      </c>
      <c r="G382" s="11" t="str">
        <f>IFERROR(VLOOKUP(A382,[4]C1!$E:$N,10,FALSE),IFERROR(VLOOKUP(A382,[5]C1!$E:$N,10,FALSE),VLOOKUP(A382,[6]C1!$E:$N,10,FALSE)))</f>
        <v>Jenneth Madrid</v>
      </c>
      <c r="I382" s="6" t="str">
        <f>IFERROR(VLOOKUP(A382,[4]C1!$E:$L,8,FALSE),IFERROR(VLOOKUP(A382,[5]C1!$E:$L,8,FALSE),VLOOKUP(A382,[6]C1!$E:$L,8,FALSE)))</f>
        <v>VJC</v>
      </c>
      <c r="K382" s="4">
        <v>45824</v>
      </c>
      <c r="L382" s="5" t="s">
        <v>42</v>
      </c>
      <c r="N382" s="5">
        <f>YEAR(IFERROR(VLOOKUP(A382,[4]C1!$E:$AA,23,FALSE),IFERROR(VLOOKUP(A382,[5]C1!$E:$AB,24,FALSE),VLOOKUP(A382,[6]C1!$E:$AB,23,FALSE))))</f>
        <v>2025</v>
      </c>
      <c r="O382" s="4">
        <v>45833</v>
      </c>
      <c r="P382" s="5" t="str">
        <f t="shared" si="8"/>
        <v>YES</v>
      </c>
      <c r="Q382" s="4">
        <v>45881</v>
      </c>
      <c r="R382" s="5" t="s">
        <v>26</v>
      </c>
      <c r="S382" s="250">
        <v>6</v>
      </c>
      <c r="T382" s="253">
        <f>IFERROR(VLOOKUP(A382,[4]C1!$E:$BH,56,FALSE),IFERROR(VLOOKUP(A382,[5]C1!$E:$BI,57,FALSE),VLOOKUP(A382,[6]C1!$E:$BI,56,FALSE)))</f>
        <v>45807</v>
      </c>
    </row>
    <row r="383" spans="1:20" ht="20.149999999999999" hidden="1" customHeight="1" x14ac:dyDescent="0.35">
      <c r="A383" s="8" t="s">
        <v>675</v>
      </c>
      <c r="B383" s="164"/>
      <c r="C383" s="7" t="str">
        <f>IFERROR(VLOOKUP(A383,[1]C1!$E:$F,2,FALSE),IFERROR(VLOOKUP(A383,[2]C1!$E:$F,2,FALSE),VLOOKUP(A383,[3]C1!$E:$F,2,FALSE)))</f>
        <v>VIRGILIO MELGAR MONREAL</v>
      </c>
      <c r="D383" s="7" t="str">
        <f>IFERROR(VLOOKUP(A383,[3]C1!$E:$G,3,FALSE),IFERROR(VLOOKUP(A383,[2]C1!$E:$G,3,FALSE),VLOOKUP(A383,[1]C1!$E:$G,3,FALSE)))</f>
        <v>6TH, SALINAS I, BACOOR</v>
      </c>
      <c r="E383" s="10">
        <f>IFERROR(VLOOKUP(A383,[4]C1!$E:$S,15,FALSE),IFERROR(VLOOKUP(A383,[5]C1!$E:$T,16,FALSE),VLOOKUP(A383,[6]C1!$E:$T,16,FALSE)))</f>
        <v>34738.53</v>
      </c>
      <c r="F383" s="10">
        <f>IFERROR(VLOOKUP(A383,[2]C1!$E:$Q,13,FALSE),IFERROR(VLOOKUP(A383,[3]C1!$E:$P,12,FALSE),VLOOKUP(A383,[1]C1!$E:$Q,13,FALSE)))</f>
        <v>29.78</v>
      </c>
      <c r="G383" s="11" t="str">
        <f>IFERROR(VLOOKUP(A383,[4]C1!$E:$N,10,FALSE),IFERROR(VLOOKUP(A383,[5]C1!$E:$N,10,FALSE),VLOOKUP(A383,[6]C1!$E:$N,10,FALSE)))</f>
        <v>FMS</v>
      </c>
      <c r="I383" s="6" t="str">
        <f>IFERROR(VLOOKUP(A383,[4]C1!$E:$L,8,FALSE),IFERROR(VLOOKUP(A383,[5]C1!$E:$L,8,FALSE),VLOOKUP(A383,[6]C1!$E:$L,8,FALSE)))</f>
        <v>AVECO</v>
      </c>
      <c r="K383" s="4">
        <v>45824</v>
      </c>
      <c r="L383" s="5" t="s">
        <v>42</v>
      </c>
      <c r="N383" s="5">
        <f>YEAR(IFERROR(VLOOKUP(A383,[4]C1!$E:$AA,23,FALSE),IFERROR(VLOOKUP(A383,[5]C1!$E:$AB,24,FALSE),VLOOKUP(A383,[6]C1!$E:$AB,23,FALSE))))</f>
        <v>2022</v>
      </c>
      <c r="O383" s="4">
        <v>45855</v>
      </c>
      <c r="P383" s="5" t="str">
        <f t="shared" si="8"/>
        <v>YES</v>
      </c>
      <c r="Q383" s="4">
        <v>45868</v>
      </c>
      <c r="R383" s="5" t="s">
        <v>26</v>
      </c>
      <c r="S383" s="250">
        <v>3</v>
      </c>
      <c r="T383" s="253">
        <f>IFERROR(VLOOKUP(A383,[4]C1!$E:$BH,56,FALSE),IFERROR(VLOOKUP(A383,[5]C1!$E:$BI,57,FALSE),VLOOKUP(A383,[6]C1!$E:$BI,56,FALSE)))</f>
        <v>44858</v>
      </c>
    </row>
    <row r="384" spans="1:20" ht="20.149999999999999" hidden="1" customHeight="1" x14ac:dyDescent="0.35">
      <c r="A384" s="8" t="s">
        <v>676</v>
      </c>
      <c r="B384" s="164"/>
      <c r="C384" s="7" t="str">
        <f>IFERROR(VLOOKUP(A384,[1]C1!$E:$F,2,FALSE),IFERROR(VLOOKUP(A384,[2]C1!$E:$F,2,FALSE),VLOOKUP(A384,[3]C1!$E:$F,2,FALSE)))</f>
        <v>MARIO H. ELEDA</v>
      </c>
      <c r="D384" s="7" t="str">
        <f>IFERROR(VLOOKUP(A384,[3]C1!$E:$G,3,FALSE),IFERROR(VLOOKUP(A384,[2]C1!$E:$G,3,FALSE),VLOOKUP(A384,[1]C1!$E:$G,3,FALSE)))</f>
        <v>BLOCK 34, VISTA VERDE PH III, BACOOR</v>
      </c>
      <c r="E384" s="10">
        <f>IFERROR(VLOOKUP(A384,[4]C1!$E:$S,15,FALSE),IFERROR(VLOOKUP(A384,[5]C1!$E:$T,16,FALSE),VLOOKUP(A384,[6]C1!$E:$T,16,FALSE)))</f>
        <v>188963.62</v>
      </c>
      <c r="F384" s="10">
        <f>IFERROR(VLOOKUP(A384,[2]C1!$E:$Q,13,FALSE),IFERROR(VLOOKUP(A384,[3]C1!$E:$P,12,FALSE),VLOOKUP(A384,[1]C1!$E:$Q,13,FALSE)))</f>
        <v>22.07</v>
      </c>
      <c r="G384" s="11" t="str">
        <f>IFERROR(VLOOKUP(A384,[4]C1!$E:$N,10,FALSE),IFERROR(VLOOKUP(A384,[5]C1!$E:$N,10,FALSE),VLOOKUP(A384,[6]C1!$E:$N,10,FALSE)))</f>
        <v>JSP</v>
      </c>
      <c r="I384" s="6" t="str">
        <f>IFERROR(VLOOKUP(A384,[4]C1!$E:$L,8,FALSE),IFERROR(VLOOKUP(A384,[5]C1!$E:$L,8,FALSE),VLOOKUP(A384,[6]C1!$E:$L,8,FALSE)))</f>
        <v>POWERHOUSE</v>
      </c>
      <c r="K384" s="4">
        <v>45830</v>
      </c>
      <c r="L384" s="5" t="s">
        <v>473</v>
      </c>
      <c r="N384" s="5">
        <f>YEAR(IFERROR(VLOOKUP(A384,[4]C1!$E:$AA,23,FALSE),IFERROR(VLOOKUP(A384,[5]C1!$E:$AB,24,FALSE),VLOOKUP(A384,[6]C1!$E:$AB,23,FALSE))))</f>
        <v>2024</v>
      </c>
      <c r="O384" s="5"/>
      <c r="P384" s="5" t="str">
        <f t="shared" si="8"/>
        <v>NO</v>
      </c>
      <c r="S384" s="250">
        <v>4</v>
      </c>
      <c r="T384" s="253">
        <f>IFERROR(VLOOKUP(A384,[4]C1!$E:$BH,56,FALSE),IFERROR(VLOOKUP(A384,[5]C1!$E:$BI,57,FALSE),VLOOKUP(A384,[6]C1!$E:$BI,56,FALSE)))</f>
        <v>45687</v>
      </c>
    </row>
    <row r="385" spans="1:20" ht="20.149999999999999" hidden="1" customHeight="1" x14ac:dyDescent="0.35">
      <c r="A385" s="8" t="s">
        <v>677</v>
      </c>
      <c r="B385" s="164"/>
      <c r="C385" s="7" t="str">
        <f>IFERROR(VLOOKUP(A385,[1]C1!$E:$F,2,FALSE),IFERROR(VLOOKUP(A385,[2]C1!$E:$F,2,FALSE),VLOOKUP(A385,[3]C1!$E:$F,2,FALSE)))</f>
        <v>STA. LUCIA REALTY &amp; DEVELOPMENT, INC.</v>
      </c>
      <c r="D385" s="7" t="str">
        <f>IFERROR(VLOOKUP(A385,[3]C1!$E:$G,3,FALSE),IFERROR(VLOOKUP(A385,[2]C1!$E:$G,3,FALSE),VLOOKUP(A385,[1]C1!$E:$G,3,FALSE)))</f>
        <v>STREET, BLOCK 29, VISTA VERDE PH II, BACOOR</v>
      </c>
      <c r="E385" s="10">
        <f>IFERROR(VLOOKUP(A385,[4]C1!$E:$S,15,FALSE),IFERROR(VLOOKUP(A385,[5]C1!$E:$T,16,FALSE),VLOOKUP(A385,[6]C1!$E:$T,16,FALSE)))</f>
        <v>347458.02</v>
      </c>
      <c r="F385" s="10">
        <f>IFERROR(VLOOKUP(A385,[2]C1!$E:$Q,13,FALSE),IFERROR(VLOOKUP(A385,[3]C1!$E:$P,12,FALSE),VLOOKUP(A385,[1]C1!$E:$Q,13,FALSE)))</f>
        <v>107.68</v>
      </c>
      <c r="G385" s="11" t="str">
        <f>IFERROR(VLOOKUP(A385,[4]C1!$E:$N,10,FALSE),IFERROR(VLOOKUP(A385,[5]C1!$E:$N,10,FALSE),VLOOKUP(A385,[6]C1!$E:$N,10,FALSE)))</f>
        <v>JSP</v>
      </c>
      <c r="I385" s="6" t="str">
        <f>IFERROR(VLOOKUP(A385,[4]C1!$E:$L,8,FALSE),IFERROR(VLOOKUP(A385,[5]C1!$E:$L,8,FALSE),VLOOKUP(A385,[6]C1!$E:$L,8,FALSE)))</f>
        <v>CHALLENGER</v>
      </c>
      <c r="K385" s="4">
        <v>45830</v>
      </c>
      <c r="L385" s="5" t="s">
        <v>473</v>
      </c>
      <c r="N385" s="5">
        <f>YEAR(IFERROR(VLOOKUP(A385,[4]C1!$E:$AA,23,FALSE),IFERROR(VLOOKUP(A385,[5]C1!$E:$AB,24,FALSE),VLOOKUP(A385,[6]C1!$E:$AB,23,FALSE))))</f>
        <v>2024</v>
      </c>
      <c r="O385" s="5"/>
      <c r="P385" s="5" t="str">
        <f t="shared" si="8"/>
        <v>NO</v>
      </c>
      <c r="S385" s="250">
        <v>7</v>
      </c>
      <c r="T385" s="253">
        <f>IFERROR(VLOOKUP(A385,[4]C1!$E:$BH,56,FALSE),IFERROR(VLOOKUP(A385,[5]C1!$E:$BI,57,FALSE),VLOOKUP(A385,[6]C1!$E:$BI,56,FALSE)))</f>
        <v>45525</v>
      </c>
    </row>
    <row r="386" spans="1:20" ht="20.149999999999999" hidden="1" customHeight="1" x14ac:dyDescent="0.35">
      <c r="A386" s="8" t="s">
        <v>678</v>
      </c>
      <c r="B386" s="164"/>
      <c r="C386" s="7" t="str">
        <f>IFERROR(VLOOKUP(A386,[1]C1!$E:$F,2,FALSE),IFERROR(VLOOKUP(A386,[2]C1!$E:$F,2,FALSE),VLOOKUP(A386,[3]C1!$E:$F,2,FALSE)))</f>
        <v>DENNIS FUENTES BANCAIREN</v>
      </c>
      <c r="D386" s="7" t="str">
        <f>IFERROR(VLOOKUP(A386,[3]C1!$E:$G,3,FALSE),IFERROR(VLOOKUP(A386,[2]C1!$E:$G,3,FALSE),VLOOKUP(A386,[1]C1!$E:$G,3,FALSE)))</f>
        <v>SAPLUNGAN, MEADOWOOD EXEC. VILLAGE PHASE 3B, BACOOR</v>
      </c>
      <c r="E386" s="10">
        <f>IFERROR(VLOOKUP(A386,[4]C1!$E:$S,15,FALSE),IFERROR(VLOOKUP(A386,[5]C1!$E:$T,16,FALSE),VLOOKUP(A386,[6]C1!$E:$T,16,FALSE)))</f>
        <v>286060.38</v>
      </c>
      <c r="F386" s="10">
        <f>IFERROR(VLOOKUP(A386,[2]C1!$E:$Q,13,FALSE),IFERROR(VLOOKUP(A386,[3]C1!$E:$P,12,FALSE),VLOOKUP(A386,[1]C1!$E:$Q,13,FALSE)))</f>
        <v>105.75</v>
      </c>
      <c r="G386" s="11" t="str">
        <f>IFERROR(VLOOKUP(A386,[4]C1!$E:$N,10,FALSE),IFERROR(VLOOKUP(A386,[5]C1!$E:$N,10,FALSE),VLOOKUP(A386,[6]C1!$E:$N,10,FALSE)))</f>
        <v>JSP</v>
      </c>
      <c r="I386" s="6" t="str">
        <f>IFERROR(VLOOKUP(A386,[4]C1!$E:$L,8,FALSE),IFERROR(VLOOKUP(A386,[5]C1!$E:$L,8,FALSE),VLOOKUP(A386,[6]C1!$E:$L,8,FALSE)))</f>
        <v>CHALLENGER</v>
      </c>
      <c r="K386" s="4">
        <v>45830</v>
      </c>
      <c r="L386" s="5" t="s">
        <v>473</v>
      </c>
      <c r="N386" s="5">
        <f>YEAR(IFERROR(VLOOKUP(A386,[4]C1!$E:$AA,23,FALSE),IFERROR(VLOOKUP(A386,[5]C1!$E:$AB,24,FALSE),VLOOKUP(A386,[6]C1!$E:$AB,23,FALSE))))</f>
        <v>2024</v>
      </c>
      <c r="O386" s="5"/>
      <c r="P386" s="5" t="str">
        <f t="shared" si="8"/>
        <v>NO</v>
      </c>
      <c r="S386" s="250">
        <v>5</v>
      </c>
      <c r="T386" s="253">
        <f>IFERROR(VLOOKUP(A386,[4]C1!$E:$BH,56,FALSE),IFERROR(VLOOKUP(A386,[5]C1!$E:$BI,57,FALSE),VLOOKUP(A386,[6]C1!$E:$BI,56,FALSE)))</f>
        <v>45525</v>
      </c>
    </row>
    <row r="387" spans="1:20" ht="20.149999999999999" hidden="1" customHeight="1" x14ac:dyDescent="0.35">
      <c r="A387" s="8" t="s">
        <v>679</v>
      </c>
      <c r="B387" s="164"/>
      <c r="C387" s="7" t="str">
        <f>IFERROR(VLOOKUP(A387,[1]C1!$E:$F,2,FALSE),IFERROR(VLOOKUP(A387,[2]C1!$E:$F,2,FALSE),VLOOKUP(A387,[3]C1!$E:$F,2,FALSE)))</f>
        <v>MN_MAJOR (WDESIGN), DS RELOC DUE TO CONSTRUCTION OF DAANG HARI ROAD FLYOVER BACOOR CAVITE</v>
      </c>
      <c r="D387" s="7" t="str">
        <f>IFERROR(VLOOKUP(A387,[3]C1!$E:$G,3,FALSE),IFERROR(VLOOKUP(A387,[2]C1!$E:$G,3,FALSE),VLOOKUP(A387,[1]C1!$E:$G,3,FALSE)))</f>
        <v>MOLINO IV, MOLINO IV, BACOOR</v>
      </c>
      <c r="E387" s="10">
        <f>IFERROR(VLOOKUP(A387,[4]C1!$E:$S,15,FALSE),IFERROR(VLOOKUP(A387,[5]C1!$E:$T,16,FALSE),VLOOKUP(A387,[6]C1!$E:$T,16,FALSE)))</f>
        <v>669165.41</v>
      </c>
      <c r="F387" s="10">
        <f>IFERROR(VLOOKUP(A387,[2]C1!$E:$Q,13,FALSE),IFERROR(VLOOKUP(A387,[3]C1!$E:$P,12,FALSE),VLOOKUP(A387,[1]C1!$E:$Q,13,FALSE)))</f>
        <v>154.19999999999999</v>
      </c>
      <c r="G387" s="11" t="str">
        <f>IFERROR(VLOOKUP(A387,[4]C1!$E:$N,10,FALSE),IFERROR(VLOOKUP(A387,[5]C1!$E:$N,10,FALSE),VLOOKUP(A387,[6]C1!$E:$N,10,FALSE)))</f>
        <v>JSP</v>
      </c>
      <c r="I387" s="6" t="str">
        <f>IFERROR(VLOOKUP(A387,[4]C1!$E:$L,8,FALSE),IFERROR(VLOOKUP(A387,[5]C1!$E:$L,8,FALSE),VLOOKUP(A387,[6]C1!$E:$L,8,FALSE)))</f>
        <v>CHALLENGER</v>
      </c>
      <c r="K387" s="4">
        <v>45830</v>
      </c>
      <c r="L387" s="5" t="s">
        <v>473</v>
      </c>
      <c r="N387" s="5">
        <f>YEAR(IFERROR(VLOOKUP(A387,[4]C1!$E:$AA,23,FALSE),IFERROR(VLOOKUP(A387,[5]C1!$E:$AB,24,FALSE),VLOOKUP(A387,[6]C1!$E:$AB,23,FALSE))))</f>
        <v>2024</v>
      </c>
      <c r="O387" s="5"/>
      <c r="P387" s="5" t="str">
        <f t="shared" si="8"/>
        <v>NO</v>
      </c>
      <c r="S387" s="250">
        <v>2</v>
      </c>
      <c r="T387" s="253">
        <f>IFERROR(VLOOKUP(A387,[4]C1!$E:$BH,56,FALSE),IFERROR(VLOOKUP(A387,[5]C1!$E:$BI,57,FALSE),VLOOKUP(A387,[6]C1!$E:$BI,56,FALSE)))</f>
        <v>45522</v>
      </c>
    </row>
    <row r="388" spans="1:20" ht="20.149999999999999" hidden="1" customHeight="1" x14ac:dyDescent="0.35">
      <c r="A388" s="8" t="s">
        <v>680</v>
      </c>
      <c r="B388" s="164"/>
      <c r="C388" s="7" t="str">
        <f>IFERROR(VLOOKUP(A388,[1]C1!$E:$F,2,FALSE),IFERROR(VLOOKUP(A388,[2]C1!$E:$F,2,FALSE),VLOOKUP(A388,[3]C1!$E:$F,2,FALSE)))</f>
        <v>PACIFIC PARAGON CORP</v>
      </c>
      <c r="D388" s="7" t="str">
        <f>IFERROR(VLOOKUP(A388,[3]C1!$E:$G,3,FALSE),IFERROR(VLOOKUP(A388,[2]C1!$E:$G,3,FALSE),VLOOKUP(A388,[1]C1!$E:$G,3,FALSE)))</f>
        <v>BAYANAN, BAYANAN, BACOOR</v>
      </c>
      <c r="E388" s="10">
        <f>IFERROR(VLOOKUP(A388,[4]C1!$E:$S,15,FALSE),IFERROR(VLOOKUP(A388,[5]C1!$E:$T,16,FALSE),VLOOKUP(A388,[6]C1!$E:$T,16,FALSE)))</f>
        <v>295244.46000000002</v>
      </c>
      <c r="F388" s="10">
        <f>IFERROR(VLOOKUP(A388,[2]C1!$E:$Q,13,FALSE),IFERROR(VLOOKUP(A388,[3]C1!$E:$P,12,FALSE),VLOOKUP(A388,[1]C1!$E:$Q,13,FALSE)))</f>
        <v>40.33</v>
      </c>
      <c r="G388" s="11" t="str">
        <f>IFERROR(VLOOKUP(A388,[4]C1!$E:$N,10,FALSE),IFERROR(VLOOKUP(A388,[5]C1!$E:$N,10,FALSE),VLOOKUP(A388,[6]C1!$E:$N,10,FALSE)))</f>
        <v>EAO</v>
      </c>
      <c r="I388" s="6" t="str">
        <f>IFERROR(VLOOKUP(A388,[4]C1!$E:$L,8,FALSE),IFERROR(VLOOKUP(A388,[5]C1!$E:$L,8,FALSE),VLOOKUP(A388,[6]C1!$E:$L,8,FALSE)))</f>
        <v>AVECO</v>
      </c>
      <c r="K388" s="4">
        <v>45832</v>
      </c>
      <c r="L388" s="5" t="s">
        <v>42</v>
      </c>
      <c r="N388" s="5">
        <f>YEAR(IFERROR(VLOOKUP(A388,[4]C1!$E:$AA,23,FALSE),IFERROR(VLOOKUP(A388,[5]C1!$E:$AB,24,FALSE),VLOOKUP(A388,[6]C1!$E:$AB,23,FALSE))))</f>
        <v>2023</v>
      </c>
      <c r="O388" s="4">
        <v>45845</v>
      </c>
      <c r="P388" s="5" t="str">
        <f t="shared" si="8"/>
        <v>YES</v>
      </c>
      <c r="Q388" s="4">
        <v>45868</v>
      </c>
      <c r="R388" s="5" t="s">
        <v>26</v>
      </c>
      <c r="S388" s="251">
        <v>3</v>
      </c>
      <c r="T388" s="253">
        <f>IFERROR(VLOOKUP(A388,[4]C1!$E:$BH,56,FALSE),IFERROR(VLOOKUP(A388,[5]C1!$E:$BI,57,FALSE),VLOOKUP(A388,[6]C1!$E:$BI,56,FALSE)))</f>
        <v>45540</v>
      </c>
    </row>
    <row r="389" spans="1:20" ht="20.149999999999999" hidden="1" customHeight="1" x14ac:dyDescent="0.35">
      <c r="A389" s="8" t="s">
        <v>681</v>
      </c>
      <c r="C389" s="7" t="str">
        <f>IFERROR(VLOOKUP(A389,[1]C1!$E:$F,2,FALSE),IFERROR(VLOOKUP(A389,[2]C1!$E:$F,2,FALSE),VLOOKUP(A389,[3]C1!$E:$F,2,FALSE)))</f>
        <v>ONE ROXAS PRIME DEVELOPMENT CORPORATION</v>
      </c>
      <c r="D389" s="7" t="str">
        <f>IFERROR(VLOOKUP(A389,[3]C1!$E:$G,3,FALSE),IFERROR(VLOOKUP(A389,[2]C1!$E:$G,3,FALSE),VLOOKUP(A389,[1]C1!$E:$G,3,FALSE)))</f>
        <v>TIMOTHY, MULTINATIONAL VILL, PARANAQUE</v>
      </c>
      <c r="E389" s="10">
        <f>IFERROR(VLOOKUP(A389,[4]C1!$E:$S,15,FALSE),IFERROR(VLOOKUP(A389,[5]C1!$E:$T,16,FALSE),VLOOKUP(A389,[6]C1!$E:$T,16,FALSE)))</f>
        <v>3056430.77</v>
      </c>
      <c r="F389" s="10">
        <f>IFERROR(VLOOKUP(A389,[2]C1!$E:$Q,13,FALSE),IFERROR(VLOOKUP(A389,[3]C1!$E:$P,12,FALSE),VLOOKUP(A389,[1]C1!$E:$Q,13,FALSE)))</f>
        <v>1196.08</v>
      </c>
      <c r="G389" s="11" t="str">
        <f>IFERROR(VLOOKUP(A389,[4]C1!$E:$N,10,FALSE),IFERROR(VLOOKUP(A389,[5]C1!$E:$N,10,FALSE),VLOOKUP(A389,[6]C1!$E:$N,10,FALSE)))</f>
        <v>RHM</v>
      </c>
      <c r="I389" s="6" t="str">
        <f>IFERROR(VLOOKUP(A389,[4]C1!$E:$L,8,FALSE),IFERROR(VLOOKUP(A389,[5]C1!$E:$L,8,FALSE),VLOOKUP(A389,[6]C1!$E:$L,8,FALSE)))</f>
        <v>CHALLENGER</v>
      </c>
      <c r="K389" s="4">
        <v>45699</v>
      </c>
      <c r="L389" s="5" t="s">
        <v>151</v>
      </c>
      <c r="N389" s="5">
        <f>YEAR(IFERROR(VLOOKUP(A389,[4]C1!$E:$AA,23,FALSE),IFERROR(VLOOKUP(A389,[5]C1!$E:$AB,24,FALSE),VLOOKUP(A389,[6]C1!$E:$AB,23,FALSE))))</f>
        <v>2024</v>
      </c>
      <c r="O389" s="4">
        <v>45792</v>
      </c>
      <c r="P389" s="5" t="str">
        <f t="shared" si="8"/>
        <v>YES</v>
      </c>
      <c r="Q389" s="4">
        <v>45855</v>
      </c>
      <c r="R389" s="5" t="s">
        <v>26</v>
      </c>
      <c r="S389" s="251">
        <v>32</v>
      </c>
      <c r="T389" s="253">
        <f>IFERROR(VLOOKUP(A389,[4]C1!$E:$BH,56,FALSE),IFERROR(VLOOKUP(A389,[5]C1!$E:$BI,57,FALSE),VLOOKUP(A389,[6]C1!$E:$BI,56,FALSE)))</f>
        <v>45679</v>
      </c>
    </row>
    <row r="390" spans="1:20" ht="20.149999999999999" hidden="1" customHeight="1" x14ac:dyDescent="0.35">
      <c r="A390" s="8" t="s">
        <v>682</v>
      </c>
      <c r="C390" s="7" t="str">
        <f>IFERROR(VLOOKUP(A390,[1]C1!$E:$F,2,FALSE),IFERROR(VLOOKUP(A390,[2]C1!$E:$F,2,FALSE),VLOOKUP(A390,[3]C1!$E:$F,2,FALSE)))</f>
        <v>CITY GOVERNMENT OF TAGUIG,</v>
      </c>
      <c r="D390" s="7" t="str">
        <f>IFERROR(VLOOKUP(A390,[3]C1!$E:$G,3,FALSE),IFERROR(VLOOKUP(A390,[2]C1!$E:$G,3,FALSE),VLOOKUP(A390,[1]C1!$E:$G,3,FALSE)))</f>
        <v>PROPER TANYAG, BAGONG TANYAG, TAGUIG CITY</v>
      </c>
      <c r="E390" s="10">
        <f>IFERROR(VLOOKUP(A390,[4]C1!$E:$S,15,FALSE),IFERROR(VLOOKUP(A390,[5]C1!$E:$T,16,FALSE),VLOOKUP(A390,[6]C1!$E:$T,16,FALSE)))</f>
        <v>1657523.14</v>
      </c>
      <c r="F390" s="10">
        <f>IFERROR(VLOOKUP(A390,[2]C1!$E:$Q,13,FALSE),IFERROR(VLOOKUP(A390,[3]C1!$E:$P,12,FALSE),VLOOKUP(A390,[1]C1!$E:$Q,13,FALSE)))</f>
        <v>510.77</v>
      </c>
      <c r="G390" s="11" t="str">
        <f>IFERROR(VLOOKUP(A390,[4]C1!$E:$N,10,FALSE),IFERROR(VLOOKUP(A390,[5]C1!$E:$N,10,FALSE),VLOOKUP(A390,[6]C1!$E:$N,10,FALSE)))</f>
        <v>RRG</v>
      </c>
      <c r="I390" s="6" t="str">
        <f>IFERROR(VLOOKUP(A390,[4]C1!$E:$L,8,FALSE),IFERROR(VLOOKUP(A390,[5]C1!$E:$L,8,FALSE),VLOOKUP(A390,[6]C1!$E:$L,8,FALSE)))</f>
        <v>ECOM</v>
      </c>
      <c r="K390" s="4">
        <v>45838</v>
      </c>
      <c r="L390" s="5" t="s">
        <v>62</v>
      </c>
      <c r="N390" s="5">
        <f>YEAR(IFERROR(VLOOKUP(A390,[4]C1!$E:$AA,23,FALSE),IFERROR(VLOOKUP(A390,[5]C1!$E:$AB,24,FALSE),VLOOKUP(A390,[6]C1!$E:$AB,23,FALSE))))</f>
        <v>2023</v>
      </c>
      <c r="O390" s="5"/>
      <c r="P390" s="5" t="str">
        <f t="shared" si="8"/>
        <v>NO</v>
      </c>
      <c r="S390" s="251">
        <v>13</v>
      </c>
      <c r="T390" s="253">
        <f>IFERROR(VLOOKUP(A390,[4]C1!$E:$BH,56,FALSE),IFERROR(VLOOKUP(A390,[5]C1!$E:$BI,57,FALSE),VLOOKUP(A390,[6]C1!$E:$BI,56,FALSE)))</f>
        <v>45281</v>
      </c>
    </row>
    <row r="391" spans="1:20" ht="20.149999999999999" hidden="1" customHeight="1" x14ac:dyDescent="0.35">
      <c r="A391" s="8" t="s">
        <v>683</v>
      </c>
      <c r="C391" s="7" t="str">
        <f>IFERROR(VLOOKUP(A391,[1]C1!$E:$F,2,FALSE),IFERROR(VLOOKUP(A391,[2]C1!$E:$F,2,FALSE),VLOOKUP(A391,[3]C1!$E:$F,2,FALSE)))</f>
        <v>CITY GOVERNMENT OF TAGUIG</v>
      </c>
      <c r="D391" s="7" t="str">
        <f>IFERROR(VLOOKUP(A391,[3]C1!$E:$G,3,FALSE),IFERROR(VLOOKUP(A391,[2]C1!$E:$G,3,FALSE),VLOOKUP(A391,[1]C1!$E:$G,3,FALSE)))</f>
        <v>BALLECER, ZONE 2, TAGUIG CITY</v>
      </c>
      <c r="E391" s="10">
        <f>IFERROR(VLOOKUP(A391,[4]C1!$E:$S,15,FALSE),IFERROR(VLOOKUP(A391,[5]C1!$E:$T,16,FALSE),VLOOKUP(A391,[6]C1!$E:$T,16,FALSE)))</f>
        <v>66253.87</v>
      </c>
      <c r="F391" s="10">
        <f>IFERROR(VLOOKUP(A391,[2]C1!$E:$Q,13,FALSE),IFERROR(VLOOKUP(A391,[3]C1!$E:$P,12,FALSE),VLOOKUP(A391,[1]C1!$E:$Q,13,FALSE)))</f>
        <v>964.72</v>
      </c>
      <c r="G391" s="11" t="str">
        <f>IFERROR(VLOOKUP(A391,[4]C1!$E:$N,10,FALSE),IFERROR(VLOOKUP(A391,[5]C1!$E:$N,10,FALSE),VLOOKUP(A391,[6]C1!$E:$N,10,FALSE)))</f>
        <v>JSB</v>
      </c>
      <c r="I391" s="6" t="str">
        <f>IFERROR(VLOOKUP(A391,[4]C1!$E:$L,8,FALSE),IFERROR(VLOOKUP(A391,[5]C1!$E:$L,8,FALSE),VLOOKUP(A391,[6]C1!$E:$L,8,FALSE)))</f>
        <v>VJC</v>
      </c>
      <c r="K391" s="4">
        <v>45839</v>
      </c>
      <c r="L391" s="5" t="s">
        <v>865</v>
      </c>
      <c r="N391" s="5">
        <f>YEAR(IFERROR(VLOOKUP(A391,[4]C1!$E:$AA,23,FALSE),IFERROR(VLOOKUP(A391,[5]C1!$E:$AB,24,FALSE),VLOOKUP(A391,[6]C1!$E:$AB,23,FALSE))))</f>
        <v>2024</v>
      </c>
      <c r="O391" s="4">
        <v>45847</v>
      </c>
      <c r="P391" s="5" t="str">
        <f t="shared" si="8"/>
        <v>YES</v>
      </c>
      <c r="Q391" s="4">
        <v>45884</v>
      </c>
      <c r="R391" s="5" t="s">
        <v>26</v>
      </c>
      <c r="S391" s="251">
        <v>5</v>
      </c>
      <c r="T391" s="253">
        <f>IFERROR(VLOOKUP(A391,[4]C1!$E:$BH,56,FALSE),IFERROR(VLOOKUP(A391,[5]C1!$E:$BI,57,FALSE),VLOOKUP(A391,[6]C1!$E:$BI,56,FALSE)))</f>
        <v>45542</v>
      </c>
    </row>
    <row r="392" spans="1:20" ht="20.149999999999999" hidden="1" customHeight="1" x14ac:dyDescent="0.35">
      <c r="A392" s="8" t="s">
        <v>684</v>
      </c>
      <c r="C392" s="7" t="str">
        <f>IFERROR(VLOOKUP(A392,[1]C1!$E:$F,2,FALSE),IFERROR(VLOOKUP(A392,[2]C1!$E:$F,2,FALSE),VLOOKUP(A392,[3]C1!$E:$F,2,FALSE)))</f>
        <v>DITO TELECOMMUNITY CORPORATION</v>
      </c>
      <c r="D392" s="7" t="str">
        <f>IFERROR(VLOOKUP(A392,[3]C1!$E:$G,3,FALSE),IFERROR(VLOOKUP(A392,[2]C1!$E:$G,3,FALSE),VLOOKUP(A392,[1]C1!$E:$G,3,FALSE)))</f>
        <v>MANALO, PUROK 2, TAGUIG CITY</v>
      </c>
      <c r="E392" s="10">
        <f>IFERROR(VLOOKUP(A392,[4]C1!$E:$S,15,FALSE),IFERROR(VLOOKUP(A392,[5]C1!$E:$T,16,FALSE),VLOOKUP(A392,[6]C1!$E:$T,16,FALSE)))</f>
        <v>56763.77</v>
      </c>
      <c r="F392" s="10">
        <f>IFERROR(VLOOKUP(A392,[2]C1!$E:$Q,13,FALSE),IFERROR(VLOOKUP(A392,[3]C1!$E:$P,12,FALSE),VLOOKUP(A392,[1]C1!$E:$Q,13,FALSE)))</f>
        <v>964.72</v>
      </c>
      <c r="G392" s="11" t="str">
        <f>IFERROR(VLOOKUP(A392,[4]C1!$E:$N,10,FALSE),IFERROR(VLOOKUP(A392,[5]C1!$E:$N,10,FALSE),VLOOKUP(A392,[6]C1!$E:$N,10,FALSE)))</f>
        <v>JSB</v>
      </c>
      <c r="I392" s="6" t="str">
        <f>IFERROR(VLOOKUP(A392,[4]C1!$E:$L,8,FALSE),IFERROR(VLOOKUP(A392,[5]C1!$E:$L,8,FALSE),VLOOKUP(A392,[6]C1!$E:$L,8,FALSE)))</f>
        <v>VJC</v>
      </c>
      <c r="K392" s="4">
        <v>45839</v>
      </c>
      <c r="L392" s="5" t="s">
        <v>865</v>
      </c>
      <c r="N392" s="5">
        <f>YEAR(IFERROR(VLOOKUP(A392,[4]C1!$E:$AA,23,FALSE),IFERROR(VLOOKUP(A392,[5]C1!$E:$AB,24,FALSE),VLOOKUP(A392,[6]C1!$E:$AB,23,FALSE))))</f>
        <v>2024</v>
      </c>
      <c r="O392" s="4">
        <v>45845</v>
      </c>
      <c r="P392" s="5" t="str">
        <f t="shared" si="8"/>
        <v>YES</v>
      </c>
      <c r="Q392" s="4">
        <v>45884</v>
      </c>
      <c r="R392" s="5" t="s">
        <v>23</v>
      </c>
      <c r="S392" s="251">
        <v>2</v>
      </c>
      <c r="T392" s="253">
        <f>IFERROR(VLOOKUP(A392,[4]C1!$E:$BH,56,FALSE),IFERROR(VLOOKUP(A392,[5]C1!$E:$BI,57,FALSE),VLOOKUP(A392,[6]C1!$E:$BI,56,FALSE)))</f>
        <v>45542</v>
      </c>
    </row>
    <row r="393" spans="1:20" ht="20.149999999999999" hidden="1" customHeight="1" x14ac:dyDescent="0.35">
      <c r="A393" s="8" t="s">
        <v>685</v>
      </c>
      <c r="C393" s="7" t="str">
        <f>IFERROR(VLOOKUP(A393,[1]C1!$E:$F,2,FALSE),IFERROR(VLOOKUP(A393,[2]C1!$E:$F,2,FALSE),VLOOKUP(A393,[3]C1!$E:$F,2,FALSE)))</f>
        <v>DITO TELECOMMUNITY CORPORATION</v>
      </c>
      <c r="D393" s="7" t="str">
        <f>IFERROR(VLOOKUP(A393,[3]C1!$E:$G,3,FALSE),IFERROR(VLOOKUP(A393,[2]C1!$E:$G,3,FALSE),VLOOKUP(A393,[1]C1!$E:$G,3,FALSE)))</f>
        <v>HOLY FAMILY, HOLY FAMILY VILL, TAGUIG CITY</v>
      </c>
      <c r="E393" s="10">
        <f>IFERROR(VLOOKUP(A393,[4]C1!$E:$S,15,FALSE),IFERROR(VLOOKUP(A393,[5]C1!$E:$T,16,FALSE),VLOOKUP(A393,[6]C1!$E:$T,16,FALSE)))</f>
        <v>512106.52</v>
      </c>
      <c r="F393" s="10">
        <f>IFERROR(VLOOKUP(A393,[2]C1!$E:$Q,13,FALSE),IFERROR(VLOOKUP(A393,[3]C1!$E:$P,12,FALSE),VLOOKUP(A393,[1]C1!$E:$Q,13,FALSE)))</f>
        <v>964.72</v>
      </c>
      <c r="G393" s="11" t="str">
        <f>IFERROR(VLOOKUP(A393,[4]C1!$E:$N,10,FALSE),IFERROR(VLOOKUP(A393,[5]C1!$E:$N,10,FALSE),VLOOKUP(A393,[6]C1!$E:$N,10,FALSE)))</f>
        <v>JSB</v>
      </c>
      <c r="I393" s="6" t="str">
        <f>IFERROR(VLOOKUP(A393,[4]C1!$E:$L,8,FALSE),IFERROR(VLOOKUP(A393,[5]C1!$E:$L,8,FALSE),VLOOKUP(A393,[6]C1!$E:$L,8,FALSE)))</f>
        <v>VJC</v>
      </c>
      <c r="K393" s="4">
        <v>45839</v>
      </c>
      <c r="L393" s="5" t="s">
        <v>865</v>
      </c>
      <c r="N393" s="5">
        <f>YEAR(IFERROR(VLOOKUP(A393,[4]C1!$E:$AA,23,FALSE),IFERROR(VLOOKUP(A393,[5]C1!$E:$AB,24,FALSE),VLOOKUP(A393,[6]C1!$E:$AB,23,FALSE))))</f>
        <v>2024</v>
      </c>
      <c r="O393" s="4">
        <v>45847</v>
      </c>
      <c r="P393" s="5" t="str">
        <f t="shared" si="8"/>
        <v>YES</v>
      </c>
      <c r="Q393" s="4">
        <v>45884</v>
      </c>
      <c r="R393" s="5" t="s">
        <v>26</v>
      </c>
      <c r="S393" s="251">
        <v>9</v>
      </c>
      <c r="T393" s="253">
        <f>IFERROR(VLOOKUP(A393,[4]C1!$E:$BH,56,FALSE),IFERROR(VLOOKUP(A393,[5]C1!$E:$BI,57,FALSE),VLOOKUP(A393,[6]C1!$E:$BI,56,FALSE)))</f>
        <v>45533</v>
      </c>
    </row>
    <row r="394" spans="1:20" ht="20.149999999999999" hidden="1" customHeight="1" x14ac:dyDescent="0.35">
      <c r="A394" s="8" t="s">
        <v>686</v>
      </c>
      <c r="C394" s="7" t="str">
        <f>IFERROR(VLOOKUP(A394,[1]C1!$E:$F,2,FALSE),IFERROR(VLOOKUP(A394,[2]C1!$E:$F,2,FALSE),VLOOKUP(A394,[3]C1!$E:$F,2,FALSE)))</f>
        <v>HARD DISCOUNT PHILIPPINES, INC.</v>
      </c>
      <c r="D394" s="7" t="str">
        <f>IFERROR(VLOOKUP(A394,[3]C1!$E:$G,3,FALSE),IFERROR(VLOOKUP(A394,[2]C1!$E:$G,3,FALSE),VLOOKUP(A394,[1]C1!$E:$G,3,FALSE)))</f>
        <v>BALLECER, ZONE 2, TAGUIG CITY</v>
      </c>
      <c r="E394" s="10">
        <f>IFERROR(VLOOKUP(A394,[4]C1!$E:$S,15,FALSE),IFERROR(VLOOKUP(A394,[5]C1!$E:$T,16,FALSE),VLOOKUP(A394,[6]C1!$E:$T,16,FALSE)))</f>
        <v>277649.88</v>
      </c>
      <c r="F394" s="10">
        <f>IFERROR(VLOOKUP(A394,[2]C1!$E:$Q,13,FALSE),IFERROR(VLOOKUP(A394,[3]C1!$E:$P,12,FALSE),VLOOKUP(A394,[1]C1!$E:$Q,13,FALSE)))</f>
        <v>964.72</v>
      </c>
      <c r="G394" s="11" t="str">
        <f>IFERROR(VLOOKUP(A394,[4]C1!$E:$N,10,FALSE),IFERROR(VLOOKUP(A394,[5]C1!$E:$N,10,FALSE),VLOOKUP(A394,[6]C1!$E:$N,10,FALSE)))</f>
        <v>JSB</v>
      </c>
      <c r="I394" s="6" t="str">
        <f>IFERROR(VLOOKUP(A394,[4]C1!$E:$L,8,FALSE),IFERROR(VLOOKUP(A394,[5]C1!$E:$L,8,FALSE),VLOOKUP(A394,[6]C1!$E:$L,8,FALSE)))</f>
        <v>VJC</v>
      </c>
      <c r="K394" s="4">
        <v>45839</v>
      </c>
      <c r="L394" s="5" t="s">
        <v>865</v>
      </c>
      <c r="N394" s="5">
        <f>YEAR(IFERROR(VLOOKUP(A394,[4]C1!$E:$AA,23,FALSE),IFERROR(VLOOKUP(A394,[5]C1!$E:$AB,24,FALSE),VLOOKUP(A394,[6]C1!$E:$AB,23,FALSE))))</f>
        <v>2024</v>
      </c>
      <c r="O394" s="4">
        <v>45847</v>
      </c>
      <c r="P394" s="5" t="str">
        <f t="shared" si="8"/>
        <v>YES</v>
      </c>
      <c r="Q394" s="4">
        <v>45884</v>
      </c>
      <c r="R394" s="5" t="s">
        <v>26</v>
      </c>
      <c r="S394" s="251">
        <v>4</v>
      </c>
      <c r="T394" s="253">
        <f>IFERROR(VLOOKUP(A394,[4]C1!$E:$BH,56,FALSE),IFERROR(VLOOKUP(A394,[5]C1!$E:$BI,57,FALSE),VLOOKUP(A394,[6]C1!$E:$BI,56,FALSE)))</f>
        <v>45533</v>
      </c>
    </row>
    <row r="395" spans="1:20" ht="20.149999999999999" hidden="1" customHeight="1" x14ac:dyDescent="0.35">
      <c r="A395" s="8" t="s">
        <v>687</v>
      </c>
      <c r="C395" s="7" t="str">
        <f>IFERROR(VLOOKUP(A395,[1]C1!$E:$F,2,FALSE),IFERROR(VLOOKUP(A395,[2]C1!$E:$F,2,FALSE),VLOOKUP(A395,[3]C1!$E:$F,2,FALSE)))</f>
        <v>ARMY'S ANGELS INTEGRATED SCHOOL INC.</v>
      </c>
      <c r="D395" s="7" t="str">
        <f>IFERROR(VLOOKUP(A395,[3]C1!$E:$G,3,FALSE),IFERROR(VLOOKUP(A395,[2]C1!$E:$G,3,FALSE),VLOOKUP(A395,[1]C1!$E:$G,3,FALSE)))</f>
        <v>SALAZAR, ZONE 3, TAGUIG CITY</v>
      </c>
      <c r="E395" s="10">
        <f>IFERROR(VLOOKUP(A395,[4]C1!$E:$S,15,FALSE),IFERROR(VLOOKUP(A395,[5]C1!$E:$T,16,FALSE),VLOOKUP(A395,[6]C1!$E:$T,16,FALSE)))</f>
        <v>1096419.19</v>
      </c>
      <c r="F395" s="10">
        <f>IFERROR(VLOOKUP(A395,[2]C1!$E:$Q,13,FALSE),IFERROR(VLOOKUP(A395,[3]C1!$E:$P,12,FALSE),VLOOKUP(A395,[1]C1!$E:$Q,13,FALSE)))</f>
        <v>964.72</v>
      </c>
      <c r="G395" s="11" t="str">
        <f>IFERROR(VLOOKUP(A395,[4]C1!$E:$N,10,FALSE),IFERROR(VLOOKUP(A395,[5]C1!$E:$N,10,FALSE),VLOOKUP(A395,[6]C1!$E:$N,10,FALSE)))</f>
        <v>JSB</v>
      </c>
      <c r="I395" s="6" t="str">
        <f>IFERROR(VLOOKUP(A395,[4]C1!$E:$L,8,FALSE),IFERROR(VLOOKUP(A395,[5]C1!$E:$L,8,FALSE),VLOOKUP(A395,[6]C1!$E:$L,8,FALSE)))</f>
        <v>VJC</v>
      </c>
      <c r="K395" s="4">
        <v>45839</v>
      </c>
      <c r="L395" s="5" t="s">
        <v>865</v>
      </c>
      <c r="N395" s="5">
        <f>YEAR(IFERROR(VLOOKUP(A395,[4]C1!$E:$AA,23,FALSE),IFERROR(VLOOKUP(A395,[5]C1!$E:$AB,24,FALSE),VLOOKUP(A395,[6]C1!$E:$AB,23,FALSE))))</f>
        <v>2024</v>
      </c>
      <c r="O395" s="4">
        <v>45847</v>
      </c>
      <c r="P395" s="5" t="str">
        <f t="shared" si="8"/>
        <v>YES</v>
      </c>
      <c r="Q395" s="4">
        <v>45884</v>
      </c>
      <c r="R395" s="5" t="s">
        <v>26</v>
      </c>
      <c r="S395" s="251">
        <v>4</v>
      </c>
      <c r="T395" s="253">
        <f>IFERROR(VLOOKUP(A395,[4]C1!$E:$BH,56,FALSE),IFERROR(VLOOKUP(A395,[5]C1!$E:$BI,57,FALSE),VLOOKUP(A395,[6]C1!$E:$BI,56,FALSE)))</f>
        <v>45556</v>
      </c>
    </row>
    <row r="396" spans="1:20" ht="20.149999999999999" hidden="1" customHeight="1" x14ac:dyDescent="0.35">
      <c r="A396" s="8" t="s">
        <v>688</v>
      </c>
      <c r="C396" s="7" t="str">
        <f>IFERROR(VLOOKUP(A396,[1]C1!$E:$F,2,FALSE),IFERROR(VLOOKUP(A396,[2]C1!$E:$F,2,FALSE),VLOOKUP(A396,[3]C1!$E:$F,2,FALSE)))</f>
        <v>NEW WEALTH PROPERTIES CORP.</v>
      </c>
      <c r="D396" s="7" t="str">
        <f>IFERROR(VLOOKUP(A396,[3]C1!$E:$G,3,FALSE),IFERROR(VLOOKUP(A396,[2]C1!$E:$G,3,FALSE),VLOOKUP(A396,[1]C1!$E:$G,3,FALSE)))</f>
        <v>3RD, BAGUMBAYAN, TAGUIG CITY</v>
      </c>
      <c r="E396" s="10">
        <f>IFERROR(VLOOKUP(A396,[4]C1!$E:$S,15,FALSE),IFERROR(VLOOKUP(A396,[5]C1!$E:$T,16,FALSE),VLOOKUP(A396,[6]C1!$E:$T,16,FALSE)))</f>
        <v>654576.69999999995</v>
      </c>
      <c r="F396" s="10">
        <f>IFERROR(VLOOKUP(A396,[2]C1!$E:$Q,13,FALSE),IFERROR(VLOOKUP(A396,[3]C1!$E:$P,12,FALSE),VLOOKUP(A396,[1]C1!$E:$Q,13,FALSE)))</f>
        <v>964.72</v>
      </c>
      <c r="G396" s="11" t="str">
        <f>IFERROR(VLOOKUP(A396,[4]C1!$E:$N,10,FALSE),IFERROR(VLOOKUP(A396,[5]C1!$E:$N,10,FALSE),VLOOKUP(A396,[6]C1!$E:$N,10,FALSE)))</f>
        <v>JSB</v>
      </c>
      <c r="I396" s="6" t="str">
        <f>IFERROR(VLOOKUP(A396,[4]C1!$E:$L,8,FALSE),IFERROR(VLOOKUP(A396,[5]C1!$E:$L,8,FALSE),VLOOKUP(A396,[6]C1!$E:$L,8,FALSE)))</f>
        <v>VJC</v>
      </c>
      <c r="K396" s="4">
        <v>45839</v>
      </c>
      <c r="L396" s="5" t="s">
        <v>865</v>
      </c>
      <c r="N396" s="5">
        <f>YEAR(IFERROR(VLOOKUP(A396,[4]C1!$E:$AA,23,FALSE),IFERROR(VLOOKUP(A396,[5]C1!$E:$AB,24,FALSE),VLOOKUP(A396,[6]C1!$E:$AB,23,FALSE))))</f>
        <v>2024</v>
      </c>
      <c r="O396" s="4">
        <v>45847</v>
      </c>
      <c r="P396" s="5" t="str">
        <f t="shared" si="8"/>
        <v>YES</v>
      </c>
      <c r="Q396" s="4">
        <v>45883</v>
      </c>
      <c r="R396" s="5" t="s">
        <v>26</v>
      </c>
      <c r="S396" s="251">
        <v>4</v>
      </c>
      <c r="T396" s="253">
        <f>IFERROR(VLOOKUP(A396,[4]C1!$E:$BH,56,FALSE),IFERROR(VLOOKUP(A396,[5]C1!$E:$BI,57,FALSE),VLOOKUP(A396,[6]C1!$E:$BI,56,FALSE)))</f>
        <v>45556</v>
      </c>
    </row>
    <row r="397" spans="1:20" ht="20.149999999999999" hidden="1" customHeight="1" x14ac:dyDescent="0.35">
      <c r="A397" s="8" t="s">
        <v>689</v>
      </c>
      <c r="C397" s="7" t="str">
        <f>IFERROR(VLOOKUP(A397,[1]C1!$E:$F,2,FALSE),IFERROR(VLOOKUP(A397,[2]C1!$E:$F,2,FALSE),VLOOKUP(A397,[3]C1!$E:$F,2,FALSE)))</f>
        <v>CITY GOVERNMENT OF TAGUIG</v>
      </c>
      <c r="D397" s="7" t="str">
        <f>IFERROR(VLOOKUP(A397,[3]C1!$E:$G,3,FALSE),IFERROR(VLOOKUP(A397,[2]C1!$E:$G,3,FALSE),VLOOKUP(A397,[1]C1!$E:$G,3,FALSE)))</f>
        <v>BLOCK 35, PINAGSAMA PH 2 VILL, TAGUIG CITY</v>
      </c>
      <c r="E397" s="10">
        <f>IFERROR(VLOOKUP(A397,[4]C1!$E:$S,15,FALSE),IFERROR(VLOOKUP(A397,[5]C1!$E:$T,16,FALSE),VLOOKUP(A397,[6]C1!$E:$T,16,FALSE)))</f>
        <v>18756.79</v>
      </c>
      <c r="F397" s="10">
        <f>IFERROR(VLOOKUP(A397,[2]C1!$E:$Q,13,FALSE),IFERROR(VLOOKUP(A397,[3]C1!$E:$P,12,FALSE),VLOOKUP(A397,[1]C1!$E:$Q,13,FALSE)))</f>
        <v>964.72</v>
      </c>
      <c r="G397" s="11" t="str">
        <f>IFERROR(VLOOKUP(A397,[4]C1!$E:$N,10,FALSE),IFERROR(VLOOKUP(A397,[5]C1!$E:$N,10,FALSE),VLOOKUP(A397,[6]C1!$E:$N,10,FALSE)))</f>
        <v>JSB</v>
      </c>
      <c r="I397" s="6" t="str">
        <f>IFERROR(VLOOKUP(A397,[4]C1!$E:$L,8,FALSE),IFERROR(VLOOKUP(A397,[5]C1!$E:$L,8,FALSE),VLOOKUP(A397,[6]C1!$E:$L,8,FALSE)))</f>
        <v>VJC</v>
      </c>
      <c r="K397" s="4">
        <v>45840</v>
      </c>
      <c r="L397" s="5" t="s">
        <v>62</v>
      </c>
      <c r="N397" s="5">
        <f>YEAR(IFERROR(VLOOKUP(A397,[4]C1!$E:$AA,23,FALSE),IFERROR(VLOOKUP(A397,[5]C1!$E:$AB,24,FALSE),VLOOKUP(A397,[6]C1!$E:$AB,23,FALSE))))</f>
        <v>2024</v>
      </c>
      <c r="P397" s="5" t="str">
        <f t="shared" si="8"/>
        <v>NO</v>
      </c>
      <c r="S397" s="251">
        <v>2</v>
      </c>
      <c r="T397" s="253">
        <f>IFERROR(VLOOKUP(A397,[4]C1!$E:$BH,56,FALSE),IFERROR(VLOOKUP(A397,[5]C1!$E:$BI,57,FALSE),VLOOKUP(A397,[6]C1!$E:$BI,56,FALSE)))</f>
        <v>45519</v>
      </c>
    </row>
    <row r="398" spans="1:20" ht="20.149999999999999" hidden="1" customHeight="1" x14ac:dyDescent="0.35">
      <c r="A398" s="8" t="s">
        <v>690</v>
      </c>
      <c r="C398" s="7" t="str">
        <f>IFERROR(VLOOKUP(A398,[1]C1!$E:$F,2,FALSE),IFERROR(VLOOKUP(A398,[2]C1!$E:$F,2,FALSE),VLOOKUP(A398,[3]C1!$E:$F,2,FALSE)))</f>
        <v>CRIF D-B PHILIPPINES INC.</v>
      </c>
      <c r="D398" s="7" t="str">
        <f>IFERROR(VLOOKUP(A398,[3]C1!$E:$G,3,FALSE),IFERROR(VLOOKUP(A398,[2]C1!$E:$G,3,FALSE),VLOOKUP(A398,[1]C1!$E:$G,3,FALSE)))</f>
        <v>R. PAPA, AFPOVAI PHASE VI, TAGUIG CITY</v>
      </c>
      <c r="E398" s="10">
        <f>IFERROR(VLOOKUP(A398,[4]C1!$E:$S,15,FALSE),IFERROR(VLOOKUP(A398,[5]C1!$E:$T,16,FALSE),VLOOKUP(A398,[6]C1!$E:$T,16,FALSE)))</f>
        <v>245065.72</v>
      </c>
      <c r="F398" s="10">
        <f>IFERROR(VLOOKUP(A398,[2]C1!$E:$Q,13,FALSE),IFERROR(VLOOKUP(A398,[3]C1!$E:$P,12,FALSE),VLOOKUP(A398,[1]C1!$E:$Q,13,FALSE)))</f>
        <v>34</v>
      </c>
      <c r="G398" s="11" t="str">
        <f>IFERROR(VLOOKUP(A398,[4]C1!$E:$N,10,FALSE),IFERROR(VLOOKUP(A398,[5]C1!$E:$N,10,FALSE),VLOOKUP(A398,[6]C1!$E:$N,10,FALSE)))</f>
        <v>JMM</v>
      </c>
      <c r="I398" s="6" t="str">
        <f>IFERROR(VLOOKUP(A398,[4]C1!$E:$L,8,FALSE),IFERROR(VLOOKUP(A398,[5]C1!$E:$L,8,FALSE),VLOOKUP(A398,[6]C1!$E:$L,8,FALSE)))</f>
        <v>VJC</v>
      </c>
      <c r="K398" s="4">
        <v>45840</v>
      </c>
      <c r="L398" s="5" t="s">
        <v>62</v>
      </c>
      <c r="N398" s="5">
        <f>YEAR(IFERROR(VLOOKUP(A398,[4]C1!$E:$AA,23,FALSE),IFERROR(VLOOKUP(A398,[5]C1!$E:$AB,24,FALSE),VLOOKUP(A398,[6]C1!$E:$AB,23,FALSE))))</f>
        <v>2024</v>
      </c>
      <c r="P398" s="5" t="str">
        <f t="shared" si="8"/>
        <v>NO</v>
      </c>
      <c r="S398" s="251">
        <v>3</v>
      </c>
      <c r="T398" s="253">
        <f>IFERROR(VLOOKUP(A398,[4]C1!$E:$BH,56,FALSE),IFERROR(VLOOKUP(A398,[5]C1!$E:$BI,57,FALSE),VLOOKUP(A398,[6]C1!$E:$BI,56,FALSE)))</f>
        <v>45584</v>
      </c>
    </row>
    <row r="399" spans="1:20" ht="20.149999999999999" hidden="1" customHeight="1" x14ac:dyDescent="0.35">
      <c r="A399" s="8" t="s">
        <v>691</v>
      </c>
      <c r="C399" s="7" t="str">
        <f>IFERROR(VLOOKUP(A399,[1]C1!$E:$F,2,FALSE),IFERROR(VLOOKUP(A399,[2]C1!$E:$F,2,FALSE),VLOOKUP(A399,[3]C1!$E:$F,2,FALSE)))</f>
        <v>VILLAGE GREEN BAGONG DIWA HOMEOWNERS ASSOCIATION,</v>
      </c>
      <c r="D399" s="7" t="str">
        <f>IFERROR(VLOOKUP(A399,[3]C1!$E:$G,3,FALSE),IFERROR(VLOOKUP(A399,[2]C1!$E:$G,3,FALSE),VLOOKUP(A399,[1]C1!$E:$G,3,FALSE)))</f>
        <v>VILLAGE GREEN BAGONG DIWA (SUBD), PUROK 6D, TAGUIG CITY</v>
      </c>
      <c r="E399" s="10">
        <f>IFERROR(VLOOKUP(A399,[4]C1!$E:$S,15,FALSE),IFERROR(VLOOKUP(A399,[5]C1!$E:$T,16,FALSE),VLOOKUP(A399,[6]C1!$E:$T,16,FALSE)))</f>
        <v>685652.88</v>
      </c>
      <c r="F399" s="10">
        <f>IFERROR(VLOOKUP(A399,[2]C1!$E:$Q,13,FALSE),IFERROR(VLOOKUP(A399,[3]C1!$E:$P,12,FALSE),VLOOKUP(A399,[1]C1!$E:$Q,13,FALSE)))</f>
        <v>246.38</v>
      </c>
      <c r="G399" s="11" t="str">
        <f>IFERROR(VLOOKUP(A399,[4]C1!$E:$N,10,FALSE),IFERROR(VLOOKUP(A399,[5]C1!$E:$N,10,FALSE),VLOOKUP(A399,[6]C1!$E:$N,10,FALSE)))</f>
        <v>JSB</v>
      </c>
      <c r="I399" s="6" t="str">
        <f>IFERROR(VLOOKUP(A399,[4]C1!$E:$L,8,FALSE),IFERROR(VLOOKUP(A399,[5]C1!$E:$L,8,FALSE),VLOOKUP(A399,[6]C1!$E:$L,8,FALSE)))</f>
        <v>VJC</v>
      </c>
      <c r="K399" s="4">
        <v>45840</v>
      </c>
      <c r="L399" s="5" t="s">
        <v>62</v>
      </c>
      <c r="N399" s="5">
        <f>YEAR(IFERROR(VLOOKUP(A399,[4]C1!$E:$AA,23,FALSE),IFERROR(VLOOKUP(A399,[5]C1!$E:$AB,24,FALSE),VLOOKUP(A399,[6]C1!$E:$AB,23,FALSE))))</f>
        <v>2024</v>
      </c>
      <c r="P399" s="5" t="str">
        <f t="shared" si="8"/>
        <v>NO</v>
      </c>
      <c r="S399" s="251">
        <v>10</v>
      </c>
      <c r="T399" s="253">
        <f>IFERROR(VLOOKUP(A399,[4]C1!$E:$BH,56,FALSE),IFERROR(VLOOKUP(A399,[5]C1!$E:$BI,57,FALSE),VLOOKUP(A399,[6]C1!$E:$BI,56,FALSE)))</f>
        <v>45647</v>
      </c>
    </row>
    <row r="400" spans="1:20" ht="20.149999999999999" hidden="1" customHeight="1" x14ac:dyDescent="0.35">
      <c r="A400" s="8" t="s">
        <v>692</v>
      </c>
      <c r="C400" s="7" t="str">
        <f>IFERROR(VLOOKUP(A400,[1]C1!$E:$F,2,FALSE),IFERROR(VLOOKUP(A400,[2]C1!$E:$F,2,FALSE),VLOOKUP(A400,[3]C1!$E:$F,2,FALSE)))</f>
        <v>CB ANDREW PHILIPPINES, INC.</v>
      </c>
      <c r="D400" s="7" t="str">
        <f>IFERROR(VLOOKUP(A400,[3]C1!$E:$G,3,FALSE),IFERROR(VLOOKUP(A400,[2]C1!$E:$G,3,FALSE),VLOOKUP(A400,[1]C1!$E:$G,3,FALSE)))</f>
        <v>JY &amp; SONS CPD, VETERANS CENTER, TAGUIG CITY</v>
      </c>
      <c r="E400" s="10">
        <f>IFERROR(VLOOKUP(A400,[4]C1!$E:$S,15,FALSE),IFERROR(VLOOKUP(A400,[5]C1!$E:$T,16,FALSE),VLOOKUP(A400,[6]C1!$E:$T,16,FALSE)))</f>
        <v>1944670.4</v>
      </c>
      <c r="F400" s="10">
        <f>IFERROR(VLOOKUP(A400,[2]C1!$E:$Q,13,FALSE),IFERROR(VLOOKUP(A400,[3]C1!$E:$P,12,FALSE),VLOOKUP(A400,[1]C1!$E:$Q,13,FALSE)))</f>
        <v>964.72</v>
      </c>
      <c r="G400" s="11" t="str">
        <f>IFERROR(VLOOKUP(A400,[4]C1!$E:$N,10,FALSE),IFERROR(VLOOKUP(A400,[5]C1!$E:$N,10,FALSE),VLOOKUP(A400,[6]C1!$E:$N,10,FALSE)))</f>
        <v>JSB</v>
      </c>
      <c r="I400" s="6" t="str">
        <f>IFERROR(VLOOKUP(A400,[4]C1!$E:$L,8,FALSE),IFERROR(VLOOKUP(A400,[5]C1!$E:$L,8,FALSE),VLOOKUP(A400,[6]C1!$E:$L,8,FALSE)))</f>
        <v>VJC</v>
      </c>
      <c r="K400" s="4">
        <v>45840</v>
      </c>
      <c r="L400" s="5" t="s">
        <v>62</v>
      </c>
      <c r="N400" s="5">
        <f>YEAR(IFERROR(VLOOKUP(A400,[4]C1!$E:$AA,23,FALSE),IFERROR(VLOOKUP(A400,[5]C1!$E:$AB,24,FALSE),VLOOKUP(A400,[6]C1!$E:$AB,23,FALSE))))</f>
        <v>2024</v>
      </c>
      <c r="O400" s="4">
        <v>45868</v>
      </c>
      <c r="P400" s="5" t="str">
        <f t="shared" si="8"/>
        <v>YES</v>
      </c>
      <c r="S400" s="251">
        <v>6</v>
      </c>
      <c r="T400" s="253">
        <f>IFERROR(VLOOKUP(A400,[4]C1!$E:$BH,56,FALSE),IFERROR(VLOOKUP(A400,[5]C1!$E:$BI,57,FALSE),VLOOKUP(A400,[6]C1!$E:$BI,56,FALSE)))</f>
        <v>45506</v>
      </c>
    </row>
    <row r="401" spans="1:20" ht="20.149999999999999" hidden="1" customHeight="1" x14ac:dyDescent="0.35">
      <c r="A401" s="8" t="s">
        <v>693</v>
      </c>
      <c r="C401" s="7" t="str">
        <f>IFERROR(VLOOKUP(A401,[1]C1!$E:$F,2,FALSE),IFERROR(VLOOKUP(A401,[2]C1!$E:$F,2,FALSE),VLOOKUP(A401,[3]C1!$E:$F,2,FALSE)))</f>
        <v>STA. LUCIA REALTY &amp; DEVELOPMENT, INC.</v>
      </c>
      <c r="D401" s="7" t="str">
        <f>IFERROR(VLOOKUP(A401,[3]C1!$E:$G,3,FALSE),IFERROR(VLOOKUP(A401,[2]C1!$E:$G,3,FALSE),VLOOKUP(A401,[1]C1!$E:$G,3,FALSE)))</f>
        <v>BLK 4, VISTA VERDE SOUTH EXEC PH4, BACOOR</v>
      </c>
      <c r="E401" s="10">
        <f>IFERROR(VLOOKUP(A401,[4]C1!$E:$S,15,FALSE),IFERROR(VLOOKUP(A401,[5]C1!$E:$T,16,FALSE),VLOOKUP(A401,[6]C1!$E:$T,16,FALSE)))</f>
        <v>1014928.2</v>
      </c>
      <c r="F401" s="10">
        <f>IFERROR(VLOOKUP(A401,[2]C1!$E:$Q,13,FALSE),IFERROR(VLOOKUP(A401,[3]C1!$E:$P,12,FALSE),VLOOKUP(A401,[1]C1!$E:$Q,13,FALSE)))</f>
        <v>522.08000000000004</v>
      </c>
      <c r="G401" s="11" t="str">
        <f>IFERROR(VLOOKUP(A401,[4]C1!$E:$N,10,FALSE),IFERROR(VLOOKUP(A401,[5]C1!$E:$N,10,FALSE),VLOOKUP(A401,[6]C1!$E:$N,10,FALSE)))</f>
        <v>EAO</v>
      </c>
      <c r="I401" s="6" t="str">
        <f>IFERROR(VLOOKUP(A401,[4]C1!$E:$L,8,FALSE),IFERROR(VLOOKUP(A401,[5]C1!$E:$L,8,FALSE),VLOOKUP(A401,[6]C1!$E:$L,8,FALSE)))</f>
        <v>AVECO</v>
      </c>
      <c r="K401" s="4">
        <v>45840</v>
      </c>
      <c r="L401" s="5" t="s">
        <v>42</v>
      </c>
      <c r="N401" s="5">
        <f>YEAR(IFERROR(VLOOKUP(A401,[4]C1!$E:$AA,23,FALSE),IFERROR(VLOOKUP(A401,[5]C1!$E:$AB,24,FALSE),VLOOKUP(A401,[6]C1!$E:$AB,23,FALSE))))</f>
        <v>2023</v>
      </c>
      <c r="O401" s="4">
        <v>45847</v>
      </c>
      <c r="P401" s="5" t="str">
        <f t="shared" si="8"/>
        <v>YES</v>
      </c>
      <c r="Q401" s="4">
        <v>45868</v>
      </c>
      <c r="R401" s="5" t="s">
        <v>26</v>
      </c>
      <c r="S401" s="251">
        <v>17</v>
      </c>
      <c r="T401" s="253">
        <f>IFERROR(VLOOKUP(A401,[4]C1!$E:$BH,56,FALSE),IFERROR(VLOOKUP(A401,[5]C1!$E:$BI,57,FALSE),VLOOKUP(A401,[6]C1!$E:$BI,56,FALSE)))</f>
        <v>45685</v>
      </c>
    </row>
    <row r="402" spans="1:20" ht="20.149999999999999" hidden="1" customHeight="1" x14ac:dyDescent="0.35">
      <c r="A402" s="8" t="s">
        <v>694</v>
      </c>
      <c r="C402" s="7" t="str">
        <f>IFERROR(VLOOKUP(A402,[1]C1!$E:$F,2,FALSE),IFERROR(VLOOKUP(A402,[2]C1!$E:$F,2,FALSE),VLOOKUP(A402,[3]C1!$E:$F,2,FALSE)))</f>
        <v>AVA SMERALDA DAZA ZANIRATO</v>
      </c>
      <c r="D402" s="7" t="str">
        <f>IFERROR(VLOOKUP(A402,[3]C1!$E:$G,3,FALSE),IFERROR(VLOOKUP(A402,[2]C1!$E:$G,3,FALSE),VLOOKUP(A402,[1]C1!$E:$G,3,FALSE)))</f>
        <v>PALMSPRING, MERVILLE SUBD, PARANAQUE</v>
      </c>
      <c r="E402" s="10">
        <f>IFERROR(VLOOKUP(A402,[4]C1!$E:$S,15,FALSE),IFERROR(VLOOKUP(A402,[5]C1!$E:$T,16,FALSE),VLOOKUP(A402,[6]C1!$E:$T,16,FALSE)))</f>
        <v>215127.33</v>
      </c>
      <c r="F402" s="10">
        <f>IFERROR(VLOOKUP(A402,[2]C1!$E:$Q,13,FALSE),IFERROR(VLOOKUP(A402,[3]C1!$E:$P,12,FALSE),VLOOKUP(A402,[1]C1!$E:$Q,13,FALSE)))</f>
        <v>40.22</v>
      </c>
      <c r="G402" s="11" t="str">
        <f>IFERROR(VLOOKUP(A402,[4]C1!$E:$N,10,FALSE),IFERROR(VLOOKUP(A402,[5]C1!$E:$N,10,FALSE),VLOOKUP(A402,[6]C1!$E:$N,10,FALSE)))</f>
        <v>RRG</v>
      </c>
      <c r="I402" s="6" t="str">
        <f>IFERROR(VLOOKUP(A402,[4]C1!$E:$L,8,FALSE),IFERROR(VLOOKUP(A402,[5]C1!$E:$L,8,FALSE),VLOOKUP(A402,[6]C1!$E:$L,8,FALSE)))</f>
        <v>ECOM</v>
      </c>
      <c r="K402" s="4">
        <v>45840</v>
      </c>
      <c r="L402" s="5" t="s">
        <v>42</v>
      </c>
      <c r="N402" s="5">
        <f>YEAR(IFERROR(VLOOKUP(A402,[4]C1!$E:$AA,23,FALSE),IFERROR(VLOOKUP(A402,[5]C1!$E:$AB,24,FALSE),VLOOKUP(A402,[6]C1!$E:$AB,23,FALSE))))</f>
        <v>2024</v>
      </c>
      <c r="O402" s="4">
        <v>45867</v>
      </c>
      <c r="P402" s="5" t="str">
        <f t="shared" si="8"/>
        <v>YES</v>
      </c>
      <c r="Q402" s="4">
        <v>45870</v>
      </c>
      <c r="R402" s="5" t="s">
        <v>23</v>
      </c>
      <c r="S402" s="251">
        <v>3</v>
      </c>
      <c r="T402" s="253">
        <f>IFERROR(VLOOKUP(A402,[4]C1!$E:$BH,56,FALSE),IFERROR(VLOOKUP(A402,[5]C1!$E:$BI,57,FALSE),VLOOKUP(A402,[6]C1!$E:$BI,56,FALSE)))</f>
        <v>45541</v>
      </c>
    </row>
    <row r="403" spans="1:20" ht="20.149999999999999" hidden="1" customHeight="1" x14ac:dyDescent="0.35">
      <c r="A403" s="8" t="s">
        <v>695</v>
      </c>
      <c r="C403" s="7" t="str">
        <f>IFERROR(VLOOKUP(A403,[1]C1!$E:$F,2,FALSE),IFERROR(VLOOKUP(A403,[2]C1!$E:$F,2,FALSE),VLOOKUP(A403,[3]C1!$E:$F,2,FALSE)))</f>
        <v>CITY GOVT OF MUNTINLUPA - NEW ALABANG PUBLIC MARKET</v>
      </c>
      <c r="D403" s="7" t="str">
        <f>IFERROR(VLOOKUP(A403,[3]C1!$E:$G,3,FALSE),IFERROR(VLOOKUP(A403,[2]C1!$E:$G,3,FALSE),VLOOKUP(A403,[1]C1!$E:$G,3,FALSE)))</f>
        <v>ALABANG CENTRAL MARKET, ALABANG CENTRAL MARKET, MUNTINLUPA</v>
      </c>
      <c r="E403" s="10">
        <f>IFERROR(VLOOKUP(A403,[4]C1!$E:$S,15,FALSE),IFERROR(VLOOKUP(A403,[5]C1!$E:$T,16,FALSE),VLOOKUP(A403,[6]C1!$E:$T,16,FALSE)))</f>
        <v>1737891.9</v>
      </c>
      <c r="F403" s="10">
        <f>IFERROR(VLOOKUP(A403,[2]C1!$E:$Q,13,FALSE),IFERROR(VLOOKUP(A403,[3]C1!$E:$P,12,FALSE),VLOOKUP(A403,[1]C1!$E:$Q,13,FALSE)))</f>
        <v>389.17</v>
      </c>
      <c r="G403" s="11" t="str">
        <f>IFERROR(VLOOKUP(A403,[4]C1!$E:$N,10,FALSE),IFERROR(VLOOKUP(A403,[5]C1!$E:$N,10,FALSE),VLOOKUP(A403,[6]C1!$E:$N,10,FALSE)))</f>
        <v>JSP</v>
      </c>
      <c r="I403" s="6" t="str">
        <f>IFERROR(VLOOKUP(A403,[4]C1!$E:$L,8,FALSE),IFERROR(VLOOKUP(A403,[5]C1!$E:$L,8,FALSE),VLOOKUP(A403,[6]C1!$E:$L,8,FALSE)))</f>
        <v>POWERHOUSE</v>
      </c>
      <c r="K403" s="4">
        <v>45840</v>
      </c>
      <c r="L403" s="5" t="s">
        <v>360</v>
      </c>
      <c r="N403" s="5">
        <f>YEAR(IFERROR(VLOOKUP(A403,[4]C1!$E:$AA,23,FALSE),IFERROR(VLOOKUP(A403,[5]C1!$E:$AB,24,FALSE),VLOOKUP(A403,[6]C1!$E:$AB,23,FALSE))))</f>
        <v>2023</v>
      </c>
      <c r="P403" s="5" t="str">
        <f t="shared" si="8"/>
        <v>NO</v>
      </c>
      <c r="S403" s="251">
        <v>4</v>
      </c>
      <c r="T403" s="253">
        <f>IFERROR(VLOOKUP(A403,[4]C1!$E:$BH,56,FALSE),IFERROR(VLOOKUP(A403,[5]C1!$E:$BI,57,FALSE),VLOOKUP(A403,[6]C1!$E:$BI,56,FALSE)))</f>
        <v>45835</v>
      </c>
    </row>
    <row r="404" spans="1:20" ht="20.149999999999999" hidden="1" customHeight="1" x14ac:dyDescent="0.35">
      <c r="A404" s="8" t="s">
        <v>696</v>
      </c>
      <c r="C404" s="7" t="str">
        <f>IFERROR(VLOOKUP(A404,[1]C1!$E:$F,2,FALSE),IFERROR(VLOOKUP(A404,[2]C1!$E:$F,2,FALSE),VLOOKUP(A404,[3]C1!$E:$F,2,FALSE)))</f>
        <v>FORESTLAKE SUMMIT CORPORATION</v>
      </c>
      <c r="D404" s="7" t="str">
        <f>IFERROR(VLOOKUP(A404,[3]C1!$E:$G,3,FALSE),IFERROR(VLOOKUP(A404,[2]C1!$E:$G,3,FALSE),VLOOKUP(A404,[1]C1!$E:$G,3,FALSE)))</f>
        <v>YANTOK, AYALA-ALABANG VILL, MUNTINLUPA</v>
      </c>
      <c r="E404" s="10">
        <f>IFERROR(VLOOKUP(A404,[4]C1!$E:$S,15,FALSE),IFERROR(VLOOKUP(A404,[5]C1!$E:$T,16,FALSE),VLOOKUP(A404,[6]C1!$E:$T,16,FALSE)))</f>
        <v>415855.58</v>
      </c>
      <c r="F404" s="10">
        <f>IFERROR(VLOOKUP(A404,[2]C1!$E:$Q,13,FALSE),IFERROR(VLOOKUP(A404,[3]C1!$E:$P,12,FALSE),VLOOKUP(A404,[1]C1!$E:$Q,13,FALSE)))</f>
        <v>48.28</v>
      </c>
      <c r="G404" s="11" t="str">
        <f>IFERROR(VLOOKUP(A404,[4]C1!$E:$N,10,FALSE),IFERROR(VLOOKUP(A404,[5]C1!$E:$N,10,FALSE),VLOOKUP(A404,[6]C1!$E:$N,10,FALSE)))</f>
        <v>JSP</v>
      </c>
      <c r="I404" s="6" t="str">
        <f>IFERROR(VLOOKUP(A404,[4]C1!$E:$L,8,FALSE),IFERROR(VLOOKUP(A404,[5]C1!$E:$L,8,FALSE),VLOOKUP(A404,[6]C1!$E:$L,8,FALSE)))</f>
        <v>POWERHOUSE</v>
      </c>
      <c r="K404" s="4">
        <v>45840</v>
      </c>
      <c r="L404" s="5" t="s">
        <v>360</v>
      </c>
      <c r="N404" s="5">
        <f>YEAR(IFERROR(VLOOKUP(A404,[4]C1!$E:$AA,23,FALSE),IFERROR(VLOOKUP(A404,[5]C1!$E:$AB,24,FALSE),VLOOKUP(A404,[6]C1!$E:$AB,23,FALSE))))</f>
        <v>2024</v>
      </c>
      <c r="P404" s="5" t="str">
        <f t="shared" si="8"/>
        <v>NO</v>
      </c>
      <c r="S404" s="251">
        <v>3</v>
      </c>
      <c r="T404" s="253">
        <f>IFERROR(VLOOKUP(A404,[4]C1!$E:$BH,56,FALSE),IFERROR(VLOOKUP(A404,[5]C1!$E:$BI,57,FALSE),VLOOKUP(A404,[6]C1!$E:$BI,56,FALSE)))</f>
        <v>45835</v>
      </c>
    </row>
    <row r="405" spans="1:20" ht="20.149999999999999" hidden="1" customHeight="1" x14ac:dyDescent="0.35">
      <c r="A405" s="8" t="s">
        <v>697</v>
      </c>
      <c r="C405" s="7" t="str">
        <f>IFERROR(VLOOKUP(A405,[1]C1!$E:$F,2,FALSE),IFERROR(VLOOKUP(A405,[2]C1!$E:$F,2,FALSE),VLOOKUP(A405,[3]C1!$E:$F,2,FALSE)))</f>
        <v>P &amp; EL REALTY CORPORATION</v>
      </c>
      <c r="D405" s="7" t="str">
        <f>IFERROR(VLOOKUP(A405,[3]C1!$E:$G,3,FALSE),IFERROR(VLOOKUP(A405,[2]C1!$E:$G,3,FALSE),VLOOKUP(A405,[1]C1!$E:$G,3,FALSE)))</f>
        <v>FIRE TREE, BELISARIO SUBD, LAS PINAS CITY</v>
      </c>
      <c r="E405" s="10">
        <f>IFERROR(VLOOKUP(A405,[4]C1!$E:$S,15,FALSE),IFERROR(VLOOKUP(A405,[5]C1!$E:$T,16,FALSE),VLOOKUP(A405,[6]C1!$E:$T,16,FALSE)))</f>
        <v>632505.35</v>
      </c>
      <c r="F405" s="10">
        <f>IFERROR(VLOOKUP(A405,[2]C1!$E:$Q,13,FALSE),IFERROR(VLOOKUP(A405,[3]C1!$E:$P,12,FALSE),VLOOKUP(A405,[1]C1!$E:$Q,13,FALSE)))</f>
        <v>118.75</v>
      </c>
      <c r="G405" s="11" t="str">
        <f>IFERROR(VLOOKUP(A405,[4]C1!$E:$N,10,FALSE),IFERROR(VLOOKUP(A405,[5]C1!$E:$N,10,FALSE),VLOOKUP(A405,[6]C1!$E:$N,10,FALSE)))</f>
        <v>JSP</v>
      </c>
      <c r="I405" s="6" t="str">
        <f>IFERROR(VLOOKUP(A405,[4]C1!$E:$L,8,FALSE),IFERROR(VLOOKUP(A405,[5]C1!$E:$L,8,FALSE),VLOOKUP(A405,[6]C1!$E:$L,8,FALSE)))</f>
        <v>POWERHOUSE</v>
      </c>
      <c r="K405" s="4">
        <v>45840</v>
      </c>
      <c r="L405" s="5" t="s">
        <v>22</v>
      </c>
      <c r="N405" s="5">
        <f>YEAR(IFERROR(VLOOKUP(A405,[4]C1!$E:$AA,23,FALSE),IFERROR(VLOOKUP(A405,[5]C1!$E:$AB,24,FALSE),VLOOKUP(A405,[6]C1!$E:$AB,23,FALSE))))</f>
        <v>2024</v>
      </c>
      <c r="O405" s="4">
        <v>45862</v>
      </c>
      <c r="P405" s="5" t="str">
        <f t="shared" si="8"/>
        <v>YES</v>
      </c>
      <c r="Q405" s="4">
        <v>45875</v>
      </c>
      <c r="R405" s="5" t="s">
        <v>26</v>
      </c>
      <c r="S405" s="251">
        <v>4</v>
      </c>
      <c r="T405" s="253">
        <f>IFERROR(VLOOKUP(A405,[4]C1!$E:$BH,56,FALSE),IFERROR(VLOOKUP(A405,[5]C1!$E:$BI,57,FALSE),VLOOKUP(A405,[6]C1!$E:$BI,56,FALSE)))</f>
        <v>45835</v>
      </c>
    </row>
    <row r="406" spans="1:20" ht="20.149999999999999" hidden="1" customHeight="1" x14ac:dyDescent="0.35">
      <c r="A406" s="8" t="s">
        <v>698</v>
      </c>
      <c r="C406" s="7" t="str">
        <f>IFERROR(VLOOKUP(A406,[1]C1!$E:$F,2,FALSE),IFERROR(VLOOKUP(A406,[2]C1!$E:$F,2,FALSE),VLOOKUP(A406,[3]C1!$E:$F,2,FALSE)))</f>
        <v>ASIAPRIME PHILIPPINES CORPORATION</v>
      </c>
      <c r="D406" s="7" t="str">
        <f>IFERROR(VLOOKUP(A406,[3]C1!$E:$G,3,FALSE),IFERROR(VLOOKUP(A406,[2]C1!$E:$G,3,FALSE),VLOOKUP(A406,[1]C1!$E:$G,3,FALSE)))</f>
        <v>SAMUEL, BF HOMES MARTINVILLE SUBD, LAS PINAS CITY</v>
      </c>
      <c r="E406" s="10">
        <f>IFERROR(VLOOKUP(A406,[4]C1!$E:$S,15,FALSE),IFERROR(VLOOKUP(A406,[5]C1!$E:$T,16,FALSE),VLOOKUP(A406,[6]C1!$E:$T,16,FALSE)))</f>
        <v>2398167.15</v>
      </c>
      <c r="F406" s="10">
        <f>IFERROR(VLOOKUP(A406,[2]C1!$E:$Q,13,FALSE),IFERROR(VLOOKUP(A406,[3]C1!$E:$P,12,FALSE),VLOOKUP(A406,[1]C1!$E:$Q,13,FALSE)))</f>
        <v>552.6</v>
      </c>
      <c r="G406" s="11" t="str">
        <f>IFERROR(VLOOKUP(A406,[4]C1!$E:$N,10,FALSE),IFERROR(VLOOKUP(A406,[5]C1!$E:$N,10,FALSE),VLOOKUP(A406,[6]C1!$E:$N,10,FALSE)))</f>
        <v>JSP</v>
      </c>
      <c r="I406" s="6" t="str">
        <f>IFERROR(VLOOKUP(A406,[4]C1!$E:$L,8,FALSE),IFERROR(VLOOKUP(A406,[5]C1!$E:$L,8,FALSE),VLOOKUP(A406,[6]C1!$E:$L,8,FALSE)))</f>
        <v>POWERHOUSE</v>
      </c>
      <c r="K406" s="4">
        <v>45840</v>
      </c>
      <c r="L406" s="5" t="s">
        <v>22</v>
      </c>
      <c r="N406" s="5">
        <f>YEAR(IFERROR(VLOOKUP(A406,[4]C1!$E:$AA,23,FALSE),IFERROR(VLOOKUP(A406,[5]C1!$E:$AB,24,FALSE),VLOOKUP(A406,[6]C1!$E:$AB,23,FALSE))))</f>
        <v>2023</v>
      </c>
      <c r="O406" s="4">
        <v>45865</v>
      </c>
      <c r="P406" s="5" t="str">
        <f t="shared" si="8"/>
        <v>YES</v>
      </c>
      <c r="Q406" s="4">
        <v>45866</v>
      </c>
      <c r="R406" s="5" t="s">
        <v>26</v>
      </c>
      <c r="S406" s="251">
        <v>7</v>
      </c>
      <c r="T406" s="253">
        <f>IFERROR(VLOOKUP(A406,[4]C1!$E:$BH,56,FALSE),IFERROR(VLOOKUP(A406,[5]C1!$E:$BI,57,FALSE),VLOOKUP(A406,[6]C1!$E:$BI,56,FALSE)))</f>
        <v>45835</v>
      </c>
    </row>
    <row r="407" spans="1:20" ht="20.149999999999999" hidden="1" customHeight="1" x14ac:dyDescent="0.35">
      <c r="A407" s="8" t="s">
        <v>699</v>
      </c>
      <c r="C407" s="7" t="str">
        <f>IFERROR(VLOOKUP(A407,[1]C1!$E:$F,2,FALSE),IFERROR(VLOOKUP(A407,[2]C1!$E:$F,2,FALSE),VLOOKUP(A407,[3]C1!$E:$F,2,FALSE)))</f>
        <v>LIGHT RAIL TRANSIT AUTHORITY</v>
      </c>
      <c r="D407" s="7" t="str">
        <f>IFERROR(VLOOKUP(A407,[3]C1!$E:$G,3,FALSE),IFERROR(VLOOKUP(A407,[2]C1!$E:$G,3,FALSE),VLOOKUP(A407,[1]C1!$E:$G,3,FALSE)))</f>
        <v>SILANGAN, LONGOS, BACOOR</v>
      </c>
      <c r="E407" s="10">
        <f>IFERROR(VLOOKUP(A407,[4]C1!$E:$S,15,FALSE),IFERROR(VLOOKUP(A407,[5]C1!$E:$T,16,FALSE),VLOOKUP(A407,[6]C1!$E:$T,16,FALSE)))</f>
        <v>3876619.37</v>
      </c>
      <c r="F407" s="10">
        <f>IFERROR(VLOOKUP(A407,[2]C1!$E:$Q,13,FALSE),IFERROR(VLOOKUP(A407,[3]C1!$E:$P,12,FALSE),VLOOKUP(A407,[1]C1!$E:$Q,13,FALSE)))</f>
        <v>82.58</v>
      </c>
      <c r="G407" s="11" t="str">
        <f>IFERROR(VLOOKUP(A407,[4]C1!$E:$N,10,FALSE),IFERROR(VLOOKUP(A407,[5]C1!$E:$N,10,FALSE),VLOOKUP(A407,[6]C1!$E:$N,10,FALSE)))</f>
        <v>JSP</v>
      </c>
      <c r="I407" s="6" t="str">
        <f>IFERROR(VLOOKUP(A407,[4]C1!$E:$L,8,FALSE),IFERROR(VLOOKUP(A407,[5]C1!$E:$L,8,FALSE),VLOOKUP(A407,[6]C1!$E:$L,8,FALSE)))</f>
        <v>POWERHOUSE</v>
      </c>
      <c r="K407" s="4">
        <v>45840</v>
      </c>
      <c r="L407" s="5" t="s">
        <v>360</v>
      </c>
      <c r="N407" s="5">
        <f>YEAR(IFERROR(VLOOKUP(A407,[4]C1!$E:$AA,23,FALSE),IFERROR(VLOOKUP(A407,[5]C1!$E:$AB,24,FALSE),VLOOKUP(A407,[6]C1!$E:$AB,23,FALSE))))</f>
        <v>2023</v>
      </c>
      <c r="P407" s="5" t="str">
        <f t="shared" si="8"/>
        <v>NO</v>
      </c>
      <c r="S407" s="251">
        <v>25</v>
      </c>
      <c r="T407" s="253">
        <f>IFERROR(VLOOKUP(A407,[4]C1!$E:$BH,56,FALSE),IFERROR(VLOOKUP(A407,[5]C1!$E:$BI,57,FALSE),VLOOKUP(A407,[6]C1!$E:$BI,56,FALSE)))</f>
        <v>45838</v>
      </c>
    </row>
    <row r="408" spans="1:20" ht="20.149999999999999" hidden="1" customHeight="1" x14ac:dyDescent="0.35">
      <c r="A408" s="8" t="s">
        <v>700</v>
      </c>
      <c r="C408" s="7" t="str">
        <f>IFERROR(VLOOKUP(A408,[1]C1!$E:$F,2,FALSE),IFERROR(VLOOKUP(A408,[2]C1!$E:$F,2,FALSE),VLOOKUP(A408,[3]C1!$E:$F,2,FALSE)))</f>
        <v>SUBSEA SERVICES INC.</v>
      </c>
      <c r="D408" s="7" t="str">
        <f>IFERROR(VLOOKUP(A408,[3]C1!$E:$G,3,FALSE),IFERROR(VLOOKUP(A408,[2]C1!$E:$G,3,FALSE),VLOOKUP(A408,[1]C1!$E:$G,3,FALSE)))</f>
        <v>LIGAS III, LIGAS III, BACOOR</v>
      </c>
      <c r="E408" s="10">
        <f>IFERROR(VLOOKUP(A408,[4]C1!$E:$S,15,FALSE),IFERROR(VLOOKUP(A408,[5]C1!$E:$T,16,FALSE),VLOOKUP(A408,[6]C1!$E:$T,16,FALSE)))</f>
        <v>652780.93000000005</v>
      </c>
      <c r="F408" s="10">
        <f>IFERROR(VLOOKUP(A408,[2]C1!$E:$Q,13,FALSE),IFERROR(VLOOKUP(A408,[3]C1!$E:$P,12,FALSE),VLOOKUP(A408,[1]C1!$E:$Q,13,FALSE)))</f>
        <v>97.4</v>
      </c>
      <c r="G408" s="11" t="str">
        <f>IFERROR(VLOOKUP(A408,[4]C1!$E:$N,10,FALSE),IFERROR(VLOOKUP(A408,[5]C1!$E:$N,10,FALSE),VLOOKUP(A408,[6]C1!$E:$N,10,FALSE)))</f>
        <v>JSP</v>
      </c>
      <c r="I408" s="6" t="str">
        <f>IFERROR(VLOOKUP(A408,[4]C1!$E:$L,8,FALSE),IFERROR(VLOOKUP(A408,[5]C1!$E:$L,8,FALSE),VLOOKUP(A408,[6]C1!$E:$L,8,FALSE)))</f>
        <v>POWERHOUSE</v>
      </c>
      <c r="K408" s="4">
        <v>45840</v>
      </c>
      <c r="L408" s="5" t="s">
        <v>360</v>
      </c>
      <c r="N408" s="5">
        <f>YEAR(IFERROR(VLOOKUP(A408,[4]C1!$E:$AA,23,FALSE),IFERROR(VLOOKUP(A408,[5]C1!$E:$AB,24,FALSE),VLOOKUP(A408,[6]C1!$E:$AB,23,FALSE))))</f>
        <v>2024</v>
      </c>
      <c r="P408" s="5" t="str">
        <f t="shared" si="8"/>
        <v>NO</v>
      </c>
      <c r="S408" s="251">
        <v>3</v>
      </c>
      <c r="T408" s="253">
        <f>IFERROR(VLOOKUP(A408,[4]C1!$E:$BH,56,FALSE),IFERROR(VLOOKUP(A408,[5]C1!$E:$BI,57,FALSE),VLOOKUP(A408,[6]C1!$E:$BI,56,FALSE)))</f>
        <v>45838</v>
      </c>
    </row>
    <row r="409" spans="1:20" ht="20.149999999999999" hidden="1" customHeight="1" x14ac:dyDescent="0.35">
      <c r="A409" s="8" t="s">
        <v>701</v>
      </c>
      <c r="C409" s="7" t="str">
        <f>IFERROR(VLOOKUP(A409,[1]C1!$E:$F,2,FALSE),IFERROR(VLOOKUP(A409,[2]C1!$E:$F,2,FALSE),VLOOKUP(A409,[3]C1!$E:$F,2,FALSE)))</f>
        <v>LILY REAL ESTATE DEVELOPMENT CORPORATION</v>
      </c>
      <c r="D409" s="7" t="str">
        <f>IFERROR(VLOOKUP(A409,[3]C1!$E:$G,3,FALSE),IFERROR(VLOOKUP(A409,[2]C1!$E:$G,3,FALSE),VLOOKUP(A409,[1]C1!$E:$G,3,FALSE)))</f>
        <v>QUIRINO AVE., TAMBO, PARANAQUE</v>
      </c>
      <c r="E409" s="10">
        <f>IFERROR(VLOOKUP(A409,[4]C1!$E:$S,15,FALSE),IFERROR(VLOOKUP(A409,[5]C1!$E:$T,16,FALSE),VLOOKUP(A409,[6]C1!$E:$T,16,FALSE)))</f>
        <v>1944732.07</v>
      </c>
      <c r="F409" s="10">
        <f>IFERROR(VLOOKUP(A409,[2]C1!$E:$Q,13,FALSE),IFERROR(VLOOKUP(A409,[3]C1!$E:$P,12,FALSE),VLOOKUP(A409,[1]C1!$E:$Q,13,FALSE)))</f>
        <v>321.3</v>
      </c>
      <c r="G409" s="11" t="str">
        <f>IFERROR(VLOOKUP(A409,[4]C1!$E:$N,10,FALSE),IFERROR(VLOOKUP(A409,[5]C1!$E:$N,10,FALSE),VLOOKUP(A409,[6]C1!$E:$N,10,FALSE)))</f>
        <v>JSP</v>
      </c>
      <c r="I409" s="6" t="str">
        <f>IFERROR(VLOOKUP(A409,[4]C1!$E:$L,8,FALSE),IFERROR(VLOOKUP(A409,[5]C1!$E:$L,8,FALSE),VLOOKUP(A409,[6]C1!$E:$L,8,FALSE)))</f>
        <v>POWERHOUSE</v>
      </c>
      <c r="K409" s="4">
        <v>45840</v>
      </c>
      <c r="L409" s="5" t="s">
        <v>22</v>
      </c>
      <c r="N409" s="5">
        <f>YEAR(IFERROR(VLOOKUP(A409,[4]C1!$E:$AA,23,FALSE),IFERROR(VLOOKUP(A409,[5]C1!$E:$AB,24,FALSE),VLOOKUP(A409,[6]C1!$E:$AB,23,FALSE))))</f>
        <v>2024</v>
      </c>
      <c r="O409" s="4">
        <v>45868</v>
      </c>
      <c r="P409" s="5" t="str">
        <f>IF(ISBLANK(O409),"NO","YES")</f>
        <v>YES</v>
      </c>
      <c r="Q409" s="4">
        <v>45875</v>
      </c>
      <c r="R409" s="5" t="s">
        <v>26</v>
      </c>
      <c r="S409" s="251">
        <v>4</v>
      </c>
      <c r="T409" s="253">
        <f>IFERROR(VLOOKUP(A409,[4]C1!$E:$BH,56,FALSE),IFERROR(VLOOKUP(A409,[5]C1!$E:$BI,57,FALSE),VLOOKUP(A409,[6]C1!$E:$BI,56,FALSE)))</f>
        <v>45838</v>
      </c>
    </row>
    <row r="410" spans="1:20" ht="20.149999999999999" hidden="1" customHeight="1" x14ac:dyDescent="0.35">
      <c r="A410" s="8" t="s">
        <v>702</v>
      </c>
      <c r="C410" s="7" t="str">
        <f>IFERROR(VLOOKUP(A410,[1]C1!$E:$F,2,FALSE),IFERROR(VLOOKUP(A410,[2]C1!$E:$F,2,FALSE),VLOOKUP(A410,[3]C1!$E:$F,2,FALSE)))</f>
        <v>A.A. ALARILLA CONSTRUCTION CO., INC.</v>
      </c>
      <c r="D410" s="7" t="str">
        <f>IFERROR(VLOOKUP(A410,[3]C1!$E:$G,3,FALSE),IFERROR(VLOOKUP(A410,[2]C1!$E:$G,3,FALSE),VLOOKUP(A410,[1]C1!$E:$G,3,FALSE)))</f>
        <v>VICTORIA, TUNASAN, MUNTINLUPA</v>
      </c>
      <c r="E410" s="10">
        <f>IFERROR(VLOOKUP(A410,[4]C1!$E:$S,15,FALSE),IFERROR(VLOOKUP(A410,[5]C1!$E:$T,16,FALSE),VLOOKUP(A410,[6]C1!$E:$T,16,FALSE)))</f>
        <v>202456.24</v>
      </c>
      <c r="F410" s="10">
        <f>IFERROR(VLOOKUP(A410,[2]C1!$E:$Q,13,FALSE),IFERROR(VLOOKUP(A410,[3]C1!$E:$P,12,FALSE),VLOOKUP(A410,[1]C1!$E:$Q,13,FALSE)))</f>
        <v>26.22</v>
      </c>
      <c r="G410" s="11" t="str">
        <f>IFERROR(VLOOKUP(A410,[4]C1!$E:$N,10,FALSE),IFERROR(VLOOKUP(A410,[5]C1!$E:$N,10,FALSE),VLOOKUP(A410,[6]C1!$E:$N,10,FALSE)))</f>
        <v>JSP</v>
      </c>
      <c r="I410" s="6" t="str">
        <f>IFERROR(VLOOKUP(A410,[4]C1!$E:$L,8,FALSE),IFERROR(VLOOKUP(A410,[5]C1!$E:$L,8,FALSE),VLOOKUP(A410,[6]C1!$E:$L,8,FALSE)))</f>
        <v>POWERHOUSE</v>
      </c>
      <c r="K410" s="4">
        <v>45842</v>
      </c>
      <c r="L410" s="5" t="s">
        <v>597</v>
      </c>
      <c r="N410" s="5">
        <f>YEAR(IFERROR(VLOOKUP(A410,[4]C1!$E:$AA,23,FALSE),IFERROR(VLOOKUP(A410,[5]C1!$E:$AB,24,FALSE),VLOOKUP(A410,[6]C1!$E:$AB,23,FALSE))))</f>
        <v>2024</v>
      </c>
      <c r="O410" s="4">
        <v>45842</v>
      </c>
      <c r="P410" s="5" t="str">
        <f t="shared" si="8"/>
        <v>YES</v>
      </c>
      <c r="Q410" s="4">
        <v>45871</v>
      </c>
      <c r="R410" s="5" t="s">
        <v>23</v>
      </c>
      <c r="S410" s="251">
        <v>3</v>
      </c>
      <c r="T410" s="253">
        <f>IFERROR(VLOOKUP(A410,[4]C1!$E:$BH,56,FALSE),IFERROR(VLOOKUP(A410,[5]C1!$E:$BI,57,FALSE),VLOOKUP(A410,[6]C1!$E:$BI,56,FALSE)))</f>
        <v>45779</v>
      </c>
    </row>
    <row r="411" spans="1:20" ht="20.149999999999999" hidden="1" customHeight="1" x14ac:dyDescent="0.35">
      <c r="A411" s="8" t="s">
        <v>703</v>
      </c>
      <c r="C411" s="7" t="str">
        <f>IFERROR(VLOOKUP(A411,[1]C1!$E:$F,2,FALSE),IFERROR(VLOOKUP(A411,[2]C1!$E:$F,2,FALSE),VLOOKUP(A411,[3]C1!$E:$F,2,FALSE)))</f>
        <v>JULITA B. FRANCISCO</v>
      </c>
      <c r="D411" s="7" t="str">
        <f>IFERROR(VLOOKUP(A411,[3]C1!$E:$G,3,FALSE),IFERROR(VLOOKUP(A411,[2]C1!$E:$G,3,FALSE),VLOOKUP(A411,[1]C1!$E:$G,3,FALSE)))</f>
        <v>GEN. TIRONA, HABAY I, BACOOR</v>
      </c>
      <c r="E411" s="10">
        <f>IFERROR(VLOOKUP(A411,[4]C1!$E:$S,15,FALSE),IFERROR(VLOOKUP(A411,[5]C1!$E:$T,16,FALSE),VLOOKUP(A411,[6]C1!$E:$T,16,FALSE)))</f>
        <v>198818.1</v>
      </c>
      <c r="F411" s="10">
        <f>IFERROR(VLOOKUP(A411,[2]C1!$E:$Q,13,FALSE),IFERROR(VLOOKUP(A411,[3]C1!$E:$P,12,FALSE),VLOOKUP(A411,[1]C1!$E:$Q,13,FALSE)))</f>
        <v>29.67</v>
      </c>
      <c r="G411" s="11" t="str">
        <f>IFERROR(VLOOKUP(A411,[4]C1!$E:$N,10,FALSE),IFERROR(VLOOKUP(A411,[5]C1!$E:$N,10,FALSE),VLOOKUP(A411,[6]C1!$E:$N,10,FALSE)))</f>
        <v>JSP</v>
      </c>
      <c r="I411" s="6" t="str">
        <f>IFERROR(VLOOKUP(A411,[4]C1!$E:$L,8,FALSE),IFERROR(VLOOKUP(A411,[5]C1!$E:$L,8,FALSE),VLOOKUP(A411,[6]C1!$E:$L,8,FALSE)))</f>
        <v>CHALLENGER</v>
      </c>
      <c r="K411" s="4">
        <v>45842</v>
      </c>
      <c r="L411" s="5" t="s">
        <v>597</v>
      </c>
      <c r="N411" s="5">
        <f>YEAR(IFERROR(VLOOKUP(A411,[4]C1!$E:$AA,23,FALSE),IFERROR(VLOOKUP(A411,[5]C1!$E:$AB,24,FALSE),VLOOKUP(A411,[6]C1!$E:$AB,23,FALSE))))</f>
        <v>2024</v>
      </c>
      <c r="O411" s="4">
        <v>45842</v>
      </c>
      <c r="P411" s="5" t="str">
        <f t="shared" si="8"/>
        <v>YES</v>
      </c>
      <c r="Q411" s="4">
        <v>45868</v>
      </c>
      <c r="R411" s="5" t="s">
        <v>23</v>
      </c>
      <c r="S411" s="251">
        <v>3</v>
      </c>
      <c r="T411" s="253">
        <f>IFERROR(VLOOKUP(A411,[4]C1!$E:$BH,56,FALSE),IFERROR(VLOOKUP(A411,[5]C1!$E:$BI,57,FALSE),VLOOKUP(A411,[6]C1!$E:$BI,56,FALSE)))</f>
        <v>45356</v>
      </c>
    </row>
    <row r="412" spans="1:20" ht="20.149999999999999" hidden="1" customHeight="1" x14ac:dyDescent="0.35">
      <c r="A412" s="8" t="s">
        <v>823</v>
      </c>
      <c r="C412" s="7" t="str">
        <f>IFERROR(VLOOKUP(A412,[1]C1!$E:$F,2,FALSE),IFERROR(VLOOKUP(A412,[2]C1!$E:$F,2,FALSE),VLOOKUP(A412,[3]C1!$E:$F,2,FALSE)))</f>
        <v>ALTHORP LAND HOLDINGS, INCORPORATED,</v>
      </c>
      <c r="D412" s="7" t="str">
        <f>IFERROR(VLOOKUP(A412,[3]C1!$E:$G,3,FALSE),IFERROR(VLOOKUP(A412,[2]C1!$E:$G,3,FALSE),VLOOKUP(A412,[1]C1!$E:$G,3,FALSE)))</f>
        <v>CASTILLO, MALIPAY III, BACOOR</v>
      </c>
      <c r="E412" s="10">
        <f>IFERROR(VLOOKUP(A412,[4]C1!$E:$S,15,FALSE),IFERROR(VLOOKUP(A412,[5]C1!$E:$T,16,FALSE),VLOOKUP(A412,[6]C1!$E:$T,16,FALSE)))</f>
        <v>416640.46</v>
      </c>
      <c r="F412" s="10">
        <f>IFERROR(VLOOKUP(A412,[2]C1!$E:$Q,13,FALSE),IFERROR(VLOOKUP(A412,[3]C1!$E:$P,12,FALSE),VLOOKUP(A412,[1]C1!$E:$Q,13,FALSE)))</f>
        <v>586.29999999999995</v>
      </c>
      <c r="G412" s="11" t="str">
        <f>IFERROR(VLOOKUP(A412,[4]C1!$E:$N,10,FALSE),IFERROR(VLOOKUP(A412,[5]C1!$E:$N,10,FALSE),VLOOKUP(A412,[6]C1!$E:$N,10,FALSE)))</f>
        <v>JSP</v>
      </c>
      <c r="I412" s="6" t="str">
        <f>IFERROR(VLOOKUP(A412,[4]C1!$E:$L,8,FALSE),IFERROR(VLOOKUP(A412,[5]C1!$E:$L,8,FALSE),VLOOKUP(A412,[6]C1!$E:$L,8,FALSE)))</f>
        <v>CHALLENGER</v>
      </c>
      <c r="K412" s="4">
        <v>45845</v>
      </c>
      <c r="L412" s="5" t="s">
        <v>42</v>
      </c>
      <c r="N412" s="5">
        <f>YEAR(IFERROR(VLOOKUP(A412,[4]C1!$E:$AA,23,FALSE),IFERROR(VLOOKUP(A412,[5]C1!$E:$AB,24,FALSE),VLOOKUP(A412,[6]C1!$E:$AB,23,FALSE))))</f>
        <v>2024</v>
      </c>
      <c r="O412" s="4">
        <v>45875</v>
      </c>
      <c r="P412" s="5" t="str">
        <f t="shared" si="8"/>
        <v>YES</v>
      </c>
      <c r="S412" s="251">
        <v>29</v>
      </c>
      <c r="T412" s="253">
        <f>IFERROR(VLOOKUP(A412,[4]C1!$E:$BH,56,FALSE),IFERROR(VLOOKUP(A412,[5]C1!$E:$BI,57,FALSE),VLOOKUP(A412,[6]C1!$E:$BI,56,FALSE)))</f>
        <v>45471</v>
      </c>
    </row>
    <row r="413" spans="1:20" ht="20.149999999999999" hidden="1" customHeight="1" x14ac:dyDescent="0.35">
      <c r="A413" s="8" t="s">
        <v>824</v>
      </c>
      <c r="C413" s="7" t="str">
        <f>IFERROR(VLOOKUP(A413,[1]C1!$E:$F,2,FALSE),IFERROR(VLOOKUP(A413,[2]C1!$E:$F,2,FALSE),VLOOKUP(A413,[3]C1!$E:$F,2,FALSE)))</f>
        <v>ALTHORP LAND HOLDINGS, INCORPORATED,</v>
      </c>
      <c r="D413" s="7" t="str">
        <f>IFERROR(VLOOKUP(A413,[3]C1!$E:$G,3,FALSE),IFERROR(VLOOKUP(A413,[2]C1!$E:$G,3,FALSE),VLOOKUP(A413,[1]C1!$E:$G,3,FALSE)))</f>
        <v>CASTILLO, MALIPAY III, BACOOR</v>
      </c>
      <c r="E413" s="10">
        <f>IFERROR(VLOOKUP(A413,[4]C1!$E:$S,15,FALSE),IFERROR(VLOOKUP(A413,[5]C1!$E:$T,16,FALSE),VLOOKUP(A413,[6]C1!$E:$T,16,FALSE)))</f>
        <v>229904.11</v>
      </c>
      <c r="F413" s="10">
        <f>IFERROR(VLOOKUP(A413,[2]C1!$E:$Q,13,FALSE),IFERROR(VLOOKUP(A413,[3]C1!$E:$P,12,FALSE),VLOOKUP(A413,[1]C1!$E:$Q,13,FALSE)))</f>
        <v>313.75</v>
      </c>
      <c r="G413" s="11" t="str">
        <f>IFERROR(VLOOKUP(A413,[4]C1!$E:$N,10,FALSE),IFERROR(VLOOKUP(A413,[5]C1!$E:$N,10,FALSE),VLOOKUP(A413,[6]C1!$E:$N,10,FALSE)))</f>
        <v>JSP</v>
      </c>
      <c r="I413" s="6" t="str">
        <f>IFERROR(VLOOKUP(A413,[4]C1!$E:$L,8,FALSE),IFERROR(VLOOKUP(A413,[5]C1!$E:$L,8,FALSE),VLOOKUP(A413,[6]C1!$E:$L,8,FALSE)))</f>
        <v>CHALLENGER</v>
      </c>
      <c r="K413" s="4">
        <v>45845</v>
      </c>
      <c r="L413" s="5" t="s">
        <v>42</v>
      </c>
      <c r="N413" s="5">
        <f>YEAR(IFERROR(VLOOKUP(A413,[4]C1!$E:$AA,23,FALSE),IFERROR(VLOOKUP(A413,[5]C1!$E:$AB,24,FALSE),VLOOKUP(A413,[6]C1!$E:$AB,23,FALSE))))</f>
        <v>2024</v>
      </c>
      <c r="O413" s="4">
        <v>45875</v>
      </c>
      <c r="P413" s="5" t="str">
        <f t="shared" si="8"/>
        <v>YES</v>
      </c>
      <c r="S413" s="251">
        <v>16</v>
      </c>
      <c r="T413" s="253">
        <f>IFERROR(VLOOKUP(A413,[4]C1!$E:$BH,56,FALSE),IFERROR(VLOOKUP(A413,[5]C1!$E:$BI,57,FALSE),VLOOKUP(A413,[6]C1!$E:$BI,56,FALSE)))</f>
        <v>45455</v>
      </c>
    </row>
    <row r="414" spans="1:20" ht="20.149999999999999" hidden="1" customHeight="1" x14ac:dyDescent="0.35">
      <c r="A414" s="8" t="s">
        <v>825</v>
      </c>
      <c r="C414" s="7" t="str">
        <f>IFERROR(VLOOKUP(A414,[1]C1!$E:$F,2,FALSE),IFERROR(VLOOKUP(A414,[2]C1!$E:$F,2,FALSE),VLOOKUP(A414,[3]C1!$E:$F,2,FALSE)))</f>
        <v>ARMYNAVY BURGER INC.</v>
      </c>
      <c r="D414" s="7" t="str">
        <f>IFERROR(VLOOKUP(A414,[3]C1!$E:$G,3,FALSE),IFERROR(VLOOKUP(A414,[2]C1!$E:$G,3,FALSE),VLOOKUP(A414,[1]C1!$E:$G,3,FALSE)))</f>
        <v>DAANG HARI, ALABANG WEST, LAS PINAS CITY</v>
      </c>
      <c r="E414" s="10">
        <f>IFERROR(VLOOKUP(A414,[4]C1!$E:$S,15,FALSE),IFERROR(VLOOKUP(A414,[5]C1!$E:$T,16,FALSE),VLOOKUP(A414,[6]C1!$E:$T,16,FALSE)))</f>
        <v>362126.29</v>
      </c>
      <c r="F414" s="10">
        <f>IFERROR(VLOOKUP(A414,[2]C1!$E:$Q,13,FALSE),IFERROR(VLOOKUP(A414,[3]C1!$E:$P,12,FALSE),VLOOKUP(A414,[1]C1!$E:$Q,13,FALSE)))</f>
        <v>54.7</v>
      </c>
      <c r="G414" s="11" t="str">
        <f>IFERROR(VLOOKUP(A414,[4]C1!$E:$N,10,FALSE),IFERROR(VLOOKUP(A414,[5]C1!$E:$N,10,FALSE),VLOOKUP(A414,[6]C1!$E:$N,10,FALSE)))</f>
        <v>EAO</v>
      </c>
      <c r="I414" s="6" t="str">
        <f>IFERROR(VLOOKUP(A414,[4]C1!$E:$L,8,FALSE),IFERROR(VLOOKUP(A414,[5]C1!$E:$L,8,FALSE),VLOOKUP(A414,[6]C1!$E:$L,8,FALSE)))</f>
        <v>AVECO</v>
      </c>
      <c r="K414" s="4">
        <v>45848</v>
      </c>
      <c r="L414" s="5" t="s">
        <v>42</v>
      </c>
      <c r="N414" s="5">
        <f>YEAR(IFERROR(VLOOKUP(A414,[4]C1!$E:$AA,23,FALSE),IFERROR(VLOOKUP(A414,[5]C1!$E:$AB,24,FALSE),VLOOKUP(A414,[6]C1!$E:$AB,23,FALSE))))</f>
        <v>2023</v>
      </c>
      <c r="O414" s="4">
        <v>45848</v>
      </c>
      <c r="P414" s="5" t="str">
        <f t="shared" si="8"/>
        <v>YES</v>
      </c>
      <c r="Q414" s="4">
        <v>45868</v>
      </c>
      <c r="R414" s="5" t="s">
        <v>26</v>
      </c>
      <c r="S414" s="251">
        <v>3</v>
      </c>
      <c r="T414" s="253">
        <f>IFERROR(VLOOKUP(A414,[4]C1!$E:$BH,56,FALSE),IFERROR(VLOOKUP(A414,[5]C1!$E:$BI,57,FALSE),VLOOKUP(A414,[6]C1!$E:$BI,56,FALSE)))</f>
        <v>45671</v>
      </c>
    </row>
    <row r="415" spans="1:20" ht="20.149999999999999" hidden="1" customHeight="1" x14ac:dyDescent="0.35">
      <c r="A415" s="8" t="s">
        <v>828</v>
      </c>
      <c r="C415" s="7" t="str">
        <f>IFERROR(VLOOKUP(A415,[1]C1!$E:$F,2,FALSE),IFERROR(VLOOKUP(A415,[2]C1!$E:$F,2,FALSE),VLOOKUP(A415,[3]C1!$E:$F,2,FALSE)))</f>
        <v>JASMIN C. BURILA</v>
      </c>
      <c r="D415" s="7" t="str">
        <f>IFERROR(VLOOKUP(A415,[3]C1!$E:$G,3,FALSE),IFERROR(VLOOKUP(A415,[2]C1!$E:$G,3,FALSE),VLOOKUP(A415,[1]C1!$E:$G,3,FALSE)))</f>
        <v>KAMAGONG, AYALA-ALABANG VILL, MUNTINLUPA</v>
      </c>
      <c r="E415" s="10">
        <f>IFERROR(VLOOKUP(A415,[4]C1!$E:$S,15,FALSE),IFERROR(VLOOKUP(A415,[5]C1!$E:$T,16,FALSE),VLOOKUP(A415,[6]C1!$E:$T,16,FALSE)))</f>
        <v>573737.43000000005</v>
      </c>
      <c r="F415" s="10">
        <f>IFERROR(VLOOKUP(A415,[2]C1!$E:$Q,13,FALSE),IFERROR(VLOOKUP(A415,[3]C1!$E:$P,12,FALSE),VLOOKUP(A415,[1]C1!$E:$Q,13,FALSE)))</f>
        <v>130.97</v>
      </c>
      <c r="G415" s="11" t="str">
        <f>IFERROR(VLOOKUP(A415,[4]C1!$E:$N,10,FALSE),IFERROR(VLOOKUP(A415,[5]C1!$E:$N,10,FALSE),VLOOKUP(A415,[6]C1!$E:$N,10,FALSE)))</f>
        <v>JSP</v>
      </c>
      <c r="I415" s="6" t="str">
        <f>IFERROR(VLOOKUP(A415,[4]C1!$E:$L,8,FALSE),IFERROR(VLOOKUP(A415,[5]C1!$E:$L,8,FALSE),VLOOKUP(A415,[6]C1!$E:$L,8,FALSE)))</f>
        <v>POWERHOUSE</v>
      </c>
      <c r="K415" s="4">
        <v>45840</v>
      </c>
      <c r="L415" s="5" t="s">
        <v>22</v>
      </c>
      <c r="N415" s="5">
        <f>YEAR(IFERROR(VLOOKUP(A415,[4]C1!$E:$AA,23,FALSE),IFERROR(VLOOKUP(A415,[5]C1!$E:$AB,24,FALSE),VLOOKUP(A415,[6]C1!$E:$AB,23,FALSE))))</f>
        <v>2023</v>
      </c>
      <c r="O415" s="4">
        <v>45865</v>
      </c>
      <c r="P415" s="5" t="str">
        <f t="shared" si="8"/>
        <v>YES</v>
      </c>
      <c r="Q415" s="4">
        <v>45866</v>
      </c>
      <c r="R415" s="5" t="s">
        <v>23</v>
      </c>
      <c r="S415" s="251">
        <v>4</v>
      </c>
      <c r="T415" s="253">
        <f>IFERROR(VLOOKUP(A415,[4]C1!$E:$BH,56,FALSE),IFERROR(VLOOKUP(A415,[5]C1!$E:$BI,57,FALSE),VLOOKUP(A415,[6]C1!$E:$BI,56,FALSE)))</f>
        <v>45848</v>
      </c>
    </row>
    <row r="416" spans="1:20" ht="20.149999999999999" hidden="1" customHeight="1" x14ac:dyDescent="0.35">
      <c r="A416" s="8" t="s">
        <v>829</v>
      </c>
      <c r="C416" s="7" t="str">
        <f>IFERROR(VLOOKUP(A416,[1]C1!$E:$F,2,FALSE),IFERROR(VLOOKUP(A416,[2]C1!$E:$F,2,FALSE),VLOOKUP(A416,[3]C1!$E:$F,2,FALSE)))</f>
        <v>CITY GOVERNMENT OF MUNTINLUPA</v>
      </c>
      <c r="D416" s="7" t="str">
        <f>IFERROR(VLOOKUP(A416,[3]C1!$E:$G,3,FALSE),IFERROR(VLOOKUP(A416,[2]C1!$E:$G,3,FALSE),VLOOKUP(A416,[1]C1!$E:$G,3,FALSE)))</f>
        <v>CIVIC, FILINVEST CORPORATE CITY, MUNTINLUPA</v>
      </c>
      <c r="E416" s="10">
        <f>IFERROR(VLOOKUP(A416,[4]C1!$E:$S,15,FALSE),IFERROR(VLOOKUP(A416,[5]C1!$E:$T,16,FALSE),VLOOKUP(A416,[6]C1!$E:$T,16,FALSE)))</f>
        <v>1391441.96</v>
      </c>
      <c r="F416" s="10">
        <f>IFERROR(VLOOKUP(A416,[2]C1!$E:$Q,13,FALSE),IFERROR(VLOOKUP(A416,[3]C1!$E:$P,12,FALSE),VLOOKUP(A416,[1]C1!$E:$Q,13,FALSE)))</f>
        <v>306.5</v>
      </c>
      <c r="G416" s="11" t="str">
        <f>IFERROR(VLOOKUP(A416,[4]C1!$E:$N,10,FALSE),IFERROR(VLOOKUP(A416,[5]C1!$E:$N,10,FALSE),VLOOKUP(A416,[6]C1!$E:$N,10,FALSE)))</f>
        <v>JSP</v>
      </c>
      <c r="I416" s="6" t="str">
        <f>IFERROR(VLOOKUP(A416,[4]C1!$E:$L,8,FALSE),IFERROR(VLOOKUP(A416,[5]C1!$E:$L,8,FALSE),VLOOKUP(A416,[6]C1!$E:$L,8,FALSE)))</f>
        <v>POWERHOUSE</v>
      </c>
      <c r="K416" s="4">
        <v>45840</v>
      </c>
      <c r="L416" s="5" t="s">
        <v>22</v>
      </c>
      <c r="N416" s="5">
        <f>YEAR(IFERROR(VLOOKUP(A416,[4]C1!$E:$AA,23,FALSE),IFERROR(VLOOKUP(A416,[5]C1!$E:$AB,24,FALSE),VLOOKUP(A416,[6]C1!$E:$AB,23,FALSE))))</f>
        <v>2024</v>
      </c>
      <c r="O416" s="4">
        <v>45865</v>
      </c>
      <c r="P416" s="5" t="str">
        <f t="shared" si="8"/>
        <v>YES</v>
      </c>
      <c r="Q416" s="4">
        <v>45863</v>
      </c>
      <c r="R416" s="5" t="s">
        <v>23</v>
      </c>
      <c r="S416" s="251">
        <v>4</v>
      </c>
      <c r="T416" s="253">
        <f>IFERROR(VLOOKUP(A416,[4]C1!$E:$BH,56,FALSE),IFERROR(VLOOKUP(A416,[5]C1!$E:$BI,57,FALSE),VLOOKUP(A416,[6]C1!$E:$BI,56,FALSE)))</f>
        <v>45848</v>
      </c>
    </row>
    <row r="417" spans="1:20" ht="20.149999999999999" hidden="1" customHeight="1" x14ac:dyDescent="0.35">
      <c r="A417" s="8" t="s">
        <v>830</v>
      </c>
      <c r="C417" s="7" t="str">
        <f>IFERROR(VLOOKUP(A417,[1]C1!$E:$F,2,FALSE),IFERROR(VLOOKUP(A417,[2]C1!$E:$F,2,FALSE),VLOOKUP(A417,[3]C1!$E:$F,2,FALSE)))</f>
        <v>C N C CONSTRUCTION &amp; DEV'T. CORPORATION</v>
      </c>
      <c r="D417" s="7" t="str">
        <f>IFERROR(VLOOKUP(A417,[3]C1!$E:$G,3,FALSE),IFERROR(VLOOKUP(A417,[2]C1!$E:$G,3,FALSE),VLOOKUP(A417,[1]C1!$E:$G,3,FALSE)))</f>
        <v>SAN PEDRO, SAN ANTONIO VALLEY 2, PARANAQUE</v>
      </c>
      <c r="E417" s="10">
        <f>IFERROR(VLOOKUP(A417,[4]C1!$E:$S,15,FALSE),IFERROR(VLOOKUP(A417,[5]C1!$E:$T,16,FALSE),VLOOKUP(A417,[6]C1!$E:$T,16,FALSE)))</f>
        <v>148560.91</v>
      </c>
      <c r="F417" s="10">
        <f>IFERROR(VLOOKUP(A417,[2]C1!$E:$Q,13,FALSE),IFERROR(VLOOKUP(A417,[3]C1!$E:$P,12,FALSE),VLOOKUP(A417,[1]C1!$E:$Q,13,FALSE)))</f>
        <v>17.37</v>
      </c>
      <c r="G417" s="11" t="str">
        <f>IFERROR(VLOOKUP(A417,[4]C1!$E:$N,10,FALSE),IFERROR(VLOOKUP(A417,[5]C1!$E:$N,10,FALSE),VLOOKUP(A417,[6]C1!$E:$N,10,FALSE)))</f>
        <v>JSP</v>
      </c>
      <c r="I417" s="6" t="str">
        <f>IFERROR(VLOOKUP(A417,[4]C1!$E:$L,8,FALSE),IFERROR(VLOOKUP(A417,[5]C1!$E:$L,8,FALSE),VLOOKUP(A417,[6]C1!$E:$L,8,FALSE)))</f>
        <v>CHALLENGER</v>
      </c>
      <c r="K417" s="4">
        <v>45848</v>
      </c>
      <c r="L417" s="5" t="s">
        <v>22</v>
      </c>
      <c r="N417" s="5">
        <f>YEAR(IFERROR(VLOOKUP(A417,[4]C1!$E:$AA,23,FALSE),IFERROR(VLOOKUP(A417,[5]C1!$E:$AB,24,FALSE),VLOOKUP(A417,[6]C1!$E:$AB,23,FALSE))))</f>
        <v>2024</v>
      </c>
      <c r="O417" s="4">
        <v>45865</v>
      </c>
      <c r="P417" s="5" t="str">
        <f>IF(ISBLANK(O417),"NO","YES")</f>
        <v>YES</v>
      </c>
      <c r="Q417" s="4">
        <v>45868</v>
      </c>
      <c r="R417" s="5" t="s">
        <v>23</v>
      </c>
      <c r="S417" s="251">
        <v>3</v>
      </c>
      <c r="T417" s="253">
        <f>IFERROR(VLOOKUP(A417,[4]C1!$E:$BH,56,FALSE),IFERROR(VLOOKUP(A417,[5]C1!$E:$BI,57,FALSE),VLOOKUP(A417,[6]C1!$E:$BI,56,FALSE)))</f>
        <v>45584</v>
      </c>
    </row>
    <row r="418" spans="1:20" ht="20.149999999999999" hidden="1" customHeight="1" x14ac:dyDescent="0.35">
      <c r="A418" s="8" t="s">
        <v>831</v>
      </c>
      <c r="C418" s="7" t="str">
        <f>IFERROR(VLOOKUP(A418,[1]C1!$E:$F,2,FALSE),IFERROR(VLOOKUP(A418,[2]C1!$E:$F,2,FALSE),VLOOKUP(A418,[3]C1!$E:$F,2,FALSE)))</f>
        <v>LADY KUEENIE MART, INC.</v>
      </c>
      <c r="D418" s="7" t="str">
        <f>IFERROR(VLOOKUP(A418,[3]C1!$E:$G,3,FALSE),IFERROR(VLOOKUP(A418,[2]C1!$E:$G,3,FALSE),VLOOKUP(A418,[1]C1!$E:$G,3,FALSE)))</f>
        <v>NATALIA, AIRPORT VILL, PARANAQUE</v>
      </c>
      <c r="E418" s="10">
        <f>IFERROR(VLOOKUP(A418,[4]C1!$E:$S,15,FALSE),IFERROR(VLOOKUP(A418,[5]C1!$E:$T,16,FALSE),VLOOKUP(A418,[6]C1!$E:$T,16,FALSE)))</f>
        <v>666826.75</v>
      </c>
      <c r="F418" s="10">
        <f>IFERROR(VLOOKUP(A418,[2]C1!$E:$Q,13,FALSE),IFERROR(VLOOKUP(A418,[3]C1!$E:$P,12,FALSE),VLOOKUP(A418,[1]C1!$E:$Q,13,FALSE)))</f>
        <v>209.1</v>
      </c>
      <c r="G418" s="11" t="str">
        <f>IFERROR(VLOOKUP(A418,[4]C1!$E:$N,10,FALSE),IFERROR(VLOOKUP(A418,[5]C1!$E:$N,10,FALSE),VLOOKUP(A418,[6]C1!$E:$N,10,FALSE)))</f>
        <v>JSP</v>
      </c>
      <c r="I418" s="6" t="str">
        <f>IFERROR(VLOOKUP(A418,[4]C1!$E:$L,8,FALSE),IFERROR(VLOOKUP(A418,[5]C1!$E:$L,8,FALSE),VLOOKUP(A418,[6]C1!$E:$L,8,FALSE)))</f>
        <v>POWERHOUSE</v>
      </c>
      <c r="J418" s="4">
        <v>45869</v>
      </c>
      <c r="K418" s="4">
        <v>45869</v>
      </c>
      <c r="L418" s="5" t="s">
        <v>22</v>
      </c>
      <c r="N418" s="5">
        <f>YEAR(IFERROR(VLOOKUP(A418,[4]C1!$E:$AA,23,FALSE),IFERROR(VLOOKUP(A418,[5]C1!$E:$AB,24,FALSE),VLOOKUP(A418,[6]C1!$E:$AB,23,FALSE))))</f>
        <v>2022</v>
      </c>
      <c r="O418" s="4">
        <v>45869</v>
      </c>
      <c r="P418" s="5" t="str">
        <f t="shared" ref="P418:P432" si="9">IF(ISBLANK(O418),"NO","YES")</f>
        <v>YES</v>
      </c>
      <c r="Q418" s="4">
        <v>45876</v>
      </c>
      <c r="R418" s="5" t="s">
        <v>26</v>
      </c>
      <c r="S418" s="251">
        <v>9</v>
      </c>
      <c r="T418" s="253">
        <f>IFERROR(VLOOKUP(A418,[4]C1!$E:$BH,56,FALSE),IFERROR(VLOOKUP(A418,[5]C1!$E:$BI,57,FALSE),VLOOKUP(A418,[6]C1!$E:$BI,56,FALSE)))</f>
        <v>45846</v>
      </c>
    </row>
    <row r="419" spans="1:20" ht="20.149999999999999" hidden="1" customHeight="1" x14ac:dyDescent="0.35">
      <c r="A419" s="8" t="s">
        <v>832</v>
      </c>
      <c r="C419" s="7" t="str">
        <f>IFERROR(VLOOKUP(A419,[1]C1!$E:$F,2,FALSE),IFERROR(VLOOKUP(A419,[2]C1!$E:$F,2,FALSE),VLOOKUP(A419,[3]C1!$E:$F,2,FALSE)))</f>
        <v>DITO TELECOMMUNITY CORPORATION</v>
      </c>
      <c r="D419" s="7" t="str">
        <f>IFERROR(VLOOKUP(A419,[3]C1!$E:$G,3,FALSE),IFERROR(VLOOKUP(A419,[2]C1!$E:$G,3,FALSE),VLOOKUP(A419,[1]C1!$E:$G,3,FALSE)))</f>
        <v>LIBRA, PUROK 1, MUNTINLUPA</v>
      </c>
      <c r="E419" s="10">
        <f>IFERROR(VLOOKUP(A419,[4]C1!$E:$S,15,FALSE),IFERROR(VLOOKUP(A419,[5]C1!$E:$T,16,FALSE),VLOOKUP(A419,[6]C1!$E:$T,16,FALSE)))</f>
        <v>255918.24</v>
      </c>
      <c r="F419" s="10">
        <f>IFERROR(VLOOKUP(A419,[2]C1!$E:$Q,13,FALSE),IFERROR(VLOOKUP(A419,[3]C1!$E:$P,12,FALSE),VLOOKUP(A419,[1]C1!$E:$Q,13,FALSE)))</f>
        <v>99.52</v>
      </c>
      <c r="G419" s="11" t="str">
        <f>IFERROR(VLOOKUP(A419,[4]C1!$E:$N,10,FALSE),IFERROR(VLOOKUP(A419,[5]C1!$E:$N,10,FALSE),VLOOKUP(A419,[6]C1!$E:$N,10,FALSE)))</f>
        <v>RRG</v>
      </c>
      <c r="I419" s="6" t="str">
        <f>IFERROR(VLOOKUP(A419,[4]C1!$E:$L,8,FALSE),IFERROR(VLOOKUP(A419,[5]C1!$E:$L,8,FALSE),VLOOKUP(A419,[6]C1!$E:$L,8,FALSE)))</f>
        <v>ECOM</v>
      </c>
      <c r="K419" s="4">
        <v>45869</v>
      </c>
      <c r="L419" s="5" t="s">
        <v>62</v>
      </c>
      <c r="N419" s="5">
        <f>YEAR(IFERROR(VLOOKUP(A419,[4]C1!$E:$AA,23,FALSE),IFERROR(VLOOKUP(A419,[5]C1!$E:$AB,24,FALSE),VLOOKUP(A419,[6]C1!$E:$AB,23,FALSE))))</f>
        <v>2024</v>
      </c>
      <c r="P419" s="5" t="str">
        <f t="shared" si="9"/>
        <v>NO</v>
      </c>
      <c r="S419" s="251">
        <v>4</v>
      </c>
      <c r="T419" s="253">
        <f>IFERROR(VLOOKUP(A419,[4]C1!$E:$BH,56,FALSE),IFERROR(VLOOKUP(A419,[5]C1!$E:$BI,57,FALSE),VLOOKUP(A419,[6]C1!$E:$BI,56,FALSE)))</f>
        <v>45518</v>
      </c>
    </row>
    <row r="420" spans="1:20" ht="20.149999999999999" hidden="1" customHeight="1" x14ac:dyDescent="0.35">
      <c r="A420" s="8" t="s">
        <v>833</v>
      </c>
      <c r="C420" s="7" t="str">
        <f>IFERROR(VLOOKUP(A420,[1]C1!$E:$F,2,FALSE),IFERROR(VLOOKUP(A420,[2]C1!$E:$F,2,FALSE),VLOOKUP(A420,[3]C1!$E:$F,2,FALSE)))</f>
        <v>CASANOVA SR., LEON MENDEZ</v>
      </c>
      <c r="D420" s="7" t="str">
        <f>IFERROR(VLOOKUP(A420,[3]C1!$E:$G,3,FALSE),IFERROR(VLOOKUP(A420,[2]C1!$E:$G,3,FALSE),VLOOKUP(A420,[1]C1!$E:$G,3,FALSE)))</f>
        <v>EL NIDO, CAMELLA HOMES ALABANG 4 SUBD, MUNTINLUPA</v>
      </c>
      <c r="E420" s="10">
        <f>IFERROR(VLOOKUP(A420,[4]C1!$E:$S,15,FALSE),IFERROR(VLOOKUP(A420,[5]C1!$E:$T,16,FALSE),VLOOKUP(A420,[6]C1!$E:$T,16,FALSE)))</f>
        <v>32112.639999999999</v>
      </c>
      <c r="F420" s="10">
        <f>IFERROR(VLOOKUP(A420,[2]C1!$E:$Q,13,FALSE),IFERROR(VLOOKUP(A420,[3]C1!$E:$P,12,FALSE),VLOOKUP(A420,[1]C1!$E:$Q,13,FALSE)))</f>
        <v>16.77</v>
      </c>
      <c r="G420" s="11" t="str">
        <f>IFERROR(VLOOKUP(A420,[4]C1!$E:$N,10,FALSE),IFERROR(VLOOKUP(A420,[5]C1!$E:$N,10,FALSE),VLOOKUP(A420,[6]C1!$E:$N,10,FALSE)))</f>
        <v>JSP</v>
      </c>
      <c r="I420" s="6" t="str">
        <f>IFERROR(VLOOKUP(A420,[4]C1!$E:$L,8,FALSE),IFERROR(VLOOKUP(A420,[5]C1!$E:$L,8,FALSE),VLOOKUP(A420,[6]C1!$E:$L,8,FALSE)))</f>
        <v>ECOM</v>
      </c>
      <c r="J420" s="4">
        <v>45869</v>
      </c>
      <c r="K420" s="4">
        <v>45869</v>
      </c>
      <c r="L420" s="5" t="s">
        <v>62</v>
      </c>
      <c r="N420" s="5">
        <f>YEAR(IFERROR(VLOOKUP(A420,[4]C1!$E:$AA,23,FALSE),IFERROR(VLOOKUP(A420,[5]C1!$E:$AB,24,FALSE),VLOOKUP(A420,[6]C1!$E:$AB,23,FALSE))))</f>
        <v>2023</v>
      </c>
      <c r="P420" s="5" t="str">
        <f t="shared" si="9"/>
        <v>NO</v>
      </c>
      <c r="S420" s="251">
        <v>2</v>
      </c>
      <c r="T420" s="253">
        <f>IFERROR(VLOOKUP(A420,[4]C1!$E:$BH,56,FALSE),IFERROR(VLOOKUP(A420,[5]C1!$E:$BI,57,FALSE),VLOOKUP(A420,[6]C1!$E:$BI,56,FALSE)))</f>
        <v>45476</v>
      </c>
    </row>
    <row r="421" spans="1:20" ht="20.149999999999999" hidden="1" customHeight="1" x14ac:dyDescent="0.35">
      <c r="A421" s="8" t="s">
        <v>834</v>
      </c>
      <c r="C421" s="7" t="str">
        <f>IFERROR(VLOOKUP(A421,[1]C1!$E:$F,2,FALSE),IFERROR(VLOOKUP(A421,[2]C1!$E:$F,2,FALSE),VLOOKUP(A421,[3]C1!$E:$F,2,FALSE)))</f>
        <v>PHINMA PROPERTY HOLDINGS CORPORATION</v>
      </c>
      <c r="D421" s="7" t="str">
        <f>IFERROR(VLOOKUP(A421,[3]C1!$E:$G,3,FALSE),IFERROR(VLOOKUP(A421,[2]C1!$E:$G,3,FALSE),VLOOKUP(A421,[1]C1!$E:$G,3,FALSE)))</f>
        <v>VILLONGCO, VILLONGCO, MUNTINLUPA</v>
      </c>
      <c r="E421" s="10">
        <f>IFERROR(VLOOKUP(A421,[4]C1!$E:$S,15,FALSE),IFERROR(VLOOKUP(A421,[5]C1!$E:$T,16,FALSE),VLOOKUP(A421,[6]C1!$E:$T,16,FALSE)))</f>
        <v>73415.59</v>
      </c>
      <c r="F421" s="10">
        <f>IFERROR(VLOOKUP(A421,[2]C1!$E:$Q,13,FALSE),IFERROR(VLOOKUP(A421,[3]C1!$E:$P,12,FALSE),VLOOKUP(A421,[1]C1!$E:$Q,13,FALSE)))</f>
        <v>85.41</v>
      </c>
      <c r="G421" s="11" t="str">
        <f>IFERROR(VLOOKUP(A421,[4]C1!$E:$N,10,FALSE),IFERROR(VLOOKUP(A421,[5]C1!$E:$N,10,FALSE),VLOOKUP(A421,[6]C1!$E:$N,10,FALSE)))</f>
        <v>Isan Carlo Lazaro</v>
      </c>
      <c r="I421" s="6" t="str">
        <f>IFERROR(VLOOKUP(A421,[4]C1!$E:$L,8,FALSE),IFERROR(VLOOKUP(A421,[5]C1!$E:$L,8,FALSE),VLOOKUP(A421,[6]C1!$E:$L,8,FALSE)))</f>
        <v>CHALLENGER</v>
      </c>
      <c r="J421" s="4">
        <v>45869</v>
      </c>
      <c r="K421" s="4">
        <v>45869</v>
      </c>
      <c r="L421" s="5" t="s">
        <v>62</v>
      </c>
      <c r="N421" s="5">
        <f>YEAR(IFERROR(VLOOKUP(A421,[4]C1!$E:$AA,23,FALSE),IFERROR(VLOOKUP(A421,[5]C1!$E:$AB,24,FALSE),VLOOKUP(A421,[6]C1!$E:$AB,23,FALSE))))</f>
        <v>2025</v>
      </c>
      <c r="P421" s="5" t="str">
        <f t="shared" si="9"/>
        <v>NO</v>
      </c>
      <c r="S421" s="251">
        <v>4</v>
      </c>
      <c r="T421" s="253">
        <f>IFERROR(VLOOKUP(A421,[4]C1!$E:$BH,56,FALSE),IFERROR(VLOOKUP(A421,[5]C1!$E:$BI,57,FALSE),VLOOKUP(A421,[6]C1!$E:$BI,56,FALSE)))</f>
        <v>45845</v>
      </c>
    </row>
    <row r="422" spans="1:20" ht="20.149999999999999" hidden="1" customHeight="1" x14ac:dyDescent="0.35">
      <c r="A422" s="8" t="s">
        <v>835</v>
      </c>
      <c r="C422" s="7" t="str">
        <f>IFERROR(VLOOKUP(A422,[1]C1!$E:$F,2,FALSE),IFERROR(VLOOKUP(A422,[2]C1!$E:$F,2,FALSE),VLOOKUP(A422,[3]C1!$E:$F,2,FALSE)))</f>
        <v>PHILIPPINE SEVEN CORPORATION</v>
      </c>
      <c r="D422" s="7" t="str">
        <f>IFERROR(VLOOKUP(A422,[3]C1!$E:$G,3,FALSE),IFERROR(VLOOKUP(A422,[2]C1!$E:$G,3,FALSE),VLOOKUP(A422,[1]C1!$E:$G,3,FALSE)))</f>
        <v>UMALI, POBLACION, MUNTINLUPA</v>
      </c>
      <c r="E422" s="10">
        <f>IFERROR(VLOOKUP(A422,[4]C1!$E:$S,15,FALSE),IFERROR(VLOOKUP(A422,[5]C1!$E:$T,16,FALSE),VLOOKUP(A422,[6]C1!$E:$T,16,FALSE)))</f>
        <v>36774.449999999997</v>
      </c>
      <c r="F422" s="10">
        <f>IFERROR(VLOOKUP(A422,[2]C1!$E:$Q,13,FALSE),IFERROR(VLOOKUP(A422,[3]C1!$E:$P,12,FALSE),VLOOKUP(A422,[1]C1!$E:$Q,13,FALSE)))</f>
        <v>45.67</v>
      </c>
      <c r="G422" s="11" t="str">
        <f>IFERROR(VLOOKUP(A422,[4]C1!$E:$N,10,FALSE),IFERROR(VLOOKUP(A422,[5]C1!$E:$N,10,FALSE),VLOOKUP(A422,[6]C1!$E:$N,10,FALSE)))</f>
        <v>Jenneth Madrid</v>
      </c>
      <c r="I422" s="6" t="str">
        <f>IFERROR(VLOOKUP(A422,[4]C1!$E:$L,8,FALSE),IFERROR(VLOOKUP(A422,[5]C1!$E:$L,8,FALSE),VLOOKUP(A422,[6]C1!$E:$L,8,FALSE)))</f>
        <v>POWERHOUSE</v>
      </c>
      <c r="J422" s="4">
        <v>45869</v>
      </c>
      <c r="K422" s="4">
        <v>45869</v>
      </c>
      <c r="L422" s="5" t="s">
        <v>62</v>
      </c>
      <c r="N422" s="5">
        <f>YEAR(IFERROR(VLOOKUP(A422,[4]C1!$E:$AA,23,FALSE),IFERROR(VLOOKUP(A422,[5]C1!$E:$AB,24,FALSE),VLOOKUP(A422,[6]C1!$E:$AB,23,FALSE))))</f>
        <v>2025</v>
      </c>
      <c r="P422" s="5" t="str">
        <f t="shared" si="9"/>
        <v>NO</v>
      </c>
      <c r="S422" s="251">
        <v>3</v>
      </c>
      <c r="T422" s="253">
        <f>IFERROR(VLOOKUP(A422,[4]C1!$E:$BH,56,FALSE),IFERROR(VLOOKUP(A422,[5]C1!$E:$BI,57,FALSE),VLOOKUP(A422,[6]C1!$E:$BI,56,FALSE)))</f>
        <v>45777</v>
      </c>
    </row>
    <row r="423" spans="1:20" ht="20.149999999999999" hidden="1" customHeight="1" x14ac:dyDescent="0.35">
      <c r="A423" s="8" t="s">
        <v>836</v>
      </c>
      <c r="C423" s="7" t="str">
        <f>IFERROR(VLOOKUP(A423,[1]C1!$E:$F,2,FALSE),IFERROR(VLOOKUP(A423,[2]C1!$E:$F,2,FALSE),VLOOKUP(A423,[3]C1!$E:$F,2,FALSE)))</f>
        <v>MAINT 425FIL  DS1-0862 Replacement of rotten, hazardous and old standard pole</v>
      </c>
      <c r="D423" s="7" t="str">
        <f>IFERROR(VLOOKUP(A423,[3]C1!$E:$G,3,FALSE),IFERROR(VLOOKUP(A423,[2]C1!$E:$G,3,FALSE),VLOOKUP(A423,[1]C1!$E:$G,3,FALSE)))</f>
        <v>SOLDIERS SOLDIERS HILLS SUBD PUTATAN MUNTINLUPA</v>
      </c>
      <c r="E423" s="10">
        <f>IFERROR(VLOOKUP(A423,[4]C1!$E:$S,15,FALSE),IFERROR(VLOOKUP(A423,[5]C1!$E:$T,16,FALSE),VLOOKUP(A423,[6]C1!$E:$T,16,FALSE)))</f>
        <v>193703.78</v>
      </c>
      <c r="F423" s="10">
        <f>IFERROR(VLOOKUP(A423,[2]C1!$E:$Q,13,FALSE),IFERROR(VLOOKUP(A423,[3]C1!$E:$P,12,FALSE),VLOOKUP(A423,[1]C1!$E:$Q,13,FALSE)))</f>
        <v>26.37</v>
      </c>
      <c r="G423" s="11" t="str">
        <f>IFERROR(VLOOKUP(A423,[4]C1!$E:$N,10,FALSE),IFERROR(VLOOKUP(A423,[5]C1!$E:$N,10,FALSE),VLOOKUP(A423,[6]C1!$E:$N,10,FALSE)))</f>
        <v>RRG</v>
      </c>
      <c r="I423" s="6" t="str">
        <f>IFERROR(VLOOKUP(A423,[4]C1!$E:$L,8,FALSE),IFERROR(VLOOKUP(A423,[5]C1!$E:$L,8,FALSE),VLOOKUP(A423,[6]C1!$E:$L,8,FALSE)))</f>
        <v>ECOM</v>
      </c>
      <c r="J423" s="4">
        <v>45869</v>
      </c>
      <c r="K423" s="4">
        <v>45869</v>
      </c>
      <c r="L423" s="5" t="s">
        <v>62</v>
      </c>
      <c r="N423" s="5">
        <f>YEAR(IFERROR(VLOOKUP(A423,[4]C1!$E:$AA,23,FALSE),IFERROR(VLOOKUP(A423,[5]C1!$E:$AB,24,FALSE),VLOOKUP(A423,[6]C1!$E:$AB,23,FALSE))))</f>
        <v>2023</v>
      </c>
      <c r="P423" s="5" t="str">
        <f t="shared" si="9"/>
        <v>NO</v>
      </c>
      <c r="S423" s="251">
        <v>12</v>
      </c>
      <c r="T423" s="253">
        <f>IFERROR(VLOOKUP(A423,[4]C1!$E:$BH,56,FALSE),IFERROR(VLOOKUP(A423,[5]C1!$E:$BI,57,FALSE),VLOOKUP(A423,[6]C1!$E:$BI,56,FALSE)))</f>
        <v>45427</v>
      </c>
    </row>
    <row r="424" spans="1:20" ht="20.149999999999999" hidden="1" customHeight="1" x14ac:dyDescent="0.35">
      <c r="A424" s="8" t="s">
        <v>837</v>
      </c>
      <c r="C424" s="7" t="str">
        <f>IFERROR(VLOOKUP(A424,[1]C1!$E:$F,2,FALSE),IFERROR(VLOOKUP(A424,[2]C1!$E:$F,2,FALSE),VLOOKUP(A424,[3]C1!$E:$F,2,FALSE)))</f>
        <v>TIN PHO LIM</v>
      </c>
      <c r="D424" s="7" t="str">
        <f>IFERROR(VLOOKUP(A424,[3]C1!$E:$G,3,FALSE),IFERROR(VLOOKUP(A424,[2]C1!$E:$G,3,FALSE),VLOOKUP(A424,[1]C1!$E:$G,3,FALSE)))</f>
        <v>CADENA DE AMOR, AYALA-ALABANG VILL, MUNTINLUPA</v>
      </c>
      <c r="E424" s="10">
        <f>IFERROR(VLOOKUP(A424,[4]C1!$E:$S,15,FALSE),IFERROR(VLOOKUP(A424,[5]C1!$E:$T,16,FALSE),VLOOKUP(A424,[6]C1!$E:$T,16,FALSE)))</f>
        <v>113331.9</v>
      </c>
      <c r="F424" s="10">
        <f>IFERROR(VLOOKUP(A424,[2]C1!$E:$Q,13,FALSE),IFERROR(VLOOKUP(A424,[3]C1!$E:$P,12,FALSE),VLOOKUP(A424,[1]C1!$E:$Q,13,FALSE)))</f>
        <v>131.86000000000001</v>
      </c>
      <c r="G424" s="11" t="str">
        <f>IFERROR(VLOOKUP(A424,[4]C1!$E:$N,10,FALSE),IFERROR(VLOOKUP(A424,[5]C1!$E:$N,10,FALSE),VLOOKUP(A424,[6]C1!$E:$N,10,FALSE)))</f>
        <v>Isan Carlo Lazaro</v>
      </c>
      <c r="I424" s="6" t="str">
        <f>IFERROR(VLOOKUP(A424,[4]C1!$E:$L,8,FALSE),IFERROR(VLOOKUP(A424,[5]C1!$E:$L,8,FALSE),VLOOKUP(A424,[6]C1!$E:$L,8,FALSE)))</f>
        <v>CHALLENGER</v>
      </c>
      <c r="J424" s="4">
        <v>45869</v>
      </c>
      <c r="K424" s="4">
        <v>45869</v>
      </c>
      <c r="L424" s="5" t="s">
        <v>62</v>
      </c>
      <c r="N424" s="5">
        <f>YEAR(IFERROR(VLOOKUP(A424,[4]C1!$E:$AA,23,FALSE),IFERROR(VLOOKUP(A424,[5]C1!$E:$AB,24,FALSE),VLOOKUP(A424,[6]C1!$E:$AB,23,FALSE))))</f>
        <v>2025</v>
      </c>
      <c r="P424" s="5" t="str">
        <f t="shared" si="9"/>
        <v>NO</v>
      </c>
      <c r="S424" s="251">
        <v>6</v>
      </c>
      <c r="T424" s="253">
        <f>IFERROR(VLOOKUP(A424,[4]C1!$E:$BH,56,FALSE),IFERROR(VLOOKUP(A424,[5]C1!$E:$BI,57,FALSE),VLOOKUP(A424,[6]C1!$E:$BI,56,FALSE)))</f>
        <v>45847</v>
      </c>
    </row>
    <row r="425" spans="1:20" ht="20.149999999999999" hidden="1" customHeight="1" x14ac:dyDescent="0.35">
      <c r="A425" s="8" t="s">
        <v>838</v>
      </c>
      <c r="C425" s="7" t="str">
        <f>IFERROR(VLOOKUP(A425,[1]C1!$E:$F,2,FALSE),IFERROR(VLOOKUP(A425,[2]C1!$E:$F,2,FALSE),VLOOKUP(A425,[3]C1!$E:$F,2,FALSE)))</f>
        <v>RIANA MAHESH MIRPURI</v>
      </c>
      <c r="D425" s="7" t="str">
        <f>IFERROR(VLOOKUP(A425,[3]C1!$E:$G,3,FALSE),IFERROR(VLOOKUP(A425,[2]C1!$E:$G,3,FALSE),VLOOKUP(A425,[1]C1!$E:$G,3,FALSE)))</f>
        <v>MADRID, MERVILLE SUBD, PARANAQUE</v>
      </c>
      <c r="E425" s="10">
        <f>IFERROR(VLOOKUP(A425,[4]C1!$E:$S,15,FALSE),IFERROR(VLOOKUP(A425,[5]C1!$E:$T,16,FALSE),VLOOKUP(A425,[6]C1!$E:$T,16,FALSE)))</f>
        <v>1200118.22</v>
      </c>
      <c r="F425" s="10">
        <f>IFERROR(VLOOKUP(A425,[2]C1!$E:$Q,13,FALSE),IFERROR(VLOOKUP(A425,[3]C1!$E:$P,12,FALSE),VLOOKUP(A425,[1]C1!$E:$Q,13,FALSE)))</f>
        <v>964.72</v>
      </c>
      <c r="G425" s="11" t="str">
        <f>IFERROR(VLOOKUP(A425,[4]C1!$E:$N,10,FALSE),IFERROR(VLOOKUP(A425,[5]C1!$E:$N,10,FALSE),VLOOKUP(A425,[6]C1!$E:$N,10,FALSE)))</f>
        <v>JSB</v>
      </c>
      <c r="I425" s="6" t="str">
        <f>IFERROR(VLOOKUP(A425,[4]C1!$E:$L,8,FALSE),IFERROR(VLOOKUP(A425,[5]C1!$E:$L,8,FALSE),VLOOKUP(A425,[6]C1!$E:$L,8,FALSE)))</f>
        <v>VJC</v>
      </c>
      <c r="K425" s="4">
        <v>45869</v>
      </c>
      <c r="L425" s="5" t="s">
        <v>62</v>
      </c>
      <c r="N425" s="5">
        <f>YEAR(IFERROR(VLOOKUP(A425,[4]C1!$E:$AA,23,FALSE),IFERROR(VLOOKUP(A425,[5]C1!$E:$AB,24,FALSE),VLOOKUP(A425,[6]C1!$E:$AB,23,FALSE))))</f>
        <v>2024</v>
      </c>
      <c r="P425" s="5" t="str">
        <f t="shared" si="9"/>
        <v>NO</v>
      </c>
      <c r="S425" s="251">
        <v>12</v>
      </c>
      <c r="T425" s="253">
        <f>IFERROR(VLOOKUP(A425,[4]C1!$E:$BH,56,FALSE),IFERROR(VLOOKUP(A425,[5]C1!$E:$BI,57,FALSE),VLOOKUP(A425,[6]C1!$E:$BI,56,FALSE)))</f>
        <v>45519</v>
      </c>
    </row>
    <row r="426" spans="1:20" ht="20.149999999999999" hidden="1" customHeight="1" x14ac:dyDescent="0.35">
      <c r="A426" s="8" t="s">
        <v>839</v>
      </c>
      <c r="C426" s="7" t="str">
        <f>IFERROR(VLOOKUP(A426,[1]C1!$E:$F,2,FALSE),IFERROR(VLOOKUP(A426,[2]C1!$E:$F,2,FALSE),VLOOKUP(A426,[3]C1!$E:$F,2,FALSE)))</f>
        <v>MICHAEL G. DAVID</v>
      </c>
      <c r="D426" s="7" t="str">
        <f>IFERROR(VLOOKUP(A426,[3]C1!$E:$G,3,FALSE),IFERROR(VLOOKUP(A426,[2]C1!$E:$G,3,FALSE),VLOOKUP(A426,[1]C1!$E:$G,3,FALSE)))</f>
        <v>BLOCK 7, DOÑA ROSARIO HEIGHTS SUBD, MUNTINLUPA</v>
      </c>
      <c r="E426" s="10">
        <f>IFERROR(VLOOKUP(A426,[4]C1!$E:$S,15,FALSE),IFERROR(VLOOKUP(A426,[5]C1!$E:$T,16,FALSE),VLOOKUP(A426,[6]C1!$E:$T,16,FALSE)))</f>
        <v>129417.11000000004</v>
      </c>
      <c r="F426" s="10">
        <f>IFERROR(VLOOKUP(A426,[2]C1!$E:$Q,13,FALSE),IFERROR(VLOOKUP(A426,[3]C1!$E:$P,12,FALSE),VLOOKUP(A426,[1]C1!$E:$Q,13,FALSE)))</f>
        <v>141.59</v>
      </c>
      <c r="G426" s="11" t="str">
        <f>IFERROR(VLOOKUP(A426,[4]C1!$E:$N,10,FALSE),IFERROR(VLOOKUP(A426,[5]C1!$E:$N,10,FALSE),VLOOKUP(A426,[6]C1!$E:$N,10,FALSE)))</f>
        <v>Isan Carlo Lazaro</v>
      </c>
      <c r="I426" s="6" t="str">
        <f>IFERROR(VLOOKUP(A426,[4]C1!$E:$L,8,FALSE),IFERROR(VLOOKUP(A426,[5]C1!$E:$L,8,FALSE),VLOOKUP(A426,[6]C1!$E:$L,8,FALSE)))</f>
        <v>CHALLENGER</v>
      </c>
      <c r="J426" s="4">
        <v>45869</v>
      </c>
      <c r="K426" s="4">
        <v>45869</v>
      </c>
      <c r="L426" s="5" t="s">
        <v>62</v>
      </c>
      <c r="N426" s="5">
        <f>YEAR(IFERROR(VLOOKUP(A426,[4]C1!$E:$AA,23,FALSE),IFERROR(VLOOKUP(A426,[5]C1!$E:$AB,24,FALSE),VLOOKUP(A426,[6]C1!$E:$AB,23,FALSE))))</f>
        <v>2025</v>
      </c>
      <c r="P426" s="5" t="str">
        <f t="shared" si="9"/>
        <v>NO</v>
      </c>
      <c r="S426" s="251">
        <v>6</v>
      </c>
      <c r="T426" s="253">
        <f>IFERROR(VLOOKUP(A426,[4]C1!$E:$BH,56,FALSE),IFERROR(VLOOKUP(A426,[5]C1!$E:$BI,57,FALSE),VLOOKUP(A426,[6]C1!$E:$BI,56,FALSE)))</f>
        <v>45847</v>
      </c>
    </row>
    <row r="427" spans="1:20" ht="20.149999999999999" hidden="1" customHeight="1" x14ac:dyDescent="0.35">
      <c r="A427" s="8" t="s">
        <v>840</v>
      </c>
      <c r="C427" s="7" t="str">
        <f>IFERROR(VLOOKUP(A427,[1]C1!$E:$F,2,FALSE),IFERROR(VLOOKUP(A427,[2]C1!$E:$F,2,FALSE),VLOOKUP(A427,[3]C1!$E:$F,2,FALSE)))</f>
        <v>CITY GOVERNMENT OF MUNTINLUPA</v>
      </c>
      <c r="D427" s="7" t="str">
        <f>IFERROR(VLOOKUP(A427,[3]C1!$E:$G,3,FALSE),IFERROR(VLOOKUP(A427,[2]C1!$E:$G,3,FALSE),VLOOKUP(A427,[1]C1!$E:$G,3,FALSE)))</f>
        <v>FILINVEST SOCIALIZED HOUSING, FILINVEST SOCIALIZED HOUSING, MUNTINLUPA</v>
      </c>
      <c r="E427" s="10">
        <f>IFERROR(VLOOKUP(A427,[4]C1!$E:$S,15,FALSE),IFERROR(VLOOKUP(A427,[5]C1!$E:$T,16,FALSE),VLOOKUP(A427,[6]C1!$E:$T,16,FALSE)))</f>
        <v>70527.929999999993</v>
      </c>
      <c r="F427" s="10">
        <f>IFERROR(VLOOKUP(A427,[2]C1!$E:$Q,13,FALSE),IFERROR(VLOOKUP(A427,[3]C1!$E:$P,12,FALSE),VLOOKUP(A427,[1]C1!$E:$Q,13,FALSE)))</f>
        <v>160.37</v>
      </c>
      <c r="G427" s="11" t="str">
        <f>IFERROR(VLOOKUP(A427,[4]C1!$E:$N,10,FALSE),IFERROR(VLOOKUP(A427,[5]C1!$E:$N,10,FALSE),VLOOKUP(A427,[6]C1!$E:$N,10,FALSE)))</f>
        <v>Ronilo Gange Jr.</v>
      </c>
      <c r="I427" s="6" t="str">
        <f>IFERROR(VLOOKUP(A427,[4]C1!$E:$L,8,FALSE),IFERROR(VLOOKUP(A427,[5]C1!$E:$L,8,FALSE),VLOOKUP(A427,[6]C1!$E:$L,8,FALSE)))</f>
        <v>ECOM</v>
      </c>
      <c r="J427" s="4">
        <v>45869</v>
      </c>
      <c r="K427" s="4">
        <v>45869</v>
      </c>
      <c r="L427" s="5" t="s">
        <v>62</v>
      </c>
      <c r="N427" s="5">
        <f>YEAR(IFERROR(VLOOKUP(A427,[4]C1!$E:$AA,23,FALSE),IFERROR(VLOOKUP(A427,[5]C1!$E:$AB,24,FALSE),VLOOKUP(A427,[6]C1!$E:$AB,23,FALSE))))</f>
        <v>2025</v>
      </c>
      <c r="O427" s="4">
        <v>45887</v>
      </c>
      <c r="P427" s="5" t="str">
        <f t="shared" si="9"/>
        <v>YES</v>
      </c>
      <c r="Q427" s="4">
        <v>45891</v>
      </c>
      <c r="R427" s="5" t="s">
        <v>23</v>
      </c>
      <c r="S427" s="251">
        <v>5</v>
      </c>
      <c r="T427" s="253">
        <f>IFERROR(VLOOKUP(A427,[4]C1!$E:$BH,56,FALSE),IFERROR(VLOOKUP(A427,[5]C1!$E:$BI,57,FALSE),VLOOKUP(A427,[6]C1!$E:$BI,56,FALSE)))</f>
        <v>45845</v>
      </c>
    </row>
    <row r="428" spans="1:20" ht="20.149999999999999" hidden="1" customHeight="1" x14ac:dyDescent="0.35">
      <c r="A428" s="8" t="s">
        <v>841</v>
      </c>
      <c r="C428" s="7" t="str">
        <f>IFERROR(VLOOKUP(A428,[1]C1!$E:$F,2,FALSE),IFERROR(VLOOKUP(A428,[2]C1!$E:$F,2,FALSE),VLOOKUP(A428,[3]C1!$E:$F,2,FALSE)))</f>
        <v>RACHEL RIVERA BACALLA</v>
      </c>
      <c r="D428" s="7" t="str">
        <f>IFERROR(VLOOKUP(A428,[3]C1!$E:$G,3,FALSE),IFERROR(VLOOKUP(A428,[2]C1!$E:$G,3,FALSE),VLOOKUP(A428,[1]C1!$E:$G,3,FALSE)))</f>
        <v>ILANG-ILANG, DON JUAN BAYVIEW SUBD, MUNTINLUPA</v>
      </c>
      <c r="E428" s="10">
        <f>IFERROR(VLOOKUP(A428,[4]C1!$E:$S,15,FALSE),IFERROR(VLOOKUP(A428,[5]C1!$E:$T,16,FALSE),VLOOKUP(A428,[6]C1!$E:$T,16,FALSE)))</f>
        <v>40313.42</v>
      </c>
      <c r="F428" s="10">
        <f>IFERROR(VLOOKUP(A428,[2]C1!$E:$Q,13,FALSE),IFERROR(VLOOKUP(A428,[3]C1!$E:$P,12,FALSE),VLOOKUP(A428,[1]C1!$E:$Q,13,FALSE)))</f>
        <v>50.06</v>
      </c>
      <c r="G428" s="11" t="str">
        <f>IFERROR(VLOOKUP(A428,[4]C1!$E:$N,10,FALSE),IFERROR(VLOOKUP(A428,[5]C1!$E:$N,10,FALSE),VLOOKUP(A428,[6]C1!$E:$N,10,FALSE)))</f>
        <v>Jenneth Madrid</v>
      </c>
      <c r="I428" s="6" t="str">
        <f>IFERROR(VLOOKUP(A428,[4]C1!$E:$L,8,FALSE),IFERROR(VLOOKUP(A428,[5]C1!$E:$L,8,FALSE),VLOOKUP(A428,[6]C1!$E:$L,8,FALSE)))</f>
        <v>POWERHOUSE</v>
      </c>
      <c r="J428" s="4">
        <v>45869</v>
      </c>
      <c r="K428" s="4">
        <v>45869</v>
      </c>
      <c r="L428" s="5" t="s">
        <v>856</v>
      </c>
      <c r="N428" s="5">
        <f>YEAR(IFERROR(VLOOKUP(A428,[4]C1!$E:$AA,23,FALSE),IFERROR(VLOOKUP(A428,[5]C1!$E:$AB,24,FALSE),VLOOKUP(A428,[6]C1!$E:$AB,23,FALSE))))</f>
        <v>2025</v>
      </c>
      <c r="O428" s="4">
        <v>45874</v>
      </c>
      <c r="P428" s="5" t="str">
        <f t="shared" si="9"/>
        <v>YES</v>
      </c>
      <c r="Q428" s="4">
        <v>45891</v>
      </c>
      <c r="R428" s="5" t="s">
        <v>23</v>
      </c>
      <c r="S428" s="251">
        <v>4</v>
      </c>
      <c r="T428" s="253">
        <f>IFERROR(VLOOKUP(A428,[4]C1!$E:$BH,56,FALSE),IFERROR(VLOOKUP(A428,[5]C1!$E:$BI,57,FALSE),VLOOKUP(A428,[6]C1!$E:$BI,56,FALSE)))</f>
        <v>45835</v>
      </c>
    </row>
    <row r="429" spans="1:20" ht="20.149999999999999" hidden="1" customHeight="1" x14ac:dyDescent="0.35">
      <c r="A429" s="8" t="s">
        <v>842</v>
      </c>
      <c r="C429" s="7" t="str">
        <f>IFERROR(VLOOKUP(A429,[1]C1!$E:$F,2,FALSE),IFERROR(VLOOKUP(A429,[2]C1!$E:$F,2,FALSE),VLOOKUP(A429,[3]C1!$E:$F,2,FALSE)))</f>
        <v>ALSTOM TRANSPORT CONSTRUCTION PHILIPPINES, INC.</v>
      </c>
      <c r="D429" s="7" t="str">
        <f>IFERROR(VLOOKUP(A429,[3]C1!$E:$G,3,FALSE),IFERROR(VLOOKUP(A429,[2]C1!$E:$G,3,FALSE),VLOOKUP(A429,[1]C1!$E:$G,3,FALSE)))</f>
        <v>PRES. M. ROXAS, BACLARAN, PARANAQUE</v>
      </c>
      <c r="E429" s="10">
        <f>IFERROR(VLOOKUP(A429,[4]C1!$E:$S,15,FALSE),IFERROR(VLOOKUP(A429,[5]C1!$E:$T,16,FALSE),VLOOKUP(A429,[6]C1!$E:$T,16,FALSE)))</f>
        <v>44089.19</v>
      </c>
      <c r="F429" s="10">
        <f>IFERROR(VLOOKUP(A429,[2]C1!$E:$Q,13,FALSE),IFERROR(VLOOKUP(A429,[3]C1!$E:$P,12,FALSE),VLOOKUP(A429,[1]C1!$E:$Q,13,FALSE)))</f>
        <v>57.45</v>
      </c>
      <c r="G429" s="11" t="str">
        <f>IFERROR(VLOOKUP(A429,[4]C1!$E:$N,10,FALSE),IFERROR(VLOOKUP(A429,[5]C1!$E:$N,10,FALSE),VLOOKUP(A429,[6]C1!$E:$N,10,FALSE)))</f>
        <v>JSP</v>
      </c>
      <c r="I429" s="6" t="str">
        <f>IFERROR(VLOOKUP(A429,[4]C1!$E:$L,8,FALSE),IFERROR(VLOOKUP(A429,[5]C1!$E:$L,8,FALSE),VLOOKUP(A429,[6]C1!$E:$L,8,FALSE)))</f>
        <v>CHALLENGER</v>
      </c>
      <c r="J429" s="4">
        <v>45869</v>
      </c>
      <c r="K429" s="4">
        <v>45869</v>
      </c>
      <c r="L429" s="5" t="s">
        <v>856</v>
      </c>
      <c r="N429" s="5">
        <f>YEAR(IFERROR(VLOOKUP(A429,[4]C1!$E:$AA,23,FALSE),IFERROR(VLOOKUP(A429,[5]C1!$E:$AB,24,FALSE),VLOOKUP(A429,[6]C1!$E:$AB,23,FALSE))))</f>
        <v>2024</v>
      </c>
      <c r="O429" s="4">
        <v>45870</v>
      </c>
      <c r="P429" s="5" t="str">
        <f t="shared" si="9"/>
        <v>YES</v>
      </c>
      <c r="Q429" s="4">
        <v>45887</v>
      </c>
      <c r="R429" s="5" t="s">
        <v>26</v>
      </c>
      <c r="S429" s="251">
        <v>3</v>
      </c>
      <c r="T429" s="253">
        <f>IFERROR(VLOOKUP(A429,[4]C1!$E:$BH,56,FALSE),IFERROR(VLOOKUP(A429,[5]C1!$E:$BI,57,FALSE),VLOOKUP(A429,[6]C1!$E:$BI,56,FALSE)))</f>
        <v>45761</v>
      </c>
    </row>
    <row r="430" spans="1:20" ht="20.149999999999999" hidden="1" customHeight="1" x14ac:dyDescent="0.35">
      <c r="A430" s="8" t="s">
        <v>843</v>
      </c>
      <c r="C430" s="7" t="str">
        <f>IFERROR(VLOOKUP(A430,[1]C1!$E:$F,2,FALSE),IFERROR(VLOOKUP(A430,[2]C1!$E:$F,2,FALSE),VLOOKUP(A430,[3]C1!$E:$F,2,FALSE)))</f>
        <v>JOSEPH NATHANAEL PER GALVEZ</v>
      </c>
      <c r="D430" s="7" t="str">
        <f>IFERROR(VLOOKUP(A430,[3]C1!$E:$G,3,FALSE),IFERROR(VLOOKUP(A430,[2]C1!$E:$G,3,FALSE),VLOOKUP(A430,[1]C1!$E:$G,3,FALSE)))</f>
        <v>DOÑA ALICIA, INA EXECUTIVE HOMES - LEVITOWN, PARANAQUE</v>
      </c>
      <c r="E430" s="10">
        <f>IFERROR(VLOOKUP(A430,[4]C1!$E:$S,15,FALSE),IFERROR(VLOOKUP(A430,[5]C1!$E:$T,16,FALSE),VLOOKUP(A430,[6]C1!$E:$T,16,FALSE)))</f>
        <v>51950.75</v>
      </c>
      <c r="F430" s="10">
        <f>IFERROR(VLOOKUP(A430,[2]C1!$E:$Q,13,FALSE),IFERROR(VLOOKUP(A430,[3]C1!$E:$P,12,FALSE),VLOOKUP(A430,[1]C1!$E:$Q,13,FALSE)))</f>
        <v>22.1</v>
      </c>
      <c r="G430" s="11" t="str">
        <f>IFERROR(VLOOKUP(A430,[4]C1!$E:$N,10,FALSE),IFERROR(VLOOKUP(A430,[5]C1!$E:$N,10,FALSE),VLOOKUP(A430,[6]C1!$E:$N,10,FALSE)))</f>
        <v>RRG</v>
      </c>
      <c r="I430" s="6" t="str">
        <f>IFERROR(VLOOKUP(A430,[4]C1!$E:$L,8,FALSE),IFERROR(VLOOKUP(A430,[5]C1!$E:$L,8,FALSE),VLOOKUP(A430,[6]C1!$E:$L,8,FALSE)))</f>
        <v>ECOM</v>
      </c>
      <c r="J430" s="4">
        <v>45869</v>
      </c>
      <c r="K430" s="4">
        <v>45869</v>
      </c>
      <c r="L430" s="5" t="s">
        <v>856</v>
      </c>
      <c r="N430" s="5">
        <f>YEAR(IFERROR(VLOOKUP(A430,[4]C1!$E:$AA,23,FALSE),IFERROR(VLOOKUP(A430,[5]C1!$E:$AB,24,FALSE),VLOOKUP(A430,[6]C1!$E:$AB,23,FALSE))))</f>
        <v>2024</v>
      </c>
      <c r="O430" s="4">
        <v>45870</v>
      </c>
      <c r="P430" s="5" t="str">
        <f t="shared" si="9"/>
        <v>YES</v>
      </c>
      <c r="Q430" s="4">
        <v>45887</v>
      </c>
      <c r="R430" s="5" t="s">
        <v>23</v>
      </c>
      <c r="S430" s="251">
        <v>2</v>
      </c>
      <c r="T430" s="253">
        <f>IFERROR(VLOOKUP(A430,[4]C1!$E:$BH,56,FALSE),IFERROR(VLOOKUP(A430,[5]C1!$E:$BI,57,FALSE),VLOOKUP(A430,[6]C1!$E:$BI,56,FALSE)))</f>
        <v>45744</v>
      </c>
    </row>
    <row r="431" spans="1:20" ht="20.149999999999999" hidden="1" customHeight="1" x14ac:dyDescent="0.35">
      <c r="A431" s="8" t="s">
        <v>844</v>
      </c>
      <c r="C431" s="7" t="str">
        <f>IFERROR(VLOOKUP(A431,[1]C1!$E:$F,2,FALSE),IFERROR(VLOOKUP(A431,[2]C1!$E:$F,2,FALSE),VLOOKUP(A431,[3]C1!$E:$F,2,FALSE)))</f>
        <v>ALMALOUNA COMALING QU</v>
      </c>
      <c r="D431" s="7" t="str">
        <f>IFERROR(VLOOKUP(A431,[3]C1!$E:$G,3,FALSE),IFERROR(VLOOKUP(A431,[2]C1!$E:$G,3,FALSE),VLOOKUP(A431,[1]C1!$E:$G,3,FALSE)))</f>
        <v>EL GRANDE, BF HOMES, PARANAQUE</v>
      </c>
      <c r="E431" s="10">
        <f>IFERROR(VLOOKUP(A431,[4]C1!$E:$S,15,FALSE),IFERROR(VLOOKUP(A431,[5]C1!$E:$T,16,FALSE),VLOOKUP(A431,[6]C1!$E:$T,16,FALSE)))</f>
        <v>45194.86</v>
      </c>
      <c r="F431" s="10">
        <f>IFERROR(VLOOKUP(A431,[2]C1!$E:$Q,13,FALSE),IFERROR(VLOOKUP(A431,[3]C1!$E:$P,12,FALSE),VLOOKUP(A431,[1]C1!$E:$Q,13,FALSE)))</f>
        <v>47.14</v>
      </c>
      <c r="G431" s="11" t="str">
        <f>IFERROR(VLOOKUP(A431,[4]C1!$E:$N,10,FALSE),IFERROR(VLOOKUP(A431,[5]C1!$E:$N,10,FALSE),VLOOKUP(A431,[6]C1!$E:$N,10,FALSE)))</f>
        <v>Isan Carlo Lazaro</v>
      </c>
      <c r="I431" s="6" t="str">
        <f>IFERROR(VLOOKUP(A431,[4]C1!$E:$L,8,FALSE),IFERROR(VLOOKUP(A431,[5]C1!$E:$L,8,FALSE),VLOOKUP(A431,[6]C1!$E:$L,8,FALSE)))</f>
        <v>MAINTENANCE</v>
      </c>
      <c r="K431" s="4">
        <v>45869</v>
      </c>
      <c r="L431" s="5" t="s">
        <v>62</v>
      </c>
      <c r="N431" s="5">
        <f>YEAR(IFERROR(VLOOKUP(A431,[4]C1!$E:$AA,23,FALSE),IFERROR(VLOOKUP(A431,[5]C1!$E:$AB,24,FALSE),VLOOKUP(A431,[6]C1!$E:$AB,23,FALSE))))</f>
        <v>2025</v>
      </c>
      <c r="P431" s="5" t="str">
        <f t="shared" si="9"/>
        <v>NO</v>
      </c>
      <c r="S431" s="251">
        <v>2</v>
      </c>
      <c r="T431" s="253">
        <f>IFERROR(VLOOKUP(A431,[4]C1!$E:$BH,56,FALSE),IFERROR(VLOOKUP(A431,[5]C1!$E:$BI,57,FALSE),VLOOKUP(A431,[6]C1!$E:$BI,56,FALSE)))</f>
        <v>0</v>
      </c>
    </row>
    <row r="432" spans="1:20" ht="20.149999999999999" hidden="1" customHeight="1" x14ac:dyDescent="0.35">
      <c r="A432" s="8" t="s">
        <v>845</v>
      </c>
      <c r="C432" s="7" t="str">
        <f>IFERROR(VLOOKUP(A432,[1]C1!$E:$F,2,FALSE),IFERROR(VLOOKUP(A432,[2]C1!$E:$F,2,FALSE),VLOOKUP(A432,[3]C1!$E:$F,2,FALSE)))</f>
        <v>MARCO ANGELO FELIX LIM LOPEZ</v>
      </c>
      <c r="D432" s="7" t="str">
        <f>IFERROR(VLOOKUP(A432,[3]C1!$E:$G,3,FALSE),IFERROR(VLOOKUP(A432,[2]C1!$E:$G,3,FALSE),VLOOKUP(A432,[1]C1!$E:$G,3,FALSE)))</f>
        <v>YELLOW STONE, SOUTH GREEN PARK SUBD, PARANAQUE</v>
      </c>
      <c r="E432" s="10">
        <f>IFERROR(VLOOKUP(A432,[4]C1!$E:$S,15,FALSE),IFERROR(VLOOKUP(A432,[5]C1!$E:$T,16,FALSE),VLOOKUP(A432,[6]C1!$E:$T,16,FALSE)))</f>
        <v>3703.32</v>
      </c>
      <c r="F432" s="10">
        <f>IFERROR(VLOOKUP(A432,[2]C1!$E:$Q,13,FALSE),IFERROR(VLOOKUP(A432,[3]C1!$E:$P,12,FALSE),VLOOKUP(A432,[1]C1!$E:$Q,13,FALSE)))</f>
        <v>4.3099999999999996</v>
      </c>
      <c r="G432" s="11" t="str">
        <f>IFERROR(VLOOKUP(A432,[4]C1!$E:$N,10,FALSE),IFERROR(VLOOKUP(A432,[5]C1!$E:$N,10,FALSE),VLOOKUP(A432,[6]C1!$E:$N,10,FALSE)))</f>
        <v>Jenneth Madrid</v>
      </c>
      <c r="I432" s="6" t="str">
        <f>IFERROR(VLOOKUP(A432,[4]C1!$E:$L,8,FALSE),IFERROR(VLOOKUP(A432,[5]C1!$E:$L,8,FALSE),VLOOKUP(A432,[6]C1!$E:$L,8,FALSE)))</f>
        <v>VJC</v>
      </c>
      <c r="J432" s="4">
        <v>45869</v>
      </c>
      <c r="K432" s="4">
        <v>45869</v>
      </c>
      <c r="L432" s="5" t="s">
        <v>856</v>
      </c>
      <c r="N432" s="5">
        <f>YEAR(IFERROR(VLOOKUP(A432,[4]C1!$E:$AA,23,FALSE),IFERROR(VLOOKUP(A432,[5]C1!$E:$AB,24,FALSE),VLOOKUP(A432,[6]C1!$E:$AB,23,FALSE))))</f>
        <v>2025</v>
      </c>
      <c r="O432" s="4">
        <v>45874</v>
      </c>
      <c r="P432" s="5" t="str">
        <f t="shared" si="9"/>
        <v>YES</v>
      </c>
      <c r="Q432" s="4">
        <v>45891</v>
      </c>
      <c r="R432" s="5" t="s">
        <v>23</v>
      </c>
      <c r="S432" s="251">
        <v>2</v>
      </c>
      <c r="T432" s="253">
        <f>IFERROR(VLOOKUP(A432,[4]C1!$E:$BH,56,FALSE),IFERROR(VLOOKUP(A432,[5]C1!$E:$BI,57,FALSE),VLOOKUP(A432,[6]C1!$E:$BI,56,FALSE)))</f>
        <v>45791</v>
      </c>
    </row>
    <row r="433" spans="1:20" ht="20.149999999999999" hidden="1" customHeight="1" x14ac:dyDescent="0.35">
      <c r="A433" s="8" t="s">
        <v>846</v>
      </c>
      <c r="C433" s="7" t="str">
        <f>IFERROR(VLOOKUP(A433,[1]C1!$E:$F,2,FALSE),IFERROR(VLOOKUP(A433,[2]C1!$E:$F,2,FALSE),VLOOKUP(A433,[3]C1!$E:$F,2,FALSE)))</f>
        <v>BREIGHTON LAND INC.</v>
      </c>
      <c r="D433" s="7" t="str">
        <f>IFERROR(VLOOKUP(A433,[3]C1!$E:$G,3,FALSE),IFERROR(VLOOKUP(A433,[2]C1!$E:$G,3,FALSE),VLOOKUP(A433,[1]C1!$E:$G,3,FALSE)))</f>
        <v>BLOCK 6, BELLEFORT ESTATES PH 2, BACOOR</v>
      </c>
      <c r="E433" s="10">
        <f>IFERROR(VLOOKUP(A433,[4]C1!$E:$S,15,FALSE),IFERROR(VLOOKUP(A433,[5]C1!$E:$T,16,FALSE),VLOOKUP(A433,[6]C1!$E:$T,16,FALSE)))</f>
        <v>1038.46</v>
      </c>
      <c r="F433" s="10">
        <f>IFERROR(VLOOKUP(A433,[2]C1!$E:$Q,13,FALSE),IFERROR(VLOOKUP(A433,[3]C1!$E:$P,12,FALSE),VLOOKUP(A433,[1]C1!$E:$Q,13,FALSE)))</f>
        <v>1.29</v>
      </c>
      <c r="G433" s="11" t="str">
        <f>IFERROR(VLOOKUP(A433,[4]C1!$E:$N,10,FALSE),IFERROR(VLOOKUP(A433,[5]C1!$E:$N,10,FALSE),VLOOKUP(A433,[6]C1!$E:$N,10,FALSE)))</f>
        <v>Ronilo Gange Jr.</v>
      </c>
      <c r="I433" s="6" t="str">
        <f>IFERROR(VLOOKUP(A433,[4]C1!$E:$L,8,FALSE),IFERROR(VLOOKUP(A433,[5]C1!$E:$L,8,FALSE),VLOOKUP(A433,[6]C1!$E:$L,8,FALSE)))</f>
        <v>ECOM</v>
      </c>
      <c r="K433" s="4">
        <v>45869</v>
      </c>
      <c r="L433" s="5" t="s">
        <v>856</v>
      </c>
      <c r="N433" s="5">
        <f>YEAR(IFERROR(VLOOKUP(A433,[4]C1!$E:$AA,23,FALSE),IFERROR(VLOOKUP(A433,[5]C1!$E:$AB,24,FALSE),VLOOKUP(A433,[6]C1!$E:$AB,23,FALSE))))</f>
        <v>2025</v>
      </c>
      <c r="O433" s="4">
        <v>45874</v>
      </c>
      <c r="P433" s="5" t="str">
        <f t="shared" ref="P433:P434" si="10">IF(ISBLANK(O433),"NO","YES")</f>
        <v>YES</v>
      </c>
      <c r="Q433" s="4">
        <v>45891</v>
      </c>
      <c r="R433" s="5" t="s">
        <v>23</v>
      </c>
      <c r="S433" s="251">
        <v>1</v>
      </c>
      <c r="T433" s="253">
        <f>IFERROR(VLOOKUP(A433,[4]C1!$E:$BH,56,FALSE),IFERROR(VLOOKUP(A433,[5]C1!$E:$BI,57,FALSE),VLOOKUP(A433,[6]C1!$E:$BI,56,FALSE)))</f>
        <v>0</v>
      </c>
    </row>
    <row r="434" spans="1:20" ht="20.149999999999999" hidden="1" customHeight="1" x14ac:dyDescent="0.35">
      <c r="A434" s="8" t="s">
        <v>847</v>
      </c>
      <c r="C434" s="7" t="str">
        <f>IFERROR(VLOOKUP(A434,[1]C1!$E:$F,2,FALSE),IFERROR(VLOOKUP(A434,[2]C1!$E:$F,2,FALSE),VLOOKUP(A434,[3]C1!$E:$F,2,FALSE)))</f>
        <v>SUZANNE ONG</v>
      </c>
      <c r="D434" s="7" t="str">
        <f>IFERROR(VLOOKUP(A434,[3]C1!$E:$G,3,FALSE),IFERROR(VLOOKUP(A434,[2]C1!$E:$G,3,FALSE),VLOOKUP(A434,[1]C1!$E:$G,3,FALSE)))</f>
        <v>TEL AVIV, MULTINATIONAL VILL, PARANAQUE</v>
      </c>
      <c r="E434" s="10">
        <f>IFERROR(VLOOKUP(A434,[4]C1!$E:$S,15,FALSE),IFERROR(VLOOKUP(A434,[5]C1!$E:$T,16,FALSE),VLOOKUP(A434,[6]C1!$E:$T,16,FALSE)))</f>
        <v>980568.61</v>
      </c>
      <c r="F434" s="10">
        <f>IFERROR(VLOOKUP(A434,[2]C1!$E:$Q,13,FALSE),IFERROR(VLOOKUP(A434,[3]C1!$E:$P,12,FALSE),VLOOKUP(A434,[1]C1!$E:$Q,13,FALSE)))</f>
        <v>415.73</v>
      </c>
      <c r="G434" s="11" t="str">
        <f>IFERROR(VLOOKUP(A434,[4]C1!$E:$N,10,FALSE),IFERROR(VLOOKUP(A434,[5]C1!$E:$N,10,FALSE),VLOOKUP(A434,[6]C1!$E:$N,10,FALSE)))</f>
        <v>RRG</v>
      </c>
      <c r="I434" s="6" t="str">
        <f>IFERROR(VLOOKUP(A434,[4]C1!$E:$L,8,FALSE),IFERROR(VLOOKUP(A434,[5]C1!$E:$L,8,FALSE),VLOOKUP(A434,[6]C1!$E:$L,8,FALSE)))</f>
        <v>ECOM</v>
      </c>
      <c r="J434" s="4">
        <v>45869</v>
      </c>
      <c r="K434" s="4">
        <v>45869</v>
      </c>
      <c r="L434" s="5" t="s">
        <v>62</v>
      </c>
      <c r="N434" s="5">
        <f>YEAR(IFERROR(VLOOKUP(A434,[4]C1!$E:$AA,23,FALSE),IFERROR(VLOOKUP(A434,[5]C1!$E:$AB,24,FALSE),VLOOKUP(A434,[6]C1!$E:$AB,23,FALSE))))</f>
        <v>2024</v>
      </c>
      <c r="P434" s="5" t="str">
        <f t="shared" si="10"/>
        <v>NO</v>
      </c>
      <c r="S434" s="251">
        <v>14</v>
      </c>
      <c r="T434" s="253">
        <f>IFERROR(VLOOKUP(A434,[4]C1!$E:$BH,56,FALSE),IFERROR(VLOOKUP(A434,[5]C1!$E:$BI,57,FALSE),VLOOKUP(A434,[6]C1!$E:$BI,56,FALSE)))</f>
        <v>45723</v>
      </c>
    </row>
    <row r="435" spans="1:20" ht="20.149999999999999" hidden="1" customHeight="1" x14ac:dyDescent="0.35">
      <c r="A435" s="8" t="s">
        <v>848</v>
      </c>
      <c r="C435" s="7" t="str">
        <f>IFERROR(VLOOKUP(A435,[1]C1!$E:$F,2,FALSE),IFERROR(VLOOKUP(A435,[2]C1!$E:$F,2,FALSE),VLOOKUP(A435,[3]C1!$E:$F,2,FALSE)))</f>
        <v>STO. CRISTO PROPERTIES &amp; HOLDINGS CORP.</v>
      </c>
      <c r="D435" s="7" t="str">
        <f>IFERROR(VLOOKUP(A435,[3]C1!$E:$G,3,FALSE),IFERROR(VLOOKUP(A435,[2]C1!$E:$G,3,FALSE),VLOOKUP(A435,[1]C1!$E:$G,3,FALSE)))</f>
        <v>PASCUAL, PARANAQUE GREEN HEIGHTS, PARANAQUE</v>
      </c>
      <c r="E435" s="10">
        <f>IFERROR(VLOOKUP(A435,[4]C1!$E:$S,15,FALSE),IFERROR(VLOOKUP(A435,[5]C1!$E:$T,16,FALSE),VLOOKUP(A435,[6]C1!$E:$T,16,FALSE)))</f>
        <v>15202.2</v>
      </c>
      <c r="F435" s="10">
        <f>IFERROR(VLOOKUP(A435,[2]C1!$E:$Q,13,FALSE),IFERROR(VLOOKUP(A435,[3]C1!$E:$P,12,FALSE),VLOOKUP(A435,[1]C1!$E:$Q,13,FALSE)))</f>
        <v>77.25</v>
      </c>
      <c r="G435" s="11" t="str">
        <f>IFERROR(VLOOKUP(A435,[4]C1!$E:$N,10,FALSE),IFERROR(VLOOKUP(A435,[5]C1!$E:$N,10,FALSE),VLOOKUP(A435,[6]C1!$E:$N,10,FALSE)))</f>
        <v>Isan Carlo Lazaro</v>
      </c>
      <c r="I435" s="6" t="str">
        <f>IFERROR(VLOOKUP(A435,[4]C1!$E:$L,8,FALSE),IFERROR(VLOOKUP(A435,[5]C1!$E:$L,8,FALSE),VLOOKUP(A435,[6]C1!$E:$L,8,FALSE)))</f>
        <v>CHALLENGER</v>
      </c>
      <c r="J435" s="4">
        <v>45869</v>
      </c>
      <c r="K435" s="4">
        <v>45869</v>
      </c>
      <c r="L435" s="5" t="s">
        <v>62</v>
      </c>
      <c r="N435" s="5">
        <f>YEAR(IFERROR(VLOOKUP(A435,[4]C1!$E:$AA,23,FALSE),IFERROR(VLOOKUP(A435,[5]C1!$E:$AB,24,FALSE),VLOOKUP(A435,[6]C1!$E:$AB,23,FALSE))))</f>
        <v>2025</v>
      </c>
      <c r="P435" s="5" t="str">
        <f t="shared" ref="P435:P499" si="11">IF(ISBLANK(O435),"NO","YES")</f>
        <v>NO</v>
      </c>
      <c r="S435" s="251">
        <v>4</v>
      </c>
      <c r="T435" s="253">
        <f>IFERROR(VLOOKUP(A435,[4]C1!$E:$BH,56,FALSE),IFERROR(VLOOKUP(A435,[5]C1!$E:$BI,57,FALSE),VLOOKUP(A435,[6]C1!$E:$BI,56,FALSE)))</f>
        <v>45733</v>
      </c>
    </row>
    <row r="436" spans="1:20" ht="20.149999999999999" hidden="1" customHeight="1" x14ac:dyDescent="0.35">
      <c r="A436" s="8" t="s">
        <v>849</v>
      </c>
      <c r="C436" s="7" t="str">
        <f>IFERROR(VLOOKUP(A436,[1]C1!$E:$F,2,FALSE),IFERROR(VLOOKUP(A436,[2]C1!$E:$F,2,FALSE),VLOOKUP(A436,[3]C1!$E:$F,2,FALSE)))</f>
        <v>HERMENEGILDO DENAGA SARANILLO</v>
      </c>
      <c r="D436" s="7" t="str">
        <f>IFERROR(VLOOKUP(A436,[3]C1!$E:$G,3,FALSE),IFERROR(VLOOKUP(A436,[2]C1!$E:$G,3,FALSE),VLOOKUP(A436,[1]C1!$E:$G,3,FALSE)))</f>
        <v>SUMAKWEL, BARANGAY VILL, PARANAQUE</v>
      </c>
      <c r="E436" s="10">
        <f>IFERROR(VLOOKUP(A436,[4]C1!$E:$S,15,FALSE),IFERROR(VLOOKUP(A436,[5]C1!$E:$T,16,FALSE),VLOOKUP(A436,[6]C1!$E:$T,16,FALSE)))</f>
        <v>45119.54</v>
      </c>
      <c r="F436" s="10">
        <f>IFERROR(VLOOKUP(A436,[2]C1!$E:$Q,13,FALSE),IFERROR(VLOOKUP(A436,[3]C1!$E:$P,12,FALSE),VLOOKUP(A436,[1]C1!$E:$Q,13,FALSE)))</f>
        <v>134.28</v>
      </c>
      <c r="G436" s="11" t="str">
        <f>IFERROR(VLOOKUP(A436,[4]C1!$E:$N,10,FALSE),IFERROR(VLOOKUP(A436,[5]C1!$E:$N,10,FALSE),VLOOKUP(A436,[6]C1!$E:$N,10,FALSE)))</f>
        <v>Ronilo Gange Jr.</v>
      </c>
      <c r="I436" s="6" t="str">
        <f>IFERROR(VLOOKUP(A436,[4]C1!$E:$L,8,FALSE),IFERROR(VLOOKUP(A436,[5]C1!$E:$L,8,FALSE),VLOOKUP(A436,[6]C1!$E:$L,8,FALSE)))</f>
        <v>ECOM</v>
      </c>
      <c r="J436" s="4">
        <v>45869</v>
      </c>
      <c r="K436" s="4">
        <v>45869</v>
      </c>
      <c r="L436" s="5" t="s">
        <v>62</v>
      </c>
      <c r="N436" s="5">
        <f>YEAR(IFERROR(VLOOKUP(A436,[4]C1!$E:$AA,23,FALSE),IFERROR(VLOOKUP(A436,[5]C1!$E:$AB,24,FALSE),VLOOKUP(A436,[6]C1!$E:$AB,23,FALSE))))</f>
        <v>2025</v>
      </c>
      <c r="P436" s="5" t="str">
        <f t="shared" si="11"/>
        <v>NO</v>
      </c>
      <c r="S436" s="251">
        <v>6</v>
      </c>
      <c r="T436" s="253">
        <f>IFERROR(VLOOKUP(A436,[4]C1!$E:$BH,56,FALSE),IFERROR(VLOOKUP(A436,[5]C1!$E:$BI,57,FALSE),VLOOKUP(A436,[6]C1!$E:$BI,56,FALSE)))</f>
        <v>45826</v>
      </c>
    </row>
    <row r="437" spans="1:20" ht="20.149999999999999" hidden="1" customHeight="1" x14ac:dyDescent="0.35">
      <c r="A437" s="8" t="s">
        <v>850</v>
      </c>
      <c r="C437" s="7" t="str">
        <f>IFERROR(VLOOKUP(A437,[1]C1!$E:$F,2,FALSE),IFERROR(VLOOKUP(A437,[2]C1!$E:$F,2,FALSE),VLOOKUP(A437,[3]C1!$E:$F,2,FALSE)))</f>
        <v>CHERIE ROSE COLINAYO ZHENG</v>
      </c>
      <c r="D437" s="7" t="str">
        <f>IFERROR(VLOOKUP(A437,[3]C1!$E:$G,3,FALSE),IFERROR(VLOOKUP(A437,[2]C1!$E:$G,3,FALSE),VLOOKUP(A437,[1]C1!$E:$G,3,FALSE)))</f>
        <v>ARMELA CPD-SAVVY 25, ARMELA CPD-SAVVY 25, PARANAQUE</v>
      </c>
      <c r="E437" s="10">
        <f>IFERROR(VLOOKUP(A437,[4]C1!$E:$S,15,FALSE),IFERROR(VLOOKUP(A437,[5]C1!$E:$T,16,FALSE),VLOOKUP(A437,[6]C1!$E:$T,16,FALSE)))</f>
        <v>84004.599999999977</v>
      </c>
      <c r="F437" s="10">
        <f>IFERROR(VLOOKUP(A437,[2]C1!$E:$Q,13,FALSE),IFERROR(VLOOKUP(A437,[3]C1!$E:$P,12,FALSE),VLOOKUP(A437,[1]C1!$E:$Q,13,FALSE)))</f>
        <v>118.02</v>
      </c>
      <c r="G437" s="11" t="str">
        <f>IFERROR(VLOOKUP(A437,[4]C1!$E:$N,10,FALSE),IFERROR(VLOOKUP(A437,[5]C1!$E:$N,10,FALSE),VLOOKUP(A437,[6]C1!$E:$N,10,FALSE)))</f>
        <v>Ronilo Gange Jr.</v>
      </c>
      <c r="I437" s="6" t="str">
        <f>IFERROR(VLOOKUP(A437,[4]C1!$E:$L,8,FALSE),IFERROR(VLOOKUP(A437,[5]C1!$E:$L,8,FALSE),VLOOKUP(A437,[6]C1!$E:$L,8,FALSE)))</f>
        <v>ECOM</v>
      </c>
      <c r="J437" s="4">
        <v>45869</v>
      </c>
      <c r="K437" s="4">
        <v>45869</v>
      </c>
      <c r="L437" s="5" t="s">
        <v>62</v>
      </c>
      <c r="N437" s="5">
        <f>YEAR(IFERROR(VLOOKUP(A437,[4]C1!$E:$AA,23,FALSE),IFERROR(VLOOKUP(A437,[5]C1!$E:$AB,24,FALSE),VLOOKUP(A437,[6]C1!$E:$AB,23,FALSE))))</f>
        <v>2025</v>
      </c>
      <c r="P437" s="5" t="str">
        <f t="shared" si="11"/>
        <v>NO</v>
      </c>
      <c r="T437" s="253">
        <f>IFERROR(VLOOKUP(A437,[4]C1!$E:$BH,56,FALSE),IFERROR(VLOOKUP(A437,[5]C1!$E:$BI,57,FALSE),VLOOKUP(A437,[6]C1!$E:$BI,56,FALSE)))</f>
        <v>45826</v>
      </c>
    </row>
    <row r="438" spans="1:20" ht="20.149999999999999" hidden="1" customHeight="1" x14ac:dyDescent="0.35">
      <c r="A438" s="8" t="s">
        <v>851</v>
      </c>
      <c r="C438" s="7" t="str">
        <f>IFERROR(VLOOKUP(A438,[1]C1!$E:$F,2,FALSE),IFERROR(VLOOKUP(A438,[2]C1!$E:$F,2,FALSE),VLOOKUP(A438,[3]C1!$E:$F,2,FALSE)))</f>
        <v>FRANCES CHRISTINE RAMIREZ AGUIRRE</v>
      </c>
      <c r="D438" s="7" t="str">
        <f>IFERROR(VLOOKUP(A438,[3]C1!$E:$G,3,FALSE),IFERROR(VLOOKUP(A438,[2]C1!$E:$G,3,FALSE),VLOOKUP(A438,[1]C1!$E:$G,3,FALSE)))</f>
        <v>DAO, MAYWOOD VILL, PARANAQUE</v>
      </c>
      <c r="E438" s="10">
        <f>IFERROR(VLOOKUP(A438,[4]C1!$E:$S,15,FALSE),IFERROR(VLOOKUP(A438,[5]C1!$E:$T,16,FALSE),VLOOKUP(A438,[6]C1!$E:$T,16,FALSE)))</f>
        <v>136773.92000000001</v>
      </c>
      <c r="F438" s="10">
        <f>IFERROR(VLOOKUP(A438,[2]C1!$E:$Q,13,FALSE),IFERROR(VLOOKUP(A438,[3]C1!$E:$P,12,FALSE),VLOOKUP(A438,[1]C1!$E:$Q,13,FALSE)))</f>
        <v>159.18</v>
      </c>
      <c r="G438" s="11" t="str">
        <f>IFERROR(VLOOKUP(A438,[4]C1!$E:$N,10,FALSE),IFERROR(VLOOKUP(A438,[5]C1!$E:$N,10,FALSE),VLOOKUP(A438,[6]C1!$E:$N,10,FALSE)))</f>
        <v>Isan Carlo Lazaro</v>
      </c>
      <c r="I438" s="6" t="str">
        <f>IFERROR(VLOOKUP(A438,[4]C1!$E:$L,8,FALSE),IFERROR(VLOOKUP(A438,[5]C1!$E:$L,8,FALSE),VLOOKUP(A438,[6]C1!$E:$L,8,FALSE)))</f>
        <v>CHALLENGER</v>
      </c>
      <c r="J438" s="4">
        <v>45869</v>
      </c>
      <c r="K438" s="4">
        <v>45869</v>
      </c>
      <c r="L438" s="5" t="s">
        <v>62</v>
      </c>
      <c r="N438" s="5">
        <f>YEAR(IFERROR(VLOOKUP(A438,[4]C1!$E:$AA,23,FALSE),IFERROR(VLOOKUP(A438,[5]C1!$E:$AB,24,FALSE),VLOOKUP(A438,[6]C1!$E:$AB,23,FALSE))))</f>
        <v>2025</v>
      </c>
      <c r="P438" s="5" t="str">
        <f t="shared" si="11"/>
        <v>NO</v>
      </c>
      <c r="T438" s="253">
        <f>IFERROR(VLOOKUP(A438,[4]C1!$E:$BH,56,FALSE),IFERROR(VLOOKUP(A438,[5]C1!$E:$BI,57,FALSE),VLOOKUP(A438,[6]C1!$E:$BI,56,FALSE)))</f>
        <v>45845</v>
      </c>
    </row>
    <row r="439" spans="1:20" ht="20.149999999999999" hidden="1" customHeight="1" x14ac:dyDescent="0.35">
      <c r="A439" s="8" t="s">
        <v>852</v>
      </c>
      <c r="C439" s="7" t="str">
        <f>IFERROR(VLOOKUP(A439,[1]C1!$E:$F,2,FALSE),IFERROR(VLOOKUP(A439,[2]C1!$E:$F,2,FALSE),VLOOKUP(A439,[3]C1!$E:$F,2,FALSE)))</f>
        <v>TIERRA BELLA PROPERTIES INC.</v>
      </c>
      <c r="D439" s="7" t="str">
        <f>IFERROR(VLOOKUP(A439,[3]C1!$E:$G,3,FALSE),IFERROR(VLOOKUP(A439,[2]C1!$E:$G,3,FALSE),VLOOKUP(A439,[1]C1!$E:$G,3,FALSE)))</f>
        <v>PRES. M. ROXAS, TAMBO, PARANAQUE</v>
      </c>
      <c r="E439" s="10">
        <f>IFERROR(VLOOKUP(A439,[4]C1!$E:$S,15,FALSE),IFERROR(VLOOKUP(A439,[5]C1!$E:$T,16,FALSE),VLOOKUP(A439,[6]C1!$E:$T,16,FALSE)))</f>
        <v>45931.94000000001</v>
      </c>
      <c r="F439" s="10">
        <f>IFERROR(VLOOKUP(A439,[2]C1!$E:$Q,13,FALSE),IFERROR(VLOOKUP(A439,[3]C1!$E:$P,12,FALSE),VLOOKUP(A439,[1]C1!$E:$Q,13,FALSE)))</f>
        <v>53.43</v>
      </c>
      <c r="G439" s="11" t="str">
        <f>IFERROR(VLOOKUP(A439,[4]C1!$E:$N,10,FALSE),IFERROR(VLOOKUP(A439,[5]C1!$E:$N,10,FALSE),VLOOKUP(A439,[6]C1!$E:$N,10,FALSE)))</f>
        <v>Isan Carlo Lazaro</v>
      </c>
      <c r="I439" s="6" t="str">
        <f>IFERROR(VLOOKUP(A439,[4]C1!$E:$L,8,FALSE),IFERROR(VLOOKUP(A439,[5]C1!$E:$L,8,FALSE),VLOOKUP(A439,[6]C1!$E:$L,8,FALSE)))</f>
        <v>CHALLENGER</v>
      </c>
      <c r="J439" s="4">
        <v>45869</v>
      </c>
      <c r="K439" s="4">
        <v>45869</v>
      </c>
      <c r="L439" s="5" t="s">
        <v>62</v>
      </c>
      <c r="N439" s="5">
        <f>YEAR(IFERROR(VLOOKUP(A439,[4]C1!$E:$AA,23,FALSE),IFERROR(VLOOKUP(A439,[5]C1!$E:$AB,24,FALSE),VLOOKUP(A439,[6]C1!$E:$AB,23,FALSE))))</f>
        <v>2025</v>
      </c>
      <c r="P439" s="5" t="str">
        <f t="shared" si="11"/>
        <v>NO</v>
      </c>
      <c r="T439" s="253">
        <f>IFERROR(VLOOKUP(A439,[4]C1!$E:$BH,56,FALSE),IFERROR(VLOOKUP(A439,[5]C1!$E:$BI,57,FALSE),VLOOKUP(A439,[6]C1!$E:$BI,56,FALSE)))</f>
        <v>45845</v>
      </c>
    </row>
    <row r="440" spans="1:20" ht="20.149999999999999" hidden="1" customHeight="1" x14ac:dyDescent="0.35">
      <c r="A440" s="8" t="s">
        <v>853</v>
      </c>
      <c r="C440" s="7" t="str">
        <f>IFERROR(VLOOKUP(A440,[1]C1!$E:$F,2,FALSE),IFERROR(VLOOKUP(A440,[2]C1!$E:$F,2,FALSE),VLOOKUP(A440,[3]C1!$E:$F,2,FALSE)))</f>
        <v>JOLLIBEE FOODS CORPORATION</v>
      </c>
      <c r="D440" s="7" t="str">
        <f>IFERROR(VLOOKUP(A440,[3]C1!$E:$G,3,FALSE),IFERROR(VLOOKUP(A440,[2]C1!$E:$G,3,FALSE),VLOOKUP(A440,[1]C1!$E:$G,3,FALSE)))</f>
        <v>AGUIRRE, BF HOMES, PARANAQUE</v>
      </c>
      <c r="E440" s="10">
        <f>IFERROR(VLOOKUP(A440,[4]C1!$E:$S,15,FALSE),IFERROR(VLOOKUP(A440,[5]C1!$E:$T,16,FALSE),VLOOKUP(A440,[6]C1!$E:$T,16,FALSE)))</f>
        <v>109086.2</v>
      </c>
      <c r="F440" s="10">
        <f>IFERROR(VLOOKUP(A440,[2]C1!$E:$Q,13,FALSE),IFERROR(VLOOKUP(A440,[3]C1!$E:$P,12,FALSE),VLOOKUP(A440,[1]C1!$E:$Q,13,FALSE)))</f>
        <v>139.94999999999999</v>
      </c>
      <c r="G440" s="11" t="str">
        <f>IFERROR(VLOOKUP(A440,[4]C1!$E:$N,10,FALSE),IFERROR(VLOOKUP(A440,[5]C1!$E:$N,10,FALSE),VLOOKUP(A440,[6]C1!$E:$N,10,FALSE)))</f>
        <v>Ronilo Gange Jr.</v>
      </c>
      <c r="I440" s="6" t="str">
        <f>IFERROR(VLOOKUP(A440,[4]C1!$E:$L,8,FALSE),IFERROR(VLOOKUP(A440,[5]C1!$E:$L,8,FALSE),VLOOKUP(A440,[6]C1!$E:$L,8,FALSE)))</f>
        <v>AVECO</v>
      </c>
      <c r="J440" s="4">
        <v>45869</v>
      </c>
      <c r="K440" s="4">
        <v>45869</v>
      </c>
      <c r="L440" s="5" t="s">
        <v>856</v>
      </c>
      <c r="N440" s="5">
        <f>YEAR(IFERROR(VLOOKUP(A440,[4]C1!$E:$AA,23,FALSE),IFERROR(VLOOKUP(A440,[5]C1!$E:$AB,24,FALSE),VLOOKUP(A440,[6]C1!$E:$AB,23,FALSE))))</f>
        <v>2024</v>
      </c>
      <c r="O440" s="4">
        <v>45875</v>
      </c>
      <c r="P440" s="5" t="str">
        <f t="shared" si="11"/>
        <v>YES</v>
      </c>
      <c r="Q440" s="4">
        <v>45889</v>
      </c>
      <c r="R440" s="5" t="s">
        <v>23</v>
      </c>
      <c r="S440" s="251">
        <v>3</v>
      </c>
      <c r="T440" s="253">
        <f>IFERROR(VLOOKUP(A440,[4]C1!$E:$BH,56,FALSE),IFERROR(VLOOKUP(A440,[5]C1!$E:$BI,57,FALSE),VLOOKUP(A440,[6]C1!$E:$BI,56,FALSE)))</f>
        <v>45761</v>
      </c>
    </row>
    <row r="441" spans="1:20" ht="20.149999999999999" hidden="1" customHeight="1" x14ac:dyDescent="0.35">
      <c r="A441" s="8" t="s">
        <v>854</v>
      </c>
      <c r="C441" s="7" t="str">
        <f>IFERROR(VLOOKUP(A441,[1]C1!$E:$F,2,FALSE),IFERROR(VLOOKUP(A441,[2]C1!$E:$F,2,FALSE),VLOOKUP(A441,[3]C1!$E:$F,2,FALSE)))</f>
        <v>ROVIE LAYNES MALDOS</v>
      </c>
      <c r="D441" s="7" t="str">
        <f>IFERROR(VLOOKUP(A441,[3]C1!$E:$G,3,FALSE),IFERROR(VLOOKUP(A441,[2]C1!$E:$G,3,FALSE),VLOOKUP(A441,[1]C1!$E:$G,3,FALSE)))</f>
        <v>BLDG. 2, CIUDAD KAUNLARAN, BACOOR</v>
      </c>
      <c r="E441" s="10">
        <f>IFERROR(VLOOKUP(A441,[4]C1!$E:$S,15,FALSE),IFERROR(VLOOKUP(A441,[5]C1!$E:$T,16,FALSE),VLOOKUP(A441,[6]C1!$E:$T,16,FALSE)))</f>
        <v>3718812.6</v>
      </c>
      <c r="F441" s="10">
        <f>IFERROR(VLOOKUP(A441,[2]C1!$E:$Q,13,FALSE),IFERROR(VLOOKUP(A441,[3]C1!$E:$P,12,FALSE),VLOOKUP(A441,[1]C1!$E:$Q,13,FALSE)))</f>
        <v>1378.82</v>
      </c>
      <c r="G441" s="11" t="str">
        <f>IFERROR(VLOOKUP(A441,[4]C1!$E:$N,10,FALSE),IFERROR(VLOOKUP(A441,[5]C1!$E:$N,10,FALSE),VLOOKUP(A441,[6]C1!$E:$N,10,FALSE)))</f>
        <v>JSP</v>
      </c>
      <c r="I441" s="6" t="str">
        <f>IFERROR(VLOOKUP(A441,[4]C1!$E:$L,8,FALSE),IFERROR(VLOOKUP(A441,[5]C1!$E:$L,8,FALSE),VLOOKUP(A441,[6]C1!$E:$L,8,FALSE)))</f>
        <v>POWERHOUSE</v>
      </c>
      <c r="K441" s="4">
        <v>45848</v>
      </c>
      <c r="L441" s="5" t="s">
        <v>22</v>
      </c>
      <c r="N441" s="5">
        <f>YEAR(IFERROR(VLOOKUP(A441,[4]C1!$E:$AA,23,FALSE),IFERROR(VLOOKUP(A441,[5]C1!$E:$AB,24,FALSE),VLOOKUP(A441,[6]C1!$E:$AB,23,FALSE))))</f>
        <v>2023</v>
      </c>
      <c r="P441" s="5" t="str">
        <f t="shared" si="11"/>
        <v>NO</v>
      </c>
      <c r="T441" s="253">
        <f>IFERROR(VLOOKUP(A441,[4]C1!$E:$BH,56,FALSE),IFERROR(VLOOKUP(A441,[5]C1!$E:$BI,57,FALSE),VLOOKUP(A441,[6]C1!$E:$BI,56,FALSE)))</f>
        <v>45848</v>
      </c>
    </row>
    <row r="442" spans="1:20" ht="20.149999999999999" hidden="1" customHeight="1" x14ac:dyDescent="0.35">
      <c r="A442" s="8" t="s">
        <v>855</v>
      </c>
      <c r="C442" s="7" t="str">
        <f>IFERROR(VLOOKUP(A442,[1]C1!$E:$F,2,FALSE),IFERROR(VLOOKUP(A442,[2]C1!$E:$F,2,FALSE),VLOOKUP(A442,[3]C1!$E:$F,2,FALSE)))</f>
        <v>KINGDOM HALL FOR JEHOVAH'S WITNESSES, PHILIPPINES</v>
      </c>
      <c r="D442" s="7" t="str">
        <f>IFERROR(VLOOKUP(A442,[3]C1!$E:$G,3,FALSE),IFERROR(VLOOKUP(A442,[2]C1!$E:$G,3,FALSE),VLOOKUP(A442,[1]C1!$E:$G,3,FALSE)))</f>
        <v>BINUHANGIN, CLARMEN VILL, PARANAQUE</v>
      </c>
      <c r="E442" s="10">
        <f>IFERROR(VLOOKUP(A442,[4]C1!$E:$S,15,FALSE),IFERROR(VLOOKUP(A442,[5]C1!$E:$T,16,FALSE),VLOOKUP(A442,[6]C1!$E:$T,16,FALSE)))</f>
        <v>481223.38</v>
      </c>
      <c r="F442" s="10">
        <f>IFERROR(VLOOKUP(A442,[2]C1!$E:$Q,13,FALSE),IFERROR(VLOOKUP(A442,[3]C1!$E:$P,12,FALSE),VLOOKUP(A442,[1]C1!$E:$Q,13,FALSE)))</f>
        <v>161</v>
      </c>
      <c r="G442" s="11" t="str">
        <f>IFERROR(VLOOKUP(A442,[4]C1!$E:$N,10,FALSE),IFERROR(VLOOKUP(A442,[5]C1!$E:$N,10,FALSE),VLOOKUP(A442,[6]C1!$E:$N,10,FALSE)))</f>
        <v>JSP</v>
      </c>
      <c r="I442" s="6" t="str">
        <f>IFERROR(VLOOKUP(A442,[4]C1!$E:$L,8,FALSE),IFERROR(VLOOKUP(A442,[5]C1!$E:$L,8,FALSE),VLOOKUP(A442,[6]C1!$E:$L,8,FALSE)))</f>
        <v>POWERHOUSE</v>
      </c>
      <c r="K442" s="4">
        <v>45848</v>
      </c>
      <c r="L442" s="5" t="s">
        <v>22</v>
      </c>
      <c r="N442" s="5">
        <f>YEAR(IFERROR(VLOOKUP(A442,[4]C1!$E:$AA,23,FALSE),IFERROR(VLOOKUP(A442,[5]C1!$E:$AB,24,FALSE),VLOOKUP(A442,[6]C1!$E:$AB,23,FALSE))))</f>
        <v>2024</v>
      </c>
      <c r="O442" s="4">
        <v>45852</v>
      </c>
      <c r="P442" s="5" t="str">
        <f t="shared" si="11"/>
        <v>YES</v>
      </c>
      <c r="Q442" s="4">
        <v>45871</v>
      </c>
      <c r="R442" s="5" t="s">
        <v>23</v>
      </c>
      <c r="S442" s="251">
        <v>7</v>
      </c>
      <c r="T442" s="253">
        <f>IFERROR(VLOOKUP(A442,[4]C1!$E:$BH,56,FALSE),IFERROR(VLOOKUP(A442,[5]C1!$E:$BI,57,FALSE),VLOOKUP(A442,[6]C1!$E:$BI,56,FALSE)))</f>
        <v>45848</v>
      </c>
    </row>
    <row r="443" spans="1:20" ht="20.149999999999999" hidden="1" customHeight="1" x14ac:dyDescent="0.35">
      <c r="A443" s="8" t="s">
        <v>857</v>
      </c>
      <c r="C443" s="7" t="str">
        <f>IFERROR(VLOOKUP(A443,[1]C1!$E:$F,2,FALSE),IFERROR(VLOOKUP(A443,[2]C1!$E:$F,2,FALSE),VLOOKUP(A443,[3]C1!$E:$F,2,FALSE)))</f>
        <v>DANILO FLORES TARRIELA</v>
      </c>
      <c r="D443" s="7" t="str">
        <f>IFERROR(VLOOKUP(A443,[3]C1!$E:$G,3,FALSE),IFERROR(VLOOKUP(A443,[2]C1!$E:$G,3,FALSE),VLOOKUP(A443,[1]C1!$E:$G,3,FALSE)))</f>
        <v>BATANGAS SOUTH, AYALA-ALABANG VILL, MUNTINLUPA</v>
      </c>
      <c r="E443" s="10">
        <f>IFERROR(VLOOKUP(A443,[4]C1!$E:$S,15,FALSE),IFERROR(VLOOKUP(A443,[5]C1!$E:$T,16,FALSE),VLOOKUP(A443,[6]C1!$E:$T,16,FALSE)))</f>
        <v>105279.94</v>
      </c>
      <c r="F443" s="10">
        <f>IFERROR(VLOOKUP(A443,[2]C1!$E:$Q,13,FALSE),IFERROR(VLOOKUP(A443,[3]C1!$E:$P,12,FALSE),VLOOKUP(A443,[1]C1!$E:$Q,13,FALSE)))</f>
        <v>122.97</v>
      </c>
      <c r="G443" s="11" t="str">
        <f>IFERROR(VLOOKUP(A443,[4]C1!$E:$N,10,FALSE),IFERROR(VLOOKUP(A443,[5]C1!$E:$N,10,FALSE),VLOOKUP(A443,[6]C1!$E:$N,10,FALSE)))</f>
        <v>Isan Carlo Lazaro</v>
      </c>
      <c r="I443" s="6" t="str">
        <f>IFERROR(VLOOKUP(A443,[4]C1!$E:$L,8,FALSE),IFERROR(VLOOKUP(A443,[5]C1!$E:$L,8,FALSE),VLOOKUP(A443,[6]C1!$E:$L,8,FALSE)))</f>
        <v>CHALLENGER</v>
      </c>
      <c r="J443" s="4">
        <v>45869</v>
      </c>
      <c r="K443" s="4">
        <v>45870</v>
      </c>
      <c r="L443" s="5" t="s">
        <v>42</v>
      </c>
      <c r="N443" s="5">
        <f>YEAR(IFERROR(VLOOKUP(A443,[4]C1!$E:$AA,23,FALSE),IFERROR(VLOOKUP(A443,[5]C1!$E:$AB,24,FALSE),VLOOKUP(A443,[6]C1!$E:$AB,23,FALSE))))</f>
        <v>2025</v>
      </c>
      <c r="P443" s="5" t="str">
        <f t="shared" si="11"/>
        <v>NO</v>
      </c>
      <c r="T443" s="253">
        <f>IFERROR(VLOOKUP(A443,[4]C1!$E:$BH,56,FALSE),IFERROR(VLOOKUP(A443,[5]C1!$E:$BI,57,FALSE),VLOOKUP(A443,[6]C1!$E:$BI,56,FALSE)))</f>
        <v>45845</v>
      </c>
    </row>
    <row r="444" spans="1:20" ht="20.149999999999999" hidden="1" customHeight="1" x14ac:dyDescent="0.35">
      <c r="A444" s="8" t="s">
        <v>858</v>
      </c>
      <c r="C444" s="7" t="str">
        <f>IFERROR(VLOOKUP(A444,[1]C1!$E:$F,2,FALSE),IFERROR(VLOOKUP(A444,[2]C1!$E:$F,2,FALSE),VLOOKUP(A444,[3]C1!$E:$F,2,FALSE)))</f>
        <v>DAJ PROPERTY HOLDINGS CORP.</v>
      </c>
      <c r="D444" s="7" t="str">
        <f>IFERROR(VLOOKUP(A444,[3]C1!$E:$G,3,FALSE),IFERROR(VLOOKUP(A444,[2]C1!$E:$G,3,FALSE),VLOOKUP(A444,[1]C1!$E:$G,3,FALSE)))</f>
        <v>ANONAS, AYALA-ALABANG VILL, MUNTINLUPA</v>
      </c>
      <c r="E444" s="10">
        <f>IFERROR(VLOOKUP(A444,[4]C1!$E:$S,15,FALSE),IFERROR(VLOOKUP(A444,[5]C1!$E:$T,16,FALSE),VLOOKUP(A444,[6]C1!$E:$T,16,FALSE)))</f>
        <v>140114.53000000003</v>
      </c>
      <c r="F444" s="10">
        <f>IFERROR(VLOOKUP(A444,[2]C1!$E:$Q,13,FALSE),IFERROR(VLOOKUP(A444,[3]C1!$E:$P,12,FALSE),VLOOKUP(A444,[1]C1!$E:$Q,13,FALSE)))</f>
        <v>163.04</v>
      </c>
      <c r="G444" s="11" t="str">
        <f>IFERROR(VLOOKUP(A444,[4]C1!$E:$N,10,FALSE),IFERROR(VLOOKUP(A444,[5]C1!$E:$N,10,FALSE),VLOOKUP(A444,[6]C1!$E:$N,10,FALSE)))</f>
        <v>Isan Carlo Lazaro</v>
      </c>
      <c r="I444" s="6" t="str">
        <f>IFERROR(VLOOKUP(A444,[4]C1!$E:$L,8,FALSE),IFERROR(VLOOKUP(A444,[5]C1!$E:$L,8,FALSE),VLOOKUP(A444,[6]C1!$E:$L,8,FALSE)))</f>
        <v>CHALLENGER</v>
      </c>
      <c r="J444" s="4">
        <v>45869</v>
      </c>
      <c r="K444" s="4">
        <v>45870</v>
      </c>
      <c r="L444" s="5" t="s">
        <v>42</v>
      </c>
      <c r="N444" s="5">
        <f>YEAR(IFERROR(VLOOKUP(A444,[4]C1!$E:$AA,23,FALSE),IFERROR(VLOOKUP(A444,[5]C1!$E:$AB,24,FALSE),VLOOKUP(A444,[6]C1!$E:$AB,23,FALSE))))</f>
        <v>2025</v>
      </c>
      <c r="P444" s="5" t="str">
        <f t="shared" si="11"/>
        <v>NO</v>
      </c>
      <c r="T444" s="253">
        <f>IFERROR(VLOOKUP(A444,[4]C1!$E:$BH,56,FALSE),IFERROR(VLOOKUP(A444,[5]C1!$E:$BI,57,FALSE),VLOOKUP(A444,[6]C1!$E:$BI,56,FALSE)))</f>
        <v>45819</v>
      </c>
    </row>
    <row r="445" spans="1:20" ht="20.149999999999999" hidden="1" customHeight="1" x14ac:dyDescent="0.35">
      <c r="A445" s="8" t="s">
        <v>859</v>
      </c>
      <c r="C445" s="7" t="str">
        <f>IFERROR(VLOOKUP(A445,[1]C1!$E:$F,2,FALSE),IFERROR(VLOOKUP(A445,[2]C1!$E:$F,2,FALSE),VLOOKUP(A445,[3]C1!$E:$F,2,FALSE)))</f>
        <v>GOLDEN BAY FRESH LANDHOLDINGS INC.</v>
      </c>
      <c r="D445" s="7" t="str">
        <f>IFERROR(VLOOKUP(A445,[3]C1!$E:$G,3,FALSE),IFERROR(VLOOKUP(A445,[2]C1!$E:$G,3,FALSE),VLOOKUP(A445,[1]C1!$E:$G,3,FALSE)))</f>
        <v>LAS PIÑAS-TALABA, LONGOS, BACOOR</v>
      </c>
      <c r="E445" s="10">
        <f>IFERROR(VLOOKUP(A445,[4]C1!$E:$S,15,FALSE),IFERROR(VLOOKUP(A445,[5]C1!$E:$T,16,FALSE),VLOOKUP(A445,[6]C1!$E:$T,16,FALSE)))</f>
        <v>517692.58</v>
      </c>
      <c r="F445" s="10">
        <f>IFERROR(VLOOKUP(A445,[2]C1!$E:$Q,13,FALSE),IFERROR(VLOOKUP(A445,[3]C1!$E:$P,12,FALSE),VLOOKUP(A445,[1]C1!$E:$Q,13,FALSE)))</f>
        <v>132.16999999999999</v>
      </c>
      <c r="G445" s="11" t="str">
        <f>IFERROR(VLOOKUP(A445,[4]C1!$E:$N,10,FALSE),IFERROR(VLOOKUP(A445,[5]C1!$E:$N,10,FALSE),VLOOKUP(A445,[6]C1!$E:$N,10,FALSE)))</f>
        <v>RRG</v>
      </c>
      <c r="I445" s="6" t="str">
        <f>IFERROR(VLOOKUP(A445,[4]C1!$E:$L,8,FALSE),IFERROR(VLOOKUP(A445,[5]C1!$E:$L,8,FALSE),VLOOKUP(A445,[6]C1!$E:$L,8,FALSE)))</f>
        <v>ECOM</v>
      </c>
      <c r="L445" s="5" t="s">
        <v>62</v>
      </c>
      <c r="N445" s="5">
        <f>YEAR(IFERROR(VLOOKUP(A445,[4]C1!$E:$AA,23,FALSE),IFERROR(VLOOKUP(A445,[5]C1!$E:$AB,24,FALSE),VLOOKUP(A445,[6]C1!$E:$AB,23,FALSE))))</f>
        <v>2023</v>
      </c>
      <c r="O445" s="4">
        <v>45842</v>
      </c>
      <c r="P445" s="5" t="str">
        <f t="shared" si="11"/>
        <v>YES</v>
      </c>
      <c r="Q445" s="4">
        <v>45870</v>
      </c>
      <c r="R445" s="5" t="s">
        <v>23</v>
      </c>
      <c r="S445" s="251">
        <v>5</v>
      </c>
      <c r="T445" s="253">
        <f>IFERROR(VLOOKUP(A445,[4]C1!$E:$BH,56,FALSE),IFERROR(VLOOKUP(A445,[5]C1!$E:$BI,57,FALSE),VLOOKUP(A445,[6]C1!$E:$BI,56,FALSE)))</f>
        <v>45270</v>
      </c>
    </row>
    <row r="446" spans="1:20" ht="20.149999999999999" hidden="1" customHeight="1" x14ac:dyDescent="0.35">
      <c r="A446" s="8" t="s">
        <v>860</v>
      </c>
      <c r="C446" s="7" t="str">
        <f>IFERROR(VLOOKUP(A446,[1]C1!$E:$F,2,FALSE),IFERROR(VLOOKUP(A446,[2]C1!$E:$F,2,FALSE),VLOOKUP(A446,[3]C1!$E:$F,2,FALSE)))</f>
        <v>LIAO,, KELSEY NATHANIEL LEE,</v>
      </c>
      <c r="D446" s="7" t="str">
        <f>IFERROR(VLOOKUP(A446,[3]C1!$E:$G,3,FALSE),IFERROR(VLOOKUP(A446,[2]C1!$E:$G,3,FALSE),VLOOKUP(A446,[1]C1!$E:$G,3,FALSE)))</f>
        <v>DEUTERONOMY, BF HOMES MARTINVILLE SUBD, LAS PINAS CITY</v>
      </c>
      <c r="E446" s="10">
        <f>IFERROR(VLOOKUP(A446,[4]C1!$E:$S,15,FALSE),IFERROR(VLOOKUP(A446,[5]C1!$E:$T,16,FALSE),VLOOKUP(A446,[6]C1!$E:$T,16,FALSE)))</f>
        <v>15252.47</v>
      </c>
      <c r="F446" s="10">
        <f>IFERROR(VLOOKUP(A446,[2]C1!$E:$Q,13,FALSE),IFERROR(VLOOKUP(A446,[3]C1!$E:$P,12,FALSE),VLOOKUP(A446,[1]C1!$E:$Q,13,FALSE)))</f>
        <v>3.55</v>
      </c>
      <c r="G446" s="11" t="str">
        <f>IFERROR(VLOOKUP(A446,[4]C1!$E:$N,10,FALSE),IFERROR(VLOOKUP(A446,[5]C1!$E:$N,10,FALSE),VLOOKUP(A446,[6]C1!$E:$N,10,FALSE)))</f>
        <v>RRG</v>
      </c>
      <c r="I446" s="6" t="str">
        <f>IFERROR(VLOOKUP(A446,[4]C1!$E:$L,8,FALSE),IFERROR(VLOOKUP(A446,[5]C1!$E:$L,8,FALSE),VLOOKUP(A446,[6]C1!$E:$L,8,FALSE)))</f>
        <v>ECOM</v>
      </c>
      <c r="K446" s="4">
        <v>45863</v>
      </c>
      <c r="L446" s="5" t="s">
        <v>856</v>
      </c>
      <c r="N446" s="5">
        <f>YEAR(IFERROR(VLOOKUP(A446,[4]C1!$E:$AA,23,FALSE),IFERROR(VLOOKUP(A446,[5]C1!$E:$AB,24,FALSE),VLOOKUP(A446,[6]C1!$E:$AB,23,FALSE))))</f>
        <v>2024</v>
      </c>
      <c r="O446" s="4">
        <v>45866</v>
      </c>
      <c r="P446" s="5" t="str">
        <f t="shared" si="11"/>
        <v>YES</v>
      </c>
      <c r="Q446" s="4">
        <v>45870</v>
      </c>
      <c r="R446" s="5" t="s">
        <v>23</v>
      </c>
      <c r="S446" s="251">
        <v>1</v>
      </c>
      <c r="T446" s="253">
        <f>IFERROR(VLOOKUP(A446,[4]C1!$E:$BH,56,FALSE),IFERROR(VLOOKUP(A446,[5]C1!$E:$BI,57,FALSE),VLOOKUP(A446,[6]C1!$E:$BI,56,FALSE)))</f>
        <v>45493</v>
      </c>
    </row>
    <row r="447" spans="1:20" ht="20.149999999999999" hidden="1" customHeight="1" x14ac:dyDescent="0.35">
      <c r="A447" s="8" t="s">
        <v>861</v>
      </c>
      <c r="C447" s="7" t="str">
        <f>IFERROR(VLOOKUP(A447,[1]C1!$E:$F,2,FALSE),IFERROR(VLOOKUP(A447,[2]C1!$E:$F,2,FALSE),VLOOKUP(A447,[3]C1!$E:$F,2,FALSE)))</f>
        <v>PYC FOODS CORPORATION</v>
      </c>
      <c r="D447" s="7" t="str">
        <f>IFERROR(VLOOKUP(A447,[3]C1!$E:$G,3,FALSE),IFERROR(VLOOKUP(A447,[2]C1!$E:$G,3,FALSE),VLOOKUP(A447,[1]C1!$E:$G,3,FALSE)))</f>
        <v>DAANG HARI, ALMANZA II, LAS PINAS CITY</v>
      </c>
      <c r="E447" s="10">
        <f>IFERROR(VLOOKUP(A447,[4]C1!$E:$S,15,FALSE),IFERROR(VLOOKUP(A447,[5]C1!$E:$T,16,FALSE),VLOOKUP(A447,[6]C1!$E:$T,16,FALSE)))</f>
        <v>226346.64</v>
      </c>
      <c r="F447" s="10">
        <f>IFERROR(VLOOKUP(A447,[2]C1!$E:$Q,13,FALSE),IFERROR(VLOOKUP(A447,[3]C1!$E:$P,12,FALSE),VLOOKUP(A447,[1]C1!$E:$Q,13,FALSE)))</f>
        <v>19.98</v>
      </c>
      <c r="G447" s="11" t="str">
        <f>IFERROR(VLOOKUP(A447,[4]C1!$E:$N,10,FALSE),IFERROR(VLOOKUP(A447,[5]C1!$E:$N,10,FALSE),VLOOKUP(A447,[6]C1!$E:$N,10,FALSE)))</f>
        <v>RRG</v>
      </c>
      <c r="I447" s="6" t="str">
        <f>IFERROR(VLOOKUP(A447,[4]C1!$E:$L,8,FALSE),IFERROR(VLOOKUP(A447,[5]C1!$E:$L,8,FALSE),VLOOKUP(A447,[6]C1!$E:$L,8,FALSE)))</f>
        <v>ECOM</v>
      </c>
      <c r="K447" s="4">
        <v>45863</v>
      </c>
      <c r="L447" s="5" t="s">
        <v>856</v>
      </c>
      <c r="N447" s="5">
        <f>YEAR(IFERROR(VLOOKUP(A447,[4]C1!$E:$AA,23,FALSE),IFERROR(VLOOKUP(A447,[5]C1!$E:$AB,24,FALSE),VLOOKUP(A447,[6]C1!$E:$AB,23,FALSE))))</f>
        <v>2024</v>
      </c>
      <c r="O447" s="4">
        <v>45863</v>
      </c>
      <c r="P447" s="5" t="str">
        <f t="shared" si="11"/>
        <v>YES</v>
      </c>
      <c r="Q447" s="4">
        <v>45870</v>
      </c>
      <c r="R447" s="5" t="s">
        <v>23</v>
      </c>
      <c r="S447" s="251">
        <v>3</v>
      </c>
      <c r="T447" s="253">
        <f>IFERROR(VLOOKUP(A447,[4]C1!$E:$BH,56,FALSE),IFERROR(VLOOKUP(A447,[5]C1!$E:$BI,57,FALSE),VLOOKUP(A447,[6]C1!$E:$BI,56,FALSE)))</f>
        <v>45609</v>
      </c>
    </row>
    <row r="448" spans="1:20" ht="20.149999999999999" hidden="1" customHeight="1" x14ac:dyDescent="0.35">
      <c r="A448" s="8" t="s">
        <v>862</v>
      </c>
      <c r="C448" s="7" t="str">
        <f>IFERROR(VLOOKUP(A448,[1]C1!$E:$F,2,FALSE),IFERROR(VLOOKUP(A448,[2]C1!$E:$F,2,FALSE),VLOOKUP(A448,[3]C1!$E:$F,2,FALSE)))</f>
        <v>DITO TELECOMMUNITY CORPORATION</v>
      </c>
      <c r="D448" s="7" t="str">
        <f>IFERROR(VLOOKUP(A448,[3]C1!$E:$G,3,FALSE),IFERROR(VLOOKUP(A448,[2]C1!$E:$G,3,FALSE),VLOOKUP(A448,[1]C1!$E:$G,3,FALSE)))</f>
        <v>CHRYSANTHEMUM, TALON VILL, LAS PINAS CITY</v>
      </c>
      <c r="E448" s="10">
        <f>IFERROR(VLOOKUP(A448,[4]C1!$E:$S,15,FALSE),IFERROR(VLOOKUP(A448,[5]C1!$E:$T,16,FALSE),VLOOKUP(A448,[6]C1!$E:$T,16,FALSE)))</f>
        <v>35227.65</v>
      </c>
      <c r="F448" s="10">
        <f>IFERROR(VLOOKUP(A448,[2]C1!$E:$Q,13,FALSE),IFERROR(VLOOKUP(A448,[3]C1!$E:$P,12,FALSE),VLOOKUP(A448,[1]C1!$E:$Q,13,FALSE)))</f>
        <v>9.73</v>
      </c>
      <c r="G448" s="11" t="str">
        <f>IFERROR(VLOOKUP(A448,[4]C1!$E:$N,10,FALSE),IFERROR(VLOOKUP(A448,[5]C1!$E:$N,10,FALSE),VLOOKUP(A448,[6]C1!$E:$N,10,FALSE)))</f>
        <v>RRG</v>
      </c>
      <c r="I448" s="6" t="str">
        <f>IFERROR(VLOOKUP(A448,[4]C1!$E:$L,8,FALSE),IFERROR(VLOOKUP(A448,[5]C1!$E:$L,8,FALSE),VLOOKUP(A448,[6]C1!$E:$L,8,FALSE)))</f>
        <v>ECOM</v>
      </c>
      <c r="K448" s="4">
        <v>45863</v>
      </c>
      <c r="L448" s="5" t="s">
        <v>856</v>
      </c>
      <c r="N448" s="5">
        <f>YEAR(IFERROR(VLOOKUP(A448,[4]C1!$E:$AA,23,FALSE),IFERROR(VLOOKUP(A448,[5]C1!$E:$AB,24,FALSE),VLOOKUP(A448,[6]C1!$E:$AB,23,FALSE))))</f>
        <v>2024</v>
      </c>
      <c r="O448" s="4">
        <v>45866</v>
      </c>
      <c r="P448" s="5" t="str">
        <f t="shared" si="11"/>
        <v>YES</v>
      </c>
      <c r="Q448" s="4">
        <v>45870</v>
      </c>
      <c r="R448" s="5" t="s">
        <v>23</v>
      </c>
      <c r="S448" s="251">
        <v>2</v>
      </c>
      <c r="T448" s="253">
        <f>IFERROR(VLOOKUP(A448,[4]C1!$E:$BH,56,FALSE),IFERROR(VLOOKUP(A448,[5]C1!$E:$BI,57,FALSE),VLOOKUP(A448,[6]C1!$E:$BI,56,FALSE)))</f>
        <v>45603</v>
      </c>
    </row>
    <row r="449" spans="1:20" ht="20.149999999999999" hidden="1" customHeight="1" x14ac:dyDescent="0.35">
      <c r="A449" s="8" t="s">
        <v>863</v>
      </c>
      <c r="C449" s="7" t="str">
        <f>IFERROR(VLOOKUP(A449,[1]C1!$E:$F,2,FALSE),IFERROR(VLOOKUP(A449,[2]C1!$E:$F,2,FALSE),VLOOKUP(A449,[3]C1!$E:$F,2,FALSE)))</f>
        <v>ICONIC DEALERSHIP, INC.</v>
      </c>
      <c r="D449" s="7" t="str">
        <f>IFERROR(VLOOKUP(A449,[3]C1!$E:$G,3,FALSE),IFERROR(VLOOKUP(A449,[2]C1!$E:$G,3,FALSE),VLOOKUP(A449,[1]C1!$E:$G,3,FALSE)))</f>
        <v>MOLINO BLVD., BAYANAN, BACOOR</v>
      </c>
      <c r="E449" s="10">
        <f>IFERROR(VLOOKUP(A449,[4]C1!$E:$S,15,FALSE),IFERROR(VLOOKUP(A449,[5]C1!$E:$T,16,FALSE),VLOOKUP(A449,[6]C1!$E:$T,16,FALSE)))</f>
        <v>630335.26</v>
      </c>
      <c r="F449" s="10">
        <f>IFERROR(VLOOKUP(A449,[2]C1!$E:$Q,13,FALSE),IFERROR(VLOOKUP(A449,[3]C1!$E:$P,12,FALSE),VLOOKUP(A449,[1]C1!$E:$Q,13,FALSE)))</f>
        <v>81</v>
      </c>
      <c r="G449" s="11" t="str">
        <f>IFERROR(VLOOKUP(A449,[4]C1!$E:$N,10,FALSE),IFERROR(VLOOKUP(A449,[5]C1!$E:$N,10,FALSE),VLOOKUP(A449,[6]C1!$E:$N,10,FALSE)))</f>
        <v>RRG</v>
      </c>
      <c r="I449" s="6" t="str">
        <f>IFERROR(VLOOKUP(A449,[4]C1!$E:$L,8,FALSE),IFERROR(VLOOKUP(A449,[5]C1!$E:$L,8,FALSE),VLOOKUP(A449,[6]C1!$E:$L,8,FALSE)))</f>
        <v>ECOM</v>
      </c>
      <c r="K449" s="4">
        <v>45852</v>
      </c>
      <c r="L449" s="5" t="s">
        <v>42</v>
      </c>
      <c r="N449" s="5">
        <f>YEAR(IFERROR(VLOOKUP(A449,[4]C1!$E:$AA,23,FALSE),IFERROR(VLOOKUP(A449,[5]C1!$E:$AB,24,FALSE),VLOOKUP(A449,[6]C1!$E:$AB,23,FALSE))))</f>
        <v>2024</v>
      </c>
      <c r="O449" s="4">
        <v>45852</v>
      </c>
      <c r="P449" s="5" t="str">
        <f t="shared" si="11"/>
        <v>YES</v>
      </c>
      <c r="Q449" s="4">
        <v>45870</v>
      </c>
      <c r="R449" s="5" t="s">
        <v>26</v>
      </c>
      <c r="S449" s="251">
        <v>2</v>
      </c>
      <c r="T449" s="253">
        <f>IFERROR(VLOOKUP(A449,[4]C1!$E:$BH,56,FALSE),IFERROR(VLOOKUP(A449,[5]C1!$E:$BI,57,FALSE),VLOOKUP(A449,[6]C1!$E:$BI,56,FALSE)))</f>
        <v>45552</v>
      </c>
    </row>
    <row r="450" spans="1:20" ht="20.149999999999999" hidden="1" customHeight="1" x14ac:dyDescent="0.35">
      <c r="A450" s="8" t="s">
        <v>864</v>
      </c>
      <c r="C450" s="7" t="str">
        <f>IFERROR(VLOOKUP(A450,[1]C1!$E:$F,2,FALSE),IFERROR(VLOOKUP(A450,[2]C1!$E:$F,2,FALSE),VLOOKUP(A450,[3]C1!$E:$F,2,FALSE)))</f>
        <v>DIETHER CANLAS MERCADO</v>
      </c>
      <c r="D450" s="7" t="str">
        <f>IFERROR(VLOOKUP(A450,[3]C1!$E:$G,3,FALSE),IFERROR(VLOOKUP(A450,[2]C1!$E:$G,3,FALSE),VLOOKUP(A450,[1]C1!$E:$G,3,FALSE)))</f>
        <v>HAWAII ST., CAMELLA HOMES PH II-A, BACOOR</v>
      </c>
      <c r="E450" s="10">
        <f>IFERROR(VLOOKUP(A450,[4]C1!$E:$S,15,FALSE),IFERROR(VLOOKUP(A450,[5]C1!$E:$T,16,FALSE),VLOOKUP(A450,[6]C1!$E:$T,16,FALSE)))</f>
        <v>53467.7</v>
      </c>
      <c r="F450" s="10">
        <f>IFERROR(VLOOKUP(A450,[2]C1!$E:$Q,13,FALSE),IFERROR(VLOOKUP(A450,[3]C1!$E:$P,12,FALSE),VLOOKUP(A450,[1]C1!$E:$Q,13,FALSE)))</f>
        <v>24.85</v>
      </c>
      <c r="G450" s="11" t="str">
        <f>IFERROR(VLOOKUP(A450,[4]C1!$E:$N,10,FALSE),IFERROR(VLOOKUP(A450,[5]C1!$E:$N,10,FALSE),VLOOKUP(A450,[6]C1!$E:$N,10,FALSE)))</f>
        <v>RRG</v>
      </c>
      <c r="I450" s="6" t="str">
        <f>IFERROR(VLOOKUP(A450,[4]C1!$E:$L,8,FALSE),IFERROR(VLOOKUP(A450,[5]C1!$E:$L,8,FALSE),VLOOKUP(A450,[6]C1!$E:$L,8,FALSE)))</f>
        <v>ECOM</v>
      </c>
      <c r="K450" s="4">
        <v>45852</v>
      </c>
      <c r="L450" s="5" t="s">
        <v>42</v>
      </c>
      <c r="N450" s="5">
        <f>YEAR(IFERROR(VLOOKUP(A450,[4]C1!$E:$AA,23,FALSE),IFERROR(VLOOKUP(A450,[5]C1!$E:$AB,24,FALSE),VLOOKUP(A450,[6]C1!$E:$AB,23,FALSE))))</f>
        <v>2024</v>
      </c>
      <c r="O450" s="4">
        <v>45855</v>
      </c>
      <c r="P450" s="5" t="str">
        <f t="shared" si="11"/>
        <v>YES</v>
      </c>
      <c r="Q450" s="4">
        <v>45870</v>
      </c>
      <c r="R450" s="5" t="s">
        <v>26</v>
      </c>
      <c r="S450" s="251">
        <v>2</v>
      </c>
      <c r="T450" s="253">
        <f>IFERROR(VLOOKUP(A450,[4]C1!$E:$BH,56,FALSE),IFERROR(VLOOKUP(A450,[5]C1!$E:$BI,57,FALSE),VLOOKUP(A450,[6]C1!$E:$BI,56,FALSE)))</f>
        <v>45541</v>
      </c>
    </row>
    <row r="451" spans="1:20" ht="20.149999999999999" hidden="1" customHeight="1" x14ac:dyDescent="0.35">
      <c r="A451" s="8" t="s">
        <v>866</v>
      </c>
      <c r="C451" s="7" t="str">
        <f>IFERROR(VLOOKUP(A451,[1]C1!$E:$F,2,FALSE),IFERROR(VLOOKUP(A451,[2]C1!$E:$F,2,FALSE),VLOOKUP(A451,[3]C1!$E:$F,2,FALSE)))</f>
        <v>DITO TELECOMMUNITY CORPORATION</v>
      </c>
      <c r="D451" s="7" t="str">
        <f>IFERROR(VLOOKUP(A451,[3]C1!$E:$G,3,FALSE),IFERROR(VLOOKUP(A451,[2]C1!$E:$G,3,FALSE),VLOOKUP(A451,[1]C1!$E:$G,3,FALSE)))</f>
        <v>SAPA, SAPA, NAIC</v>
      </c>
      <c r="E451" s="10">
        <f>IFERROR(VLOOKUP(A451,[4]C1!$E:$S,15,FALSE),IFERROR(VLOOKUP(A451,[5]C1!$E:$T,16,FALSE),VLOOKUP(A451,[6]C1!$E:$T,16,FALSE)))</f>
        <v>810176.76</v>
      </c>
      <c r="F451" s="10">
        <f>IFERROR(VLOOKUP(A451,[2]C1!$E:$Q,13,FALSE),IFERROR(VLOOKUP(A451,[3]C1!$E:$P,12,FALSE),VLOOKUP(A451,[1]C1!$E:$Q,13,FALSE)))</f>
        <v>439.32</v>
      </c>
      <c r="G451" s="11" t="str">
        <f>IFERROR(VLOOKUP(A451,[4]C1!$E:$N,10,FALSE),IFERROR(VLOOKUP(A451,[5]C1!$E:$N,10,FALSE),VLOOKUP(A451,[6]C1!$E:$N,10,FALSE)))</f>
        <v>RRG</v>
      </c>
      <c r="I451" s="6" t="str">
        <f>IFERROR(VLOOKUP(A451,[4]C1!$E:$L,8,FALSE),IFERROR(VLOOKUP(A451,[5]C1!$E:$L,8,FALSE),VLOOKUP(A451,[6]C1!$E:$L,8,FALSE)))</f>
        <v>ECOM</v>
      </c>
      <c r="K451" s="4">
        <v>45852</v>
      </c>
      <c r="L451" s="5" t="s">
        <v>42</v>
      </c>
      <c r="N451" s="5">
        <f>YEAR(IFERROR(VLOOKUP(A451,[4]C1!$E:$AA,23,FALSE),IFERROR(VLOOKUP(A451,[5]C1!$E:$AB,24,FALSE),VLOOKUP(A451,[6]C1!$E:$AB,23,FALSE))))</f>
        <v>2023</v>
      </c>
      <c r="O451" s="4">
        <v>45852</v>
      </c>
      <c r="P451" s="5" t="str">
        <f t="shared" si="11"/>
        <v>YES</v>
      </c>
      <c r="Q451" s="4">
        <v>45871</v>
      </c>
      <c r="R451" s="5" t="s">
        <v>26</v>
      </c>
      <c r="S451" s="251">
        <v>8</v>
      </c>
      <c r="T451" s="253">
        <f>IFERROR(VLOOKUP(A451,[4]C1!$E:$BH,56,FALSE),IFERROR(VLOOKUP(A451,[5]C1!$E:$BI,57,FALSE),VLOOKUP(A451,[6]C1!$E:$BI,56,FALSE)))</f>
        <v>45468</v>
      </c>
    </row>
    <row r="452" spans="1:20" ht="20" hidden="1" customHeight="1" x14ac:dyDescent="0.35">
      <c r="A452" s="8" t="s">
        <v>867</v>
      </c>
      <c r="C452" s="7" t="str">
        <f>IFERROR(VLOOKUP(A452,[1]C1!$E:$F,2,FALSE),IFERROR(VLOOKUP(A452,[2]C1!$E:$F,2,FALSE),VLOOKUP(A452,[3]C1!$E:$F,2,FALSE)))</f>
        <v>MICHAEL ABES PADRE JUAN</v>
      </c>
      <c r="D452" s="7" t="str">
        <f>IFERROR(VLOOKUP(A452,[3]C1!$E:$G,3,FALSE),IFERROR(VLOOKUP(A452,[2]C1!$E:$G,3,FALSE),VLOOKUP(A452,[1]C1!$E:$G,3,FALSE)))</f>
        <v>EVANGELISTA, BAHAYANG PAG-ASA PH 5, BACOOR</v>
      </c>
      <c r="E452" s="10">
        <f>IFERROR(VLOOKUP(A452,[4]C1!$E:$S,15,FALSE),IFERROR(VLOOKUP(A452,[5]C1!$E:$T,16,FALSE),VLOOKUP(A452,[6]C1!$E:$T,16,FALSE)))</f>
        <v>212884.15</v>
      </c>
      <c r="F452" s="10">
        <f>IFERROR(VLOOKUP(A452,[2]C1!$E:$Q,13,FALSE),IFERROR(VLOOKUP(A452,[3]C1!$E:$P,12,FALSE),VLOOKUP(A452,[1]C1!$E:$Q,13,FALSE)))</f>
        <v>37.950000000000003</v>
      </c>
      <c r="G452" s="11" t="str">
        <f>IFERROR(VLOOKUP(A452,[4]C1!$E:$N,10,FALSE),IFERROR(VLOOKUP(A452,[5]C1!$E:$N,10,FALSE),VLOOKUP(A452,[6]C1!$E:$N,10,FALSE)))</f>
        <v>JSP</v>
      </c>
      <c r="I452" s="6" t="str">
        <f>IFERROR(VLOOKUP(A452,[4]C1!$E:$L,8,FALSE),IFERROR(VLOOKUP(A452,[5]C1!$E:$L,8,FALSE),VLOOKUP(A452,[6]C1!$E:$L,8,FALSE)))</f>
        <v>POWERHOUSE</v>
      </c>
      <c r="K452" s="4">
        <v>45848</v>
      </c>
      <c r="L452" s="5" t="s">
        <v>597</v>
      </c>
      <c r="N452" s="5">
        <f>YEAR(IFERROR(VLOOKUP(A452,[4]C1!$E:$AA,23,FALSE),IFERROR(VLOOKUP(A452,[5]C1!$E:$AB,24,FALSE),VLOOKUP(A452,[6]C1!$E:$AB,23,FALSE))))</f>
        <v>2024</v>
      </c>
      <c r="O452" s="4">
        <v>45852</v>
      </c>
      <c r="P452" s="5" t="str">
        <f t="shared" si="11"/>
        <v>YES</v>
      </c>
      <c r="Q452" s="4">
        <v>45871</v>
      </c>
      <c r="R452" s="5" t="s">
        <v>23</v>
      </c>
      <c r="S452" s="251">
        <v>3</v>
      </c>
      <c r="T452" s="253">
        <f>IFERROR(VLOOKUP(A452,[4]C1!$E:$BH,56,FALSE),IFERROR(VLOOKUP(A452,[5]C1!$E:$BI,57,FALSE),VLOOKUP(A452,[6]C1!$E:$BI,56,FALSE)))</f>
        <v>0</v>
      </c>
    </row>
    <row r="453" spans="1:20" ht="20" hidden="1" customHeight="1" x14ac:dyDescent="0.35">
      <c r="A453" s="8" t="s">
        <v>868</v>
      </c>
      <c r="C453" s="7" t="str">
        <f>IFERROR(VLOOKUP(A453,[1]C1!$E:$F,2,FALSE),IFERROR(VLOOKUP(A453,[2]C1!$E:$F,2,FALSE),VLOOKUP(A453,[3]C1!$E:$F,2,FALSE)))</f>
        <v>JESHE TORRES</v>
      </c>
      <c r="D453" s="7" t="str">
        <f>IFERROR(VLOOKUP(A453,[3]C1!$E:$G,3,FALSE),IFERROR(VLOOKUP(A453,[2]C1!$E:$G,3,FALSE),VLOOKUP(A453,[1]C1!$E:$G,3,FALSE)))</f>
        <v>BLOCK 3, PRINCETON HEIGHTS PH 3, BACOOR</v>
      </c>
      <c r="E453" s="10">
        <f>IFERROR(VLOOKUP(A453,[4]C1!$E:$S,15,FALSE),IFERROR(VLOOKUP(A453,[5]C1!$E:$T,16,FALSE),VLOOKUP(A453,[6]C1!$E:$T,16,FALSE)))</f>
        <v>137479.16</v>
      </c>
      <c r="F453" s="10">
        <f>IFERROR(VLOOKUP(A453,[2]C1!$E:$Q,13,FALSE),IFERROR(VLOOKUP(A453,[3]C1!$E:$P,12,FALSE),VLOOKUP(A453,[1]C1!$E:$Q,13,FALSE)))</f>
        <v>17.45</v>
      </c>
      <c r="G453" s="11" t="str">
        <f>IFERROR(VLOOKUP(A453,[4]C1!$E:$N,10,FALSE),IFERROR(VLOOKUP(A453,[5]C1!$E:$N,10,FALSE),VLOOKUP(A453,[6]C1!$E:$N,10,FALSE)))</f>
        <v>JSP</v>
      </c>
      <c r="I453" s="6" t="str">
        <f>IFERROR(VLOOKUP(A453,[4]C1!$E:$L,8,FALSE),IFERROR(VLOOKUP(A453,[5]C1!$E:$L,8,FALSE),VLOOKUP(A453,[6]C1!$E:$L,8,FALSE)))</f>
        <v>POWERHOUSE</v>
      </c>
      <c r="K453" s="4">
        <v>45863</v>
      </c>
      <c r="L453" s="5" t="s">
        <v>42</v>
      </c>
      <c r="N453" s="5">
        <f>YEAR(IFERROR(VLOOKUP(A453,[4]C1!$E:$AA,23,FALSE),IFERROR(VLOOKUP(A453,[5]C1!$E:$AB,24,FALSE),VLOOKUP(A453,[6]C1!$E:$AB,23,FALSE))))</f>
        <v>2024</v>
      </c>
      <c r="O453" s="4">
        <v>45867</v>
      </c>
      <c r="P453" s="5" t="str">
        <f t="shared" si="11"/>
        <v>YES</v>
      </c>
      <c r="Q453" s="4">
        <v>45871</v>
      </c>
      <c r="R453" s="5" t="s">
        <v>26</v>
      </c>
      <c r="S453" s="251">
        <v>3</v>
      </c>
      <c r="T453" s="253">
        <f>IFERROR(VLOOKUP(A453,[4]C1!$E:$BH,56,FALSE),IFERROR(VLOOKUP(A453,[5]C1!$E:$BI,57,FALSE),VLOOKUP(A453,[6]C1!$E:$BI,56,FALSE)))</f>
        <v>45848</v>
      </c>
    </row>
    <row r="454" spans="1:20" ht="20.149999999999999" hidden="1" customHeight="1" x14ac:dyDescent="0.35">
      <c r="A454" s="8" t="s">
        <v>869</v>
      </c>
      <c r="C454" s="7" t="str">
        <f>IFERROR(VLOOKUP(A454,[1]C1!$E:$F,2,FALSE),IFERROR(VLOOKUP(A454,[2]C1!$E:$F,2,FALSE),VLOOKUP(A454,[3]C1!$E:$F,2,FALSE)))</f>
        <v>MANUEL JR. CO DIZON</v>
      </c>
      <c r="D454" s="7" t="str">
        <f>IFERROR(VLOOKUP(A454,[3]C1!$E:$G,3,FALSE),IFERROR(VLOOKUP(A454,[2]C1!$E:$G,3,FALSE),VLOOKUP(A454,[1]C1!$E:$G,3,FALSE)))</f>
        <v>CUENCA, AYALA-ALABANG VILL, MUNTINLUPA</v>
      </c>
      <c r="E454" s="10">
        <f>IFERROR(VLOOKUP(A454,[4]C1!$E:$S,15,FALSE),IFERROR(VLOOKUP(A454,[5]C1!$E:$T,16,FALSE),VLOOKUP(A454,[6]C1!$E:$T,16,FALSE)))</f>
        <v>361436.29</v>
      </c>
      <c r="F454" s="10">
        <f>IFERROR(VLOOKUP(A454,[2]C1!$E:$Q,13,FALSE),IFERROR(VLOOKUP(A454,[3]C1!$E:$P,12,FALSE),VLOOKUP(A454,[1]C1!$E:$Q,13,FALSE)))</f>
        <v>82.05</v>
      </c>
      <c r="G454" s="11" t="str">
        <f>IFERROR(VLOOKUP(A454,[4]C1!$E:$N,10,FALSE),IFERROR(VLOOKUP(A454,[5]C1!$E:$N,10,FALSE),VLOOKUP(A454,[6]C1!$E:$N,10,FALSE)))</f>
        <v>JSP</v>
      </c>
      <c r="I454" s="6" t="str">
        <f>IFERROR(VLOOKUP(A454,[4]C1!$E:$L,8,FALSE),IFERROR(VLOOKUP(A454,[5]C1!$E:$L,8,FALSE),VLOOKUP(A454,[6]C1!$E:$L,8,FALSE)))</f>
        <v>POWERHOUSE</v>
      </c>
      <c r="J454" s="4">
        <v>45870</v>
      </c>
      <c r="K454" s="4">
        <v>45876</v>
      </c>
      <c r="L454" s="5" t="s">
        <v>473</v>
      </c>
      <c r="N454" s="5">
        <f>YEAR(IFERROR(VLOOKUP(A454,[4]C1!$E:$AA,23,FALSE),IFERROR(VLOOKUP(A454,[5]C1!$E:$AB,24,FALSE),VLOOKUP(A454,[6]C1!$E:$AB,23,FALSE))))</f>
        <v>2023</v>
      </c>
      <c r="P454" s="5" t="str">
        <f t="shared" si="11"/>
        <v>NO</v>
      </c>
      <c r="T454" s="253">
        <f>IFERROR(VLOOKUP(A454,[4]C1!$E:$BH,56,FALSE),IFERROR(VLOOKUP(A454,[5]C1!$E:$BI,57,FALSE),VLOOKUP(A454,[6]C1!$E:$BI,56,FALSE)))</f>
        <v>45867</v>
      </c>
    </row>
    <row r="455" spans="1:20" ht="20.149999999999999" hidden="1" customHeight="1" x14ac:dyDescent="0.35">
      <c r="A455" s="8" t="s">
        <v>870</v>
      </c>
      <c r="C455" s="7" t="str">
        <f>IFERROR(VLOOKUP(A455,[1]C1!$E:$F,2,FALSE),IFERROR(VLOOKUP(A455,[2]C1!$E:$F,2,FALSE),VLOOKUP(A455,[3]C1!$E:$F,2,FALSE)))</f>
        <v>DITO TELECOMMUNITY CORPORATION</v>
      </c>
      <c r="D455" s="7" t="str">
        <f>IFERROR(VLOOKUP(A455,[3]C1!$E:$G,3,FALSE),IFERROR(VLOOKUP(A455,[2]C1!$E:$G,3,FALSE),VLOOKUP(A455,[1]C1!$E:$G,3,FALSE)))</f>
        <v>QUEEN OF DIAMOND, QUEEN'S ROW AREA A SUBD, BACOOR</v>
      </c>
      <c r="E455" s="10">
        <f>IFERROR(VLOOKUP(A455,[4]C1!$E:$S,15,FALSE),IFERROR(VLOOKUP(A455,[5]C1!$E:$T,16,FALSE),VLOOKUP(A455,[6]C1!$E:$T,16,FALSE)))</f>
        <v>231671.38</v>
      </c>
      <c r="F455" s="10">
        <f>IFERROR(VLOOKUP(A455,[2]C1!$E:$Q,13,FALSE),IFERROR(VLOOKUP(A455,[3]C1!$E:$P,12,FALSE),VLOOKUP(A455,[1]C1!$E:$Q,13,FALSE)))</f>
        <v>288.63</v>
      </c>
      <c r="G455" s="11" t="str">
        <f>IFERROR(VLOOKUP(A455,[4]C1!$E:$N,10,FALSE),IFERROR(VLOOKUP(A455,[5]C1!$E:$N,10,FALSE),VLOOKUP(A455,[6]C1!$E:$N,10,FALSE)))</f>
        <v>Jenneth Madrid</v>
      </c>
      <c r="I455" s="6" t="str">
        <f>IFERROR(VLOOKUP(A455,[4]C1!$E:$L,8,FALSE),IFERROR(VLOOKUP(A455,[5]C1!$E:$L,8,FALSE),VLOOKUP(A455,[6]C1!$E:$L,8,FALSE)))</f>
        <v>POWERHOUSE</v>
      </c>
      <c r="J455" s="4">
        <v>45870</v>
      </c>
      <c r="K455" s="4">
        <v>45887</v>
      </c>
      <c r="L455" s="5" t="s">
        <v>856</v>
      </c>
      <c r="N455" s="5">
        <f>YEAR(IFERROR(VLOOKUP(A455,[4]C1!$E:$AA,23,FALSE),IFERROR(VLOOKUP(A455,[5]C1!$E:$AB,24,FALSE),VLOOKUP(A455,[6]C1!$E:$AB,23,FALSE))))</f>
        <v>2025</v>
      </c>
      <c r="O455" s="4">
        <v>45887</v>
      </c>
      <c r="P455" s="5" t="str">
        <f t="shared" si="11"/>
        <v>YES</v>
      </c>
      <c r="Q455" s="4">
        <v>45891</v>
      </c>
      <c r="R455" s="5" t="s">
        <v>26</v>
      </c>
      <c r="T455" s="253">
        <f>IFERROR(VLOOKUP(A455,[4]C1!$E:$BH,56,FALSE),IFERROR(VLOOKUP(A455,[5]C1!$E:$BI,57,FALSE),VLOOKUP(A455,[6]C1!$E:$BI,56,FALSE)))</f>
        <v>45869</v>
      </c>
    </row>
    <row r="456" spans="1:20" ht="20.149999999999999" hidden="1" customHeight="1" x14ac:dyDescent="0.35">
      <c r="A456" s="8" t="s">
        <v>871</v>
      </c>
      <c r="C456" s="7" t="str">
        <f>IFERROR(VLOOKUP(A456,[1]C1!$E:$F,2,FALSE),IFERROR(VLOOKUP(A456,[2]C1!$E:$F,2,FALSE),VLOOKUP(A456,[3]C1!$E:$F,2,FALSE)))</f>
        <v>HENRY LAO LIM</v>
      </c>
      <c r="D456" s="7" t="str">
        <f>IFERROR(VLOOKUP(A456,[3]C1!$E:$G,3,FALSE),IFERROR(VLOOKUP(A456,[2]C1!$E:$G,3,FALSE),VLOOKUP(A456,[1]C1!$E:$G,3,FALSE)))</f>
        <v>BUKIDNON, MARINA SUBD, PARANAQUE</v>
      </c>
      <c r="E456" s="10">
        <f>IFERROR(VLOOKUP(A456,[4]C1!$E:$S,15,FALSE),IFERROR(VLOOKUP(A456,[5]C1!$E:$T,16,FALSE),VLOOKUP(A456,[6]C1!$E:$T,16,FALSE)))</f>
        <v>180394.18</v>
      </c>
      <c r="F456" s="10">
        <f>IFERROR(VLOOKUP(A456,[2]C1!$E:$Q,13,FALSE),IFERROR(VLOOKUP(A456,[3]C1!$E:$P,12,FALSE),VLOOKUP(A456,[1]C1!$E:$Q,13,FALSE)))</f>
        <v>224.01</v>
      </c>
      <c r="G456" s="11" t="str">
        <f>IFERROR(VLOOKUP(A456,[4]C1!$E:$N,10,FALSE),IFERROR(VLOOKUP(A456,[5]C1!$E:$N,10,FALSE),VLOOKUP(A456,[6]C1!$E:$N,10,FALSE)))</f>
        <v>Jenneth Madrid</v>
      </c>
      <c r="I456" s="6" t="str">
        <f>IFERROR(VLOOKUP(A456,[4]C1!$E:$L,8,FALSE),IFERROR(VLOOKUP(A456,[5]C1!$E:$L,8,FALSE),VLOOKUP(A456,[6]C1!$E:$L,8,FALSE)))</f>
        <v>POWERHOUSE</v>
      </c>
      <c r="J456" s="4">
        <v>45870</v>
      </c>
      <c r="K456" s="4">
        <v>45877</v>
      </c>
      <c r="L456" s="5" t="s">
        <v>856</v>
      </c>
      <c r="N456" s="5">
        <f>YEAR(IFERROR(VLOOKUP(A456,[4]C1!$E:$AA,23,FALSE),IFERROR(VLOOKUP(A456,[5]C1!$E:$AB,24,FALSE),VLOOKUP(A456,[6]C1!$E:$AB,23,FALSE))))</f>
        <v>2025</v>
      </c>
      <c r="O456" s="4">
        <v>45877</v>
      </c>
      <c r="P456" s="5" t="str">
        <f>IF(ISBLANK(O456),"NO","YES")</f>
        <v>YES</v>
      </c>
      <c r="Q456" s="4">
        <v>45891</v>
      </c>
      <c r="R456" s="5" t="s">
        <v>26</v>
      </c>
      <c r="T456" s="253">
        <f>IFERROR(VLOOKUP(A456,[4]C1!$E:$BH,56,FALSE),IFERROR(VLOOKUP(A456,[5]C1!$E:$BI,57,FALSE),VLOOKUP(A456,[6]C1!$E:$BI,56,FALSE)))</f>
        <v>45866</v>
      </c>
    </row>
    <row r="457" spans="1:20" ht="20.149999999999999" hidden="1" customHeight="1" x14ac:dyDescent="0.35">
      <c r="A457" s="8" t="s">
        <v>872</v>
      </c>
      <c r="C457" s="7" t="str">
        <f>IFERROR(VLOOKUP(A457,[1]C1!$E:$F,2,FALSE),IFERROR(VLOOKUP(A457,[2]C1!$E:$F,2,FALSE),VLOOKUP(A457,[3]C1!$E:$F,2,FALSE)))</f>
        <v>STA. LUCIA REALTY &amp; DEVELOPMENT, INC.</v>
      </c>
      <c r="D457" s="7" t="str">
        <f>IFERROR(VLOOKUP(A457,[3]C1!$E:$G,3,FALSE),IFERROR(VLOOKUP(A457,[2]C1!$E:$G,3,FALSE),VLOOKUP(A457,[1]C1!$E:$G,3,FALSE)))</f>
        <v>VISTA VERDE SOUTH EXEC PH4, BACOOR</v>
      </c>
      <c r="E457" s="10">
        <f>IFERROR(VLOOKUP(A457,[4]C1!$E:$S,15,FALSE),IFERROR(VLOOKUP(A457,[5]C1!$E:$T,16,FALSE),VLOOKUP(A457,[6]C1!$E:$T,16,FALSE)))</f>
        <v>130293.83</v>
      </c>
      <c r="F457" s="10">
        <f>IFERROR(VLOOKUP(A457,[2]C1!$E:$Q,13,FALSE),IFERROR(VLOOKUP(A457,[3]C1!$E:$P,12,FALSE),VLOOKUP(A457,[1]C1!$E:$Q,13,FALSE)))</f>
        <v>162.27000000000001</v>
      </c>
      <c r="G457" s="11" t="str">
        <f>IFERROR(VLOOKUP(A457,[4]C1!$E:$N,10,FALSE),IFERROR(VLOOKUP(A457,[5]C1!$E:$N,10,FALSE),VLOOKUP(A457,[6]C1!$E:$N,10,FALSE)))</f>
        <v>Jenneth Madrid</v>
      </c>
      <c r="I457" s="6" t="str">
        <f>IFERROR(VLOOKUP(A457,[4]C1!$E:$L,8,FALSE),IFERROR(VLOOKUP(A457,[5]C1!$E:$L,8,FALSE),VLOOKUP(A457,[6]C1!$E:$L,8,FALSE)))</f>
        <v>POWERHOUSE</v>
      </c>
      <c r="J457" s="4">
        <v>45870</v>
      </c>
      <c r="L457" s="5" t="s">
        <v>978</v>
      </c>
      <c r="N457" s="5">
        <f>YEAR(IFERROR(VLOOKUP(A457,[4]C1!$E:$AA,23,FALSE),IFERROR(VLOOKUP(A457,[5]C1!$E:$AB,24,FALSE),VLOOKUP(A457,[6]C1!$E:$AB,23,FALSE))))</f>
        <v>2025</v>
      </c>
      <c r="P457" s="5" t="str">
        <f t="shared" si="11"/>
        <v>NO</v>
      </c>
      <c r="T457" s="253">
        <f>IFERROR(VLOOKUP(A457,[4]C1!$E:$BH,56,FALSE),IFERROR(VLOOKUP(A457,[5]C1!$E:$BI,57,FALSE),VLOOKUP(A457,[6]C1!$E:$BI,56,FALSE)))</f>
        <v>45866</v>
      </c>
    </row>
    <row r="458" spans="1:20" ht="20.149999999999999" hidden="1" customHeight="1" x14ac:dyDescent="0.35">
      <c r="A458" s="8" t="s">
        <v>873</v>
      </c>
      <c r="C458" s="7" t="str">
        <f>IFERROR(VLOOKUP(A458,[1]C1!$E:$F,2,FALSE),IFERROR(VLOOKUP(A458,[2]C1!$E:$F,2,FALSE),VLOOKUP(A458,[3]C1!$E:$F,2,FALSE)))</f>
        <v>JOSE MARIA IBANEZ LANZA</v>
      </c>
      <c r="D458" s="7" t="str">
        <f>IFERROR(VLOOKUP(A458,[3]C1!$E:$G,3,FALSE),IFERROR(VLOOKUP(A458,[2]C1!$E:$G,3,FALSE),VLOOKUP(A458,[1]C1!$E:$G,3,FALSE)))</f>
        <v>NORTH 5TH, ANGELA VILL, LAS PINAS CITY</v>
      </c>
      <c r="E458" s="10">
        <f>IFERROR(VLOOKUP(A458,[4]C1!$E:$S,15,FALSE),IFERROR(VLOOKUP(A458,[5]C1!$E:$T,16,FALSE),VLOOKUP(A458,[6]C1!$E:$T,16,FALSE)))</f>
        <v>100520.98</v>
      </c>
      <c r="F458" s="10">
        <f>IFERROR(VLOOKUP(A458,[2]C1!$E:$Q,13,FALSE),IFERROR(VLOOKUP(A458,[3]C1!$E:$P,12,FALSE),VLOOKUP(A458,[1]C1!$E:$Q,13,FALSE)))</f>
        <v>273.55</v>
      </c>
      <c r="G458" s="11" t="str">
        <f>IFERROR(VLOOKUP(A458,[4]C1!$E:$N,10,FALSE),IFERROR(VLOOKUP(A458,[5]C1!$E:$N,10,FALSE),VLOOKUP(A458,[6]C1!$E:$N,10,FALSE)))</f>
        <v>Isan Carlo Lazaro</v>
      </c>
      <c r="I458" s="6" t="str">
        <f>IFERROR(VLOOKUP(A458,[4]C1!$E:$L,8,FALSE),IFERROR(VLOOKUP(A458,[5]C1!$E:$L,8,FALSE),VLOOKUP(A458,[6]C1!$E:$L,8,FALSE)))</f>
        <v>POWERHOUSE</v>
      </c>
      <c r="J458" s="4">
        <v>45870</v>
      </c>
      <c r="K458" s="4" t="s">
        <v>977</v>
      </c>
      <c r="N458" s="5">
        <f>YEAR(IFERROR(VLOOKUP(A458,[4]C1!$E:$AA,23,FALSE),IFERROR(VLOOKUP(A458,[5]C1!$E:$AB,24,FALSE),VLOOKUP(A458,[6]C1!$E:$AB,23,FALSE))))</f>
        <v>2025</v>
      </c>
      <c r="P458" s="5" t="str">
        <f t="shared" si="11"/>
        <v>NO</v>
      </c>
      <c r="T458" s="253">
        <f>IFERROR(VLOOKUP(A458,[4]C1!$E:$BH,56,FALSE),IFERROR(VLOOKUP(A458,[5]C1!$E:$BI,57,FALSE),VLOOKUP(A458,[6]C1!$E:$BI,56,FALSE)))</f>
        <v>45863</v>
      </c>
    </row>
    <row r="459" spans="1:20" ht="20.149999999999999" hidden="1" customHeight="1" x14ac:dyDescent="0.35">
      <c r="A459" s="8" t="s">
        <v>874</v>
      </c>
      <c r="C459" s="7" t="str">
        <f>IFERROR(VLOOKUP(A459,[1]C1!$E:$F,2,FALSE),IFERROR(VLOOKUP(A459,[2]C1!$E:$F,2,FALSE),VLOOKUP(A459,[3]C1!$E:$F,2,FALSE)))</f>
        <v>HARD DISCOUNT PHILIPPINES, INC.</v>
      </c>
      <c r="D459" s="7" t="str">
        <f>IFERROR(VLOOKUP(A459,[3]C1!$E:$G,3,FALSE),IFERROR(VLOOKUP(A459,[2]C1!$E:$G,3,FALSE),VLOOKUP(A459,[1]C1!$E:$G,3,FALSE)))</f>
        <v>DAANG HARI, PERPETUAL VILLAGE, TAGUIG CITY</v>
      </c>
      <c r="E459" s="10">
        <f>IFERROR(VLOOKUP(A459,[4]C1!$E:$S,15,FALSE),IFERROR(VLOOKUP(A459,[5]C1!$E:$T,16,FALSE),VLOOKUP(A459,[6]C1!$E:$T,16,FALSE)))</f>
        <v>11531.119999999999</v>
      </c>
      <c r="F459" s="10">
        <f>IFERROR(VLOOKUP(A459,[2]C1!$E:$Q,13,FALSE),IFERROR(VLOOKUP(A459,[3]C1!$E:$P,12,FALSE),VLOOKUP(A459,[1]C1!$E:$Q,13,FALSE)))</f>
        <v>13.42</v>
      </c>
      <c r="G459" s="11" t="str">
        <f>IFERROR(VLOOKUP(A459,[4]C1!$E:$N,10,FALSE),IFERROR(VLOOKUP(A459,[5]C1!$E:$N,10,FALSE),VLOOKUP(A459,[6]C1!$E:$N,10,FALSE)))</f>
        <v>Isan Carlo Lazaro</v>
      </c>
      <c r="I459" s="6" t="str">
        <f>IFERROR(VLOOKUP(A459,[4]C1!$E:$L,8,FALSE),IFERROR(VLOOKUP(A459,[5]C1!$E:$L,8,FALSE),VLOOKUP(A459,[6]C1!$E:$L,8,FALSE)))</f>
        <v>POWERHOUSE</v>
      </c>
      <c r="J459" s="4">
        <v>45870</v>
      </c>
      <c r="K459" s="4">
        <v>45877</v>
      </c>
      <c r="L459" s="5" t="s">
        <v>856</v>
      </c>
      <c r="N459" s="5">
        <f>YEAR(IFERROR(VLOOKUP(A459,[4]C1!$E:$AA,23,FALSE),IFERROR(VLOOKUP(A459,[5]C1!$E:$AB,24,FALSE),VLOOKUP(A459,[6]C1!$E:$AB,23,FALSE))))</f>
        <v>2025</v>
      </c>
      <c r="O459" s="4">
        <v>45879</v>
      </c>
      <c r="P459" s="5" t="str">
        <f t="shared" si="11"/>
        <v>YES</v>
      </c>
      <c r="Q459" s="4">
        <v>45887</v>
      </c>
      <c r="R459" s="5" t="s">
        <v>23</v>
      </c>
      <c r="T459" s="253">
        <f>IFERROR(VLOOKUP(A459,[4]C1!$E:$BH,56,FALSE),IFERROR(VLOOKUP(A459,[5]C1!$E:$BI,57,FALSE),VLOOKUP(A459,[6]C1!$E:$BI,56,FALSE)))</f>
        <v>45863</v>
      </c>
    </row>
    <row r="460" spans="1:20" ht="20.149999999999999" hidden="1" customHeight="1" x14ac:dyDescent="0.35">
      <c r="A460" s="8" t="s">
        <v>875</v>
      </c>
      <c r="C460" s="7" t="str">
        <f>IFERROR(VLOOKUP(A460,[1]C1!$E:$F,2,FALSE),IFERROR(VLOOKUP(A460,[2]C1!$E:$F,2,FALSE),VLOOKUP(A460,[3]C1!$E:$F,2,FALSE)))</f>
        <v>HERSTAL SECURITY AGENCY, INC.</v>
      </c>
      <c r="D460" s="7" t="str">
        <f>IFERROR(VLOOKUP(A460,[3]C1!$E:$G,3,FALSE),IFERROR(VLOOKUP(A460,[2]C1!$E:$G,3,FALSE),VLOOKUP(A460,[1]C1!$E:$G,3,FALSE)))</f>
        <v>DOÑA SOLEDAD, BETTER LIVING SUBD, PARANAQUE</v>
      </c>
      <c r="E460" s="10">
        <f>IFERROR(VLOOKUP(A460,[4]C1!$E:$S,15,FALSE),IFERROR(VLOOKUP(A460,[5]C1!$E:$T,16,FALSE),VLOOKUP(A460,[6]C1!$E:$T,16,FALSE)))</f>
        <v>43156.97</v>
      </c>
      <c r="F460" s="10">
        <f>IFERROR(VLOOKUP(A460,[2]C1!$E:$Q,13,FALSE),IFERROR(VLOOKUP(A460,[3]C1!$E:$P,12,FALSE),VLOOKUP(A460,[1]C1!$E:$Q,13,FALSE)))</f>
        <v>50.2</v>
      </c>
      <c r="G460" s="11" t="str">
        <f>IFERROR(VLOOKUP(A460,[4]C1!$E:$N,10,FALSE),IFERROR(VLOOKUP(A460,[5]C1!$E:$N,10,FALSE),VLOOKUP(A460,[6]C1!$E:$N,10,FALSE)))</f>
        <v>Jenneth Madrid</v>
      </c>
      <c r="I460" s="6" t="str">
        <f>IFERROR(VLOOKUP(A460,[4]C1!$E:$L,8,FALSE),IFERROR(VLOOKUP(A460,[5]C1!$E:$L,8,FALSE),VLOOKUP(A460,[6]C1!$E:$L,8,FALSE)))</f>
        <v>POWERHOUSE</v>
      </c>
      <c r="J460" s="4">
        <v>45870</v>
      </c>
      <c r="K460" s="4">
        <v>45877</v>
      </c>
      <c r="L460" s="5" t="s">
        <v>856</v>
      </c>
      <c r="N460" s="5">
        <f>YEAR(IFERROR(VLOOKUP(A460,[4]C1!$E:$AA,23,FALSE),IFERROR(VLOOKUP(A460,[5]C1!$E:$AB,24,FALSE),VLOOKUP(A460,[6]C1!$E:$AB,23,FALSE))))</f>
        <v>2025</v>
      </c>
      <c r="O460" s="4">
        <v>45880</v>
      </c>
      <c r="P460" s="5" t="str">
        <f>IF(ISBLANK(O460),"NO","YES")</f>
        <v>YES</v>
      </c>
      <c r="Q460" s="4">
        <v>45887</v>
      </c>
      <c r="R460" s="5" t="s">
        <v>23</v>
      </c>
      <c r="T460" s="253">
        <f>IFERROR(VLOOKUP(A460,[4]C1!$E:$BH,56,FALSE),IFERROR(VLOOKUP(A460,[5]C1!$E:$BI,57,FALSE),VLOOKUP(A460,[6]C1!$E:$BI,56,FALSE)))</f>
        <v>0</v>
      </c>
    </row>
    <row r="461" spans="1:20" ht="20.149999999999999" hidden="1" customHeight="1" x14ac:dyDescent="0.35">
      <c r="A461" s="8" t="s">
        <v>876</v>
      </c>
      <c r="C461" s="7" t="str">
        <f>IFERROR(VLOOKUP(A461,[1]C1!$E:$F,2,FALSE),IFERROR(VLOOKUP(A461,[2]C1!$E:$F,2,FALSE),VLOOKUP(A461,[3]C1!$E:$F,2,FALSE)))</f>
        <v>F N &amp; J INVESTMENT</v>
      </c>
      <c r="D461" s="7" t="str">
        <f>IFERROR(VLOOKUP(A461,[3]C1!$E:$G,3,FALSE),IFERROR(VLOOKUP(A461,[2]C1!$E:$G,3,FALSE),VLOOKUP(A461,[1]C1!$E:$G,3,FALSE)))</f>
        <v>BUNGA, AYALA-ALABANG VILL, MUNTINLUPA</v>
      </c>
      <c r="E461" s="10">
        <f>IFERROR(VLOOKUP(A461,[4]C1!$E:$S,15,FALSE),IFERROR(VLOOKUP(A461,[5]C1!$E:$T,16,FALSE),VLOOKUP(A461,[6]C1!$E:$T,16,FALSE)))</f>
        <v>256679.67999999999</v>
      </c>
      <c r="F461" s="10">
        <f>IFERROR(VLOOKUP(A461,[2]C1!$E:$Q,13,FALSE),IFERROR(VLOOKUP(A461,[3]C1!$E:$P,12,FALSE),VLOOKUP(A461,[1]C1!$E:$Q,13,FALSE)))</f>
        <v>46.32</v>
      </c>
      <c r="G461" s="11" t="str">
        <f>IFERROR(VLOOKUP(A461,[4]C1!$E:$N,10,FALSE),IFERROR(VLOOKUP(A461,[5]C1!$E:$N,10,FALSE),VLOOKUP(A461,[6]C1!$E:$N,10,FALSE)))</f>
        <v>JSP</v>
      </c>
      <c r="I461" s="6" t="str">
        <f>IFERROR(VLOOKUP(A461,[4]C1!$E:$L,8,FALSE),IFERROR(VLOOKUP(A461,[5]C1!$E:$L,8,FALSE),VLOOKUP(A461,[6]C1!$E:$L,8,FALSE)))</f>
        <v>POWERHOUSE</v>
      </c>
      <c r="J461" s="4">
        <v>45870</v>
      </c>
      <c r="N461" s="5">
        <f>YEAR(IFERROR(VLOOKUP(A461,[4]C1!$E:$AA,23,FALSE),IFERROR(VLOOKUP(A461,[5]C1!$E:$AB,24,FALSE),VLOOKUP(A461,[6]C1!$E:$AB,23,FALSE))))</f>
        <v>2024</v>
      </c>
      <c r="P461" s="5" t="str">
        <f t="shared" si="11"/>
        <v>NO</v>
      </c>
      <c r="T461" s="253">
        <f>IFERROR(VLOOKUP(A461,[4]C1!$E:$BH,56,FALSE),IFERROR(VLOOKUP(A461,[5]C1!$E:$BI,57,FALSE),VLOOKUP(A461,[6]C1!$E:$BI,56,FALSE)))</f>
        <v>45866</v>
      </c>
    </row>
    <row r="462" spans="1:20" ht="20.149999999999999" hidden="1" customHeight="1" x14ac:dyDescent="0.35">
      <c r="A462" s="8" t="s">
        <v>877</v>
      </c>
      <c r="C462" s="7" t="str">
        <f>IFERROR(VLOOKUP(A462,[1]C1!$E:$F,2,FALSE),IFERROR(VLOOKUP(A462,[2]C1!$E:$F,2,FALSE),VLOOKUP(A462,[3]C1!$E:$F,2,FALSE)))</f>
        <v>MAYNILAD WATER SERVICES, INC.</v>
      </c>
      <c r="D462" s="7" t="str">
        <f>IFERROR(VLOOKUP(A462,[3]C1!$E:$G,3,FALSE),IFERROR(VLOOKUP(A462,[2]C1!$E:$G,3,FALSE),VLOOKUP(A462,[1]C1!$E:$G,3,FALSE)))</f>
        <v>ALABANG-ZAPOTE, PAMPLONA I, LAS PINAS CITY</v>
      </c>
      <c r="E462" s="10">
        <f>IFERROR(VLOOKUP(A462,[4]C1!$E:$S,15,FALSE),IFERROR(VLOOKUP(A462,[5]C1!$E:$T,16,FALSE),VLOOKUP(A462,[6]C1!$E:$T,16,FALSE)))</f>
        <v>1170203.6299999999</v>
      </c>
      <c r="F462" s="10">
        <f>IFERROR(VLOOKUP(A462,[2]C1!$E:$Q,13,FALSE),IFERROR(VLOOKUP(A462,[3]C1!$E:$P,12,FALSE),VLOOKUP(A462,[1]C1!$E:$Q,13,FALSE)))</f>
        <v>321.17</v>
      </c>
      <c r="G462" s="11" t="str">
        <f>IFERROR(VLOOKUP(A462,[4]C1!$E:$N,10,FALSE),IFERROR(VLOOKUP(A462,[5]C1!$E:$N,10,FALSE),VLOOKUP(A462,[6]C1!$E:$N,10,FALSE)))</f>
        <v>JSP</v>
      </c>
      <c r="I462" s="6" t="str">
        <f>IFERROR(VLOOKUP(A462,[4]C1!$E:$L,8,FALSE),IFERROR(VLOOKUP(A462,[5]C1!$E:$L,8,FALSE),VLOOKUP(A462,[6]C1!$E:$L,8,FALSE)))</f>
        <v>POWERHOUSE</v>
      </c>
      <c r="J462" s="4">
        <v>45870</v>
      </c>
      <c r="N462" s="5">
        <f>YEAR(IFERROR(VLOOKUP(A462,[4]C1!$E:$AA,23,FALSE),IFERROR(VLOOKUP(A462,[5]C1!$E:$AB,24,FALSE),VLOOKUP(A462,[6]C1!$E:$AB,23,FALSE))))</f>
        <v>2022</v>
      </c>
      <c r="P462" s="5" t="str">
        <f t="shared" si="11"/>
        <v>NO</v>
      </c>
      <c r="T462" s="253">
        <f>IFERROR(VLOOKUP(A462,[4]C1!$E:$BH,56,FALSE),IFERROR(VLOOKUP(A462,[5]C1!$E:$BI,57,FALSE),VLOOKUP(A462,[6]C1!$E:$BI,56,FALSE)))</f>
        <v>45866</v>
      </c>
    </row>
    <row r="463" spans="1:20" ht="20.149999999999999" hidden="1" customHeight="1" x14ac:dyDescent="0.35">
      <c r="A463" s="8" t="s">
        <v>878</v>
      </c>
      <c r="C463" s="7" t="str">
        <f>IFERROR(VLOOKUP(A463,[1]C1!$E:$F,2,FALSE),IFERROR(VLOOKUP(A463,[2]C1!$E:$F,2,FALSE),VLOOKUP(A463,[3]C1!$E:$F,2,FALSE)))</f>
        <v>UNIOIL PETROLEUM INC</v>
      </c>
      <c r="D463" s="7" t="str">
        <f>IFERROR(VLOOKUP(A463,[3]C1!$E:$G,3,FALSE),IFERROR(VLOOKUP(A463,[2]C1!$E:$G,3,FALSE),VLOOKUP(A463,[1]C1!$E:$G,3,FALSE)))</f>
        <v>DONA SOLEDAD EXTN, BETTER LIVING SUBD, PARANAQUE</v>
      </c>
      <c r="E463" s="10">
        <f>IFERROR(VLOOKUP(A463,[4]C1!$E:$S,15,FALSE),IFERROR(VLOOKUP(A463,[5]C1!$E:$T,16,FALSE),VLOOKUP(A463,[6]C1!$E:$T,16,FALSE)))</f>
        <v>48759.62</v>
      </c>
      <c r="F463" s="10">
        <f>IFERROR(VLOOKUP(A463,[2]C1!$E:$Q,13,FALSE),IFERROR(VLOOKUP(A463,[3]C1!$E:$P,12,FALSE),VLOOKUP(A463,[1]C1!$E:$Q,13,FALSE)))</f>
        <v>135.03</v>
      </c>
      <c r="G463" s="11" t="str">
        <f>IFERROR(VLOOKUP(A463,[4]C1!$E:$N,10,FALSE),IFERROR(VLOOKUP(A463,[5]C1!$E:$N,10,FALSE),VLOOKUP(A463,[6]C1!$E:$N,10,FALSE)))</f>
        <v>Ronilo Gange Jr.</v>
      </c>
      <c r="I463" s="6" t="str">
        <f>IFERROR(VLOOKUP(A463,[4]C1!$E:$L,8,FALSE),IFERROR(VLOOKUP(A463,[5]C1!$E:$L,8,FALSE),VLOOKUP(A463,[6]C1!$E:$L,8,FALSE)))</f>
        <v>ECOM</v>
      </c>
      <c r="J463" s="4">
        <v>45870</v>
      </c>
      <c r="N463" s="5">
        <f>YEAR(IFERROR(VLOOKUP(A463,[4]C1!$E:$AA,23,FALSE),IFERROR(VLOOKUP(A463,[5]C1!$E:$AB,24,FALSE),VLOOKUP(A463,[6]C1!$E:$AB,23,FALSE))))</f>
        <v>2025</v>
      </c>
      <c r="P463" s="5" t="str">
        <f t="shared" si="11"/>
        <v>NO</v>
      </c>
      <c r="T463" s="253">
        <f>IFERROR(VLOOKUP(A463,[4]C1!$E:$BH,56,FALSE),IFERROR(VLOOKUP(A463,[5]C1!$E:$BI,57,FALSE),VLOOKUP(A463,[6]C1!$E:$BI,56,FALSE)))</f>
        <v>45821</v>
      </c>
    </row>
    <row r="464" spans="1:20" ht="20.149999999999999" hidden="1" customHeight="1" x14ac:dyDescent="0.35">
      <c r="A464" s="8" t="s">
        <v>879</v>
      </c>
      <c r="C464" s="7" t="str">
        <f>IFERROR(VLOOKUP(A464,[1]C1!$E:$F,2,FALSE),IFERROR(VLOOKUP(A464,[2]C1!$E:$F,2,FALSE),VLOOKUP(A464,[3]C1!$E:$F,2,FALSE)))</f>
        <v>ALEXANDER EVAN O. UY</v>
      </c>
      <c r="D464" s="7" t="str">
        <f>IFERROR(VLOOKUP(A464,[3]C1!$E:$G,3,FALSE),IFERROR(VLOOKUP(A464,[2]C1!$E:$G,3,FALSE),VLOOKUP(A464,[1]C1!$E:$G,3,FALSE)))</f>
        <v>JOHN, MULTINATIONAL VILL, PARANAQUE</v>
      </c>
      <c r="E464" s="10">
        <f>IFERROR(VLOOKUP(A464,[4]C1!$E:$S,15,FALSE),IFERROR(VLOOKUP(A464,[5]C1!$E:$T,16,FALSE),VLOOKUP(A464,[6]C1!$E:$T,16,FALSE)))</f>
        <v>86091.88</v>
      </c>
      <c r="F464" s="10">
        <f>IFERROR(VLOOKUP(A464,[2]C1!$E:$Q,13,FALSE),IFERROR(VLOOKUP(A464,[3]C1!$E:$P,12,FALSE),VLOOKUP(A464,[1]C1!$E:$Q,13,FALSE)))</f>
        <v>186.1</v>
      </c>
      <c r="G464" s="11" t="str">
        <f>IFERROR(VLOOKUP(A464,[4]C1!$E:$N,10,FALSE),IFERROR(VLOOKUP(A464,[5]C1!$E:$N,10,FALSE),VLOOKUP(A464,[6]C1!$E:$N,10,FALSE)))</f>
        <v>Ronilo Gange Jr.</v>
      </c>
      <c r="I464" s="6" t="str">
        <f>IFERROR(VLOOKUP(A464,[4]C1!$E:$L,8,FALSE),IFERROR(VLOOKUP(A464,[5]C1!$E:$L,8,FALSE),VLOOKUP(A464,[6]C1!$E:$L,8,FALSE)))</f>
        <v>ECOM</v>
      </c>
      <c r="J464" s="4">
        <v>45870</v>
      </c>
      <c r="N464" s="5">
        <f>YEAR(IFERROR(VLOOKUP(A464,[4]C1!$E:$AA,23,FALSE),IFERROR(VLOOKUP(A464,[5]C1!$E:$AB,24,FALSE),VLOOKUP(A464,[6]C1!$E:$AB,23,FALSE))))</f>
        <v>2025</v>
      </c>
      <c r="P464" s="5" t="str">
        <f t="shared" si="11"/>
        <v>NO</v>
      </c>
      <c r="T464" s="253">
        <f>IFERROR(VLOOKUP(A464,[4]C1!$E:$BH,56,FALSE),IFERROR(VLOOKUP(A464,[5]C1!$E:$BI,57,FALSE),VLOOKUP(A464,[6]C1!$E:$BI,56,FALSE)))</f>
        <v>45815</v>
      </c>
    </row>
    <row r="465" spans="1:20" ht="20.149999999999999" hidden="1" customHeight="1" x14ac:dyDescent="0.35">
      <c r="A465" s="8" t="s">
        <v>880</v>
      </c>
      <c r="C465" s="7" t="str">
        <f>IFERROR(VLOOKUP(A465,[1]C1!$E:$F,2,FALSE),IFERROR(VLOOKUP(A465,[2]C1!$E:$F,2,FALSE),VLOOKUP(A465,[3]C1!$E:$F,2,FALSE)))</f>
        <v>MANUKA REALTY, INC.</v>
      </c>
      <c r="D465" s="7" t="str">
        <f>IFERROR(VLOOKUP(A465,[3]C1!$E:$G,3,FALSE),IFERROR(VLOOKUP(A465,[2]C1!$E:$G,3,FALSE),VLOOKUP(A465,[1]C1!$E:$G,3,FALSE)))</f>
        <v>TALISAY, AYALA-ALABANG VILL, MUNTINLUPA</v>
      </c>
      <c r="E465" s="10">
        <f>IFERROR(VLOOKUP(A465,[4]C1!$E:$S,15,FALSE),IFERROR(VLOOKUP(A465,[5]C1!$E:$T,16,FALSE),VLOOKUP(A465,[6]C1!$E:$T,16,FALSE)))</f>
        <v>61024.149999999987</v>
      </c>
      <c r="F465" s="10">
        <f>IFERROR(VLOOKUP(A465,[2]C1!$E:$Q,13,FALSE),IFERROR(VLOOKUP(A465,[3]C1!$E:$P,12,FALSE),VLOOKUP(A465,[1]C1!$E:$Q,13,FALSE)))</f>
        <v>71.459999999999994</v>
      </c>
      <c r="G465" s="11" t="str">
        <f>IFERROR(VLOOKUP(A465,[4]C1!$E:$N,10,FALSE),IFERROR(VLOOKUP(A465,[5]C1!$E:$N,10,FALSE),VLOOKUP(A465,[6]C1!$E:$N,10,FALSE)))</f>
        <v>Isan Carlo Lazaro</v>
      </c>
      <c r="I465" s="6" t="str">
        <f>IFERROR(VLOOKUP(A465,[4]C1!$E:$L,8,FALSE),IFERROR(VLOOKUP(A465,[5]C1!$E:$L,8,FALSE),VLOOKUP(A465,[6]C1!$E:$L,8,FALSE)))</f>
        <v>CHALLENGER</v>
      </c>
      <c r="J465" s="4">
        <v>45870</v>
      </c>
      <c r="N465" s="5">
        <f>YEAR(IFERROR(VLOOKUP(A465,[4]C1!$E:$AA,23,FALSE),IFERROR(VLOOKUP(A465,[5]C1!$E:$AB,24,FALSE),VLOOKUP(A465,[6]C1!$E:$AB,23,FALSE))))</f>
        <v>2025</v>
      </c>
      <c r="P465" s="5" t="str">
        <f t="shared" si="11"/>
        <v>NO</v>
      </c>
      <c r="T465" s="253">
        <f>IFERROR(VLOOKUP(A465,[4]C1!$E:$BH,56,FALSE),IFERROR(VLOOKUP(A465,[5]C1!$E:$BI,57,FALSE),VLOOKUP(A465,[6]C1!$E:$BI,56,FALSE)))</f>
        <v>45818</v>
      </c>
    </row>
    <row r="466" spans="1:20" ht="20.149999999999999" hidden="1" customHeight="1" x14ac:dyDescent="0.35">
      <c r="A466" s="8" t="s">
        <v>881</v>
      </c>
      <c r="C466" s="7" t="str">
        <f>IFERROR(VLOOKUP(A466,[1]C1!$E:$F,2,FALSE),IFERROR(VLOOKUP(A466,[2]C1!$E:$F,2,FALSE),VLOOKUP(A466,[3]C1!$E:$F,2,FALSE)))</f>
        <v>CAVITEX INFRASTRUCTURE CORP., CBG</v>
      </c>
      <c r="D466" s="7" t="str">
        <f>IFERROR(VLOOKUP(A466,[3]C1!$E:$G,3,FALSE),IFERROR(VLOOKUP(A466,[2]C1!$E:$G,3,FALSE),VLOOKUP(A466,[1]C1!$E:$G,3,FALSE)))</f>
        <v>ALLEY 1, MULTINATIONAL VILL, PARANAQUE</v>
      </c>
      <c r="E466" s="10">
        <f>IFERROR(VLOOKUP(A466,[4]C1!$E:$S,15,FALSE),IFERROR(VLOOKUP(A466,[5]C1!$E:$T,16,FALSE),VLOOKUP(A466,[6]C1!$E:$T,16,FALSE)))</f>
        <v>359825.96999999991</v>
      </c>
      <c r="F466" s="10">
        <f>IFERROR(VLOOKUP(A466,[2]C1!$E:$Q,13,FALSE),IFERROR(VLOOKUP(A466,[3]C1!$E:$P,12,FALSE),VLOOKUP(A466,[1]C1!$E:$Q,13,FALSE)))</f>
        <v>418.77</v>
      </c>
      <c r="G466" s="11" t="str">
        <f>IFERROR(VLOOKUP(A466,[4]C1!$E:$N,10,FALSE),IFERROR(VLOOKUP(A466,[5]C1!$E:$N,10,FALSE),VLOOKUP(A466,[6]C1!$E:$N,10,FALSE)))</f>
        <v>Isan Carlo Lazaro</v>
      </c>
      <c r="I466" s="6" t="str">
        <f>IFERROR(VLOOKUP(A466,[4]C1!$E:$L,8,FALSE),IFERROR(VLOOKUP(A466,[5]C1!$E:$L,8,FALSE),VLOOKUP(A466,[6]C1!$E:$L,8,FALSE)))</f>
        <v>CHALLENGER</v>
      </c>
      <c r="J466" s="4">
        <v>45870</v>
      </c>
      <c r="N466" s="5">
        <f>YEAR(IFERROR(VLOOKUP(A466,[4]C1!$E:$AA,23,FALSE),IFERROR(VLOOKUP(A466,[5]C1!$E:$AB,24,FALSE),VLOOKUP(A466,[6]C1!$E:$AB,23,FALSE))))</f>
        <v>2025</v>
      </c>
      <c r="P466" s="5" t="str">
        <f t="shared" si="11"/>
        <v>NO</v>
      </c>
      <c r="T466" s="253">
        <f>IFERROR(VLOOKUP(A466,[4]C1!$E:$BH,56,FALSE),IFERROR(VLOOKUP(A466,[5]C1!$E:$BI,57,FALSE),VLOOKUP(A466,[6]C1!$E:$BI,56,FALSE)))</f>
        <v>45850</v>
      </c>
    </row>
    <row r="467" spans="1:20" ht="20.149999999999999" hidden="1" customHeight="1" x14ac:dyDescent="0.35">
      <c r="A467" s="8" t="s">
        <v>882</v>
      </c>
      <c r="C467" s="7" t="str">
        <f>IFERROR(VLOOKUP(A467,[1]C1!$E:$F,2,FALSE),IFERROR(VLOOKUP(A467,[2]C1!$E:$F,2,FALSE),VLOOKUP(A467,[3]C1!$E:$F,2,FALSE)))</f>
        <v>R &amp; G CONSTRUCTION DEVELOPMENT</v>
      </c>
      <c r="D467" s="7" t="str">
        <f>IFERROR(VLOOKUP(A467,[3]C1!$E:$G,3,FALSE),IFERROR(VLOOKUP(A467,[2]C1!$E:$G,3,FALSE),VLOOKUP(A467,[1]C1!$E:$G,3,FALSE)))</f>
        <v>DR. A. SANTOS, SEACOM CPD, PARANAQUE</v>
      </c>
      <c r="E467" s="10">
        <f>IFERROR(VLOOKUP(A467,[4]C1!$E:$S,15,FALSE),IFERROR(VLOOKUP(A467,[5]C1!$E:$T,16,FALSE),VLOOKUP(A467,[6]C1!$E:$T,16,FALSE)))</f>
        <v>31748.350000000002</v>
      </c>
      <c r="F467" s="10">
        <f>IFERROR(VLOOKUP(A467,[2]C1!$E:$Q,13,FALSE),IFERROR(VLOOKUP(A467,[3]C1!$E:$P,12,FALSE),VLOOKUP(A467,[1]C1!$E:$Q,13,FALSE)))</f>
        <v>36.840000000000003</v>
      </c>
      <c r="G467" s="11" t="str">
        <f>IFERROR(VLOOKUP(A467,[4]C1!$E:$N,10,FALSE),IFERROR(VLOOKUP(A467,[5]C1!$E:$N,10,FALSE),VLOOKUP(A467,[6]C1!$E:$N,10,FALSE)))</f>
        <v>Jenneth Madrid</v>
      </c>
      <c r="I467" s="6" t="str">
        <f>IFERROR(VLOOKUP(A467,[4]C1!$E:$L,8,FALSE),IFERROR(VLOOKUP(A467,[5]C1!$E:$L,8,FALSE),VLOOKUP(A467,[6]C1!$E:$L,8,FALSE)))</f>
        <v>VJC</v>
      </c>
      <c r="J467" s="4">
        <v>45870</v>
      </c>
      <c r="N467" s="5">
        <f>YEAR(IFERROR(VLOOKUP(A467,[4]C1!$E:$AA,23,FALSE),IFERROR(VLOOKUP(A467,[5]C1!$E:$AB,24,FALSE),VLOOKUP(A467,[6]C1!$E:$AB,23,FALSE))))</f>
        <v>2025</v>
      </c>
      <c r="P467" s="5" t="str">
        <f t="shared" si="11"/>
        <v>NO</v>
      </c>
      <c r="T467" s="253">
        <f>IFERROR(VLOOKUP(A467,[4]C1!$E:$BH,56,FALSE),IFERROR(VLOOKUP(A467,[5]C1!$E:$BI,57,FALSE),VLOOKUP(A467,[6]C1!$E:$BI,56,FALSE)))</f>
        <v>45848</v>
      </c>
    </row>
    <row r="468" spans="1:20" ht="20.149999999999999" hidden="1" customHeight="1" x14ac:dyDescent="0.35">
      <c r="A468" s="8" t="s">
        <v>883</v>
      </c>
      <c r="C468" s="7" t="str">
        <f>IFERROR(VLOOKUP(A468,[1]C1!$E:$F,2,FALSE),IFERROR(VLOOKUP(A468,[2]C1!$E:$F,2,FALSE),VLOOKUP(A468,[3]C1!$E:$F,2,FALSE)))</f>
        <v>ZENAIDA IGNACIO REYES</v>
      </c>
      <c r="D468" s="7" t="str">
        <f>IFERROR(VLOOKUP(A468,[3]C1!$E:$G,3,FALSE),IFERROR(VLOOKUP(A468,[2]C1!$E:$G,3,FALSE),VLOOKUP(A468,[1]C1!$E:$G,3,FALSE)))</f>
        <v>DIMASALANG, HAGONOY, TAGUIG CITY</v>
      </c>
      <c r="E468" s="10">
        <f>IFERROR(VLOOKUP(A468,[4]C1!$E:$S,15,FALSE),IFERROR(VLOOKUP(A468,[5]C1!$E:$T,16,FALSE),VLOOKUP(A468,[6]C1!$E:$T,16,FALSE)))</f>
        <v>69245.759999999995</v>
      </c>
      <c r="F468" s="10">
        <f>IFERROR(VLOOKUP(A468,[2]C1!$E:$Q,13,FALSE),IFERROR(VLOOKUP(A468,[3]C1!$E:$P,12,FALSE),VLOOKUP(A468,[1]C1!$E:$Q,13,FALSE)))</f>
        <v>15.9</v>
      </c>
      <c r="G468" s="11" t="str">
        <f>IFERROR(VLOOKUP(A468,[4]C1!$E:$N,10,FALSE),IFERROR(VLOOKUP(A468,[5]C1!$E:$N,10,FALSE),VLOOKUP(A468,[6]C1!$E:$N,10,FALSE)))</f>
        <v>Jenneth Madrid</v>
      </c>
      <c r="I468" s="6" t="str">
        <f>IFERROR(VLOOKUP(A468,[4]C1!$E:$L,8,FALSE),IFERROR(VLOOKUP(A468,[5]C1!$E:$L,8,FALSE),VLOOKUP(A468,[6]C1!$E:$L,8,FALSE)))</f>
        <v>VJC</v>
      </c>
      <c r="J468" s="4">
        <v>45870</v>
      </c>
      <c r="N468" s="5">
        <f>YEAR(IFERROR(VLOOKUP(A468,[4]C1!$E:$AA,23,FALSE),IFERROR(VLOOKUP(A468,[5]C1!$E:$AB,24,FALSE),VLOOKUP(A468,[6]C1!$E:$AB,23,FALSE))))</f>
        <v>2025</v>
      </c>
      <c r="P468" s="5" t="str">
        <f t="shared" si="11"/>
        <v>NO</v>
      </c>
      <c r="T468" s="253">
        <f>IFERROR(VLOOKUP(A468,[4]C1!$E:$BH,56,FALSE),IFERROR(VLOOKUP(A468,[5]C1!$E:$BI,57,FALSE),VLOOKUP(A468,[6]C1!$E:$BI,56,FALSE)))</f>
        <v>45762</v>
      </c>
    </row>
    <row r="469" spans="1:20" ht="20.149999999999999" hidden="1" customHeight="1" x14ac:dyDescent="0.35">
      <c r="A469" s="8" t="s">
        <v>884</v>
      </c>
      <c r="C469" s="7" t="str">
        <f>IFERROR(VLOOKUP(A469,[1]C1!$E:$F,2,FALSE),IFERROR(VLOOKUP(A469,[2]C1!$E:$F,2,FALSE),VLOOKUP(A469,[3]C1!$E:$F,2,FALSE)))</f>
        <v>ZENAIDA IGNACIO REYES</v>
      </c>
      <c r="D469" s="7" t="str">
        <f>IFERROR(VLOOKUP(A469,[3]C1!$E:$G,3,FALSE),IFERROR(VLOOKUP(A469,[2]C1!$E:$G,3,FALSE),VLOOKUP(A469,[1]C1!$E:$G,3,FALSE)))</f>
        <v>DIMASALANG, HAGONOY, TAGUIG CITY</v>
      </c>
      <c r="E469" s="10">
        <f>IFERROR(VLOOKUP(A469,[4]C1!$E:$S,15,FALSE),IFERROR(VLOOKUP(A469,[5]C1!$E:$T,16,FALSE),VLOOKUP(A469,[6]C1!$E:$T,16,FALSE)))</f>
        <v>12449.52</v>
      </c>
      <c r="F469" s="10">
        <f>IFERROR(VLOOKUP(A469,[2]C1!$E:$Q,13,FALSE),IFERROR(VLOOKUP(A469,[3]C1!$E:$P,12,FALSE),VLOOKUP(A469,[1]C1!$E:$Q,13,FALSE)))</f>
        <v>15.46</v>
      </c>
      <c r="G469" s="11" t="str">
        <f>IFERROR(VLOOKUP(A469,[4]C1!$E:$N,10,FALSE),IFERROR(VLOOKUP(A469,[5]C1!$E:$N,10,FALSE),VLOOKUP(A469,[6]C1!$E:$N,10,FALSE)))</f>
        <v>Jenneth Madrid</v>
      </c>
      <c r="I469" s="6" t="str">
        <f>IFERROR(VLOOKUP(A469,[4]C1!$E:$L,8,FALSE),IFERROR(VLOOKUP(A469,[5]C1!$E:$L,8,FALSE),VLOOKUP(A469,[6]C1!$E:$L,8,FALSE)))</f>
        <v>VJC</v>
      </c>
      <c r="J469" s="4">
        <v>45870</v>
      </c>
      <c r="N469" s="5">
        <f>YEAR(IFERROR(VLOOKUP(A469,[4]C1!$E:$AA,23,FALSE),IFERROR(VLOOKUP(A469,[5]C1!$E:$AB,24,FALSE),VLOOKUP(A469,[6]C1!$E:$AB,23,FALSE))))</f>
        <v>2025</v>
      </c>
      <c r="P469" s="5" t="str">
        <f t="shared" si="11"/>
        <v>NO</v>
      </c>
      <c r="T469" s="253">
        <f>IFERROR(VLOOKUP(A469,[4]C1!$E:$BH,56,FALSE),IFERROR(VLOOKUP(A469,[5]C1!$E:$BI,57,FALSE),VLOOKUP(A469,[6]C1!$E:$BI,56,FALSE)))</f>
        <v>45762</v>
      </c>
    </row>
    <row r="470" spans="1:20" ht="20.149999999999999" hidden="1" customHeight="1" x14ac:dyDescent="0.35">
      <c r="A470" s="8" t="s">
        <v>885</v>
      </c>
      <c r="C470" s="7" t="str">
        <f>IFERROR(VLOOKUP(A470,[1]C1!$E:$F,2,FALSE),IFERROR(VLOOKUP(A470,[2]C1!$E:$F,2,FALSE),VLOOKUP(A470,[3]C1!$E:$F,2,FALSE)))</f>
        <v>ROBERTO C VASQUEZ</v>
      </c>
      <c r="D470" s="7" t="str">
        <f>IFERROR(VLOOKUP(A470,[3]C1!$E:$G,3,FALSE),IFERROR(VLOOKUP(A470,[2]C1!$E:$G,3,FALSE),VLOOKUP(A470,[1]C1!$E:$G,3,FALSE)))</f>
        <v>PRES. AGUINALDO, TEOVILLE SUBD EAST, PARANAQUE</v>
      </c>
      <c r="E470" s="10">
        <f>IFERROR(VLOOKUP(A470,[4]C1!$E:$S,15,FALSE),IFERROR(VLOOKUP(A470,[5]C1!$E:$T,16,FALSE),VLOOKUP(A470,[6]C1!$E:$T,16,FALSE)))</f>
        <v>202879.53999999998</v>
      </c>
      <c r="F470" s="10">
        <f>IFERROR(VLOOKUP(A470,[2]C1!$E:$Q,13,FALSE),IFERROR(VLOOKUP(A470,[3]C1!$E:$P,12,FALSE),VLOOKUP(A470,[1]C1!$E:$Q,13,FALSE)))</f>
        <v>237.06</v>
      </c>
      <c r="G470" s="11" t="str">
        <f>IFERROR(VLOOKUP(A470,[4]C1!$E:$N,10,FALSE),IFERROR(VLOOKUP(A470,[5]C1!$E:$N,10,FALSE),VLOOKUP(A470,[6]C1!$E:$N,10,FALSE)))</f>
        <v>Isan Carlo Lazaro</v>
      </c>
      <c r="I470" s="6" t="str">
        <f>IFERROR(VLOOKUP(A470,[4]C1!$E:$L,8,FALSE),IFERROR(VLOOKUP(A470,[5]C1!$E:$L,8,FALSE),VLOOKUP(A470,[6]C1!$E:$L,8,FALSE)))</f>
        <v>CHALLENGER</v>
      </c>
      <c r="J470" s="4">
        <v>45870</v>
      </c>
      <c r="N470" s="5">
        <f>YEAR(IFERROR(VLOOKUP(A470,[4]C1!$E:$AA,23,FALSE),IFERROR(VLOOKUP(A470,[5]C1!$E:$AB,24,FALSE),VLOOKUP(A470,[6]C1!$E:$AB,23,FALSE))))</f>
        <v>2025</v>
      </c>
      <c r="P470" s="5" t="str">
        <f t="shared" si="11"/>
        <v>NO</v>
      </c>
      <c r="T470" s="253">
        <f>IFERROR(VLOOKUP(A470,[4]C1!$E:$BH,56,FALSE),IFERROR(VLOOKUP(A470,[5]C1!$E:$BI,57,FALSE),VLOOKUP(A470,[6]C1!$E:$BI,56,FALSE)))</f>
        <v>45850</v>
      </c>
    </row>
    <row r="471" spans="1:20" ht="20.149999999999999" hidden="1" customHeight="1" x14ac:dyDescent="0.35">
      <c r="A471" s="8" t="s">
        <v>886</v>
      </c>
      <c r="C471" s="7" t="str">
        <f>IFERROR(VLOOKUP(A471,[1]C1!$E:$F,2,FALSE),IFERROR(VLOOKUP(A471,[2]C1!$E:$F,2,FALSE),VLOOKUP(A471,[3]C1!$E:$F,2,FALSE)))</f>
        <v>DITO TELECOMMUNITY CORPORATION</v>
      </c>
      <c r="D471" s="7" t="str">
        <f>IFERROR(VLOOKUP(A471,[3]C1!$E:$G,3,FALSE),IFERROR(VLOOKUP(A471,[2]C1!$E:$G,3,FALSE),VLOOKUP(A471,[1]C1!$E:$G,3,FALSE)))</f>
        <v>BLOCK 46, PINAGSAMA PH 2 VILL, TAGUIG CITY</v>
      </c>
      <c r="E471" s="10">
        <f>IFERROR(VLOOKUP(A471,[4]C1!$E:$S,15,FALSE),IFERROR(VLOOKUP(A471,[5]C1!$E:$T,16,FALSE),VLOOKUP(A471,[6]C1!$E:$T,16,FALSE)))</f>
        <v>77836.89</v>
      </c>
      <c r="F471" s="10">
        <f>IFERROR(VLOOKUP(A471,[2]C1!$E:$Q,13,FALSE),IFERROR(VLOOKUP(A471,[3]C1!$E:$P,12,FALSE),VLOOKUP(A471,[1]C1!$E:$Q,13,FALSE)))</f>
        <v>93.66</v>
      </c>
      <c r="G471" s="11" t="str">
        <f>IFERROR(VLOOKUP(A471,[4]C1!$E:$N,10,FALSE),IFERROR(VLOOKUP(A471,[5]C1!$E:$N,10,FALSE),VLOOKUP(A471,[6]C1!$E:$N,10,FALSE)))</f>
        <v>Isan Carlo Lazaro</v>
      </c>
      <c r="I471" s="6" t="str">
        <f>IFERROR(VLOOKUP(A471,[4]C1!$E:$L,8,FALSE),IFERROR(VLOOKUP(A471,[5]C1!$E:$L,8,FALSE),VLOOKUP(A471,[6]C1!$E:$L,8,FALSE)))</f>
        <v>CHALLENGER</v>
      </c>
      <c r="J471" s="4">
        <v>45870</v>
      </c>
      <c r="N471" s="5">
        <f>YEAR(IFERROR(VLOOKUP(A471,[4]C1!$E:$AA,23,FALSE),IFERROR(VLOOKUP(A471,[5]C1!$E:$AB,24,FALSE),VLOOKUP(A471,[6]C1!$E:$AB,23,FALSE))))</f>
        <v>2025</v>
      </c>
      <c r="P471" s="5" t="str">
        <f t="shared" si="11"/>
        <v>NO</v>
      </c>
      <c r="T471" s="253">
        <f>IFERROR(VLOOKUP(A471,[4]C1!$E:$BH,56,FALSE),IFERROR(VLOOKUP(A471,[5]C1!$E:$BI,57,FALSE),VLOOKUP(A471,[6]C1!$E:$BI,56,FALSE)))</f>
        <v>45850</v>
      </c>
    </row>
    <row r="472" spans="1:20" ht="20.149999999999999" hidden="1" customHeight="1" x14ac:dyDescent="0.35">
      <c r="A472" s="8" t="s">
        <v>887</v>
      </c>
      <c r="C472" s="7" t="str">
        <f>IFERROR(VLOOKUP(A472,[1]C1!$E:$F,2,FALSE),IFERROR(VLOOKUP(A472,[2]C1!$E:$F,2,FALSE),VLOOKUP(A472,[3]C1!$E:$F,2,FALSE)))</f>
        <v>DITO TELECOMMUNITY CORPORATION</v>
      </c>
      <c r="D472" s="7" t="str">
        <f>IFERROR(VLOOKUP(A472,[3]C1!$E:$G,3,FALSE),IFERROR(VLOOKUP(A472,[2]C1!$E:$G,3,FALSE),VLOOKUP(A472,[1]C1!$E:$G,3,FALSE)))</f>
        <v>BANABA, AYALA-ALABANG VILL, MUNTINLUPA</v>
      </c>
      <c r="E472" s="10">
        <f>IFERROR(VLOOKUP(A472,[4]C1!$E:$S,15,FALSE),IFERROR(VLOOKUP(A472,[5]C1!$E:$T,16,FALSE),VLOOKUP(A472,[6]C1!$E:$T,16,FALSE)))</f>
        <v>40203.11</v>
      </c>
      <c r="F472" s="10">
        <f>IFERROR(VLOOKUP(A472,[2]C1!$E:$Q,13,FALSE),IFERROR(VLOOKUP(A472,[3]C1!$E:$P,12,FALSE),VLOOKUP(A472,[1]C1!$E:$Q,13,FALSE)))</f>
        <v>46.79</v>
      </c>
      <c r="G472" s="11" t="str">
        <f>IFERROR(VLOOKUP(A472,[4]C1!$E:$N,10,FALSE),IFERROR(VLOOKUP(A472,[5]C1!$E:$N,10,FALSE),VLOOKUP(A472,[6]C1!$E:$N,10,FALSE)))</f>
        <v>Isan Carlo Lazaro</v>
      </c>
      <c r="I472" s="6" t="str">
        <f>IFERROR(VLOOKUP(A472,[4]C1!$E:$L,8,FALSE),IFERROR(VLOOKUP(A472,[5]C1!$E:$L,8,FALSE),VLOOKUP(A472,[6]C1!$E:$L,8,FALSE)))</f>
        <v>CHALLENGER</v>
      </c>
      <c r="J472" s="4">
        <v>45870</v>
      </c>
      <c r="N472" s="5">
        <f>YEAR(IFERROR(VLOOKUP(A472,[4]C1!$E:$AA,23,FALSE),IFERROR(VLOOKUP(A472,[5]C1!$E:$AB,24,FALSE),VLOOKUP(A472,[6]C1!$E:$AB,23,FALSE))))</f>
        <v>2025</v>
      </c>
      <c r="P472" s="5" t="str">
        <f t="shared" si="11"/>
        <v>NO</v>
      </c>
      <c r="T472" s="253">
        <f>IFERROR(VLOOKUP(A472,[4]C1!$E:$BH,56,FALSE),IFERROR(VLOOKUP(A472,[5]C1!$E:$BI,57,FALSE),VLOOKUP(A472,[6]C1!$E:$BI,56,FALSE)))</f>
        <v>45850</v>
      </c>
    </row>
    <row r="473" spans="1:20" ht="20.149999999999999" hidden="1" customHeight="1" x14ac:dyDescent="0.35">
      <c r="A473" s="8" t="s">
        <v>888</v>
      </c>
      <c r="C473" s="7" t="str">
        <f>IFERROR(VLOOKUP(A473,[1]C1!$E:$F,2,FALSE),IFERROR(VLOOKUP(A473,[2]C1!$E:$F,2,FALSE),VLOOKUP(A473,[3]C1!$E:$F,2,FALSE)))</f>
        <v>ST. JAMES THE GREAT PARISH FOUNDATION, INC.</v>
      </c>
      <c r="D473" s="7" t="str">
        <f>IFERROR(VLOOKUP(A473,[3]C1!$E:$G,3,FALSE),IFERROR(VLOOKUP(A473,[2]C1!$E:$G,3,FALSE),VLOOKUP(A473,[1]C1!$E:$G,3,FALSE)))</f>
        <v>IBAAN, AYALA-ALABANG VILL, MUNTINLUPA</v>
      </c>
      <c r="E473" s="10">
        <f>IFERROR(VLOOKUP(A473,[4]C1!$E:$S,15,FALSE),IFERROR(VLOOKUP(A473,[5]C1!$E:$T,16,FALSE),VLOOKUP(A473,[6]C1!$E:$T,16,FALSE)))</f>
        <v>107882.38</v>
      </c>
      <c r="F473" s="10">
        <f>IFERROR(VLOOKUP(A473,[2]C1!$E:$Q,13,FALSE),IFERROR(VLOOKUP(A473,[3]C1!$E:$P,12,FALSE),VLOOKUP(A473,[1]C1!$E:$Q,13,FALSE)))</f>
        <v>125.53</v>
      </c>
      <c r="G473" s="11" t="str">
        <f>IFERROR(VLOOKUP(A473,[4]C1!$E:$N,10,FALSE),IFERROR(VLOOKUP(A473,[5]C1!$E:$N,10,FALSE),VLOOKUP(A473,[6]C1!$E:$N,10,FALSE)))</f>
        <v>Isan Carlo Lazaro</v>
      </c>
      <c r="I473" s="6" t="str">
        <f>IFERROR(VLOOKUP(A473,[4]C1!$E:$L,8,FALSE),IFERROR(VLOOKUP(A473,[5]C1!$E:$L,8,FALSE),VLOOKUP(A473,[6]C1!$E:$L,8,FALSE)))</f>
        <v>CHALLENGER</v>
      </c>
      <c r="J473" s="4">
        <v>45870</v>
      </c>
      <c r="N473" s="5">
        <f>YEAR(IFERROR(VLOOKUP(A473,[4]C1!$E:$AA,23,FALSE),IFERROR(VLOOKUP(A473,[5]C1!$E:$AB,24,FALSE),VLOOKUP(A473,[6]C1!$E:$AB,23,FALSE))))</f>
        <v>2025</v>
      </c>
      <c r="P473" s="5" t="str">
        <f t="shared" si="11"/>
        <v>NO</v>
      </c>
      <c r="T473" s="253">
        <f>IFERROR(VLOOKUP(A473,[4]C1!$E:$BH,56,FALSE),IFERROR(VLOOKUP(A473,[5]C1!$E:$BI,57,FALSE),VLOOKUP(A473,[6]C1!$E:$BI,56,FALSE)))</f>
        <v>45856</v>
      </c>
    </row>
    <row r="474" spans="1:20" ht="20.149999999999999" hidden="1" customHeight="1" x14ac:dyDescent="0.35">
      <c r="A474" s="8" t="s">
        <v>889</v>
      </c>
      <c r="C474" s="7" t="str">
        <f>IFERROR(VLOOKUP(A474,[1]C1!$E:$F,2,FALSE),IFERROR(VLOOKUP(A474,[2]C1!$E:$F,2,FALSE),VLOOKUP(A474,[3]C1!$E:$F,2,FALSE)))</f>
        <v>TIERRA BELLA PROPERTIES INC.</v>
      </c>
      <c r="D474" s="7" t="str">
        <f>IFERROR(VLOOKUP(A474,[3]C1!$E:$G,3,FALSE),IFERROR(VLOOKUP(A474,[2]C1!$E:$G,3,FALSE),VLOOKUP(A474,[1]C1!$E:$G,3,FALSE)))</f>
        <v>PRES. M. ROXAS, TAMBO, PARANAQUE</v>
      </c>
      <c r="E474" s="10">
        <f>IFERROR(VLOOKUP(A474,[4]C1!$E:$S,15,FALSE),IFERROR(VLOOKUP(A474,[5]C1!$E:$T,16,FALSE),VLOOKUP(A474,[6]C1!$E:$T,16,FALSE)))</f>
        <v>148527.47999999998</v>
      </c>
      <c r="F474" s="10">
        <f>IFERROR(VLOOKUP(A474,[2]C1!$E:$Q,13,FALSE),IFERROR(VLOOKUP(A474,[3]C1!$E:$P,12,FALSE),VLOOKUP(A474,[1]C1!$E:$Q,13,FALSE)))</f>
        <v>172.85</v>
      </c>
      <c r="G474" s="11" t="str">
        <f>IFERROR(VLOOKUP(A474,[4]C1!$E:$N,10,FALSE),IFERROR(VLOOKUP(A474,[5]C1!$E:$N,10,FALSE),VLOOKUP(A474,[6]C1!$E:$N,10,FALSE)))</f>
        <v>Isan Carlo Lazaro</v>
      </c>
      <c r="I474" s="6" t="str">
        <f>IFERROR(VLOOKUP(A474,[4]C1!$E:$L,8,FALSE),IFERROR(VLOOKUP(A474,[5]C1!$E:$L,8,FALSE),VLOOKUP(A474,[6]C1!$E:$L,8,FALSE)))</f>
        <v>CHALLENGER</v>
      </c>
      <c r="J474" s="4">
        <v>45870</v>
      </c>
      <c r="N474" s="5">
        <f>YEAR(IFERROR(VLOOKUP(A474,[4]C1!$E:$AA,23,FALSE),IFERROR(VLOOKUP(A474,[5]C1!$E:$AB,24,FALSE),VLOOKUP(A474,[6]C1!$E:$AB,23,FALSE))))</f>
        <v>2025</v>
      </c>
      <c r="P474" s="5" t="str">
        <f t="shared" si="11"/>
        <v>NO</v>
      </c>
      <c r="T474" s="253">
        <f>IFERROR(VLOOKUP(A474,[4]C1!$E:$BH,56,FALSE),IFERROR(VLOOKUP(A474,[5]C1!$E:$BI,57,FALSE),VLOOKUP(A474,[6]C1!$E:$BI,56,FALSE)))</f>
        <v>45856</v>
      </c>
    </row>
    <row r="475" spans="1:20" ht="20.149999999999999" hidden="1" customHeight="1" x14ac:dyDescent="0.35">
      <c r="A475" s="8" t="s">
        <v>890</v>
      </c>
      <c r="C475" s="7" t="str">
        <f>IFERROR(VLOOKUP(A475,[1]C1!$E:$F,2,FALSE),IFERROR(VLOOKUP(A475,[2]C1!$E:$F,2,FALSE),VLOOKUP(A475,[3]C1!$E:$F,2,FALSE)))</f>
        <v>MARIA CLARITA PASCUAL ARELLANO</v>
      </c>
      <c r="D475" s="7" t="str">
        <f>IFERROR(VLOOKUP(A475,[3]C1!$E:$G,3,FALSE),IFERROR(VLOOKUP(A475,[2]C1!$E:$G,3,FALSE),VLOOKUP(A475,[1]C1!$E:$G,3,FALSE)))</f>
        <v>BLOCK 10, AFP OVAI PH 1, TAGUIG CITY</v>
      </c>
      <c r="E475" s="10">
        <f>IFERROR(VLOOKUP(A475,[4]C1!$E:$S,15,FALSE),IFERROR(VLOOKUP(A475,[5]C1!$E:$T,16,FALSE),VLOOKUP(A475,[6]C1!$E:$T,16,FALSE)))</f>
        <v>335786.03</v>
      </c>
      <c r="F475" s="10">
        <f>IFERROR(VLOOKUP(A475,[2]C1!$E:$Q,13,FALSE),IFERROR(VLOOKUP(A475,[3]C1!$E:$P,12,FALSE),VLOOKUP(A475,[1]C1!$E:$Q,13,FALSE)))</f>
        <v>964.72</v>
      </c>
      <c r="G475" s="11" t="str">
        <f>IFERROR(VLOOKUP(A475,[4]C1!$E:$N,10,FALSE),IFERROR(VLOOKUP(A475,[5]C1!$E:$N,10,FALSE),VLOOKUP(A475,[6]C1!$E:$N,10,FALSE)))</f>
        <v>JSB</v>
      </c>
      <c r="I475" s="6" t="str">
        <f>IFERROR(VLOOKUP(A475,[4]C1!$E:$L,8,FALSE),IFERROR(VLOOKUP(A475,[5]C1!$E:$L,8,FALSE),VLOOKUP(A475,[6]C1!$E:$L,8,FALSE)))</f>
        <v>VJC</v>
      </c>
      <c r="J475" s="4">
        <v>45870</v>
      </c>
      <c r="N475" s="5">
        <f>YEAR(IFERROR(VLOOKUP(A475,[4]C1!$E:$AA,23,FALSE),IFERROR(VLOOKUP(A475,[5]C1!$E:$AB,24,FALSE),VLOOKUP(A475,[6]C1!$E:$AB,23,FALSE))))</f>
        <v>2024</v>
      </c>
      <c r="P475" s="5" t="str">
        <f t="shared" si="11"/>
        <v>NO</v>
      </c>
      <c r="T475" s="253">
        <f>IFERROR(VLOOKUP(A475,[4]C1!$E:$BH,56,FALSE),IFERROR(VLOOKUP(A475,[5]C1!$E:$BI,57,FALSE),VLOOKUP(A475,[6]C1!$E:$BI,56,FALSE)))</f>
        <v>45856</v>
      </c>
    </row>
    <row r="476" spans="1:20" ht="20.149999999999999" hidden="1" customHeight="1" x14ac:dyDescent="0.35">
      <c r="A476" s="8" t="s">
        <v>891</v>
      </c>
      <c r="C476" s="7" t="str">
        <f>IFERROR(VLOOKUP(A476,[1]C1!$E:$F,2,FALSE),IFERROR(VLOOKUP(A476,[2]C1!$E:$F,2,FALSE),VLOOKUP(A476,[3]C1!$E:$F,2,FALSE)))</f>
        <v>POKAAN ALIREZA LUMBAYA</v>
      </c>
      <c r="D476" s="7" t="str">
        <f>IFERROR(VLOOKUP(A476,[3]C1!$E:$G,3,FALSE),IFERROR(VLOOKUP(A476,[2]C1!$E:$G,3,FALSE),VLOOKUP(A476,[1]C1!$E:$G,3,FALSE)))</f>
        <v>JOLO, MAHARLIKA VILL, TAGUIG CITY</v>
      </c>
      <c r="E476" s="10">
        <f>IFERROR(VLOOKUP(A476,[4]C1!$E:$S,15,FALSE),IFERROR(VLOOKUP(A476,[5]C1!$E:$T,16,FALSE),VLOOKUP(A476,[6]C1!$E:$T,16,FALSE)))</f>
        <v>21914.3</v>
      </c>
      <c r="F476" s="10">
        <f>IFERROR(VLOOKUP(A476,[2]C1!$E:$Q,13,FALSE),IFERROR(VLOOKUP(A476,[3]C1!$E:$P,12,FALSE),VLOOKUP(A476,[1]C1!$E:$Q,13,FALSE)))</f>
        <v>104.1</v>
      </c>
      <c r="G476" s="11" t="str">
        <f>IFERROR(VLOOKUP(A476,[4]C1!$E:$N,10,FALSE),IFERROR(VLOOKUP(A476,[5]C1!$E:$N,10,FALSE),VLOOKUP(A476,[6]C1!$E:$N,10,FALSE)))</f>
        <v>Jenneth Madrid</v>
      </c>
      <c r="I476" s="6" t="str">
        <f>IFERROR(VLOOKUP(A476,[4]C1!$E:$L,8,FALSE),IFERROR(VLOOKUP(A476,[5]C1!$E:$L,8,FALSE),VLOOKUP(A476,[6]C1!$E:$L,8,FALSE)))</f>
        <v>VJC</v>
      </c>
      <c r="J476" s="4">
        <v>45869</v>
      </c>
      <c r="N476" s="5">
        <f>YEAR(IFERROR(VLOOKUP(A476,[4]C1!$E:$AA,23,FALSE),IFERROR(VLOOKUP(A476,[5]C1!$E:$AB,24,FALSE),VLOOKUP(A476,[6]C1!$E:$AB,23,FALSE))))</f>
        <v>2025</v>
      </c>
      <c r="P476" s="5" t="str">
        <f t="shared" si="11"/>
        <v>NO</v>
      </c>
      <c r="T476" s="253">
        <f>IFERROR(VLOOKUP(A476,[4]C1!$E:$BH,56,FALSE),IFERROR(VLOOKUP(A476,[5]C1!$E:$BI,57,FALSE),VLOOKUP(A476,[6]C1!$E:$BI,56,FALSE)))</f>
        <v>45856</v>
      </c>
    </row>
    <row r="477" spans="1:20" ht="20.149999999999999" hidden="1" customHeight="1" x14ac:dyDescent="0.35">
      <c r="A477" s="8" t="s">
        <v>892</v>
      </c>
      <c r="C477" s="7" t="str">
        <f>IFERROR(VLOOKUP(A477,[1]C1!$E:$F,2,FALSE),IFERROR(VLOOKUP(A477,[2]C1!$E:$F,2,FALSE),VLOOKUP(A477,[3]C1!$E:$F,2,FALSE)))</f>
        <v>CITY GOVERNMENT OF TAGUIG</v>
      </c>
      <c r="D477" s="7" t="str">
        <f>IFERROR(VLOOKUP(A477,[3]C1!$E:$G,3,FALSE),IFERROR(VLOOKUP(A477,[2]C1!$E:$G,3,FALSE),VLOOKUP(A477,[1]C1!$E:$G,3,FALSE)))</f>
        <v>MAGSAYSAY, PUROK 2A, TAGUIG CITY</v>
      </c>
      <c r="E477" s="10">
        <f>IFERROR(VLOOKUP(A477,[4]C1!$E:$S,15,FALSE),IFERROR(VLOOKUP(A477,[5]C1!$E:$T,16,FALSE),VLOOKUP(A477,[6]C1!$E:$T,16,FALSE)))</f>
        <v>11086.840000000002</v>
      </c>
      <c r="F477" s="10">
        <f>IFERROR(VLOOKUP(A477,[2]C1!$E:$Q,13,FALSE),IFERROR(VLOOKUP(A477,[3]C1!$E:$P,12,FALSE),VLOOKUP(A477,[1]C1!$E:$Q,13,FALSE)))</f>
        <v>12.9</v>
      </c>
      <c r="G477" s="11" t="str">
        <f>IFERROR(VLOOKUP(A477,[4]C1!$E:$N,10,FALSE),IFERROR(VLOOKUP(A477,[5]C1!$E:$N,10,FALSE),VLOOKUP(A477,[6]C1!$E:$N,10,FALSE)))</f>
        <v>Jenneth Madrid</v>
      </c>
      <c r="I477" s="6" t="str">
        <f>IFERROR(VLOOKUP(A477,[4]C1!$E:$L,8,FALSE),IFERROR(VLOOKUP(A477,[5]C1!$E:$L,8,FALSE),VLOOKUP(A477,[6]C1!$E:$L,8,FALSE)))</f>
        <v>VJC</v>
      </c>
      <c r="J477" s="4">
        <v>45869</v>
      </c>
      <c r="N477" s="5">
        <f>YEAR(IFERROR(VLOOKUP(A477,[4]C1!$E:$AA,23,FALSE),IFERROR(VLOOKUP(A477,[5]C1!$E:$AB,24,FALSE),VLOOKUP(A477,[6]C1!$E:$AB,23,FALSE))))</f>
        <v>2025</v>
      </c>
      <c r="P477" s="5" t="str">
        <f t="shared" si="11"/>
        <v>NO</v>
      </c>
      <c r="T477" s="253">
        <f>IFERROR(VLOOKUP(A477,[4]C1!$E:$BH,56,FALSE),IFERROR(VLOOKUP(A477,[5]C1!$E:$BI,57,FALSE),VLOOKUP(A477,[6]C1!$E:$BI,56,FALSE)))</f>
        <v>45856</v>
      </c>
    </row>
    <row r="478" spans="1:20" ht="20.149999999999999" hidden="1" customHeight="1" x14ac:dyDescent="0.35">
      <c r="A478" s="8" t="s">
        <v>893</v>
      </c>
      <c r="C478" s="7" t="str">
        <f>IFERROR(VLOOKUP(A478,[1]C1!$E:$F,2,FALSE),IFERROR(VLOOKUP(A478,[2]C1!$E:$F,2,FALSE),VLOOKUP(A478,[3]C1!$E:$F,2,FALSE)))</f>
        <v>MANUEL SARIANA BOLON</v>
      </c>
      <c r="D478" s="7" t="str">
        <f>IFERROR(VLOOKUP(A478,[3]C1!$E:$G,3,FALSE),IFERROR(VLOOKUP(A478,[2]C1!$E:$G,3,FALSE),VLOOKUP(A478,[1]C1!$E:$G,3,FALSE)))</f>
        <v>A. ROLDAN, PUROK 2A, TAGUIG CITY</v>
      </c>
      <c r="E478" s="10">
        <f>IFERROR(VLOOKUP(A478,[4]C1!$E:$S,15,FALSE),IFERROR(VLOOKUP(A478,[5]C1!$E:$T,16,FALSE),VLOOKUP(A478,[6]C1!$E:$T,16,FALSE)))</f>
        <v>202490.13</v>
      </c>
      <c r="F478" s="10">
        <f>IFERROR(VLOOKUP(A478,[2]C1!$E:$Q,13,FALSE),IFERROR(VLOOKUP(A478,[3]C1!$E:$P,12,FALSE),VLOOKUP(A478,[1]C1!$E:$Q,13,FALSE)))</f>
        <v>31.58</v>
      </c>
      <c r="G478" s="11" t="str">
        <f>IFERROR(VLOOKUP(A478,[4]C1!$E:$N,10,FALSE),IFERROR(VLOOKUP(A478,[5]C1!$E:$N,10,FALSE),VLOOKUP(A478,[6]C1!$E:$N,10,FALSE)))</f>
        <v>Jenneth Madrid</v>
      </c>
      <c r="I478" s="6" t="str">
        <f>IFERROR(VLOOKUP(A478,[4]C1!$E:$L,8,FALSE),IFERROR(VLOOKUP(A478,[5]C1!$E:$L,8,FALSE),VLOOKUP(A478,[6]C1!$E:$L,8,FALSE)))</f>
        <v>VJC</v>
      </c>
      <c r="J478" s="4">
        <v>45869</v>
      </c>
      <c r="N478" s="5">
        <f>YEAR(IFERROR(VLOOKUP(A478,[4]C1!$E:$AA,23,FALSE),IFERROR(VLOOKUP(A478,[5]C1!$E:$AB,24,FALSE),VLOOKUP(A478,[6]C1!$E:$AB,23,FALSE))))</f>
        <v>2025</v>
      </c>
      <c r="P478" s="5" t="str">
        <f t="shared" si="11"/>
        <v>NO</v>
      </c>
      <c r="T478" s="253">
        <f>IFERROR(VLOOKUP(A478,[4]C1!$E:$BH,56,FALSE),IFERROR(VLOOKUP(A478,[5]C1!$E:$BI,57,FALSE),VLOOKUP(A478,[6]C1!$E:$BI,56,FALSE)))</f>
        <v>45856</v>
      </c>
    </row>
    <row r="479" spans="1:20" ht="20.149999999999999" hidden="1" customHeight="1" x14ac:dyDescent="0.35">
      <c r="A479" s="8" t="s">
        <v>894</v>
      </c>
      <c r="C479" s="7" t="str">
        <f>IFERROR(VLOOKUP(A479,[1]C1!$E:$F,2,FALSE),IFERROR(VLOOKUP(A479,[2]C1!$E:$F,2,FALSE),VLOOKUP(A479,[3]C1!$E:$F,2,FALSE)))</f>
        <v>CITY GOVERNMENT OF TAGUIG</v>
      </c>
      <c r="D479" s="7" t="str">
        <f>IFERROR(VLOOKUP(A479,[3]C1!$E:$G,3,FALSE),IFERROR(VLOOKUP(A479,[2]C1!$E:$G,3,FALSE),VLOOKUP(A479,[1]C1!$E:$G,3,FALSE)))</f>
        <v>MIRANDA, ZONE 2, TAGUIG CITY</v>
      </c>
      <c r="E479" s="10">
        <f>IFERROR(VLOOKUP(A479,[4]C1!$E:$S,15,FALSE),IFERROR(VLOOKUP(A479,[5]C1!$E:$T,16,FALSE),VLOOKUP(A479,[6]C1!$E:$T,16,FALSE)))</f>
        <v>78010.61</v>
      </c>
      <c r="F479" s="10">
        <f>IFERROR(VLOOKUP(A479,[2]C1!$E:$Q,13,FALSE),IFERROR(VLOOKUP(A479,[3]C1!$E:$P,12,FALSE),VLOOKUP(A479,[1]C1!$E:$Q,13,FALSE)))</f>
        <v>246.89</v>
      </c>
      <c r="G479" s="11" t="str">
        <f>IFERROR(VLOOKUP(A479,[4]C1!$E:$N,10,FALSE),IFERROR(VLOOKUP(A479,[5]C1!$E:$N,10,FALSE),VLOOKUP(A479,[6]C1!$E:$N,10,FALSE)))</f>
        <v>Jenneth Madrid</v>
      </c>
      <c r="I479" s="6" t="str">
        <f>IFERROR(VLOOKUP(A479,[4]C1!$E:$L,8,FALSE),IFERROR(VLOOKUP(A479,[5]C1!$E:$L,8,FALSE),VLOOKUP(A479,[6]C1!$E:$L,8,FALSE)))</f>
        <v>VJC</v>
      </c>
      <c r="J479" s="4">
        <v>45869</v>
      </c>
      <c r="N479" s="5">
        <f>YEAR(IFERROR(VLOOKUP(A479,[4]C1!$E:$AA,23,FALSE),IFERROR(VLOOKUP(A479,[5]C1!$E:$AB,24,FALSE),VLOOKUP(A479,[6]C1!$E:$AB,23,FALSE))))</f>
        <v>2025</v>
      </c>
      <c r="P479" s="5" t="str">
        <f t="shared" si="11"/>
        <v>NO</v>
      </c>
      <c r="T479" s="253">
        <f>IFERROR(VLOOKUP(A479,[4]C1!$E:$BH,56,FALSE),IFERROR(VLOOKUP(A479,[5]C1!$E:$BI,57,FALSE),VLOOKUP(A479,[6]C1!$E:$BI,56,FALSE)))</f>
        <v>45856</v>
      </c>
    </row>
    <row r="480" spans="1:20" ht="20.149999999999999" hidden="1" customHeight="1" x14ac:dyDescent="0.35">
      <c r="A480" s="8" t="s">
        <v>895</v>
      </c>
      <c r="C480" s="7" t="str">
        <f>IFERROR(VLOOKUP(A480,[1]C1!$E:$F,2,FALSE),IFERROR(VLOOKUP(A480,[2]C1!$E:$F,2,FALSE),VLOOKUP(A480,[3]C1!$E:$F,2,FALSE)))</f>
        <v>COMGLASCO AGUILA GLASS CORP.</v>
      </c>
      <c r="D480" s="7" t="str">
        <f>IFERROR(VLOOKUP(A480,[3]C1!$E:$G,3,FALSE),IFERROR(VLOOKUP(A480,[2]C1!$E:$G,3,FALSE),VLOOKUP(A480,[1]C1!$E:$G,3,FALSE)))</f>
        <v>MANALAC, BAGONG TANYAG, TAGUIG CITY</v>
      </c>
      <c r="E480" s="10">
        <f>IFERROR(VLOOKUP(A480,[4]C1!$E:$S,15,FALSE),IFERROR(VLOOKUP(A480,[5]C1!$E:$T,16,FALSE),VLOOKUP(A480,[6]C1!$E:$T,16,FALSE)))</f>
        <v>52572.05</v>
      </c>
      <c r="F480" s="10">
        <f>IFERROR(VLOOKUP(A480,[2]C1!$E:$Q,13,FALSE),IFERROR(VLOOKUP(A480,[3]C1!$E:$P,12,FALSE),VLOOKUP(A480,[1]C1!$E:$Q,13,FALSE)))</f>
        <v>143.57</v>
      </c>
      <c r="G480" s="11" t="str">
        <f>IFERROR(VLOOKUP(A480,[4]C1!$E:$N,10,FALSE),IFERROR(VLOOKUP(A480,[5]C1!$E:$N,10,FALSE),VLOOKUP(A480,[6]C1!$E:$N,10,FALSE)))</f>
        <v>Jenneth Madrid</v>
      </c>
      <c r="I480" s="6" t="str">
        <f>IFERROR(VLOOKUP(A480,[4]C1!$E:$L,8,FALSE),IFERROR(VLOOKUP(A480,[5]C1!$E:$L,8,FALSE),VLOOKUP(A480,[6]C1!$E:$L,8,FALSE)))</f>
        <v>VJC</v>
      </c>
      <c r="J480" s="4">
        <v>45869</v>
      </c>
      <c r="N480" s="5">
        <f>YEAR(IFERROR(VLOOKUP(A480,[4]C1!$E:$AA,23,FALSE),IFERROR(VLOOKUP(A480,[5]C1!$E:$AB,24,FALSE),VLOOKUP(A480,[6]C1!$E:$AB,23,FALSE))))</f>
        <v>2025</v>
      </c>
      <c r="P480" s="5" t="str">
        <f t="shared" si="11"/>
        <v>NO</v>
      </c>
      <c r="T480" s="253">
        <f>IFERROR(VLOOKUP(A480,[4]C1!$E:$BH,56,FALSE),IFERROR(VLOOKUP(A480,[5]C1!$E:$BI,57,FALSE),VLOOKUP(A480,[6]C1!$E:$BI,56,FALSE)))</f>
        <v>45856</v>
      </c>
    </row>
    <row r="481" spans="1:20" ht="20.149999999999999" hidden="1" customHeight="1" x14ac:dyDescent="0.35">
      <c r="A481" s="8" t="s">
        <v>896</v>
      </c>
      <c r="C481" s="7" t="str">
        <f>IFERROR(VLOOKUP(A481,[1]C1!$E:$F,2,FALSE),IFERROR(VLOOKUP(A481,[2]C1!$E:$F,2,FALSE),VLOOKUP(A481,[3]C1!$E:$F,2,FALSE)))</f>
        <v>LIMCALY INDUSTRIES INCORPORATED</v>
      </c>
      <c r="D481" s="7" t="str">
        <f>IFERROR(VLOOKUP(A481,[3]C1!$E:$G,3,FALSE),IFERROR(VLOOKUP(A481,[2]C1!$E:$G,3,FALSE),VLOOKUP(A481,[1]C1!$E:$G,3,FALSE)))</f>
        <v>PASCOR, STO. NINO, PARANAQUE</v>
      </c>
      <c r="E481" s="10">
        <f>IFERROR(VLOOKUP(A481,[4]C1!$E:$S,15,FALSE),IFERROR(VLOOKUP(A481,[5]C1!$E:$T,16,FALSE),VLOOKUP(A481,[6]C1!$E:$T,16,FALSE)))</f>
        <v>9825.99</v>
      </c>
      <c r="F481" s="10">
        <f>IFERROR(VLOOKUP(A481,[2]C1!$E:$Q,13,FALSE),IFERROR(VLOOKUP(A481,[3]C1!$E:$P,12,FALSE),VLOOKUP(A481,[1]C1!$E:$Q,13,FALSE)))</f>
        <v>11.44</v>
      </c>
      <c r="G481" s="11" t="str">
        <f>IFERROR(VLOOKUP(A481,[4]C1!$E:$N,10,FALSE),IFERROR(VLOOKUP(A481,[5]C1!$E:$N,10,FALSE),VLOOKUP(A481,[6]C1!$E:$N,10,FALSE)))</f>
        <v>Jenneth Madrid</v>
      </c>
      <c r="I481" s="6" t="str">
        <f>IFERROR(VLOOKUP(A481,[4]C1!$E:$L,8,FALSE),IFERROR(VLOOKUP(A481,[5]C1!$E:$L,8,FALSE),VLOOKUP(A481,[6]C1!$E:$L,8,FALSE)))</f>
        <v>VJC</v>
      </c>
      <c r="J481" s="4">
        <v>45869</v>
      </c>
      <c r="N481" s="5">
        <f>YEAR(IFERROR(VLOOKUP(A481,[4]C1!$E:$AA,23,FALSE),IFERROR(VLOOKUP(A481,[5]C1!$E:$AB,24,FALSE),VLOOKUP(A481,[6]C1!$E:$AB,23,FALSE))))</f>
        <v>2025</v>
      </c>
      <c r="P481" s="5" t="str">
        <f t="shared" si="11"/>
        <v>NO</v>
      </c>
      <c r="T481" s="253">
        <f>IFERROR(VLOOKUP(A481,[4]C1!$E:$BH,56,FALSE),IFERROR(VLOOKUP(A481,[5]C1!$E:$BI,57,FALSE),VLOOKUP(A481,[6]C1!$E:$BI,56,FALSE)))</f>
        <v>45856</v>
      </c>
    </row>
    <row r="482" spans="1:20" ht="20.149999999999999" hidden="1" customHeight="1" x14ac:dyDescent="0.35">
      <c r="A482" s="8" t="s">
        <v>897</v>
      </c>
      <c r="C482" s="7" t="str">
        <f>IFERROR(VLOOKUP(A482,[1]C1!$E:$F,2,FALSE),IFERROR(VLOOKUP(A482,[2]C1!$E:$F,2,FALSE),VLOOKUP(A482,[3]C1!$E:$F,2,FALSE)))</f>
        <v>ALSTOM TRANSPORT CONSTRUCTION PHILIPPINES, INC.</v>
      </c>
      <c r="D482" s="7" t="str">
        <f>IFERROR(VLOOKUP(A482,[3]C1!$E:$G,3,FALSE),IFERROR(VLOOKUP(A482,[2]C1!$E:$G,3,FALSE),VLOOKUP(A482,[1]C1!$E:$G,3,FALSE)))</f>
        <v>NINOY AQUINO, STO. NINO, PARANAQUE</v>
      </c>
      <c r="E482" s="10">
        <f>IFERROR(VLOOKUP(A482,[4]C1!$E:$S,15,FALSE),IFERROR(VLOOKUP(A482,[5]C1!$E:$T,16,FALSE),VLOOKUP(A482,[6]C1!$E:$T,16,FALSE)))</f>
        <v>28630.27</v>
      </c>
      <c r="F482" s="10">
        <f>IFERROR(VLOOKUP(A482,[2]C1!$E:$Q,13,FALSE),IFERROR(VLOOKUP(A482,[3]C1!$E:$P,12,FALSE),VLOOKUP(A482,[1]C1!$E:$Q,13,FALSE)))</f>
        <v>19.38</v>
      </c>
      <c r="G482" s="11" t="str">
        <f>IFERROR(VLOOKUP(A482,[4]C1!$E:$N,10,FALSE),IFERROR(VLOOKUP(A482,[5]C1!$E:$N,10,FALSE),VLOOKUP(A482,[6]C1!$E:$N,10,FALSE)))</f>
        <v>Jenneth Madrid</v>
      </c>
      <c r="I482" s="6" t="str">
        <f>IFERROR(VLOOKUP(A482,[4]C1!$E:$L,8,FALSE),IFERROR(VLOOKUP(A482,[5]C1!$E:$L,8,FALSE),VLOOKUP(A482,[6]C1!$E:$L,8,FALSE)))</f>
        <v>VJC</v>
      </c>
      <c r="J482" s="4">
        <v>45869</v>
      </c>
      <c r="N482" s="5">
        <f>YEAR(IFERROR(VLOOKUP(A482,[4]C1!$E:$AA,23,FALSE),IFERROR(VLOOKUP(A482,[5]C1!$E:$AB,24,FALSE),VLOOKUP(A482,[6]C1!$E:$AB,23,FALSE))))</f>
        <v>2025</v>
      </c>
      <c r="P482" s="5" t="str">
        <f t="shared" si="11"/>
        <v>NO</v>
      </c>
      <c r="T482" s="253">
        <f>IFERROR(VLOOKUP(A482,[4]C1!$E:$BH,56,FALSE),IFERROR(VLOOKUP(A482,[5]C1!$E:$BI,57,FALSE),VLOOKUP(A482,[6]C1!$E:$BI,56,FALSE)))</f>
        <v>45856</v>
      </c>
    </row>
    <row r="483" spans="1:20" ht="20.149999999999999" hidden="1" customHeight="1" x14ac:dyDescent="0.35">
      <c r="A483" s="8" t="s">
        <v>898</v>
      </c>
      <c r="C483" s="7" t="str">
        <f>IFERROR(VLOOKUP(A483,[1]C1!$E:$F,2,FALSE),IFERROR(VLOOKUP(A483,[2]C1!$E:$F,2,FALSE),VLOOKUP(A483,[3]C1!$E:$F,2,FALSE)))</f>
        <v>CITY GOVERNMENT OF TAGUIG</v>
      </c>
      <c r="D483" s="7" t="str">
        <f>IFERROR(VLOOKUP(A483,[3]C1!$E:$G,3,FALSE),IFERROR(VLOOKUP(A483,[2]C1!$E:$G,3,FALSE),VLOOKUP(A483,[1]C1!$E:$G,3,FALSE)))</f>
        <v>M.L. QUEZON, PUROK 4, TAGUIG CITY</v>
      </c>
      <c r="E483" s="10">
        <f>IFERROR(VLOOKUP(A483,[4]C1!$E:$S,15,FALSE),IFERROR(VLOOKUP(A483,[5]C1!$E:$T,16,FALSE),VLOOKUP(A483,[6]C1!$E:$T,16,FALSE)))</f>
        <v>79457.509999999995</v>
      </c>
      <c r="F483" s="10">
        <f>IFERROR(VLOOKUP(A483,[2]C1!$E:$Q,13,FALSE),IFERROR(VLOOKUP(A483,[3]C1!$E:$P,12,FALSE),VLOOKUP(A483,[1]C1!$E:$Q,13,FALSE)))</f>
        <v>170.73</v>
      </c>
      <c r="G483" s="11" t="str">
        <f>IFERROR(VLOOKUP(A483,[4]C1!$E:$N,10,FALSE),IFERROR(VLOOKUP(A483,[5]C1!$E:$N,10,FALSE),VLOOKUP(A483,[6]C1!$E:$N,10,FALSE)))</f>
        <v>Jenneth Madrid</v>
      </c>
      <c r="I483" s="6" t="str">
        <f>IFERROR(VLOOKUP(A483,[4]C1!$E:$L,8,FALSE),IFERROR(VLOOKUP(A483,[5]C1!$E:$L,8,FALSE),VLOOKUP(A483,[6]C1!$E:$L,8,FALSE)))</f>
        <v>VJC</v>
      </c>
      <c r="J483" s="4">
        <v>45869</v>
      </c>
      <c r="N483" s="5">
        <f>YEAR(IFERROR(VLOOKUP(A483,[4]C1!$E:$AA,23,FALSE),IFERROR(VLOOKUP(A483,[5]C1!$E:$AB,24,FALSE),VLOOKUP(A483,[6]C1!$E:$AB,23,FALSE))))</f>
        <v>2025</v>
      </c>
      <c r="P483" s="5" t="str">
        <f t="shared" si="11"/>
        <v>NO</v>
      </c>
      <c r="T483" s="253">
        <f>IFERROR(VLOOKUP(A483,[4]C1!$E:$BH,56,FALSE),IFERROR(VLOOKUP(A483,[5]C1!$E:$BI,57,FALSE),VLOOKUP(A483,[6]C1!$E:$BI,56,FALSE)))</f>
        <v>45856</v>
      </c>
    </row>
    <row r="484" spans="1:20" ht="20.149999999999999" hidden="1" customHeight="1" x14ac:dyDescent="0.35">
      <c r="A484" s="8" t="s">
        <v>899</v>
      </c>
      <c r="C484" s="7" t="str">
        <f>IFERROR(VLOOKUP(A484,[1]C1!$E:$F,2,FALSE),IFERROR(VLOOKUP(A484,[2]C1!$E:$F,2,FALSE),VLOOKUP(A484,[3]C1!$E:$F,2,FALSE)))</f>
        <v>MAKATI DEVELOPMENT CORPORATION</v>
      </c>
      <c r="D484" s="7" t="str">
        <f>IFERROR(VLOOKUP(A484,[3]C1!$E:$G,3,FALSE),IFERROR(VLOOKUP(A484,[2]C1!$E:$G,3,FALSE),VLOOKUP(A484,[1]C1!$E:$G,3,FALSE)))</f>
        <v>NEXUS, ARCA SOUTH, TAGUIG CITY</v>
      </c>
      <c r="E484" s="10">
        <f>IFERROR(VLOOKUP(A484,[4]C1!$E:$S,15,FALSE),IFERROR(VLOOKUP(A484,[5]C1!$E:$T,16,FALSE),VLOOKUP(A484,[6]C1!$E:$T,16,FALSE)))</f>
        <v>158282.26</v>
      </c>
      <c r="F484" s="10">
        <f>IFERROR(VLOOKUP(A484,[2]C1!$E:$Q,13,FALSE),IFERROR(VLOOKUP(A484,[3]C1!$E:$P,12,FALSE),VLOOKUP(A484,[1]C1!$E:$Q,13,FALSE)))</f>
        <v>195.12</v>
      </c>
      <c r="G484" s="11" t="str">
        <f>IFERROR(VLOOKUP(A484,[4]C1!$E:$N,10,FALSE),IFERROR(VLOOKUP(A484,[5]C1!$E:$N,10,FALSE),VLOOKUP(A484,[6]C1!$E:$N,10,FALSE)))</f>
        <v>Jenneth Madrid</v>
      </c>
      <c r="I484" s="6" t="str">
        <f>IFERROR(VLOOKUP(A484,[4]C1!$E:$L,8,FALSE),IFERROR(VLOOKUP(A484,[5]C1!$E:$L,8,FALSE),VLOOKUP(A484,[6]C1!$E:$L,8,FALSE)))</f>
        <v>VJC</v>
      </c>
      <c r="J484" s="4">
        <v>45869</v>
      </c>
      <c r="N484" s="5">
        <f>YEAR(IFERROR(VLOOKUP(A484,[4]C1!$E:$AA,23,FALSE),IFERROR(VLOOKUP(A484,[5]C1!$E:$AB,24,FALSE),VLOOKUP(A484,[6]C1!$E:$AB,23,FALSE))))</f>
        <v>2025</v>
      </c>
      <c r="P484" s="5" t="str">
        <f t="shared" si="11"/>
        <v>NO</v>
      </c>
      <c r="T484" s="253">
        <f>IFERROR(VLOOKUP(A484,[4]C1!$E:$BH,56,FALSE),IFERROR(VLOOKUP(A484,[5]C1!$E:$BI,57,FALSE),VLOOKUP(A484,[6]C1!$E:$BI,56,FALSE)))</f>
        <v>45856</v>
      </c>
    </row>
    <row r="485" spans="1:20" ht="20.149999999999999" hidden="1" customHeight="1" x14ac:dyDescent="0.35">
      <c r="A485" s="8" t="s">
        <v>900</v>
      </c>
      <c r="C485" s="7" t="str">
        <f>IFERROR(VLOOKUP(A485,[1]C1!$E:$F,2,FALSE),IFERROR(VLOOKUP(A485,[2]C1!$E:$F,2,FALSE),VLOOKUP(A485,[3]C1!$E:$F,2,FALSE)))</f>
        <v>RODOLFO BEDIONES</v>
      </c>
      <c r="D485" s="7" t="str">
        <f>IFERROR(VLOOKUP(A485,[3]C1!$E:$G,3,FALSE),IFERROR(VLOOKUP(A485,[2]C1!$E:$G,3,FALSE),VLOOKUP(A485,[1]C1!$E:$G,3,FALSE)))</f>
        <v>KAIMITO, MOLAVE PARK VILL, PARANAQUE</v>
      </c>
      <c r="E485" s="10">
        <f>IFERROR(VLOOKUP(A485,[4]C1!$E:$S,15,FALSE),IFERROR(VLOOKUP(A485,[5]C1!$E:$T,16,FALSE),VLOOKUP(A485,[6]C1!$E:$T,16,FALSE)))</f>
        <v>2981.52</v>
      </c>
      <c r="F485" s="10">
        <f>IFERROR(VLOOKUP(A485,[2]C1!$E:$Q,13,FALSE),IFERROR(VLOOKUP(A485,[3]C1!$E:$P,12,FALSE),VLOOKUP(A485,[1]C1!$E:$Q,13,FALSE)))</f>
        <v>3.47</v>
      </c>
      <c r="G485" s="11" t="str">
        <f>IFERROR(VLOOKUP(A485,[4]C1!$E:$N,10,FALSE),IFERROR(VLOOKUP(A485,[5]C1!$E:$N,10,FALSE),VLOOKUP(A485,[6]C1!$E:$N,10,FALSE)))</f>
        <v>Jenneth Madrid</v>
      </c>
      <c r="I485" s="6" t="str">
        <f>IFERROR(VLOOKUP(A485,[4]C1!$E:$L,8,FALSE),IFERROR(VLOOKUP(A485,[5]C1!$E:$L,8,FALSE),VLOOKUP(A485,[6]C1!$E:$L,8,FALSE)))</f>
        <v>VJC</v>
      </c>
      <c r="J485" s="4">
        <v>45869</v>
      </c>
      <c r="N485" s="5">
        <f>YEAR(IFERROR(VLOOKUP(A485,[4]C1!$E:$AA,23,FALSE),IFERROR(VLOOKUP(A485,[5]C1!$E:$AB,24,FALSE),VLOOKUP(A485,[6]C1!$E:$AB,23,FALSE))))</f>
        <v>2025</v>
      </c>
      <c r="P485" s="5" t="str">
        <f t="shared" si="11"/>
        <v>NO</v>
      </c>
      <c r="T485" s="253">
        <f>IFERROR(VLOOKUP(A485,[4]C1!$E:$BH,56,FALSE),IFERROR(VLOOKUP(A485,[5]C1!$E:$BI,57,FALSE),VLOOKUP(A485,[6]C1!$E:$BI,56,FALSE)))</f>
        <v>45856</v>
      </c>
    </row>
    <row r="486" spans="1:20" ht="20.149999999999999" hidden="1" customHeight="1" x14ac:dyDescent="0.35">
      <c r="A486" s="8" t="s">
        <v>901</v>
      </c>
      <c r="C486" s="7" t="str">
        <f>IFERROR(VLOOKUP(A486,[1]C1!$E:$F,2,FALSE),IFERROR(VLOOKUP(A486,[2]C1!$E:$F,2,FALSE),VLOOKUP(A486,[3]C1!$E:$F,2,FALSE)))</f>
        <v>OLIVAREZ REALTY CORPORATION</v>
      </c>
      <c r="D486" s="7" t="str">
        <f>IFERROR(VLOOKUP(A486,[3]C1!$E:$G,3,FALSE),IFERROR(VLOOKUP(A486,[2]C1!$E:$G,3,FALSE),VLOOKUP(A486,[1]C1!$E:$G,3,FALSE)))</f>
        <v>DR. A SANTOS, SAN DIONISIO, PARANAQUE</v>
      </c>
      <c r="E486" s="10">
        <f>IFERROR(VLOOKUP(A486,[4]C1!$E:$S,15,FALSE),IFERROR(VLOOKUP(A486,[5]C1!$E:$T,16,FALSE),VLOOKUP(A486,[6]C1!$E:$T,16,FALSE)))</f>
        <v>103760.22</v>
      </c>
      <c r="F486" s="10">
        <f>IFERROR(VLOOKUP(A486,[2]C1!$E:$Q,13,FALSE),IFERROR(VLOOKUP(A486,[3]C1!$E:$P,12,FALSE),VLOOKUP(A486,[1]C1!$E:$Q,13,FALSE)))</f>
        <v>120.71</v>
      </c>
      <c r="G486" s="11" t="str">
        <f>IFERROR(VLOOKUP(A486,[4]C1!$E:$N,10,FALSE),IFERROR(VLOOKUP(A486,[5]C1!$E:$N,10,FALSE),VLOOKUP(A486,[6]C1!$E:$N,10,FALSE)))</f>
        <v>Jenneth Madrid</v>
      </c>
      <c r="I486" s="6" t="str">
        <f>IFERROR(VLOOKUP(A486,[4]C1!$E:$L,8,FALSE),IFERROR(VLOOKUP(A486,[5]C1!$E:$L,8,FALSE),VLOOKUP(A486,[6]C1!$E:$L,8,FALSE)))</f>
        <v>VJC</v>
      </c>
      <c r="J486" s="4">
        <v>45869</v>
      </c>
      <c r="N486" s="5">
        <f>YEAR(IFERROR(VLOOKUP(A486,[4]C1!$E:$AA,23,FALSE),IFERROR(VLOOKUP(A486,[5]C1!$E:$AB,24,FALSE),VLOOKUP(A486,[6]C1!$E:$AB,23,FALSE))))</f>
        <v>2025</v>
      </c>
      <c r="P486" s="5" t="str">
        <f t="shared" si="11"/>
        <v>NO</v>
      </c>
      <c r="T486" s="253">
        <f>IFERROR(VLOOKUP(A486,[4]C1!$E:$BH,56,FALSE),IFERROR(VLOOKUP(A486,[5]C1!$E:$BI,57,FALSE),VLOOKUP(A486,[6]C1!$E:$BI,56,FALSE)))</f>
        <v>45866</v>
      </c>
    </row>
    <row r="487" spans="1:20" ht="20.149999999999999" hidden="1" customHeight="1" x14ac:dyDescent="0.35">
      <c r="A487" s="8" t="s">
        <v>902</v>
      </c>
      <c r="C487" s="7" t="str">
        <f>IFERROR(VLOOKUP(A487,[1]C1!$E:$F,2,FALSE),IFERROR(VLOOKUP(A487,[2]C1!$E:$F,2,FALSE),VLOOKUP(A487,[3]C1!$E:$F,2,FALSE)))</f>
        <v>J.A.S.S INSTALLATION SERVICES CORP.</v>
      </c>
      <c r="D487" s="7" t="str">
        <f>IFERROR(VLOOKUP(A487,[3]C1!$E:$G,3,FALSE),IFERROR(VLOOKUP(A487,[2]C1!$E:$G,3,FALSE),VLOOKUP(A487,[1]C1!$E:$G,3,FALSE)))</f>
        <v>CATTLEYA, T.S. CRUZ SUBD, LAS PINAS CITY</v>
      </c>
      <c r="E487" s="10">
        <f>IFERROR(VLOOKUP(A487,[4]C1!$E:$S,15,FALSE),IFERROR(VLOOKUP(A487,[5]C1!$E:$T,16,FALSE),VLOOKUP(A487,[6]C1!$E:$T,16,FALSE)))</f>
        <v>148253.84</v>
      </c>
      <c r="F487" s="10">
        <f>IFERROR(VLOOKUP(A487,[2]C1!$E:$Q,13,FALSE),IFERROR(VLOOKUP(A487,[3]C1!$E:$P,12,FALSE),VLOOKUP(A487,[1]C1!$E:$Q,13,FALSE)))</f>
        <v>47.98</v>
      </c>
      <c r="G487" s="11" t="str">
        <f>IFERROR(VLOOKUP(A487,[4]C1!$E:$N,10,FALSE),IFERROR(VLOOKUP(A487,[5]C1!$E:$N,10,FALSE),VLOOKUP(A487,[6]C1!$E:$N,10,FALSE)))</f>
        <v>RRG</v>
      </c>
      <c r="I487" s="6" t="str">
        <f>IFERROR(VLOOKUP(A487,[4]C1!$E:$L,8,FALSE),IFERROR(VLOOKUP(A487,[5]C1!$E:$L,8,FALSE),VLOOKUP(A487,[6]C1!$E:$L,8,FALSE)))</f>
        <v>AVECO</v>
      </c>
      <c r="J487" s="4">
        <v>45869</v>
      </c>
      <c r="N487" s="5">
        <f>YEAR(IFERROR(VLOOKUP(A487,[4]C1!$E:$AA,23,FALSE),IFERROR(VLOOKUP(A487,[5]C1!$E:$AB,24,FALSE),VLOOKUP(A487,[6]C1!$E:$AB,23,FALSE))))</f>
        <v>2024</v>
      </c>
      <c r="P487" s="5" t="str">
        <f t="shared" si="11"/>
        <v>NO</v>
      </c>
      <c r="T487" s="253">
        <f>IFERROR(VLOOKUP(A487,[4]C1!$E:$BH,56,FALSE),IFERROR(VLOOKUP(A487,[5]C1!$E:$BI,57,FALSE),VLOOKUP(A487,[6]C1!$E:$BI,56,FALSE)))</f>
        <v>45476</v>
      </c>
    </row>
    <row r="488" spans="1:20" ht="20.149999999999999" hidden="1" customHeight="1" x14ac:dyDescent="0.35">
      <c r="A488" s="8" t="s">
        <v>903</v>
      </c>
      <c r="C488" s="7" t="str">
        <f>IFERROR(VLOOKUP(A488,[1]C1!$E:$F,2,FALSE),IFERROR(VLOOKUP(A488,[2]C1!$E:$F,2,FALSE),VLOOKUP(A488,[3]C1!$E:$F,2,FALSE)))</f>
        <v>KEIKO FOODS CORP.</v>
      </c>
      <c r="D488" s="7" t="str">
        <f>IFERROR(VLOOKUP(A488,[3]C1!$E:$G,3,FALSE),IFERROR(VLOOKUP(A488,[2]C1!$E:$G,3,FALSE),VLOOKUP(A488,[1]C1!$E:$G,3,FALSE)))</f>
        <v>ARTHUR, TAGUIG BAGUMBAYAN INDL ASS INC, TAGUIG CITY</v>
      </c>
      <c r="E488" s="10">
        <f>IFERROR(VLOOKUP(A488,[4]C1!$E:$S,15,FALSE),IFERROR(VLOOKUP(A488,[5]C1!$E:$T,16,FALSE),VLOOKUP(A488,[6]C1!$E:$T,16,FALSE)))</f>
        <v>1019235.68</v>
      </c>
      <c r="F488" s="10">
        <f>IFERROR(VLOOKUP(A488,[2]C1!$E:$Q,13,FALSE),IFERROR(VLOOKUP(A488,[3]C1!$E:$P,12,FALSE),VLOOKUP(A488,[1]C1!$E:$Q,13,FALSE)))</f>
        <v>281.42</v>
      </c>
      <c r="G488" s="11" t="str">
        <f>IFERROR(VLOOKUP(A488,[4]C1!$E:$N,10,FALSE),IFERROR(VLOOKUP(A488,[5]C1!$E:$N,10,FALSE),VLOOKUP(A488,[6]C1!$E:$N,10,FALSE)))</f>
        <v>JSP</v>
      </c>
      <c r="I488" s="6" t="str">
        <f>IFERROR(VLOOKUP(A488,[4]C1!$E:$L,8,FALSE),IFERROR(VLOOKUP(A488,[5]C1!$E:$L,8,FALSE),VLOOKUP(A488,[6]C1!$E:$L,8,FALSE)))</f>
        <v>POWERHOUSE</v>
      </c>
      <c r="J488" s="4">
        <v>45869</v>
      </c>
      <c r="K488" s="4">
        <v>45875</v>
      </c>
      <c r="L488" s="5" t="s">
        <v>473</v>
      </c>
      <c r="N488" s="5">
        <f>YEAR(IFERROR(VLOOKUP(A488,[4]C1!$E:$AA,23,FALSE),IFERROR(VLOOKUP(A488,[5]C1!$E:$AB,24,FALSE),VLOOKUP(A488,[6]C1!$E:$AB,23,FALSE))))</f>
        <v>2023</v>
      </c>
      <c r="P488" s="5" t="str">
        <f t="shared" si="11"/>
        <v>NO</v>
      </c>
      <c r="T488" s="253">
        <f>IFERROR(VLOOKUP(A488,[4]C1!$E:$BH,56,FALSE),IFERROR(VLOOKUP(A488,[5]C1!$E:$BI,57,FALSE),VLOOKUP(A488,[6]C1!$E:$BI,56,FALSE)))</f>
        <v>45852</v>
      </c>
    </row>
    <row r="489" spans="1:20" ht="20.149999999999999" hidden="1" customHeight="1" x14ac:dyDescent="0.35">
      <c r="A489" s="8" t="s">
        <v>904</v>
      </c>
      <c r="C489" s="7" t="str">
        <f>IFERROR(VLOOKUP(A489,[1]C1!$E:$F,2,FALSE),IFERROR(VLOOKUP(A489,[2]C1!$E:$F,2,FALSE),VLOOKUP(A489,[3]C1!$E:$F,2,FALSE)))</f>
        <v>JEIKA PROPERTIES CORPORATION</v>
      </c>
      <c r="D489" s="7" t="str">
        <f>IFERROR(VLOOKUP(A489,[3]C1!$E:$G,3,FALSE),IFERROR(VLOOKUP(A489,[2]C1!$E:$G,3,FALSE),VLOOKUP(A489,[1]C1!$E:$G,3,FALSE)))</f>
        <v>MOLINO VII, MOLINO VII, BACOOR</v>
      </c>
      <c r="E489" s="10">
        <f>IFERROR(VLOOKUP(A489,[4]C1!$E:$S,15,FALSE),IFERROR(VLOOKUP(A489,[5]C1!$E:$T,16,FALSE),VLOOKUP(A489,[6]C1!$E:$T,16,FALSE)))</f>
        <v>581897.1</v>
      </c>
      <c r="F489" s="10">
        <f>IFERROR(VLOOKUP(A489,[2]C1!$E:$Q,13,FALSE),IFERROR(VLOOKUP(A489,[3]C1!$E:$P,12,FALSE),VLOOKUP(A489,[1]C1!$E:$Q,13,FALSE)))</f>
        <v>87.37</v>
      </c>
      <c r="G489" s="11" t="str">
        <f>IFERROR(VLOOKUP(A489,[4]C1!$E:$N,10,FALSE),IFERROR(VLOOKUP(A489,[5]C1!$E:$N,10,FALSE),VLOOKUP(A489,[6]C1!$E:$N,10,FALSE)))</f>
        <v>JSP</v>
      </c>
      <c r="I489" s="6" t="str">
        <f>IFERROR(VLOOKUP(A489,[4]C1!$E:$L,8,FALSE),IFERROR(VLOOKUP(A489,[5]C1!$E:$L,8,FALSE),VLOOKUP(A489,[6]C1!$E:$L,8,FALSE)))</f>
        <v>POWERHOUSE</v>
      </c>
      <c r="J489" s="4">
        <v>45869</v>
      </c>
      <c r="K489" s="4">
        <v>45863</v>
      </c>
      <c r="L489" s="5" t="s">
        <v>42</v>
      </c>
      <c r="N489" s="5">
        <f>YEAR(IFERROR(VLOOKUP(A489,[4]C1!$E:$AA,23,FALSE),IFERROR(VLOOKUP(A489,[5]C1!$E:$AB,24,FALSE),VLOOKUP(A489,[6]C1!$E:$AB,23,FALSE))))</f>
        <v>2023</v>
      </c>
      <c r="O489" s="4">
        <v>45874</v>
      </c>
      <c r="P489" s="5" t="str">
        <f t="shared" si="11"/>
        <v>YES</v>
      </c>
      <c r="Q489" s="4">
        <v>45891</v>
      </c>
      <c r="R489" s="5" t="s">
        <v>26</v>
      </c>
      <c r="S489" s="251">
        <v>3</v>
      </c>
      <c r="T489" s="253">
        <f>IFERROR(VLOOKUP(A489,[4]C1!$E:$BH,56,FALSE),IFERROR(VLOOKUP(A489,[5]C1!$E:$BI,57,FALSE),VLOOKUP(A489,[6]C1!$E:$BI,56,FALSE)))</f>
        <v>45846</v>
      </c>
    </row>
    <row r="490" spans="1:20" ht="20.149999999999999" hidden="1" customHeight="1" x14ac:dyDescent="0.35">
      <c r="A490" s="8" t="s">
        <v>905</v>
      </c>
      <c r="C490" s="7" t="str">
        <f>IFERROR(VLOOKUP(A490,[1]C1!$E:$F,2,FALSE),IFERROR(VLOOKUP(A490,[2]C1!$E:$F,2,FALSE),VLOOKUP(A490,[3]C1!$E:$F,2,FALSE)))</f>
        <v>EDOTCO TOWERS, INC.</v>
      </c>
      <c r="D490" s="7" t="str">
        <f>IFERROR(VLOOKUP(A490,[3]C1!$E:$G,3,FALSE),IFERROR(VLOOKUP(A490,[2]C1!$E:$G,3,FALSE),VLOOKUP(A490,[1]C1!$E:$G,3,FALSE)))</f>
        <v>KAINGIN, KAINGIN, BACOOR</v>
      </c>
      <c r="E490" s="10">
        <f>IFERROR(VLOOKUP(A490,[4]C1!$E:$S,15,FALSE),IFERROR(VLOOKUP(A490,[5]C1!$E:$T,16,FALSE),VLOOKUP(A490,[6]C1!$E:$T,16,FALSE)))</f>
        <v>143993.12</v>
      </c>
      <c r="F490" s="10">
        <f>IFERROR(VLOOKUP(A490,[2]C1!$E:$Q,13,FALSE),IFERROR(VLOOKUP(A490,[3]C1!$E:$P,12,FALSE),VLOOKUP(A490,[1]C1!$E:$Q,13,FALSE)))</f>
        <v>17.22</v>
      </c>
      <c r="G490" s="11" t="str">
        <f>IFERROR(VLOOKUP(A490,[4]C1!$E:$N,10,FALSE),IFERROR(VLOOKUP(A490,[5]C1!$E:$N,10,FALSE),VLOOKUP(A490,[6]C1!$E:$N,10,FALSE)))</f>
        <v>JSP</v>
      </c>
      <c r="I490" s="6" t="str">
        <f>IFERROR(VLOOKUP(A490,[4]C1!$E:$L,8,FALSE),IFERROR(VLOOKUP(A490,[5]C1!$E:$L,8,FALSE),VLOOKUP(A490,[6]C1!$E:$L,8,FALSE)))</f>
        <v>POWERHOUSE</v>
      </c>
      <c r="J490" s="4">
        <v>45869</v>
      </c>
      <c r="K490" s="4">
        <v>45848</v>
      </c>
      <c r="L490" s="5" t="s">
        <v>865</v>
      </c>
      <c r="N490" s="5">
        <f>YEAR(IFERROR(VLOOKUP(A490,[4]C1!$E:$AA,23,FALSE),IFERROR(VLOOKUP(A490,[5]C1!$E:$AB,24,FALSE),VLOOKUP(A490,[6]C1!$E:$AB,23,FALSE))))</f>
        <v>2023</v>
      </c>
      <c r="O490" s="4">
        <v>45864</v>
      </c>
      <c r="P490" s="5" t="str">
        <f t="shared" si="11"/>
        <v>YES</v>
      </c>
      <c r="Q490" s="4">
        <v>45875</v>
      </c>
      <c r="R490" s="5" t="s">
        <v>26</v>
      </c>
      <c r="S490" s="251">
        <v>2</v>
      </c>
      <c r="T490" s="253">
        <f>IFERROR(VLOOKUP(A490,[4]C1!$E:$BH,56,FALSE),IFERROR(VLOOKUP(A490,[5]C1!$E:$BI,57,FALSE),VLOOKUP(A490,[6]C1!$E:$BI,56,FALSE)))</f>
        <v>0</v>
      </c>
    </row>
    <row r="491" spans="1:20" ht="20.149999999999999" hidden="1" customHeight="1" x14ac:dyDescent="0.35">
      <c r="A491" s="8" t="s">
        <v>906</v>
      </c>
      <c r="C491" s="7" t="str">
        <f>IFERROR(VLOOKUP(A491,[1]C1!$E:$F,2,FALSE),IFERROR(VLOOKUP(A491,[2]C1!$E:$F,2,FALSE),VLOOKUP(A491,[3]C1!$E:$F,2,FALSE)))</f>
        <v>MERFE A GAMAS</v>
      </c>
      <c r="D491" s="7" t="str">
        <f>IFERROR(VLOOKUP(A491,[3]C1!$E:$G,3,FALSE),IFERROR(VLOOKUP(A491,[2]C1!$E:$G,3,FALSE),VLOOKUP(A491,[1]C1!$E:$G,3,FALSE)))</f>
        <v>CHALLENGER, MOONWALK VILL, LAS PINAS CITY</v>
      </c>
      <c r="E491" s="10">
        <f>IFERROR(VLOOKUP(A491,[4]C1!$E:$S,15,FALSE),IFERROR(VLOOKUP(A491,[5]C1!$E:$T,16,FALSE),VLOOKUP(A491,[6]C1!$E:$T,16,FALSE)))</f>
        <v>6562.97</v>
      </c>
      <c r="F491" s="10">
        <f>IFERROR(VLOOKUP(A491,[2]C1!$E:$Q,13,FALSE),IFERROR(VLOOKUP(A491,[3]C1!$E:$P,12,FALSE),VLOOKUP(A491,[1]C1!$E:$Q,13,FALSE)))</f>
        <v>11.15</v>
      </c>
      <c r="G491" s="11" t="str">
        <f>IFERROR(VLOOKUP(A491,[4]C1!$E:$N,10,FALSE),IFERROR(VLOOKUP(A491,[5]C1!$E:$N,10,FALSE),VLOOKUP(A491,[6]C1!$E:$N,10,FALSE)))</f>
        <v>Ronilo Gange Jr.</v>
      </c>
      <c r="I491" s="6" t="str">
        <f>IFERROR(VLOOKUP(A491,[4]C1!$E:$L,8,FALSE),IFERROR(VLOOKUP(A491,[5]C1!$E:$L,8,FALSE),VLOOKUP(A491,[6]C1!$E:$L,8,FALSE)))</f>
        <v>ECOM</v>
      </c>
      <c r="J491" s="4">
        <v>45869</v>
      </c>
      <c r="N491" s="5">
        <f>YEAR(IFERROR(VLOOKUP(A491,[4]C1!$E:$AA,23,FALSE),IFERROR(VLOOKUP(A491,[5]C1!$E:$AB,24,FALSE),VLOOKUP(A491,[6]C1!$E:$AB,23,FALSE))))</f>
        <v>2025</v>
      </c>
      <c r="P491" s="5" t="str">
        <f t="shared" si="11"/>
        <v>NO</v>
      </c>
      <c r="T491" s="253">
        <f>IFERROR(VLOOKUP(A491,[4]C1!$E:$BH,56,FALSE),IFERROR(VLOOKUP(A491,[5]C1!$E:$BI,57,FALSE),VLOOKUP(A491,[6]C1!$E:$BI,56,FALSE)))</f>
        <v>45826</v>
      </c>
    </row>
    <row r="492" spans="1:20" ht="20.149999999999999" hidden="1" customHeight="1" x14ac:dyDescent="0.35">
      <c r="A492" s="8" t="s">
        <v>907</v>
      </c>
      <c r="C492" s="7" t="str">
        <f>IFERROR(VLOOKUP(A492,[1]C1!$E:$F,2,FALSE),IFERROR(VLOOKUP(A492,[2]C1!$E:$F,2,FALSE),VLOOKUP(A492,[3]C1!$E:$F,2,FALSE)))</f>
        <v>DE PAZ JOSEPHINE BOSI</v>
      </c>
      <c r="D492" s="7" t="str">
        <f>IFERROR(VLOOKUP(A492,[3]C1!$E:$G,3,FALSE),IFERROR(VLOOKUP(A492,[2]C1!$E:$G,3,FALSE),VLOOKUP(A492,[1]C1!$E:$G,3,FALSE)))</f>
        <v>BLOCK 1, GLOBE MACKAY SHERATON VILLAGE, BACOOR</v>
      </c>
      <c r="E492" s="10">
        <f>IFERROR(VLOOKUP(A492,[4]C1!$E:$S,15,FALSE),IFERROR(VLOOKUP(A492,[5]C1!$E:$T,16,FALSE),VLOOKUP(A492,[6]C1!$E:$T,16,FALSE)))</f>
        <v>11614.33</v>
      </c>
      <c r="F492" s="10">
        <f>IFERROR(VLOOKUP(A492,[2]C1!$E:$Q,13,FALSE),IFERROR(VLOOKUP(A492,[3]C1!$E:$P,12,FALSE),VLOOKUP(A492,[1]C1!$E:$Q,13,FALSE)))</f>
        <v>1.88</v>
      </c>
      <c r="G492" s="11" t="s">
        <v>979</v>
      </c>
      <c r="I492" s="6" t="str">
        <f>IFERROR(VLOOKUP(A492,[4]C1!$E:$L,8,FALSE),IFERROR(VLOOKUP(A492,[5]C1!$E:$L,8,FALSE),VLOOKUP(A492,[6]C1!$E:$L,8,FALSE)))</f>
        <v>AVECO</v>
      </c>
      <c r="J492" s="4">
        <v>45869</v>
      </c>
      <c r="K492" s="4">
        <v>45869</v>
      </c>
      <c r="L492" s="5" t="s">
        <v>42</v>
      </c>
      <c r="N492" s="5">
        <f>YEAR(IFERROR(VLOOKUP(A492,[4]C1!$E:$AA,23,FALSE),IFERROR(VLOOKUP(A492,[5]C1!$E:$AB,24,FALSE),VLOOKUP(A492,[6]C1!$E:$AB,23,FALSE))))</f>
        <v>2023</v>
      </c>
      <c r="O492" s="4">
        <v>45875</v>
      </c>
      <c r="P492" s="5" t="str">
        <f t="shared" si="11"/>
        <v>YES</v>
      </c>
      <c r="Q492" s="4">
        <v>45887</v>
      </c>
      <c r="R492" s="5" t="s">
        <v>23</v>
      </c>
      <c r="T492" s="253">
        <f>IFERROR(VLOOKUP(A492,[4]C1!$E:$BH,56,FALSE),IFERROR(VLOOKUP(A492,[5]C1!$E:$BI,57,FALSE),VLOOKUP(A492,[6]C1!$E:$BI,56,FALSE)))</f>
        <v>45540</v>
      </c>
    </row>
    <row r="493" spans="1:20" ht="20.149999999999999" hidden="1" customHeight="1" x14ac:dyDescent="0.35">
      <c r="A493" s="8" t="s">
        <v>909</v>
      </c>
      <c r="C493" s="7" t="str">
        <f>IFERROR(VLOOKUP(A493,[1]C1!$E:$F,2,FALSE),IFERROR(VLOOKUP(A493,[2]C1!$E:$F,2,FALSE),VLOOKUP(A493,[3]C1!$E:$F,2,FALSE)))</f>
        <v>FRANKLIN CHURCHILL DELMONTE VELARDE</v>
      </c>
      <c r="D493" s="7" t="str">
        <f>IFERROR(VLOOKUP(A493,[3]C1!$E:$G,3,FALSE),IFERROR(VLOOKUP(A493,[2]C1!$E:$G,3,FALSE),VLOOKUP(A493,[1]C1!$E:$G,3,FALSE)))</f>
        <v>ANGELES, ALABANG HILLS SUBD PH 3, MUNTINLUPA</v>
      </c>
      <c r="E493" s="10">
        <f>IFERROR(VLOOKUP(A493,[4]C1!$E:$S,15,FALSE),IFERROR(VLOOKUP(A493,[5]C1!$E:$T,16,FALSE),VLOOKUP(A493,[6]C1!$E:$T,16,FALSE)))</f>
        <v>318471.15999999997</v>
      </c>
      <c r="F493" s="10">
        <f>IFERROR(VLOOKUP(A493,[2]C1!$E:$Q,13,FALSE),IFERROR(VLOOKUP(A493,[3]C1!$E:$P,12,FALSE),VLOOKUP(A493,[1]C1!$E:$Q,13,FALSE)))</f>
        <v>105.87</v>
      </c>
      <c r="G493" s="11" t="str">
        <f>IFERROR(VLOOKUP(A493,[4]C1!$E:$N,10,FALSE),IFERROR(VLOOKUP(A493,[5]C1!$E:$N,10,FALSE),VLOOKUP(A493,[6]C1!$E:$N,10,FALSE)))</f>
        <v>JSP</v>
      </c>
      <c r="I493" s="6" t="str">
        <f>IFERROR(VLOOKUP(A493,[4]C1!$E:$L,8,FALSE),IFERROR(VLOOKUP(A493,[5]C1!$E:$L,8,FALSE),VLOOKUP(A493,[6]C1!$E:$L,8,FALSE)))</f>
        <v>POWERHOUSE</v>
      </c>
      <c r="J493" s="4">
        <v>45874</v>
      </c>
      <c r="K493" s="4">
        <v>45875</v>
      </c>
      <c r="L493" s="5" t="s">
        <v>916</v>
      </c>
      <c r="N493" s="5">
        <f>YEAR(IFERROR(VLOOKUP(A493,[4]C1!$E:$AA,23,FALSE),IFERROR(VLOOKUP(A493,[5]C1!$E:$AB,24,FALSE),VLOOKUP(A493,[6]C1!$E:$AB,23,FALSE))))</f>
        <v>2023</v>
      </c>
      <c r="P493" s="5" t="str">
        <f t="shared" si="11"/>
        <v>NO</v>
      </c>
      <c r="T493" s="253">
        <f>IFERROR(VLOOKUP(A493,[4]C1!$E:$BH,56,FALSE),IFERROR(VLOOKUP(A493,[5]C1!$E:$BI,57,FALSE),VLOOKUP(A493,[6]C1!$E:$BI,56,FALSE)))</f>
        <v>45874</v>
      </c>
    </row>
    <row r="494" spans="1:20" ht="20.149999999999999" hidden="1" customHeight="1" x14ac:dyDescent="0.35">
      <c r="A494" s="8" t="s">
        <v>910</v>
      </c>
      <c r="C494" s="7" t="str">
        <f>IFERROR(VLOOKUP(A494,[1]C1!$E:$F,2,FALSE),IFERROR(VLOOKUP(A494,[2]C1!$E:$F,2,FALSE),VLOOKUP(A494,[3]C1!$E:$F,2,FALSE)))</f>
        <v>EMMANUEL RAMON VER REYES</v>
      </c>
      <c r="D494" s="7" t="str">
        <f>IFERROR(VLOOKUP(A494,[3]C1!$E:$G,3,FALSE),IFERROR(VLOOKUP(A494,[2]C1!$E:$G,3,FALSE),VLOOKUP(A494,[1]C1!$E:$G,3,FALSE)))</f>
        <v>CADENA DE AMOR ST., AYALA-ALABANG VILL, MUNTINLUPA</v>
      </c>
      <c r="E494" s="10">
        <f>IFERROR(VLOOKUP(A494,[4]C1!$E:$S,15,FALSE),IFERROR(VLOOKUP(A494,[5]C1!$E:$T,16,FALSE),VLOOKUP(A494,[6]C1!$E:$T,16,FALSE)))</f>
        <v>379461.55</v>
      </c>
      <c r="F494" s="10">
        <f>IFERROR(VLOOKUP(A494,[2]C1!$E:$Q,13,FALSE),IFERROR(VLOOKUP(A494,[3]C1!$E:$P,12,FALSE),VLOOKUP(A494,[1]C1!$E:$Q,13,FALSE)))</f>
        <v>92.2</v>
      </c>
      <c r="G494" s="11" t="str">
        <f>IFERROR(VLOOKUP(A494,[4]C1!$E:$N,10,FALSE),IFERROR(VLOOKUP(A494,[5]C1!$E:$N,10,FALSE),VLOOKUP(A494,[6]C1!$E:$N,10,FALSE)))</f>
        <v>JSP</v>
      </c>
      <c r="I494" s="6" t="str">
        <f>IFERROR(VLOOKUP(A494,[4]C1!$E:$L,8,FALSE),IFERROR(VLOOKUP(A494,[5]C1!$E:$L,8,FALSE),VLOOKUP(A494,[6]C1!$E:$L,8,FALSE)))</f>
        <v>POWERHOUSE</v>
      </c>
      <c r="J494" s="4">
        <v>45874</v>
      </c>
      <c r="K494" s="4">
        <v>45875</v>
      </c>
      <c r="L494" s="5" t="s">
        <v>916</v>
      </c>
      <c r="N494" s="5">
        <f>YEAR(IFERROR(VLOOKUP(A494,[4]C1!$E:$AA,23,FALSE),IFERROR(VLOOKUP(A494,[5]C1!$E:$AB,24,FALSE),VLOOKUP(A494,[6]C1!$E:$AB,23,FALSE))))</f>
        <v>2023</v>
      </c>
      <c r="P494" s="5" t="str">
        <f t="shared" si="11"/>
        <v>NO</v>
      </c>
      <c r="T494" s="253">
        <f>IFERROR(VLOOKUP(A494,[4]C1!$E:$BH,56,FALSE),IFERROR(VLOOKUP(A494,[5]C1!$E:$BI,57,FALSE),VLOOKUP(A494,[6]C1!$E:$BI,56,FALSE)))</f>
        <v>45874</v>
      </c>
    </row>
    <row r="495" spans="1:20" ht="20.149999999999999" hidden="1" customHeight="1" x14ac:dyDescent="0.35">
      <c r="A495" s="8" t="s">
        <v>911</v>
      </c>
      <c r="C495" s="7" t="str">
        <f>IFERROR(VLOOKUP(A495,[1]C1!$E:$F,2,FALSE),IFERROR(VLOOKUP(A495,[2]C1!$E:$F,2,FALSE),VLOOKUP(A495,[3]C1!$E:$F,2,FALSE)))</f>
        <v>MARK BENEDICT OCHOA REALICA</v>
      </c>
      <c r="D495" s="7" t="str">
        <f>IFERROR(VLOOKUP(A495,[3]C1!$E:$G,3,FALSE),IFERROR(VLOOKUP(A495,[2]C1!$E:$G,3,FALSE),VLOOKUP(A495,[1]C1!$E:$G,3,FALSE)))</f>
        <v>SAN ANTONIO, AYALA-ALABANG VILL, MUNTINLUPA</v>
      </c>
      <c r="E495" s="10">
        <f>IFERROR(VLOOKUP(A495,[4]C1!$E:$S,15,FALSE),IFERROR(VLOOKUP(A495,[5]C1!$E:$T,16,FALSE),VLOOKUP(A495,[6]C1!$E:$T,16,FALSE)))</f>
        <v>297423.17</v>
      </c>
      <c r="F495" s="10">
        <f>IFERROR(VLOOKUP(A495,[2]C1!$E:$Q,13,FALSE),IFERROR(VLOOKUP(A495,[3]C1!$E:$P,12,FALSE),VLOOKUP(A495,[1]C1!$E:$Q,13,FALSE)))</f>
        <v>78.17</v>
      </c>
      <c r="G495" s="11" t="str">
        <f>IFERROR(VLOOKUP(A495,[4]C1!$E:$N,10,FALSE),IFERROR(VLOOKUP(A495,[5]C1!$E:$N,10,FALSE),VLOOKUP(A495,[6]C1!$E:$N,10,FALSE)))</f>
        <v>JSP</v>
      </c>
      <c r="I495" s="6" t="str">
        <f>IFERROR(VLOOKUP(A495,[4]C1!$E:$L,8,FALSE),IFERROR(VLOOKUP(A495,[5]C1!$E:$L,8,FALSE),VLOOKUP(A495,[6]C1!$E:$L,8,FALSE)))</f>
        <v>POWERHOUSE</v>
      </c>
      <c r="J495" s="4">
        <v>45874</v>
      </c>
      <c r="K495" s="4">
        <v>45875</v>
      </c>
      <c r="L495" s="5" t="s">
        <v>916</v>
      </c>
      <c r="N495" s="5">
        <f>YEAR(IFERROR(VLOOKUP(A495,[4]C1!$E:$AA,23,FALSE),IFERROR(VLOOKUP(A495,[5]C1!$E:$AB,24,FALSE),VLOOKUP(A495,[6]C1!$E:$AB,23,FALSE))))</f>
        <v>2023</v>
      </c>
      <c r="P495" s="5" t="str">
        <f t="shared" si="11"/>
        <v>NO</v>
      </c>
      <c r="T495" s="253">
        <f>IFERROR(VLOOKUP(A495,[4]C1!$E:$BH,56,FALSE),IFERROR(VLOOKUP(A495,[5]C1!$E:$BI,57,FALSE),VLOOKUP(A495,[6]C1!$E:$BI,56,FALSE)))</f>
        <v>45874</v>
      </c>
    </row>
    <row r="496" spans="1:20" ht="20.149999999999999" hidden="1" customHeight="1" x14ac:dyDescent="0.35">
      <c r="A496" s="8" t="s">
        <v>912</v>
      </c>
      <c r="C496" s="7" t="str">
        <f>IFERROR(VLOOKUP(A496,[1]C1!$E:$F,2,FALSE),IFERROR(VLOOKUP(A496,[2]C1!$E:$F,2,FALSE),VLOOKUP(A496,[3]C1!$E:$F,2,FALSE)))</f>
        <v>ANTHONY A. LIM</v>
      </c>
      <c r="D496" s="7" t="s">
        <v>915</v>
      </c>
      <c r="E496" s="10">
        <f>IFERROR(VLOOKUP(A496,[4]C1!$E:$S,15,FALSE),IFERROR(VLOOKUP(A496,[5]C1!$E:$T,16,FALSE),VLOOKUP(A496,[6]C1!$E:$T,16,FALSE)))</f>
        <v>797225.42</v>
      </c>
      <c r="F496" s="10">
        <f>IFERROR(VLOOKUP(A496,[2]C1!$E:$Q,13,FALSE),IFERROR(VLOOKUP(A496,[3]C1!$E:$P,12,FALSE),VLOOKUP(A496,[1]C1!$E:$Q,13,FALSE)))</f>
        <v>223.27</v>
      </c>
      <c r="G496" s="11" t="str">
        <f>IFERROR(VLOOKUP(A496,[4]C1!$E:$N,10,FALSE),IFERROR(VLOOKUP(A496,[5]C1!$E:$N,10,FALSE),VLOOKUP(A496,[6]C1!$E:$N,10,FALSE)))</f>
        <v>JSP</v>
      </c>
      <c r="I496" s="6" t="str">
        <f>IFERROR(VLOOKUP(A496,[4]C1!$E:$L,8,FALSE),IFERROR(VLOOKUP(A496,[5]C1!$E:$L,8,FALSE),VLOOKUP(A496,[6]C1!$E:$L,8,FALSE)))</f>
        <v>POWERHOUSE</v>
      </c>
      <c r="J496" s="4">
        <v>45874</v>
      </c>
      <c r="K496" s="4">
        <v>45875</v>
      </c>
      <c r="L496" s="5" t="s">
        <v>916</v>
      </c>
      <c r="N496" s="5">
        <f>YEAR(IFERROR(VLOOKUP(A496,[4]C1!$E:$AA,23,FALSE),IFERROR(VLOOKUP(A496,[5]C1!$E:$AB,24,FALSE),VLOOKUP(A496,[6]C1!$E:$AB,23,FALSE))))</f>
        <v>2023</v>
      </c>
      <c r="P496" s="5" t="str">
        <f t="shared" si="11"/>
        <v>NO</v>
      </c>
      <c r="T496" s="253">
        <f>IFERROR(VLOOKUP(A496,[4]C1!$E:$BH,56,FALSE),IFERROR(VLOOKUP(A496,[5]C1!$E:$BI,57,FALSE),VLOOKUP(A496,[6]C1!$E:$BI,56,FALSE)))</f>
        <v>45874</v>
      </c>
    </row>
    <row r="497" spans="1:20" ht="20.149999999999999" hidden="1" customHeight="1" x14ac:dyDescent="0.35">
      <c r="A497" s="8" t="s">
        <v>913</v>
      </c>
      <c r="C497" s="7" t="str">
        <f>IFERROR(VLOOKUP(A497,[1]C1!$E:$F,2,FALSE),IFERROR(VLOOKUP(A497,[2]C1!$E:$F,2,FALSE),VLOOKUP(A497,[3]C1!$E:$F,2,FALSE)))</f>
        <v>KATARUNGAN VILLAGE HOMEOWNERS ASSOC. INC.</v>
      </c>
      <c r="D497" s="7" t="str">
        <f>IFERROR(VLOOKUP(A497,[3]C1!$E:$G,3,FALSE),IFERROR(VLOOKUP(A497,[2]C1!$E:$G,3,FALSE),VLOOKUP(A497,[1]C1!$E:$G,3,FALSE)))</f>
        <v xml:space="preserve"> J. ENRIQUEZ, KATARUNGAN VILLAGE, MUNTINLUPA</v>
      </c>
      <c r="E497" s="10">
        <f>IFERROR(VLOOKUP(A497,[4]C1!$E:$S,15,FALSE),IFERROR(VLOOKUP(A497,[5]C1!$E:$T,16,FALSE),VLOOKUP(A497,[6]C1!$E:$T,16,FALSE)))</f>
        <v>684327.49</v>
      </c>
      <c r="F497" s="10">
        <f>IFERROR(VLOOKUP(A497,[2]C1!$E:$Q,13,FALSE),IFERROR(VLOOKUP(A497,[3]C1!$E:$P,12,FALSE),VLOOKUP(A497,[1]C1!$E:$Q,13,FALSE)))</f>
        <v>286.25</v>
      </c>
      <c r="G497" s="11" t="str">
        <f>IFERROR(VLOOKUP(A497,[4]C1!$E:$N,10,FALSE),IFERROR(VLOOKUP(A497,[5]C1!$E:$N,10,FALSE),VLOOKUP(A497,[6]C1!$E:$N,10,FALSE)))</f>
        <v>JSP</v>
      </c>
      <c r="I497" s="6" t="str">
        <f>IFERROR(VLOOKUP(A497,[4]C1!$E:$L,8,FALSE),IFERROR(VLOOKUP(A497,[5]C1!$E:$L,8,FALSE),VLOOKUP(A497,[6]C1!$E:$L,8,FALSE)))</f>
        <v>POWERHOUSE</v>
      </c>
      <c r="J497" s="4">
        <v>45874</v>
      </c>
      <c r="K497" s="4">
        <v>45875</v>
      </c>
      <c r="L497" s="5" t="s">
        <v>916</v>
      </c>
      <c r="N497" s="5">
        <f>YEAR(IFERROR(VLOOKUP(A497,[4]C1!$E:$AA,23,FALSE),IFERROR(VLOOKUP(A497,[5]C1!$E:$AB,24,FALSE),VLOOKUP(A497,[6]C1!$E:$AB,23,FALSE))))</f>
        <v>2023</v>
      </c>
      <c r="P497" s="5" t="str">
        <f t="shared" si="11"/>
        <v>NO</v>
      </c>
      <c r="T497" s="253">
        <f>IFERROR(VLOOKUP(A497,[4]C1!$E:$BH,56,FALSE),IFERROR(VLOOKUP(A497,[5]C1!$E:$BI,57,FALSE),VLOOKUP(A497,[6]C1!$E:$BI,56,FALSE)))</f>
        <v>45874</v>
      </c>
    </row>
    <row r="498" spans="1:20" ht="20.149999999999999" hidden="1" customHeight="1" x14ac:dyDescent="0.35">
      <c r="A498" s="8" t="s">
        <v>914</v>
      </c>
      <c r="C498" s="7" t="str">
        <f>IFERROR(VLOOKUP(A498,[1]C1!$E:$F,2,FALSE),IFERROR(VLOOKUP(A498,[2]C1!$E:$F,2,FALSE),VLOOKUP(A498,[3]C1!$E:$F,2,FALSE)))</f>
        <v>GLOBE TELECOM, INC.</v>
      </c>
      <c r="D498" s="7" t="str">
        <f>IFERROR(VLOOKUP(A498,[3]C1!$E:$G,3,FALSE),IFERROR(VLOOKUP(A498,[2]C1!$E:$G,3,FALSE),VLOOKUP(A498,[1]C1!$E:$G,3,FALSE)))</f>
        <v>ESTANISLAO, LAKEVIEW HOMES I, MUNTINLUPA</v>
      </c>
      <c r="E498" s="10">
        <f>IFERROR(VLOOKUP(A498,[4]C1!$E:$S,15,FALSE),IFERROR(VLOOKUP(A498,[5]C1!$E:$T,16,FALSE),VLOOKUP(A498,[6]C1!$E:$T,16,FALSE)))</f>
        <v>133006.85999999999</v>
      </c>
      <c r="F498" s="10">
        <f>IFERROR(VLOOKUP(A498,[2]C1!$E:$Q,13,FALSE),IFERROR(VLOOKUP(A498,[3]C1!$E:$P,12,FALSE),VLOOKUP(A498,[1]C1!$E:$Q,13,FALSE)))</f>
        <v>18.47</v>
      </c>
      <c r="G498" s="11" t="str">
        <f>IFERROR(VLOOKUP(A498,[4]C1!$E:$N,10,FALSE),IFERROR(VLOOKUP(A498,[5]C1!$E:$N,10,FALSE),VLOOKUP(A498,[6]C1!$E:$N,10,FALSE)))</f>
        <v>JSP</v>
      </c>
      <c r="I498" s="6" t="str">
        <f>IFERROR(VLOOKUP(A498,[4]C1!$E:$L,8,FALSE),IFERROR(VLOOKUP(A498,[5]C1!$E:$L,8,FALSE),VLOOKUP(A498,[6]C1!$E:$L,8,FALSE)))</f>
        <v>POWERHOUSE</v>
      </c>
      <c r="J498" s="4">
        <v>45874</v>
      </c>
      <c r="K498" s="4">
        <v>45875</v>
      </c>
      <c r="L498" s="5" t="s">
        <v>916</v>
      </c>
      <c r="N498" s="5">
        <f>YEAR(IFERROR(VLOOKUP(A498,[4]C1!$E:$AA,23,FALSE),IFERROR(VLOOKUP(A498,[5]C1!$E:$AB,24,FALSE),VLOOKUP(A498,[6]C1!$E:$AB,23,FALSE))))</f>
        <v>2024</v>
      </c>
      <c r="P498" s="5" t="str">
        <f t="shared" si="11"/>
        <v>NO</v>
      </c>
      <c r="T498" s="253">
        <f>IFERROR(VLOOKUP(A498,[4]C1!$E:$BH,56,FALSE),IFERROR(VLOOKUP(A498,[5]C1!$E:$BI,57,FALSE),VLOOKUP(A498,[6]C1!$E:$BI,56,FALSE)))</f>
        <v>45874</v>
      </c>
    </row>
    <row r="499" spans="1:20" ht="20.149999999999999" hidden="1" customHeight="1" x14ac:dyDescent="0.35">
      <c r="A499" s="8" t="s">
        <v>918</v>
      </c>
      <c r="C499" s="7" t="str">
        <f>IFERROR(VLOOKUP(A499,[1]C1!$E:$F,2,FALSE),IFERROR(VLOOKUP(A499,[2]C1!$E:$F,2,FALSE),VLOOKUP(A499,[3]C1!$E:$F,2,FALSE)))</f>
        <v>MAXBLOCK CONSTRUCTION CORP.</v>
      </c>
      <c r="D499" s="7" t="str">
        <f>IFERROR(VLOOKUP(A499,[3]C1!$E:$G,3,FALSE),IFERROR(VLOOKUP(A499,[2]C1!$E:$G,3,FALSE),VLOOKUP(A499,[1]C1!$E:$G,3,FALSE)))</f>
        <v>PANORAMA CPD, VETERANS CENTER, TAGUIG CITY</v>
      </c>
      <c r="E499" s="10">
        <f>IFERROR(VLOOKUP(A499,[4]C1!$E:$S,15,FALSE),IFERROR(VLOOKUP(A499,[5]C1!$E:$T,16,FALSE),VLOOKUP(A499,[6]C1!$E:$T,16,FALSE)))</f>
        <v>14591.570000000002</v>
      </c>
      <c r="F499" s="10">
        <f>IFERROR(VLOOKUP(A499,[2]C1!$E:$Q,13,FALSE),IFERROR(VLOOKUP(A499,[3]C1!$E:$P,12,FALSE),VLOOKUP(A499,[1]C1!$E:$Q,13,FALSE)))</f>
        <v>18.12</v>
      </c>
      <c r="G499" s="11" t="str">
        <f>IFERROR(VLOOKUP(A499,[4]C1!$E:$N,10,FALSE),IFERROR(VLOOKUP(A499,[5]C1!$E:$N,10,FALSE),VLOOKUP(A499,[6]C1!$E:$N,10,FALSE)))</f>
        <v>Jenneth Madrid</v>
      </c>
      <c r="I499" s="6" t="str">
        <f>IFERROR(VLOOKUP(A499,[4]C1!$E:$L,8,FALSE),IFERROR(VLOOKUP(A499,[5]C1!$E:$L,8,FALSE),VLOOKUP(A499,[6]C1!$E:$L,8,FALSE)))</f>
        <v>VJC</v>
      </c>
      <c r="J499" s="4">
        <v>45874</v>
      </c>
      <c r="K499" s="4">
        <v>45875</v>
      </c>
      <c r="L499" s="5" t="s">
        <v>856</v>
      </c>
      <c r="N499" s="5">
        <f>YEAR(IFERROR(VLOOKUP(A499,[4]C1!$E:$AA,23,FALSE),IFERROR(VLOOKUP(A499,[5]C1!$E:$AB,24,FALSE),VLOOKUP(A499,[6]C1!$E:$AB,23,FALSE))))</f>
        <v>2025</v>
      </c>
      <c r="P499" s="5" t="str">
        <f t="shared" si="11"/>
        <v>NO</v>
      </c>
      <c r="T499" s="253">
        <f>IFERROR(VLOOKUP(A499,[4]C1!$E:$BH,56,FALSE),IFERROR(VLOOKUP(A499,[5]C1!$E:$BI,57,FALSE),VLOOKUP(A499,[6]C1!$E:$BI,56,FALSE)))</f>
        <v>0</v>
      </c>
    </row>
    <row r="500" spans="1:20" ht="20.149999999999999" hidden="1" customHeight="1" x14ac:dyDescent="0.35">
      <c r="A500" s="8" t="s">
        <v>919</v>
      </c>
      <c r="C500" s="7" t="str">
        <f>IFERROR(VLOOKUP(A500,[1]C1!$E:$F,2,FALSE),IFERROR(VLOOKUP(A500,[2]C1!$E:$F,2,FALSE),VLOOKUP(A500,[3]C1!$E:$F,2,FALSE)))</f>
        <v>DIOSA BELLE SANTILLANOSA CRUCERO</v>
      </c>
      <c r="D500" s="7" t="str">
        <f>IFERROR(VLOOKUP(A500,[3]C1!$E:$G,3,FALSE),IFERROR(VLOOKUP(A500,[2]C1!$E:$G,3,FALSE),VLOOKUP(A500,[1]C1!$E:$G,3,FALSE)))</f>
        <v xml:space="preserve"> BLOCK 27, PUROK 3, TAGUIG CITY</v>
      </c>
      <c r="E500" s="10">
        <f>IFERROR(VLOOKUP(A500,[4]C1!$E:$S,15,FALSE),IFERROR(VLOOKUP(A500,[5]C1!$E:$T,16,FALSE),VLOOKUP(A500,[6]C1!$E:$T,16,FALSE)))</f>
        <v>7971.81</v>
      </c>
      <c r="F500" s="10">
        <f>IFERROR(VLOOKUP(A500,[2]C1!$E:$Q,13,FALSE),IFERROR(VLOOKUP(A500,[3]C1!$E:$P,12,FALSE),VLOOKUP(A500,[1]C1!$E:$Q,13,FALSE)))</f>
        <v>9.9</v>
      </c>
      <c r="G500" s="11" t="str">
        <f>IFERROR(VLOOKUP(A500,[4]C1!$E:$N,10,FALSE),IFERROR(VLOOKUP(A500,[5]C1!$E:$N,10,FALSE),VLOOKUP(A500,[6]C1!$E:$N,10,FALSE)))</f>
        <v>Jenneth Madrid</v>
      </c>
      <c r="I500" s="6" t="str">
        <f>IFERROR(VLOOKUP(A500,[4]C1!$E:$L,8,FALSE),IFERROR(VLOOKUP(A500,[5]C1!$E:$L,8,FALSE),VLOOKUP(A500,[6]C1!$E:$L,8,FALSE)))</f>
        <v>VJC</v>
      </c>
      <c r="J500" s="4">
        <v>45874</v>
      </c>
      <c r="K500" s="4">
        <v>45875</v>
      </c>
      <c r="L500" s="5" t="s">
        <v>856</v>
      </c>
      <c r="N500" s="5">
        <f>YEAR(IFERROR(VLOOKUP(A500,[4]C1!$E:$AA,23,FALSE),IFERROR(VLOOKUP(A500,[5]C1!$E:$AB,24,FALSE),VLOOKUP(A500,[6]C1!$E:$AB,23,FALSE))))</f>
        <v>2025</v>
      </c>
      <c r="P500" s="5" t="str">
        <f t="shared" ref="P500:P506" si="12">IF(ISBLANK(O500),"NO","YES")</f>
        <v>NO</v>
      </c>
      <c r="T500" s="253">
        <f>IFERROR(VLOOKUP(A500,[4]C1!$E:$BH,56,FALSE),IFERROR(VLOOKUP(A500,[5]C1!$E:$BI,57,FALSE),VLOOKUP(A500,[6]C1!$E:$BI,56,FALSE)))</f>
        <v>45838</v>
      </c>
    </row>
    <row r="501" spans="1:20" ht="20.149999999999999" hidden="1" customHeight="1" x14ac:dyDescent="0.35">
      <c r="A501" s="8" t="s">
        <v>920</v>
      </c>
      <c r="C501" s="7" t="str">
        <f>IFERROR(VLOOKUP(A501,[1]C1!$E:$F,2,FALSE),IFERROR(VLOOKUP(A501,[2]C1!$E:$F,2,FALSE),VLOOKUP(A501,[3]C1!$E:$F,2,FALSE)))</f>
        <v>MINA B. TAPISPISAN</v>
      </c>
      <c r="D501" s="7" t="str">
        <f>IFERROR(VLOOKUP(A501,[3]C1!$E:$G,3,FALSE),IFERROR(VLOOKUP(A501,[2]C1!$E:$G,3,FALSE),VLOOKUP(A501,[1]C1!$E:$G,3,FALSE)))</f>
        <v>BALLECER, ZONE 4, TAGUIG CITY</v>
      </c>
      <c r="E501" s="10">
        <f>IFERROR(VLOOKUP(A501,[4]C1!$E:$S,15,FALSE),IFERROR(VLOOKUP(A501,[5]C1!$E:$T,16,FALSE),VLOOKUP(A501,[6]C1!$E:$T,16,FALSE)))</f>
        <v>3696.19</v>
      </c>
      <c r="F501" s="10">
        <f>IFERROR(VLOOKUP(A501,[2]C1!$E:$Q,13,FALSE),IFERROR(VLOOKUP(A501,[3]C1!$E:$P,12,FALSE),VLOOKUP(A501,[1]C1!$E:$Q,13,FALSE)))</f>
        <v>4.59</v>
      </c>
      <c r="G501" s="11" t="str">
        <f>IFERROR(VLOOKUP(A501,[4]C1!$E:$N,10,FALSE),IFERROR(VLOOKUP(A501,[5]C1!$E:$N,10,FALSE),VLOOKUP(A501,[6]C1!$E:$N,10,FALSE)))</f>
        <v>Jenneth Madrid</v>
      </c>
      <c r="I501" s="6" t="str">
        <f>IFERROR(VLOOKUP(A501,[4]C1!$E:$L,8,FALSE),IFERROR(VLOOKUP(A501,[5]C1!$E:$L,8,FALSE),VLOOKUP(A501,[6]C1!$E:$L,8,FALSE)))</f>
        <v>VJC</v>
      </c>
      <c r="J501" s="4">
        <v>45874</v>
      </c>
      <c r="K501" s="4">
        <v>45875</v>
      </c>
      <c r="L501" s="5" t="s">
        <v>856</v>
      </c>
      <c r="N501" s="5">
        <f>YEAR(IFERROR(VLOOKUP(A501,[4]C1!$E:$AA,23,FALSE),IFERROR(VLOOKUP(A501,[5]C1!$E:$AB,24,FALSE),VLOOKUP(A501,[6]C1!$E:$AB,23,FALSE))))</f>
        <v>2025</v>
      </c>
      <c r="O501" s="4">
        <v>45877</v>
      </c>
      <c r="P501" s="5" t="str">
        <f t="shared" si="12"/>
        <v>YES</v>
      </c>
      <c r="Q501" s="4">
        <v>45883</v>
      </c>
      <c r="R501" s="5" t="s">
        <v>26</v>
      </c>
      <c r="T501" s="253">
        <f>IFERROR(VLOOKUP(A501,[4]C1!$E:$BH,56,FALSE),IFERROR(VLOOKUP(A501,[5]C1!$E:$BI,57,FALSE),VLOOKUP(A501,[6]C1!$E:$BI,56,FALSE)))</f>
        <v>45807</v>
      </c>
    </row>
    <row r="502" spans="1:20" ht="20.149999999999999" hidden="1" customHeight="1" x14ac:dyDescent="0.35">
      <c r="A502" s="8" t="s">
        <v>921</v>
      </c>
      <c r="C502" s="7" t="str">
        <f>IFERROR(VLOOKUP(A502,[1]C1!$E:$F,2,FALSE),IFERROR(VLOOKUP(A502,[2]C1!$E:$F,2,FALSE),VLOOKUP(A502,[3]C1!$E:$F,2,FALSE)))</f>
        <v>AYALA LAND, INC.,</v>
      </c>
      <c r="D502" s="7" t="str">
        <f>IFERROR(VLOOKUP(A502,[3]C1!$E:$G,3,FALSE),IFERROR(VLOOKUP(A502,[2]C1!$E:$G,3,FALSE),VLOOKUP(A502,[1]C1!$E:$G,3,FALSE)))</f>
        <v>LANGKA, FTI CPD, TAGUIG CITY</v>
      </c>
      <c r="E502" s="10">
        <f>IFERROR(VLOOKUP(A502,[4]C1!$E:$S,15,FALSE),IFERROR(VLOOKUP(A502,[5]C1!$E:$T,16,FALSE),VLOOKUP(A502,[6]C1!$E:$T,16,FALSE)))</f>
        <v>58230.82</v>
      </c>
      <c r="F502" s="10">
        <f>IFERROR(VLOOKUP(A502,[2]C1!$E:$Q,13,FALSE),IFERROR(VLOOKUP(A502,[3]C1!$E:$P,12,FALSE),VLOOKUP(A502,[1]C1!$E:$Q,13,FALSE)))</f>
        <v>74.97</v>
      </c>
      <c r="G502" s="11" t="str">
        <f>IFERROR(VLOOKUP(A502,[4]C1!$E:$N,10,FALSE),IFERROR(VLOOKUP(A502,[5]C1!$E:$N,10,FALSE),VLOOKUP(A502,[6]C1!$E:$N,10,FALSE)))</f>
        <v>Jenneth Madrid</v>
      </c>
      <c r="I502" s="6" t="str">
        <f>IFERROR(VLOOKUP(A502,[4]C1!$E:$L,8,FALSE),IFERROR(VLOOKUP(A502,[5]C1!$E:$L,8,FALSE),VLOOKUP(A502,[6]C1!$E:$L,8,FALSE)))</f>
        <v>VJC</v>
      </c>
      <c r="J502" s="4">
        <v>45874</v>
      </c>
      <c r="K502" s="4">
        <v>45875</v>
      </c>
      <c r="L502" s="5" t="s">
        <v>856</v>
      </c>
      <c r="N502" s="5">
        <f>YEAR(IFERROR(VLOOKUP(A502,[4]C1!$E:$AA,23,FALSE),IFERROR(VLOOKUP(A502,[5]C1!$E:$AB,24,FALSE),VLOOKUP(A502,[6]C1!$E:$AB,23,FALSE))))</f>
        <v>2025</v>
      </c>
      <c r="P502" s="5" t="str">
        <f t="shared" si="12"/>
        <v>NO</v>
      </c>
      <c r="T502" s="253">
        <f>IFERROR(VLOOKUP(A502,[4]C1!$E:$BH,56,FALSE),IFERROR(VLOOKUP(A502,[5]C1!$E:$BI,57,FALSE),VLOOKUP(A502,[6]C1!$E:$BI,56,FALSE)))</f>
        <v>45807</v>
      </c>
    </row>
    <row r="503" spans="1:20" ht="20.149999999999999" hidden="1" customHeight="1" x14ac:dyDescent="0.35">
      <c r="A503" s="8" t="s">
        <v>922</v>
      </c>
      <c r="C503" s="7" t="str">
        <f>IFERROR(VLOOKUP(A503,[1]C1!$E:$F,2,FALSE),IFERROR(VLOOKUP(A503,[2]C1!$E:$F,2,FALSE),VLOOKUP(A503,[3]C1!$E:$F,2,FALSE)))</f>
        <v>ELOISA R PONCE</v>
      </c>
      <c r="D503" s="7" t="str">
        <f>IFERROR(VLOOKUP(A503,[3]C1!$E:$G,3,FALSE),IFERROR(VLOOKUP(A503,[2]C1!$E:$G,3,FALSE),VLOOKUP(A503,[1]C1!$E:$G,3,FALSE)))</f>
        <v>BLOCK 132, SITIO IMELDA, TAGUIG CITY</v>
      </c>
      <c r="E503" s="10">
        <f>IFERROR(VLOOKUP(A503,[4]C1!$E:$S,15,FALSE),IFERROR(VLOOKUP(A503,[5]C1!$E:$T,16,FALSE),VLOOKUP(A503,[6]C1!$E:$T,16,FALSE)))</f>
        <v>4424.9500000000007</v>
      </c>
      <c r="F503" s="10">
        <f>IFERROR(VLOOKUP(A503,[2]C1!$E:$Q,13,FALSE),IFERROR(VLOOKUP(A503,[3]C1!$E:$P,12,FALSE),VLOOKUP(A503,[1]C1!$E:$Q,13,FALSE)))</f>
        <v>5.15</v>
      </c>
      <c r="G503" s="11" t="str">
        <f>IFERROR(VLOOKUP(A503,[4]C1!$E:$N,10,FALSE),IFERROR(VLOOKUP(A503,[5]C1!$E:$N,10,FALSE),VLOOKUP(A503,[6]C1!$E:$N,10,FALSE)))</f>
        <v>Jenneth Madrid</v>
      </c>
      <c r="I503" s="6" t="str">
        <f>IFERROR(VLOOKUP(A503,[4]C1!$E:$L,8,FALSE),IFERROR(VLOOKUP(A503,[5]C1!$E:$L,8,FALSE),VLOOKUP(A503,[6]C1!$E:$L,8,FALSE)))</f>
        <v>VJC</v>
      </c>
      <c r="J503" s="4">
        <v>45874</v>
      </c>
      <c r="K503" s="4">
        <v>45875</v>
      </c>
      <c r="L503" s="5" t="s">
        <v>856</v>
      </c>
      <c r="N503" s="5">
        <f>YEAR(IFERROR(VLOOKUP(A503,[4]C1!$E:$AA,23,FALSE),IFERROR(VLOOKUP(A503,[5]C1!$E:$AB,24,FALSE),VLOOKUP(A503,[6]C1!$E:$AB,23,FALSE))))</f>
        <v>2025</v>
      </c>
      <c r="O503" s="4">
        <v>45875</v>
      </c>
      <c r="P503" s="5" t="str">
        <f t="shared" si="12"/>
        <v>YES</v>
      </c>
      <c r="Q503" s="4">
        <v>45883</v>
      </c>
      <c r="R503" s="5" t="s">
        <v>23</v>
      </c>
      <c r="T503" s="253">
        <f>IFERROR(VLOOKUP(A503,[4]C1!$E:$BH,56,FALSE),IFERROR(VLOOKUP(A503,[5]C1!$E:$BI,57,FALSE),VLOOKUP(A503,[6]C1!$E:$BI,56,FALSE)))</f>
        <v>45850</v>
      </c>
    </row>
    <row r="504" spans="1:20" ht="20.149999999999999" hidden="1" customHeight="1" x14ac:dyDescent="0.35">
      <c r="A504" s="8" t="s">
        <v>923</v>
      </c>
      <c r="C504" s="7" t="str">
        <f>IFERROR(VLOOKUP(A504,[1]C1!$E:$F,2,FALSE),IFERROR(VLOOKUP(A504,[2]C1!$E:$F,2,FALSE),VLOOKUP(A504,[3]C1!$E:$F,2,FALSE)))</f>
        <v>DEPARTMENT OF TRANSPORTATION</v>
      </c>
      <c r="D504" s="7" t="str">
        <f>IFERROR(VLOOKUP(A504,[3]C1!$E:$G,3,FALSE),IFERROR(VLOOKUP(A504,[2]C1!$E:$G,3,FALSE),VLOOKUP(A504,[1]C1!$E:$G,3,FALSE)))</f>
        <v>EAST SERVICE, SN MARTIN DE PORRES, PARANAQUE</v>
      </c>
      <c r="E504" s="10">
        <f>IFERROR(VLOOKUP(A504,[4]C1!$E:$S,15,FALSE),IFERROR(VLOOKUP(A504,[5]C1!$E:$T,16,FALSE),VLOOKUP(A504,[6]C1!$E:$T,16,FALSE)))</f>
        <v>1368476.7</v>
      </c>
      <c r="F504" s="10">
        <f>IFERROR(VLOOKUP(A504,[2]C1!$E:$Q,13,FALSE),IFERROR(VLOOKUP(A504,[3]C1!$E:$P,12,FALSE),VLOOKUP(A504,[1]C1!$E:$Q,13,FALSE)))</f>
        <v>895.72</v>
      </c>
      <c r="G504" s="11" t="str">
        <f>IFERROR(VLOOKUP(A504,[4]C1!$E:$N,10,FALSE),IFERROR(VLOOKUP(A504,[5]C1!$E:$N,10,FALSE),VLOOKUP(A504,[6]C1!$E:$N,10,FALSE)))</f>
        <v>IGL</v>
      </c>
      <c r="I504" s="6" t="str">
        <f>IFERROR(VLOOKUP(A504,[4]C1!$E:$L,8,FALSE),IFERROR(VLOOKUP(A504,[5]C1!$E:$L,8,FALSE),VLOOKUP(A504,[6]C1!$E:$L,8,FALSE)))</f>
        <v>POWERHOUSE</v>
      </c>
      <c r="K504" s="4">
        <v>45848</v>
      </c>
      <c r="L504" s="5" t="s">
        <v>865</v>
      </c>
      <c r="N504" s="5">
        <f>YEAR(IFERROR(VLOOKUP(A504,[4]C1!$E:$AA,23,FALSE),IFERROR(VLOOKUP(A504,[5]C1!$E:$AB,24,FALSE),VLOOKUP(A504,[6]C1!$E:$AB,23,FALSE))))</f>
        <v>2023</v>
      </c>
      <c r="O504" s="4">
        <v>45859</v>
      </c>
      <c r="P504" s="5" t="str">
        <f t="shared" si="12"/>
        <v>YES</v>
      </c>
      <c r="S504" s="251">
        <v>24</v>
      </c>
      <c r="T504" s="253">
        <f>IFERROR(VLOOKUP(A504,[4]C1!$E:$BH,56,FALSE),IFERROR(VLOOKUP(A504,[5]C1!$E:$BI,57,FALSE),VLOOKUP(A504,[6]C1!$E:$BI,56,FALSE)))</f>
        <v>45687</v>
      </c>
    </row>
    <row r="505" spans="1:20" ht="20.149999999999999" hidden="1" customHeight="1" x14ac:dyDescent="0.35">
      <c r="A505" s="8" t="s">
        <v>924</v>
      </c>
      <c r="C505" s="7" t="str">
        <f>IFERROR(VLOOKUP(A505,[1]C1!$E:$F,2,FALSE),IFERROR(VLOOKUP(A505,[2]C1!$E:$F,2,FALSE),VLOOKUP(A505,[3]C1!$E:$F,2,FALSE)))</f>
        <v>CITY GOVERNMENT OF TAGUIG</v>
      </c>
      <c r="D505" s="7" t="str">
        <f>IFERROR(VLOOKUP(A505,[3]C1!$E:$G,3,FALSE),IFERROR(VLOOKUP(A505,[2]C1!$E:$G,3,FALSE),VLOOKUP(A505,[1]C1!$E:$G,3,FALSE)))</f>
        <v>STREET, M.L. QUEZON, PUROK 2, TAGUIG CITY</v>
      </c>
      <c r="E505" s="10">
        <f>IFERROR(VLOOKUP(A505,[4]C1!$E:$S,15,FALSE),IFERROR(VLOOKUP(A505,[5]C1!$E:$T,16,FALSE),VLOOKUP(A505,[6]C1!$E:$T,16,FALSE)))</f>
        <v>143242.95000000001</v>
      </c>
      <c r="F505" s="10">
        <f>IFERROR(VLOOKUP(A505,[2]C1!$E:$Q,13,FALSE),IFERROR(VLOOKUP(A505,[3]C1!$E:$P,12,FALSE),VLOOKUP(A505,[1]C1!$E:$Q,13,FALSE)))</f>
        <v>54.43</v>
      </c>
      <c r="G505" s="11" t="str">
        <f>IFERROR(VLOOKUP(A505,[4]C1!$E:$N,10,FALSE),IFERROR(VLOOKUP(A505,[5]C1!$E:$N,10,FALSE),VLOOKUP(A505,[6]C1!$E:$N,10,FALSE)))</f>
        <v>JSP</v>
      </c>
      <c r="I505" s="6" t="str">
        <f>IFERROR(VLOOKUP(A505,[4]C1!$E:$L,8,FALSE),IFERROR(VLOOKUP(A505,[5]C1!$E:$L,8,FALSE),VLOOKUP(A505,[6]C1!$E:$L,8,FALSE)))</f>
        <v>VJC</v>
      </c>
      <c r="K505" s="4">
        <v>45848</v>
      </c>
      <c r="L505" s="5" t="s">
        <v>865</v>
      </c>
      <c r="N505" s="5">
        <f>YEAR(IFERROR(VLOOKUP(A505,[4]C1!$E:$AA,23,FALSE),IFERROR(VLOOKUP(A505,[5]C1!$E:$AB,24,FALSE),VLOOKUP(A505,[6]C1!$E:$AB,23,FALSE))))</f>
        <v>2023</v>
      </c>
      <c r="O505" s="4">
        <v>45870</v>
      </c>
      <c r="P505" s="5" t="str">
        <f t="shared" si="12"/>
        <v>YES</v>
      </c>
      <c r="Q505" s="4">
        <v>45880</v>
      </c>
      <c r="R505" s="5" t="s">
        <v>26</v>
      </c>
      <c r="S505" s="251">
        <v>1</v>
      </c>
      <c r="T505" s="253">
        <f>IFERROR(VLOOKUP(A505,[4]C1!$E:$BH,56,FALSE),IFERROR(VLOOKUP(A505,[5]C1!$E:$BI,57,FALSE),VLOOKUP(A505,[6]C1!$E:$BI,56,FALSE)))</f>
        <v>45075</v>
      </c>
    </row>
    <row r="506" spans="1:20" ht="20.149999999999999" hidden="1" customHeight="1" x14ac:dyDescent="0.35">
      <c r="A506" s="8" t="s">
        <v>925</v>
      </c>
      <c r="C506" s="7" t="str">
        <f>IFERROR(VLOOKUP(A506,[1]C1!$E:$F,2,FALSE),IFERROR(VLOOKUP(A506,[2]C1!$E:$F,2,FALSE),VLOOKUP(A506,[3]C1!$E:$F,2,FALSE)))</f>
        <v>JOEL RIVERA BALORO SR.</v>
      </c>
      <c r="D506" s="7" t="str">
        <f>IFERROR(VLOOKUP(A506,[3]C1!$E:$G,3,FALSE),IFERROR(VLOOKUP(A506,[2]C1!$E:$G,3,FALSE),VLOOKUP(A506,[1]C1!$E:$G,3,FALSE)))</f>
        <v>SALAZAR, ZONE 3, TAGUIG CITY</v>
      </c>
      <c r="E506" s="10">
        <f>IFERROR(VLOOKUP(A506,[4]C1!$E:$S,15,FALSE),IFERROR(VLOOKUP(A506,[5]C1!$E:$T,16,FALSE),VLOOKUP(A506,[6]C1!$E:$T,16,FALSE)))</f>
        <v>26440.6</v>
      </c>
      <c r="F506" s="10">
        <f>IFERROR(VLOOKUP(A506,[2]C1!$E:$Q,13,FALSE),IFERROR(VLOOKUP(A506,[3]C1!$E:$P,12,FALSE),VLOOKUP(A506,[1]C1!$E:$Q,13,FALSE)))</f>
        <v>964.72</v>
      </c>
      <c r="G506" s="11" t="str">
        <f>IFERROR(VLOOKUP(A506,[4]C1!$E:$N,10,FALSE),IFERROR(VLOOKUP(A506,[5]C1!$E:$N,10,FALSE),VLOOKUP(A506,[6]C1!$E:$N,10,FALSE)))</f>
        <v>JSB</v>
      </c>
      <c r="I506" s="6" t="str">
        <f>IFERROR(VLOOKUP(A506,[4]C1!$E:$L,8,FALSE),IFERROR(VLOOKUP(A506,[5]C1!$E:$L,8,FALSE),VLOOKUP(A506,[6]C1!$E:$L,8,FALSE)))</f>
        <v>VJC</v>
      </c>
      <c r="K506" s="4">
        <v>45848</v>
      </c>
      <c r="L506" s="5" t="s">
        <v>865</v>
      </c>
      <c r="N506" s="5">
        <f>YEAR(IFERROR(VLOOKUP(A506,[4]C1!$E:$AA,23,FALSE),IFERROR(VLOOKUP(A506,[5]C1!$E:$AB,24,FALSE),VLOOKUP(A506,[6]C1!$E:$AB,23,FALSE))))</f>
        <v>2024</v>
      </c>
      <c r="O506" s="4">
        <v>45854</v>
      </c>
      <c r="P506" s="5" t="str">
        <f t="shared" si="12"/>
        <v>YES</v>
      </c>
      <c r="Q506" s="4">
        <v>45884</v>
      </c>
      <c r="R506" s="5" t="s">
        <v>23</v>
      </c>
      <c r="S506" s="251">
        <v>2</v>
      </c>
      <c r="T506" s="253">
        <f>IFERROR(VLOOKUP(A506,[4]C1!$E:$BH,56,FALSE),IFERROR(VLOOKUP(A506,[5]C1!$E:$BI,57,FALSE),VLOOKUP(A506,[6]C1!$E:$BI,56,FALSE)))</f>
        <v>45542</v>
      </c>
    </row>
    <row r="507" spans="1:20" ht="20.149999999999999" hidden="1" customHeight="1" x14ac:dyDescent="0.35">
      <c r="A507" s="8" t="s">
        <v>926</v>
      </c>
      <c r="C507" s="7" t="str">
        <f>IFERROR(VLOOKUP(A507,[1]C1!$E:$F,2,FALSE),IFERROR(VLOOKUP(A507,[2]C1!$E:$F,2,FALSE),VLOOKUP(A507,[3]C1!$E:$F,2,FALSE)))</f>
        <v>JOSEPH G. OCENADA</v>
      </c>
      <c r="D507" s="7" t="str">
        <f>IFERROR(VLOOKUP(A507,[3]C1!$E:$G,3,FALSE),IFERROR(VLOOKUP(A507,[2]C1!$E:$G,3,FALSE),VLOOKUP(A507,[1]C1!$E:$G,3,FALSE)))</f>
        <v>V.P. CRUZ, PUROK 4, TAGUIG CITY</v>
      </c>
      <c r="E507" s="10">
        <f>IFERROR(VLOOKUP(A507,[4]C1!$E:$S,15,FALSE),IFERROR(VLOOKUP(A507,[5]C1!$E:$T,16,FALSE),VLOOKUP(A507,[6]C1!$E:$T,16,FALSE)))</f>
        <v>208638.58</v>
      </c>
      <c r="F507" s="10">
        <f>IFERROR(VLOOKUP(A507,[2]C1!$E:$Q,13,FALSE),IFERROR(VLOOKUP(A507,[3]C1!$E:$P,12,FALSE),VLOOKUP(A507,[1]C1!$E:$Q,13,FALSE)))</f>
        <v>964.72</v>
      </c>
      <c r="G507" s="11" t="str">
        <f>IFERROR(VLOOKUP(A507,[4]C1!$E:$N,10,FALSE),IFERROR(VLOOKUP(A507,[5]C1!$E:$N,10,FALSE),VLOOKUP(A507,[6]C1!$E:$N,10,FALSE)))</f>
        <v>JSB</v>
      </c>
      <c r="I507" s="6" t="str">
        <f>IFERROR(VLOOKUP(A507,[4]C1!$E:$L,8,FALSE),IFERROR(VLOOKUP(A507,[5]C1!$E:$L,8,FALSE),VLOOKUP(A507,[6]C1!$E:$L,8,FALSE)))</f>
        <v>VJC</v>
      </c>
      <c r="K507" s="4">
        <v>45848</v>
      </c>
      <c r="L507" s="5" t="s">
        <v>865</v>
      </c>
      <c r="N507" s="5">
        <f>YEAR(IFERROR(VLOOKUP(A507,[4]C1!$E:$AA,23,FALSE),IFERROR(VLOOKUP(A507,[5]C1!$E:$AB,24,FALSE),VLOOKUP(A507,[6]C1!$E:$AB,23,FALSE))))</f>
        <v>2024</v>
      </c>
      <c r="O507" s="4">
        <v>45854</v>
      </c>
      <c r="P507" s="5" t="str">
        <f t="shared" ref="P507" si="13">IF(ISBLANK(O507),"NO","YES")</f>
        <v>YES</v>
      </c>
      <c r="Q507" s="4">
        <v>45884</v>
      </c>
      <c r="R507" s="5" t="s">
        <v>23</v>
      </c>
      <c r="S507" s="251">
        <v>3</v>
      </c>
      <c r="T507" s="253">
        <f>IFERROR(VLOOKUP(A507,[4]C1!$E:$BH,56,FALSE),IFERROR(VLOOKUP(A507,[5]C1!$E:$BI,57,FALSE),VLOOKUP(A507,[6]C1!$E:$BI,56,FALSE)))</f>
        <v>45542</v>
      </c>
    </row>
    <row r="508" spans="1:20" ht="20.149999999999999" hidden="1" customHeight="1" x14ac:dyDescent="0.35">
      <c r="A508" s="8" t="s">
        <v>927</v>
      </c>
      <c r="C508" s="7" t="str">
        <f>IFERROR(VLOOKUP(A508,[1]C1!$E:$F,2,FALSE),IFERROR(VLOOKUP(A508,[2]C1!$E:$F,2,FALSE),VLOOKUP(A508,[3]C1!$E:$F,2,FALSE)))</f>
        <v>DITO TELECOMMUNITY CORPORATION</v>
      </c>
      <c r="D508" s="7" t="str">
        <f>IFERROR(VLOOKUP(A508,[3]C1!$E:$G,3,FALSE),IFERROR(VLOOKUP(A508,[2]C1!$E:$G,3,FALSE),VLOOKUP(A508,[1]C1!$E:$G,3,FALSE)))</f>
        <v>BLOCK 17, GHQ VILL, TAGUIG CITY</v>
      </c>
      <c r="E508" s="10">
        <f>IFERROR(VLOOKUP(A508,[4]C1!$E:$S,15,FALSE),IFERROR(VLOOKUP(A508,[5]C1!$E:$T,16,FALSE),VLOOKUP(A508,[6]C1!$E:$T,16,FALSE)))</f>
        <v>216620.89</v>
      </c>
      <c r="F508" s="10">
        <f>IFERROR(VLOOKUP(A508,[2]C1!$E:$Q,13,FALSE),IFERROR(VLOOKUP(A508,[3]C1!$E:$P,12,FALSE),VLOOKUP(A508,[1]C1!$E:$Q,13,FALSE)))</f>
        <v>25.13</v>
      </c>
      <c r="G508" s="11" t="str">
        <f>IFERROR(VLOOKUP(A508,[4]C1!$E:$N,10,FALSE),IFERROR(VLOOKUP(A508,[5]C1!$E:$N,10,FALSE),VLOOKUP(A508,[6]C1!$E:$N,10,FALSE)))</f>
        <v>JMM</v>
      </c>
      <c r="I508" s="6" t="str">
        <f>IFERROR(VLOOKUP(A508,[4]C1!$E:$L,8,FALSE),IFERROR(VLOOKUP(A508,[5]C1!$E:$L,8,FALSE),VLOOKUP(A508,[6]C1!$E:$L,8,FALSE)))</f>
        <v>VJC</v>
      </c>
      <c r="K508" s="4">
        <v>45848</v>
      </c>
      <c r="L508" s="5" t="s">
        <v>865</v>
      </c>
      <c r="N508" s="5">
        <f>YEAR(IFERROR(VLOOKUP(A508,[4]C1!$E:$AA,23,FALSE),IFERROR(VLOOKUP(A508,[5]C1!$E:$AB,24,FALSE),VLOOKUP(A508,[6]C1!$E:$AB,23,FALSE))))</f>
        <v>2024</v>
      </c>
      <c r="O508" s="4">
        <v>45854</v>
      </c>
      <c r="P508" s="5" t="str">
        <f t="shared" ref="P508:P510" si="14">IF(ISBLANK(O508),"NO","YES")</f>
        <v>YES</v>
      </c>
      <c r="Q508" s="4">
        <v>45880</v>
      </c>
      <c r="R508" s="5" t="s">
        <v>23</v>
      </c>
      <c r="S508" s="251">
        <v>2</v>
      </c>
      <c r="T508" s="253">
        <f>IFERROR(VLOOKUP(A508,[4]C1!$E:$BH,56,FALSE),IFERROR(VLOOKUP(A508,[5]C1!$E:$BI,57,FALSE),VLOOKUP(A508,[6]C1!$E:$BI,56,FALSE)))</f>
        <v>45694</v>
      </c>
    </row>
    <row r="509" spans="1:20" ht="20.149999999999999" hidden="1" customHeight="1" x14ac:dyDescent="0.35">
      <c r="A509" s="8" t="s">
        <v>928</v>
      </c>
      <c r="C509" s="7" t="str">
        <f>IFERROR(VLOOKUP(A509,[1]C1!$E:$F,2,FALSE),IFERROR(VLOOKUP(A509,[2]C1!$E:$F,2,FALSE),VLOOKUP(A509,[3]C1!$E:$F,2,FALSE)))</f>
        <v>DIONISIO ESCAL LABAO</v>
      </c>
      <c r="D509" s="7" t="str">
        <f>IFERROR(VLOOKUP(A509,[3]C1!$E:$G,3,FALSE),IFERROR(VLOOKUP(A509,[2]C1!$E:$G,3,FALSE),VLOOKUP(A509,[1]C1!$E:$G,3,FALSE)))</f>
        <v>BLOCK 8, ENLISTED PERSONNEL VIL 2, TAGUIG CITY</v>
      </c>
      <c r="E509" s="10">
        <f>IFERROR(VLOOKUP(A509,[4]C1!$E:$S,15,FALSE),IFERROR(VLOOKUP(A509,[5]C1!$E:$T,16,FALSE),VLOOKUP(A509,[6]C1!$E:$T,16,FALSE)))</f>
        <v>141493.28</v>
      </c>
      <c r="F509" s="10">
        <f>IFERROR(VLOOKUP(A509,[2]C1!$E:$Q,13,FALSE),IFERROR(VLOOKUP(A509,[3]C1!$E:$P,12,FALSE),VLOOKUP(A509,[1]C1!$E:$Q,13,FALSE)))</f>
        <v>964.72</v>
      </c>
      <c r="G509" s="11" t="str">
        <f>IFERROR(VLOOKUP(A509,[4]C1!$E:$N,10,FALSE),IFERROR(VLOOKUP(A509,[5]C1!$E:$N,10,FALSE),VLOOKUP(A509,[6]C1!$E:$N,10,FALSE)))</f>
        <v>JSB</v>
      </c>
      <c r="I509" s="6" t="str">
        <f>IFERROR(VLOOKUP(A509,[4]C1!$E:$L,8,FALSE),IFERROR(VLOOKUP(A509,[5]C1!$E:$L,8,FALSE),VLOOKUP(A509,[6]C1!$E:$L,8,FALSE)))</f>
        <v>VJC</v>
      </c>
      <c r="K509" s="4">
        <v>45848</v>
      </c>
      <c r="L509" s="5" t="s">
        <v>865</v>
      </c>
      <c r="N509" s="5">
        <f>YEAR(IFERROR(VLOOKUP(A509,[4]C1!$E:$AA,23,FALSE),IFERROR(VLOOKUP(A509,[5]C1!$E:$AB,24,FALSE),VLOOKUP(A509,[6]C1!$E:$AB,23,FALSE))))</f>
        <v>2024</v>
      </c>
      <c r="O509" s="4">
        <v>45859</v>
      </c>
      <c r="P509" s="5" t="str">
        <f t="shared" si="14"/>
        <v>YES</v>
      </c>
      <c r="Q509" s="4">
        <v>45884</v>
      </c>
      <c r="R509" s="5" t="s">
        <v>26</v>
      </c>
      <c r="S509" s="251">
        <v>3</v>
      </c>
      <c r="T509" s="253">
        <f>IFERROR(VLOOKUP(A509,[4]C1!$E:$BH,56,FALSE),IFERROR(VLOOKUP(A509,[5]C1!$E:$BI,57,FALSE),VLOOKUP(A509,[6]C1!$E:$BI,56,FALSE)))</f>
        <v>45542</v>
      </c>
    </row>
    <row r="510" spans="1:20" ht="20.149999999999999" hidden="1" customHeight="1" x14ac:dyDescent="0.35">
      <c r="A510" s="8" t="s">
        <v>929</v>
      </c>
      <c r="C510" s="7" t="str">
        <f>IFERROR(VLOOKUP(A510,[1]C1!$E:$F,2,FALSE),IFERROR(VLOOKUP(A510,[2]C1!$E:$F,2,FALSE),VLOOKUP(A510,[3]C1!$E:$F,2,FALSE)))</f>
        <v>RHODORA L TORIO</v>
      </c>
      <c r="D510" s="7" t="str">
        <f>IFERROR(VLOOKUP(A510,[3]C1!$E:$G,3,FALSE),IFERROR(VLOOKUP(A510,[2]C1!$E:$G,3,FALSE),VLOOKUP(A510,[1]C1!$E:$G,3,FALSE)))</f>
        <v>CABASAAN, ZONE 4, TAGUIG CITY</v>
      </c>
      <c r="E510" s="10">
        <f>IFERROR(VLOOKUP(A510,[4]C1!$E:$S,15,FALSE),IFERROR(VLOOKUP(A510,[5]C1!$E:$T,16,FALSE),VLOOKUP(A510,[6]C1!$E:$T,16,FALSE)))</f>
        <v>448667.86</v>
      </c>
      <c r="F510" s="10">
        <f>IFERROR(VLOOKUP(A510,[2]C1!$E:$Q,13,FALSE),IFERROR(VLOOKUP(A510,[3]C1!$E:$P,12,FALSE),VLOOKUP(A510,[1]C1!$E:$Q,13,FALSE)))</f>
        <v>134.44999999999999</v>
      </c>
      <c r="G510" s="11" t="str">
        <f>IFERROR(VLOOKUP(A510,[4]C1!$E:$N,10,FALSE),IFERROR(VLOOKUP(A510,[5]C1!$E:$N,10,FALSE),VLOOKUP(A510,[6]C1!$E:$N,10,FALSE)))</f>
        <v>JSP</v>
      </c>
      <c r="I510" s="6" t="str">
        <f>IFERROR(VLOOKUP(A510,[4]C1!$E:$L,8,FALSE),IFERROR(VLOOKUP(A510,[5]C1!$E:$L,8,FALSE),VLOOKUP(A510,[6]C1!$E:$L,8,FALSE)))</f>
        <v>VJC</v>
      </c>
      <c r="L510" s="5" t="s">
        <v>22</v>
      </c>
      <c r="N510" s="5">
        <f>YEAR(IFERROR(VLOOKUP(A510,[4]C1!$E:$AA,23,FALSE),IFERROR(VLOOKUP(A510,[5]C1!$E:$AB,24,FALSE),VLOOKUP(A510,[6]C1!$E:$AB,23,FALSE))))</f>
        <v>2023</v>
      </c>
      <c r="O510" s="4">
        <v>45874</v>
      </c>
      <c r="P510" s="5" t="str">
        <f t="shared" si="14"/>
        <v>YES</v>
      </c>
      <c r="S510" s="251">
        <v>7</v>
      </c>
      <c r="T510" s="253">
        <f>IFERROR(VLOOKUP(A510,[4]C1!$E:$BH,56,FALSE),IFERROR(VLOOKUP(A510,[5]C1!$E:$BI,57,FALSE),VLOOKUP(A510,[6]C1!$E:$BI,56,FALSE)))</f>
        <v>45647</v>
      </c>
    </row>
    <row r="511" spans="1:20" ht="20.149999999999999" hidden="1" customHeight="1" x14ac:dyDescent="0.35">
      <c r="A511" s="8" t="s">
        <v>930</v>
      </c>
      <c r="C511" s="7" t="str">
        <f>IFERROR(VLOOKUP(A511,[1]C1!$E:$F,2,FALSE),IFERROR(VLOOKUP(A511,[2]C1!$E:$F,2,FALSE),VLOOKUP(A511,[3]C1!$E:$F,2,FALSE)))</f>
        <v>MDC AQUA PRIME INC.</v>
      </c>
      <c r="D511" s="7" t="str">
        <f>IFERROR(VLOOKUP(A511,[3]C1!$E:$G,3,FALSE),IFERROR(VLOOKUP(A511,[2]C1!$E:$G,3,FALSE),VLOOKUP(A511,[1]C1!$E:$G,3,FALSE)))</f>
        <v>BLOCK 3, LOTUS VILLAGE, BACOOR</v>
      </c>
      <c r="E511" s="10">
        <f>IFERROR(VLOOKUP(A511,[4]C1!$E:$S,15,FALSE),IFERROR(VLOOKUP(A511,[5]C1!$E:$T,16,FALSE),VLOOKUP(A511,[6]C1!$E:$T,16,FALSE)))</f>
        <v>2099946.2400000002</v>
      </c>
      <c r="F511" s="10">
        <f>IFERROR(VLOOKUP(A511,[2]C1!$E:$Q,13,FALSE),IFERROR(VLOOKUP(A511,[3]C1!$E:$P,12,FALSE),VLOOKUP(A511,[1]C1!$E:$Q,13,FALSE)))</f>
        <v>978.73</v>
      </c>
      <c r="G511" s="11" t="str">
        <f>IFERROR(VLOOKUP(A511,[4]C1!$E:$N,10,FALSE),IFERROR(VLOOKUP(A511,[5]C1!$E:$N,10,FALSE),VLOOKUP(A511,[6]C1!$E:$N,10,FALSE)))</f>
        <v>IGL</v>
      </c>
      <c r="I511" s="6" t="str">
        <f>IFERROR(VLOOKUP(A511,[4]C1!$E:$L,8,FALSE),IFERROR(VLOOKUP(A511,[5]C1!$E:$L,8,FALSE),VLOOKUP(A511,[6]C1!$E:$L,8,FALSE)))</f>
        <v>POWERHOUSE</v>
      </c>
      <c r="J511" s="4">
        <v>45848</v>
      </c>
      <c r="K511" s="4">
        <v>45848</v>
      </c>
      <c r="L511" s="5" t="s">
        <v>865</v>
      </c>
      <c r="N511" s="5">
        <f>YEAR(IFERROR(VLOOKUP(A511,[4]C1!$E:$AA,23,FALSE),IFERROR(VLOOKUP(A511,[5]C1!$E:$AB,24,FALSE),VLOOKUP(A511,[6]C1!$E:$AB,23,FALSE))))</f>
        <v>2023</v>
      </c>
      <c r="O511" s="4">
        <v>45874</v>
      </c>
      <c r="P511" s="5" t="str">
        <f t="shared" ref="P511:P556" si="15">IF(ISBLANK(O511),"NO","YES")</f>
        <v>YES</v>
      </c>
      <c r="S511" s="251">
        <v>33</v>
      </c>
      <c r="T511" s="253">
        <f>IFERROR(VLOOKUP(A511,[4]C1!$E:$BH,56,FALSE),IFERROR(VLOOKUP(A511,[5]C1!$E:$BI,57,FALSE),VLOOKUP(A511,[6]C1!$E:$BI,56,FALSE)))</f>
        <v>45741</v>
      </c>
    </row>
    <row r="512" spans="1:20" ht="20.149999999999999" hidden="1" customHeight="1" x14ac:dyDescent="0.35">
      <c r="A512" s="8" t="s">
        <v>931</v>
      </c>
      <c r="C512" s="7" t="str">
        <f>IFERROR(VLOOKUP(A512,[1]C1!$E:$F,2,FALSE),IFERROR(VLOOKUP(A512,[2]C1!$E:$F,2,FALSE),VLOOKUP(A512,[3]C1!$E:$F,2,FALSE)))</f>
        <v>CSE DRAGON VENEER CORPORATION,</v>
      </c>
      <c r="D512" s="7" t="str">
        <f>IFERROR(VLOOKUP(A512,[3]C1!$E:$G,3,FALSE),IFERROR(VLOOKUP(A512,[2]C1!$E:$G,3,FALSE),VLOOKUP(A512,[1]C1!$E:$G,3,FALSE)))</f>
        <v>WEST SERVICE, MARCELO GREEN VILL, PARANAQUE</v>
      </c>
      <c r="E512" s="10">
        <f>IFERROR(VLOOKUP(A512,[4]C1!$E:$S,15,FALSE),IFERROR(VLOOKUP(A512,[5]C1!$E:$T,16,FALSE),VLOOKUP(A512,[6]C1!$E:$T,16,FALSE)))</f>
        <v>43081.66</v>
      </c>
      <c r="F512" s="10">
        <f>IFERROR(VLOOKUP(A512,[2]C1!$E:$Q,13,FALSE),IFERROR(VLOOKUP(A512,[3]C1!$E:$P,12,FALSE),VLOOKUP(A512,[1]C1!$E:$Q,13,FALSE)))</f>
        <v>50.13</v>
      </c>
      <c r="G512" s="11" t="str">
        <f>IFERROR(VLOOKUP(A512,[4]C1!$E:$N,10,FALSE),IFERROR(VLOOKUP(A512,[5]C1!$E:$N,10,FALSE),VLOOKUP(A512,[6]C1!$E:$N,10,FALSE)))</f>
        <v>Jenneth Madrid</v>
      </c>
      <c r="I512" s="6" t="str">
        <f>IFERROR(VLOOKUP(A512,[4]C1!$E:$L,8,FALSE),IFERROR(VLOOKUP(A512,[5]C1!$E:$L,8,FALSE),VLOOKUP(A512,[6]C1!$E:$L,8,FALSE)))</f>
        <v>VJC</v>
      </c>
      <c r="J512" s="4">
        <v>45869</v>
      </c>
      <c r="K512" s="4">
        <v>45869</v>
      </c>
      <c r="L512" s="5" t="s">
        <v>42</v>
      </c>
      <c r="N512" s="5">
        <f>YEAR(IFERROR(VLOOKUP(A512,[4]C1!$E:$AA,23,FALSE),IFERROR(VLOOKUP(A512,[5]C1!$E:$AB,24,FALSE),VLOOKUP(A512,[6]C1!$E:$AB,23,FALSE))))</f>
        <v>2025</v>
      </c>
      <c r="O512" s="4">
        <v>45870</v>
      </c>
      <c r="P512" s="5" t="str">
        <f t="shared" si="15"/>
        <v>YES</v>
      </c>
      <c r="Q512" s="4">
        <v>45889</v>
      </c>
      <c r="R512" s="5" t="s">
        <v>23</v>
      </c>
      <c r="S512" s="251">
        <v>3</v>
      </c>
      <c r="T512" s="253">
        <f>IFERROR(VLOOKUP(A512,[4]C1!$E:$BH,56,FALSE),IFERROR(VLOOKUP(A512,[5]C1!$E:$BI,57,FALSE),VLOOKUP(A512,[6]C1!$E:$BI,56,FALSE)))</f>
        <v>45838</v>
      </c>
    </row>
    <row r="513" spans="1:20" ht="20.149999999999999" hidden="1" customHeight="1" x14ac:dyDescent="0.35">
      <c r="A513" s="8" t="s">
        <v>937</v>
      </c>
      <c r="C513" s="7" t="str">
        <f>IFERROR(VLOOKUP(A513,[1]C1!$E:$F,2,FALSE),IFERROR(VLOOKUP(A513,[2]C1!$E:$F,2,FALSE),VLOOKUP(A513,[3]C1!$E:$F,2,FALSE)))</f>
        <v>PHILIPPINE SEVEN CORPORATION</v>
      </c>
      <c r="D513" s="7" t="str">
        <f>IFERROR(VLOOKUP(A513,[3]C1!$E:$G,3,FALSE),IFERROR(VLOOKUP(A513,[2]C1!$E:$G,3,FALSE),VLOOKUP(A513,[1]C1!$E:$G,3,FALSE)))</f>
        <v>RIZAL, POBLACION, MUNTINLUPA</v>
      </c>
      <c r="E513" s="10">
        <f>IFERROR(VLOOKUP(A513,[4]C1!$E:$S,15,FALSE),IFERROR(VLOOKUP(A513,[5]C1!$E:$T,16,FALSE),VLOOKUP(A513,[6]C1!$E:$T,16,FALSE)))</f>
        <v>7260.5400000000009</v>
      </c>
      <c r="F513" s="10">
        <f>IFERROR(VLOOKUP(A513,[2]C1!$E:$Q,13,FALSE),IFERROR(VLOOKUP(A513,[3]C1!$E:$P,12,FALSE),VLOOKUP(A513,[1]C1!$E:$Q,13,FALSE)))</f>
        <v>8.4499999999999993</v>
      </c>
      <c r="G513" s="11" t="str">
        <f>IFERROR(VLOOKUP(A513,[4]C1!$E:$N,10,FALSE),IFERROR(VLOOKUP(A513,[5]C1!$E:$N,10,FALSE),VLOOKUP(A513,[6]C1!$E:$N,10,FALSE)))</f>
        <v>Isan Carlo Lazaro</v>
      </c>
      <c r="I513" s="6" t="str">
        <f>IFERROR(VLOOKUP(A513,[4]C1!$E:$L,8,FALSE),IFERROR(VLOOKUP(A513,[5]C1!$E:$L,8,FALSE),VLOOKUP(A513,[6]C1!$E:$L,8,FALSE)))</f>
        <v>CHALLENGER</v>
      </c>
      <c r="J513" s="4">
        <v>45870</v>
      </c>
      <c r="N513" s="5">
        <f>YEAR(IFERROR(VLOOKUP(A513,[4]C1!$E:$AA,23,FALSE),IFERROR(VLOOKUP(A513,[5]C1!$E:$AB,24,FALSE),VLOOKUP(A513,[6]C1!$E:$AB,23,FALSE))))</f>
        <v>2025</v>
      </c>
      <c r="P513" s="5" t="str">
        <f t="shared" si="15"/>
        <v>NO</v>
      </c>
      <c r="T513" s="253">
        <f>IFERROR(VLOOKUP(A513,[4]C1!$E:$BH,56,FALSE),IFERROR(VLOOKUP(A513,[5]C1!$E:$BI,57,FALSE),VLOOKUP(A513,[6]C1!$E:$BI,56,FALSE)))</f>
        <v>45873</v>
      </c>
    </row>
    <row r="514" spans="1:20" ht="20.149999999999999" hidden="1" customHeight="1" x14ac:dyDescent="0.35">
      <c r="A514" s="8" t="s">
        <v>938</v>
      </c>
      <c r="C514" s="7" t="str">
        <f>IFERROR(VLOOKUP(A514,[1]C1!$E:$F,2,FALSE),IFERROR(VLOOKUP(A514,[2]C1!$E:$F,2,FALSE),VLOOKUP(A514,[3]C1!$E:$F,2,FALSE)))</f>
        <v>PRIME ACERS HOLDINGS CORPORATION</v>
      </c>
      <c r="D514" s="7" t="str">
        <f>IFERROR(VLOOKUP(A514,[3]C1!$E:$G,3,FALSE),IFERROR(VLOOKUP(A514,[2]C1!$E:$G,3,FALSE),VLOOKUP(A514,[1]C1!$E:$G,3,FALSE)))</f>
        <v>DIEGO SILANG, AFP OVAI PH 1, TAGUIG CITY</v>
      </c>
      <c r="E514" s="10">
        <f>IFERROR(VLOOKUP(A514,[4]C1!$E:$S,15,FALSE),IFERROR(VLOOKUP(A514,[5]C1!$E:$T,16,FALSE),VLOOKUP(A514,[6]C1!$E:$T,16,FALSE)))</f>
        <v>142064.76999999999</v>
      </c>
      <c r="F514" s="10">
        <f>IFERROR(VLOOKUP(A514,[2]C1!$E:$Q,13,FALSE),IFERROR(VLOOKUP(A514,[3]C1!$E:$P,12,FALSE),VLOOKUP(A514,[1]C1!$E:$Q,13,FALSE)))</f>
        <v>333.45</v>
      </c>
      <c r="G514" s="11" t="str">
        <f>IFERROR(VLOOKUP(A514,[4]C1!$E:$N,10,FALSE),IFERROR(VLOOKUP(A514,[5]C1!$E:$N,10,FALSE),VLOOKUP(A514,[6]C1!$E:$N,10,FALSE)))</f>
        <v>Jenneth Madrid</v>
      </c>
      <c r="I514" s="6" t="str">
        <f>IFERROR(VLOOKUP(A514,[4]C1!$E:$L,8,FALSE),IFERROR(VLOOKUP(A514,[5]C1!$E:$L,8,FALSE),VLOOKUP(A514,[6]C1!$E:$L,8,FALSE)))</f>
        <v>VJC</v>
      </c>
      <c r="J514" s="4">
        <v>45870</v>
      </c>
      <c r="K514" s="4">
        <v>45877</v>
      </c>
      <c r="L514" s="5" t="s">
        <v>856</v>
      </c>
      <c r="N514" s="5">
        <f>YEAR(IFERROR(VLOOKUP(A514,[4]C1!$E:$AA,23,FALSE),IFERROR(VLOOKUP(A514,[5]C1!$E:$AB,24,FALSE),VLOOKUP(A514,[6]C1!$E:$AB,23,FALSE))))</f>
        <v>2025</v>
      </c>
      <c r="O514" s="4">
        <v>45879</v>
      </c>
      <c r="P514" s="5" t="str">
        <f t="shared" si="15"/>
        <v>YES</v>
      </c>
      <c r="Q514" s="4">
        <v>45889</v>
      </c>
      <c r="R514" s="5" t="s">
        <v>26</v>
      </c>
      <c r="T514" s="253">
        <f>IFERROR(VLOOKUP(A514,[4]C1!$E:$BH,56,FALSE),IFERROR(VLOOKUP(A514,[5]C1!$E:$BI,57,FALSE),VLOOKUP(A514,[6]C1!$E:$BI,56,FALSE)))</f>
        <v>45866</v>
      </c>
    </row>
    <row r="515" spans="1:20" ht="20.149999999999999" hidden="1" customHeight="1" x14ac:dyDescent="0.35">
      <c r="A515" s="8" t="s">
        <v>939</v>
      </c>
      <c r="C515" s="7" t="str">
        <f>IFERROR(VLOOKUP(A515,[1]C1!$E:$F,2,FALSE),IFERROR(VLOOKUP(A515,[2]C1!$E:$F,2,FALSE),VLOOKUP(A515,[3]C1!$E:$F,2,FALSE)))</f>
        <v>RAHUL DAVE DARYANI</v>
      </c>
      <c r="D515" s="7" t="str">
        <f>IFERROR(VLOOKUP(A515,[3]C1!$E:$G,3,FALSE),IFERROR(VLOOKUP(A515,[2]C1!$E:$G,3,FALSE),VLOOKUP(A515,[1]C1!$E:$G,3,FALSE)))</f>
        <v>E. RODRIGUEZ JR., STO. NINO, PARANAQUE</v>
      </c>
      <c r="E515" s="10">
        <f>IFERROR(VLOOKUP(A515,[4]C1!$E:$S,15,FALSE),IFERROR(VLOOKUP(A515,[5]C1!$E:$T,16,FALSE),VLOOKUP(A515,[6]C1!$E:$T,16,FALSE)))</f>
        <v>60355.240000000005</v>
      </c>
      <c r="F515" s="10">
        <f>IFERROR(VLOOKUP(A515,[2]C1!$E:$Q,13,FALSE),IFERROR(VLOOKUP(A515,[3]C1!$E:$P,12,FALSE),VLOOKUP(A515,[1]C1!$E:$Q,13,FALSE)))</f>
        <v>70.209999999999994</v>
      </c>
      <c r="G515" s="11" t="str">
        <f>IFERROR(VLOOKUP(A515,[4]C1!$E:$N,10,FALSE),IFERROR(VLOOKUP(A515,[5]C1!$E:$N,10,FALSE),VLOOKUP(A515,[6]C1!$E:$N,10,FALSE)))</f>
        <v>Jenneth Madrid</v>
      </c>
      <c r="I515" s="6" t="str">
        <f>IFERROR(VLOOKUP(A515,[4]C1!$E:$L,8,FALSE),IFERROR(VLOOKUP(A515,[5]C1!$E:$L,8,FALSE),VLOOKUP(A515,[6]C1!$E:$L,8,FALSE)))</f>
        <v>VJC</v>
      </c>
      <c r="J515" s="4">
        <v>45870</v>
      </c>
      <c r="K515" s="4">
        <v>45877</v>
      </c>
      <c r="L515" s="5" t="s">
        <v>856</v>
      </c>
      <c r="N515" s="5">
        <f>YEAR(IFERROR(VLOOKUP(A515,[4]C1!$E:$AA,23,FALSE),IFERROR(VLOOKUP(A515,[5]C1!$E:$AB,24,FALSE),VLOOKUP(A515,[6]C1!$E:$AB,23,FALSE))))</f>
        <v>2025</v>
      </c>
      <c r="O515" s="4">
        <v>45880</v>
      </c>
      <c r="P515" s="5" t="str">
        <f t="shared" si="15"/>
        <v>YES</v>
      </c>
      <c r="Q515" s="4">
        <v>45883</v>
      </c>
      <c r="R515" s="5" t="s">
        <v>23</v>
      </c>
      <c r="T515" s="253">
        <f>IFERROR(VLOOKUP(A515,[4]C1!$E:$BH,56,FALSE),IFERROR(VLOOKUP(A515,[5]C1!$E:$BI,57,FALSE),VLOOKUP(A515,[6]C1!$E:$BI,56,FALSE)))</f>
        <v>45866</v>
      </c>
    </row>
    <row r="516" spans="1:20" ht="20.149999999999999" hidden="1" customHeight="1" x14ac:dyDescent="0.35">
      <c r="A516" s="8" t="s">
        <v>940</v>
      </c>
      <c r="C516" s="7" t="str">
        <f>IFERROR(VLOOKUP(A516,[1]C1!$E:$F,2,FALSE),IFERROR(VLOOKUP(A516,[2]C1!$E:$F,2,FALSE),VLOOKUP(A516,[3]C1!$E:$F,2,FALSE)))</f>
        <v>DITO TELECOMMUNITY CORPORATION</v>
      </c>
      <c r="D516" s="7" t="str">
        <f>IFERROR(VLOOKUP(A516,[3]C1!$E:$G,3,FALSE),IFERROR(VLOOKUP(A516,[2]C1!$E:$G,3,FALSE),VLOOKUP(A516,[1]C1!$E:$G,3,FALSE)))</f>
        <v>M.L. QUEZON, PUROK 6, TAGUIG CITY</v>
      </c>
      <c r="E516" s="10">
        <f>IFERROR(VLOOKUP(A516,[4]C1!$E:$S,15,FALSE),IFERROR(VLOOKUP(A516,[5]C1!$E:$T,16,FALSE),VLOOKUP(A516,[6]C1!$E:$T,16,FALSE)))</f>
        <v>43127.53</v>
      </c>
      <c r="F516" s="10">
        <f>IFERROR(VLOOKUP(A516,[2]C1!$E:$Q,13,FALSE),IFERROR(VLOOKUP(A516,[3]C1!$E:$P,12,FALSE),VLOOKUP(A516,[1]C1!$E:$Q,13,FALSE)))</f>
        <v>1016.94</v>
      </c>
      <c r="G516" s="11" t="str">
        <f>IFERROR(VLOOKUP(A516,[4]C1!$E:$N,10,FALSE),IFERROR(VLOOKUP(A516,[5]C1!$E:$N,10,FALSE),VLOOKUP(A516,[6]C1!$E:$N,10,FALSE)))</f>
        <v>Jenneth Madrid</v>
      </c>
      <c r="I516" s="6" t="str">
        <f>IFERROR(VLOOKUP(A516,[4]C1!$E:$L,8,FALSE),IFERROR(VLOOKUP(A516,[5]C1!$E:$L,8,FALSE),VLOOKUP(A516,[6]C1!$E:$L,8,FALSE)))</f>
        <v>VJC</v>
      </c>
      <c r="J516" s="4">
        <v>45870</v>
      </c>
      <c r="K516" s="4">
        <v>45877</v>
      </c>
      <c r="L516" s="5" t="s">
        <v>856</v>
      </c>
      <c r="N516" s="5">
        <f>YEAR(IFERROR(VLOOKUP(A516,[4]C1!$E:$AA,23,FALSE),IFERROR(VLOOKUP(A516,[5]C1!$E:$AB,24,FALSE),VLOOKUP(A516,[6]C1!$E:$AB,23,FALSE))))</f>
        <v>2025</v>
      </c>
      <c r="O516" s="4">
        <v>45879</v>
      </c>
      <c r="P516" s="5" t="str">
        <f t="shared" si="15"/>
        <v>YES</v>
      </c>
      <c r="Q516" s="4">
        <v>45889</v>
      </c>
      <c r="R516" s="5" t="s">
        <v>26</v>
      </c>
      <c r="T516" s="253">
        <f>IFERROR(VLOOKUP(A516,[4]C1!$E:$BH,56,FALSE),IFERROR(VLOOKUP(A516,[5]C1!$E:$BI,57,FALSE),VLOOKUP(A516,[6]C1!$E:$BI,56,FALSE)))</f>
        <v>45866</v>
      </c>
    </row>
    <row r="517" spans="1:20" ht="20.149999999999999" hidden="1" customHeight="1" x14ac:dyDescent="0.35">
      <c r="A517" s="8" t="s">
        <v>941</v>
      </c>
      <c r="C517" s="7" t="str">
        <f>IFERROR(VLOOKUP(A517,[1]C1!$E:$F,2,FALSE),IFERROR(VLOOKUP(A517,[2]C1!$E:$F,2,FALSE),VLOOKUP(A517,[3]C1!$E:$F,2,FALSE)))</f>
        <v>CITY GOVERNMENT OF TAGUIG</v>
      </c>
      <c r="D517" s="7" t="str">
        <f>IFERROR(VLOOKUP(A517,[3]C1!$E:$G,3,FALSE),IFERROR(VLOOKUP(A517,[2]C1!$E:$G,3,FALSE),VLOOKUP(A517,[1]C1!$E:$G,3,FALSE)))</f>
        <v>BLOCK 27, PINAGSAMA PH 2 VILL, TAGUIG CITY</v>
      </c>
      <c r="E517" s="10">
        <f>IFERROR(VLOOKUP(A517,[4]C1!$E:$S,15,FALSE),IFERROR(VLOOKUP(A517,[5]C1!$E:$T,16,FALSE),VLOOKUP(A517,[6]C1!$E:$T,16,FALSE)))</f>
        <v>73792.22</v>
      </c>
      <c r="F517" s="10">
        <f>IFERROR(VLOOKUP(A517,[2]C1!$E:$Q,13,FALSE),IFERROR(VLOOKUP(A517,[3]C1!$E:$P,12,FALSE),VLOOKUP(A517,[1]C1!$E:$Q,13,FALSE)))</f>
        <v>164.6</v>
      </c>
      <c r="G517" s="11" t="str">
        <f>IFERROR(VLOOKUP(A517,[4]C1!$E:$N,10,FALSE),IFERROR(VLOOKUP(A517,[5]C1!$E:$N,10,FALSE),VLOOKUP(A517,[6]C1!$E:$N,10,FALSE)))</f>
        <v>Jenneth Madrid</v>
      </c>
      <c r="I517" s="6" t="str">
        <f>IFERROR(VLOOKUP(A517,[4]C1!$E:$L,8,FALSE),IFERROR(VLOOKUP(A517,[5]C1!$E:$L,8,FALSE),VLOOKUP(A517,[6]C1!$E:$L,8,FALSE)))</f>
        <v>VJC</v>
      </c>
      <c r="J517" s="4">
        <v>45870</v>
      </c>
      <c r="K517" s="4">
        <v>45877</v>
      </c>
      <c r="L517" s="5" t="s">
        <v>856</v>
      </c>
      <c r="N517" s="5">
        <f>YEAR(IFERROR(VLOOKUP(A517,[4]C1!$E:$AA,23,FALSE),IFERROR(VLOOKUP(A517,[5]C1!$E:$AB,24,FALSE),VLOOKUP(A517,[6]C1!$E:$AB,23,FALSE))))</f>
        <v>2025</v>
      </c>
      <c r="O517" s="4">
        <v>45879</v>
      </c>
      <c r="P517" s="5" t="str">
        <f t="shared" si="15"/>
        <v>YES</v>
      </c>
      <c r="Q517" s="4">
        <v>45891</v>
      </c>
      <c r="R517" s="5" t="s">
        <v>26</v>
      </c>
      <c r="T517" s="253">
        <f>IFERROR(VLOOKUP(A517,[4]C1!$E:$BH,56,FALSE),IFERROR(VLOOKUP(A517,[5]C1!$E:$BI,57,FALSE),VLOOKUP(A517,[6]C1!$E:$BI,56,FALSE)))</f>
        <v>45866</v>
      </c>
    </row>
    <row r="518" spans="1:20" ht="20.149999999999999" hidden="1" customHeight="1" x14ac:dyDescent="0.35">
      <c r="A518" s="8" t="s">
        <v>942</v>
      </c>
      <c r="C518" s="7" t="str">
        <f>IFERROR(VLOOKUP(A518,[1]C1!$E:$F,2,FALSE),IFERROR(VLOOKUP(A518,[2]C1!$E:$F,2,FALSE),VLOOKUP(A518,[3]C1!$E:$F,2,FALSE)))</f>
        <v>DITO TELECOMMUNITY CORPORATION</v>
      </c>
      <c r="D518" s="7" t="str">
        <f>IFERROR(VLOOKUP(A518,[3]C1!$E:$G,3,FALSE),IFERROR(VLOOKUP(A518,[2]C1!$E:$G,3,FALSE),VLOOKUP(A518,[1]C1!$E:$G,3,FALSE)))</f>
        <v>3RD AVE, HEN HEADQUARTER SUPPRT GRP, TAGUIG CITY</v>
      </c>
      <c r="E518" s="10">
        <f>IFERROR(VLOOKUP(A518,[4]C1!$E:$S,15,FALSE),IFERROR(VLOOKUP(A518,[5]C1!$E:$T,16,FALSE),VLOOKUP(A518,[6]C1!$E:$T,16,FALSE)))</f>
        <v>107725.88</v>
      </c>
      <c r="F518" s="10">
        <f>IFERROR(VLOOKUP(A518,[2]C1!$E:$Q,13,FALSE),IFERROR(VLOOKUP(A518,[3]C1!$E:$P,12,FALSE),VLOOKUP(A518,[1]C1!$E:$Q,13,FALSE)))</f>
        <v>1550.97</v>
      </c>
      <c r="G518" s="11" t="str">
        <f>IFERROR(VLOOKUP(A518,[4]C1!$E:$N,10,FALSE),IFERROR(VLOOKUP(A518,[5]C1!$E:$N,10,FALSE),VLOOKUP(A518,[6]C1!$E:$N,10,FALSE)))</f>
        <v>Jenneth Madrid</v>
      </c>
      <c r="I518" s="6" t="str">
        <f>IFERROR(VLOOKUP(A518,[4]C1!$E:$L,8,FALSE),IFERROR(VLOOKUP(A518,[5]C1!$E:$L,8,FALSE),VLOOKUP(A518,[6]C1!$E:$L,8,FALSE)))</f>
        <v>VJC</v>
      </c>
      <c r="J518" s="4">
        <v>45870</v>
      </c>
      <c r="K518" s="4">
        <v>45877</v>
      </c>
      <c r="L518" s="5" t="s">
        <v>856</v>
      </c>
      <c r="N518" s="5">
        <f>YEAR(IFERROR(VLOOKUP(A518,[4]C1!$E:$AA,23,FALSE),IFERROR(VLOOKUP(A518,[5]C1!$E:$AB,24,FALSE),VLOOKUP(A518,[6]C1!$E:$AB,23,FALSE))))</f>
        <v>2025</v>
      </c>
      <c r="O518" s="4">
        <v>45879</v>
      </c>
      <c r="P518" s="5" t="str">
        <f t="shared" si="15"/>
        <v>YES</v>
      </c>
      <c r="Q518" s="4">
        <v>45889</v>
      </c>
      <c r="R518" s="5" t="s">
        <v>26</v>
      </c>
      <c r="T518" s="253">
        <f>IFERROR(VLOOKUP(A518,[4]C1!$E:$BH,56,FALSE),IFERROR(VLOOKUP(A518,[5]C1!$E:$BI,57,FALSE),VLOOKUP(A518,[6]C1!$E:$BI,56,FALSE)))</f>
        <v>45866</v>
      </c>
    </row>
    <row r="519" spans="1:20" ht="20.149999999999999" hidden="1" customHeight="1" x14ac:dyDescent="0.35">
      <c r="A519" s="8" t="s">
        <v>943</v>
      </c>
      <c r="C519" s="7" t="str">
        <f>IFERROR(VLOOKUP(A519,[1]C1!$E:$F,2,FALSE),IFERROR(VLOOKUP(A519,[2]C1!$E:$F,2,FALSE),VLOOKUP(A519,[3]C1!$E:$F,2,FALSE)))</f>
        <v>CITY GOVERNMENT OF TAGUIG</v>
      </c>
      <c r="D519" s="7" t="str">
        <f>IFERROR(VLOOKUP(A519,[3]C1!$E:$G,3,FALSE),IFERROR(VLOOKUP(A519,[2]C1!$E:$G,3,FALSE),VLOOKUP(A519,[1]C1!$E:$G,3,FALSE)))</f>
        <v>PRES. QUIRINO EXT, ZONE 6, TAGUIG CITY</v>
      </c>
      <c r="E519" s="10">
        <f>IFERROR(VLOOKUP(A519,[4]C1!$E:$S,15,FALSE),IFERROR(VLOOKUP(A519,[5]C1!$E:$T,16,FALSE),VLOOKUP(A519,[6]C1!$E:$T,16,FALSE)))</f>
        <v>429627.22</v>
      </c>
      <c r="F519" s="10">
        <f>IFERROR(VLOOKUP(A519,[2]C1!$E:$Q,13,FALSE),IFERROR(VLOOKUP(A519,[3]C1!$E:$P,12,FALSE),VLOOKUP(A519,[1]C1!$E:$Q,13,FALSE)))</f>
        <v>1078.79</v>
      </c>
      <c r="G519" s="11" t="str">
        <f>IFERROR(VLOOKUP(A519,[4]C1!$E:$N,10,FALSE),IFERROR(VLOOKUP(A519,[5]C1!$E:$N,10,FALSE),VLOOKUP(A519,[6]C1!$E:$N,10,FALSE)))</f>
        <v>Jenneth Madrid</v>
      </c>
      <c r="I519" s="6" t="str">
        <f>IFERROR(VLOOKUP(A519,[4]C1!$E:$L,8,FALSE),IFERROR(VLOOKUP(A519,[5]C1!$E:$L,8,FALSE),VLOOKUP(A519,[6]C1!$E:$L,8,FALSE)))</f>
        <v>VJC</v>
      </c>
      <c r="J519" s="4">
        <v>45870</v>
      </c>
      <c r="K519" s="4">
        <v>45877</v>
      </c>
      <c r="L519" s="5" t="s">
        <v>856</v>
      </c>
      <c r="N519" s="5">
        <f>YEAR(IFERROR(VLOOKUP(A519,[4]C1!$E:$AA,23,FALSE),IFERROR(VLOOKUP(A519,[5]C1!$E:$AB,24,FALSE),VLOOKUP(A519,[6]C1!$E:$AB,23,FALSE))))</f>
        <v>2025</v>
      </c>
      <c r="P519" s="5" t="str">
        <f t="shared" si="15"/>
        <v>NO</v>
      </c>
      <c r="T519" s="253">
        <f>IFERROR(VLOOKUP(A519,[4]C1!$E:$BH,56,FALSE),IFERROR(VLOOKUP(A519,[5]C1!$E:$BI,57,FALSE),VLOOKUP(A519,[6]C1!$E:$BI,56,FALSE)))</f>
        <v>45866</v>
      </c>
    </row>
    <row r="520" spans="1:20" ht="20.149999999999999" hidden="1" customHeight="1" x14ac:dyDescent="0.35">
      <c r="A520" s="8" t="s">
        <v>944</v>
      </c>
      <c r="C520" s="7" t="str">
        <f>IFERROR(VLOOKUP(A520,[1]C1!$E:$F,2,FALSE),IFERROR(VLOOKUP(A520,[2]C1!$E:$F,2,FALSE),VLOOKUP(A520,[3]C1!$E:$F,2,FALSE)))</f>
        <v>OLIVAREZ REALTY CORPORATION</v>
      </c>
      <c r="D520" s="7" t="str">
        <f>IFERROR(VLOOKUP(A520,[3]C1!$E:$G,3,FALSE),IFERROR(VLOOKUP(A520,[2]C1!$E:$G,3,FALSE),VLOOKUP(A520,[1]C1!$E:$G,3,FALSE)))</f>
        <v>DR. A SANTOS, SAN DIONISIO, PARANAQUE</v>
      </c>
      <c r="E520" s="10">
        <f>IFERROR(VLOOKUP(A520,[4]C1!$E:$S,15,FALSE),IFERROR(VLOOKUP(A520,[5]C1!$E:$T,16,FALSE),VLOOKUP(A520,[6]C1!$E:$T,16,FALSE)))</f>
        <v>149046.37</v>
      </c>
      <c r="F520" s="10">
        <f>IFERROR(VLOOKUP(A520,[2]C1!$E:$Q,13,FALSE),IFERROR(VLOOKUP(A520,[3]C1!$E:$P,12,FALSE),VLOOKUP(A520,[1]C1!$E:$Q,13,FALSE)))</f>
        <v>330.03</v>
      </c>
      <c r="G520" s="11" t="str">
        <f>IFERROR(VLOOKUP(A520,[4]C1!$E:$N,10,FALSE),IFERROR(VLOOKUP(A520,[5]C1!$E:$N,10,FALSE),VLOOKUP(A520,[6]C1!$E:$N,10,FALSE)))</f>
        <v>Jenneth Madrid</v>
      </c>
      <c r="I520" s="6" t="str">
        <f>IFERROR(VLOOKUP(A520,[4]C1!$E:$L,8,FALSE),IFERROR(VLOOKUP(A520,[5]C1!$E:$L,8,FALSE),VLOOKUP(A520,[6]C1!$E:$L,8,FALSE)))</f>
        <v>VJC</v>
      </c>
      <c r="J520" s="4">
        <v>45870</v>
      </c>
      <c r="K520" s="4">
        <v>45877</v>
      </c>
      <c r="L520" s="5" t="s">
        <v>856</v>
      </c>
      <c r="N520" s="5">
        <f>YEAR(IFERROR(VLOOKUP(A520,[4]C1!$E:$AA,23,FALSE),IFERROR(VLOOKUP(A520,[5]C1!$E:$AB,24,FALSE),VLOOKUP(A520,[6]C1!$E:$AB,23,FALSE))))</f>
        <v>2025</v>
      </c>
      <c r="O520" s="4">
        <v>45880</v>
      </c>
      <c r="P520" s="5" t="str">
        <f t="shared" si="15"/>
        <v>YES</v>
      </c>
      <c r="Q520" s="4">
        <v>45887</v>
      </c>
      <c r="R520" s="5" t="s">
        <v>26</v>
      </c>
      <c r="T520" s="253">
        <f>IFERROR(VLOOKUP(A520,[4]C1!$E:$BH,56,FALSE),IFERROR(VLOOKUP(A520,[5]C1!$E:$BI,57,FALSE),VLOOKUP(A520,[6]C1!$E:$BI,56,FALSE)))</f>
        <v>45866</v>
      </c>
    </row>
    <row r="521" spans="1:20" ht="20.149999999999999" hidden="1" customHeight="1" x14ac:dyDescent="0.35">
      <c r="A521" s="8" t="s">
        <v>945</v>
      </c>
      <c r="C521" s="7" t="str">
        <f>IFERROR(VLOOKUP(A521,[1]C1!$E:$F,2,FALSE),IFERROR(VLOOKUP(A521,[2]C1!$E:$F,2,FALSE),VLOOKUP(A521,[3]C1!$E:$F,2,FALSE)))</f>
        <v>ALDOUS JEROME ROTAIRO SARMIENTO</v>
      </c>
      <c r="D521" s="7" t="str">
        <f>IFERROR(VLOOKUP(A521,[3]C1!$E:$G,3,FALSE),IFERROR(VLOOKUP(A521,[2]C1!$E:$G,3,FALSE),VLOOKUP(A521,[1]C1!$E:$G,3,FALSE)))</f>
        <v>BLOCK 12, KALAYAAN VILL/BALAGBAG, PASAY CITY</v>
      </c>
      <c r="E521" s="10">
        <f>IFERROR(VLOOKUP(A521,[4]C1!$E:$S,15,FALSE),IFERROR(VLOOKUP(A521,[5]C1!$E:$T,16,FALSE),VLOOKUP(A521,[6]C1!$E:$T,16,FALSE)))</f>
        <v>4427.8799999999992</v>
      </c>
      <c r="F521" s="10">
        <f>IFERROR(VLOOKUP(A521,[2]C1!$E:$Q,13,FALSE),IFERROR(VLOOKUP(A521,[3]C1!$E:$P,12,FALSE),VLOOKUP(A521,[1]C1!$E:$Q,13,FALSE)))</f>
        <v>5.15</v>
      </c>
      <c r="G521" s="11" t="str">
        <f>IFERROR(VLOOKUP(A521,[4]C1!$E:$N,10,FALSE),IFERROR(VLOOKUP(A521,[5]C1!$E:$N,10,FALSE),VLOOKUP(A521,[6]C1!$E:$N,10,FALSE)))</f>
        <v>Jenneth Madrid</v>
      </c>
      <c r="I521" s="6" t="str">
        <f>IFERROR(VLOOKUP(A521,[4]C1!$E:$L,8,FALSE),IFERROR(VLOOKUP(A521,[5]C1!$E:$L,8,FALSE),VLOOKUP(A521,[6]C1!$E:$L,8,FALSE)))</f>
        <v>VJC</v>
      </c>
      <c r="J521" s="4">
        <v>45870</v>
      </c>
      <c r="N521" s="5">
        <f>YEAR(IFERROR(VLOOKUP(A521,[4]C1!$E:$AA,23,FALSE),IFERROR(VLOOKUP(A521,[5]C1!$E:$AB,24,FALSE),VLOOKUP(A521,[6]C1!$E:$AB,23,FALSE))))</f>
        <v>2025</v>
      </c>
      <c r="P521" s="5" t="str">
        <f t="shared" si="15"/>
        <v>NO</v>
      </c>
      <c r="T521" s="253">
        <f>IFERROR(VLOOKUP(A521,[4]C1!$E:$BH,56,FALSE),IFERROR(VLOOKUP(A521,[5]C1!$E:$BI,57,FALSE),VLOOKUP(A521,[6]C1!$E:$BI,56,FALSE)))</f>
        <v>45866</v>
      </c>
    </row>
    <row r="522" spans="1:20" ht="20.149999999999999" hidden="1" customHeight="1" x14ac:dyDescent="0.35">
      <c r="A522" s="8" t="s">
        <v>946</v>
      </c>
      <c r="C522" s="7" t="str">
        <f>IFERROR(VLOOKUP(A522,[1]C1!$E:$F,2,FALSE),IFERROR(VLOOKUP(A522,[2]C1!$E:$F,2,FALSE),VLOOKUP(A522,[3]C1!$E:$F,2,FALSE)))</f>
        <v>TARCELO L. BABILONDO</v>
      </c>
      <c r="D522" s="7" t="str">
        <f>IFERROR(VLOOKUP(A522,[3]C1!$E:$G,3,FALSE),IFERROR(VLOOKUP(A522,[2]C1!$E:$G,3,FALSE),VLOOKUP(A522,[1]C1!$E:$G,3,FALSE)))</f>
        <v>SITIO MANGGAHAN 2, SITIO MANGGAHAN 2, PARANAQUE</v>
      </c>
      <c r="E522" s="10">
        <f>IFERROR(VLOOKUP(A522,[4]C1!$E:$S,15,FALSE),IFERROR(VLOOKUP(A522,[5]C1!$E:$T,16,FALSE),VLOOKUP(A522,[6]C1!$E:$T,16,FALSE)))</f>
        <v>1053998.28</v>
      </c>
      <c r="F522" s="10">
        <f>IFERROR(VLOOKUP(A522,[2]C1!$E:$Q,13,FALSE),IFERROR(VLOOKUP(A522,[3]C1!$E:$P,12,FALSE),VLOOKUP(A522,[1]C1!$E:$Q,13,FALSE)))</f>
        <v>181.28</v>
      </c>
      <c r="G522" s="11" t="s">
        <v>979</v>
      </c>
      <c r="I522" s="6" t="str">
        <f>IFERROR(VLOOKUP(A522,[4]C1!$E:$L,8,FALSE),IFERROR(VLOOKUP(A522,[5]C1!$E:$L,8,FALSE),VLOOKUP(A522,[6]C1!$E:$L,8,FALSE)))</f>
        <v>VJC</v>
      </c>
      <c r="J522" s="4">
        <v>45870</v>
      </c>
      <c r="K522" s="4">
        <v>45877</v>
      </c>
      <c r="L522" s="5" t="s">
        <v>856</v>
      </c>
      <c r="N522" s="5">
        <f>YEAR(IFERROR(VLOOKUP(A522,[4]C1!$E:$AA,23,FALSE),IFERROR(VLOOKUP(A522,[5]C1!$E:$AB,24,FALSE),VLOOKUP(A522,[6]C1!$E:$AB,23,FALSE))))</f>
        <v>2023</v>
      </c>
      <c r="O522" s="4">
        <v>45880</v>
      </c>
      <c r="P522" s="5" t="str">
        <f t="shared" si="15"/>
        <v>YES</v>
      </c>
      <c r="Q522" s="4">
        <v>45883</v>
      </c>
      <c r="R522" s="5" t="s">
        <v>26</v>
      </c>
      <c r="T522" s="253">
        <f>IFERROR(VLOOKUP(A522,[4]C1!$E:$BH,56,FALSE),IFERROR(VLOOKUP(A522,[5]C1!$E:$BI,57,FALSE),VLOOKUP(A522,[6]C1!$E:$BI,56,FALSE)))</f>
        <v>45866</v>
      </c>
    </row>
    <row r="523" spans="1:20" ht="20.149999999999999" hidden="1" customHeight="1" x14ac:dyDescent="0.35">
      <c r="A523" s="8" t="s">
        <v>947</v>
      </c>
      <c r="C523" s="7" t="str">
        <f>IFERROR(VLOOKUP(A523,[1]C1!$E:$F,2,FALSE),IFERROR(VLOOKUP(A523,[2]C1!$E:$F,2,FALSE),VLOOKUP(A523,[3]C1!$E:$F,2,FALSE)))</f>
        <v>BARANGAY MANUYO DOS</v>
      </c>
      <c r="D523" s="7" t="str">
        <f>IFERROR(VLOOKUP(A523,[3]C1!$E:$G,3,FALSE),IFERROR(VLOOKUP(A523,[2]C1!$E:$G,3,FALSE),VLOOKUP(A523,[1]C1!$E:$G,3,FALSE)))</f>
        <v>TOLENTINO, GATCHALIAN SUBD, LAS PINAS CITY</v>
      </c>
      <c r="E523" s="10">
        <f>IFERROR(VLOOKUP(A523,[4]C1!$E:$S,15,FALSE),IFERROR(VLOOKUP(A523,[5]C1!$E:$T,16,FALSE),VLOOKUP(A523,[6]C1!$E:$T,16,FALSE)))</f>
        <v>117362.26000000004</v>
      </c>
      <c r="F523" s="10">
        <f>IFERROR(VLOOKUP(A523,[2]C1!$E:$Q,13,FALSE),IFERROR(VLOOKUP(A523,[3]C1!$E:$P,12,FALSE),VLOOKUP(A523,[1]C1!$E:$Q,13,FALSE)))</f>
        <v>146.68</v>
      </c>
      <c r="G523" s="11" t="str">
        <f>IFERROR(VLOOKUP(A523,[4]C1!$E:$N,10,FALSE),IFERROR(VLOOKUP(A523,[5]C1!$E:$N,10,FALSE),VLOOKUP(A523,[6]C1!$E:$N,10,FALSE)))</f>
        <v>Isan Carlo Lazaro</v>
      </c>
      <c r="I523" s="6" t="str">
        <f>IFERROR(VLOOKUP(A523,[4]C1!$E:$L,8,FALSE),IFERROR(VLOOKUP(A523,[5]C1!$E:$L,8,FALSE),VLOOKUP(A523,[6]C1!$E:$L,8,FALSE)))</f>
        <v>CHALLENGER</v>
      </c>
      <c r="J523" s="4">
        <v>45870</v>
      </c>
      <c r="N523" s="5">
        <f>YEAR(IFERROR(VLOOKUP(A523,[4]C1!$E:$AA,23,FALSE),IFERROR(VLOOKUP(A523,[5]C1!$E:$AB,24,FALSE),VLOOKUP(A523,[6]C1!$E:$AB,23,FALSE))))</f>
        <v>2025</v>
      </c>
      <c r="P523" s="5" t="str">
        <f t="shared" si="15"/>
        <v>NO</v>
      </c>
      <c r="T523" s="253">
        <f>IFERROR(VLOOKUP(A523,[4]C1!$E:$BH,56,FALSE),IFERROR(VLOOKUP(A523,[5]C1!$E:$BI,57,FALSE),VLOOKUP(A523,[6]C1!$E:$BI,56,FALSE)))</f>
        <v>45845</v>
      </c>
    </row>
    <row r="524" spans="1:20" ht="20.149999999999999" hidden="1" customHeight="1" x14ac:dyDescent="0.35">
      <c r="A524" s="8" t="s">
        <v>948</v>
      </c>
      <c r="C524" s="7" t="str">
        <f>IFERROR(VLOOKUP(A524,[1]C1!$E:$F,2,FALSE),IFERROR(VLOOKUP(A524,[2]C1!$E:$F,2,FALSE),VLOOKUP(A524,[3]C1!$E:$F,2,FALSE)))</f>
        <v>ISABELITA QUINAL OBARCO</v>
      </c>
      <c r="D524" s="7" t="str">
        <f>IFERROR(VLOOKUP(A524,[3]C1!$E:$G,3,FALSE),IFERROR(VLOOKUP(A524,[2]C1!$E:$G,3,FALSE),VLOOKUP(A524,[1]C1!$E:$G,3,FALSE)))</f>
        <v>BLOCK 43, GREEN VALLEY SUBD SECT B, BACOOR</v>
      </c>
      <c r="E524" s="10">
        <f>IFERROR(VLOOKUP(A524,[4]C1!$E:$S,15,FALSE),IFERROR(VLOOKUP(A524,[5]C1!$E:$T,16,FALSE),VLOOKUP(A524,[6]C1!$E:$T,16,FALSE)))</f>
        <v>293474.86</v>
      </c>
      <c r="F524" s="10">
        <f>IFERROR(VLOOKUP(A524,[2]C1!$E:$Q,13,FALSE),IFERROR(VLOOKUP(A524,[3]C1!$E:$P,12,FALSE),VLOOKUP(A524,[1]C1!$E:$Q,13,FALSE)))</f>
        <v>91.5</v>
      </c>
      <c r="G524" s="11" t="str">
        <f>IFERROR(VLOOKUP(A524,[4]C1!$E:$N,10,FALSE),IFERROR(VLOOKUP(A524,[5]C1!$E:$N,10,FALSE),VLOOKUP(A524,[6]C1!$E:$N,10,FALSE)))</f>
        <v>RRG</v>
      </c>
      <c r="I524" s="6" t="str">
        <f>IFERROR(VLOOKUP(A524,[4]C1!$E:$L,8,FALSE),IFERROR(VLOOKUP(A524,[5]C1!$E:$L,8,FALSE),VLOOKUP(A524,[6]C1!$E:$L,8,FALSE)))</f>
        <v>AVECO</v>
      </c>
      <c r="J524" s="4">
        <v>45870</v>
      </c>
      <c r="N524" s="5">
        <f>YEAR(IFERROR(VLOOKUP(A524,[4]C1!$E:$AA,23,FALSE),IFERROR(VLOOKUP(A524,[5]C1!$E:$AB,24,FALSE),VLOOKUP(A524,[6]C1!$E:$AB,23,FALSE))))</f>
        <v>2024</v>
      </c>
      <c r="P524" s="5" t="str">
        <f t="shared" si="15"/>
        <v>NO</v>
      </c>
      <c r="T524" s="253">
        <f>IFERROR(VLOOKUP(A524,[4]C1!$E:$BH,56,FALSE),IFERROR(VLOOKUP(A524,[5]C1!$E:$BI,57,FALSE),VLOOKUP(A524,[6]C1!$E:$BI,56,FALSE)))</f>
        <v>45692</v>
      </c>
    </row>
    <row r="525" spans="1:20" ht="20.149999999999999" hidden="1" customHeight="1" x14ac:dyDescent="0.35">
      <c r="A525" s="8" t="s">
        <v>949</v>
      </c>
      <c r="C525" s="7" t="str">
        <f>IFERROR(VLOOKUP(A525,[1]C1!$E:$F,2,FALSE),IFERROR(VLOOKUP(A525,[2]C1!$E:$F,2,FALSE),VLOOKUP(A525,[3]C1!$E:$F,2,FALSE)))</f>
        <v>DITO TELECOMMUNITY CORPORATION</v>
      </c>
      <c r="D525" s="7" t="str">
        <f>IFERROR(VLOOKUP(A525,[3]C1!$E:$G,3,FALSE),IFERROR(VLOOKUP(A525,[2]C1!$E:$G,3,FALSE),VLOOKUP(A525,[1]C1!$E:$G,3,FALSE)))</f>
        <v>BUENDIA, TUNASAN, MUNTINLUPA</v>
      </c>
      <c r="E525" s="10">
        <f>IFERROR(VLOOKUP(A525,[4]C1!$E:$S,15,FALSE),IFERROR(VLOOKUP(A525,[5]C1!$E:$T,16,FALSE),VLOOKUP(A525,[6]C1!$E:$T,16,FALSE)))</f>
        <v>253515.87999999998</v>
      </c>
      <c r="F525" s="10">
        <f>IFERROR(VLOOKUP(A525,[2]C1!$E:$Q,13,FALSE),IFERROR(VLOOKUP(A525,[3]C1!$E:$P,12,FALSE),VLOOKUP(A525,[1]C1!$E:$Q,13,FALSE)))</f>
        <v>321.07</v>
      </c>
      <c r="G525" s="11" t="str">
        <f>IFERROR(VLOOKUP(A525,[4]C1!$E:$N,10,FALSE),IFERROR(VLOOKUP(A525,[5]C1!$E:$N,10,FALSE),VLOOKUP(A525,[6]C1!$E:$N,10,FALSE)))</f>
        <v>Isan Carlo Lazaro</v>
      </c>
      <c r="I525" s="6" t="str">
        <f>IFERROR(VLOOKUP(A525,[4]C1!$E:$L,8,FALSE),IFERROR(VLOOKUP(A525,[5]C1!$E:$L,8,FALSE),VLOOKUP(A525,[6]C1!$E:$L,8,FALSE)))</f>
        <v>CHALLENGER</v>
      </c>
      <c r="J525" s="4">
        <v>45870</v>
      </c>
      <c r="N525" s="5">
        <f>YEAR(IFERROR(VLOOKUP(A525,[4]C1!$E:$AA,23,FALSE),IFERROR(VLOOKUP(A525,[5]C1!$E:$AB,24,FALSE),VLOOKUP(A525,[6]C1!$E:$AB,23,FALSE))))</f>
        <v>2025</v>
      </c>
      <c r="P525" s="5" t="str">
        <f t="shared" si="15"/>
        <v>NO</v>
      </c>
      <c r="T525" s="253">
        <f>IFERROR(VLOOKUP(A525,[4]C1!$E:$BH,56,FALSE),IFERROR(VLOOKUP(A525,[5]C1!$E:$BI,57,FALSE),VLOOKUP(A525,[6]C1!$E:$BI,56,FALSE)))</f>
        <v>45727</v>
      </c>
    </row>
    <row r="526" spans="1:20" ht="20.149999999999999" hidden="1" customHeight="1" x14ac:dyDescent="0.35">
      <c r="A526" s="8" t="s">
        <v>950</v>
      </c>
      <c r="C526" s="7" t="str">
        <f>IFERROR(VLOOKUP(A526,[1]C1!$E:$F,2,FALSE),IFERROR(VLOOKUP(A526,[2]C1!$E:$F,2,FALSE),VLOOKUP(A526,[3]C1!$E:$F,2,FALSE)))</f>
        <v>ERNELIA O. SANCHEZ</v>
      </c>
      <c r="D526" s="7" t="str">
        <f>IFERROR(VLOOKUP(A526,[3]C1!$E:$G,3,FALSE),IFERROR(VLOOKUP(A526,[2]C1!$E:$G,3,FALSE),VLOOKUP(A526,[1]C1!$E:$G,3,FALSE)))</f>
        <v>BLOCK 26, PINAGSAMA PH 2 VILL, TAGUIG CITY</v>
      </c>
      <c r="E526" s="10">
        <f>IFERROR(VLOOKUP(A526,[4]C1!$E:$S,15,FALSE),IFERROR(VLOOKUP(A526,[5]C1!$E:$T,16,FALSE),VLOOKUP(A526,[6]C1!$E:$T,16,FALSE)))</f>
        <v>5954.420000000001</v>
      </c>
      <c r="F526" s="10">
        <f>IFERROR(VLOOKUP(A526,[2]C1!$E:$Q,13,FALSE),IFERROR(VLOOKUP(A526,[3]C1!$E:$P,12,FALSE),VLOOKUP(A526,[1]C1!$E:$Q,13,FALSE)))</f>
        <v>5.73</v>
      </c>
      <c r="G526" s="11" t="str">
        <f>IFERROR(VLOOKUP(A526,[4]C1!$E:$N,10,FALSE),IFERROR(VLOOKUP(A526,[5]C1!$E:$N,10,FALSE),VLOOKUP(A526,[6]C1!$E:$N,10,FALSE)))</f>
        <v>Jenneth Madrid</v>
      </c>
      <c r="I526" s="6" t="str">
        <f>IFERROR(VLOOKUP(A526,[4]C1!$E:$L,8,FALSE),IFERROR(VLOOKUP(A526,[5]C1!$E:$L,8,FALSE),VLOOKUP(A526,[6]C1!$E:$L,8,FALSE)))</f>
        <v>VJC</v>
      </c>
      <c r="J526" s="4">
        <v>45870</v>
      </c>
      <c r="K526" s="4">
        <v>45875</v>
      </c>
      <c r="L526" s="5" t="s">
        <v>42</v>
      </c>
      <c r="N526" s="5">
        <f>YEAR(IFERROR(VLOOKUP(A526,[4]C1!$E:$AA,23,FALSE),IFERROR(VLOOKUP(A526,[5]C1!$E:$AB,24,FALSE),VLOOKUP(A526,[6]C1!$E:$AB,23,FALSE))))</f>
        <v>2025</v>
      </c>
      <c r="O526" s="4">
        <v>45875</v>
      </c>
      <c r="P526" s="5" t="str">
        <f t="shared" si="15"/>
        <v>YES</v>
      </c>
      <c r="Q526" s="4">
        <v>45889</v>
      </c>
      <c r="R526" s="5" t="s">
        <v>23</v>
      </c>
      <c r="T526" s="253">
        <f>IFERROR(VLOOKUP(A526,[4]C1!$E:$BH,56,FALSE),IFERROR(VLOOKUP(A526,[5]C1!$E:$BI,57,FALSE),VLOOKUP(A526,[6]C1!$E:$BI,56,FALSE)))</f>
        <v>45735</v>
      </c>
    </row>
    <row r="527" spans="1:20" ht="20.149999999999999" hidden="1" customHeight="1" x14ac:dyDescent="0.35">
      <c r="A527" s="8" t="s">
        <v>951</v>
      </c>
      <c r="C527" s="7" t="str">
        <f>IFERROR(VLOOKUP(A527,[1]C1!$E:$F,2,FALSE),IFERROR(VLOOKUP(A527,[2]C1!$E:$F,2,FALSE),VLOOKUP(A527,[3]C1!$E:$F,2,FALSE)))</f>
        <v>AMAIA LAND CORP.</v>
      </c>
      <c r="D527" s="7" t="str">
        <f>IFERROR(VLOOKUP(A527,[3]C1!$E:$G,3,FALSE),IFERROR(VLOOKUP(A527,[2]C1!$E:$G,3,FALSE),VLOOKUP(A527,[1]C1!$E:$G,3,FALSE)))</f>
        <v>ELENA, AMAIA STEPS ALABANG, LAS PINAS CITY</v>
      </c>
      <c r="E527" s="10">
        <f>IFERROR(VLOOKUP(A527,[4]C1!$E:$S,15,FALSE),IFERROR(VLOOKUP(A527,[5]C1!$E:$T,16,FALSE),VLOOKUP(A527,[6]C1!$E:$T,16,FALSE)))</f>
        <v>2015534.97</v>
      </c>
      <c r="F527" s="10">
        <f>IFERROR(VLOOKUP(A527,[2]C1!$E:$Q,13,FALSE),IFERROR(VLOOKUP(A527,[3]C1!$E:$P,12,FALSE),VLOOKUP(A527,[1]C1!$E:$Q,13,FALSE)))</f>
        <v>351.37</v>
      </c>
      <c r="G527" s="11" t="str">
        <f>IFERROR(VLOOKUP(A527,[4]C1!$E:$N,10,FALSE),IFERROR(VLOOKUP(A527,[5]C1!$E:$N,10,FALSE),VLOOKUP(A527,[6]C1!$E:$N,10,FALSE)))</f>
        <v>JSP</v>
      </c>
      <c r="I527" s="6" t="str">
        <f>IFERROR(VLOOKUP(A527,[4]C1!$E:$L,8,FALSE),IFERROR(VLOOKUP(A527,[5]C1!$E:$L,8,FALSE),VLOOKUP(A527,[6]C1!$E:$L,8,FALSE)))</f>
        <v>POWERHOUSE</v>
      </c>
      <c r="J527" s="4">
        <v>45870</v>
      </c>
      <c r="N527" s="5">
        <f>YEAR(IFERROR(VLOOKUP(A527,[4]C1!$E:$AA,23,FALSE),IFERROR(VLOOKUP(A527,[5]C1!$E:$AB,24,FALSE),VLOOKUP(A527,[6]C1!$E:$AB,23,FALSE))))</f>
        <v>2023</v>
      </c>
      <c r="P527" s="5" t="str">
        <f t="shared" si="15"/>
        <v>NO</v>
      </c>
      <c r="T527" s="253">
        <f>IFERROR(VLOOKUP(A527,[4]C1!$E:$BH,56,FALSE),IFERROR(VLOOKUP(A527,[5]C1!$E:$BI,57,FALSE),VLOOKUP(A527,[6]C1!$E:$BI,56,FALSE)))</f>
        <v>45852</v>
      </c>
    </row>
    <row r="528" spans="1:20" ht="20.149999999999999" hidden="1" customHeight="1" x14ac:dyDescent="0.35">
      <c r="A528" s="8" t="s">
        <v>952</v>
      </c>
      <c r="C528" s="7" t="str">
        <f>IFERROR(VLOOKUP(A528,[1]C1!$E:$F,2,FALSE),IFERROR(VLOOKUP(A528,[2]C1!$E:$F,2,FALSE),VLOOKUP(A528,[3]C1!$E:$F,2,FALSE)))</f>
        <v>ENRIQUE FELIPE OLIVA GUSTILO</v>
      </c>
      <c r="D528" s="7" t="str">
        <f>IFERROR(VLOOKUP(A528,[3]C1!$E:$G,3,FALSE),IFERROR(VLOOKUP(A528,[2]C1!$E:$G,3,FALSE),VLOOKUP(A528,[1]C1!$E:$G,3,FALSE)))</f>
        <v>GNG. ELSIE GACHES, BF HOMES, PARANAQUE</v>
      </c>
      <c r="E528" s="10">
        <f>IFERROR(VLOOKUP(A528,[4]C1!$E:$S,15,FALSE),IFERROR(VLOOKUP(A528,[5]C1!$E:$T,16,FALSE),VLOOKUP(A528,[6]C1!$E:$T,16,FALSE)))</f>
        <v>114887.14</v>
      </c>
      <c r="F528" s="10">
        <f>IFERROR(VLOOKUP(A528,[2]C1!$E:$Q,13,FALSE),IFERROR(VLOOKUP(A528,[3]C1!$E:$P,12,FALSE),VLOOKUP(A528,[1]C1!$E:$Q,13,FALSE)))</f>
        <v>133.58000000000001</v>
      </c>
      <c r="G528" s="11" t="str">
        <f>IFERROR(VLOOKUP(A528,[4]C1!$E:$N,10,FALSE),IFERROR(VLOOKUP(A528,[5]C1!$E:$N,10,FALSE),VLOOKUP(A528,[6]C1!$E:$N,10,FALSE)))</f>
        <v>Jenneth Madrid</v>
      </c>
      <c r="I528" s="6" t="str">
        <f>IFERROR(VLOOKUP(A528,[4]C1!$E:$L,8,FALSE),IFERROR(VLOOKUP(A528,[5]C1!$E:$L,8,FALSE),VLOOKUP(A528,[6]C1!$E:$L,8,FALSE)))</f>
        <v>VJC</v>
      </c>
      <c r="J528" s="4">
        <v>45870</v>
      </c>
      <c r="N528" s="5">
        <f>YEAR(IFERROR(VLOOKUP(A528,[4]C1!$E:$AA,23,FALSE),IFERROR(VLOOKUP(A528,[5]C1!$E:$AB,24,FALSE),VLOOKUP(A528,[6]C1!$E:$AB,23,FALSE))))</f>
        <v>2025</v>
      </c>
      <c r="P528" s="5" t="str">
        <f t="shared" si="15"/>
        <v>NO</v>
      </c>
      <c r="T528" s="253">
        <f>IFERROR(VLOOKUP(A528,[4]C1!$E:$BH,56,FALSE),IFERROR(VLOOKUP(A528,[5]C1!$E:$BI,57,FALSE),VLOOKUP(A528,[6]C1!$E:$BI,56,FALSE)))</f>
        <v>45838</v>
      </c>
    </row>
    <row r="529" spans="1:20" ht="20.149999999999999" hidden="1" customHeight="1" x14ac:dyDescent="0.35">
      <c r="A529" s="8" t="s">
        <v>953</v>
      </c>
      <c r="C529" s="7" t="str">
        <f>IFERROR(VLOOKUP(A529,[1]C1!$E:$F,2,FALSE),IFERROR(VLOOKUP(A529,[2]C1!$E:$F,2,FALSE),VLOOKUP(A529,[3]C1!$E:$F,2,FALSE)))</f>
        <v>SUZIE CHEN TAN</v>
      </c>
      <c r="D529" s="7" t="str">
        <f>IFERROR(VLOOKUP(A529,[3]C1!$E:$G,3,FALSE),IFERROR(VLOOKUP(A529,[2]C1!$E:$G,3,FALSE),VLOOKUP(A529,[1]C1!$E:$G,3,FALSE)))</f>
        <v>HEMLOCK, MGV PHASE 1, PARANAQUE</v>
      </c>
      <c r="E529" s="10">
        <f>IFERROR(VLOOKUP(A529,[4]C1!$E:$S,15,FALSE),IFERROR(VLOOKUP(A529,[5]C1!$E:$T,16,FALSE),VLOOKUP(A529,[6]C1!$E:$T,16,FALSE)))</f>
        <v>53639.199999999997</v>
      </c>
      <c r="F529" s="10">
        <f>IFERROR(VLOOKUP(A529,[2]C1!$E:$Q,13,FALSE),IFERROR(VLOOKUP(A529,[3]C1!$E:$P,12,FALSE),VLOOKUP(A529,[1]C1!$E:$Q,13,FALSE)))</f>
        <v>103.45</v>
      </c>
      <c r="G529" s="11" t="str">
        <f>IFERROR(VLOOKUP(A529,[4]C1!$E:$N,10,FALSE),IFERROR(VLOOKUP(A529,[5]C1!$E:$N,10,FALSE),VLOOKUP(A529,[6]C1!$E:$N,10,FALSE)))</f>
        <v>Jenneth Madrid</v>
      </c>
      <c r="I529" s="6" t="str">
        <f>IFERROR(VLOOKUP(A529,[4]C1!$E:$L,8,FALSE),IFERROR(VLOOKUP(A529,[5]C1!$E:$L,8,FALSE),VLOOKUP(A529,[6]C1!$E:$L,8,FALSE)))</f>
        <v>VJC</v>
      </c>
      <c r="J529" s="4">
        <v>45870</v>
      </c>
      <c r="N529" s="5">
        <f>YEAR(IFERROR(VLOOKUP(A529,[4]C1!$E:$AA,23,FALSE),IFERROR(VLOOKUP(A529,[5]C1!$E:$AB,24,FALSE),VLOOKUP(A529,[6]C1!$E:$AB,23,FALSE))))</f>
        <v>2025</v>
      </c>
      <c r="P529" s="5" t="str">
        <f t="shared" si="15"/>
        <v>NO</v>
      </c>
      <c r="T529" s="253">
        <f>IFERROR(VLOOKUP(A529,[4]C1!$E:$BH,56,FALSE),IFERROR(VLOOKUP(A529,[5]C1!$E:$BI,57,FALSE),VLOOKUP(A529,[6]C1!$E:$BI,56,FALSE)))</f>
        <v>45838</v>
      </c>
    </row>
    <row r="530" spans="1:20" ht="20.149999999999999" hidden="1" customHeight="1" x14ac:dyDescent="0.35">
      <c r="A530" s="8" t="s">
        <v>954</v>
      </c>
      <c r="C530" s="7" t="str">
        <f>IFERROR(VLOOKUP(A530,[1]C1!$E:$F,2,FALSE),IFERROR(VLOOKUP(A530,[2]C1!$E:$F,2,FALSE),VLOOKUP(A530,[3]C1!$E:$F,2,FALSE)))</f>
        <v>CITY GOVERNMENT OF PARAÑAQUE</v>
      </c>
      <c r="D530" s="7" t="str">
        <f>IFERROR(VLOOKUP(A530,[3]C1!$E:$G,3,FALSE),IFERROR(VLOOKUP(A530,[2]C1!$E:$G,3,FALSE),VLOOKUP(A530,[1]C1!$E:$G,3,FALSE)))</f>
        <v>COL. E. DE LEON, STO. NINO, PARANAQUE</v>
      </c>
      <c r="E530" s="10">
        <f>IFERROR(VLOOKUP(A530,[4]C1!$E:$S,15,FALSE),IFERROR(VLOOKUP(A530,[5]C1!$E:$T,16,FALSE),VLOOKUP(A530,[6]C1!$E:$T,16,FALSE)))</f>
        <v>132136.12999999998</v>
      </c>
      <c r="F530" s="10">
        <f>IFERROR(VLOOKUP(A530,[2]C1!$E:$Q,13,FALSE),IFERROR(VLOOKUP(A530,[3]C1!$E:$P,12,FALSE),VLOOKUP(A530,[1]C1!$E:$Q,13,FALSE)))</f>
        <v>261.72000000000003</v>
      </c>
      <c r="G530" s="11" t="str">
        <f>IFERROR(VLOOKUP(A530,[4]C1!$E:$N,10,FALSE),IFERROR(VLOOKUP(A530,[5]C1!$E:$N,10,FALSE),VLOOKUP(A530,[6]C1!$E:$N,10,FALSE)))</f>
        <v>Jenneth Madrid</v>
      </c>
      <c r="I530" s="6" t="str">
        <f>IFERROR(VLOOKUP(A530,[4]C1!$E:$L,8,FALSE),IFERROR(VLOOKUP(A530,[5]C1!$E:$L,8,FALSE),VLOOKUP(A530,[6]C1!$E:$L,8,FALSE)))</f>
        <v>VJC</v>
      </c>
      <c r="J530" s="4">
        <v>45870</v>
      </c>
      <c r="K530" s="4">
        <v>45883</v>
      </c>
      <c r="L530" s="5" t="s">
        <v>856</v>
      </c>
      <c r="N530" s="5">
        <f>YEAR(IFERROR(VLOOKUP(A530,[4]C1!$E:$AA,23,FALSE),IFERROR(VLOOKUP(A530,[5]C1!$E:$AB,24,FALSE),VLOOKUP(A530,[6]C1!$E:$AB,23,FALSE))))</f>
        <v>2025</v>
      </c>
      <c r="P530" s="5" t="str">
        <f t="shared" si="15"/>
        <v>NO</v>
      </c>
      <c r="T530" s="253">
        <f>IFERROR(VLOOKUP(A530,[4]C1!$E:$BH,56,FALSE),IFERROR(VLOOKUP(A530,[5]C1!$E:$BI,57,FALSE),VLOOKUP(A530,[6]C1!$E:$BI,56,FALSE)))</f>
        <v>45838</v>
      </c>
    </row>
    <row r="531" spans="1:20" ht="20.149999999999999" hidden="1" customHeight="1" x14ac:dyDescent="0.35">
      <c r="A531" s="8" t="s">
        <v>955</v>
      </c>
      <c r="C531" s="7" t="str">
        <f>IFERROR(VLOOKUP(A531,[1]C1!$E:$F,2,FALSE),IFERROR(VLOOKUP(A531,[2]C1!$E:$F,2,FALSE),VLOOKUP(A531,[3]C1!$E:$F,2,FALSE)))</f>
        <v>MARK CHRISTIANE D. MIJARES</v>
      </c>
      <c r="D531" s="7" t="str">
        <f>IFERROR(VLOOKUP(A531,[3]C1!$E:$G,3,FALSE),IFERROR(VLOOKUP(A531,[2]C1!$E:$G,3,FALSE),VLOOKUP(A531,[1]C1!$E:$G,3,FALSE)))</f>
        <v>DIEGO SILANG, AFP OVAI PHASE IV, TAGUIG CITY</v>
      </c>
      <c r="E531" s="10">
        <f>IFERROR(VLOOKUP(A531,[4]C1!$E:$S,15,FALSE),IFERROR(VLOOKUP(A531,[5]C1!$E:$T,16,FALSE),VLOOKUP(A531,[6]C1!$E:$T,16,FALSE)))</f>
        <v>12224.56</v>
      </c>
      <c r="F531" s="10">
        <f>IFERROR(VLOOKUP(A531,[2]C1!$E:$Q,13,FALSE),IFERROR(VLOOKUP(A531,[3]C1!$E:$P,12,FALSE),VLOOKUP(A531,[1]C1!$E:$Q,13,FALSE)))</f>
        <v>14.23</v>
      </c>
      <c r="G531" s="11" t="str">
        <f>IFERROR(VLOOKUP(A531,[4]C1!$E:$N,10,FALSE),IFERROR(VLOOKUP(A531,[5]C1!$E:$N,10,FALSE),VLOOKUP(A531,[6]C1!$E:$N,10,FALSE)))</f>
        <v>Jenneth Madrid</v>
      </c>
      <c r="I531" s="6" t="str">
        <f>IFERROR(VLOOKUP(A531,[4]C1!$E:$L,8,FALSE),IFERROR(VLOOKUP(A531,[5]C1!$E:$L,8,FALSE),VLOOKUP(A531,[6]C1!$E:$L,8,FALSE)))</f>
        <v>VJC</v>
      </c>
      <c r="J531" s="4">
        <v>45870</v>
      </c>
      <c r="N531" s="5">
        <f>YEAR(IFERROR(VLOOKUP(A531,[4]C1!$E:$AA,23,FALSE),IFERROR(VLOOKUP(A531,[5]C1!$E:$AB,24,FALSE),VLOOKUP(A531,[6]C1!$E:$AB,23,FALSE))))</f>
        <v>2025</v>
      </c>
      <c r="P531" s="5" t="str">
        <f t="shared" si="15"/>
        <v>NO</v>
      </c>
      <c r="T531" s="253">
        <f>IFERROR(VLOOKUP(A531,[4]C1!$E:$BH,56,FALSE),IFERROR(VLOOKUP(A531,[5]C1!$E:$BI,57,FALSE),VLOOKUP(A531,[6]C1!$E:$BI,56,FALSE)))</f>
        <v>45838</v>
      </c>
    </row>
    <row r="532" spans="1:20" ht="20.149999999999999" hidden="1" customHeight="1" x14ac:dyDescent="0.35">
      <c r="A532" s="8" t="s">
        <v>956</v>
      </c>
      <c r="C532" s="7" t="str">
        <f>IFERROR(VLOOKUP(A532,[1]C1!$E:$F,2,FALSE),IFERROR(VLOOKUP(A532,[2]C1!$E:$F,2,FALSE),VLOOKUP(A532,[3]C1!$E:$F,2,FALSE)))</f>
        <v>RENAISSANCE VILLAGE HOMEOWNERS ASSOCIATION INC.</v>
      </c>
      <c r="D532" s="7" t="str">
        <f>IFERROR(VLOOKUP(A532,[3]C1!$E:$G,3,FALSE),IFERROR(VLOOKUP(A532,[2]C1!$E:$G,3,FALSE),VLOOKUP(A532,[1]C1!$E:$G,3,FALSE)))</f>
        <v>BLOCK 3, RENAISSANCE VILLAGE, LAS PINAS CITY</v>
      </c>
      <c r="E532" s="10">
        <f>IFERROR(VLOOKUP(A532,[4]C1!$E:$S,15,FALSE),IFERROR(VLOOKUP(A532,[5]C1!$E:$T,16,FALSE),VLOOKUP(A532,[6]C1!$E:$T,16,FALSE)))</f>
        <v>416660.75000000012</v>
      </c>
      <c r="F532" s="10">
        <f>IFERROR(VLOOKUP(A532,[2]C1!$E:$Q,13,FALSE),IFERROR(VLOOKUP(A532,[3]C1!$E:$P,12,FALSE),VLOOKUP(A532,[1]C1!$E:$Q,13,FALSE)))</f>
        <v>592.45000000000005</v>
      </c>
      <c r="G532" s="11" t="str">
        <f>IFERROR(VLOOKUP(A532,[4]C1!$E:$N,10,FALSE),IFERROR(VLOOKUP(A532,[5]C1!$E:$N,10,FALSE),VLOOKUP(A532,[6]C1!$E:$N,10,FALSE)))</f>
        <v>Isan Carlo Lazaro</v>
      </c>
      <c r="I532" s="6" t="str">
        <f>IFERROR(VLOOKUP(A532,[4]C1!$E:$L,8,FALSE),IFERROR(VLOOKUP(A532,[5]C1!$E:$L,8,FALSE),VLOOKUP(A532,[6]C1!$E:$L,8,FALSE)))</f>
        <v>CHALLENGER</v>
      </c>
      <c r="J532" s="4">
        <v>45870</v>
      </c>
      <c r="N532" s="5">
        <f>YEAR(IFERROR(VLOOKUP(A532,[4]C1!$E:$AA,23,FALSE),IFERROR(VLOOKUP(A532,[5]C1!$E:$AB,24,FALSE),VLOOKUP(A532,[6]C1!$E:$AB,23,FALSE))))</f>
        <v>2025</v>
      </c>
      <c r="P532" s="5" t="str">
        <f t="shared" si="15"/>
        <v>NO</v>
      </c>
      <c r="T532" s="253">
        <f>IFERROR(VLOOKUP(A532,[4]C1!$E:$BH,56,FALSE),IFERROR(VLOOKUP(A532,[5]C1!$E:$BI,57,FALSE),VLOOKUP(A532,[6]C1!$E:$BI,56,FALSE)))</f>
        <v>45845</v>
      </c>
    </row>
    <row r="533" spans="1:20" ht="20.149999999999999" hidden="1" customHeight="1" x14ac:dyDescent="0.35">
      <c r="A533" s="8" t="s">
        <v>957</v>
      </c>
      <c r="C533" s="7" t="str">
        <f>IFERROR(VLOOKUP(A533,[1]C1!$E:$F,2,FALSE),IFERROR(VLOOKUP(A533,[2]C1!$E:$F,2,FALSE),VLOOKUP(A533,[3]C1!$E:$F,2,FALSE)))</f>
        <v>PERSONAL COLLECTION DIRECT SELLING, INC.</v>
      </c>
      <c r="D533" s="7" t="str">
        <f>IFERROR(VLOOKUP(A533,[3]C1!$E:$G,3,FALSE),IFERROR(VLOOKUP(A533,[2]C1!$E:$G,3,FALSE),VLOOKUP(A533,[1]C1!$E:$G,3,FALSE)))</f>
        <v>BALLECER, ZONE 6, TAGUIG CITY</v>
      </c>
      <c r="E533" s="10">
        <f>IFERROR(VLOOKUP(A533,[4]C1!$E:$S,15,FALSE),IFERROR(VLOOKUP(A533,[5]C1!$E:$T,16,FALSE),VLOOKUP(A533,[6]C1!$E:$T,16,FALSE)))</f>
        <v>66427.59</v>
      </c>
      <c r="F533" s="10">
        <f>IFERROR(VLOOKUP(A533,[2]C1!$E:$Q,13,FALSE),IFERROR(VLOOKUP(A533,[3]C1!$E:$P,12,FALSE),VLOOKUP(A533,[1]C1!$E:$Q,13,FALSE)))</f>
        <v>34.72</v>
      </c>
      <c r="G533" s="11" t="str">
        <f>IFERROR(VLOOKUP(A533,[4]C1!$E:$N,10,FALSE),IFERROR(VLOOKUP(A533,[5]C1!$E:$N,10,FALSE),VLOOKUP(A533,[6]C1!$E:$N,10,FALSE)))</f>
        <v>RRG</v>
      </c>
      <c r="I533" s="6" t="str">
        <f>IFERROR(VLOOKUP(A533,[4]C1!$E:$L,8,FALSE),IFERROR(VLOOKUP(A533,[5]C1!$E:$L,8,FALSE),VLOOKUP(A533,[6]C1!$E:$L,8,FALSE)))</f>
        <v>ECOM</v>
      </c>
      <c r="J533" s="4">
        <v>45870</v>
      </c>
      <c r="N533" s="5">
        <f>YEAR(IFERROR(VLOOKUP(A533,[4]C1!$E:$AA,23,FALSE),IFERROR(VLOOKUP(A533,[5]C1!$E:$AB,24,FALSE),VLOOKUP(A533,[6]C1!$E:$AB,23,FALSE))))</f>
        <v>2023</v>
      </c>
      <c r="P533" s="5" t="str">
        <f t="shared" si="15"/>
        <v>NO</v>
      </c>
      <c r="T533" s="253">
        <f>IFERROR(VLOOKUP(A533,[4]C1!$E:$BH,56,FALSE),IFERROR(VLOOKUP(A533,[5]C1!$E:$BI,57,FALSE),VLOOKUP(A533,[6]C1!$E:$BI,56,FALSE)))</f>
        <v>45744</v>
      </c>
    </row>
    <row r="534" spans="1:20" ht="20.149999999999999" hidden="1" customHeight="1" x14ac:dyDescent="0.35">
      <c r="A534" s="8" t="s">
        <v>958</v>
      </c>
      <c r="C534" s="7" t="str">
        <f>IFERROR(VLOOKUP(A534,[1]C1!$E:$F,2,FALSE),IFERROR(VLOOKUP(A534,[2]C1!$E:$F,2,FALSE),VLOOKUP(A534,[3]C1!$E:$F,2,FALSE)))</f>
        <v>CAT COMICS LAND INC.</v>
      </c>
      <c r="D534" s="7" t="str">
        <f>IFERROR(VLOOKUP(A534,[3]C1!$E:$G,3,FALSE),IFERROR(VLOOKUP(A534,[2]C1!$E:$G,3,FALSE),VLOOKUP(A534,[1]C1!$E:$G,3,FALSE)))</f>
        <v>ROSE OF HEAVEN, TALON VILL, LAS PINAS CITY</v>
      </c>
      <c r="E534" s="10">
        <f>IFERROR(VLOOKUP(A534,[4]C1!$E:$S,15,FALSE),IFERROR(VLOOKUP(A534,[5]C1!$E:$T,16,FALSE),VLOOKUP(A534,[6]C1!$E:$T,16,FALSE)))</f>
        <v>105380.41000000002</v>
      </c>
      <c r="F534" s="10">
        <f>IFERROR(VLOOKUP(A534,[2]C1!$E:$Q,13,FALSE),IFERROR(VLOOKUP(A534,[3]C1!$E:$P,12,FALSE),VLOOKUP(A534,[1]C1!$E:$Q,13,FALSE)))</f>
        <v>122.65</v>
      </c>
      <c r="G534" s="11" t="str">
        <f>IFERROR(VLOOKUP(A534,[4]C1!$E:$N,10,FALSE),IFERROR(VLOOKUP(A534,[5]C1!$E:$N,10,FALSE),VLOOKUP(A534,[6]C1!$E:$N,10,FALSE)))</f>
        <v>Isan Carlo Lazaro</v>
      </c>
      <c r="I534" s="6" t="str">
        <f>IFERROR(VLOOKUP(A534,[4]C1!$E:$L,8,FALSE),IFERROR(VLOOKUP(A534,[5]C1!$E:$L,8,FALSE),VLOOKUP(A534,[6]C1!$E:$L,8,FALSE)))</f>
        <v>CHALLENGER</v>
      </c>
      <c r="J534" s="4">
        <v>45870</v>
      </c>
      <c r="N534" s="5">
        <f>YEAR(IFERROR(VLOOKUP(A534,[4]C1!$E:$AA,23,FALSE),IFERROR(VLOOKUP(A534,[5]C1!$E:$AB,24,FALSE),VLOOKUP(A534,[6]C1!$E:$AB,23,FALSE))))</f>
        <v>2025</v>
      </c>
      <c r="P534" s="5" t="str">
        <f t="shared" si="15"/>
        <v>NO</v>
      </c>
      <c r="T534" s="253">
        <f>IFERROR(VLOOKUP(A534,[4]C1!$E:$BH,56,FALSE),IFERROR(VLOOKUP(A534,[5]C1!$E:$BI,57,FALSE),VLOOKUP(A534,[6]C1!$E:$BI,56,FALSE)))</f>
        <v>45847</v>
      </c>
    </row>
    <row r="535" spans="1:20" ht="20.149999999999999" hidden="1" customHeight="1" x14ac:dyDescent="0.35">
      <c r="A535" s="8" t="s">
        <v>959</v>
      </c>
      <c r="C535" s="7" t="str">
        <f>IFERROR(VLOOKUP(A535,[1]C1!$E:$F,2,FALSE),IFERROR(VLOOKUP(A535,[2]C1!$E:$F,2,FALSE),VLOOKUP(A535,[3]C1!$E:$F,2,FALSE)))</f>
        <v>PTR PREMIER HOLDINGS INC.</v>
      </c>
      <c r="D535" s="7" t="str">
        <f>IFERROR(VLOOKUP(A535,[3]C1!$E:$G,3,FALSE),IFERROR(VLOOKUP(A535,[2]C1!$E:$G,3,FALSE),VLOOKUP(A535,[1]C1!$E:$G,3,FALSE)))</f>
        <v>ST. JOSEPH, ST. JOSEPH SUBD, LAS PINAS CITY</v>
      </c>
      <c r="E535" s="10">
        <f>IFERROR(VLOOKUP(A535,[4]C1!$E:$S,15,FALSE),IFERROR(VLOOKUP(A535,[5]C1!$E:$T,16,FALSE),VLOOKUP(A535,[6]C1!$E:$T,16,FALSE)))</f>
        <v>48111.19</v>
      </c>
      <c r="F535" s="10">
        <f>IFERROR(VLOOKUP(A535,[2]C1!$E:$Q,13,FALSE),IFERROR(VLOOKUP(A535,[3]C1!$E:$P,12,FALSE),VLOOKUP(A535,[1]C1!$E:$Q,13,FALSE)))</f>
        <v>134.28</v>
      </c>
      <c r="G535" s="11" t="str">
        <f>IFERROR(VLOOKUP(A535,[4]C1!$E:$N,10,FALSE),IFERROR(VLOOKUP(A535,[5]C1!$E:$N,10,FALSE),VLOOKUP(A535,[6]C1!$E:$N,10,FALSE)))</f>
        <v>Isan Carlo Lazaro</v>
      </c>
      <c r="I535" s="6" t="str">
        <f>IFERROR(VLOOKUP(A535,[4]C1!$E:$L,8,FALSE),IFERROR(VLOOKUP(A535,[5]C1!$E:$L,8,FALSE),VLOOKUP(A535,[6]C1!$E:$L,8,FALSE)))</f>
        <v>CHALLENGER</v>
      </c>
      <c r="J535" s="4">
        <v>45870</v>
      </c>
      <c r="N535" s="5">
        <f>YEAR(IFERROR(VLOOKUP(A535,[4]C1!$E:$AA,23,FALSE),IFERROR(VLOOKUP(A535,[5]C1!$E:$AB,24,FALSE),VLOOKUP(A535,[6]C1!$E:$AB,23,FALSE))))</f>
        <v>2025</v>
      </c>
      <c r="P535" s="5" t="str">
        <f t="shared" si="15"/>
        <v>NO</v>
      </c>
      <c r="T535" s="253">
        <f>IFERROR(VLOOKUP(A535,[4]C1!$E:$BH,56,FALSE),IFERROR(VLOOKUP(A535,[5]C1!$E:$BI,57,FALSE),VLOOKUP(A535,[6]C1!$E:$BI,56,FALSE)))</f>
        <v>45847</v>
      </c>
    </row>
    <row r="536" spans="1:20" ht="20.149999999999999" hidden="1" customHeight="1" x14ac:dyDescent="0.35">
      <c r="A536" s="8" t="s">
        <v>960</v>
      </c>
      <c r="C536" s="7" t="str">
        <f>IFERROR(VLOOKUP(A536,[1]C1!$E:$F,2,FALSE),IFERROR(VLOOKUP(A536,[2]C1!$E:$F,2,FALSE),VLOOKUP(A536,[3]C1!$E:$F,2,FALSE)))</f>
        <v>PATIO ALGADA EVENTS PLACE AND LEISURE INC.</v>
      </c>
      <c r="D536" s="7" t="str">
        <f>IFERROR(VLOOKUP(A536,[3]C1!$E:$G,3,FALSE),IFERROR(VLOOKUP(A536,[2]C1!$E:$G,3,FALSE),VLOOKUP(A536,[1]C1!$E:$G,3,FALSE)))</f>
        <v>DE CASTRO, DE CASTRO I SUBD, BACOOR</v>
      </c>
      <c r="E536" s="10">
        <f>IFERROR(VLOOKUP(A536,[4]C1!$E:$S,15,FALSE),IFERROR(VLOOKUP(A536,[5]C1!$E:$T,16,FALSE),VLOOKUP(A536,[6]C1!$E:$T,16,FALSE)))</f>
        <v>39261.15</v>
      </c>
      <c r="F536" s="10">
        <f>IFERROR(VLOOKUP(A536,[2]C1!$E:$Q,13,FALSE),IFERROR(VLOOKUP(A536,[3]C1!$E:$P,12,FALSE),VLOOKUP(A536,[1]C1!$E:$Q,13,FALSE)))</f>
        <v>48.76</v>
      </c>
      <c r="G536" s="11" t="str">
        <f>IFERROR(VLOOKUP(A536,[4]C1!$E:$N,10,FALSE),IFERROR(VLOOKUP(A536,[5]C1!$E:$N,10,FALSE),VLOOKUP(A536,[6]C1!$E:$N,10,FALSE)))</f>
        <v>Jenneth Madrid</v>
      </c>
      <c r="I536" s="6" t="str">
        <f>IFERROR(VLOOKUP(A536,[4]C1!$E:$L,8,FALSE),IFERROR(VLOOKUP(A536,[5]C1!$E:$L,8,FALSE),VLOOKUP(A536,[6]C1!$E:$L,8,FALSE)))</f>
        <v>POWERHOUSE</v>
      </c>
      <c r="J536" s="4">
        <v>45870</v>
      </c>
      <c r="N536" s="5">
        <f>YEAR(IFERROR(VLOOKUP(A536,[4]C1!$E:$AA,23,FALSE),IFERROR(VLOOKUP(A536,[5]C1!$E:$AB,24,FALSE),VLOOKUP(A536,[6]C1!$E:$AB,23,FALSE))))</f>
        <v>2025</v>
      </c>
      <c r="P536" s="5" t="str">
        <f t="shared" si="15"/>
        <v>NO</v>
      </c>
      <c r="T536" s="253">
        <f>IFERROR(VLOOKUP(A536,[4]C1!$E:$BH,56,FALSE),IFERROR(VLOOKUP(A536,[5]C1!$E:$BI,57,FALSE),VLOOKUP(A536,[6]C1!$E:$BI,56,FALSE)))</f>
        <v>45835</v>
      </c>
    </row>
    <row r="537" spans="1:20" ht="20.149999999999999" hidden="1" customHeight="1" x14ac:dyDescent="0.35">
      <c r="A537" s="8" t="s">
        <v>961</v>
      </c>
      <c r="C537" s="7" t="str">
        <f>IFERROR(VLOOKUP(A537,[1]C1!$E:$F,2,FALSE),IFERROR(VLOOKUP(A537,[2]C1!$E:$F,2,FALSE),VLOOKUP(A537,[3]C1!$E:$F,2,FALSE)))</f>
        <v>PRIMO LAUNDRY SOLUTION OPC</v>
      </c>
      <c r="D537" s="7" t="str">
        <f>IFERROR(VLOOKUP(A537,[3]C1!$E:$G,3,FALSE),IFERROR(VLOOKUP(A537,[2]C1!$E:$G,3,FALSE),VLOOKUP(A537,[1]C1!$E:$G,3,FALSE)))</f>
        <v>DOMINIC SAVIO, BETTER LIVING SUBD, PARANAQUE</v>
      </c>
      <c r="E537" s="10">
        <f>IFERROR(VLOOKUP(A537,[4]C1!$E:$S,15,FALSE),IFERROR(VLOOKUP(A537,[5]C1!$E:$T,16,FALSE),VLOOKUP(A537,[6]C1!$E:$T,16,FALSE)))</f>
        <v>221590.87</v>
      </c>
      <c r="F537" s="10">
        <f>IFERROR(VLOOKUP(A537,[2]C1!$E:$Q,13,FALSE),IFERROR(VLOOKUP(A537,[3]C1!$E:$P,12,FALSE),VLOOKUP(A537,[1]C1!$E:$Q,13,FALSE)))</f>
        <v>39.08</v>
      </c>
      <c r="G537" s="11" t="str">
        <f>IFERROR(VLOOKUP(A537,[4]C1!$E:$N,10,FALSE),IFERROR(VLOOKUP(A537,[5]C1!$E:$N,10,FALSE),VLOOKUP(A537,[6]C1!$E:$N,10,FALSE)))</f>
        <v>JMM</v>
      </c>
      <c r="I537" s="6" t="str">
        <f>IFERROR(VLOOKUP(A537,[4]C1!$E:$L,8,FALSE),IFERROR(VLOOKUP(A537,[5]C1!$E:$L,8,FALSE),VLOOKUP(A537,[6]C1!$E:$L,8,FALSE)))</f>
        <v>POWERHOUSE</v>
      </c>
      <c r="J537" s="4">
        <v>45870</v>
      </c>
      <c r="N537" s="5">
        <f>YEAR(IFERROR(VLOOKUP(A537,[4]C1!$E:$AA,23,FALSE),IFERROR(VLOOKUP(A537,[5]C1!$E:$AB,24,FALSE),VLOOKUP(A537,[6]C1!$E:$AB,23,FALSE))))</f>
        <v>2024</v>
      </c>
      <c r="P537" s="5" t="str">
        <f t="shared" si="15"/>
        <v>NO</v>
      </c>
      <c r="T537" s="253">
        <f>IFERROR(VLOOKUP(A537,[4]C1!$E:$BH,56,FALSE),IFERROR(VLOOKUP(A537,[5]C1!$E:$BI,57,FALSE),VLOOKUP(A537,[6]C1!$E:$BI,56,FALSE)))</f>
        <v>45835</v>
      </c>
    </row>
    <row r="538" spans="1:20" ht="20.149999999999999" hidden="1" customHeight="1" x14ac:dyDescent="0.35">
      <c r="A538" s="8" t="s">
        <v>962</v>
      </c>
      <c r="C538" s="7" t="str">
        <f>IFERROR(VLOOKUP(A538,[1]C1!$E:$F,2,FALSE),IFERROR(VLOOKUP(A538,[2]C1!$E:$F,2,FALSE),VLOOKUP(A538,[3]C1!$E:$F,2,FALSE)))</f>
        <v>JOHN PAULO H. ALBIS</v>
      </c>
      <c r="D538" s="7" t="str">
        <f>IFERROR(VLOOKUP(A538,[3]C1!$E:$G,3,FALSE),IFERROR(VLOOKUP(A538,[2]C1!$E:$G,3,FALSE),VLOOKUP(A538,[1]C1!$E:$G,3,FALSE)))</f>
        <v>BLOCK 9, ENLISTED PERSONNEL VIL 1, TAGUIG CITY</v>
      </c>
      <c r="E538" s="10">
        <f>IFERROR(VLOOKUP(A538,[4]C1!$E:$S,15,FALSE),IFERROR(VLOOKUP(A538,[5]C1!$E:$T,16,FALSE),VLOOKUP(A538,[6]C1!$E:$T,16,FALSE)))</f>
        <v>62518.65</v>
      </c>
      <c r="F538" s="10">
        <f>IFERROR(VLOOKUP(A538,[2]C1!$E:$Q,13,FALSE),IFERROR(VLOOKUP(A538,[3]C1!$E:$P,12,FALSE),VLOOKUP(A538,[1]C1!$E:$Q,13,FALSE)))</f>
        <v>151.04</v>
      </c>
      <c r="G538" s="11" t="str">
        <f>IFERROR(VLOOKUP(A538,[4]C1!$E:$N,10,FALSE),IFERROR(VLOOKUP(A538,[5]C1!$E:$N,10,FALSE),VLOOKUP(A538,[6]C1!$E:$N,10,FALSE)))</f>
        <v>Jenneth Madrid</v>
      </c>
      <c r="I538" s="6" t="str">
        <f>IFERROR(VLOOKUP(A538,[4]C1!$E:$L,8,FALSE),IFERROR(VLOOKUP(A538,[5]C1!$E:$L,8,FALSE),VLOOKUP(A538,[6]C1!$E:$L,8,FALSE)))</f>
        <v>VJC</v>
      </c>
      <c r="J538" s="4">
        <v>45870</v>
      </c>
      <c r="K538" s="4">
        <v>45883</v>
      </c>
      <c r="L538" s="5" t="s">
        <v>856</v>
      </c>
      <c r="N538" s="5">
        <f>YEAR(IFERROR(VLOOKUP(A538,[4]C1!$E:$AA,23,FALSE),IFERROR(VLOOKUP(A538,[5]C1!$E:$AB,24,FALSE),VLOOKUP(A538,[6]C1!$E:$AB,23,FALSE))))</f>
        <v>2025</v>
      </c>
      <c r="O538" s="4">
        <v>45886</v>
      </c>
      <c r="P538" s="5" t="str">
        <f t="shared" si="15"/>
        <v>YES</v>
      </c>
      <c r="Q538" s="4">
        <v>45889</v>
      </c>
      <c r="R538" s="5" t="s">
        <v>23</v>
      </c>
      <c r="T538" s="253">
        <f>IFERROR(VLOOKUP(A538,[4]C1!$E:$BH,56,FALSE),IFERROR(VLOOKUP(A538,[5]C1!$E:$BI,57,FALSE),VLOOKUP(A538,[6]C1!$E:$BI,56,FALSE)))</f>
        <v>0</v>
      </c>
    </row>
    <row r="539" spans="1:20" ht="20.149999999999999" hidden="1" customHeight="1" x14ac:dyDescent="0.35">
      <c r="A539" s="8" t="s">
        <v>963</v>
      </c>
      <c r="C539" s="7" t="str">
        <f>IFERROR(VLOOKUP(A539,[1]C1!$E:$F,2,FALSE),IFERROR(VLOOKUP(A539,[2]C1!$E:$F,2,FALSE),VLOOKUP(A539,[3]C1!$E:$F,2,FALSE)))</f>
        <v>GENELITO H. MORENO</v>
      </c>
      <c r="D539" s="7" t="str">
        <f>IFERROR(VLOOKUP(A539,[3]C1!$E:$G,3,FALSE),IFERROR(VLOOKUP(A539,[2]C1!$E:$G,3,FALSE),VLOOKUP(A539,[1]C1!$E:$G,3,FALSE)))</f>
        <v>VRCC, VETERANS CENTER, TAGUIG CITY</v>
      </c>
      <c r="E539" s="10">
        <f>IFERROR(VLOOKUP(A539,[4]C1!$E:$S,15,FALSE),IFERROR(VLOOKUP(A539,[5]C1!$E:$T,16,FALSE),VLOOKUP(A539,[6]C1!$E:$T,16,FALSE)))</f>
        <v>10482.84</v>
      </c>
      <c r="F539" s="10">
        <f>IFERROR(VLOOKUP(A539,[2]C1!$E:$Q,13,FALSE),IFERROR(VLOOKUP(A539,[3]C1!$E:$P,12,FALSE),VLOOKUP(A539,[1]C1!$E:$Q,13,FALSE)))</f>
        <v>12.2</v>
      </c>
      <c r="G539" s="11" t="str">
        <f>IFERROR(VLOOKUP(A539,[4]C1!$E:$N,10,FALSE),IFERROR(VLOOKUP(A539,[5]C1!$E:$N,10,FALSE),VLOOKUP(A539,[6]C1!$E:$N,10,FALSE)))</f>
        <v>Jenneth Madrid</v>
      </c>
      <c r="I539" s="6" t="str">
        <f>IFERROR(VLOOKUP(A539,[4]C1!$E:$L,8,FALSE),IFERROR(VLOOKUP(A539,[5]C1!$E:$L,8,FALSE),VLOOKUP(A539,[6]C1!$E:$L,8,FALSE)))</f>
        <v>VJC</v>
      </c>
      <c r="J539" s="4">
        <v>45870</v>
      </c>
      <c r="N539" s="5">
        <f>YEAR(IFERROR(VLOOKUP(A539,[4]C1!$E:$AA,23,FALSE),IFERROR(VLOOKUP(A539,[5]C1!$E:$AB,24,FALSE),VLOOKUP(A539,[6]C1!$E:$AB,23,FALSE))))</f>
        <v>2025</v>
      </c>
      <c r="P539" s="5" t="str">
        <f t="shared" si="15"/>
        <v>NO</v>
      </c>
      <c r="T539" s="253">
        <f>IFERROR(VLOOKUP(A539,[4]C1!$E:$BH,56,FALSE),IFERROR(VLOOKUP(A539,[5]C1!$E:$BI,57,FALSE),VLOOKUP(A539,[6]C1!$E:$BI,56,FALSE)))</f>
        <v>45838</v>
      </c>
    </row>
    <row r="540" spans="1:20" ht="20.149999999999999" hidden="1" customHeight="1" x14ac:dyDescent="0.35">
      <c r="A540" s="8" t="s">
        <v>964</v>
      </c>
      <c r="C540" s="7" t="str">
        <f>IFERROR(VLOOKUP(A540,[1]C1!$E:$F,2,FALSE),IFERROR(VLOOKUP(A540,[2]C1!$E:$F,2,FALSE),VLOOKUP(A540,[3]C1!$E:$F,2,FALSE)))</f>
        <v>KOBE Z. CHAN</v>
      </c>
      <c r="D540" s="7" t="str">
        <f>IFERROR(VLOOKUP(A540,[3]C1!$E:$G,3,FALSE),IFERROR(VLOOKUP(A540,[2]C1!$E:$G,3,FALSE),VLOOKUP(A540,[1]C1!$E:$G,3,FALSE)))</f>
        <v>BLOCK 24, ENLISTED PERSONNEL VIL 2, TAGUIG CITY</v>
      </c>
      <c r="E540" s="10">
        <f>IFERROR(VLOOKUP(A540,[4]C1!$E:$S,15,FALSE),IFERROR(VLOOKUP(A540,[5]C1!$E:$T,16,FALSE),VLOOKUP(A540,[6]C1!$E:$T,16,FALSE)))</f>
        <v>16467.329999999998</v>
      </c>
      <c r="F540" s="10">
        <f>IFERROR(VLOOKUP(A540,[2]C1!$E:$Q,13,FALSE),IFERROR(VLOOKUP(A540,[3]C1!$E:$P,12,FALSE),VLOOKUP(A540,[1]C1!$E:$Q,13,FALSE)))</f>
        <v>20.45</v>
      </c>
      <c r="G540" s="11" t="str">
        <f>IFERROR(VLOOKUP(A540,[4]C1!$E:$N,10,FALSE),IFERROR(VLOOKUP(A540,[5]C1!$E:$N,10,FALSE),VLOOKUP(A540,[6]C1!$E:$N,10,FALSE)))</f>
        <v>Jenneth Madrid</v>
      </c>
      <c r="I540" s="6" t="str">
        <f>IFERROR(VLOOKUP(A540,[4]C1!$E:$L,8,FALSE),IFERROR(VLOOKUP(A540,[5]C1!$E:$L,8,FALSE),VLOOKUP(A540,[6]C1!$E:$L,8,FALSE)))</f>
        <v>VJC</v>
      </c>
      <c r="J540" s="4">
        <v>45870</v>
      </c>
      <c r="N540" s="5">
        <f>YEAR(IFERROR(VLOOKUP(A540,[4]C1!$E:$AA,23,FALSE),IFERROR(VLOOKUP(A540,[5]C1!$E:$AB,24,FALSE),VLOOKUP(A540,[6]C1!$E:$AB,23,FALSE))))</f>
        <v>2025</v>
      </c>
      <c r="P540" s="5" t="str">
        <f t="shared" si="15"/>
        <v>NO</v>
      </c>
      <c r="T540" s="253">
        <f>IFERROR(VLOOKUP(A540,[4]C1!$E:$BH,56,FALSE),IFERROR(VLOOKUP(A540,[5]C1!$E:$BI,57,FALSE),VLOOKUP(A540,[6]C1!$E:$BI,56,FALSE)))</f>
        <v>45838</v>
      </c>
    </row>
    <row r="541" spans="1:20" ht="20.149999999999999" hidden="1" customHeight="1" x14ac:dyDescent="0.35">
      <c r="A541" s="8" t="s">
        <v>965</v>
      </c>
      <c r="C541" s="7" t="str">
        <f>IFERROR(VLOOKUP(A541,[1]C1!$E:$F,2,FALSE),IFERROR(VLOOKUP(A541,[2]C1!$E:$F,2,FALSE),VLOOKUP(A541,[3]C1!$E:$F,2,FALSE)))</f>
        <v>HARD DISCOUNT PHILIPPINES, INC.</v>
      </c>
      <c r="D541" s="7" t="str">
        <f>IFERROR(VLOOKUP(A541,[3]C1!$E:$G,3,FALSE),IFERROR(VLOOKUP(A541,[2]C1!$E:$G,3,FALSE),VLOOKUP(A541,[1]C1!$E:$G,3,FALSE)))</f>
        <v>PASO, BAGUMBAYAN, TAGUIG CITY</v>
      </c>
      <c r="E541" s="10">
        <f>IFERROR(VLOOKUP(A541,[4]C1!$E:$S,15,FALSE),IFERROR(VLOOKUP(A541,[5]C1!$E:$T,16,FALSE),VLOOKUP(A541,[6]C1!$E:$T,16,FALSE)))</f>
        <v>0</v>
      </c>
      <c r="F541" s="10">
        <f>IFERROR(VLOOKUP(A541,[2]C1!$E:$Q,13,FALSE),IFERROR(VLOOKUP(A541,[3]C1!$E:$P,12,FALSE),VLOOKUP(A541,[1]C1!$E:$Q,13,FALSE)))</f>
        <v>4.51</v>
      </c>
      <c r="G541" s="11" t="str">
        <f>IFERROR(VLOOKUP(A541,[4]C1!$E:$N,10,FALSE),IFERROR(VLOOKUP(A541,[5]C1!$E:$N,10,FALSE),VLOOKUP(A541,[6]C1!$E:$N,10,FALSE)))</f>
        <v>Jenneth Madrid</v>
      </c>
      <c r="I541" s="6" t="str">
        <f>IFERROR(VLOOKUP(A541,[4]C1!$E:$L,8,FALSE),IFERROR(VLOOKUP(A541,[5]C1!$E:$L,8,FALSE),VLOOKUP(A541,[6]C1!$E:$L,8,FALSE)))</f>
        <v>VJC</v>
      </c>
      <c r="J541" s="4">
        <v>45876</v>
      </c>
      <c r="K541" s="4">
        <v>45876</v>
      </c>
      <c r="L541" s="5" t="s">
        <v>62</v>
      </c>
      <c r="N541" s="5">
        <f>YEAR(IFERROR(VLOOKUP(A541,[4]C1!$E:$AA,23,FALSE),IFERROR(VLOOKUP(A541,[5]C1!$E:$AB,24,FALSE),VLOOKUP(A541,[6]C1!$E:$AB,23,FALSE))))</f>
        <v>2025</v>
      </c>
      <c r="O541" s="4">
        <v>45877</v>
      </c>
      <c r="P541" s="5" t="str">
        <f t="shared" si="15"/>
        <v>YES</v>
      </c>
      <c r="Q541" s="4">
        <v>45887</v>
      </c>
      <c r="R541" s="5" t="s">
        <v>26</v>
      </c>
      <c r="T541" s="253">
        <f>IFERROR(VLOOKUP(A541,[4]C1!$E:$BH,56,FALSE),IFERROR(VLOOKUP(A541,[5]C1!$E:$BI,57,FALSE),VLOOKUP(A541,[6]C1!$E:$BI,56,FALSE)))</f>
        <v>45876</v>
      </c>
    </row>
    <row r="542" spans="1:20" ht="20.149999999999999" customHeight="1" x14ac:dyDescent="0.35">
      <c r="A542" s="8" t="s">
        <v>966</v>
      </c>
      <c r="C542" s="7" t="str">
        <f>IFERROR(VLOOKUP(A542,[1]C1!$E:$F,2,FALSE),IFERROR(VLOOKUP(A542,[2]C1!$E:$F,2,FALSE),VLOOKUP(A542,[3]C1!$E:$F,2,FALSE)))</f>
        <v>ALMA M. TANWANGCO</v>
      </c>
      <c r="D542" s="7" t="str">
        <f>IFERROR(VLOOKUP(A542,[3]C1!$E:$G,3,FALSE),IFERROR(VLOOKUP(A542,[2]C1!$E:$G,3,FALSE),VLOOKUP(A542,[1]C1!$E:$G,3,FALSE)))</f>
        <v>BLOCK 8, AFP OVAI PH 1, TAGUIG CITY</v>
      </c>
      <c r="E542" s="10">
        <f>IFERROR(VLOOKUP(A542,[4]C1!$E:$S,15,FALSE),IFERROR(VLOOKUP(A542,[5]C1!$E:$T,16,FALSE),VLOOKUP(A542,[6]C1!$E:$T,16,FALSE)))</f>
        <v>58620.960000000006</v>
      </c>
      <c r="F542" s="10">
        <f>IFERROR(VLOOKUP(A542,[2]C1!$E:$Q,13,FALSE),IFERROR(VLOOKUP(A542,[3]C1!$E:$P,12,FALSE),VLOOKUP(A542,[1]C1!$E:$Q,13,FALSE)))</f>
        <v>68.19</v>
      </c>
      <c r="G542" s="11" t="str">
        <f>IFERROR(VLOOKUP(A542,[4]C1!$E:$N,10,FALSE),IFERROR(VLOOKUP(A542,[5]C1!$E:$N,10,FALSE),VLOOKUP(A542,[6]C1!$E:$N,10,FALSE)))</f>
        <v>Jenneth Madrid</v>
      </c>
      <c r="I542" s="6" t="str">
        <f>IFERROR(VLOOKUP(A542,[4]C1!$E:$L,8,FALSE),IFERROR(VLOOKUP(A542,[5]C1!$E:$L,8,FALSE),VLOOKUP(A542,[6]C1!$E:$L,8,FALSE)))</f>
        <v>VJC</v>
      </c>
      <c r="J542" s="4">
        <v>45876</v>
      </c>
      <c r="K542" s="4">
        <v>45876</v>
      </c>
      <c r="L542" s="5" t="s">
        <v>62</v>
      </c>
      <c r="N542" s="5">
        <f>YEAR(IFERROR(VLOOKUP(A542,[4]C1!$E:$AA,23,FALSE),IFERROR(VLOOKUP(A542,[5]C1!$E:$AB,24,FALSE),VLOOKUP(A542,[6]C1!$E:$AB,23,FALSE))))</f>
        <v>2025</v>
      </c>
      <c r="O542" s="4">
        <v>45877</v>
      </c>
      <c r="P542" s="5" t="str">
        <f t="shared" si="15"/>
        <v>YES</v>
      </c>
      <c r="Q542" s="4">
        <v>45891</v>
      </c>
      <c r="R542" s="5" t="s">
        <v>23</v>
      </c>
      <c r="T542" s="253">
        <f>IFERROR(VLOOKUP(A542,[4]C1!$E:$BH,56,FALSE),IFERROR(VLOOKUP(A542,[5]C1!$E:$BI,57,FALSE),VLOOKUP(A542,[6]C1!$E:$BI,56,FALSE)))</f>
        <v>45876</v>
      </c>
    </row>
    <row r="543" spans="1:20" ht="20.149999999999999" hidden="1" customHeight="1" x14ac:dyDescent="0.35">
      <c r="A543" s="8" t="s">
        <v>967</v>
      </c>
      <c r="C543" s="7" t="str">
        <f>IFERROR(VLOOKUP(A543,[1]C1!$E:$F,2,FALSE),IFERROR(VLOOKUP(A543,[2]C1!$E:$F,2,FALSE),VLOOKUP(A543,[3]C1!$E:$F,2,FALSE)))</f>
        <v>HARD DISCOUNT PHILIPPINES, INC.</v>
      </c>
      <c r="D543" s="7" t="str">
        <f>IFERROR(VLOOKUP(A543,[3]C1!$E:$G,3,FALSE),IFERROR(VLOOKUP(A543,[2]C1!$E:$G,3,FALSE),VLOOKUP(A543,[1]C1!$E:$G,3,FALSE)))</f>
        <v>M.L. QUEZON, PUROK 4, TAGUIG CITY</v>
      </c>
      <c r="E543" s="10">
        <f>IFERROR(VLOOKUP(A543,[4]C1!$E:$S,15,FALSE),IFERROR(VLOOKUP(A543,[5]C1!$E:$T,16,FALSE),VLOOKUP(A543,[6]C1!$E:$T,16,FALSE)))</f>
        <v>0</v>
      </c>
      <c r="F543" s="10">
        <f>IFERROR(VLOOKUP(A543,[2]C1!$E:$Q,13,FALSE),IFERROR(VLOOKUP(A543,[3]C1!$E:$P,12,FALSE),VLOOKUP(A543,[1]C1!$E:$Q,13,FALSE)))</f>
        <v>3.4</v>
      </c>
      <c r="G543" s="11" t="str">
        <f>IFERROR(VLOOKUP(A543,[4]C1!$E:$N,10,FALSE),IFERROR(VLOOKUP(A543,[5]C1!$E:$N,10,FALSE),VLOOKUP(A543,[6]C1!$E:$N,10,FALSE)))</f>
        <v>Jenneth Madrid</v>
      </c>
      <c r="I543" s="6" t="str">
        <f>IFERROR(VLOOKUP(A543,[4]C1!$E:$L,8,FALSE),IFERROR(VLOOKUP(A543,[5]C1!$E:$L,8,FALSE),VLOOKUP(A543,[6]C1!$E:$L,8,FALSE)))</f>
        <v>VJC</v>
      </c>
      <c r="J543" s="4">
        <v>45876</v>
      </c>
      <c r="K543" s="4">
        <v>45876</v>
      </c>
      <c r="L543" s="5" t="s">
        <v>62</v>
      </c>
      <c r="N543" s="5">
        <f>YEAR(IFERROR(VLOOKUP(A543,[4]C1!$E:$AA,23,FALSE),IFERROR(VLOOKUP(A543,[5]C1!$E:$AB,24,FALSE),VLOOKUP(A543,[6]C1!$E:$AB,23,FALSE))))</f>
        <v>2025</v>
      </c>
      <c r="O543" s="4">
        <v>45877</v>
      </c>
      <c r="P543" s="5" t="str">
        <f t="shared" si="15"/>
        <v>YES</v>
      </c>
      <c r="Q543" s="4">
        <v>45887</v>
      </c>
      <c r="R543" s="5" t="s">
        <v>23</v>
      </c>
      <c r="T543" s="253">
        <f>IFERROR(VLOOKUP(A543,[4]C1!$E:$BH,56,FALSE),IFERROR(VLOOKUP(A543,[5]C1!$E:$BI,57,FALSE),VLOOKUP(A543,[6]C1!$E:$BI,56,FALSE)))</f>
        <v>45876</v>
      </c>
    </row>
    <row r="544" spans="1:20" ht="20.149999999999999" hidden="1" customHeight="1" x14ac:dyDescent="0.35">
      <c r="A544" s="8" t="s">
        <v>968</v>
      </c>
      <c r="C544" s="7" t="str">
        <f>IFERROR(VLOOKUP(A544,[1]C1!$E:$F,2,FALSE),IFERROR(VLOOKUP(A544,[2]C1!$E:$F,2,FALSE),VLOOKUP(A544,[3]C1!$E:$F,2,FALSE)))</f>
        <v>CITY GOVERNMENT OF TAGUIG</v>
      </c>
      <c r="D544" s="7" t="str">
        <f>IFERROR(VLOOKUP(A544,[3]C1!$E:$G,3,FALSE),IFERROR(VLOOKUP(A544,[2]C1!$E:$G,3,FALSE),VLOOKUP(A544,[1]C1!$E:$G,3,FALSE)))</f>
        <v>CHAMPACA, STO. NINO, TAGUIG CITY</v>
      </c>
      <c r="E544" s="10">
        <f>IFERROR(VLOOKUP(A544,[4]C1!$E:$S,15,FALSE),IFERROR(VLOOKUP(A544,[5]C1!$E:$T,16,FALSE),VLOOKUP(A544,[6]C1!$E:$T,16,FALSE)))</f>
        <v>323053.55999999994</v>
      </c>
      <c r="F544" s="10">
        <f>IFERROR(VLOOKUP(A544,[2]C1!$E:$Q,13,FALSE),IFERROR(VLOOKUP(A544,[3]C1!$E:$P,12,FALSE),VLOOKUP(A544,[1]C1!$E:$Q,13,FALSE)))</f>
        <v>415.57</v>
      </c>
      <c r="G544" s="11" t="str">
        <f>IFERROR(VLOOKUP(A544,[4]C1!$E:$N,10,FALSE),IFERROR(VLOOKUP(A544,[5]C1!$E:$N,10,FALSE),VLOOKUP(A544,[6]C1!$E:$N,10,FALSE)))</f>
        <v>Jenneth Madrid</v>
      </c>
      <c r="I544" s="6" t="str">
        <f>IFERROR(VLOOKUP(A544,[4]C1!$E:$L,8,FALSE),IFERROR(VLOOKUP(A544,[5]C1!$E:$L,8,FALSE),VLOOKUP(A544,[6]C1!$E:$L,8,FALSE)))</f>
        <v>VJC</v>
      </c>
      <c r="J544" s="4">
        <v>45876</v>
      </c>
      <c r="K544" s="4">
        <v>45876</v>
      </c>
      <c r="L544" s="5" t="s">
        <v>62</v>
      </c>
      <c r="N544" s="5">
        <f>YEAR(IFERROR(VLOOKUP(A544,[4]C1!$E:$AA,23,FALSE),IFERROR(VLOOKUP(A544,[5]C1!$E:$AB,24,FALSE),VLOOKUP(A544,[6]C1!$E:$AB,23,FALSE))))</f>
        <v>2025</v>
      </c>
      <c r="P544" s="5" t="str">
        <f t="shared" si="15"/>
        <v>NO</v>
      </c>
      <c r="T544" s="253">
        <f>IFERROR(VLOOKUP(A544,[4]C1!$E:$BH,56,FALSE),IFERROR(VLOOKUP(A544,[5]C1!$E:$BI,57,FALSE),VLOOKUP(A544,[6]C1!$E:$BI,56,FALSE)))</f>
        <v>45876</v>
      </c>
    </row>
    <row r="545" spans="1:20" ht="20.149999999999999" hidden="1" customHeight="1" x14ac:dyDescent="0.35">
      <c r="A545" s="8" t="s">
        <v>969</v>
      </c>
      <c r="C545" s="7" t="str">
        <f>IFERROR(VLOOKUP(A545,[1]C1!$E:$F,2,FALSE),IFERROR(VLOOKUP(A545,[2]C1!$E:$F,2,FALSE),VLOOKUP(A545,[3]C1!$E:$F,2,FALSE)))</f>
        <v>DITO TELECOMMUNITY CORPORATION</v>
      </c>
      <c r="D545" s="7" t="str">
        <f>IFERROR(VLOOKUP(A545,[3]C1!$E:$G,3,FALSE),IFERROR(VLOOKUP(A545,[2]C1!$E:$G,3,FALSE),VLOOKUP(A545,[1]C1!$E:$G,3,FALSE)))</f>
        <v>M.L. QUEZON, PUROK 6, TAGUIG CITY</v>
      </c>
      <c r="E545" s="10">
        <f>IFERROR(VLOOKUP(A545,[4]C1!$E:$S,15,FALSE),IFERROR(VLOOKUP(A545,[5]C1!$E:$T,16,FALSE),VLOOKUP(A545,[6]C1!$E:$T,16,FALSE)))</f>
        <v>4660.4399999999996</v>
      </c>
      <c r="F545" s="10">
        <f>IFERROR(VLOOKUP(A545,[2]C1!$E:$Q,13,FALSE),IFERROR(VLOOKUP(A545,[3]C1!$E:$P,12,FALSE),VLOOKUP(A545,[1]C1!$E:$Q,13,FALSE)))</f>
        <v>5.42</v>
      </c>
      <c r="G545" s="11" t="str">
        <f>IFERROR(VLOOKUP(A545,[4]C1!$E:$N,10,FALSE),IFERROR(VLOOKUP(A545,[5]C1!$E:$N,10,FALSE),VLOOKUP(A545,[6]C1!$E:$N,10,FALSE)))</f>
        <v>Jenneth Madrid</v>
      </c>
      <c r="I545" s="6" t="str">
        <f>IFERROR(VLOOKUP(A545,[4]C1!$E:$L,8,FALSE),IFERROR(VLOOKUP(A545,[5]C1!$E:$L,8,FALSE),VLOOKUP(A545,[6]C1!$E:$L,8,FALSE)))</f>
        <v>VJC</v>
      </c>
      <c r="J545" s="4">
        <v>45876</v>
      </c>
      <c r="K545" s="4">
        <v>45876</v>
      </c>
      <c r="L545" s="5" t="s">
        <v>62</v>
      </c>
      <c r="N545" s="5">
        <f>YEAR(IFERROR(VLOOKUP(A545,[4]C1!$E:$AA,23,FALSE),IFERROR(VLOOKUP(A545,[5]C1!$E:$AB,24,FALSE),VLOOKUP(A545,[6]C1!$E:$AB,23,FALSE))))</f>
        <v>2025</v>
      </c>
      <c r="O545" s="4">
        <v>45877</v>
      </c>
      <c r="P545" s="5" t="str">
        <f t="shared" si="15"/>
        <v>YES</v>
      </c>
      <c r="Q545" s="4">
        <v>45887</v>
      </c>
      <c r="R545" s="5" t="s">
        <v>23</v>
      </c>
      <c r="T545" s="253">
        <f>IFERROR(VLOOKUP(A545,[4]C1!$E:$BH,56,FALSE),IFERROR(VLOOKUP(A545,[5]C1!$E:$BI,57,FALSE),VLOOKUP(A545,[6]C1!$E:$BI,56,FALSE)))</f>
        <v>45876</v>
      </c>
    </row>
    <row r="546" spans="1:20" ht="20.149999999999999" hidden="1" customHeight="1" x14ac:dyDescent="0.35">
      <c r="A546" s="8" t="s">
        <v>970</v>
      </c>
      <c r="C546" s="7" t="str">
        <f>IFERROR(VLOOKUP(A546,[1]C1!$E:$F,2,FALSE),IFERROR(VLOOKUP(A546,[2]C1!$E:$F,2,FALSE),VLOOKUP(A546,[3]C1!$E:$F,2,FALSE)))</f>
        <v>CITY GOVERNMENT OF TAGUIG</v>
      </c>
      <c r="D546" s="7" t="str">
        <f>IFERROR(VLOOKUP(A546,[3]C1!$E:$G,3,FALSE),IFERROR(VLOOKUP(A546,[2]C1!$E:$G,3,FALSE),VLOOKUP(A546,[1]C1!$E:$G,3,FALSE)))</f>
        <v>M.L. QUEZON, PUROK 1, TAGUIG CITY</v>
      </c>
      <c r="E546" s="10">
        <f>IFERROR(VLOOKUP(A546,[4]C1!$E:$S,15,FALSE),IFERROR(VLOOKUP(A546,[5]C1!$E:$T,16,FALSE),VLOOKUP(A546,[6]C1!$E:$T,16,FALSE)))</f>
        <v>130705.40000000001</v>
      </c>
      <c r="F546" s="10">
        <f>IFERROR(VLOOKUP(A546,[2]C1!$E:$Q,13,FALSE),IFERROR(VLOOKUP(A546,[3]C1!$E:$P,12,FALSE),VLOOKUP(A546,[1]C1!$E:$Q,13,FALSE)))</f>
        <v>209.76</v>
      </c>
      <c r="G546" s="11" t="str">
        <f>IFERROR(VLOOKUP(A546,[4]C1!$E:$N,10,FALSE),IFERROR(VLOOKUP(A546,[5]C1!$E:$N,10,FALSE),VLOOKUP(A546,[6]C1!$E:$N,10,FALSE)))</f>
        <v>Jenneth Madrid</v>
      </c>
      <c r="I546" s="6" t="str">
        <f>IFERROR(VLOOKUP(A546,[4]C1!$E:$L,8,FALSE),IFERROR(VLOOKUP(A546,[5]C1!$E:$L,8,FALSE),VLOOKUP(A546,[6]C1!$E:$L,8,FALSE)))</f>
        <v>VJC</v>
      </c>
      <c r="J546" s="4">
        <v>45876</v>
      </c>
      <c r="K546" s="4">
        <v>45876</v>
      </c>
      <c r="L546" s="5" t="s">
        <v>62</v>
      </c>
      <c r="N546" s="5">
        <f>YEAR(IFERROR(VLOOKUP(A546,[4]C1!$E:$AA,23,FALSE),IFERROR(VLOOKUP(A546,[5]C1!$E:$AB,24,FALSE),VLOOKUP(A546,[6]C1!$E:$AB,23,FALSE))))</f>
        <v>2025</v>
      </c>
      <c r="P546" s="5" t="str">
        <f t="shared" si="15"/>
        <v>NO</v>
      </c>
      <c r="T546" s="253">
        <f>IFERROR(VLOOKUP(A546,[4]C1!$E:$BH,56,FALSE),IFERROR(VLOOKUP(A546,[5]C1!$E:$BI,57,FALSE),VLOOKUP(A546,[6]C1!$E:$BI,56,FALSE)))</f>
        <v>45876</v>
      </c>
    </row>
    <row r="547" spans="1:20" ht="20.149999999999999" hidden="1" customHeight="1" x14ac:dyDescent="0.35">
      <c r="A547" s="8" t="s">
        <v>971</v>
      </c>
      <c r="C547" s="7" t="str">
        <f>IFERROR(VLOOKUP(A547,[1]C1!$E:$F,2,FALSE),IFERROR(VLOOKUP(A547,[2]C1!$E:$F,2,FALSE),VLOOKUP(A547,[3]C1!$E:$F,2,FALSE)))</f>
        <v>ARNULFO CAL TABLIZO</v>
      </c>
      <c r="D547" s="7" t="str">
        <f>IFERROR(VLOOKUP(A547,[3]C1!$E:$G,3,FALSE),IFERROR(VLOOKUP(A547,[2]C1!$E:$G,3,FALSE),VLOOKUP(A547,[1]C1!$E:$G,3,FALSE)))</f>
        <v>1ST, BAGUMBAYAN, TAGUIG CITY</v>
      </c>
      <c r="E547" s="10">
        <f>IFERROR(VLOOKUP(A547,[4]C1!$E:$S,15,FALSE),IFERROR(VLOOKUP(A547,[5]C1!$E:$T,16,FALSE),VLOOKUP(A547,[6]C1!$E:$T,16,FALSE)))</f>
        <v>50064.5</v>
      </c>
      <c r="F547" s="10">
        <f>IFERROR(VLOOKUP(A547,[2]C1!$E:$Q,13,FALSE),IFERROR(VLOOKUP(A547,[3]C1!$E:$P,12,FALSE),VLOOKUP(A547,[1]C1!$E:$Q,13,FALSE)))</f>
        <v>213.43</v>
      </c>
      <c r="G547" s="11" t="str">
        <f>IFERROR(VLOOKUP(A547,[4]C1!$E:$N,10,FALSE),IFERROR(VLOOKUP(A547,[5]C1!$E:$N,10,FALSE),VLOOKUP(A547,[6]C1!$E:$N,10,FALSE)))</f>
        <v>Jenneth Madrid</v>
      </c>
      <c r="I547" s="6" t="str">
        <f>IFERROR(VLOOKUP(A547,[4]C1!$E:$L,8,FALSE),IFERROR(VLOOKUP(A547,[5]C1!$E:$L,8,FALSE),VLOOKUP(A547,[6]C1!$E:$L,8,FALSE)))</f>
        <v>VJC</v>
      </c>
      <c r="J547" s="4">
        <v>45876</v>
      </c>
      <c r="K547" s="4">
        <v>45876</v>
      </c>
      <c r="L547" s="5" t="s">
        <v>62</v>
      </c>
      <c r="N547" s="5">
        <f>YEAR(IFERROR(VLOOKUP(A547,[4]C1!$E:$AA,23,FALSE),IFERROR(VLOOKUP(A547,[5]C1!$E:$AB,24,FALSE),VLOOKUP(A547,[6]C1!$E:$AB,23,FALSE))))</f>
        <v>2025</v>
      </c>
      <c r="P547" s="5" t="str">
        <f t="shared" si="15"/>
        <v>NO</v>
      </c>
      <c r="T547" s="253">
        <f>IFERROR(VLOOKUP(A547,[4]C1!$E:$BH,56,FALSE),IFERROR(VLOOKUP(A547,[5]C1!$E:$BI,57,FALSE),VLOOKUP(A547,[6]C1!$E:$BI,56,FALSE)))</f>
        <v>45876</v>
      </c>
    </row>
    <row r="548" spans="1:20" ht="20.149999999999999" hidden="1" customHeight="1" x14ac:dyDescent="0.35">
      <c r="A548" s="8" t="s">
        <v>972</v>
      </c>
      <c r="C548" s="7" t="str">
        <f>IFERROR(VLOOKUP(A548,[1]C1!$E:$F,2,FALSE),IFERROR(VLOOKUP(A548,[2]C1!$E:$F,2,FALSE),VLOOKUP(A548,[3]C1!$E:$F,2,FALSE)))</f>
        <v>NEXTANK CORPORATION</v>
      </c>
      <c r="D548" s="7" t="str">
        <f>IFERROR(VLOOKUP(A548,[3]C1!$E:$G,3,FALSE),IFERROR(VLOOKUP(A548,[2]C1!$E:$G,3,FALSE),VLOOKUP(A548,[1]C1!$E:$G,3,FALSE)))</f>
        <v>ARTHUR, TAGUIG BAGUMBAYAN INDL ASS INC, TAGUIG CITY</v>
      </c>
      <c r="E548" s="10">
        <f>IFERROR(VLOOKUP(A548,[4]C1!$E:$S,15,FALSE),IFERROR(VLOOKUP(A548,[5]C1!$E:$T,16,FALSE),VLOOKUP(A548,[6]C1!$E:$T,16,FALSE)))</f>
        <v>120878.27</v>
      </c>
      <c r="F548" s="10">
        <f>IFERROR(VLOOKUP(A548,[2]C1!$E:$Q,13,FALSE),IFERROR(VLOOKUP(A548,[3]C1!$E:$P,12,FALSE),VLOOKUP(A548,[1]C1!$E:$Q,13,FALSE)))</f>
        <v>964.72</v>
      </c>
      <c r="G548" s="11" t="str">
        <f>IFERROR(VLOOKUP(A548,[4]C1!$E:$N,10,FALSE),IFERROR(VLOOKUP(A548,[5]C1!$E:$N,10,FALSE),VLOOKUP(A548,[6]C1!$E:$N,10,FALSE)))</f>
        <v>JSB</v>
      </c>
      <c r="I548" s="6" t="str">
        <f>IFERROR(VLOOKUP(A548,[4]C1!$E:$L,8,FALSE),IFERROR(VLOOKUP(A548,[5]C1!$E:$L,8,FALSE),VLOOKUP(A548,[6]C1!$E:$L,8,FALSE)))</f>
        <v>VJC</v>
      </c>
      <c r="J548" s="4">
        <v>45876</v>
      </c>
      <c r="K548" s="4">
        <v>45876</v>
      </c>
      <c r="L548" s="5" t="s">
        <v>62</v>
      </c>
      <c r="N548" s="5">
        <f>YEAR(IFERROR(VLOOKUP(A548,[4]C1!$E:$AA,23,FALSE),IFERROR(VLOOKUP(A548,[5]C1!$E:$AB,24,FALSE),VLOOKUP(A548,[6]C1!$E:$AB,23,FALSE))))</f>
        <v>2024</v>
      </c>
      <c r="O548" s="4">
        <v>45877</v>
      </c>
      <c r="P548" s="5" t="str">
        <f t="shared" si="15"/>
        <v>YES</v>
      </c>
      <c r="Q548" s="4">
        <v>45887</v>
      </c>
      <c r="R548" s="5" t="s">
        <v>23</v>
      </c>
      <c r="T548" s="253">
        <f>IFERROR(VLOOKUP(A548,[4]C1!$E:$BH,56,FALSE),IFERROR(VLOOKUP(A548,[5]C1!$E:$BI,57,FALSE),VLOOKUP(A548,[6]C1!$E:$BI,56,FALSE)))</f>
        <v>45876</v>
      </c>
    </row>
    <row r="549" spans="1:20" ht="20.149999999999999" hidden="1" customHeight="1" x14ac:dyDescent="0.35">
      <c r="A549" s="8" t="s">
        <v>973</v>
      </c>
      <c r="C549" s="7" t="str">
        <f>IFERROR(VLOOKUP(A549,[1]C1!$E:$F,2,FALSE),IFERROR(VLOOKUP(A549,[2]C1!$E:$F,2,FALSE),VLOOKUP(A549,[3]C1!$E:$F,2,FALSE)))</f>
        <v>ASEANA BUSINESS PARK ESTATE ASSOCIATION, INC.</v>
      </c>
      <c r="D549" s="7" t="str">
        <f>IFERROR(VLOOKUP(A549,[3]C1!$E:$G,3,FALSE),IFERROR(VLOOKUP(A549,[2]C1!$E:$G,3,FALSE),VLOOKUP(A549,[1]C1!$E:$G,3,FALSE)))</f>
        <v>PRES. DIOSDADO MACAPAGAL, ASEANA BUSINESS PARK, PARANAQUE</v>
      </c>
      <c r="E549" s="10">
        <f>IFERROR(VLOOKUP(A549,[4]C1!$E:$S,15,FALSE),IFERROR(VLOOKUP(A549,[5]C1!$E:$T,16,FALSE),VLOOKUP(A549,[6]C1!$E:$T,16,FALSE)))</f>
        <v>56399.27</v>
      </c>
      <c r="F549" s="10">
        <f>IFERROR(VLOOKUP(A549,[2]C1!$E:$Q,13,FALSE),IFERROR(VLOOKUP(A549,[3]C1!$E:$P,12,FALSE),VLOOKUP(A549,[1]C1!$E:$Q,13,FALSE)))</f>
        <v>70.02</v>
      </c>
      <c r="G549" s="11" t="str">
        <f>IFERROR(VLOOKUP(A549,[4]C1!$E:$N,10,FALSE),IFERROR(VLOOKUP(A549,[5]C1!$E:$N,10,FALSE),VLOOKUP(A549,[6]C1!$E:$N,10,FALSE)))</f>
        <v>Jenneth Madrid</v>
      </c>
      <c r="I549" s="6" t="str">
        <f>IFERROR(VLOOKUP(A549,[4]C1!$E:$L,8,FALSE),IFERROR(VLOOKUP(A549,[5]C1!$E:$L,8,FALSE),VLOOKUP(A549,[6]C1!$E:$L,8,FALSE)))</f>
        <v>VJC</v>
      </c>
      <c r="J549" s="4">
        <v>45876</v>
      </c>
      <c r="K549" s="4">
        <v>45876</v>
      </c>
      <c r="L549" s="5" t="s">
        <v>62</v>
      </c>
      <c r="N549" s="5">
        <f>YEAR(IFERROR(VLOOKUP(A549,[4]C1!$E:$AA,23,FALSE),IFERROR(VLOOKUP(A549,[5]C1!$E:$AB,24,FALSE),VLOOKUP(A549,[6]C1!$E:$AB,23,FALSE))))</f>
        <v>2025</v>
      </c>
      <c r="P549" s="5" t="str">
        <f t="shared" si="15"/>
        <v>NO</v>
      </c>
      <c r="T549" s="253">
        <f>IFERROR(VLOOKUP(A549,[4]C1!$E:$BH,56,FALSE),IFERROR(VLOOKUP(A549,[5]C1!$E:$BI,57,FALSE),VLOOKUP(A549,[6]C1!$E:$BI,56,FALSE)))</f>
        <v>45876</v>
      </c>
    </row>
    <row r="550" spans="1:20" ht="20.149999999999999" hidden="1" customHeight="1" x14ac:dyDescent="0.35">
      <c r="A550" s="8" t="s">
        <v>974</v>
      </c>
      <c r="C550" s="7" t="str">
        <f>IFERROR(VLOOKUP(A550,[1]C1!$E:$F,2,FALSE),IFERROR(VLOOKUP(A550,[2]C1!$E:$F,2,FALSE),VLOOKUP(A550,[3]C1!$E:$F,2,FALSE)))</f>
        <v>CITY GOVERNMENT OF TAGUIG</v>
      </c>
      <c r="D550" s="7" t="str">
        <f>IFERROR(VLOOKUP(A550,[3]C1!$E:$G,3,FALSE),IFERROR(VLOOKUP(A550,[2]C1!$E:$G,3,FALSE),VLOOKUP(A550,[1]C1!$E:$G,3,FALSE)))</f>
        <v>CHAMPACA, STO. NINO, TAGUIG CITY</v>
      </c>
      <c r="E550" s="10">
        <f>IFERROR(VLOOKUP(A550,[4]C1!$E:$S,15,FALSE),IFERROR(VLOOKUP(A550,[5]C1!$E:$T,16,FALSE),VLOOKUP(A550,[6]C1!$E:$T,16,FALSE)))</f>
        <v>11367.57</v>
      </c>
      <c r="F550" s="10">
        <f>IFERROR(VLOOKUP(A550,[2]C1!$E:$Q,13,FALSE),IFERROR(VLOOKUP(A550,[3]C1!$E:$P,12,FALSE),VLOOKUP(A550,[1]C1!$E:$Q,13,FALSE)))</f>
        <v>31.51</v>
      </c>
      <c r="G550" s="11" t="str">
        <f>IFERROR(VLOOKUP(A550,[4]C1!$E:$N,10,FALSE),IFERROR(VLOOKUP(A550,[5]C1!$E:$N,10,FALSE),VLOOKUP(A550,[6]C1!$E:$N,10,FALSE)))</f>
        <v>Jenneth Madrid</v>
      </c>
      <c r="I550" s="6" t="str">
        <f>IFERROR(VLOOKUP(A550,[4]C1!$E:$L,8,FALSE),IFERROR(VLOOKUP(A550,[5]C1!$E:$L,8,FALSE),VLOOKUP(A550,[6]C1!$E:$L,8,FALSE)))</f>
        <v>VJC</v>
      </c>
      <c r="J550" s="4">
        <v>45876</v>
      </c>
      <c r="K550" s="4">
        <v>45876</v>
      </c>
      <c r="L550" s="5" t="s">
        <v>62</v>
      </c>
      <c r="N550" s="5">
        <f>YEAR(IFERROR(VLOOKUP(A550,[4]C1!$E:$AA,23,FALSE),IFERROR(VLOOKUP(A550,[5]C1!$E:$AB,24,FALSE),VLOOKUP(A550,[6]C1!$E:$AB,23,FALSE))))</f>
        <v>2025</v>
      </c>
      <c r="P550" s="5" t="str">
        <f t="shared" si="15"/>
        <v>NO</v>
      </c>
      <c r="T550" s="253">
        <f>IFERROR(VLOOKUP(A550,[4]C1!$E:$BH,56,FALSE),IFERROR(VLOOKUP(A550,[5]C1!$E:$BI,57,FALSE),VLOOKUP(A550,[6]C1!$E:$BI,56,FALSE)))</f>
        <v>45876</v>
      </c>
    </row>
    <row r="551" spans="1:20" ht="20.149999999999999" hidden="1" customHeight="1" x14ac:dyDescent="0.35">
      <c r="A551" s="8" t="s">
        <v>975</v>
      </c>
      <c r="C551" s="7" t="str">
        <f>IFERROR(VLOOKUP(A551,[1]C1!$E:$F,2,FALSE),IFERROR(VLOOKUP(A551,[2]C1!$E:$F,2,FALSE),VLOOKUP(A551,[3]C1!$E:$F,2,FALSE)))</f>
        <v>FIRST ASSOCIATED MEDICAL DISTRIBUTION CO.,INC.,</v>
      </c>
      <c r="D551" s="7" t="str">
        <f>IFERROR(VLOOKUP(A551,[3]C1!$E:$G,3,FALSE),IFERROR(VLOOKUP(A551,[2]C1!$E:$G,3,FALSE),VLOOKUP(A551,[1]C1!$E:$G,3,FALSE)))</f>
        <v>PHILIP, MULTINATIONAL VILL, PARANAQUE</v>
      </c>
      <c r="E551" s="10">
        <f>IFERROR(VLOOKUP(A551,[4]C1!$E:$S,15,FALSE),IFERROR(VLOOKUP(A551,[5]C1!$E:$T,16,FALSE),VLOOKUP(A551,[6]C1!$E:$T,16,FALSE)))</f>
        <v>4244.5200000000004</v>
      </c>
      <c r="F551" s="10">
        <f>IFERROR(VLOOKUP(A551,[2]C1!$E:$Q,13,FALSE),IFERROR(VLOOKUP(A551,[3]C1!$E:$P,12,FALSE),VLOOKUP(A551,[1]C1!$E:$Q,13,FALSE)))</f>
        <v>4.9400000000000004</v>
      </c>
      <c r="G551" s="11" t="str">
        <f>IFERROR(VLOOKUP(A551,[4]C1!$E:$N,10,FALSE),IFERROR(VLOOKUP(A551,[5]C1!$E:$N,10,FALSE),VLOOKUP(A551,[6]C1!$E:$N,10,FALSE)))</f>
        <v>Jenneth Madrid</v>
      </c>
      <c r="I551" s="6" t="str">
        <f>IFERROR(VLOOKUP(A551,[4]C1!$E:$L,8,FALSE),IFERROR(VLOOKUP(A551,[5]C1!$E:$L,8,FALSE),VLOOKUP(A551,[6]C1!$E:$L,8,FALSE)))</f>
        <v>POWERHOUSE</v>
      </c>
      <c r="J551" s="4">
        <v>45876</v>
      </c>
      <c r="K551" s="4">
        <v>45876</v>
      </c>
      <c r="L551" s="5" t="s">
        <v>62</v>
      </c>
      <c r="N551" s="5">
        <f>YEAR(IFERROR(VLOOKUP(A551,[4]C1!$E:$AA,23,FALSE),IFERROR(VLOOKUP(A551,[5]C1!$E:$AB,24,FALSE),VLOOKUP(A551,[6]C1!$E:$AB,23,FALSE))))</f>
        <v>2025</v>
      </c>
      <c r="O551" s="4">
        <v>45877</v>
      </c>
      <c r="P551" s="5" t="str">
        <f t="shared" si="15"/>
        <v>YES</v>
      </c>
      <c r="Q551" s="4">
        <v>45887</v>
      </c>
      <c r="R551" s="5" t="s">
        <v>23</v>
      </c>
      <c r="T551" s="253">
        <f>IFERROR(VLOOKUP(A551,[4]C1!$E:$BH,56,FALSE),IFERROR(VLOOKUP(A551,[5]C1!$E:$BI,57,FALSE),VLOOKUP(A551,[6]C1!$E:$BI,56,FALSE)))</f>
        <v>45876</v>
      </c>
    </row>
    <row r="552" spans="1:20" ht="20.149999999999999" hidden="1" customHeight="1" x14ac:dyDescent="0.35">
      <c r="A552" s="8" t="s">
        <v>976</v>
      </c>
      <c r="C552" s="7" t="str">
        <f>IFERROR(VLOOKUP(A552,[1]C1!$E:$F,2,FALSE),IFERROR(VLOOKUP(A552,[2]C1!$E:$F,2,FALSE),VLOOKUP(A552,[3]C1!$E:$F,2,FALSE)))</f>
        <v>JETTI_PETROLEUM INC.</v>
      </c>
      <c r="D552" s="7" t="str">
        <f>IFERROR(VLOOKUP(A552,[3]C1!$E:$G,3,FALSE),IFERROR(VLOOKUP(A552,[2]C1!$E:$G,3,FALSE),VLOOKUP(A552,[1]C1!$E:$G,3,FALSE)))</f>
        <v>DR. A SANTOS, SAN DIONISIO, PARANAQUE</v>
      </c>
      <c r="E552" s="10">
        <f>IFERROR(VLOOKUP(A552,[4]C1!$E:$S,15,FALSE),IFERROR(VLOOKUP(A552,[5]C1!$E:$T,16,FALSE),VLOOKUP(A552,[6]C1!$E:$T,16,FALSE)))</f>
        <v>16170.97</v>
      </c>
      <c r="F552" s="10">
        <f>IFERROR(VLOOKUP(A552,[2]C1!$E:$Q,13,FALSE),IFERROR(VLOOKUP(A552,[3]C1!$E:$P,12,FALSE),VLOOKUP(A552,[1]C1!$E:$Q,13,FALSE)))</f>
        <v>18.82</v>
      </c>
      <c r="G552" s="11" t="str">
        <f>IFERROR(VLOOKUP(A552,[4]C1!$E:$N,10,FALSE),IFERROR(VLOOKUP(A552,[5]C1!$E:$N,10,FALSE),VLOOKUP(A552,[6]C1!$E:$N,10,FALSE)))</f>
        <v>Jenneth Madrid</v>
      </c>
      <c r="I552" s="6" t="str">
        <f>IFERROR(VLOOKUP(A552,[4]C1!$E:$L,8,FALSE),IFERROR(VLOOKUP(A552,[5]C1!$E:$L,8,FALSE),VLOOKUP(A552,[6]C1!$E:$L,8,FALSE)))</f>
        <v>VJC</v>
      </c>
      <c r="J552" s="4">
        <v>45876</v>
      </c>
      <c r="K552" s="4">
        <v>45876</v>
      </c>
      <c r="L552" s="5" t="s">
        <v>62</v>
      </c>
      <c r="N552" s="5">
        <f>YEAR(IFERROR(VLOOKUP(A552,[4]C1!$E:$AA,23,FALSE),IFERROR(VLOOKUP(A552,[5]C1!$E:$AB,24,FALSE),VLOOKUP(A552,[6]C1!$E:$AB,23,FALSE))))</f>
        <v>2025</v>
      </c>
      <c r="P552" s="5" t="str">
        <f t="shared" si="15"/>
        <v>NO</v>
      </c>
      <c r="T552" s="253">
        <f>IFERROR(VLOOKUP(A552,[4]C1!$E:$BH,56,FALSE),IFERROR(VLOOKUP(A552,[5]C1!$E:$BI,57,FALSE),VLOOKUP(A552,[6]C1!$E:$BI,56,FALSE)))</f>
        <v>45876</v>
      </c>
    </row>
    <row r="553" spans="1:20" ht="20.149999999999999" hidden="1" customHeight="1" x14ac:dyDescent="0.35">
      <c r="A553" s="8" t="s">
        <v>980</v>
      </c>
      <c r="C553" s="7" t="str">
        <f>IFERROR(VLOOKUP(A553,[1]C1!$E:$F,2,FALSE),IFERROR(VLOOKUP(A553,[2]C1!$E:$F,2,FALSE),VLOOKUP(A553,[3]C1!$E:$F,2,FALSE)))</f>
        <v>CITY GOVERNMENT OF TAGUIG</v>
      </c>
      <c r="D553" s="7" t="str">
        <f>IFERROR(VLOOKUP(A553,[3]C1!$E:$G,3,FALSE),IFERROR(VLOOKUP(A553,[2]C1!$E:$G,3,FALSE),VLOOKUP(A553,[1]C1!$E:$G,3,FALSE)))</f>
        <v>AREA 2 MAULING HAI, PUROK 6D, TAGUIG CITY</v>
      </c>
      <c r="E553" s="10">
        <f>IFERROR(VLOOKUP(A553,[4]C1!$E:$S,15,FALSE),IFERROR(VLOOKUP(A553,[5]C1!$E:$T,16,FALSE),VLOOKUP(A553,[6]C1!$E:$T,16,FALSE)))</f>
        <v>17504.510000000002</v>
      </c>
      <c r="F553" s="10">
        <f>IFERROR(VLOOKUP(A553,[2]C1!$E:$Q,13,FALSE),IFERROR(VLOOKUP(A553,[3]C1!$E:$P,12,FALSE),VLOOKUP(A553,[1]C1!$E:$Q,13,FALSE)))</f>
        <v>20.84</v>
      </c>
      <c r="G553" s="11" t="str">
        <f>IFERROR(VLOOKUP(A553,[4]C1!$E:$N,10,FALSE),IFERROR(VLOOKUP(A553,[5]C1!$E:$N,10,FALSE),VLOOKUP(A553,[6]C1!$E:$N,10,FALSE)))</f>
        <v>Ronilo Gange Jr.</v>
      </c>
      <c r="I553" s="6" t="str">
        <f>IFERROR(VLOOKUP(A553,[4]C1!$E:$L,8,FALSE),IFERROR(VLOOKUP(A553,[5]C1!$E:$L,8,FALSE),VLOOKUP(A553,[6]C1!$E:$L,8,FALSE)))</f>
        <v>ECOM</v>
      </c>
      <c r="J553" s="4">
        <v>45876</v>
      </c>
      <c r="K553" s="4">
        <v>45883</v>
      </c>
      <c r="L553" s="5" t="s">
        <v>856</v>
      </c>
      <c r="N553" s="5">
        <f>YEAR(IFERROR(VLOOKUP(A553,[4]C1!$E:$AA,23,FALSE),IFERROR(VLOOKUP(A553,[5]C1!$E:$AB,24,FALSE),VLOOKUP(A553,[6]C1!$E:$AB,23,FALSE))))</f>
        <v>2025</v>
      </c>
      <c r="O553" s="4">
        <v>45886</v>
      </c>
      <c r="P553" s="5" t="str">
        <f t="shared" si="15"/>
        <v>YES</v>
      </c>
      <c r="Q553" s="4">
        <v>45889</v>
      </c>
      <c r="R553" s="5" t="s">
        <v>26</v>
      </c>
      <c r="T553" s="253">
        <f>IFERROR(VLOOKUP(A553,[4]C1!$E:$BH,56,FALSE),IFERROR(VLOOKUP(A553,[5]C1!$E:$BI,57,FALSE),VLOOKUP(A553,[6]C1!$E:$BI,56,FALSE)))</f>
        <v>45875</v>
      </c>
    </row>
    <row r="554" spans="1:20" ht="20.149999999999999" hidden="1" customHeight="1" x14ac:dyDescent="0.35">
      <c r="A554" s="8" t="s">
        <v>981</v>
      </c>
      <c r="C554" s="7" t="str">
        <f>IFERROR(VLOOKUP(A554,[1]C1!$E:$F,2,FALSE),IFERROR(VLOOKUP(A554,[2]C1!$E:$F,2,FALSE),VLOOKUP(A554,[3]C1!$E:$F,2,FALSE)))</f>
        <v>CITY GOVERNMENT OF TAGUIG</v>
      </c>
      <c r="D554" s="7" t="str">
        <f>IFERROR(VLOOKUP(A554,[3]C1!$E:$G,3,FALSE),IFERROR(VLOOKUP(A554,[2]C1!$E:$G,3,FALSE),VLOOKUP(A554,[1]C1!$E:$G,3,FALSE)))</f>
        <v>AREA 2 MAULING HAI, PUROK 6D, TAGUIG CITY</v>
      </c>
      <c r="E554" s="10">
        <f>IFERROR(VLOOKUP(A554,[4]C1!$E:$S,15,FALSE),IFERROR(VLOOKUP(A554,[5]C1!$E:$T,16,FALSE),VLOOKUP(A554,[6]C1!$E:$T,16,FALSE)))</f>
        <v>0</v>
      </c>
      <c r="F554" s="10">
        <f>IFERROR(VLOOKUP(A554,[2]C1!$E:$Q,13,FALSE),IFERROR(VLOOKUP(A554,[3]C1!$E:$P,12,FALSE),VLOOKUP(A554,[1]C1!$E:$Q,13,FALSE)))</f>
        <v>19.600000000000001</v>
      </c>
      <c r="G554" s="11" t="str">
        <f>IFERROR(VLOOKUP(A554,[4]C1!$E:$N,10,FALSE),IFERROR(VLOOKUP(A554,[5]C1!$E:$N,10,FALSE),VLOOKUP(A554,[6]C1!$E:$N,10,FALSE)))</f>
        <v>Ronilo Gange Jr.</v>
      </c>
      <c r="I554" s="6" t="str">
        <f>IFERROR(VLOOKUP(A554,[4]C1!$E:$L,8,FALSE),IFERROR(VLOOKUP(A554,[5]C1!$E:$L,8,FALSE),VLOOKUP(A554,[6]C1!$E:$L,8,FALSE)))</f>
        <v>ECOM</v>
      </c>
      <c r="J554" s="4">
        <v>45876</v>
      </c>
      <c r="K554" s="4">
        <v>45883</v>
      </c>
      <c r="L554" s="5" t="s">
        <v>856</v>
      </c>
      <c r="N554" s="5">
        <f>YEAR(IFERROR(VLOOKUP(A554,[4]C1!$E:$AA,23,FALSE),IFERROR(VLOOKUP(A554,[5]C1!$E:$AB,24,FALSE),VLOOKUP(A554,[6]C1!$E:$AB,23,FALSE))))</f>
        <v>2025</v>
      </c>
      <c r="O554" s="4">
        <v>45886</v>
      </c>
      <c r="P554" s="5" t="str">
        <f t="shared" si="15"/>
        <v>YES</v>
      </c>
      <c r="Q554" s="4">
        <v>45889</v>
      </c>
      <c r="R554" s="5" t="s">
        <v>26</v>
      </c>
      <c r="T554" s="253">
        <f>IFERROR(VLOOKUP(A554,[4]C1!$E:$BH,56,FALSE),IFERROR(VLOOKUP(A554,[5]C1!$E:$BI,57,FALSE),VLOOKUP(A554,[6]C1!$E:$BI,56,FALSE)))</f>
        <v>45875</v>
      </c>
    </row>
    <row r="555" spans="1:20" ht="20.149999999999999" hidden="1" customHeight="1" x14ac:dyDescent="0.35">
      <c r="A555" s="8" t="s">
        <v>982</v>
      </c>
      <c r="C555" s="7" t="str">
        <f>IFERROR(VLOOKUP(A555,[1]C1!$E:$F,2,FALSE),IFERROR(VLOOKUP(A555,[2]C1!$E:$F,2,FALSE),VLOOKUP(A555,[3]C1!$E:$F,2,FALSE)))</f>
        <v>CITY GOVERNMENT OF TAGUIG</v>
      </c>
      <c r="D555" s="7" t="str">
        <f>IFERROR(VLOOKUP(A555,[3]C1!$E:$G,3,FALSE),IFERROR(VLOOKUP(A555,[2]C1!$E:$G,3,FALSE),VLOOKUP(A555,[1]C1!$E:$G,3,FALSE)))</f>
        <v>AREA 1 MAULING HAI, PUROK 6D, TAGUIG CITY</v>
      </c>
      <c r="E555" s="10">
        <f>IFERROR(VLOOKUP(A555,[4]C1!$E:$S,15,FALSE),IFERROR(VLOOKUP(A555,[5]C1!$E:$T,16,FALSE),VLOOKUP(A555,[6]C1!$E:$T,16,FALSE)))</f>
        <v>21285.88</v>
      </c>
      <c r="F555" s="10">
        <f>IFERROR(VLOOKUP(A555,[2]C1!$E:$Q,13,FALSE),IFERROR(VLOOKUP(A555,[3]C1!$E:$P,12,FALSE),VLOOKUP(A555,[1]C1!$E:$Q,13,FALSE)))</f>
        <v>24.77</v>
      </c>
      <c r="G555" s="11" t="str">
        <f>IFERROR(VLOOKUP(A555,[4]C1!$E:$N,10,FALSE),IFERROR(VLOOKUP(A555,[5]C1!$E:$N,10,FALSE),VLOOKUP(A555,[6]C1!$E:$N,10,FALSE)))</f>
        <v>Ronilo Gange Jr.</v>
      </c>
      <c r="I555" s="6" t="str">
        <f>IFERROR(VLOOKUP(A555,[4]C1!$E:$L,8,FALSE),IFERROR(VLOOKUP(A555,[5]C1!$E:$L,8,FALSE),VLOOKUP(A555,[6]C1!$E:$L,8,FALSE)))</f>
        <v>ECOM</v>
      </c>
      <c r="J555" s="4">
        <v>45876</v>
      </c>
      <c r="K555" s="4">
        <v>45883</v>
      </c>
      <c r="L555" s="5" t="s">
        <v>856</v>
      </c>
      <c r="N555" s="5">
        <f>YEAR(IFERROR(VLOOKUP(A555,[4]C1!$E:$AA,23,FALSE),IFERROR(VLOOKUP(A555,[5]C1!$E:$AB,24,FALSE),VLOOKUP(A555,[6]C1!$E:$AB,23,FALSE))))</f>
        <v>2025</v>
      </c>
      <c r="O555" s="4">
        <v>45886</v>
      </c>
      <c r="P555" s="5" t="str">
        <f t="shared" si="15"/>
        <v>YES</v>
      </c>
      <c r="Q555" s="4">
        <v>45889</v>
      </c>
      <c r="R555" s="5" t="s">
        <v>23</v>
      </c>
      <c r="T555" s="253">
        <f>IFERROR(VLOOKUP(A555,[4]C1!$E:$BH,56,FALSE),IFERROR(VLOOKUP(A555,[5]C1!$E:$BI,57,FALSE),VLOOKUP(A555,[6]C1!$E:$BI,56,FALSE)))</f>
        <v>45875</v>
      </c>
    </row>
    <row r="556" spans="1:20" ht="20.149999999999999" hidden="1" customHeight="1" x14ac:dyDescent="0.35">
      <c r="A556" s="8" t="s">
        <v>983</v>
      </c>
      <c r="C556" s="7" t="str">
        <f>IFERROR(VLOOKUP(A556,[1]C1!$E:$F,2,FALSE),IFERROR(VLOOKUP(A556,[2]C1!$E:$F,2,FALSE),VLOOKUP(A556,[3]C1!$E:$F,2,FALSE)))</f>
        <v>CITY GOVERNMENT OF TAGUIG</v>
      </c>
      <c r="D556" s="7" t="str">
        <f>IFERROR(VLOOKUP(A556,[3]C1!$E:$G,3,FALSE),IFERROR(VLOOKUP(A556,[2]C1!$E:$G,3,FALSE),VLOOKUP(A556,[1]C1!$E:$G,3,FALSE)))</f>
        <v>AREA 2 MAULING HAI, PUROK 6D, TAGUIG CITY</v>
      </c>
      <c r="E556" s="10">
        <f>IFERROR(VLOOKUP(A556,[4]C1!$E:$S,15,FALSE),IFERROR(VLOOKUP(A556,[5]C1!$E:$T,16,FALSE),VLOOKUP(A556,[6]C1!$E:$T,16,FALSE)))</f>
        <v>15511.93</v>
      </c>
      <c r="F556" s="10">
        <f>IFERROR(VLOOKUP(A556,[2]C1!$E:$Q,13,FALSE),IFERROR(VLOOKUP(A556,[3]C1!$E:$P,12,FALSE),VLOOKUP(A556,[1]C1!$E:$Q,13,FALSE)))</f>
        <v>18.05</v>
      </c>
      <c r="G556" s="11" t="str">
        <f>IFERROR(VLOOKUP(A556,[4]C1!$E:$N,10,FALSE),IFERROR(VLOOKUP(A556,[5]C1!$E:$N,10,FALSE),VLOOKUP(A556,[6]C1!$E:$N,10,FALSE)))</f>
        <v>Ronilo Gange Jr.</v>
      </c>
      <c r="I556" s="6" t="str">
        <f>IFERROR(VLOOKUP(A556,[4]C1!$E:$L,8,FALSE),IFERROR(VLOOKUP(A556,[5]C1!$E:$L,8,FALSE),VLOOKUP(A556,[6]C1!$E:$L,8,FALSE)))</f>
        <v>ECOM</v>
      </c>
      <c r="J556" s="4">
        <v>45876</v>
      </c>
      <c r="K556" s="4">
        <v>45883</v>
      </c>
      <c r="L556" s="5" t="s">
        <v>856</v>
      </c>
      <c r="N556" s="5">
        <f>YEAR(IFERROR(VLOOKUP(A556,[4]C1!$E:$AA,23,FALSE),IFERROR(VLOOKUP(A556,[5]C1!$E:$AB,24,FALSE),VLOOKUP(A556,[6]C1!$E:$AB,23,FALSE))))</f>
        <v>2025</v>
      </c>
      <c r="O556" s="4">
        <v>45886</v>
      </c>
      <c r="P556" s="5" t="str">
        <f t="shared" si="15"/>
        <v>YES</v>
      </c>
      <c r="Q556" s="4">
        <v>45889</v>
      </c>
      <c r="R556" s="5" t="s">
        <v>26</v>
      </c>
      <c r="T556" s="253">
        <f>IFERROR(VLOOKUP(A556,[4]C1!$E:$BH,56,FALSE),IFERROR(VLOOKUP(A556,[5]C1!$E:$BI,57,FALSE),VLOOKUP(A556,[6]C1!$E:$BI,56,FALSE)))</f>
        <v>0</v>
      </c>
    </row>
    <row r="557" spans="1:20" ht="20.149999999999999" hidden="1" customHeight="1" x14ac:dyDescent="0.35">
      <c r="A557" s="8" t="s">
        <v>984</v>
      </c>
      <c r="C557" s="7" t="str">
        <f>IFERROR(VLOOKUP(A557,[1]C1!$E:$F,2,FALSE),IFERROR(VLOOKUP(A557,[2]C1!$E:$F,2,FALSE),VLOOKUP(A557,[3]C1!$E:$F,2,FALSE)))</f>
        <v>FANTASTICBAKA INCORPORATED</v>
      </c>
      <c r="D557" s="7" t="str">
        <f>IFERROR(VLOOKUP(A557,[3]C1!$E:$G,3,FALSE),IFERROR(VLOOKUP(A557,[2]C1!$E:$G,3,FALSE),VLOOKUP(A557,[1]C1!$E:$G,3,FALSE)))</f>
        <v>TAGUIG BAGUMBAYAN INDL ASS INC, TAGUIG CITY</v>
      </c>
      <c r="E557" s="10">
        <f>IFERROR(VLOOKUP(A557,[4]C1!$E:$S,15,FALSE),IFERROR(VLOOKUP(A557,[5]C1!$E:$T,16,FALSE),VLOOKUP(A557,[6]C1!$E:$T,16,FALSE)))</f>
        <v>27371.280000000002</v>
      </c>
      <c r="F557" s="10">
        <f>IFERROR(VLOOKUP(A557,[2]C1!$E:$Q,13,FALSE),IFERROR(VLOOKUP(A557,[3]C1!$E:$P,12,FALSE),VLOOKUP(A557,[1]C1!$E:$Q,13,FALSE)))</f>
        <v>33.96</v>
      </c>
      <c r="G557" s="11" t="str">
        <f>IFERROR(VLOOKUP(A557,[4]C1!$E:$N,10,FALSE),IFERROR(VLOOKUP(A557,[5]C1!$E:$N,10,FALSE),VLOOKUP(A557,[6]C1!$E:$N,10,FALSE)))</f>
        <v>Ronilo Gange Jr.</v>
      </c>
      <c r="I557" s="6" t="str">
        <f>IFERROR(VLOOKUP(A557,[4]C1!$E:$L,8,FALSE),IFERROR(VLOOKUP(A557,[5]C1!$E:$L,8,FALSE),VLOOKUP(A557,[6]C1!$E:$L,8,FALSE)))</f>
        <v>ECOM</v>
      </c>
      <c r="J557" s="4">
        <v>45876</v>
      </c>
      <c r="K557" s="4">
        <v>45883</v>
      </c>
      <c r="L557" s="5" t="s">
        <v>856</v>
      </c>
      <c r="N557" s="5">
        <f>YEAR(IFERROR(VLOOKUP(A557,[4]C1!$E:$AA,23,FALSE),IFERROR(VLOOKUP(A557,[5]C1!$E:$AB,24,FALSE),VLOOKUP(A557,[6]C1!$E:$AB,23,FALSE))))</f>
        <v>2025</v>
      </c>
      <c r="O557" s="4">
        <v>45886</v>
      </c>
      <c r="P557" s="5" t="str">
        <f>IF(ISBLANK(O557),"NO","YES")</f>
        <v>YES</v>
      </c>
      <c r="Q557" s="4">
        <v>45889</v>
      </c>
      <c r="R557" s="5" t="s">
        <v>23</v>
      </c>
      <c r="T557" s="253">
        <f>IFERROR(VLOOKUP(A557,[4]C1!$E:$BH,56,FALSE),IFERROR(VLOOKUP(A557,[5]C1!$E:$BI,57,FALSE),VLOOKUP(A557,[6]C1!$E:$BI,56,FALSE)))</f>
        <v>45668</v>
      </c>
    </row>
    <row r="558" spans="1:20" ht="20.149999999999999" hidden="1" customHeight="1" x14ac:dyDescent="0.35">
      <c r="A558" s="8" t="s">
        <v>985</v>
      </c>
      <c r="C558" s="7" t="str">
        <f>IFERROR(VLOOKUP(A558,[1]C1!$E:$F,2,FALSE),IFERROR(VLOOKUP(A558,[2]C1!$E:$F,2,FALSE),VLOOKUP(A558,[3]C1!$E:$F,2,FALSE)))</f>
        <v xml:space="preserve"> ALFAMART TRADING PHILIPPINES, INC.</v>
      </c>
      <c r="D558" s="7" t="str">
        <f>IFERROR(VLOOKUP(A558,[3]C1!$E:$G,3,FALSE),IFERROR(VLOOKUP(A558,[2]C1!$E:$G,3,FALSE),VLOOKUP(A558,[1]C1!$E:$G,3,FALSE)))</f>
        <v>MULTINATIONAL, MULTINATIONAL VILL, PARANAQUE</v>
      </c>
      <c r="E558" s="10">
        <f>IFERROR(VLOOKUP(A558,[4]C1!$E:$S,15,FALSE),IFERROR(VLOOKUP(A558,[5]C1!$E:$T,16,FALSE),VLOOKUP(A558,[6]C1!$E:$T,16,FALSE)))</f>
        <v>31631.309999999998</v>
      </c>
      <c r="F558" s="10">
        <f>IFERROR(VLOOKUP(A558,[2]C1!$E:$Q,13,FALSE),IFERROR(VLOOKUP(A558,[3]C1!$E:$P,12,FALSE),VLOOKUP(A558,[1]C1!$E:$Q,13,FALSE)))</f>
        <v>36.81</v>
      </c>
      <c r="G558" s="11" t="str">
        <f>IFERROR(VLOOKUP(A558,[4]C1!$E:$N,10,FALSE),IFERROR(VLOOKUP(A558,[5]C1!$E:$N,10,FALSE),VLOOKUP(A558,[6]C1!$E:$N,10,FALSE)))</f>
        <v>Ronilo Gange Jr.</v>
      </c>
      <c r="I558" s="6" t="str">
        <f>IFERROR(VLOOKUP(A558,[4]C1!$E:$L,8,FALSE),IFERROR(VLOOKUP(A558,[5]C1!$E:$L,8,FALSE),VLOOKUP(A558,[6]C1!$E:$L,8,FALSE)))</f>
        <v>ECOM</v>
      </c>
      <c r="J558" s="4">
        <v>45883</v>
      </c>
      <c r="K558" s="4">
        <v>45882</v>
      </c>
      <c r="L558" s="5" t="s">
        <v>856</v>
      </c>
      <c r="N558" s="5">
        <f>YEAR(IFERROR(VLOOKUP(A558,[4]C1!$E:$AA,23,FALSE),IFERROR(VLOOKUP(A558,[5]C1!$E:$AB,24,FALSE),VLOOKUP(A558,[6]C1!$E:$AB,23,FALSE))))</f>
        <v>2025</v>
      </c>
      <c r="O558" s="4">
        <v>45882</v>
      </c>
      <c r="P558" s="5" t="str">
        <f t="shared" ref="P558:P581" si="16">IF(ISBLANK(O558),"NO","YES")</f>
        <v>YES</v>
      </c>
      <c r="Q558" s="4">
        <v>45887</v>
      </c>
      <c r="R558" s="5" t="s">
        <v>23</v>
      </c>
      <c r="T558" s="253">
        <f>IFERROR(VLOOKUP(A558,[4]C1!$E:$BH,56,FALSE),IFERROR(VLOOKUP(A558,[5]C1!$E:$BI,57,FALSE),VLOOKUP(A558,[6]C1!$E:$BI,56,FALSE)))</f>
        <v>0</v>
      </c>
    </row>
    <row r="559" spans="1:20" ht="20.149999999999999" hidden="1" customHeight="1" x14ac:dyDescent="0.35">
      <c r="A559" s="8" t="s">
        <v>986</v>
      </c>
      <c r="C559" s="7" t="str">
        <f>IFERROR(VLOOKUP(A559,[1]C1!$E:$F,2,FALSE),IFERROR(VLOOKUP(A559,[2]C1!$E:$F,2,FALSE),VLOOKUP(A559,[3]C1!$E:$F,2,FALSE)))</f>
        <v>RAUL GERARDO R. MORALES</v>
      </c>
      <c r="D559" s="7" t="str">
        <f>IFERROR(VLOOKUP(A559,[3]C1!$E:$G,3,FALSE),IFERROR(VLOOKUP(A559,[2]C1!$E:$G,3,FALSE),VLOOKUP(A559,[1]C1!$E:$G,3,FALSE)))</f>
        <v>LAUAN EXT, UNITED PQUE PH 2 SUBD, PARANAQUE</v>
      </c>
      <c r="E559" s="10">
        <f>IFERROR(VLOOKUP(A559,[4]C1!$E:$S,15,FALSE),IFERROR(VLOOKUP(A559,[5]C1!$E:$T,16,FALSE),VLOOKUP(A559,[6]C1!$E:$T,16,FALSE)))</f>
        <v>1612826.35</v>
      </c>
      <c r="F559" s="10">
        <f>IFERROR(VLOOKUP(A559,[2]C1!$E:$Q,13,FALSE),IFERROR(VLOOKUP(A559,[3]C1!$E:$P,12,FALSE),VLOOKUP(A559,[1]C1!$E:$Q,13,FALSE)))</f>
        <v>655.25</v>
      </c>
      <c r="G559" s="11" t="str">
        <f>IFERROR(VLOOKUP(A559,[4]C1!$E:$N,10,FALSE),IFERROR(VLOOKUP(A559,[5]C1!$E:$N,10,FALSE),VLOOKUP(A559,[6]C1!$E:$N,10,FALSE)))</f>
        <v>JSP</v>
      </c>
      <c r="I559" s="6" t="str">
        <f>IFERROR(VLOOKUP(A559,[4]C1!$E:$L,8,FALSE),IFERROR(VLOOKUP(A559,[5]C1!$E:$L,8,FALSE),VLOOKUP(A559,[6]C1!$E:$L,8,FALSE)))</f>
        <v>POWERHOUSE</v>
      </c>
      <c r="J559" s="4">
        <v>45883</v>
      </c>
      <c r="K559" s="4">
        <v>45884</v>
      </c>
      <c r="L559" s="5" t="s">
        <v>360</v>
      </c>
      <c r="N559" s="5">
        <f>YEAR(IFERROR(VLOOKUP(A559,[4]C1!$E:$AA,23,FALSE),IFERROR(VLOOKUP(A559,[5]C1!$E:$AB,24,FALSE),VLOOKUP(A559,[6]C1!$E:$AB,23,FALSE))))</f>
        <v>2023</v>
      </c>
      <c r="P559" s="5" t="str">
        <f t="shared" si="16"/>
        <v>NO</v>
      </c>
      <c r="T559" s="253">
        <f>IFERROR(VLOOKUP(A559,[4]C1!$E:$BH,56,FALSE),IFERROR(VLOOKUP(A559,[5]C1!$E:$BI,57,FALSE),VLOOKUP(A559,[6]C1!$E:$BI,56,FALSE)))</f>
        <v>45883</v>
      </c>
    </row>
    <row r="560" spans="1:20" ht="20.149999999999999" hidden="1" customHeight="1" x14ac:dyDescent="0.35">
      <c r="A560" s="8" t="s">
        <v>987</v>
      </c>
      <c r="C560" s="7" t="str">
        <f>IFERROR(VLOOKUP(A560,[1]C1!$E:$F,2,FALSE),IFERROR(VLOOKUP(A560,[2]C1!$E:$F,2,FALSE),VLOOKUP(A560,[3]C1!$E:$F,2,FALSE)))</f>
        <v>MANDARIN COOPVILLE HOMEOWNERS ASSOCIATION INC.,</v>
      </c>
      <c r="D560" s="7" t="str">
        <f>IFERROR(VLOOKUP(A560,[3]C1!$E:$G,3,FALSE),IFERROR(VLOOKUP(A560,[2]C1!$E:$G,3,FALSE),VLOOKUP(A560,[1]C1!$E:$G,3,FALSE)))</f>
        <v>BLOCK 6, MANDARIN COOP. VILLE SUBD., BACOOR</v>
      </c>
      <c r="E560" s="10">
        <f>IFERROR(VLOOKUP(A560,[4]C1!$E:$S,15,FALSE),IFERROR(VLOOKUP(A560,[5]C1!$E:$T,16,FALSE),VLOOKUP(A560,[6]C1!$E:$T,16,FALSE)))</f>
        <v>1182763.29</v>
      </c>
      <c r="F560" s="10">
        <f>IFERROR(VLOOKUP(A560,[2]C1!$E:$Q,13,FALSE),IFERROR(VLOOKUP(A560,[3]C1!$E:$P,12,FALSE),VLOOKUP(A560,[1]C1!$E:$Q,13,FALSE)))</f>
        <v>712.9</v>
      </c>
      <c r="G560" s="11" t="str">
        <f>IFERROR(VLOOKUP(A560,[4]C1!$E:$N,10,FALSE),IFERROR(VLOOKUP(A560,[5]C1!$E:$N,10,FALSE),VLOOKUP(A560,[6]C1!$E:$N,10,FALSE)))</f>
        <v>JSP</v>
      </c>
      <c r="I560" s="6" t="str">
        <f>IFERROR(VLOOKUP(A560,[4]C1!$E:$L,8,FALSE),IFERROR(VLOOKUP(A560,[5]C1!$E:$L,8,FALSE),VLOOKUP(A560,[6]C1!$E:$L,8,FALSE)))</f>
        <v>POWERHOUSE</v>
      </c>
      <c r="J560" s="4">
        <v>45883</v>
      </c>
      <c r="K560" s="4">
        <v>45884</v>
      </c>
      <c r="L560" s="5" t="s">
        <v>360</v>
      </c>
      <c r="N560" s="5">
        <f>YEAR(IFERROR(VLOOKUP(A560,[4]C1!$E:$AA,23,FALSE),IFERROR(VLOOKUP(A560,[5]C1!$E:$AB,24,FALSE),VLOOKUP(A560,[6]C1!$E:$AB,23,FALSE))))</f>
        <v>2022</v>
      </c>
      <c r="P560" s="5" t="str">
        <f t="shared" si="16"/>
        <v>NO</v>
      </c>
      <c r="T560" s="253">
        <f>IFERROR(VLOOKUP(A560,[4]C1!$E:$BH,56,FALSE),IFERROR(VLOOKUP(A560,[5]C1!$E:$BI,57,FALSE),VLOOKUP(A560,[6]C1!$E:$BI,56,FALSE)))</f>
        <v>45883</v>
      </c>
    </row>
    <row r="561" spans="1:20" ht="20.149999999999999" hidden="1" customHeight="1" x14ac:dyDescent="0.35">
      <c r="A561" s="8" t="s">
        <v>988</v>
      </c>
      <c r="C561" s="7" t="str">
        <f>IFERROR(VLOOKUP(A561,[1]C1!$E:$F,2,FALSE),IFERROR(VLOOKUP(A561,[2]C1!$E:$F,2,FALSE),VLOOKUP(A561,[3]C1!$E:$F,2,FALSE)))</f>
        <v>E.T TOBIAS DEVELOPMENT CORP.</v>
      </c>
      <c r="D561" s="7" t="str">
        <f>IFERROR(VLOOKUP(A561,[3]C1!$E:$G,3,FALSE),IFERROR(VLOOKUP(A561,[2]C1!$E:$G,3,FALSE),VLOOKUP(A561,[1]C1!$E:$G,3,FALSE)))</f>
        <v>NAGA, PULANGLUPA II, LAS PINAS CITY</v>
      </c>
      <c r="E561" s="10">
        <f>IFERROR(VLOOKUP(A561,[4]C1!$E:$S,15,FALSE),IFERROR(VLOOKUP(A561,[5]C1!$E:$T,16,FALSE),VLOOKUP(A561,[6]C1!$E:$T,16,FALSE)))</f>
        <v>1065979.17</v>
      </c>
      <c r="F561" s="10">
        <f>IFERROR(VLOOKUP(A561,[2]C1!$E:$Q,13,FALSE),IFERROR(VLOOKUP(A561,[3]C1!$E:$P,12,FALSE),VLOOKUP(A561,[1]C1!$E:$Q,13,FALSE)))</f>
        <v>213.95</v>
      </c>
      <c r="G561" s="11" t="str">
        <f>IFERROR(VLOOKUP(A561,[4]C1!$E:$N,10,FALSE),IFERROR(VLOOKUP(A561,[5]C1!$E:$N,10,FALSE),VLOOKUP(A561,[6]C1!$E:$N,10,FALSE)))</f>
        <v>JSP</v>
      </c>
      <c r="I561" s="6" t="str">
        <f>IFERROR(VLOOKUP(A561,[4]C1!$E:$L,8,FALSE),IFERROR(VLOOKUP(A561,[5]C1!$E:$L,8,FALSE),VLOOKUP(A561,[6]C1!$E:$L,8,FALSE)))</f>
        <v>POWERHOUSE</v>
      </c>
      <c r="J561" s="4">
        <v>45883</v>
      </c>
      <c r="K561" s="4">
        <v>45884</v>
      </c>
      <c r="L561" s="5" t="s">
        <v>360</v>
      </c>
      <c r="N561" s="5">
        <f>YEAR(IFERROR(VLOOKUP(A561,[4]C1!$E:$AA,23,FALSE),IFERROR(VLOOKUP(A561,[5]C1!$E:$AB,24,FALSE),VLOOKUP(A561,[6]C1!$E:$AB,23,FALSE))))</f>
        <v>2023</v>
      </c>
      <c r="P561" s="5" t="str">
        <f t="shared" si="16"/>
        <v>NO</v>
      </c>
      <c r="T561" s="253">
        <f>IFERROR(VLOOKUP(A561,[4]C1!$E:$BH,56,FALSE),IFERROR(VLOOKUP(A561,[5]C1!$E:$BI,57,FALSE),VLOOKUP(A561,[6]C1!$E:$BI,56,FALSE)))</f>
        <v>45883</v>
      </c>
    </row>
    <row r="562" spans="1:20" ht="20.149999999999999" hidden="1" customHeight="1" x14ac:dyDescent="0.35">
      <c r="A562" s="8" t="s">
        <v>989</v>
      </c>
      <c r="C562" s="7" t="str">
        <f>IFERROR(VLOOKUP(A562,[1]C1!$E:$F,2,FALSE),IFERROR(VLOOKUP(A562,[2]C1!$E:$F,2,FALSE),VLOOKUP(A562,[3]C1!$E:$F,2,FALSE)))</f>
        <v>IRIS BAUTISTA RAYMUNDO</v>
      </c>
      <c r="D562" s="7" t="str">
        <f>IFERROR(VLOOKUP(A562,[3]C1!$E:$G,3,FALSE),IFERROR(VLOOKUP(A562,[2]C1!$E:$G,3,FALSE),VLOOKUP(A562,[1]C1!$E:$G,3,FALSE)))</f>
        <v>AMETHYST, POSADAS SUBD, MUNTINLUPA</v>
      </c>
      <c r="E562" s="10">
        <f>IFERROR(VLOOKUP(A562,[4]C1!$E:$S,15,FALSE),IFERROR(VLOOKUP(A562,[5]C1!$E:$T,16,FALSE),VLOOKUP(A562,[6]C1!$E:$T,16,FALSE)))</f>
        <v>336130.02</v>
      </c>
      <c r="F562" s="10">
        <f>IFERROR(VLOOKUP(A562,[2]C1!$E:$Q,13,FALSE),IFERROR(VLOOKUP(A562,[3]C1!$E:$P,12,FALSE),VLOOKUP(A562,[1]C1!$E:$Q,13,FALSE)))</f>
        <v>93</v>
      </c>
      <c r="G562" s="11" t="str">
        <f>IFERROR(VLOOKUP(A562,[4]C1!$E:$N,10,FALSE),IFERROR(VLOOKUP(A562,[5]C1!$E:$N,10,FALSE),VLOOKUP(A562,[6]C1!$E:$N,10,FALSE)))</f>
        <v>JSP</v>
      </c>
      <c r="I562" s="6" t="str">
        <f>IFERROR(VLOOKUP(A562,[4]C1!$E:$L,8,FALSE),IFERROR(VLOOKUP(A562,[5]C1!$E:$L,8,FALSE),VLOOKUP(A562,[6]C1!$E:$L,8,FALSE)))</f>
        <v>POWERHOUSE</v>
      </c>
      <c r="J562" s="4">
        <v>45883</v>
      </c>
      <c r="K562" s="4">
        <v>45884</v>
      </c>
      <c r="L562" s="5" t="s">
        <v>360</v>
      </c>
      <c r="N562" s="5">
        <f>YEAR(IFERROR(VLOOKUP(A562,[4]C1!$E:$AA,23,FALSE),IFERROR(VLOOKUP(A562,[5]C1!$E:$AB,24,FALSE),VLOOKUP(A562,[6]C1!$E:$AB,23,FALSE))))</f>
        <v>2023</v>
      </c>
      <c r="P562" s="5" t="str">
        <f t="shared" si="16"/>
        <v>NO</v>
      </c>
      <c r="T562" s="253">
        <f>IFERROR(VLOOKUP(A562,[4]C1!$E:$BH,56,FALSE),IFERROR(VLOOKUP(A562,[5]C1!$E:$BI,57,FALSE),VLOOKUP(A562,[6]C1!$E:$BI,56,FALSE)))</f>
        <v>45883</v>
      </c>
    </row>
    <row r="563" spans="1:20" ht="20.149999999999999" hidden="1" customHeight="1" x14ac:dyDescent="0.35">
      <c r="A563" s="8" t="s">
        <v>990</v>
      </c>
      <c r="C563" s="7" t="str">
        <f>IFERROR(VLOOKUP(A563,[1]C1!$E:$F,2,FALSE),IFERROR(VLOOKUP(A563,[2]C1!$E:$F,2,FALSE),VLOOKUP(A563,[3]C1!$E:$F,2,FALSE)))</f>
        <v>LIGHT RAIL MANILA CORPORATION</v>
      </c>
      <c r="D563" s="7" t="str">
        <f>IFERROR(VLOOKUP(A563,[3]C1!$E:$G,3,FALSE),IFERROR(VLOOKUP(A563,[2]C1!$E:$G,3,FALSE),VLOOKUP(A563,[1]C1!$E:$G,3,FALSE)))</f>
        <v>DR. A SANTOS, SAN DIONISIO, PARANAQUE</v>
      </c>
      <c r="E563" s="10">
        <f>IFERROR(VLOOKUP(A563,[4]C1!$E:$S,15,FALSE),IFERROR(VLOOKUP(A563,[5]C1!$E:$T,16,FALSE),VLOOKUP(A563,[6]C1!$E:$T,16,FALSE)))</f>
        <v>1956970.37</v>
      </c>
      <c r="F563" s="10">
        <f>IFERROR(VLOOKUP(A563,[2]C1!$E:$Q,13,FALSE),IFERROR(VLOOKUP(A563,[3]C1!$E:$P,12,FALSE),VLOOKUP(A563,[1]C1!$E:$Q,13,FALSE)))</f>
        <v>990.68</v>
      </c>
      <c r="G563" s="11" t="str">
        <f>IFERROR(VLOOKUP(A563,[4]C1!$E:$N,10,FALSE),IFERROR(VLOOKUP(A563,[5]C1!$E:$N,10,FALSE),VLOOKUP(A563,[6]C1!$E:$N,10,FALSE)))</f>
        <v>JSP</v>
      </c>
      <c r="I563" s="6" t="str">
        <f>IFERROR(VLOOKUP(A563,[4]C1!$E:$L,8,FALSE),IFERROR(VLOOKUP(A563,[5]C1!$E:$L,8,FALSE),VLOOKUP(A563,[6]C1!$E:$L,8,FALSE)))</f>
        <v>POWERHOUSE</v>
      </c>
      <c r="J563" s="4">
        <v>45883</v>
      </c>
      <c r="K563" s="4">
        <v>45884</v>
      </c>
      <c r="L563" s="5" t="s">
        <v>360</v>
      </c>
      <c r="N563" s="5">
        <f>YEAR(IFERROR(VLOOKUP(A563,[4]C1!$E:$AA,23,FALSE),IFERROR(VLOOKUP(A563,[5]C1!$E:$AB,24,FALSE),VLOOKUP(A563,[6]C1!$E:$AB,23,FALSE))))</f>
        <v>2023</v>
      </c>
      <c r="P563" s="5" t="str">
        <f t="shared" si="16"/>
        <v>NO</v>
      </c>
      <c r="T563" s="253">
        <f>IFERROR(VLOOKUP(A563,[4]C1!$E:$BH,56,FALSE),IFERROR(VLOOKUP(A563,[5]C1!$E:$BI,57,FALSE),VLOOKUP(A563,[6]C1!$E:$BI,56,FALSE)))</f>
        <v>45883</v>
      </c>
    </row>
    <row r="564" spans="1:20" ht="20.149999999999999" hidden="1" customHeight="1" x14ac:dyDescent="0.35">
      <c r="A564" s="8" t="s">
        <v>991</v>
      </c>
      <c r="C564" s="7" t="str">
        <f>IFERROR(VLOOKUP(A564,[1]C1!$E:$F,2,FALSE),IFERROR(VLOOKUP(A564,[2]C1!$E:$F,2,FALSE),VLOOKUP(A564,[3]C1!$E:$F,2,FALSE)))</f>
        <v>NATIONAL HOUSING AUTHORITY</v>
      </c>
      <c r="D564" s="7" t="str">
        <f>IFERROR(VLOOKUP(A564,[3]C1!$E:$G,3,FALSE),IFERROR(VLOOKUP(A564,[2]C1!$E:$G,3,FALSE),VLOOKUP(A564,[1]C1!$E:$G,3,FALSE)))</f>
        <v>C-5, WESTERN BICUTAN, TAGUIG CITY</v>
      </c>
      <c r="E564" s="10">
        <f>IFERROR(VLOOKUP(A564,[4]C1!$E:$S,15,FALSE),IFERROR(VLOOKUP(A564,[5]C1!$E:$T,16,FALSE),VLOOKUP(A564,[6]C1!$E:$T,16,FALSE)))</f>
        <v>474561.3</v>
      </c>
      <c r="F564" s="10">
        <f>IFERROR(VLOOKUP(A564,[2]C1!$E:$Q,13,FALSE),IFERROR(VLOOKUP(A564,[3]C1!$E:$P,12,FALSE),VLOOKUP(A564,[1]C1!$E:$Q,13,FALSE)))</f>
        <v>64.05</v>
      </c>
      <c r="G564" s="11" t="str">
        <f>IFERROR(VLOOKUP(A564,[4]C1!$E:$N,10,FALSE),IFERROR(VLOOKUP(A564,[5]C1!$E:$N,10,FALSE),VLOOKUP(A564,[6]C1!$E:$N,10,FALSE)))</f>
        <v>RRG</v>
      </c>
      <c r="I564" s="6" t="str">
        <f>IFERROR(VLOOKUP(A564,[4]C1!$E:$L,8,FALSE),IFERROR(VLOOKUP(A564,[5]C1!$E:$L,8,FALSE),VLOOKUP(A564,[6]C1!$E:$L,8,FALSE)))</f>
        <v>ECOM</v>
      </c>
      <c r="K564" s="4">
        <v>45887</v>
      </c>
      <c r="L564" s="5" t="s">
        <v>856</v>
      </c>
      <c r="N564" s="5">
        <f>YEAR(IFERROR(VLOOKUP(A564,[4]C1!$E:$AA,23,FALSE),IFERROR(VLOOKUP(A564,[5]C1!$E:$AB,24,FALSE),VLOOKUP(A564,[6]C1!$E:$AB,23,FALSE))))</f>
        <v>2024</v>
      </c>
      <c r="P564" s="5" t="str">
        <f t="shared" si="16"/>
        <v>NO</v>
      </c>
      <c r="T564" s="253">
        <f>IFERROR(VLOOKUP(A564,[4]C1!$E:$BH,56,FALSE),IFERROR(VLOOKUP(A564,[5]C1!$E:$BI,57,FALSE),VLOOKUP(A564,[6]C1!$E:$BI,56,FALSE)))</f>
        <v>45518</v>
      </c>
    </row>
    <row r="565" spans="1:20" ht="20.149999999999999" hidden="1" customHeight="1" x14ac:dyDescent="0.35">
      <c r="A565" s="8" t="s">
        <v>992</v>
      </c>
      <c r="C565" s="7" t="str">
        <f>IFERROR(VLOOKUP(A565,[1]C1!$E:$F,2,FALSE),IFERROR(VLOOKUP(A565,[2]C1!$E:$F,2,FALSE),VLOOKUP(A565,[3]C1!$E:$F,2,FALSE)))</f>
        <v>E.M. CUERPO, INC.</v>
      </c>
      <c r="D565" s="7" t="str">
        <f>IFERROR(VLOOKUP(A565,[3]C1!$E:$G,3,FALSE),IFERROR(VLOOKUP(A565,[2]C1!$E:$G,3,FALSE),VLOOKUP(A565,[1]C1!$E:$G,3,FALSE)))</f>
        <v>BLDG. 9, CIUDAD KAUNLARAN, BACOOR</v>
      </c>
      <c r="E565" s="10">
        <f>IFERROR(VLOOKUP(A565,[4]C1!$E:$S,15,FALSE),IFERROR(VLOOKUP(A565,[5]C1!$E:$T,16,FALSE),VLOOKUP(A565,[6]C1!$E:$T,16,FALSE)))</f>
        <v>266819.36</v>
      </c>
      <c r="F565" s="10">
        <f>IFERROR(VLOOKUP(A565,[2]C1!$E:$Q,13,FALSE),IFERROR(VLOOKUP(A565,[3]C1!$E:$P,12,FALSE),VLOOKUP(A565,[1]C1!$E:$Q,13,FALSE)))</f>
        <v>48</v>
      </c>
      <c r="G565" s="11" t="str">
        <f>IFERROR(VLOOKUP(A565,[4]C1!$E:$N,10,FALSE),IFERROR(VLOOKUP(A565,[5]C1!$E:$N,10,FALSE),VLOOKUP(A565,[6]C1!$E:$N,10,FALSE)))</f>
        <v>JMM</v>
      </c>
      <c r="I565" s="6" t="str">
        <f>IFERROR(VLOOKUP(A565,[4]C1!$E:$L,8,FALSE),IFERROR(VLOOKUP(A565,[5]C1!$E:$L,8,FALSE),VLOOKUP(A565,[6]C1!$E:$L,8,FALSE)))</f>
        <v>POWERHOUSE</v>
      </c>
      <c r="K565" s="4">
        <v>45887</v>
      </c>
      <c r="L565" s="5" t="s">
        <v>856</v>
      </c>
      <c r="N565" s="5">
        <f>YEAR(IFERROR(VLOOKUP(A565,[4]C1!$E:$AA,23,FALSE),IFERROR(VLOOKUP(A565,[5]C1!$E:$AB,24,FALSE),VLOOKUP(A565,[6]C1!$E:$AB,23,FALSE))))</f>
        <v>2024</v>
      </c>
      <c r="O565" s="4">
        <v>45887</v>
      </c>
      <c r="P565" s="5" t="str">
        <f t="shared" si="16"/>
        <v>YES</v>
      </c>
      <c r="Q565" s="4">
        <v>45891</v>
      </c>
      <c r="R565" s="5" t="s">
        <v>23</v>
      </c>
      <c r="T565" s="253">
        <f>IFERROR(VLOOKUP(A565,[4]C1!$E:$BH,56,FALSE),IFERROR(VLOOKUP(A565,[5]C1!$E:$BI,57,FALSE),VLOOKUP(A565,[6]C1!$E:$BI,56,FALSE)))</f>
        <v>45797</v>
      </c>
    </row>
    <row r="566" spans="1:20" ht="20.149999999999999" hidden="1" customHeight="1" x14ac:dyDescent="0.35">
      <c r="A566" s="8" t="s">
        <v>993</v>
      </c>
      <c r="C566" s="7" t="str">
        <f>IFERROR(VLOOKUP(A566,[1]C1!$E:$F,2,FALSE),IFERROR(VLOOKUP(A566,[2]C1!$E:$F,2,FALSE),VLOOKUP(A566,[3]C1!$E:$F,2,FALSE)))</f>
        <v>E.M. CUERPO, INC.</v>
      </c>
      <c r="D566" s="7" t="str">
        <f>IFERROR(VLOOKUP(A566,[3]C1!$E:$G,3,FALSE),IFERROR(VLOOKUP(A566,[2]C1!$E:$G,3,FALSE),VLOOKUP(A566,[1]C1!$E:$G,3,FALSE)))</f>
        <v>BLDG. 9, CIUDAD KAUNLARAN, BACOOR</v>
      </c>
      <c r="E566" s="10">
        <f>IFERROR(VLOOKUP(A566,[4]C1!$E:$S,15,FALSE),IFERROR(VLOOKUP(A566,[5]C1!$E:$T,16,FALSE),VLOOKUP(A566,[6]C1!$E:$T,16,FALSE)))</f>
        <v>465942.42</v>
      </c>
      <c r="F566" s="10">
        <f>IFERROR(VLOOKUP(A566,[2]C1!$E:$Q,13,FALSE),IFERROR(VLOOKUP(A566,[3]C1!$E:$P,12,FALSE),VLOOKUP(A566,[1]C1!$E:$Q,13,FALSE)))</f>
        <v>103.33</v>
      </c>
      <c r="G566" s="11" t="str">
        <f>IFERROR(VLOOKUP(A566,[4]C1!$E:$N,10,FALSE),IFERROR(VLOOKUP(A566,[5]C1!$E:$N,10,FALSE),VLOOKUP(A566,[6]C1!$E:$N,10,FALSE)))</f>
        <v>JMM</v>
      </c>
      <c r="I566" s="6" t="str">
        <f>IFERROR(VLOOKUP(A566,[4]C1!$E:$L,8,FALSE),IFERROR(VLOOKUP(A566,[5]C1!$E:$L,8,FALSE),VLOOKUP(A566,[6]C1!$E:$L,8,FALSE)))</f>
        <v>POWERHOUSE</v>
      </c>
      <c r="K566" s="4">
        <v>45887</v>
      </c>
      <c r="L566" s="5" t="s">
        <v>856</v>
      </c>
      <c r="N566" s="5">
        <f>YEAR(IFERROR(VLOOKUP(A566,[4]C1!$E:$AA,23,FALSE),IFERROR(VLOOKUP(A566,[5]C1!$E:$AB,24,FALSE),VLOOKUP(A566,[6]C1!$E:$AB,23,FALSE))))</f>
        <v>2024</v>
      </c>
      <c r="O566" s="4">
        <v>45887</v>
      </c>
      <c r="P566" s="5" t="str">
        <f t="shared" si="16"/>
        <v>YES</v>
      </c>
      <c r="Q566" s="4">
        <v>45891</v>
      </c>
      <c r="R566" s="5" t="s">
        <v>23</v>
      </c>
      <c r="T566" s="253">
        <f>IFERROR(VLOOKUP(A566,[4]C1!$E:$BH,56,FALSE),IFERROR(VLOOKUP(A566,[5]C1!$E:$BI,57,FALSE),VLOOKUP(A566,[6]C1!$E:$BI,56,FALSE)))</f>
        <v>45797</v>
      </c>
    </row>
    <row r="567" spans="1:20" ht="20.149999999999999" hidden="1" customHeight="1" x14ac:dyDescent="0.35">
      <c r="A567" s="8" t="s">
        <v>994</v>
      </c>
      <c r="C567" s="7" t="str">
        <f>IFERROR(VLOOKUP(A567,[1]C1!$E:$F,2,FALSE),IFERROR(VLOOKUP(A567,[2]C1!$E:$F,2,FALSE),VLOOKUP(A567,[3]C1!$E:$F,2,FALSE)))</f>
        <v>FILIPINAS BENSON INDUSTRIAL AND DEVELOPMENT CORPOR</v>
      </c>
      <c r="D567" s="7" t="str">
        <f>IFERROR(VLOOKUP(A567,[3]C1!$E:$G,3,FALSE),IFERROR(VLOOKUP(A567,[2]C1!$E:$G,3,FALSE),VLOOKUP(A567,[1]C1!$E:$G,3,FALSE)))</f>
        <v>DONA IRENEA, IRENEVILLE SUBD, PARANAQUE</v>
      </c>
      <c r="E567" s="10">
        <f>IFERROR(VLOOKUP(A567,[4]C1!$E:$S,15,FALSE),IFERROR(VLOOKUP(A567,[5]C1!$E:$T,16,FALSE),VLOOKUP(A567,[6]C1!$E:$T,16,FALSE)))</f>
        <v>174981.58</v>
      </c>
      <c r="F567" s="10">
        <f>IFERROR(VLOOKUP(A567,[2]C1!$E:$Q,13,FALSE),IFERROR(VLOOKUP(A567,[3]C1!$E:$P,12,FALSE),VLOOKUP(A567,[1]C1!$E:$Q,13,FALSE)))</f>
        <v>281.89999999999998</v>
      </c>
      <c r="G567" s="11" t="str">
        <f>IFERROR(VLOOKUP(A567,[4]C1!$E:$N,10,FALSE),IFERROR(VLOOKUP(A567,[5]C1!$E:$N,10,FALSE),VLOOKUP(A567,[6]C1!$E:$N,10,FALSE)))</f>
        <v>Isan Carlo Lazaro</v>
      </c>
      <c r="I567" s="6" t="str">
        <f>IFERROR(VLOOKUP(A567,[4]C1!$E:$L,8,FALSE),IFERROR(VLOOKUP(A567,[5]C1!$E:$L,8,FALSE),VLOOKUP(A567,[6]C1!$E:$L,8,FALSE)))</f>
        <v>CHALLENGER</v>
      </c>
      <c r="K567" s="4">
        <v>45881</v>
      </c>
      <c r="L567" s="5" t="s">
        <v>856</v>
      </c>
      <c r="N567" s="5">
        <f>YEAR(IFERROR(VLOOKUP(A567,[4]C1!$E:$AA,23,FALSE),IFERROR(VLOOKUP(A567,[5]C1!$E:$AB,24,FALSE),VLOOKUP(A567,[6]C1!$E:$AB,23,FALSE))))</f>
        <v>2025</v>
      </c>
      <c r="O567" s="4">
        <v>45882</v>
      </c>
      <c r="P567" s="5" t="str">
        <f t="shared" si="16"/>
        <v>YES</v>
      </c>
      <c r="Q567" s="4">
        <v>45887</v>
      </c>
      <c r="R567" s="5" t="s">
        <v>26</v>
      </c>
      <c r="T567" s="253">
        <f>IFERROR(VLOOKUP(A567,[4]C1!$E:$BH,56,FALSE),IFERROR(VLOOKUP(A567,[5]C1!$E:$BI,57,FALSE),VLOOKUP(A567,[6]C1!$E:$BI,56,FALSE)))</f>
        <v>0</v>
      </c>
    </row>
    <row r="568" spans="1:20" ht="20.149999999999999" hidden="1" customHeight="1" x14ac:dyDescent="0.35">
      <c r="A568" s="8" t="s">
        <v>995</v>
      </c>
      <c r="C568" s="7" t="str">
        <f>IFERROR(VLOOKUP(A568,[1]C1!$E:$F,2,FALSE),IFERROR(VLOOKUP(A568,[2]C1!$E:$F,2,FALSE),VLOOKUP(A568,[3]C1!$E:$F,2,FALSE)))</f>
        <v>REKADO FILIPINO CUISINE, INC</v>
      </c>
      <c r="D568" s="7" t="str">
        <f>IFERROR(VLOOKUP(A568,[3]C1!$E:$G,3,FALSE),IFERROR(VLOOKUP(A568,[2]C1!$E:$G,3,FALSE),VLOOKUP(A568,[1]C1!$E:$G,3,FALSE)))</f>
        <v>DEUTERONOMY, BF HOMES MARTINVILLE SUBD, LAS PINAS CITY</v>
      </c>
      <c r="E568" s="10">
        <f>IFERROR(VLOOKUP(A568,[4]C1!$E:$S,15,FALSE),IFERROR(VLOOKUP(A568,[5]C1!$E:$T,16,FALSE),VLOOKUP(A568,[6]C1!$E:$T,16,FALSE)))</f>
        <v>86015.819999999992</v>
      </c>
      <c r="F568" s="10">
        <f>IFERROR(VLOOKUP(A568,[2]C1!$E:$Q,13,FALSE),IFERROR(VLOOKUP(A568,[3]C1!$E:$P,12,FALSE),VLOOKUP(A568,[1]C1!$E:$Q,13,FALSE)))</f>
        <v>178.36</v>
      </c>
      <c r="G568" s="11" t="str">
        <f>IFERROR(VLOOKUP(A568,[4]C1!$E:$N,10,FALSE),IFERROR(VLOOKUP(A568,[5]C1!$E:$N,10,FALSE),VLOOKUP(A568,[6]C1!$E:$N,10,FALSE)))</f>
        <v>Ronilo Gange Jr.</v>
      </c>
      <c r="I568" s="6" t="str">
        <f>IFERROR(VLOOKUP(A568,[4]C1!$E:$L,8,FALSE),IFERROR(VLOOKUP(A568,[5]C1!$E:$L,8,FALSE),VLOOKUP(A568,[6]C1!$E:$L,8,FALSE)))</f>
        <v>ECOM</v>
      </c>
      <c r="K568" s="4">
        <v>45881</v>
      </c>
      <c r="L568" s="5" t="s">
        <v>856</v>
      </c>
      <c r="N568" s="5">
        <f>YEAR(IFERROR(VLOOKUP(A568,[4]C1!$E:$AA,23,FALSE),IFERROR(VLOOKUP(A568,[5]C1!$E:$AB,24,FALSE),VLOOKUP(A568,[6]C1!$E:$AB,23,FALSE))))</f>
        <v>2025</v>
      </c>
      <c r="O568" s="4">
        <v>45882</v>
      </c>
      <c r="P568" s="5" t="str">
        <f t="shared" si="16"/>
        <v>YES</v>
      </c>
      <c r="Q568" s="4">
        <v>45887</v>
      </c>
      <c r="R568" s="5" t="s">
        <v>23</v>
      </c>
      <c r="T568" s="253">
        <f>IFERROR(VLOOKUP(A568,[4]C1!$E:$BH,56,FALSE),IFERROR(VLOOKUP(A568,[5]C1!$E:$BI,57,FALSE),VLOOKUP(A568,[6]C1!$E:$BI,56,FALSE)))</f>
        <v>0</v>
      </c>
    </row>
    <row r="569" spans="1:20" ht="20.149999999999999" hidden="1" customHeight="1" x14ac:dyDescent="0.35">
      <c r="A569" s="8" t="s">
        <v>996</v>
      </c>
      <c r="C569" s="7" t="str">
        <f>IFERROR(VLOOKUP(A569,[1]C1!$E:$F,2,FALSE),IFERROR(VLOOKUP(A569,[2]C1!$E:$F,2,FALSE),VLOOKUP(A569,[3]C1!$E:$F,2,FALSE)))</f>
        <v>MARIA NATALIA ORIG PALMA</v>
      </c>
      <c r="D569" s="7" t="str">
        <f>IFERROR(VLOOKUP(A569,[3]C1!$E:$G,3,FALSE),IFERROR(VLOOKUP(A569,[2]C1!$E:$G,3,FALSE),VLOOKUP(A569,[1]C1!$E:$G,3,FALSE)))</f>
        <v>BELMONT, ALABANG 400 VILLAGE, MUNTINLUPA</v>
      </c>
      <c r="E569" s="10">
        <f>IFERROR(VLOOKUP(A569,[4]C1!$E:$S,15,FALSE),IFERROR(VLOOKUP(A569,[5]C1!$E:$T,16,FALSE),VLOOKUP(A569,[6]C1!$E:$T,16,FALSE)))</f>
        <v>45264.51</v>
      </c>
      <c r="F569" s="10">
        <f>IFERROR(VLOOKUP(A569,[2]C1!$E:$Q,13,FALSE),IFERROR(VLOOKUP(A569,[3]C1!$E:$P,12,FALSE),VLOOKUP(A569,[1]C1!$E:$Q,13,FALSE)))</f>
        <v>134.46</v>
      </c>
      <c r="G569" s="11" t="str">
        <f>IFERROR(VLOOKUP(A569,[4]C1!$E:$N,10,FALSE),IFERROR(VLOOKUP(A569,[5]C1!$E:$N,10,FALSE),VLOOKUP(A569,[6]C1!$E:$N,10,FALSE)))</f>
        <v>Isan Carlo Lazaro</v>
      </c>
      <c r="I569" s="6" t="str">
        <f>IFERROR(VLOOKUP(A569,[4]C1!$E:$L,8,FALSE),IFERROR(VLOOKUP(A569,[5]C1!$E:$L,8,FALSE),VLOOKUP(A569,[6]C1!$E:$L,8,FALSE)))</f>
        <v>POWERHOUSE</v>
      </c>
      <c r="K569" s="4">
        <v>45881</v>
      </c>
      <c r="L569" s="5" t="s">
        <v>856</v>
      </c>
      <c r="N569" s="5">
        <f>YEAR(IFERROR(VLOOKUP(A569,[4]C1!$E:$AA,23,FALSE),IFERROR(VLOOKUP(A569,[5]C1!$E:$AB,24,FALSE),VLOOKUP(A569,[6]C1!$E:$AB,23,FALSE))))</f>
        <v>2025</v>
      </c>
      <c r="O569" s="4">
        <v>45882</v>
      </c>
      <c r="P569" s="5" t="str">
        <f t="shared" si="16"/>
        <v>YES</v>
      </c>
      <c r="Q569" s="4">
        <v>45887</v>
      </c>
      <c r="R569" s="5" t="s">
        <v>23</v>
      </c>
      <c r="T569" s="253">
        <f>IFERROR(VLOOKUP(A569,[4]C1!$E:$BH,56,FALSE),IFERROR(VLOOKUP(A569,[5]C1!$E:$BI,57,FALSE),VLOOKUP(A569,[6]C1!$E:$BI,56,FALSE)))</f>
        <v>0</v>
      </c>
    </row>
    <row r="570" spans="1:20" ht="20.149999999999999" hidden="1" customHeight="1" x14ac:dyDescent="0.35">
      <c r="A570" s="8" t="s">
        <v>997</v>
      </c>
      <c r="C570" s="7" t="str">
        <f>IFERROR(VLOOKUP(A570,[1]C1!$E:$F,2,FALSE),IFERROR(VLOOKUP(A570,[2]C1!$E:$F,2,FALSE),VLOOKUP(A570,[3]C1!$E:$F,2,FALSE)))</f>
        <v>DITO TELECOMMUNITY CORPORATION</v>
      </c>
      <c r="D570" s="7" t="str">
        <f>IFERROR(VLOOKUP(A570,[3]C1!$E:$G,3,FALSE),IFERROR(VLOOKUP(A570,[2]C1!$E:$G,3,FALSE),VLOOKUP(A570,[1]C1!$E:$G,3,FALSE)))</f>
        <v>MANGGA, ZONE 1, TAGUIG CITY</v>
      </c>
      <c r="E570" s="10">
        <f>IFERROR(VLOOKUP(A570,[4]C1!$E:$S,15,FALSE),IFERROR(VLOOKUP(A570,[5]C1!$E:$T,16,FALSE),VLOOKUP(A570,[6]C1!$E:$T,16,FALSE)))</f>
        <v>40481</v>
      </c>
      <c r="F570" s="10">
        <f>IFERROR(VLOOKUP(A570,[2]C1!$E:$Q,13,FALSE),IFERROR(VLOOKUP(A570,[3]C1!$E:$P,12,FALSE),VLOOKUP(A570,[1]C1!$E:$Q,13,FALSE)))</f>
        <v>67.400000000000006</v>
      </c>
      <c r="G570" s="11" t="str">
        <f>IFERROR(VLOOKUP(A570,[4]C1!$E:$N,10,FALSE),IFERROR(VLOOKUP(A570,[5]C1!$E:$N,10,FALSE),VLOOKUP(A570,[6]C1!$E:$N,10,FALSE)))</f>
        <v>Jenneth Madrid</v>
      </c>
      <c r="I570" s="6" t="str">
        <f>IFERROR(VLOOKUP(A570,[4]C1!$E:$L,8,FALSE),IFERROR(VLOOKUP(A570,[5]C1!$E:$L,8,FALSE),VLOOKUP(A570,[6]C1!$E:$L,8,FALSE)))</f>
        <v>VJC</v>
      </c>
      <c r="K570" s="4">
        <v>45881</v>
      </c>
      <c r="L570" s="5" t="s">
        <v>856</v>
      </c>
      <c r="N570" s="5">
        <f>YEAR(IFERROR(VLOOKUP(A570,[4]C1!$E:$AA,23,FALSE),IFERROR(VLOOKUP(A570,[5]C1!$E:$AB,24,FALSE),VLOOKUP(A570,[6]C1!$E:$AB,23,FALSE))))</f>
        <v>2025</v>
      </c>
      <c r="O570" s="4">
        <v>45882</v>
      </c>
      <c r="P570" s="5" t="str">
        <f t="shared" si="16"/>
        <v>YES</v>
      </c>
      <c r="Q570" s="4">
        <v>45887</v>
      </c>
      <c r="R570" s="5" t="s">
        <v>26</v>
      </c>
      <c r="T570" s="253">
        <f>IFERROR(VLOOKUP(A570,[4]C1!$E:$BH,56,FALSE),IFERROR(VLOOKUP(A570,[5]C1!$E:$BI,57,FALSE),VLOOKUP(A570,[6]C1!$E:$BI,56,FALSE)))</f>
        <v>0</v>
      </c>
    </row>
    <row r="571" spans="1:20" ht="20.149999999999999" hidden="1" customHeight="1" x14ac:dyDescent="0.35">
      <c r="A571" s="8" t="s">
        <v>998</v>
      </c>
      <c r="C571" s="7" t="str">
        <f>IFERROR(VLOOKUP(A571,[1]C1!$E:$F,2,FALSE),IFERROR(VLOOKUP(A571,[2]C1!$E:$F,2,FALSE),VLOOKUP(A571,[3]C1!$E:$F,2,FALSE)))</f>
        <v>STA. LUCIA REALTY &amp; DEVELOPMENT, INC.</v>
      </c>
      <c r="D571" s="7" t="str">
        <f>IFERROR(VLOOKUP(A571,[3]C1!$E:$G,3,FALSE),IFERROR(VLOOKUP(A571,[2]C1!$E:$G,3,FALSE),VLOOKUP(A571,[1]C1!$E:$G,3,FALSE)))</f>
        <v>BLOCK 5, VISTA VERDE PH III, BACOOR</v>
      </c>
      <c r="E571" s="10">
        <f>IFERROR(VLOOKUP(A571,[4]C1!$E:$S,15,FALSE),IFERROR(VLOOKUP(A571,[5]C1!$E:$T,16,FALSE),VLOOKUP(A571,[6]C1!$E:$T,16,FALSE)))</f>
        <v>763132.77</v>
      </c>
      <c r="F571" s="10">
        <f>IFERROR(VLOOKUP(A571,[2]C1!$E:$Q,13,FALSE),IFERROR(VLOOKUP(A571,[3]C1!$E:$P,12,FALSE),VLOOKUP(A571,[1]C1!$E:$Q,13,FALSE)))</f>
        <v>433.98</v>
      </c>
      <c r="G571" s="11" t="str">
        <f>IFERROR(VLOOKUP(A571,[4]C1!$E:$N,10,FALSE),IFERROR(VLOOKUP(A571,[5]C1!$E:$N,10,FALSE),VLOOKUP(A571,[6]C1!$E:$N,10,FALSE)))</f>
        <v>RRG</v>
      </c>
      <c r="I571" s="6" t="str">
        <f>IFERROR(VLOOKUP(A571,[4]C1!$E:$L,8,FALSE),IFERROR(VLOOKUP(A571,[5]C1!$E:$L,8,FALSE),VLOOKUP(A571,[6]C1!$E:$L,8,FALSE)))</f>
        <v>AVECO</v>
      </c>
      <c r="K571" s="4">
        <v>45889</v>
      </c>
      <c r="L571" s="5" t="s">
        <v>856</v>
      </c>
      <c r="N571" s="5">
        <f>YEAR(IFERROR(VLOOKUP(A571,[4]C1!$E:$AA,23,FALSE),IFERROR(VLOOKUP(A571,[5]C1!$E:$AB,24,FALSE),VLOOKUP(A571,[6]C1!$E:$AB,23,FALSE))))</f>
        <v>2023</v>
      </c>
      <c r="P571" s="5" t="str">
        <f t="shared" si="16"/>
        <v>NO</v>
      </c>
      <c r="T571" s="253">
        <f>IFERROR(VLOOKUP(A571,[4]C1!$E:$BH,56,FALSE),IFERROR(VLOOKUP(A571,[5]C1!$E:$BI,57,FALSE),VLOOKUP(A571,[6]C1!$E:$BI,56,FALSE)))</f>
        <v>45512</v>
      </c>
    </row>
    <row r="572" spans="1:20" ht="20.149999999999999" hidden="1" customHeight="1" x14ac:dyDescent="0.35">
      <c r="A572" s="8" t="s">
        <v>999</v>
      </c>
      <c r="C572" s="7" t="str">
        <f>IFERROR(VLOOKUP(A572,[1]C1!$E:$F,2,FALSE),IFERROR(VLOOKUP(A572,[2]C1!$E:$F,2,FALSE),VLOOKUP(A572,[3]C1!$E:$F,2,FALSE)))</f>
        <v>ROWENA SARREAL SANTOS</v>
      </c>
      <c r="D572" s="7" t="str">
        <f>IFERROR(VLOOKUP(A572,[3]C1!$E:$G,3,FALSE),IFERROR(VLOOKUP(A572,[2]C1!$E:$G,3,FALSE),VLOOKUP(A572,[1]C1!$E:$G,3,FALSE)))</f>
        <v>BLOCK 5, SOUTH GAWARAN II, BACOOR</v>
      </c>
      <c r="E572" s="10">
        <f>IFERROR(VLOOKUP(A572,[4]C1!$E:$S,15,FALSE),IFERROR(VLOOKUP(A572,[5]C1!$E:$T,16,FALSE),VLOOKUP(A572,[6]C1!$E:$T,16,FALSE)))</f>
        <v>846932.45</v>
      </c>
      <c r="F572" s="10">
        <f>IFERROR(VLOOKUP(A572,[2]C1!$E:$Q,13,FALSE),IFERROR(VLOOKUP(A572,[3]C1!$E:$P,12,FALSE),VLOOKUP(A572,[1]C1!$E:$Q,13,FALSE)))</f>
        <v>296.13</v>
      </c>
      <c r="G572" s="11" t="str">
        <f>IFERROR(VLOOKUP(A572,[4]C1!$E:$N,10,FALSE),IFERROR(VLOOKUP(A572,[5]C1!$E:$N,10,FALSE),VLOOKUP(A572,[6]C1!$E:$N,10,FALSE)))</f>
        <v>RRG</v>
      </c>
      <c r="I572" s="6" t="str">
        <f>IFERROR(VLOOKUP(A572,[4]C1!$E:$L,8,FALSE),IFERROR(VLOOKUP(A572,[5]C1!$E:$L,8,FALSE),VLOOKUP(A572,[6]C1!$E:$L,8,FALSE)))</f>
        <v>ECOM</v>
      </c>
      <c r="K572" s="4">
        <v>45889</v>
      </c>
      <c r="L572" s="5" t="s">
        <v>856</v>
      </c>
      <c r="N572" s="5">
        <f>YEAR(IFERROR(VLOOKUP(A572,[4]C1!$E:$AA,23,FALSE),IFERROR(VLOOKUP(A572,[5]C1!$E:$AB,24,FALSE),VLOOKUP(A572,[6]C1!$E:$AB,23,FALSE))))</f>
        <v>2024</v>
      </c>
      <c r="P572" s="5" t="str">
        <f t="shared" si="16"/>
        <v>NO</v>
      </c>
      <c r="T572" s="253">
        <f>IFERROR(VLOOKUP(A572,[4]C1!$E:$BH,56,FALSE),IFERROR(VLOOKUP(A572,[5]C1!$E:$BI,57,FALSE),VLOOKUP(A572,[6]C1!$E:$BI,56,FALSE)))</f>
        <v>45372</v>
      </c>
    </row>
    <row r="573" spans="1:20" ht="20.149999999999999" hidden="1" customHeight="1" x14ac:dyDescent="0.35">
      <c r="A573" s="8" t="s">
        <v>1000</v>
      </c>
      <c r="C573" s="7" t="str">
        <f>IFERROR(VLOOKUP(A573,[1]C1!$E:$F,2,FALSE),IFERROR(VLOOKUP(A573,[2]C1!$E:$F,2,FALSE),VLOOKUP(A573,[3]C1!$E:$F,2,FALSE)))</f>
        <v>MARCELINO BELTRAN BAQUIRAN</v>
      </c>
      <c r="D573" s="7" t="str">
        <f>IFERROR(VLOOKUP(A573,[3]C1!$E:$G,3,FALSE),IFERROR(VLOOKUP(A573,[2]C1!$E:$G,3,FALSE),VLOOKUP(A573,[1]C1!$E:$G,3,FALSE)))</f>
        <v>SALAZAR, ZONE 3, TAGUIG CITY</v>
      </c>
      <c r="E573" s="10">
        <f>IFERROR(VLOOKUP(A573,[4]C1!$E:$S,15,FALSE),IFERROR(VLOOKUP(A573,[5]C1!$E:$T,16,FALSE),VLOOKUP(A573,[6]C1!$E:$T,16,FALSE)))</f>
        <v>0</v>
      </c>
      <c r="F573" s="10">
        <f>IFERROR(VLOOKUP(A573,[2]C1!$E:$Q,13,FALSE),IFERROR(VLOOKUP(A573,[3]C1!$E:$P,12,FALSE),VLOOKUP(A573,[1]C1!$E:$Q,13,FALSE)))</f>
        <v>6.69</v>
      </c>
      <c r="G573" s="11" t="str">
        <f>IFERROR(VLOOKUP(A573,[4]C1!$E:$N,10,FALSE),IFERROR(VLOOKUP(A573,[5]C1!$E:$N,10,FALSE),VLOOKUP(A573,[6]C1!$E:$N,10,FALSE)))</f>
        <v>Jenneth Madrid</v>
      </c>
      <c r="I573" s="6" t="str">
        <f>IFERROR(VLOOKUP(A573,[4]C1!$E:$L,8,FALSE),IFERROR(VLOOKUP(A573,[5]C1!$E:$L,8,FALSE),VLOOKUP(A573,[6]C1!$E:$L,8,FALSE)))</f>
        <v>VJC</v>
      </c>
      <c r="J573" s="4">
        <v>45888</v>
      </c>
      <c r="K573" s="4">
        <v>45888</v>
      </c>
      <c r="L573" s="5" t="s">
        <v>856</v>
      </c>
      <c r="N573" s="5">
        <f>YEAR(IFERROR(VLOOKUP(A573,[4]C1!$E:$AA,23,FALSE),IFERROR(VLOOKUP(A573,[5]C1!$E:$AB,24,FALSE),VLOOKUP(A573,[6]C1!$E:$AB,23,FALSE))))</f>
        <v>2025</v>
      </c>
      <c r="O573" s="4">
        <v>45888</v>
      </c>
      <c r="P573" s="5" t="str">
        <f t="shared" si="16"/>
        <v>YES</v>
      </c>
      <c r="Q573" s="4">
        <v>45891</v>
      </c>
      <c r="R573" s="5" t="s">
        <v>23</v>
      </c>
      <c r="T573" s="253">
        <f>IFERROR(VLOOKUP(A573,[4]C1!$E:$BH,56,FALSE),IFERROR(VLOOKUP(A573,[5]C1!$E:$BI,57,FALSE),VLOOKUP(A573,[6]C1!$E:$BI,56,FALSE)))</f>
        <v>0</v>
      </c>
    </row>
    <row r="574" spans="1:20" ht="20.149999999999999" hidden="1" customHeight="1" x14ac:dyDescent="0.35">
      <c r="A574" s="8" t="s">
        <v>1001</v>
      </c>
      <c r="C574" s="7" t="str">
        <f>IFERROR(VLOOKUP(A574,[1]C1!$E:$F,2,FALSE),IFERROR(VLOOKUP(A574,[2]C1!$E:$F,2,FALSE),VLOOKUP(A574,[3]C1!$E:$F,2,FALSE)))</f>
        <v>FEDERICO JR. PRENDOL HALOG</v>
      </c>
      <c r="D574" s="7" t="str">
        <f>IFERROR(VLOOKUP(A574,[3]C1!$E:$G,3,FALSE),IFERROR(VLOOKUP(A574,[2]C1!$E:$G,3,FALSE),VLOOKUP(A574,[1]C1!$E:$G,3,FALSE)))</f>
        <v>1ST, BAGUMBAYAN, TAGUIG CITY</v>
      </c>
      <c r="E574" s="10">
        <f>IFERROR(VLOOKUP(A574,[4]C1!$E:$S,15,FALSE),IFERROR(VLOOKUP(A574,[5]C1!$E:$T,16,FALSE),VLOOKUP(A574,[6]C1!$E:$T,16,FALSE)))</f>
        <v>0</v>
      </c>
      <c r="F574" s="10">
        <f>IFERROR(VLOOKUP(A574,[2]C1!$E:$Q,13,FALSE),IFERROR(VLOOKUP(A574,[3]C1!$E:$P,12,FALSE),VLOOKUP(A574,[1]C1!$E:$Q,13,FALSE)))</f>
        <v>3.2</v>
      </c>
      <c r="G574" s="11" t="str">
        <f>IFERROR(VLOOKUP(A574,[4]C1!$E:$N,10,FALSE),IFERROR(VLOOKUP(A574,[5]C1!$E:$N,10,FALSE),VLOOKUP(A574,[6]C1!$E:$N,10,FALSE)))</f>
        <v>Jenneth Madrid</v>
      </c>
      <c r="I574" s="6" t="str">
        <f>IFERROR(VLOOKUP(A574,[4]C1!$E:$L,8,FALSE),IFERROR(VLOOKUP(A574,[5]C1!$E:$L,8,FALSE),VLOOKUP(A574,[6]C1!$E:$L,8,FALSE)))</f>
        <v>VJC</v>
      </c>
      <c r="J574" s="4">
        <v>45888</v>
      </c>
      <c r="K574" s="4">
        <v>45888</v>
      </c>
      <c r="L574" s="5" t="s">
        <v>856</v>
      </c>
      <c r="N574" s="5">
        <f>YEAR(IFERROR(VLOOKUP(A574,[4]C1!$E:$AA,23,FALSE),IFERROR(VLOOKUP(A574,[5]C1!$E:$AB,24,FALSE),VLOOKUP(A574,[6]C1!$E:$AB,23,FALSE))))</f>
        <v>2025</v>
      </c>
      <c r="O574" s="4">
        <v>45888</v>
      </c>
      <c r="P574" s="5" t="str">
        <f t="shared" si="16"/>
        <v>YES</v>
      </c>
      <c r="Q574" s="4">
        <v>45891</v>
      </c>
      <c r="R574" s="5" t="s">
        <v>23</v>
      </c>
      <c r="T574" s="253">
        <f>IFERROR(VLOOKUP(A574,[4]C1!$E:$BH,56,FALSE),IFERROR(VLOOKUP(A574,[5]C1!$E:$BI,57,FALSE),VLOOKUP(A574,[6]C1!$E:$BI,56,FALSE)))</f>
        <v>0</v>
      </c>
    </row>
    <row r="575" spans="1:20" ht="20.149999999999999" hidden="1" customHeight="1" x14ac:dyDescent="0.35">
      <c r="A575" s="8" t="s">
        <v>1002</v>
      </c>
      <c r="C575" s="7" t="str">
        <f>IFERROR(VLOOKUP(A575,[1]C1!$E:$F,2,FALSE),IFERROR(VLOOKUP(A575,[2]C1!$E:$F,2,FALSE),VLOOKUP(A575,[3]C1!$E:$F,2,FALSE)))</f>
        <v>DIONISIO JR. GOROSPE ECHANO</v>
      </c>
      <c r="D575" s="7" t="str">
        <f>IFERROR(VLOOKUP(A575,[3]C1!$E:$G,3,FALSE),IFERROR(VLOOKUP(A575,[2]C1!$E:$G,3,FALSE),VLOOKUP(A575,[1]C1!$E:$G,3,FALSE)))</f>
        <v>7TH ,  GHQ VILL, TAGUIG CITY</v>
      </c>
      <c r="E575" s="10">
        <f>IFERROR(VLOOKUP(A575,[4]C1!$E:$S,15,FALSE),IFERROR(VLOOKUP(A575,[5]C1!$E:$T,16,FALSE),VLOOKUP(A575,[6]C1!$E:$T,16,FALSE)))</f>
        <v>0</v>
      </c>
      <c r="F575" s="10">
        <f>IFERROR(VLOOKUP(A575,[2]C1!$E:$Q,13,FALSE),IFERROR(VLOOKUP(A575,[3]C1!$E:$P,12,FALSE),VLOOKUP(A575,[1]C1!$E:$Q,13,FALSE)))</f>
        <v>4.3899999999999997</v>
      </c>
      <c r="G575" s="11" t="str">
        <f>IFERROR(VLOOKUP(A575,[4]C1!$E:$N,10,FALSE),IFERROR(VLOOKUP(A575,[5]C1!$E:$N,10,FALSE),VLOOKUP(A575,[6]C1!$E:$N,10,FALSE)))</f>
        <v>Jenneth Madrid</v>
      </c>
      <c r="I575" s="6" t="str">
        <f>IFERROR(VLOOKUP(A575,[4]C1!$E:$L,8,FALSE),IFERROR(VLOOKUP(A575,[5]C1!$E:$L,8,FALSE),VLOOKUP(A575,[6]C1!$E:$L,8,FALSE)))</f>
        <v>VJC</v>
      </c>
      <c r="J575" s="4">
        <v>45888</v>
      </c>
      <c r="K575" s="4">
        <v>45888</v>
      </c>
      <c r="L575" s="5" t="s">
        <v>856</v>
      </c>
      <c r="N575" s="5">
        <f>YEAR(IFERROR(VLOOKUP(A575,[4]C1!$E:$AA,23,FALSE),IFERROR(VLOOKUP(A575,[5]C1!$E:$AB,24,FALSE),VLOOKUP(A575,[6]C1!$E:$AB,23,FALSE))))</f>
        <v>2025</v>
      </c>
      <c r="O575" s="4">
        <v>45888</v>
      </c>
      <c r="P575" s="5" t="str">
        <f t="shared" si="16"/>
        <v>YES</v>
      </c>
      <c r="Q575" s="4">
        <v>45891</v>
      </c>
      <c r="R575" s="5" t="s">
        <v>23</v>
      </c>
      <c r="T575" s="253">
        <f>IFERROR(VLOOKUP(A575,[4]C1!$E:$BH,56,FALSE),IFERROR(VLOOKUP(A575,[5]C1!$E:$BI,57,FALSE),VLOOKUP(A575,[6]C1!$E:$BI,56,FALSE)))</f>
        <v>0</v>
      </c>
    </row>
    <row r="576" spans="1:20" ht="20.149999999999999" hidden="1" customHeight="1" x14ac:dyDescent="0.35">
      <c r="A576" s="8" t="s">
        <v>1003</v>
      </c>
      <c r="C576" s="7" t="str">
        <f>IFERROR(VLOOKUP(A576,[1]C1!$E:$F,2,FALSE),IFERROR(VLOOKUP(A576,[2]C1!$E:$F,2,FALSE),VLOOKUP(A576,[3]C1!$E:$F,2,FALSE)))</f>
        <v>JMF RESTAURANT CORPORATION</v>
      </c>
      <c r="D576" s="7" t="str">
        <f>IFERROR(VLOOKUP(A576,[3]C1!$E:$G,3,FALSE),IFERROR(VLOOKUP(A576,[2]C1!$E:$G,3,FALSE),VLOOKUP(A576,[1]C1!$E:$G,3,FALSE)))</f>
        <v>GEN. SANTOS, PUROK 6, TAGUIG CITY</v>
      </c>
      <c r="E576" s="10">
        <f>IFERROR(VLOOKUP(A576,[4]C1!$E:$S,15,FALSE),IFERROR(VLOOKUP(A576,[5]C1!$E:$T,16,FALSE),VLOOKUP(A576,[6]C1!$E:$T,16,FALSE)))</f>
        <v>0</v>
      </c>
      <c r="F576" s="10">
        <f>IFERROR(VLOOKUP(A576,[2]C1!$E:$Q,13,FALSE),IFERROR(VLOOKUP(A576,[3]C1!$E:$P,12,FALSE),VLOOKUP(A576,[1]C1!$E:$Q,13,FALSE)))</f>
        <v>219.88</v>
      </c>
      <c r="G576" s="11" t="str">
        <f>IFERROR(VLOOKUP(A576,[4]C1!$E:$N,10,FALSE),IFERROR(VLOOKUP(A576,[5]C1!$E:$N,10,FALSE),VLOOKUP(A576,[6]C1!$E:$N,10,FALSE)))</f>
        <v>Jenneth Madrid</v>
      </c>
      <c r="I576" s="6" t="str">
        <f>IFERROR(VLOOKUP(A576,[4]C1!$E:$L,8,FALSE),IFERROR(VLOOKUP(A576,[5]C1!$E:$L,8,FALSE),VLOOKUP(A576,[6]C1!$E:$L,8,FALSE)))</f>
        <v>VJC</v>
      </c>
      <c r="J576" s="4">
        <v>45888</v>
      </c>
      <c r="K576" s="4">
        <v>45888</v>
      </c>
      <c r="L576" s="5" t="s">
        <v>856</v>
      </c>
      <c r="N576" s="5">
        <f>YEAR(IFERROR(VLOOKUP(A576,[4]C1!$E:$AA,23,FALSE),IFERROR(VLOOKUP(A576,[5]C1!$E:$AB,24,FALSE),VLOOKUP(A576,[6]C1!$E:$AB,23,FALSE))))</f>
        <v>2025</v>
      </c>
      <c r="O576" s="4">
        <v>45888</v>
      </c>
      <c r="P576" s="5" t="str">
        <f t="shared" si="16"/>
        <v>YES</v>
      </c>
      <c r="Q576" s="4">
        <v>45891</v>
      </c>
      <c r="R576" s="5" t="s">
        <v>23</v>
      </c>
      <c r="T576" s="253">
        <f>IFERROR(VLOOKUP(A576,[4]C1!$E:$BH,56,FALSE),IFERROR(VLOOKUP(A576,[5]C1!$E:$BI,57,FALSE),VLOOKUP(A576,[6]C1!$E:$BI,56,FALSE)))</f>
        <v>0</v>
      </c>
    </row>
    <row r="577" spans="1:20" ht="20.149999999999999" hidden="1" customHeight="1" x14ac:dyDescent="0.35">
      <c r="A577" s="8" t="s">
        <v>1004</v>
      </c>
      <c r="C577" s="7" t="str">
        <f>IFERROR(VLOOKUP(A577,[1]C1!$E:$F,2,FALSE),IFERROR(VLOOKUP(A577,[2]C1!$E:$F,2,FALSE),VLOOKUP(A577,[3]C1!$E:$F,2,FALSE)))</f>
        <v>SOLEDAD MAGDASAL ORELLANO</v>
      </c>
      <c r="D577" s="7" t="str">
        <f>IFERROR(VLOOKUP(A577,[3]C1!$E:$G,3,FALSE),IFERROR(VLOOKUP(A577,[2]C1!$E:$G,3,FALSE),VLOOKUP(A577,[1]C1!$E:$G,3,FALSE)))</f>
        <v>PENDATUN, MAHARLIKA VILL, TAGUIG CITY</v>
      </c>
      <c r="E577" s="10">
        <f>IFERROR(VLOOKUP(A577,[4]C1!$E:$S,15,FALSE),IFERROR(VLOOKUP(A577,[5]C1!$E:$T,16,FALSE),VLOOKUP(A577,[6]C1!$E:$T,16,FALSE)))</f>
        <v>171.85</v>
      </c>
      <c r="F577" s="10">
        <f>IFERROR(VLOOKUP(A577,[2]C1!$E:$Q,13,FALSE),IFERROR(VLOOKUP(A577,[3]C1!$E:$P,12,FALSE),VLOOKUP(A577,[1]C1!$E:$Q,13,FALSE)))</f>
        <v>0.2</v>
      </c>
      <c r="G577" s="11" t="str">
        <f>IFERROR(VLOOKUP(A577,[4]C1!$E:$N,10,FALSE),IFERROR(VLOOKUP(A577,[5]C1!$E:$N,10,FALSE),VLOOKUP(A577,[6]C1!$E:$N,10,FALSE)))</f>
        <v>Jenneth Madrid</v>
      </c>
      <c r="I577" s="6" t="str">
        <f>IFERROR(VLOOKUP(A577,[4]C1!$E:$L,8,FALSE),IFERROR(VLOOKUP(A577,[5]C1!$E:$L,8,FALSE),VLOOKUP(A577,[6]C1!$E:$L,8,FALSE)))</f>
        <v>VJC</v>
      </c>
      <c r="J577" s="4">
        <v>45888</v>
      </c>
      <c r="K577" s="4">
        <v>45888</v>
      </c>
      <c r="L577" s="5" t="s">
        <v>856</v>
      </c>
      <c r="N577" s="5">
        <f>YEAR(IFERROR(VLOOKUP(A577,[4]C1!$E:$AA,23,FALSE),IFERROR(VLOOKUP(A577,[5]C1!$E:$AB,24,FALSE),VLOOKUP(A577,[6]C1!$E:$AB,23,FALSE))))</f>
        <v>2025</v>
      </c>
      <c r="O577" s="4">
        <v>45888</v>
      </c>
      <c r="P577" s="5" t="str">
        <f t="shared" si="16"/>
        <v>YES</v>
      </c>
      <c r="Q577" s="4">
        <v>45891</v>
      </c>
      <c r="R577" s="5" t="s">
        <v>23</v>
      </c>
      <c r="T577" s="253">
        <f>IFERROR(VLOOKUP(A577,[4]C1!$E:$BH,56,FALSE),IFERROR(VLOOKUP(A577,[5]C1!$E:$BI,57,FALSE),VLOOKUP(A577,[6]C1!$E:$BI,56,FALSE)))</f>
        <v>0</v>
      </c>
    </row>
    <row r="578" spans="1:20" ht="20.149999999999999" hidden="1" customHeight="1" x14ac:dyDescent="0.35">
      <c r="A578" s="8" t="s">
        <v>1005</v>
      </c>
      <c r="C578" s="7" t="str">
        <f>IFERROR(VLOOKUP(A578,[1]C1!$E:$F,2,FALSE),IFERROR(VLOOKUP(A578,[2]C1!$E:$F,2,FALSE),VLOOKUP(A578,[3]C1!$E:$F,2,FALSE)))</f>
        <v>PRECIOUS GRACE REYES SUBIDO</v>
      </c>
      <c r="D578" s="7" t="str">
        <f>IFERROR(VLOOKUP(A578,[3]C1!$E:$G,3,FALSE),IFERROR(VLOOKUP(A578,[2]C1!$E:$G,3,FALSE),VLOOKUP(A578,[1]C1!$E:$G,3,FALSE)))</f>
        <v>M.L. QUEZON, PUROK 3, TAGUIG CITY</v>
      </c>
      <c r="E578" s="10">
        <f>IFERROR(VLOOKUP(A578,[4]C1!$E:$S,15,FALSE),IFERROR(VLOOKUP(A578,[5]C1!$E:$T,16,FALSE),VLOOKUP(A578,[6]C1!$E:$T,16,FALSE)))</f>
        <v>39223.769999999997</v>
      </c>
      <c r="F578" s="10">
        <f>IFERROR(VLOOKUP(A578,[2]C1!$E:$Q,13,FALSE),IFERROR(VLOOKUP(A578,[3]C1!$E:$P,12,FALSE),VLOOKUP(A578,[1]C1!$E:$Q,13,FALSE)))</f>
        <v>123.9</v>
      </c>
      <c r="G578" s="11" t="str">
        <f>IFERROR(VLOOKUP(A578,[4]C1!$E:$N,10,FALSE),IFERROR(VLOOKUP(A578,[5]C1!$E:$N,10,FALSE),VLOOKUP(A578,[6]C1!$E:$N,10,FALSE)))</f>
        <v>Jenneth Madrid</v>
      </c>
      <c r="I578" s="6" t="str">
        <f>IFERROR(VLOOKUP(A578,[4]C1!$E:$L,8,FALSE),IFERROR(VLOOKUP(A578,[5]C1!$E:$L,8,FALSE),VLOOKUP(A578,[6]C1!$E:$L,8,FALSE)))</f>
        <v>VJC</v>
      </c>
      <c r="J578" s="4">
        <v>45888</v>
      </c>
      <c r="K578" s="4">
        <v>45888</v>
      </c>
      <c r="L578" s="5" t="s">
        <v>856</v>
      </c>
      <c r="N578" s="5">
        <f>YEAR(IFERROR(VLOOKUP(A578,[4]C1!$E:$AA,23,FALSE),IFERROR(VLOOKUP(A578,[5]C1!$E:$AB,24,FALSE),VLOOKUP(A578,[6]C1!$E:$AB,23,FALSE))))</f>
        <v>2025</v>
      </c>
      <c r="O578" s="4">
        <v>45888</v>
      </c>
      <c r="P578" s="5" t="str">
        <f t="shared" si="16"/>
        <v>YES</v>
      </c>
      <c r="Q578" s="4">
        <v>45891</v>
      </c>
      <c r="R578" s="5" t="s">
        <v>23</v>
      </c>
      <c r="T578" s="253">
        <f>IFERROR(VLOOKUP(A578,[4]C1!$E:$BH,56,FALSE),IFERROR(VLOOKUP(A578,[5]C1!$E:$BI,57,FALSE),VLOOKUP(A578,[6]C1!$E:$BI,56,FALSE)))</f>
        <v>0</v>
      </c>
    </row>
    <row r="579" spans="1:20" ht="20.149999999999999" hidden="1" customHeight="1" x14ac:dyDescent="0.35">
      <c r="A579" s="8" t="s">
        <v>1006</v>
      </c>
      <c r="C579" s="7" t="str">
        <f>IFERROR(VLOOKUP(A579,[1]C1!$E:$F,2,FALSE),IFERROR(VLOOKUP(A579,[2]C1!$E:$F,2,FALSE),VLOOKUP(A579,[3]C1!$E:$F,2,FALSE)))</f>
        <v>DEPARTMENT OF SCIENCE AND TECHNOLOGY</v>
      </c>
      <c r="D579" s="7" t="str">
        <f>IFERROR(VLOOKUP(A579,[3]C1!$E:$G,3,FALSE),IFERROR(VLOOKUP(A579,[2]C1!$E:$G,3,FALSE),VLOOKUP(A579,[1]C1!$E:$G,3,FALSE)))</f>
        <v>GEN. SANTOS, UPPER BICUTAN, TAGUIG CITY</v>
      </c>
      <c r="E579" s="10">
        <f>IFERROR(VLOOKUP(A579,[4]C1!$E:$S,15,FALSE),IFERROR(VLOOKUP(A579,[5]C1!$E:$T,16,FALSE),VLOOKUP(A579,[6]C1!$E:$T,16,FALSE)))</f>
        <v>299388.10000000003</v>
      </c>
      <c r="F579" s="10">
        <f>IFERROR(VLOOKUP(A579,[2]C1!$E:$Q,13,FALSE),IFERROR(VLOOKUP(A579,[3]C1!$E:$P,12,FALSE),VLOOKUP(A579,[1]C1!$E:$Q,13,FALSE)))</f>
        <v>504.02</v>
      </c>
      <c r="G579" s="11" t="str">
        <f>IFERROR(VLOOKUP(A579,[4]C1!$E:$N,10,FALSE),IFERROR(VLOOKUP(A579,[5]C1!$E:$N,10,FALSE),VLOOKUP(A579,[6]C1!$E:$N,10,FALSE)))</f>
        <v>Isan Carlo Lazaro</v>
      </c>
      <c r="I579" s="6" t="str">
        <f>IFERROR(VLOOKUP(A579,[4]C1!$E:$L,8,FALSE),IFERROR(VLOOKUP(A579,[5]C1!$E:$L,8,FALSE),VLOOKUP(A579,[6]C1!$E:$L,8,FALSE)))</f>
        <v>CHALLENGER</v>
      </c>
      <c r="J579" s="4">
        <v>45888</v>
      </c>
      <c r="K579" s="4">
        <v>45891</v>
      </c>
      <c r="L579" s="5" t="s">
        <v>856</v>
      </c>
      <c r="N579" s="5">
        <f>YEAR(IFERROR(VLOOKUP(A579,[4]C1!$E:$AA,23,FALSE),IFERROR(VLOOKUP(A579,[5]C1!$E:$AB,24,FALSE),VLOOKUP(A579,[6]C1!$E:$AB,23,FALSE))))</f>
        <v>2025</v>
      </c>
      <c r="P579" s="5" t="str">
        <f t="shared" si="16"/>
        <v>NO</v>
      </c>
      <c r="T579" s="253">
        <f>IFERROR(VLOOKUP(A579,[4]C1!$E:$BH,56,FALSE),IFERROR(VLOOKUP(A579,[5]C1!$E:$BI,57,FALSE),VLOOKUP(A579,[6]C1!$E:$BI,56,FALSE)))</f>
        <v>0</v>
      </c>
    </row>
    <row r="580" spans="1:20" ht="20.149999999999999" hidden="1" customHeight="1" x14ac:dyDescent="0.35">
      <c r="A580" s="8" t="s">
        <v>1007</v>
      </c>
      <c r="C580" s="7" t="str">
        <f>IFERROR(VLOOKUP(A580,[1]C1!$E:$F,2,FALSE),IFERROR(VLOOKUP(A580,[2]C1!$E:$F,2,FALSE),VLOOKUP(A580,[3]C1!$E:$F,2,FALSE)))</f>
        <v>METALS INDUSTRY RESEARCH AND DEVELOPMENT CENTER</v>
      </c>
      <c r="D580" s="7" t="str">
        <f>IFERROR(VLOOKUP(A580,[3]C1!$E:$G,3,FALSE),IFERROR(VLOOKUP(A580,[2]C1!$E:$G,3,FALSE),VLOOKUP(A580,[1]C1!$E:$G,3,FALSE)))</f>
        <v>GEN. SANTOS, DOST CPD, TAGUIG CITY</v>
      </c>
      <c r="E580" s="10">
        <f>IFERROR(VLOOKUP(A580,[4]C1!$E:$S,15,FALSE),IFERROR(VLOOKUP(A580,[5]C1!$E:$T,16,FALSE),VLOOKUP(A580,[6]C1!$E:$T,16,FALSE)))</f>
        <v>78104.060000000012</v>
      </c>
      <c r="F580" s="10">
        <f>IFERROR(VLOOKUP(A580,[2]C1!$E:$Q,13,FALSE),IFERROR(VLOOKUP(A580,[3]C1!$E:$P,12,FALSE),VLOOKUP(A580,[1]C1!$E:$Q,13,FALSE)))</f>
        <v>247.46</v>
      </c>
      <c r="G580" s="11" t="str">
        <f>IFERROR(VLOOKUP(A580,[4]C1!$E:$N,10,FALSE),IFERROR(VLOOKUP(A580,[5]C1!$E:$N,10,FALSE),VLOOKUP(A580,[6]C1!$E:$N,10,FALSE)))</f>
        <v>Isan Carlo Lazaro</v>
      </c>
      <c r="I580" s="6" t="str">
        <f>IFERROR(VLOOKUP(A580,[4]C1!$E:$L,8,FALSE),IFERROR(VLOOKUP(A580,[5]C1!$E:$L,8,FALSE),VLOOKUP(A580,[6]C1!$E:$L,8,FALSE)))</f>
        <v>POWERHOUSE</v>
      </c>
      <c r="J580" s="4">
        <v>45888</v>
      </c>
      <c r="K580" s="4">
        <v>45891</v>
      </c>
      <c r="L580" s="5" t="s">
        <v>856</v>
      </c>
      <c r="N580" s="5">
        <f>YEAR(IFERROR(VLOOKUP(A580,[4]C1!$E:$AA,23,FALSE),IFERROR(VLOOKUP(A580,[5]C1!$E:$AB,24,FALSE),VLOOKUP(A580,[6]C1!$E:$AB,23,FALSE))))</f>
        <v>2025</v>
      </c>
      <c r="P580" s="5" t="str">
        <f t="shared" si="16"/>
        <v>NO</v>
      </c>
      <c r="T580" s="253">
        <f>IFERROR(VLOOKUP(A580,[4]C1!$E:$BH,56,FALSE),IFERROR(VLOOKUP(A580,[5]C1!$E:$BI,57,FALSE),VLOOKUP(A580,[6]C1!$E:$BI,56,FALSE)))</f>
        <v>0</v>
      </c>
    </row>
    <row r="581" spans="1:20" ht="20.149999999999999" hidden="1" customHeight="1" x14ac:dyDescent="0.35">
      <c r="A581" s="8" t="s">
        <v>1008</v>
      </c>
      <c r="C581" s="7" t="str">
        <f>IFERROR(VLOOKUP(A581,[1]C1!$E:$F,2,FALSE),IFERROR(VLOOKUP(A581,[2]C1!$E:$F,2,FALSE),VLOOKUP(A581,[3]C1!$E:$F,2,FALSE)))</f>
        <v>ROBERTO N. LIM</v>
      </c>
      <c r="D581" s="7" t="str">
        <f>IFERROR(VLOOKUP(A581,[3]C1!$E:$G,3,FALSE),IFERROR(VLOOKUP(A581,[2]C1!$E:$G,3,FALSE),VLOOKUP(A581,[1]C1!$E:$G,3,FALSE)))</f>
        <v>MOLAVE, MOLAVE PARK VILL, PARANAQUE</v>
      </c>
      <c r="E581" s="10">
        <f>IFERROR(VLOOKUP(A581,[4]C1!$E:$S,15,FALSE),IFERROR(VLOOKUP(A581,[5]C1!$E:$T,16,FALSE),VLOOKUP(A581,[6]C1!$E:$T,16,FALSE)))</f>
        <v>150333.31</v>
      </c>
      <c r="F581" s="10">
        <f>IFERROR(VLOOKUP(A581,[2]C1!$E:$Q,13,FALSE),IFERROR(VLOOKUP(A581,[3]C1!$E:$P,12,FALSE),VLOOKUP(A581,[1]C1!$E:$Q,13,FALSE)))</f>
        <v>497.95</v>
      </c>
      <c r="G581" s="11" t="str">
        <f>IFERROR(VLOOKUP(A581,[4]C1!$E:$N,10,FALSE),IFERROR(VLOOKUP(A581,[5]C1!$E:$N,10,FALSE),VLOOKUP(A581,[6]C1!$E:$N,10,FALSE)))</f>
        <v>Jenneth Madrid</v>
      </c>
      <c r="I581" s="6" t="str">
        <f>IFERROR(VLOOKUP(A581,[4]C1!$E:$L,8,FALSE),IFERROR(VLOOKUP(A581,[5]C1!$E:$L,8,FALSE),VLOOKUP(A581,[6]C1!$E:$L,8,FALSE)))</f>
        <v>VJC</v>
      </c>
      <c r="J581" s="4">
        <v>45881</v>
      </c>
      <c r="K581" s="4">
        <v>45881</v>
      </c>
      <c r="L581" s="5" t="s">
        <v>856</v>
      </c>
      <c r="N581" s="5">
        <f>YEAR(IFERROR(VLOOKUP(A581,[4]C1!$E:$AA,23,FALSE),IFERROR(VLOOKUP(A581,[5]C1!$E:$AB,24,FALSE),VLOOKUP(A581,[6]C1!$E:$AB,23,FALSE))))</f>
        <v>2025</v>
      </c>
      <c r="O581" s="4">
        <v>45882</v>
      </c>
      <c r="P581" s="5" t="str">
        <f t="shared" si="16"/>
        <v>YES</v>
      </c>
      <c r="Q581" s="4">
        <v>45889</v>
      </c>
      <c r="R581" s="5" t="s">
        <v>26</v>
      </c>
      <c r="T581" s="253">
        <f>IFERROR(VLOOKUP(A581,[4]C1!$E:$BH,56,FALSE),IFERROR(VLOOKUP(A581,[5]C1!$E:$BI,57,FALSE),VLOOKUP(A581,[6]C1!$E:$BI,56,FALSE)))</f>
        <v>0</v>
      </c>
    </row>
    <row r="582" spans="1:20" ht="20.149999999999999" hidden="1" customHeight="1" x14ac:dyDescent="0.35">
      <c r="A582" s="8" t="s">
        <v>1009</v>
      </c>
      <c r="K582" s="4">
        <v>45891</v>
      </c>
      <c r="L582" s="5" t="s">
        <v>42</v>
      </c>
    </row>
    <row r="583" spans="1:20" ht="20.149999999999999" hidden="1" customHeight="1" x14ac:dyDescent="0.35">
      <c r="A583" s="8" t="s">
        <v>1010</v>
      </c>
      <c r="K583" s="4">
        <v>45891</v>
      </c>
      <c r="L583" s="5" t="s">
        <v>42</v>
      </c>
    </row>
    <row r="584" spans="1:20" ht="20.149999999999999" hidden="1" customHeight="1" x14ac:dyDescent="0.35">
      <c r="A584" s="8" t="s">
        <v>1011</v>
      </c>
      <c r="K584" s="4">
        <v>45891</v>
      </c>
      <c r="L584" s="5" t="s">
        <v>42</v>
      </c>
    </row>
    <row r="585" spans="1:20" ht="20.149999999999999" hidden="1" customHeight="1" x14ac:dyDescent="0.35">
      <c r="A585" s="8" t="s">
        <v>1012</v>
      </c>
      <c r="K585" s="4">
        <v>45891</v>
      </c>
      <c r="L585" s="5" t="s">
        <v>42</v>
      </c>
    </row>
    <row r="586" spans="1:20" ht="20.149999999999999" hidden="1" customHeight="1" x14ac:dyDescent="0.35">
      <c r="A586" s="8" t="s">
        <v>1013</v>
      </c>
      <c r="K586" s="4">
        <v>45891</v>
      </c>
      <c r="L586" s="5" t="s">
        <v>42</v>
      </c>
    </row>
    <row r="587" spans="1:20" ht="20.149999999999999" hidden="1" customHeight="1" x14ac:dyDescent="0.35">
      <c r="A587" s="8" t="s">
        <v>1014</v>
      </c>
      <c r="K587" s="4">
        <v>45891</v>
      </c>
      <c r="L587" s="5" t="s">
        <v>42</v>
      </c>
    </row>
    <row r="588" spans="1:20" ht="20.149999999999999" hidden="1" customHeight="1" x14ac:dyDescent="0.35">
      <c r="A588" s="8" t="s">
        <v>1015</v>
      </c>
      <c r="K588" s="4">
        <v>45891</v>
      </c>
      <c r="L588" s="5" t="s">
        <v>42</v>
      </c>
    </row>
    <row r="589" spans="1:20" ht="20.149999999999999" hidden="1" customHeight="1" x14ac:dyDescent="0.35">
      <c r="A589" s="8" t="s">
        <v>1016</v>
      </c>
      <c r="K589" s="4">
        <v>45891</v>
      </c>
      <c r="L589" s="5" t="s">
        <v>42</v>
      </c>
    </row>
    <row r="590" spans="1:20" ht="20.149999999999999" hidden="1" customHeight="1" x14ac:dyDescent="0.35">
      <c r="A590" s="8" t="s">
        <v>1017</v>
      </c>
      <c r="K590" s="4">
        <v>45891</v>
      </c>
      <c r="L590" s="5" t="s">
        <v>42</v>
      </c>
    </row>
    <row r="591" spans="1:20" ht="20.149999999999999" hidden="1" customHeight="1" x14ac:dyDescent="0.35">
      <c r="A591" s="8" t="s">
        <v>1018</v>
      </c>
      <c r="K591" s="4">
        <v>45891</v>
      </c>
      <c r="L591" s="5" t="s">
        <v>42</v>
      </c>
    </row>
    <row r="592" spans="1:20" ht="20.149999999999999" hidden="1" customHeight="1" x14ac:dyDescent="0.35">
      <c r="A592" s="8" t="s">
        <v>1019</v>
      </c>
      <c r="K592" s="4">
        <v>45891</v>
      </c>
      <c r="L592" s="5" t="s">
        <v>42</v>
      </c>
    </row>
    <row r="593" spans="1:12" ht="20.149999999999999" hidden="1" customHeight="1" x14ac:dyDescent="0.35">
      <c r="A593" s="8" t="s">
        <v>1020</v>
      </c>
      <c r="K593" s="4">
        <v>45891</v>
      </c>
      <c r="L593" s="5" t="s">
        <v>42</v>
      </c>
    </row>
    <row r="594" spans="1:12" ht="20.149999999999999" hidden="1" customHeight="1" x14ac:dyDescent="0.35">
      <c r="A594" s="8" t="s">
        <v>1021</v>
      </c>
      <c r="K594" s="4">
        <v>45891</v>
      </c>
      <c r="L594" s="5" t="s">
        <v>42</v>
      </c>
    </row>
    <row r="595" spans="1:12" ht="20.149999999999999" hidden="1" customHeight="1" x14ac:dyDescent="0.35">
      <c r="A595" s="8" t="s">
        <v>1022</v>
      </c>
      <c r="K595" s="4">
        <v>45891</v>
      </c>
      <c r="L595" s="5" t="s">
        <v>42</v>
      </c>
    </row>
    <row r="596" spans="1:12" ht="20.149999999999999" hidden="1" customHeight="1" x14ac:dyDescent="0.35">
      <c r="A596" s="8" t="s">
        <v>1023</v>
      </c>
      <c r="K596" s="4">
        <v>45891</v>
      </c>
      <c r="L596" s="5" t="s">
        <v>42</v>
      </c>
    </row>
    <row r="597" spans="1:12" ht="20.149999999999999" hidden="1" customHeight="1" x14ac:dyDescent="0.35">
      <c r="A597" s="8" t="s">
        <v>1024</v>
      </c>
      <c r="D597" s="7" t="s">
        <v>915</v>
      </c>
      <c r="K597" s="4">
        <v>45891</v>
      </c>
      <c r="L597" s="5" t="s">
        <v>42</v>
      </c>
    </row>
    <row r="598" spans="1:12" ht="20.149999999999999" hidden="1" customHeight="1" x14ac:dyDescent="0.35">
      <c r="A598" s="8" t="s">
        <v>1025</v>
      </c>
      <c r="K598" s="4">
        <v>45891</v>
      </c>
      <c r="L598" s="5" t="s">
        <v>856</v>
      </c>
    </row>
    <row r="599" spans="1:12" ht="20.149999999999999" hidden="1" customHeight="1" x14ac:dyDescent="0.35">
      <c r="A599" s="8" t="s">
        <v>1026</v>
      </c>
      <c r="K599" s="4">
        <v>45891</v>
      </c>
      <c r="L599" s="5" t="s">
        <v>856</v>
      </c>
    </row>
    <row r="600" spans="1:12" ht="20.149999999999999" hidden="1" customHeight="1" x14ac:dyDescent="0.35">
      <c r="A600" s="8" t="s">
        <v>1027</v>
      </c>
      <c r="K600" s="4">
        <v>45891</v>
      </c>
      <c r="L600" s="5" t="s">
        <v>856</v>
      </c>
    </row>
  </sheetData>
  <autoFilter ref="A1:T600" xr:uid="{2344232D-788B-4448-9C99-49FC6F6934A1}">
    <filterColumn colId="0">
      <filters>
        <filter val="X25020424030"/>
      </filters>
    </filterColumn>
  </autoFilter>
  <conditionalFormatting sqref="A2:B1048576">
    <cfRule type="duplicateValues" dxfId="4" priority="4"/>
  </conditionalFormatting>
  <conditionalFormatting sqref="P1:P1048576">
    <cfRule type="containsText" dxfId="3" priority="2" operator="containsText" text="no">
      <formula>NOT(ISERROR(SEARCH("no",P1)))</formula>
    </cfRule>
    <cfRule type="containsText" dxfId="2" priority="3" operator="containsText" text="yes">
      <formula>NOT(ISERROR(SEARCH("yes",P1)))</formula>
    </cfRule>
  </conditionalFormatting>
  <pageMargins left="0.7" right="0.7" top="0.75" bottom="0.75" header="0.3" footer="0.3"/>
  <pageSetup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E5F6-A507-4A12-905D-5775004B90F5}">
  <dimension ref="A1:A8"/>
  <sheetViews>
    <sheetView workbookViewId="0">
      <selection activeCell="C1" sqref="C1"/>
    </sheetView>
  </sheetViews>
  <sheetFormatPr defaultRowHeight="14.5" x14ac:dyDescent="0.35"/>
  <sheetData>
    <row r="1" spans="1:1" x14ac:dyDescent="0.35">
      <c r="A1" t="s">
        <v>22</v>
      </c>
    </row>
    <row r="2" spans="1:1" x14ac:dyDescent="0.35">
      <c r="A2" t="s">
        <v>36</v>
      </c>
    </row>
    <row r="3" spans="1:1" x14ac:dyDescent="0.35">
      <c r="A3" t="s">
        <v>42</v>
      </c>
    </row>
    <row r="4" spans="1:1" x14ac:dyDescent="0.35">
      <c r="A4" t="s">
        <v>62</v>
      </c>
    </row>
    <row r="5" spans="1:1" x14ac:dyDescent="0.35">
      <c r="A5" t="s">
        <v>151</v>
      </c>
    </row>
    <row r="6" spans="1:1" x14ac:dyDescent="0.35">
      <c r="A6" t="s">
        <v>169</v>
      </c>
    </row>
    <row r="7" spans="1:1" x14ac:dyDescent="0.35">
      <c r="A7" t="s">
        <v>329</v>
      </c>
    </row>
    <row r="8" spans="1:1" x14ac:dyDescent="0.35">
      <c r="A8" t="s">
        <v>473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F2DA5-510F-45CF-B37A-6CAA5C88549F}">
  <dimension ref="A1:S106"/>
  <sheetViews>
    <sheetView topLeftCell="A19" zoomScale="70" zoomScaleNormal="70" workbookViewId="0">
      <selection activeCell="H72" sqref="A72:XFD110"/>
    </sheetView>
  </sheetViews>
  <sheetFormatPr defaultRowHeight="15" customHeight="1" x14ac:dyDescent="0.35"/>
  <cols>
    <col min="1" max="1" width="22.1796875" bestFit="1" customWidth="1"/>
    <col min="2" max="2" width="13.54296875" customWidth="1"/>
    <col min="3" max="3" width="18" style="70" bestFit="1" customWidth="1"/>
    <col min="4" max="4" width="17.453125" style="19" bestFit="1" customWidth="1"/>
    <col min="5" max="5" width="10.453125" bestFit="1" customWidth="1"/>
    <col min="6" max="6" width="16.81640625" style="70" bestFit="1" customWidth="1"/>
    <col min="7" max="7" width="11.81640625" style="19" customWidth="1"/>
    <col min="8" max="8" width="10.453125" bestFit="1" customWidth="1"/>
    <col min="9" max="9" width="19" style="70" bestFit="1" customWidth="1"/>
    <col min="10" max="10" width="13.81640625" style="19" customWidth="1"/>
    <col min="11" max="11" width="10.453125" bestFit="1" customWidth="1"/>
    <col min="12" max="12" width="19" style="70" bestFit="1" customWidth="1"/>
    <col min="13" max="13" width="14.453125" style="19" customWidth="1"/>
    <col min="14" max="14" width="10.453125" bestFit="1" customWidth="1"/>
    <col min="15" max="15" width="18" style="70" bestFit="1" customWidth="1"/>
    <col min="16" max="16" width="13.453125" style="19" customWidth="1"/>
  </cols>
  <sheetData>
    <row r="1" spans="1:16" ht="14.5" x14ac:dyDescent="0.35"/>
    <row r="2" spans="1:16" s="22" customFormat="1" ht="31.5" customHeight="1" x14ac:dyDescent="0.35">
      <c r="A2" s="260" t="s">
        <v>704</v>
      </c>
      <c r="B2" s="262" t="s">
        <v>705</v>
      </c>
      <c r="C2" s="292"/>
      <c r="D2" s="264"/>
      <c r="E2" s="265">
        <v>2022</v>
      </c>
      <c r="F2" s="266"/>
      <c r="G2" s="294"/>
      <c r="H2" s="265">
        <v>2023</v>
      </c>
      <c r="I2" s="266"/>
      <c r="J2" s="267"/>
      <c r="K2" s="293">
        <v>2024</v>
      </c>
      <c r="L2" s="266"/>
      <c r="M2" s="266"/>
      <c r="N2" s="266">
        <v>2025</v>
      </c>
      <c r="O2" s="266"/>
      <c r="P2" s="267"/>
    </row>
    <row r="3" spans="1:16" s="22" customFormat="1" ht="30.65" customHeight="1" thickBot="1" x14ac:dyDescent="0.4">
      <c r="A3" s="261"/>
      <c r="B3" s="80" t="s">
        <v>706</v>
      </c>
      <c r="C3" s="105" t="s">
        <v>707</v>
      </c>
      <c r="D3" s="59" t="s">
        <v>5</v>
      </c>
      <c r="E3" s="77" t="s">
        <v>706</v>
      </c>
      <c r="F3" s="71" t="s">
        <v>707</v>
      </c>
      <c r="G3" s="57" t="s">
        <v>5</v>
      </c>
      <c r="H3" s="77" t="s">
        <v>706</v>
      </c>
      <c r="I3" s="71" t="s">
        <v>707</v>
      </c>
      <c r="J3" s="37" t="s">
        <v>5</v>
      </c>
      <c r="K3" s="78" t="s">
        <v>706</v>
      </c>
      <c r="L3" s="71" t="s">
        <v>707</v>
      </c>
      <c r="M3" s="56" t="s">
        <v>5</v>
      </c>
      <c r="N3" s="79" t="s">
        <v>706</v>
      </c>
      <c r="O3" s="71" t="s">
        <v>707</v>
      </c>
      <c r="P3" s="37" t="s">
        <v>5</v>
      </c>
    </row>
    <row r="4" spans="1:16" s="22" customFormat="1" ht="25" customHeight="1" thickBot="1" x14ac:dyDescent="0.4">
      <c r="A4" s="31" t="s">
        <v>11</v>
      </c>
      <c r="B4" s="60">
        <f>SUM(B5:B11)</f>
        <v>121</v>
      </c>
      <c r="C4" s="106">
        <f>SUM(C5:C11)</f>
        <v>56312163.829999991</v>
      </c>
      <c r="D4" s="95">
        <f>SUM(D5:D11)</f>
        <v>26938.99</v>
      </c>
      <c r="E4" s="52">
        <f>SUM(E5:E11)</f>
        <v>1</v>
      </c>
      <c r="F4" s="72">
        <f t="shared" ref="F4:O4" si="0">SUM(F5:F11)</f>
        <v>535717.03</v>
      </c>
      <c r="G4" s="53">
        <f>SUM(G5:G11)</f>
        <v>238.85</v>
      </c>
      <c r="H4" s="52">
        <f t="shared" si="0"/>
        <v>17</v>
      </c>
      <c r="I4" s="72">
        <f t="shared" si="0"/>
        <v>6827765.9700000007</v>
      </c>
      <c r="J4" s="53">
        <f>SUM(J5:J11)</f>
        <v>2998.16</v>
      </c>
      <c r="K4" s="54">
        <f t="shared" si="0"/>
        <v>84</v>
      </c>
      <c r="L4" s="72">
        <f t="shared" si="0"/>
        <v>41779008.880000003</v>
      </c>
      <c r="M4" s="53">
        <f>SUM(M5:M11)</f>
        <v>21777.800000000003</v>
      </c>
      <c r="N4" s="55">
        <f t="shared" si="0"/>
        <v>19</v>
      </c>
      <c r="O4" s="72">
        <f t="shared" si="0"/>
        <v>7169671.9500000002</v>
      </c>
      <c r="P4" s="53">
        <f>SUM(P5:P11)</f>
        <v>1924.18</v>
      </c>
    </row>
    <row r="5" spans="1:16" s="22" customFormat="1" ht="25" customHeight="1" x14ac:dyDescent="0.35">
      <c r="A5" s="67" t="s">
        <v>42</v>
      </c>
      <c r="B5" s="61">
        <f>SUM(E5,H5,K5,N5)</f>
        <v>34</v>
      </c>
      <c r="C5" s="107">
        <f>SUM(F5,I5,L5,O5)</f>
        <v>12156643.379999999</v>
      </c>
      <c r="D5" s="96">
        <f>SUM(G5,J5,M5,P5)</f>
        <v>4822.9799999999996</v>
      </c>
      <c r="E5" s="46"/>
      <c r="F5" s="73"/>
      <c r="G5" s="50"/>
      <c r="H5" s="46">
        <v>5</v>
      </c>
      <c r="I5" s="73">
        <v>1206324.46</v>
      </c>
      <c r="J5" s="51">
        <v>418.4</v>
      </c>
      <c r="K5" s="47">
        <v>17</v>
      </c>
      <c r="L5" s="73">
        <v>6226447.0800000001</v>
      </c>
      <c r="M5" s="49">
        <v>3200.98</v>
      </c>
      <c r="N5" s="48">
        <v>12</v>
      </c>
      <c r="O5" s="73">
        <v>4723871.84</v>
      </c>
      <c r="P5" s="51">
        <v>1203.5999999999999</v>
      </c>
    </row>
    <row r="6" spans="1:16" s="22" customFormat="1" ht="25" customHeight="1" x14ac:dyDescent="0.35">
      <c r="A6" s="68" t="s">
        <v>36</v>
      </c>
      <c r="B6" s="62">
        <f t="shared" ref="B6:B11" si="1">SUM(E6,H6,K6,N6)</f>
        <v>4</v>
      </c>
      <c r="C6" s="108">
        <f t="shared" ref="C6:C11" si="2">SUM(F6,I6,L6,O6)</f>
        <v>3146456</v>
      </c>
      <c r="D6" s="97">
        <f t="shared" ref="D6:D11" si="3">SUM(G6,J6,M6,P6)</f>
        <v>1134.7</v>
      </c>
      <c r="E6" s="23"/>
      <c r="F6" s="74"/>
      <c r="G6" s="42"/>
      <c r="H6" s="23"/>
      <c r="I6" s="74"/>
      <c r="J6" s="24"/>
      <c r="K6" s="38">
        <v>4</v>
      </c>
      <c r="L6" s="74">
        <v>3146456</v>
      </c>
      <c r="M6" s="41">
        <v>1134.7</v>
      </c>
      <c r="N6" s="40"/>
      <c r="O6" s="74"/>
      <c r="P6" s="24"/>
    </row>
    <row r="7" spans="1:16" s="22" customFormat="1" ht="25" customHeight="1" x14ac:dyDescent="0.35">
      <c r="A7" s="68" t="s">
        <v>62</v>
      </c>
      <c r="B7" s="62">
        <f t="shared" si="1"/>
        <v>29</v>
      </c>
      <c r="C7" s="108">
        <f t="shared" si="2"/>
        <v>10869284.569999998</v>
      </c>
      <c r="D7" s="97">
        <f t="shared" si="3"/>
        <v>8829.9599999999991</v>
      </c>
      <c r="E7" s="23">
        <v>1</v>
      </c>
      <c r="F7" s="74">
        <v>535717.03</v>
      </c>
      <c r="G7" s="42">
        <v>238.85</v>
      </c>
      <c r="H7" s="23">
        <v>2</v>
      </c>
      <c r="I7" s="74">
        <v>890709.71000000008</v>
      </c>
      <c r="J7" s="24">
        <v>271.32</v>
      </c>
      <c r="K7" s="38">
        <v>21</v>
      </c>
      <c r="L7" s="74">
        <v>7606553.129999999</v>
      </c>
      <c r="M7" s="41">
        <v>7688.03</v>
      </c>
      <c r="N7" s="40">
        <v>5</v>
      </c>
      <c r="O7" s="74">
        <v>1836304.7</v>
      </c>
      <c r="P7" s="24">
        <v>631.76</v>
      </c>
    </row>
    <row r="8" spans="1:16" s="22" customFormat="1" ht="25" customHeight="1" x14ac:dyDescent="0.35">
      <c r="A8" s="68" t="s">
        <v>22</v>
      </c>
      <c r="B8" s="62">
        <f t="shared" si="1"/>
        <v>34</v>
      </c>
      <c r="C8" s="108">
        <f t="shared" si="2"/>
        <v>20343280.199999999</v>
      </c>
      <c r="D8" s="97">
        <f t="shared" si="3"/>
        <v>6024.0199999999986</v>
      </c>
      <c r="E8" s="23"/>
      <c r="F8" s="74"/>
      <c r="G8" s="42"/>
      <c r="H8" s="23">
        <v>4</v>
      </c>
      <c r="I8" s="74">
        <v>1188123.2</v>
      </c>
      <c r="J8" s="24">
        <v>587.23</v>
      </c>
      <c r="K8" s="38">
        <v>30</v>
      </c>
      <c r="L8" s="74">
        <v>19155157</v>
      </c>
      <c r="M8" s="41">
        <v>5436.7899999999991</v>
      </c>
      <c r="N8" s="40"/>
      <c r="O8" s="74"/>
      <c r="P8" s="24"/>
    </row>
    <row r="9" spans="1:16" s="22" customFormat="1" ht="25" customHeight="1" x14ac:dyDescent="0.35">
      <c r="A9" s="68" t="s">
        <v>151</v>
      </c>
      <c r="B9" s="62">
        <f t="shared" ref="B9:B10" si="4">SUM(E9,H9,K9,N9)</f>
        <v>6</v>
      </c>
      <c r="C9" s="108">
        <f t="shared" ref="C9:C10" si="5">SUM(F9,I9,L9,O9)</f>
        <v>3146574.5</v>
      </c>
      <c r="D9" s="97">
        <f t="shared" si="3"/>
        <v>1439.83</v>
      </c>
      <c r="E9" s="23"/>
      <c r="F9" s="74"/>
      <c r="G9" s="42"/>
      <c r="H9" s="23">
        <v>5</v>
      </c>
      <c r="I9" s="74">
        <v>3002766.79</v>
      </c>
      <c r="J9" s="24">
        <v>1420.9099999999999</v>
      </c>
      <c r="K9" s="38"/>
      <c r="L9" s="74"/>
      <c r="M9" s="41"/>
      <c r="N9" s="40">
        <v>1</v>
      </c>
      <c r="O9" s="74">
        <v>143807.71</v>
      </c>
      <c r="P9" s="24">
        <v>18.920000000000002</v>
      </c>
    </row>
    <row r="10" spans="1:16" s="22" customFormat="1" ht="25" customHeight="1" x14ac:dyDescent="0.35">
      <c r="A10" s="68" t="s">
        <v>329</v>
      </c>
      <c r="B10" s="62">
        <f t="shared" si="4"/>
        <v>2</v>
      </c>
      <c r="C10" s="108">
        <f t="shared" si="5"/>
        <v>664963.59</v>
      </c>
      <c r="D10" s="97">
        <f t="shared" si="3"/>
        <v>129.32999999999998</v>
      </c>
      <c r="E10" s="23"/>
      <c r="F10" s="74"/>
      <c r="G10" s="42"/>
      <c r="H10" s="23"/>
      <c r="I10" s="74"/>
      <c r="J10" s="24"/>
      <c r="K10" s="38">
        <v>2</v>
      </c>
      <c r="L10" s="74">
        <v>664963.59</v>
      </c>
      <c r="M10" s="41">
        <v>129.32999999999998</v>
      </c>
      <c r="N10" s="40"/>
      <c r="O10" s="74"/>
      <c r="P10" s="24"/>
    </row>
    <row r="11" spans="1:16" s="22" customFormat="1" ht="25" customHeight="1" thickBot="1" x14ac:dyDescent="0.4">
      <c r="A11" s="69" t="s">
        <v>708</v>
      </c>
      <c r="B11" s="63">
        <f t="shared" si="1"/>
        <v>12</v>
      </c>
      <c r="C11" s="109">
        <f t="shared" si="2"/>
        <v>5984961.5899999989</v>
      </c>
      <c r="D11" s="98">
        <f t="shared" si="3"/>
        <v>4558.170000000001</v>
      </c>
      <c r="E11" s="25"/>
      <c r="F11" s="75"/>
      <c r="G11" s="45"/>
      <c r="H11" s="25">
        <v>1</v>
      </c>
      <c r="I11" s="75">
        <v>539841.81000000006</v>
      </c>
      <c r="J11" s="26">
        <v>300.3</v>
      </c>
      <c r="K11" s="39">
        <v>10</v>
      </c>
      <c r="L11" s="75">
        <v>4979432.0799999991</v>
      </c>
      <c r="M11" s="43">
        <v>4187.9700000000012</v>
      </c>
      <c r="N11" s="44">
        <v>1</v>
      </c>
      <c r="O11" s="75">
        <v>465687.7</v>
      </c>
      <c r="P11" s="26">
        <v>69.900000000000006</v>
      </c>
    </row>
    <row r="16" spans="1:16" thickBot="1" x14ac:dyDescent="0.4"/>
    <row r="17" spans="1:16" ht="21.5" thickBot="1" x14ac:dyDescent="0.4">
      <c r="A17" s="288" t="s">
        <v>704</v>
      </c>
      <c r="B17" s="262" t="s">
        <v>705</v>
      </c>
      <c r="C17" s="263"/>
      <c r="D17" s="264"/>
      <c r="E17" s="271">
        <v>2022</v>
      </c>
      <c r="F17" s="272"/>
      <c r="G17" s="273"/>
      <c r="H17" s="274">
        <v>2023</v>
      </c>
      <c r="I17" s="272"/>
      <c r="J17" s="275"/>
      <c r="K17" s="271">
        <v>2024</v>
      </c>
      <c r="L17" s="272"/>
      <c r="M17" s="273"/>
      <c r="N17" s="274">
        <v>2025</v>
      </c>
      <c r="O17" s="272"/>
      <c r="P17" s="273"/>
    </row>
    <row r="18" spans="1:16" ht="29.5" thickBot="1" x14ac:dyDescent="0.4">
      <c r="A18" s="289"/>
      <c r="B18" s="85" t="s">
        <v>706</v>
      </c>
      <c r="C18" s="110" t="s">
        <v>707</v>
      </c>
      <c r="D18" s="59" t="s">
        <v>5</v>
      </c>
      <c r="E18" s="86" t="s">
        <v>706</v>
      </c>
      <c r="F18" s="87" t="s">
        <v>707</v>
      </c>
      <c r="G18" s="88" t="s">
        <v>5</v>
      </c>
      <c r="H18" s="89" t="s">
        <v>706</v>
      </c>
      <c r="I18" s="87" t="s">
        <v>707</v>
      </c>
      <c r="J18" s="90" t="s">
        <v>5</v>
      </c>
      <c r="K18" s="86" t="s">
        <v>706</v>
      </c>
      <c r="L18" s="87" t="s">
        <v>707</v>
      </c>
      <c r="M18" s="88" t="s">
        <v>5</v>
      </c>
      <c r="N18" s="89" t="s">
        <v>706</v>
      </c>
      <c r="O18" s="87" t="s">
        <v>707</v>
      </c>
      <c r="P18" s="88" t="s">
        <v>5</v>
      </c>
    </row>
    <row r="19" spans="1:16" ht="19" thickBot="1" x14ac:dyDescent="0.4">
      <c r="A19" s="31" t="s">
        <v>8</v>
      </c>
      <c r="B19" s="92">
        <f t="shared" ref="B19:O19" si="6">SUM(B20:B25)</f>
        <v>121</v>
      </c>
      <c r="C19" s="111">
        <f t="shared" si="6"/>
        <v>56312163.829999998</v>
      </c>
      <c r="D19" s="93">
        <f>SUM(D20:D25)</f>
        <v>26938.989999999998</v>
      </c>
      <c r="E19" s="52">
        <f t="shared" si="6"/>
        <v>1</v>
      </c>
      <c r="F19" s="72">
        <f t="shared" si="6"/>
        <v>535717.03</v>
      </c>
      <c r="G19" s="53">
        <f>SUM(G20:G25)</f>
        <v>238.85</v>
      </c>
      <c r="H19" s="54">
        <f t="shared" si="6"/>
        <v>17</v>
      </c>
      <c r="I19" s="72">
        <f t="shared" si="6"/>
        <v>6827765.9699999997</v>
      </c>
      <c r="J19" s="53">
        <f>SUM(J20:J25)</f>
        <v>2998.16</v>
      </c>
      <c r="K19" s="52">
        <f t="shared" si="6"/>
        <v>84</v>
      </c>
      <c r="L19" s="72">
        <f t="shared" si="6"/>
        <v>41779008.879999995</v>
      </c>
      <c r="M19" s="53">
        <f>SUM(M20:M25)</f>
        <v>21777.8</v>
      </c>
      <c r="N19" s="54">
        <f t="shared" si="6"/>
        <v>19</v>
      </c>
      <c r="O19" s="72">
        <f t="shared" si="6"/>
        <v>7169671.9500000011</v>
      </c>
      <c r="P19" s="94">
        <f>SUM(P20:P25)</f>
        <v>1924.1800000000003</v>
      </c>
    </row>
    <row r="20" spans="1:16" ht="18.5" x14ac:dyDescent="0.35">
      <c r="A20" s="67" t="s">
        <v>709</v>
      </c>
      <c r="B20" s="91">
        <f>SUM(E20,H20,K20,N20)</f>
        <v>12</v>
      </c>
      <c r="C20" s="112">
        <f>SUM(F20,I20,L20,O20)</f>
        <v>4928910.99</v>
      </c>
      <c r="D20" s="58">
        <f>SUM(G20,J20,M20,P20)</f>
        <v>1789.3000000000002</v>
      </c>
      <c r="E20" s="46"/>
      <c r="F20" s="73"/>
      <c r="G20" s="51"/>
      <c r="H20" s="47">
        <v>6</v>
      </c>
      <c r="I20" s="73">
        <v>2057287.26</v>
      </c>
      <c r="J20" s="50">
        <v>892.59</v>
      </c>
      <c r="K20" s="46">
        <v>6</v>
      </c>
      <c r="L20" s="73">
        <v>2871623.73</v>
      </c>
      <c r="M20" s="51">
        <v>896.71</v>
      </c>
      <c r="N20" s="47"/>
      <c r="O20" s="73"/>
      <c r="P20" s="51"/>
    </row>
    <row r="21" spans="1:16" ht="18.5" x14ac:dyDescent="0.35">
      <c r="A21" s="68" t="s">
        <v>710</v>
      </c>
      <c r="B21" s="28">
        <f t="shared" ref="B21:B25" si="7">SUM(E21,H21,K21,N21)</f>
        <v>46</v>
      </c>
      <c r="C21" s="113">
        <f t="shared" ref="C21:C25" si="8">SUM(F21,I21,L21,O21)</f>
        <v>27571284.969999995</v>
      </c>
      <c r="D21" s="58">
        <f>SUM(G21,J21,M21,P21)</f>
        <v>8466.19</v>
      </c>
      <c r="E21" s="23"/>
      <c r="F21" s="74"/>
      <c r="G21" s="24"/>
      <c r="H21" s="38">
        <v>10</v>
      </c>
      <c r="I21" s="74">
        <v>4525384.88</v>
      </c>
      <c r="J21" s="42">
        <v>2037.9399999999998</v>
      </c>
      <c r="K21" s="23">
        <v>26</v>
      </c>
      <c r="L21" s="74">
        <v>19645288.049999997</v>
      </c>
      <c r="M21" s="24">
        <v>5672.81</v>
      </c>
      <c r="N21" s="38">
        <v>10</v>
      </c>
      <c r="O21" s="74">
        <v>3400612.0400000005</v>
      </c>
      <c r="P21" s="24">
        <v>755.44</v>
      </c>
    </row>
    <row r="22" spans="1:16" ht="18.5" x14ac:dyDescent="0.35">
      <c r="A22" s="68" t="s">
        <v>711</v>
      </c>
      <c r="B22" s="28">
        <f t="shared" si="7"/>
        <v>18</v>
      </c>
      <c r="C22" s="113">
        <f t="shared" si="8"/>
        <v>7646009.3499999996</v>
      </c>
      <c r="D22" s="58">
        <f>SUM(G22,J22,M22,P22)</f>
        <v>2181.5800000000004</v>
      </c>
      <c r="E22" s="23"/>
      <c r="F22" s="74"/>
      <c r="G22" s="24"/>
      <c r="H22" s="38"/>
      <c r="I22" s="74"/>
      <c r="J22" s="42"/>
      <c r="K22" s="23">
        <v>17</v>
      </c>
      <c r="L22" s="74">
        <v>7180321.6499999994</v>
      </c>
      <c r="M22" s="24">
        <v>2111.6800000000003</v>
      </c>
      <c r="N22" s="38">
        <v>1</v>
      </c>
      <c r="O22" s="74">
        <v>465687.7</v>
      </c>
      <c r="P22" s="24">
        <v>69.900000000000006</v>
      </c>
    </row>
    <row r="23" spans="1:16" ht="18.5" x14ac:dyDescent="0.35">
      <c r="A23" s="68" t="s">
        <v>712</v>
      </c>
      <c r="B23" s="28">
        <f>SUM(E23,H23,K23,N23)</f>
        <v>14</v>
      </c>
      <c r="C23" s="113">
        <f>SUM(F23,I23,L23,O23)</f>
        <v>4713274.8099999996</v>
      </c>
      <c r="D23" s="58">
        <f>SUM(G23,J23,M23,P23)</f>
        <v>1224.6299999999999</v>
      </c>
      <c r="E23" s="23">
        <v>1</v>
      </c>
      <c r="F23" s="74">
        <v>535717.03</v>
      </c>
      <c r="G23" s="24">
        <v>238.85</v>
      </c>
      <c r="H23" s="38">
        <v>1</v>
      </c>
      <c r="I23" s="74">
        <v>245093.83</v>
      </c>
      <c r="J23" s="42">
        <v>67.63</v>
      </c>
      <c r="K23" s="23">
        <v>11</v>
      </c>
      <c r="L23" s="74">
        <v>3099170.36</v>
      </c>
      <c r="M23" s="24">
        <v>773.55</v>
      </c>
      <c r="N23" s="38">
        <v>1</v>
      </c>
      <c r="O23" s="74">
        <v>833293.59</v>
      </c>
      <c r="P23" s="24">
        <v>144.6</v>
      </c>
    </row>
    <row r="24" spans="1:16" ht="18.5" x14ac:dyDescent="0.35">
      <c r="A24" s="68" t="s">
        <v>713</v>
      </c>
      <c r="B24" s="28">
        <f t="shared" si="7"/>
        <v>30</v>
      </c>
      <c r="C24" s="113">
        <f t="shared" si="8"/>
        <v>11308875.999999998</v>
      </c>
      <c r="D24" s="58">
        <f>SUM(G24,J24,M24,P24)</f>
        <v>13258.369999999999</v>
      </c>
      <c r="E24" s="23"/>
      <c r="F24" s="74"/>
      <c r="G24" s="24"/>
      <c r="H24" s="38"/>
      <c r="I24" s="74"/>
      <c r="J24" s="42"/>
      <c r="K24" s="23">
        <v>24</v>
      </c>
      <c r="L24" s="74">
        <v>8982605.089999998</v>
      </c>
      <c r="M24" s="24">
        <v>12323.05</v>
      </c>
      <c r="N24" s="38">
        <v>6</v>
      </c>
      <c r="O24" s="74">
        <v>2326270.91</v>
      </c>
      <c r="P24" s="24">
        <v>935.32</v>
      </c>
    </row>
    <row r="25" spans="1:16" ht="19" thickBot="1" x14ac:dyDescent="0.4">
      <c r="A25" s="69" t="s">
        <v>714</v>
      </c>
      <c r="B25" s="29">
        <f t="shared" si="7"/>
        <v>1</v>
      </c>
      <c r="C25" s="114">
        <f t="shared" si="8"/>
        <v>143807.71</v>
      </c>
      <c r="D25" s="84">
        <f>SUM(G25,J25,M25,P25)</f>
        <v>18.920000000000002</v>
      </c>
      <c r="E25" s="25"/>
      <c r="F25" s="75"/>
      <c r="G25" s="26"/>
      <c r="H25" s="39"/>
      <c r="I25" s="75"/>
      <c r="J25" s="45"/>
      <c r="K25" s="25"/>
      <c r="L25" s="75"/>
      <c r="M25" s="26"/>
      <c r="N25" s="39">
        <v>1</v>
      </c>
      <c r="O25" s="75">
        <v>143807.71</v>
      </c>
      <c r="P25" s="26">
        <v>18.920000000000002</v>
      </c>
    </row>
    <row r="43" spans="1:16" thickBot="1" x14ac:dyDescent="0.4"/>
    <row r="44" spans="1:16" ht="25" customHeight="1" thickBot="1" x14ac:dyDescent="0.4">
      <c r="A44" s="290" t="s">
        <v>715</v>
      </c>
      <c r="B44" s="262" t="s">
        <v>705</v>
      </c>
      <c r="C44" s="263"/>
      <c r="D44" s="264"/>
      <c r="E44" s="271">
        <v>2022</v>
      </c>
      <c r="F44" s="272"/>
      <c r="G44" s="273"/>
      <c r="H44" s="274">
        <v>2023</v>
      </c>
      <c r="I44" s="272"/>
      <c r="J44" s="275"/>
      <c r="K44" s="271">
        <v>2024</v>
      </c>
      <c r="L44" s="272"/>
      <c r="M44" s="273"/>
      <c r="N44" s="274">
        <v>2025</v>
      </c>
      <c r="O44" s="272"/>
      <c r="P44" s="273"/>
    </row>
    <row r="45" spans="1:16" ht="29.5" customHeight="1" thickBot="1" x14ac:dyDescent="0.4">
      <c r="A45" s="291"/>
      <c r="B45" s="30" t="s">
        <v>706</v>
      </c>
      <c r="C45" s="115" t="s">
        <v>707</v>
      </c>
      <c r="D45" s="59" t="s">
        <v>5</v>
      </c>
      <c r="E45" s="86" t="s">
        <v>706</v>
      </c>
      <c r="F45" s="87" t="s">
        <v>707</v>
      </c>
      <c r="G45" s="88" t="s">
        <v>5</v>
      </c>
      <c r="H45" s="89" t="s">
        <v>706</v>
      </c>
      <c r="I45" s="87" t="s">
        <v>707</v>
      </c>
      <c r="J45" s="90" t="s">
        <v>5</v>
      </c>
      <c r="K45" s="86" t="s">
        <v>706</v>
      </c>
      <c r="L45" s="87" t="s">
        <v>707</v>
      </c>
      <c r="M45" s="88" t="s">
        <v>5</v>
      </c>
      <c r="N45" s="89" t="s">
        <v>706</v>
      </c>
      <c r="O45" s="87" t="s">
        <v>707</v>
      </c>
      <c r="P45" s="88" t="s">
        <v>5</v>
      </c>
    </row>
    <row r="46" spans="1:16" ht="25" customHeight="1" thickBot="1" x14ac:dyDescent="0.4">
      <c r="A46" s="31" t="s">
        <v>11</v>
      </c>
      <c r="B46" s="27">
        <f>SUM(B47:B55)</f>
        <v>69</v>
      </c>
      <c r="C46" s="116">
        <f>SUM(C47:C55)</f>
        <v>45074556.82</v>
      </c>
      <c r="D46" s="165">
        <f>SUM(D47:D55)</f>
        <v>28003.470000000005</v>
      </c>
      <c r="E46" s="32">
        <f>SUM(E47:E55)</f>
        <v>1</v>
      </c>
      <c r="F46" s="76">
        <f t="shared" ref="F46" si="9">SUM(F47:F55)</f>
        <v>446398.79</v>
      </c>
      <c r="G46" s="32">
        <f>SUM(G47:G55)</f>
        <v>225.67</v>
      </c>
      <c r="H46" s="32">
        <f t="shared" ref="H46" si="10">SUM(H47:H55)</f>
        <v>22</v>
      </c>
      <c r="I46" s="76">
        <f t="shared" ref="I46" si="11">SUM(I47:I55)</f>
        <v>18972677.220000003</v>
      </c>
      <c r="J46" s="168">
        <f>SUM(J47:J55)</f>
        <v>7627.4400000000005</v>
      </c>
      <c r="K46" s="52">
        <f t="shared" ref="K46" si="12">SUM(K47:K55)</f>
        <v>41</v>
      </c>
      <c r="L46" s="72">
        <f t="shared" ref="L46" si="13">SUM(L47:L55)</f>
        <v>22925341.230000004</v>
      </c>
      <c r="M46" s="102">
        <f>SUM(M47:M55)</f>
        <v>19377.93</v>
      </c>
      <c r="N46" s="54">
        <f t="shared" ref="N46" si="14">SUM(N47:N55)</f>
        <v>5</v>
      </c>
      <c r="O46" s="72">
        <f t="shared" ref="O46" si="15">SUM(O47:O55)</f>
        <v>2730139.58</v>
      </c>
      <c r="P46" s="102">
        <f>SUM(P47:P55)</f>
        <v>772.43000000000006</v>
      </c>
    </row>
    <row r="47" spans="1:16" ht="25" customHeight="1" x14ac:dyDescent="0.35">
      <c r="A47" s="67" t="s">
        <v>42</v>
      </c>
      <c r="B47" s="169">
        <f t="shared" ref="B47:C49" si="16">SUM(E47,H47,K47,N47)</f>
        <v>18</v>
      </c>
      <c r="C47" s="117">
        <f t="shared" si="16"/>
        <v>10461768.49</v>
      </c>
      <c r="D47" s="64">
        <f t="shared" ref="D47:D54" si="17">SUM(G47,J47,M47,P47)</f>
        <v>7414.2300000000005</v>
      </c>
      <c r="E47" s="166"/>
      <c r="F47" s="100"/>
      <c r="G47" s="167"/>
      <c r="H47" s="166">
        <v>8</v>
      </c>
      <c r="I47" s="100">
        <v>4668625.66</v>
      </c>
      <c r="J47" s="167">
        <v>1569</v>
      </c>
      <c r="K47" s="47">
        <v>8</v>
      </c>
      <c r="L47" s="73">
        <v>4747655.83</v>
      </c>
      <c r="M47" s="51">
        <v>5528.68</v>
      </c>
      <c r="N47" s="46">
        <v>2</v>
      </c>
      <c r="O47" s="73">
        <v>1045487</v>
      </c>
      <c r="P47" s="51">
        <v>316.55</v>
      </c>
    </row>
    <row r="48" spans="1:16" ht="25" customHeight="1" x14ac:dyDescent="0.35">
      <c r="A48" s="68" t="s">
        <v>62</v>
      </c>
      <c r="B48" s="28">
        <f t="shared" si="16"/>
        <v>25</v>
      </c>
      <c r="C48" s="118">
        <f t="shared" si="16"/>
        <v>8278643.5999999996</v>
      </c>
      <c r="D48" s="170">
        <f t="shared" si="17"/>
        <v>9729.6299999999992</v>
      </c>
      <c r="E48" s="23">
        <v>1</v>
      </c>
      <c r="F48" s="74">
        <v>446398.79</v>
      </c>
      <c r="G48" s="24">
        <v>225.67</v>
      </c>
      <c r="H48" s="23">
        <v>4</v>
      </c>
      <c r="I48" s="74">
        <v>918306.95000000007</v>
      </c>
      <c r="J48" s="24">
        <v>189.19</v>
      </c>
      <c r="K48" s="38">
        <v>20</v>
      </c>
      <c r="L48" s="74">
        <v>6913937.8599999994</v>
      </c>
      <c r="M48" s="24">
        <v>9314.7699999999986</v>
      </c>
      <c r="N48" s="23"/>
      <c r="O48" s="74"/>
      <c r="P48" s="24"/>
    </row>
    <row r="49" spans="1:16" ht="25" customHeight="1" x14ac:dyDescent="0.35">
      <c r="A49" s="68" t="s">
        <v>22</v>
      </c>
      <c r="B49" s="28">
        <f t="shared" si="16"/>
        <v>14</v>
      </c>
      <c r="C49" s="118">
        <f t="shared" si="16"/>
        <v>7077527.0200000005</v>
      </c>
      <c r="D49" s="170">
        <f t="shared" si="17"/>
        <v>1820.16</v>
      </c>
      <c r="E49" s="23"/>
      <c r="F49" s="74"/>
      <c r="G49" s="24"/>
      <c r="H49" s="23">
        <v>3</v>
      </c>
      <c r="I49" s="74">
        <v>1094540.1600000001</v>
      </c>
      <c r="J49" s="24">
        <v>281.36</v>
      </c>
      <c r="K49" s="38">
        <v>10</v>
      </c>
      <c r="L49" s="74">
        <v>4418772.54</v>
      </c>
      <c r="M49" s="24">
        <v>1153.48</v>
      </c>
      <c r="N49" s="23">
        <v>1</v>
      </c>
      <c r="O49" s="74">
        <v>1564214.32</v>
      </c>
      <c r="P49" s="24">
        <v>385.32</v>
      </c>
    </row>
    <row r="50" spans="1:16" ht="25" customHeight="1" x14ac:dyDescent="0.35">
      <c r="A50" s="68" t="s">
        <v>353</v>
      </c>
      <c r="B50" s="28">
        <f t="shared" ref="B50:B52" si="18">SUM(E50,H50,K50,N50)</f>
        <v>2</v>
      </c>
      <c r="C50" s="118">
        <f t="shared" ref="C50:C52" si="19">SUM(F50,I50,L50,O50)</f>
        <v>2653941.04</v>
      </c>
      <c r="D50" s="170">
        <f t="shared" si="17"/>
        <v>1422.93</v>
      </c>
      <c r="E50" s="23"/>
      <c r="F50" s="74"/>
      <c r="G50" s="24"/>
      <c r="H50" s="23">
        <v>2</v>
      </c>
      <c r="I50" s="74">
        <v>2653941.04</v>
      </c>
      <c r="J50" s="24">
        <v>1422.93</v>
      </c>
      <c r="K50" s="38"/>
      <c r="L50" s="74"/>
      <c r="M50" s="24"/>
      <c r="N50" s="23"/>
      <c r="O50" s="74"/>
      <c r="P50" s="24"/>
    </row>
    <row r="51" spans="1:16" ht="25" customHeight="1" x14ac:dyDescent="0.35">
      <c r="A51" s="68" t="s">
        <v>324</v>
      </c>
      <c r="B51" s="28">
        <f t="shared" ref="B51" si="20">SUM(E51,H51,K51,N51)</f>
        <v>3</v>
      </c>
      <c r="C51" s="118">
        <f t="shared" ref="C51" si="21">SUM(F51,I51,L51,O51)</f>
        <v>2018395.28</v>
      </c>
      <c r="D51" s="170">
        <f t="shared" si="17"/>
        <v>699.95</v>
      </c>
      <c r="E51" s="23"/>
      <c r="F51" s="74"/>
      <c r="G51" s="24"/>
      <c r="H51" s="23">
        <v>1</v>
      </c>
      <c r="I51" s="74">
        <v>253538.45</v>
      </c>
      <c r="J51" s="24">
        <v>80.47</v>
      </c>
      <c r="K51" s="38">
        <v>2</v>
      </c>
      <c r="L51" s="74">
        <v>1764856.83</v>
      </c>
      <c r="M51" s="24">
        <v>619.48</v>
      </c>
      <c r="N51" s="23"/>
      <c r="O51" s="74"/>
      <c r="P51" s="24"/>
    </row>
    <row r="52" spans="1:16" ht="25" customHeight="1" x14ac:dyDescent="0.35">
      <c r="A52" s="68" t="s">
        <v>360</v>
      </c>
      <c r="B52" s="28">
        <f t="shared" si="18"/>
        <v>2</v>
      </c>
      <c r="C52" s="118">
        <f t="shared" si="19"/>
        <v>3402202.97</v>
      </c>
      <c r="D52" s="170">
        <f t="shared" si="17"/>
        <v>1087.99</v>
      </c>
      <c r="E52" s="23"/>
      <c r="F52" s="74"/>
      <c r="G52" s="24"/>
      <c r="H52" s="23">
        <v>2</v>
      </c>
      <c r="I52" s="74">
        <v>3402202.97</v>
      </c>
      <c r="J52" s="24">
        <v>1087.99</v>
      </c>
      <c r="K52" s="38"/>
      <c r="L52" s="74"/>
      <c r="M52" s="24"/>
      <c r="N52" s="23"/>
      <c r="O52" s="74"/>
      <c r="P52" s="24"/>
    </row>
    <row r="53" spans="1:16" ht="25" customHeight="1" x14ac:dyDescent="0.35">
      <c r="A53" s="68" t="s">
        <v>200</v>
      </c>
      <c r="B53" s="28">
        <f>SUM(E53,H53,K53,N53)</f>
        <v>4</v>
      </c>
      <c r="C53" s="118">
        <f>SUM(F53,I53,L53,O53)</f>
        <v>10708850.889999999</v>
      </c>
      <c r="D53" s="170">
        <f t="shared" si="17"/>
        <v>5692.85</v>
      </c>
      <c r="E53" s="23"/>
      <c r="F53" s="74"/>
      <c r="G53" s="24"/>
      <c r="H53" s="23">
        <v>1</v>
      </c>
      <c r="I53" s="74">
        <v>5508294.46</v>
      </c>
      <c r="J53" s="24">
        <v>2860.77</v>
      </c>
      <c r="K53" s="38">
        <v>1</v>
      </c>
      <c r="L53" s="74">
        <v>5080118.17</v>
      </c>
      <c r="M53" s="24">
        <v>2761.52</v>
      </c>
      <c r="N53" s="23">
        <v>2</v>
      </c>
      <c r="O53" s="74">
        <v>120438.26</v>
      </c>
      <c r="P53" s="24">
        <v>70.56</v>
      </c>
    </row>
    <row r="54" spans="1:16" ht="25" customHeight="1" thickBot="1" x14ac:dyDescent="0.4">
      <c r="A54" s="69" t="s">
        <v>200</v>
      </c>
      <c r="B54" s="29">
        <f>SUM(E54,H54,K54,N54)</f>
        <v>1</v>
      </c>
      <c r="C54" s="119">
        <f>SUM(F54,I54,L54,O54)</f>
        <v>473227.53</v>
      </c>
      <c r="D54" s="171">
        <f t="shared" si="17"/>
        <v>135.72999999999999</v>
      </c>
      <c r="E54" s="25"/>
      <c r="F54" s="75"/>
      <c r="G54" s="26"/>
      <c r="H54" s="25">
        <v>1</v>
      </c>
      <c r="I54" s="75">
        <v>473227.53</v>
      </c>
      <c r="J54" s="26">
        <v>135.72999999999999</v>
      </c>
      <c r="K54" s="39"/>
      <c r="L54" s="75"/>
      <c r="M54" s="26"/>
      <c r="N54" s="25"/>
      <c r="O54" s="75"/>
      <c r="P54" s="26"/>
    </row>
    <row r="58" spans="1:16" ht="15" customHeight="1" thickBot="1" x14ac:dyDescent="0.4">
      <c r="L58"/>
      <c r="M58"/>
      <c r="O58"/>
      <c r="P58"/>
    </row>
    <row r="59" spans="1:16" ht="15" customHeight="1" x14ac:dyDescent="0.35">
      <c r="A59" s="276" t="s">
        <v>716</v>
      </c>
      <c r="B59" s="277"/>
      <c r="C59" s="277"/>
      <c r="D59" s="277"/>
      <c r="E59" s="277"/>
      <c r="F59" s="277"/>
      <c r="G59" s="277"/>
      <c r="H59" s="277"/>
      <c r="I59" s="277"/>
      <c r="J59" s="278"/>
      <c r="L59"/>
      <c r="M59"/>
      <c r="O59"/>
      <c r="P59"/>
    </row>
    <row r="60" spans="1:16" ht="15" customHeight="1" thickBot="1" x14ac:dyDescent="0.4">
      <c r="A60" s="279"/>
      <c r="B60" s="280"/>
      <c r="C60" s="280"/>
      <c r="D60" s="280"/>
      <c r="E60" s="280"/>
      <c r="F60" s="280"/>
      <c r="G60" s="280"/>
      <c r="H60" s="280"/>
      <c r="I60" s="280"/>
      <c r="J60" s="281"/>
      <c r="L60"/>
      <c r="M60"/>
      <c r="O60"/>
      <c r="P60"/>
    </row>
    <row r="61" spans="1:16" ht="15" customHeight="1" thickBot="1" x14ac:dyDescent="0.4">
      <c r="A61" s="260" t="s">
        <v>704</v>
      </c>
      <c r="B61" s="262" t="s">
        <v>705</v>
      </c>
      <c r="C61" s="263"/>
      <c r="D61" s="264"/>
      <c r="E61" s="265">
        <v>2024</v>
      </c>
      <c r="F61" s="266"/>
      <c r="G61" s="267"/>
      <c r="H61" s="265">
        <v>2025</v>
      </c>
      <c r="I61" s="266"/>
      <c r="J61" s="267"/>
      <c r="L61"/>
      <c r="M61"/>
      <c r="O61"/>
      <c r="P61"/>
    </row>
    <row r="62" spans="1:16" ht="15" customHeight="1" thickBot="1" x14ac:dyDescent="0.4">
      <c r="A62" s="261"/>
      <c r="B62" s="120" t="s">
        <v>706</v>
      </c>
      <c r="C62" s="105" t="s">
        <v>707</v>
      </c>
      <c r="D62" s="121" t="s">
        <v>5</v>
      </c>
      <c r="E62" s="81" t="s">
        <v>706</v>
      </c>
      <c r="F62" s="82" t="s">
        <v>707</v>
      </c>
      <c r="G62" s="83" t="s">
        <v>5</v>
      </c>
      <c r="H62" s="77" t="s">
        <v>706</v>
      </c>
      <c r="I62" s="71" t="s">
        <v>707</v>
      </c>
      <c r="J62" s="37" t="s">
        <v>5</v>
      </c>
      <c r="L62"/>
      <c r="M62"/>
      <c r="O62"/>
      <c r="P62"/>
    </row>
    <row r="63" spans="1:16" ht="15" customHeight="1" thickBot="1" x14ac:dyDescent="0.4">
      <c r="A63" s="31" t="s">
        <v>11</v>
      </c>
      <c r="B63" s="60">
        <f t="shared" ref="B63:J63" si="22">SUM(B64:B66)</f>
        <v>4</v>
      </c>
      <c r="C63" s="122">
        <f t="shared" si="22"/>
        <v>2755826.75</v>
      </c>
      <c r="D63" s="95">
        <f t="shared" si="22"/>
        <v>809</v>
      </c>
      <c r="E63" s="52">
        <f t="shared" si="22"/>
        <v>3</v>
      </c>
      <c r="F63" s="72">
        <f t="shared" si="22"/>
        <v>2612019.04</v>
      </c>
      <c r="G63" s="140">
        <f t="shared" si="22"/>
        <v>790.08</v>
      </c>
      <c r="H63" s="52">
        <f t="shared" si="22"/>
        <v>1</v>
      </c>
      <c r="I63" s="72">
        <f t="shared" si="22"/>
        <v>143807.71</v>
      </c>
      <c r="J63" s="94">
        <f t="shared" si="22"/>
        <v>18.920000000000002</v>
      </c>
      <c r="L63"/>
      <c r="M63"/>
      <c r="O63"/>
      <c r="P63"/>
    </row>
    <row r="64" spans="1:16" ht="15" customHeight="1" x14ac:dyDescent="0.35">
      <c r="A64" s="67" t="s">
        <v>42</v>
      </c>
      <c r="B64" s="61">
        <f t="shared" ref="B64:D66" si="23">SUM(E64,H64)</f>
        <v>2</v>
      </c>
      <c r="C64" s="137">
        <f t="shared" si="23"/>
        <v>962921.27</v>
      </c>
      <c r="D64" s="64">
        <f t="shared" si="23"/>
        <v>237.35000000000002</v>
      </c>
      <c r="E64" s="47">
        <v>2</v>
      </c>
      <c r="F64" s="73">
        <v>962921.27</v>
      </c>
      <c r="G64" s="51">
        <v>237.35000000000002</v>
      </c>
      <c r="H64" s="46"/>
      <c r="I64" s="73"/>
      <c r="J64" s="51"/>
      <c r="L64"/>
      <c r="M64"/>
      <c r="O64"/>
      <c r="P64"/>
    </row>
    <row r="65" spans="1:16" ht="15" customHeight="1" x14ac:dyDescent="0.35">
      <c r="A65" s="68" t="s">
        <v>22</v>
      </c>
      <c r="B65" s="62">
        <f t="shared" si="23"/>
        <v>1</v>
      </c>
      <c r="C65" s="138">
        <f t="shared" si="23"/>
        <v>1649097.77</v>
      </c>
      <c r="D65" s="65">
        <f t="shared" si="23"/>
        <v>552.73</v>
      </c>
      <c r="E65" s="38">
        <v>1</v>
      </c>
      <c r="F65" s="74">
        <v>1649097.77</v>
      </c>
      <c r="G65" s="24">
        <v>552.73</v>
      </c>
      <c r="H65" s="23"/>
      <c r="I65" s="74"/>
      <c r="J65" s="24"/>
      <c r="L65"/>
      <c r="M65"/>
      <c r="O65"/>
      <c r="P65"/>
    </row>
    <row r="66" spans="1:16" ht="15" customHeight="1" thickBot="1" x14ac:dyDescent="0.4">
      <c r="A66" s="69" t="s">
        <v>151</v>
      </c>
      <c r="B66" s="63">
        <f t="shared" si="23"/>
        <v>1</v>
      </c>
      <c r="C66" s="139">
        <f t="shared" si="23"/>
        <v>143807.71</v>
      </c>
      <c r="D66" s="66">
        <f t="shared" si="23"/>
        <v>18.920000000000002</v>
      </c>
      <c r="E66" s="39"/>
      <c r="F66" s="75"/>
      <c r="G66" s="26"/>
      <c r="H66" s="25">
        <v>1</v>
      </c>
      <c r="I66" s="75">
        <v>143807.71</v>
      </c>
      <c r="J66" s="26">
        <v>18.920000000000002</v>
      </c>
      <c r="L66"/>
      <c r="M66"/>
      <c r="O66"/>
      <c r="P66"/>
    </row>
    <row r="71" spans="1:16" ht="15" customHeight="1" thickBot="1" x14ac:dyDescent="0.4">
      <c r="H71" s="19"/>
      <c r="I71" s="19"/>
    </row>
    <row r="72" spans="1:16" ht="15" customHeight="1" x14ac:dyDescent="0.35">
      <c r="A72" s="282" t="s">
        <v>717</v>
      </c>
      <c r="B72" s="283"/>
      <c r="C72" s="283"/>
      <c r="D72" s="283"/>
      <c r="E72" s="283"/>
      <c r="F72" s="283"/>
      <c r="G72" s="284"/>
      <c r="H72" s="19"/>
      <c r="I72" s="19"/>
    </row>
    <row r="73" spans="1:16" ht="15" customHeight="1" thickBot="1" x14ac:dyDescent="0.4">
      <c r="A73" s="285"/>
      <c r="B73" s="286"/>
      <c r="C73" s="286"/>
      <c r="D73" s="286"/>
      <c r="E73" s="286"/>
      <c r="F73" s="286"/>
      <c r="G73" s="287"/>
      <c r="H73" s="19"/>
      <c r="I73" s="19"/>
    </row>
    <row r="74" spans="1:16" ht="15" customHeight="1" thickBot="1" x14ac:dyDescent="0.4">
      <c r="A74" s="260" t="s">
        <v>704</v>
      </c>
      <c r="B74" s="262" t="s">
        <v>705</v>
      </c>
      <c r="C74" s="263"/>
      <c r="D74" s="264"/>
      <c r="E74" s="265">
        <v>2024</v>
      </c>
      <c r="F74" s="266"/>
      <c r="G74" s="267"/>
      <c r="H74" s="19"/>
      <c r="I74" s="19"/>
      <c r="O74"/>
      <c r="P74"/>
    </row>
    <row r="75" spans="1:16" ht="15" customHeight="1" thickBot="1" x14ac:dyDescent="0.4">
      <c r="A75" s="261"/>
      <c r="B75" s="80" t="s">
        <v>706</v>
      </c>
      <c r="C75" s="143" t="s">
        <v>707</v>
      </c>
      <c r="D75" s="59" t="s">
        <v>5</v>
      </c>
      <c r="E75" s="81" t="s">
        <v>706</v>
      </c>
      <c r="F75" s="82" t="s">
        <v>707</v>
      </c>
      <c r="G75" s="83" t="s">
        <v>5</v>
      </c>
      <c r="H75" s="19"/>
      <c r="I75" s="19"/>
      <c r="O75"/>
      <c r="P75"/>
    </row>
    <row r="76" spans="1:16" ht="15" customHeight="1" thickBot="1" x14ac:dyDescent="0.4">
      <c r="A76" s="31" t="s">
        <v>11</v>
      </c>
      <c r="B76" s="60">
        <f t="shared" ref="B76:G76" si="24">SUM(B77:B77)</f>
        <v>1</v>
      </c>
      <c r="C76" s="122">
        <f t="shared" si="24"/>
        <v>1544727.62</v>
      </c>
      <c r="D76" s="144">
        <f t="shared" si="24"/>
        <v>607.95000000000005</v>
      </c>
      <c r="E76" s="32">
        <f t="shared" si="24"/>
        <v>1</v>
      </c>
      <c r="F76" s="151">
        <f t="shared" si="24"/>
        <v>1544727.62</v>
      </c>
      <c r="G76" s="152">
        <f t="shared" si="24"/>
        <v>607.95000000000005</v>
      </c>
      <c r="O76"/>
      <c r="P76"/>
    </row>
    <row r="77" spans="1:16" ht="15" customHeight="1" thickBot="1" x14ac:dyDescent="0.4">
      <c r="A77" s="149" t="s">
        <v>36</v>
      </c>
      <c r="B77" s="148">
        <v>1</v>
      </c>
      <c r="C77" s="146">
        <v>1544727.62</v>
      </c>
      <c r="D77" s="150">
        <v>607.95000000000005</v>
      </c>
      <c r="E77" s="145">
        <v>1</v>
      </c>
      <c r="F77" s="146">
        <v>1544727.62</v>
      </c>
      <c r="G77" s="147">
        <v>607.95000000000005</v>
      </c>
      <c r="O77"/>
      <c r="P77"/>
    </row>
    <row r="82" spans="1:13" ht="15" customHeight="1" thickBot="1" x14ac:dyDescent="0.4"/>
    <row r="83" spans="1:13" ht="15" customHeight="1" x14ac:dyDescent="0.35">
      <c r="A83" s="254" t="s">
        <v>718</v>
      </c>
      <c r="B83" s="255"/>
      <c r="C83" s="255"/>
      <c r="D83" s="255"/>
      <c r="E83" s="255"/>
      <c r="F83" s="255"/>
      <c r="G83" s="255"/>
      <c r="H83" s="255"/>
      <c r="I83" s="255"/>
      <c r="J83" s="255"/>
      <c r="K83" s="255"/>
      <c r="L83" s="255"/>
      <c r="M83" s="256"/>
    </row>
    <row r="84" spans="1:13" ht="15" customHeight="1" thickBot="1" x14ac:dyDescent="0.4">
      <c r="A84" s="257"/>
      <c r="B84" s="258"/>
      <c r="C84" s="258"/>
      <c r="D84" s="258"/>
      <c r="E84" s="258"/>
      <c r="F84" s="258"/>
      <c r="G84" s="258"/>
      <c r="H84" s="258"/>
      <c r="I84" s="258"/>
      <c r="J84" s="258"/>
      <c r="K84" s="258"/>
      <c r="L84" s="258"/>
      <c r="M84" s="259"/>
    </row>
    <row r="85" spans="1:13" ht="15" customHeight="1" thickBot="1" x14ac:dyDescent="0.4">
      <c r="A85" s="260" t="s">
        <v>704</v>
      </c>
      <c r="B85" s="262" t="s">
        <v>705</v>
      </c>
      <c r="C85" s="263"/>
      <c r="D85" s="264"/>
      <c r="E85" s="265">
        <v>2023</v>
      </c>
      <c r="F85" s="266"/>
      <c r="G85" s="267"/>
      <c r="H85" s="268">
        <v>2024</v>
      </c>
      <c r="I85" s="269"/>
      <c r="J85" s="270"/>
      <c r="K85" s="268">
        <v>2025</v>
      </c>
      <c r="L85" s="269"/>
      <c r="M85" s="270"/>
    </row>
    <row r="86" spans="1:13" ht="29.5" thickBot="1" x14ac:dyDescent="0.4">
      <c r="A86" s="261"/>
      <c r="B86" s="120" t="s">
        <v>706</v>
      </c>
      <c r="C86" s="105" t="s">
        <v>707</v>
      </c>
      <c r="D86" s="121" t="s">
        <v>5</v>
      </c>
      <c r="E86" s="81" t="s">
        <v>706</v>
      </c>
      <c r="F86" s="82" t="s">
        <v>707</v>
      </c>
      <c r="G86" s="83" t="s">
        <v>5</v>
      </c>
      <c r="H86" s="81" t="s">
        <v>706</v>
      </c>
      <c r="I86" s="82" t="s">
        <v>707</v>
      </c>
      <c r="J86" s="83" t="s">
        <v>5</v>
      </c>
      <c r="K86" s="81" t="s">
        <v>706</v>
      </c>
      <c r="L86" s="82" t="s">
        <v>707</v>
      </c>
      <c r="M86" s="83" t="s">
        <v>5</v>
      </c>
    </row>
    <row r="87" spans="1:13" ht="15" customHeight="1" thickBot="1" x14ac:dyDescent="0.4">
      <c r="A87" s="31" t="s">
        <v>11</v>
      </c>
      <c r="B87" s="60">
        <f t="shared" ref="B87:M87" si="25">SUM(B88:B91)</f>
        <v>44</v>
      </c>
      <c r="C87" s="122">
        <f t="shared" si="25"/>
        <v>21334219.379999999</v>
      </c>
      <c r="D87" s="95">
        <f t="shared" si="25"/>
        <v>6520.2</v>
      </c>
      <c r="E87" s="52">
        <f t="shared" si="25"/>
        <v>9</v>
      </c>
      <c r="F87" s="72">
        <f t="shared" si="25"/>
        <v>3927497.56</v>
      </c>
      <c r="G87" s="53">
        <f t="shared" si="25"/>
        <v>1695.8899999999999</v>
      </c>
      <c r="H87" s="52">
        <f t="shared" si="25"/>
        <v>28</v>
      </c>
      <c r="I87" s="72">
        <f t="shared" si="25"/>
        <v>14279699.52</v>
      </c>
      <c r="J87" s="94">
        <f t="shared" si="25"/>
        <v>4205.26</v>
      </c>
      <c r="K87" s="52">
        <f t="shared" si="25"/>
        <v>7</v>
      </c>
      <c r="L87" s="72">
        <f t="shared" si="25"/>
        <v>3127022.3</v>
      </c>
      <c r="M87" s="94">
        <f t="shared" si="25"/>
        <v>619.04999999999995</v>
      </c>
    </row>
    <row r="88" spans="1:13" ht="15" customHeight="1" x14ac:dyDescent="0.35">
      <c r="A88" s="67" t="s">
        <v>42</v>
      </c>
      <c r="B88" s="61">
        <f>SUM(E88,H88,K88)</f>
        <v>13</v>
      </c>
      <c r="C88" s="107">
        <f>SUM(F88,I88, L88)</f>
        <v>5200595.8</v>
      </c>
      <c r="D88" s="64">
        <f>SUM(G88,J88,M88)</f>
        <v>1193.8499999999999</v>
      </c>
      <c r="E88" s="47">
        <v>1</v>
      </c>
      <c r="F88" s="73">
        <v>285521.42</v>
      </c>
      <c r="G88" s="51">
        <v>74.25</v>
      </c>
      <c r="H88" s="46">
        <v>5</v>
      </c>
      <c r="I88" s="73">
        <v>1788052.08</v>
      </c>
      <c r="J88" s="51">
        <v>500.55</v>
      </c>
      <c r="K88" s="46">
        <v>7</v>
      </c>
      <c r="L88" s="73">
        <v>3127022.3</v>
      </c>
      <c r="M88" s="51">
        <v>619.04999999999995</v>
      </c>
    </row>
    <row r="89" spans="1:13" ht="18.5" x14ac:dyDescent="0.35">
      <c r="A89" s="68" t="s">
        <v>36</v>
      </c>
      <c r="B89" s="62">
        <f>SUM(E89,H89,K89)</f>
        <v>3</v>
      </c>
      <c r="C89" s="108">
        <f>SUM(F89,I89, L89)</f>
        <v>1601728.38</v>
      </c>
      <c r="D89" s="65">
        <f>SUM(G89,J89,M89)</f>
        <v>526.75</v>
      </c>
      <c r="E89" s="38"/>
      <c r="F89" s="74"/>
      <c r="G89" s="24"/>
      <c r="H89" s="23">
        <v>3</v>
      </c>
      <c r="I89" s="74">
        <v>1601728.38</v>
      </c>
      <c r="J89" s="24">
        <v>526.75</v>
      </c>
      <c r="K89" s="23"/>
      <c r="L89" s="74"/>
      <c r="M89" s="24"/>
    </row>
    <row r="90" spans="1:13" ht="15" customHeight="1" x14ac:dyDescent="0.35">
      <c r="A90" s="68" t="s">
        <v>22</v>
      </c>
      <c r="B90" s="62">
        <f>SUM(E90,H90,K90)</f>
        <v>23</v>
      </c>
      <c r="C90" s="108">
        <f>SUM(F90,I90, L90)</f>
        <v>11529128.41</v>
      </c>
      <c r="D90" s="65">
        <f>SUM(G90,J90,M90)</f>
        <v>3378.69</v>
      </c>
      <c r="E90" s="38">
        <v>3</v>
      </c>
      <c r="F90" s="74">
        <v>639209.35</v>
      </c>
      <c r="G90" s="24">
        <v>200.73000000000002</v>
      </c>
      <c r="H90" s="23">
        <v>20</v>
      </c>
      <c r="I90" s="74">
        <v>10889919.060000001</v>
      </c>
      <c r="J90" s="24">
        <v>3177.96</v>
      </c>
      <c r="K90" s="23"/>
      <c r="L90" s="74"/>
      <c r="M90" s="24"/>
    </row>
    <row r="91" spans="1:13" ht="15" customHeight="1" thickBot="1" x14ac:dyDescent="0.4">
      <c r="A91" s="69" t="s">
        <v>151</v>
      </c>
      <c r="B91" s="63">
        <f>SUM(E91,H91,K91)</f>
        <v>5</v>
      </c>
      <c r="C91" s="109">
        <f>SUM(F91,I91, L91)</f>
        <v>3002766.79</v>
      </c>
      <c r="D91" s="66">
        <f>SUM(G91,J91,M91)</f>
        <v>1420.9099999999999</v>
      </c>
      <c r="E91" s="39">
        <v>5</v>
      </c>
      <c r="F91" s="75">
        <v>3002766.79</v>
      </c>
      <c r="G91" s="26">
        <v>1420.9099999999999</v>
      </c>
      <c r="H91" s="25"/>
      <c r="I91" s="75"/>
      <c r="J91" s="26"/>
      <c r="K91" s="25"/>
      <c r="L91" s="75"/>
      <c r="M91" s="26"/>
    </row>
    <row r="96" spans="1:13" ht="15" customHeight="1" thickBot="1" x14ac:dyDescent="0.4"/>
    <row r="97" spans="1:19" ht="15" customHeight="1" x14ac:dyDescent="0.35">
      <c r="A97" s="254" t="s">
        <v>719</v>
      </c>
      <c r="B97" s="255"/>
      <c r="C97" s="255"/>
      <c r="D97" s="255"/>
      <c r="E97" s="255"/>
      <c r="F97" s="255"/>
      <c r="G97" s="255"/>
      <c r="H97" s="255"/>
      <c r="I97" s="255"/>
      <c r="J97" s="255"/>
      <c r="K97" s="255"/>
      <c r="L97" s="255"/>
      <c r="M97" s="255"/>
      <c r="N97" s="255"/>
      <c r="O97" s="255"/>
      <c r="P97" s="256"/>
    </row>
    <row r="98" spans="1:19" ht="15" customHeight="1" thickBot="1" x14ac:dyDescent="0.4">
      <c r="A98" s="257"/>
      <c r="B98" s="258"/>
      <c r="C98" s="258"/>
      <c r="D98" s="258"/>
      <c r="E98" s="258"/>
      <c r="F98" s="258"/>
      <c r="G98" s="258"/>
      <c r="H98" s="258"/>
      <c r="I98" s="258"/>
      <c r="J98" s="258"/>
      <c r="K98" s="258"/>
      <c r="L98" s="258"/>
      <c r="M98" s="258"/>
      <c r="N98" s="258"/>
      <c r="O98" s="258"/>
      <c r="P98" s="259"/>
    </row>
    <row r="99" spans="1:19" ht="15" customHeight="1" thickBot="1" x14ac:dyDescent="0.4">
      <c r="A99" s="260" t="s">
        <v>704</v>
      </c>
      <c r="B99" s="262" t="s">
        <v>705</v>
      </c>
      <c r="C99" s="263"/>
      <c r="D99" s="264"/>
      <c r="E99" s="265">
        <v>2022</v>
      </c>
      <c r="F99" s="266"/>
      <c r="G99" s="267"/>
      <c r="H99" s="265">
        <v>2023</v>
      </c>
      <c r="I99" s="266"/>
      <c r="J99" s="267"/>
      <c r="K99" s="268">
        <v>2024</v>
      </c>
      <c r="L99" s="269"/>
      <c r="M99" s="270"/>
      <c r="N99" s="268">
        <v>2025</v>
      </c>
      <c r="O99" s="269"/>
      <c r="P99" s="270"/>
      <c r="R99" s="70"/>
      <c r="S99" s="19"/>
    </row>
    <row r="100" spans="1:19" ht="15" customHeight="1" thickBot="1" x14ac:dyDescent="0.4">
      <c r="A100" s="261"/>
      <c r="B100" s="120" t="s">
        <v>706</v>
      </c>
      <c r="C100" s="105" t="s">
        <v>707</v>
      </c>
      <c r="D100" s="121" t="s">
        <v>5</v>
      </c>
      <c r="E100" s="81" t="s">
        <v>706</v>
      </c>
      <c r="F100" s="82" t="s">
        <v>707</v>
      </c>
      <c r="G100" s="83" t="s">
        <v>5</v>
      </c>
      <c r="H100" s="81" t="s">
        <v>706</v>
      </c>
      <c r="I100" s="82" t="s">
        <v>707</v>
      </c>
      <c r="J100" s="83" t="s">
        <v>5</v>
      </c>
      <c r="K100" s="81" t="s">
        <v>706</v>
      </c>
      <c r="L100" s="82" t="s">
        <v>707</v>
      </c>
      <c r="M100" s="83" t="s">
        <v>5</v>
      </c>
      <c r="N100" s="81" t="s">
        <v>706</v>
      </c>
      <c r="O100" s="82" t="s">
        <v>707</v>
      </c>
      <c r="P100" s="83" t="s">
        <v>5</v>
      </c>
      <c r="R100" s="70"/>
      <c r="S100" s="19"/>
    </row>
    <row r="101" spans="1:19" ht="15" customHeight="1" thickBot="1" x14ac:dyDescent="0.4">
      <c r="A101" s="31" t="s">
        <v>11</v>
      </c>
      <c r="B101" s="60">
        <f t="shared" ref="B101:P101" si="26">SUM(B102:B106)</f>
        <v>72</v>
      </c>
      <c r="C101" s="122">
        <f t="shared" si="26"/>
        <v>30677390.079999998</v>
      </c>
      <c r="D101" s="95">
        <f t="shared" si="26"/>
        <v>19001.840000000004</v>
      </c>
      <c r="E101" s="52">
        <f t="shared" si="26"/>
        <v>1</v>
      </c>
      <c r="F101" s="72">
        <f t="shared" si="26"/>
        <v>535717.03</v>
      </c>
      <c r="G101" s="53">
        <f t="shared" si="26"/>
        <v>238.85</v>
      </c>
      <c r="H101" s="52">
        <f t="shared" si="26"/>
        <v>8</v>
      </c>
      <c r="I101" s="72">
        <f t="shared" si="26"/>
        <v>2900268.41</v>
      </c>
      <c r="J101" s="94">
        <f t="shared" si="26"/>
        <v>1302.27</v>
      </c>
      <c r="K101" s="52">
        <f t="shared" si="26"/>
        <v>52</v>
      </c>
      <c r="L101" s="72">
        <f t="shared" si="26"/>
        <v>23342562.699999999</v>
      </c>
      <c r="M101" s="94">
        <f t="shared" si="26"/>
        <v>16174.51</v>
      </c>
      <c r="N101" s="52">
        <f t="shared" si="26"/>
        <v>11</v>
      </c>
      <c r="O101" s="72">
        <f t="shared" si="26"/>
        <v>3898841.9400000004</v>
      </c>
      <c r="P101" s="94">
        <f t="shared" si="26"/>
        <v>1286.21</v>
      </c>
      <c r="R101" s="70"/>
      <c r="S101" s="19"/>
    </row>
    <row r="102" spans="1:19" ht="15" customHeight="1" x14ac:dyDescent="0.35">
      <c r="A102" s="67" t="s">
        <v>42</v>
      </c>
      <c r="B102" s="123">
        <v>19</v>
      </c>
      <c r="C102" s="124">
        <v>5993126.3099999996</v>
      </c>
      <c r="D102" s="96">
        <v>3391.78</v>
      </c>
      <c r="E102" s="47"/>
      <c r="F102" s="73"/>
      <c r="G102" s="51"/>
      <c r="H102" s="46">
        <v>4</v>
      </c>
      <c r="I102" s="73">
        <v>920803.03999999992</v>
      </c>
      <c r="J102" s="51">
        <v>344.15</v>
      </c>
      <c r="K102" s="46">
        <v>10</v>
      </c>
      <c r="L102" s="73">
        <v>3475473.73</v>
      </c>
      <c r="M102" s="51">
        <v>2463.08</v>
      </c>
      <c r="N102" s="46">
        <v>5</v>
      </c>
      <c r="O102" s="73">
        <v>1596849.54</v>
      </c>
      <c r="P102" s="51">
        <v>584.54999999999995</v>
      </c>
      <c r="R102" s="70"/>
      <c r="S102" s="19"/>
    </row>
    <row r="103" spans="1:19" ht="15" customHeight="1" x14ac:dyDescent="0.35">
      <c r="A103" s="68" t="s">
        <v>62</v>
      </c>
      <c r="B103" s="125">
        <v>29</v>
      </c>
      <c r="C103" s="126">
        <v>10869284.57</v>
      </c>
      <c r="D103" s="141">
        <v>8829.9600000000028</v>
      </c>
      <c r="E103" s="38">
        <v>1</v>
      </c>
      <c r="F103" s="74">
        <v>535717.03</v>
      </c>
      <c r="G103" s="24">
        <v>238.85</v>
      </c>
      <c r="H103" s="23">
        <v>2</v>
      </c>
      <c r="I103" s="74">
        <v>890709.71000000008</v>
      </c>
      <c r="J103" s="24">
        <v>271.32</v>
      </c>
      <c r="K103" s="23">
        <v>21</v>
      </c>
      <c r="L103" s="74">
        <v>7606553.129999999</v>
      </c>
      <c r="M103" s="24">
        <v>7688.0299999999988</v>
      </c>
      <c r="N103" s="23">
        <v>5</v>
      </c>
      <c r="O103" s="74">
        <v>1836304.7</v>
      </c>
      <c r="P103" s="24">
        <v>631.76</v>
      </c>
      <c r="R103" s="70"/>
      <c r="S103" s="19"/>
    </row>
    <row r="104" spans="1:19" ht="15" customHeight="1" x14ac:dyDescent="0.35">
      <c r="A104" s="68" t="s">
        <v>22</v>
      </c>
      <c r="B104" s="125">
        <v>10</v>
      </c>
      <c r="C104" s="126">
        <v>7165054.0199999996</v>
      </c>
      <c r="D104" s="141">
        <v>2092.6</v>
      </c>
      <c r="E104" s="38"/>
      <c r="F104" s="74"/>
      <c r="G104" s="24"/>
      <c r="H104" s="23">
        <v>1</v>
      </c>
      <c r="I104" s="74">
        <v>548913.85</v>
      </c>
      <c r="J104" s="24">
        <v>386.5</v>
      </c>
      <c r="K104" s="23">
        <v>9</v>
      </c>
      <c r="L104" s="74">
        <v>6616140.1699999999</v>
      </c>
      <c r="M104" s="24">
        <v>1706.1000000000001</v>
      </c>
      <c r="N104" s="23"/>
      <c r="O104" s="74"/>
      <c r="P104" s="24"/>
      <c r="R104" s="70"/>
      <c r="S104" s="19"/>
    </row>
    <row r="105" spans="1:19" ht="18.5" x14ac:dyDescent="0.35">
      <c r="A105" s="68" t="s">
        <v>329</v>
      </c>
      <c r="B105" s="125">
        <v>2</v>
      </c>
      <c r="C105" s="126">
        <v>664963.59</v>
      </c>
      <c r="D105" s="141">
        <v>129.32999999999998</v>
      </c>
      <c r="E105" s="38"/>
      <c r="F105" s="74"/>
      <c r="G105" s="24"/>
      <c r="H105" s="23"/>
      <c r="I105" s="74"/>
      <c r="J105" s="24"/>
      <c r="K105" s="23">
        <v>2</v>
      </c>
      <c r="L105" s="74">
        <v>664963.59</v>
      </c>
      <c r="M105" s="24">
        <v>129.32999999999998</v>
      </c>
      <c r="N105" s="23"/>
      <c r="O105" s="74"/>
      <c r="P105" s="24"/>
      <c r="R105" s="70"/>
      <c r="S105" s="19"/>
    </row>
    <row r="106" spans="1:19" ht="15" customHeight="1" thickBot="1" x14ac:dyDescent="0.4">
      <c r="A106" s="69" t="s">
        <v>708</v>
      </c>
      <c r="B106" s="127">
        <v>12</v>
      </c>
      <c r="C106" s="128">
        <v>5984961.5899999999</v>
      </c>
      <c r="D106" s="142">
        <v>4558.170000000001</v>
      </c>
      <c r="E106" s="39"/>
      <c r="F106" s="75"/>
      <c r="G106" s="26"/>
      <c r="H106" s="25">
        <v>1</v>
      </c>
      <c r="I106" s="75">
        <v>539841.81000000006</v>
      </c>
      <c r="J106" s="26">
        <v>300.3</v>
      </c>
      <c r="K106" s="25">
        <v>10</v>
      </c>
      <c r="L106" s="75">
        <v>4979432.0799999991</v>
      </c>
      <c r="M106" s="26">
        <v>4187.9700000000012</v>
      </c>
      <c r="N106" s="25">
        <v>1</v>
      </c>
      <c r="O106" s="75">
        <v>465687.7</v>
      </c>
      <c r="P106" s="26">
        <v>69.900000000000006</v>
      </c>
      <c r="R106" s="70"/>
      <c r="S106" s="19"/>
    </row>
  </sheetData>
  <mergeCells count="40">
    <mergeCell ref="N2:P2"/>
    <mergeCell ref="K2:M2"/>
    <mergeCell ref="H2:J2"/>
    <mergeCell ref="E17:G17"/>
    <mergeCell ref="H17:J17"/>
    <mergeCell ref="K17:M17"/>
    <mergeCell ref="N17:P17"/>
    <mergeCell ref="E2:G2"/>
    <mergeCell ref="A2:A3"/>
    <mergeCell ref="A17:A18"/>
    <mergeCell ref="A44:A45"/>
    <mergeCell ref="B2:D2"/>
    <mergeCell ref="B17:D17"/>
    <mergeCell ref="B44:D44"/>
    <mergeCell ref="E44:G44"/>
    <mergeCell ref="H44:J44"/>
    <mergeCell ref="K44:M44"/>
    <mergeCell ref="N44:P44"/>
    <mergeCell ref="A83:M84"/>
    <mergeCell ref="H61:J61"/>
    <mergeCell ref="A59:J60"/>
    <mergeCell ref="A74:A75"/>
    <mergeCell ref="B74:D74"/>
    <mergeCell ref="E74:G74"/>
    <mergeCell ref="A72:G73"/>
    <mergeCell ref="A61:A62"/>
    <mergeCell ref="B61:D61"/>
    <mergeCell ref="E61:G61"/>
    <mergeCell ref="A99:A100"/>
    <mergeCell ref="B99:D99"/>
    <mergeCell ref="E99:G99"/>
    <mergeCell ref="N99:P99"/>
    <mergeCell ref="K99:M99"/>
    <mergeCell ref="H99:J99"/>
    <mergeCell ref="A97:P98"/>
    <mergeCell ref="A85:A86"/>
    <mergeCell ref="B85:D85"/>
    <mergeCell ref="E85:G85"/>
    <mergeCell ref="H85:J85"/>
    <mergeCell ref="K85:M8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B670-25FE-4FE2-9967-BE9CBF53A92D}">
  <dimension ref="A1:U10"/>
  <sheetViews>
    <sheetView topLeftCell="C3" zoomScaleNormal="100" workbookViewId="0">
      <selection activeCell="J30" sqref="J30"/>
    </sheetView>
  </sheetViews>
  <sheetFormatPr defaultRowHeight="14.5" x14ac:dyDescent="0.35"/>
  <cols>
    <col min="1" max="1" width="11.453125" bestFit="1" customWidth="1"/>
    <col min="2" max="2" width="7.7265625" customWidth="1"/>
    <col min="3" max="3" width="6.81640625" bestFit="1" customWidth="1"/>
    <col min="4" max="4" width="10.81640625" bestFit="1" customWidth="1"/>
    <col min="5" max="5" width="14.453125" style="19" bestFit="1" customWidth="1"/>
    <col min="6" max="6" width="9.1796875" customWidth="1"/>
    <col min="7" max="7" width="7.54296875" customWidth="1"/>
    <col min="8" max="8" width="10.81640625" customWidth="1"/>
    <col min="9" max="9" width="11.81640625" bestFit="1" customWidth="1"/>
    <col min="10" max="10" width="9.54296875" customWidth="1"/>
    <col min="11" max="11" width="8.26953125" customWidth="1"/>
    <col min="12" max="12" width="10.81640625" bestFit="1" customWidth="1"/>
    <col min="13" max="13" width="12.453125" style="19" bestFit="1" customWidth="1"/>
    <col min="14" max="14" width="9.7265625" customWidth="1"/>
    <col min="15" max="15" width="8.54296875" customWidth="1"/>
    <col min="16" max="16" width="10.81640625" bestFit="1" customWidth="1"/>
    <col min="17" max="17" width="13.453125" style="19" bestFit="1" customWidth="1"/>
    <col min="18" max="18" width="6.81640625" bestFit="1" customWidth="1"/>
    <col min="19" max="19" width="8.453125" customWidth="1"/>
    <col min="20" max="20" width="10.81640625" bestFit="1" customWidth="1"/>
    <col min="21" max="21" width="14.453125" style="19" bestFit="1" customWidth="1"/>
  </cols>
  <sheetData>
    <row r="1" spans="1:21" x14ac:dyDescent="0.35">
      <c r="A1" s="295" t="s">
        <v>935</v>
      </c>
      <c r="B1" s="295"/>
      <c r="C1" s="295"/>
      <c r="D1" s="295"/>
      <c r="E1" s="295"/>
      <c r="F1" s="295"/>
      <c r="G1" s="295"/>
      <c r="H1" s="295"/>
      <c r="I1" s="295"/>
      <c r="J1" s="295"/>
      <c r="K1" s="295"/>
      <c r="L1" s="295"/>
      <c r="M1" s="295"/>
      <c r="N1" s="295"/>
      <c r="O1" s="295"/>
      <c r="P1" s="295"/>
      <c r="Q1" s="295"/>
      <c r="R1" s="295"/>
      <c r="S1" s="295"/>
      <c r="T1" s="295"/>
      <c r="U1" s="295"/>
    </row>
    <row r="2" spans="1:21" ht="15" thickBot="1" x14ac:dyDescent="0.4">
      <c r="A2" s="296"/>
      <c r="B2" s="296"/>
      <c r="C2" s="296"/>
      <c r="D2" s="296"/>
      <c r="E2" s="296"/>
      <c r="F2" s="296"/>
      <c r="G2" s="296"/>
      <c r="H2" s="296"/>
      <c r="I2" s="296"/>
      <c r="J2" s="296"/>
      <c r="K2" s="296"/>
      <c r="L2" s="296"/>
      <c r="M2" s="296"/>
      <c r="N2" s="296"/>
      <c r="O2" s="296"/>
      <c r="P2" s="296"/>
      <c r="Q2" s="296"/>
      <c r="R2" s="296"/>
      <c r="S2" s="296"/>
      <c r="T2" s="296"/>
      <c r="U2" s="296"/>
    </row>
    <row r="3" spans="1:21" s="22" customFormat="1" ht="28.5" customHeight="1" thickBot="1" x14ac:dyDescent="0.4">
      <c r="A3" s="301" t="s">
        <v>704</v>
      </c>
      <c r="B3" s="297" t="s">
        <v>705</v>
      </c>
      <c r="C3" s="298"/>
      <c r="D3" s="298"/>
      <c r="E3" s="299"/>
      <c r="F3" s="300">
        <v>2022</v>
      </c>
      <c r="G3" s="269"/>
      <c r="H3" s="269"/>
      <c r="I3" s="269"/>
      <c r="J3" s="300">
        <v>2023</v>
      </c>
      <c r="K3" s="269"/>
      <c r="L3" s="269"/>
      <c r="M3" s="269"/>
      <c r="N3" s="268">
        <v>2024</v>
      </c>
      <c r="O3" s="269"/>
      <c r="P3" s="269"/>
      <c r="Q3" s="270"/>
      <c r="R3" s="269">
        <v>2025</v>
      </c>
      <c r="S3" s="269"/>
      <c r="T3" s="269"/>
      <c r="U3" s="270"/>
    </row>
    <row r="4" spans="1:21" ht="32.5" customHeight="1" thickBot="1" x14ac:dyDescent="0.4">
      <c r="A4" s="302"/>
      <c r="B4" s="193" t="s">
        <v>18</v>
      </c>
      <c r="C4" s="194" t="s">
        <v>706</v>
      </c>
      <c r="D4" s="194" t="s">
        <v>733</v>
      </c>
      <c r="E4" s="195" t="s">
        <v>707</v>
      </c>
      <c r="F4" s="203" t="s">
        <v>18</v>
      </c>
      <c r="G4" s="203" t="s">
        <v>706</v>
      </c>
      <c r="H4" s="203" t="s">
        <v>733</v>
      </c>
      <c r="I4" s="204" t="s">
        <v>707</v>
      </c>
      <c r="J4" s="182" t="s">
        <v>18</v>
      </c>
      <c r="K4" s="181" t="s">
        <v>706</v>
      </c>
      <c r="L4" s="181" t="s">
        <v>733</v>
      </c>
      <c r="M4" s="183" t="s">
        <v>707</v>
      </c>
      <c r="N4" s="209" t="s">
        <v>18</v>
      </c>
      <c r="O4" s="203" t="s">
        <v>706</v>
      </c>
      <c r="P4" s="203" t="s">
        <v>733</v>
      </c>
      <c r="Q4" s="210" t="s">
        <v>707</v>
      </c>
      <c r="R4" s="211" t="s">
        <v>18</v>
      </c>
      <c r="S4" s="203" t="s">
        <v>706</v>
      </c>
      <c r="T4" s="203" t="s">
        <v>733</v>
      </c>
      <c r="U4" s="210" t="s">
        <v>707</v>
      </c>
    </row>
    <row r="5" spans="1:21" ht="32.5" customHeight="1" thickBot="1" x14ac:dyDescent="0.4">
      <c r="A5" s="196" t="s">
        <v>11</v>
      </c>
      <c r="B5" s="220">
        <f t="shared" ref="B5:U5" si="0">SUM(B6:B10)</f>
        <v>50</v>
      </c>
      <c r="C5" s="220">
        <f t="shared" si="0"/>
        <v>16</v>
      </c>
      <c r="D5" s="220">
        <f t="shared" si="0"/>
        <v>2114.8799999999997</v>
      </c>
      <c r="E5" s="245">
        <f t="shared" si="0"/>
        <v>6872083.96</v>
      </c>
      <c r="F5" s="220">
        <f t="shared" si="0"/>
        <v>9</v>
      </c>
      <c r="G5" s="220">
        <f t="shared" si="0"/>
        <v>1</v>
      </c>
      <c r="H5" s="220">
        <f t="shared" si="0"/>
        <v>209.1</v>
      </c>
      <c r="I5" s="243">
        <f t="shared" si="0"/>
        <v>666826.75</v>
      </c>
      <c r="J5" s="220">
        <f t="shared" si="0"/>
        <v>1</v>
      </c>
      <c r="K5" s="221">
        <f t="shared" si="0"/>
        <v>1</v>
      </c>
      <c r="L5" s="221">
        <f t="shared" si="0"/>
        <v>54.43</v>
      </c>
      <c r="M5" s="244">
        <f t="shared" si="0"/>
        <v>143242.95000000001</v>
      </c>
      <c r="N5" s="220">
        <f t="shared" si="0"/>
        <v>26</v>
      </c>
      <c r="O5" s="221">
        <f t="shared" si="0"/>
        <v>9</v>
      </c>
      <c r="P5" s="221">
        <f t="shared" si="0"/>
        <v>1542.32</v>
      </c>
      <c r="Q5" s="222">
        <f t="shared" si="0"/>
        <v>4606973.63</v>
      </c>
      <c r="R5" s="220">
        <f t="shared" si="0"/>
        <v>14</v>
      </c>
      <c r="S5" s="221">
        <f t="shared" si="0"/>
        <v>5</v>
      </c>
      <c r="T5" s="221">
        <f t="shared" si="0"/>
        <v>309.02999999999997</v>
      </c>
      <c r="U5" s="222">
        <f t="shared" si="0"/>
        <v>1455040.63</v>
      </c>
    </row>
    <row r="6" spans="1:21" s="174" customFormat="1" ht="25" customHeight="1" x14ac:dyDescent="0.35">
      <c r="A6" s="237" t="s">
        <v>42</v>
      </c>
      <c r="B6" s="184">
        <f>SUM(F6,J6,N6,R6)</f>
        <v>19</v>
      </c>
      <c r="C6" s="185">
        <f>SUM(G6,K6,O6,S6)</f>
        <v>6</v>
      </c>
      <c r="D6" s="185">
        <f t="shared" ref="D6:D10" si="1">SUM(H6,L6,P6,T6)</f>
        <v>294.49</v>
      </c>
      <c r="E6" s="246">
        <f t="shared" ref="E6:E10" si="2">SUM(I6,M6,Q6,U6)</f>
        <v>1733902.8699999999</v>
      </c>
      <c r="F6" s="99" t="str">
        <f>IF(ISBLANK(VLOOKUP(A6,'WEEKLY ACCOMPLISHMENT PIVOT'!A:B,2,FALSE)),"",VLOOKUP(A6,'WEEKLY ACCOMPLISHMENT PIVOT'!A:B,2,FALSE))</f>
        <v/>
      </c>
      <c r="G6" s="175" t="str">
        <f>IF(ISBLANK(VLOOKUP(A6,'WEEKLY ACCOMPLISHMENT PIVOT'!A:C,3,FALSE)),"",VLOOKUP(A6,'WEEKLY ACCOMPLISHMENT PIVOT'!A:C,3,FALSE))</f>
        <v/>
      </c>
      <c r="H6" s="175" t="str">
        <f>IF(ISBLANK(VLOOKUP(A6,'WEEKLY ACCOMPLISHMENT PIVOT'!A:E,5,FALSE)),"",VLOOKUP(A6,'WEEKLY ACCOMPLISHMENT PIVOT'!A:E,5,FALSE))</f>
        <v/>
      </c>
      <c r="I6" s="101" t="str">
        <f>IF(ISBLANK(VLOOKUP(A6,'WEEKLY ACCOMPLISHMENT PIVOT'!A:D,4,FALSE)),"",VLOOKUP(A6,'WEEKLY ACCOMPLISHMENT PIVOT'!A:D,4,FALSE))</f>
        <v/>
      </c>
      <c r="J6" s="166" t="str">
        <f>IF(ISBLANK(VLOOKUP(A6,'WEEKLY ACCOMPLISHMENT PIVOT'!A:F,6,FALSE)),"",VLOOKUP(A6,'WEEKLY ACCOMPLISHMENT PIVOT'!A:F,6,FALSE))</f>
        <v/>
      </c>
      <c r="K6" s="175" t="str">
        <f>IF(ISBLANK(VLOOKUP(A6,'WEEKLY ACCOMPLISHMENT PIVOT'!A:G,7,FALSE)),"",VLOOKUP(A6,'WEEKLY ACCOMPLISHMENT PIVOT'!A:G,7,FALSE))</f>
        <v/>
      </c>
      <c r="L6" s="175" t="str">
        <f>IF(ISBLANK(VLOOKUP(A6,'WEEKLY ACCOMPLISHMENT PIVOT'!A:I,9,FALSE)),"",VLOOKUP(A6,'WEEKLY ACCOMPLISHMENT PIVOT'!A:I,9,FALSE))</f>
        <v/>
      </c>
      <c r="M6" s="101" t="str">
        <f>IF(ISBLANK(VLOOKUP(A6,'WEEKLY ACCOMPLISHMENT PIVOT'!A:H,8,FALSE)),"",VLOOKUP(A6,'WEEKLY ACCOMPLISHMENT PIVOT'!A:H,8,FALSE))</f>
        <v/>
      </c>
      <c r="N6" s="166">
        <f>IF(ISBLANK(VLOOKUP(A6,'WEEKLY ACCOMPLISHMENT PIVOT'!A:J,10,FALSE)),"",VLOOKUP(A6,'WEEKLY ACCOMPLISHMENT PIVOT'!A:J,10,FALSE))</f>
        <v>6</v>
      </c>
      <c r="O6" s="175">
        <f>IF(ISBLANK(VLOOKUP(A6,'WEEKLY ACCOMPLISHMENT PIVOT'!A:K,11,FALSE)),"",VLOOKUP(A6,'WEEKLY ACCOMPLISHMENT PIVOT'!A:K,11,FALSE))</f>
        <v>2</v>
      </c>
      <c r="P6" s="175">
        <f>IF(ISBLANK(VLOOKUP(A6,'WEEKLY ACCOMPLISHMENT PIVOT'!A:M,13,FALSE)),"",VLOOKUP(A6,'WEEKLY ACCOMPLISHMENT PIVOT'!A:M,13,FALSE))</f>
        <v>57.67</v>
      </c>
      <c r="Q6" s="101">
        <f>IF(ISBLANK(VLOOKUP(A6,'WEEKLY ACCOMPLISHMENT PIVOT'!A:L,12,FALSE)),"",VLOOKUP(A6,'WEEKLY ACCOMPLISHMENT PIVOT'!A:L,12,FALSE))</f>
        <v>352606.49</v>
      </c>
      <c r="R6" s="166">
        <f>IF(ISBLANK(VLOOKUP(A6,'WEEKLY ACCOMPLISHMENT PIVOT'!A:N,14,FALSE)),"",VLOOKUP(A6,'WEEKLY ACCOMPLISHMENT PIVOT'!A:N,14,FALSE))</f>
        <v>13</v>
      </c>
      <c r="S6" s="175">
        <f>IF(ISBLANK(VLOOKUP(A6,'WEEKLY ACCOMPLISHMENT PIVOT'!A:O,15,FALSE)),"",VLOOKUP(A6,'WEEKLY ACCOMPLISHMENT PIVOT'!A:O,15,FALSE))</f>
        <v>4</v>
      </c>
      <c r="T6" s="175">
        <f>IF(ISBLANK(VLOOKUP(A6,'WEEKLY ACCOMPLISHMENT PIVOT'!A:Q,17,FALSE)),"",VLOOKUP(A6,'WEEKLY ACCOMPLISHMENT PIVOT'!A:Q,17,FALSE))</f>
        <v>236.82</v>
      </c>
      <c r="U6" s="167">
        <f>IF(ISBLANK(VLOOKUP(A6,'WEEKLY ACCOMPLISHMENT PIVOT'!A:P,16,FALSE)),"",VLOOKUP(A6,'WEEKLY ACCOMPLISHMENT PIVOT'!A:P,16,FALSE))</f>
        <v>1381296.38</v>
      </c>
    </row>
    <row r="7" spans="1:21" s="174" customFormat="1" ht="25" customHeight="1" x14ac:dyDescent="0.35">
      <c r="A7" s="177" t="s">
        <v>62</v>
      </c>
      <c r="B7" s="187">
        <f t="shared" ref="B7:B10" si="3">SUM(F7,J7,N7,R7)</f>
        <v>8</v>
      </c>
      <c r="C7" s="188">
        <f>SUM(G7,K7,O7,S7)</f>
        <v>2</v>
      </c>
      <c r="D7" s="188">
        <f t="shared" si="1"/>
        <v>1070.52</v>
      </c>
      <c r="E7" s="247">
        <f t="shared" si="2"/>
        <v>2163115.0099999998</v>
      </c>
      <c r="F7" s="38" t="str">
        <f>IF(ISBLANK(VLOOKUP(A7,'WEEKLY ACCOMPLISHMENT PIVOT'!A:B,2,FALSE)),"",VLOOKUP(A7,'WEEKLY ACCOMPLISHMENT PIVOT'!A:B,2,FALSE))</f>
        <v/>
      </c>
      <c r="G7" s="40" t="str">
        <f>IF(ISBLANK(VLOOKUP(A7,'WEEKLY ACCOMPLISHMENT PIVOT'!A:C,3,FALSE)),"",VLOOKUP(A7,'WEEKLY ACCOMPLISHMENT PIVOT'!A:C,3,FALSE))</f>
        <v/>
      </c>
      <c r="H7" s="40" t="str">
        <f>IF(ISBLANK(VLOOKUP(A7,'WEEKLY ACCOMPLISHMENT PIVOT'!A:E,5,FALSE)),"",VLOOKUP(A7,'WEEKLY ACCOMPLISHMENT PIVOT'!A:E,5,FALSE))</f>
        <v/>
      </c>
      <c r="I7" s="42" t="str">
        <f>IF(ISBLANK(VLOOKUP(A7,'WEEKLY ACCOMPLISHMENT PIVOT'!A:D,4,FALSE)),"",VLOOKUP(A7,'WEEKLY ACCOMPLISHMENT PIVOT'!A:D,4,FALSE))</f>
        <v/>
      </c>
      <c r="J7" s="23" t="str">
        <f>IF(ISBLANK(VLOOKUP(A7,'WEEKLY ACCOMPLISHMENT PIVOT'!A:F,6,FALSE)),"",VLOOKUP(A7,'WEEKLY ACCOMPLISHMENT PIVOT'!A:F,6,FALSE))</f>
        <v/>
      </c>
      <c r="K7" s="40" t="str">
        <f>IF(ISBLANK(VLOOKUP(A7,'WEEKLY ACCOMPLISHMENT PIVOT'!A:G,7,FALSE)),"",VLOOKUP(A7,'WEEKLY ACCOMPLISHMENT PIVOT'!A:G,7,FALSE))</f>
        <v/>
      </c>
      <c r="L7" s="40" t="str">
        <f>IF(ISBLANK(VLOOKUP(A7,'WEEKLY ACCOMPLISHMENT PIVOT'!A:I,9,FALSE)),"",VLOOKUP(A7,'WEEKLY ACCOMPLISHMENT PIVOT'!A:I,9,FALSE))</f>
        <v/>
      </c>
      <c r="M7" s="42" t="str">
        <f>IF(ISBLANK(VLOOKUP(A7,'WEEKLY ACCOMPLISHMENT PIVOT'!A:H,8,FALSE)),"",VLOOKUP(A7,'WEEKLY ACCOMPLISHMENT PIVOT'!A:H,8,FALSE))</f>
        <v/>
      </c>
      <c r="N7" s="23">
        <f>IF(ISBLANK(VLOOKUP(A7,'WEEKLY ACCOMPLISHMENT PIVOT'!A:J,10,FALSE)),"",VLOOKUP(A7,'WEEKLY ACCOMPLISHMENT PIVOT'!A:J,10,FALSE))</f>
        <v>8</v>
      </c>
      <c r="O7" s="40">
        <f>IF(ISBLANK(VLOOKUP(A7,'WEEKLY ACCOMPLISHMENT PIVOT'!A:K,11,FALSE)),"",VLOOKUP(A7,'WEEKLY ACCOMPLISHMENT PIVOT'!A:K,11,FALSE))</f>
        <v>2</v>
      </c>
      <c r="P7" s="40">
        <f>IF(ISBLANK(VLOOKUP(A7,'WEEKLY ACCOMPLISHMENT PIVOT'!A:M,13,FALSE)),"",VLOOKUP(A7,'WEEKLY ACCOMPLISHMENT PIVOT'!A:M,13,FALSE))</f>
        <v>1070.52</v>
      </c>
      <c r="Q7" s="42">
        <f>IF(ISBLANK(VLOOKUP(A7,'WEEKLY ACCOMPLISHMENT PIVOT'!A:L,12,FALSE)),"",VLOOKUP(A7,'WEEKLY ACCOMPLISHMENT PIVOT'!A:L,12,FALSE))</f>
        <v>2163115.0099999998</v>
      </c>
      <c r="R7" s="23" t="str">
        <f>IF(ISBLANK(VLOOKUP(A7,'WEEKLY ACCOMPLISHMENT PIVOT'!A:N,14,FALSE)),"",VLOOKUP(A7,'WEEKLY ACCOMPLISHMENT PIVOT'!A:N,14,FALSE))</f>
        <v/>
      </c>
      <c r="S7" s="40" t="str">
        <f>IF(ISBLANK(VLOOKUP(A7,'WEEKLY ACCOMPLISHMENT PIVOT'!A:O,15,FALSE)),"",VLOOKUP(A7,'WEEKLY ACCOMPLISHMENT PIVOT'!A:O,15,FALSE))</f>
        <v/>
      </c>
      <c r="T7" s="40" t="str">
        <f>IF(ISBLANK(VLOOKUP(A7,'WEEKLY ACCOMPLISHMENT PIVOT'!A:Q,17,FALSE)),"",VLOOKUP(A7,'WEEKLY ACCOMPLISHMENT PIVOT'!A:Q,17,FALSE))</f>
        <v/>
      </c>
      <c r="U7" s="24" t="str">
        <f>IF(ISBLANK(VLOOKUP(A7,'WEEKLY ACCOMPLISHMENT PIVOT'!A:P,16,FALSE)),"",VLOOKUP(A7,'WEEKLY ACCOMPLISHMENT PIVOT'!A:P,16,FALSE))</f>
        <v/>
      </c>
    </row>
    <row r="8" spans="1:21" s="174" customFormat="1" ht="25" customHeight="1" x14ac:dyDescent="0.35">
      <c r="A8" s="242" t="s">
        <v>22</v>
      </c>
      <c r="B8" s="187">
        <f t="shared" ref="B8" si="4">SUM(F8,J8,N8,R8)</f>
        <v>13</v>
      </c>
      <c r="C8" s="188">
        <f>SUM(G8,K8,O8,S8)</f>
        <v>2</v>
      </c>
      <c r="D8" s="188">
        <f t="shared" ref="D8" si="5">SUM(H8,L8,P8,T8)</f>
        <v>530.4</v>
      </c>
      <c r="E8" s="247">
        <f t="shared" ref="E8" si="6">SUM(I8,M8,Q8,U8)</f>
        <v>2611558.8200000003</v>
      </c>
      <c r="F8" s="38">
        <f>IF(ISBLANK(VLOOKUP(A8,'WEEKLY ACCOMPLISHMENT PIVOT'!A:B,2,FALSE)),"",VLOOKUP(A8,'WEEKLY ACCOMPLISHMENT PIVOT'!A:B,2,FALSE))</f>
        <v>9</v>
      </c>
      <c r="G8" s="40">
        <f>IF(ISBLANK(VLOOKUP(A8,'WEEKLY ACCOMPLISHMENT PIVOT'!A:C,3,FALSE)),"",VLOOKUP(A8,'WEEKLY ACCOMPLISHMENT PIVOT'!A:C,3,FALSE))</f>
        <v>1</v>
      </c>
      <c r="H8" s="40">
        <f>IF(ISBLANK(VLOOKUP(A8,'WEEKLY ACCOMPLISHMENT PIVOT'!A:E,5,FALSE)),"",VLOOKUP(A8,'WEEKLY ACCOMPLISHMENT PIVOT'!A:E,5,FALSE))</f>
        <v>209.1</v>
      </c>
      <c r="I8" s="42">
        <f>IF(ISBLANK(VLOOKUP(A8,'WEEKLY ACCOMPLISHMENT PIVOT'!A:D,4,FALSE)),"",VLOOKUP(A8,'WEEKLY ACCOMPLISHMENT PIVOT'!A:D,4,FALSE))</f>
        <v>666826.75</v>
      </c>
      <c r="J8" s="23" t="str">
        <f>IF(ISBLANK(VLOOKUP(A8,'WEEKLY ACCOMPLISHMENT PIVOT'!A:F,6,FALSE)),"",VLOOKUP(A8,'WEEKLY ACCOMPLISHMENT PIVOT'!A:F,6,FALSE))</f>
        <v/>
      </c>
      <c r="K8" s="40" t="str">
        <f>IF(ISBLANK(VLOOKUP(A8,'WEEKLY ACCOMPLISHMENT PIVOT'!A:G,7,FALSE)),"",VLOOKUP(A8,'WEEKLY ACCOMPLISHMENT PIVOT'!A:G,7,FALSE))</f>
        <v/>
      </c>
      <c r="L8" s="40" t="str">
        <f>IF(ISBLANK(VLOOKUP(A8,'WEEKLY ACCOMPLISHMENT PIVOT'!A:I,9,FALSE)),"",VLOOKUP(A8,'WEEKLY ACCOMPLISHMENT PIVOT'!A:I,9,FALSE))</f>
        <v/>
      </c>
      <c r="M8" s="42" t="str">
        <f>IF(ISBLANK(VLOOKUP(A8,'WEEKLY ACCOMPLISHMENT PIVOT'!A:H,8,FALSE)),"",VLOOKUP(A8,'WEEKLY ACCOMPLISHMENT PIVOT'!A:H,8,FALSE))</f>
        <v/>
      </c>
      <c r="N8" s="23">
        <f>IF(ISBLANK(VLOOKUP(A8,'WEEKLY ACCOMPLISHMENT PIVOT'!A:J,10,FALSE)),"",VLOOKUP(A8,'WEEKLY ACCOMPLISHMENT PIVOT'!A:J,10,FALSE))</f>
        <v>4</v>
      </c>
      <c r="O8" s="40">
        <f>IF(ISBLANK(VLOOKUP(A8,'WEEKLY ACCOMPLISHMENT PIVOT'!A:K,11,FALSE)),"",VLOOKUP(A8,'WEEKLY ACCOMPLISHMENT PIVOT'!A:K,11,FALSE))</f>
        <v>1</v>
      </c>
      <c r="P8" s="40">
        <f>IF(ISBLANK(VLOOKUP(A8,'WEEKLY ACCOMPLISHMENT PIVOT'!A:M,13,FALSE)),"",VLOOKUP(A8,'WEEKLY ACCOMPLISHMENT PIVOT'!A:M,13,FALSE))</f>
        <v>321.3</v>
      </c>
      <c r="Q8" s="42">
        <f>IF(ISBLANK(VLOOKUP(A8,'WEEKLY ACCOMPLISHMENT PIVOT'!A:L,12,FALSE)),"",VLOOKUP(A8,'WEEKLY ACCOMPLISHMENT PIVOT'!A:L,12,FALSE))</f>
        <v>1944732.07</v>
      </c>
      <c r="R8" s="23" t="str">
        <f>IF(ISBLANK(VLOOKUP(A8,'WEEKLY ACCOMPLISHMENT PIVOT'!A:N,14,FALSE)),"",VLOOKUP(A8,'WEEKLY ACCOMPLISHMENT PIVOT'!A:N,14,FALSE))</f>
        <v/>
      </c>
      <c r="S8" s="40" t="str">
        <f>IF(ISBLANK(VLOOKUP(A8,'WEEKLY ACCOMPLISHMENT PIVOT'!A:O,15,FALSE)),"",VLOOKUP(A8,'WEEKLY ACCOMPLISHMENT PIVOT'!A:O,15,FALSE))</f>
        <v/>
      </c>
      <c r="T8" s="40" t="str">
        <f>IF(ISBLANK(VLOOKUP(A8,'WEEKLY ACCOMPLISHMENT PIVOT'!A:Q,17,FALSE)),"",VLOOKUP(A8,'WEEKLY ACCOMPLISHMENT PIVOT'!A:Q,17,FALSE))</f>
        <v/>
      </c>
      <c r="U8" s="24" t="str">
        <f>IF(ISBLANK(VLOOKUP(A8,'WEEKLY ACCOMPLISHMENT PIVOT'!A:P,16,FALSE)),"",VLOOKUP(A8,'WEEKLY ACCOMPLISHMENT PIVOT'!A:P,16,FALSE))</f>
        <v/>
      </c>
    </row>
    <row r="9" spans="1:21" s="174" customFormat="1" ht="25" customHeight="1" x14ac:dyDescent="0.35">
      <c r="A9" s="242" t="s">
        <v>856</v>
      </c>
      <c r="B9" s="187">
        <f t="shared" si="3"/>
        <v>9</v>
      </c>
      <c r="C9" s="188">
        <f>SUM(G9,K9,O9,S9)</f>
        <v>5</v>
      </c>
      <c r="D9" s="188">
        <f t="shared" si="1"/>
        <v>165.04000000000002</v>
      </c>
      <c r="E9" s="247">
        <f t="shared" si="2"/>
        <v>220264.31</v>
      </c>
      <c r="F9" s="38" t="str">
        <f>IF(ISBLANK(VLOOKUP(A9,'WEEKLY ACCOMPLISHMENT PIVOT'!A:B,2,FALSE)),"",VLOOKUP(A9,'WEEKLY ACCOMPLISHMENT PIVOT'!A:B,2,FALSE))</f>
        <v/>
      </c>
      <c r="G9" s="40" t="str">
        <f>IF(ISBLANK(VLOOKUP(A9,'WEEKLY ACCOMPLISHMENT PIVOT'!A:C,3,FALSE)),"",VLOOKUP(A9,'WEEKLY ACCOMPLISHMENT PIVOT'!A:C,3,FALSE))</f>
        <v/>
      </c>
      <c r="H9" s="40" t="str">
        <f>IF(ISBLANK(VLOOKUP(A9,'WEEKLY ACCOMPLISHMENT PIVOT'!A:E,5,FALSE)),"",VLOOKUP(A9,'WEEKLY ACCOMPLISHMENT PIVOT'!A:E,5,FALSE))</f>
        <v/>
      </c>
      <c r="I9" s="42" t="str">
        <f>IF(ISBLANK(VLOOKUP(A9,'WEEKLY ACCOMPLISHMENT PIVOT'!A:D,4,FALSE)),"",VLOOKUP(A9,'WEEKLY ACCOMPLISHMENT PIVOT'!A:D,4,FALSE))</f>
        <v/>
      </c>
      <c r="J9" s="23" t="str">
        <f>IF(ISBLANK(VLOOKUP(A9,'WEEKLY ACCOMPLISHMENT PIVOT'!A:F,6,FALSE)),"",VLOOKUP(A9,'WEEKLY ACCOMPLISHMENT PIVOT'!A:F,6,FALSE))</f>
        <v/>
      </c>
      <c r="K9" s="40" t="str">
        <f>IF(ISBLANK(VLOOKUP(A9,'WEEKLY ACCOMPLISHMENT PIVOT'!A:G,7,FALSE)),"",VLOOKUP(A9,'WEEKLY ACCOMPLISHMENT PIVOT'!A:G,7,FALSE))</f>
        <v/>
      </c>
      <c r="L9" s="40" t="str">
        <f>IF(ISBLANK(VLOOKUP(A9,'WEEKLY ACCOMPLISHMENT PIVOT'!A:I,9,FALSE)),"",VLOOKUP(A9,'WEEKLY ACCOMPLISHMENT PIVOT'!A:I,9,FALSE))</f>
        <v/>
      </c>
      <c r="M9" s="42" t="str">
        <f>IF(ISBLANK(VLOOKUP(A9,'WEEKLY ACCOMPLISHMENT PIVOT'!A:H,8,FALSE)),"",VLOOKUP(A9,'WEEKLY ACCOMPLISHMENT PIVOT'!A:H,8,FALSE))</f>
        <v/>
      </c>
      <c r="N9" s="23">
        <f>IF(ISBLANK(VLOOKUP(A9,'WEEKLY ACCOMPLISHMENT PIVOT'!A:J,10,FALSE)),"",VLOOKUP(A9,'WEEKLY ACCOMPLISHMENT PIVOT'!A:J,10,FALSE))</f>
        <v>8</v>
      </c>
      <c r="O9" s="40">
        <f>IF(ISBLANK(VLOOKUP(A9,'WEEKLY ACCOMPLISHMENT PIVOT'!A:K,11,FALSE)),"",VLOOKUP(A9,'WEEKLY ACCOMPLISHMENT PIVOT'!A:K,11,FALSE))</f>
        <v>4</v>
      </c>
      <c r="P9" s="40">
        <f>IF(ISBLANK(VLOOKUP(A9,'WEEKLY ACCOMPLISHMENT PIVOT'!A:M,13,FALSE)),"",VLOOKUP(A9,'WEEKLY ACCOMPLISHMENT PIVOT'!A:M,13,FALSE))</f>
        <v>92.830000000000013</v>
      </c>
      <c r="Q9" s="42">
        <f>IF(ISBLANK(VLOOKUP(A9,'WEEKLY ACCOMPLISHMENT PIVOT'!A:L,12,FALSE)),"",VLOOKUP(A9,'WEEKLY ACCOMPLISHMENT PIVOT'!A:L,12,FALSE))</f>
        <v>146520.06</v>
      </c>
      <c r="R9" s="23">
        <f>IF(ISBLANK(VLOOKUP(A9,'WEEKLY ACCOMPLISHMENT PIVOT'!A:N,14,FALSE)),"",VLOOKUP(A9,'WEEKLY ACCOMPLISHMENT PIVOT'!A:N,14,FALSE))</f>
        <v>1</v>
      </c>
      <c r="S9" s="40">
        <f>IF(ISBLANK(VLOOKUP(A9,'WEEKLY ACCOMPLISHMENT PIVOT'!A:O,15,FALSE)),"",VLOOKUP(A9,'WEEKLY ACCOMPLISHMENT PIVOT'!A:O,15,FALSE))</f>
        <v>1</v>
      </c>
      <c r="T9" s="40">
        <f>IF(ISBLANK(VLOOKUP(A9,'WEEKLY ACCOMPLISHMENT PIVOT'!A:Q,17,FALSE)),"",VLOOKUP(A9,'WEEKLY ACCOMPLISHMENT PIVOT'!A:Q,17,FALSE))</f>
        <v>72.209999999999994</v>
      </c>
      <c r="U9" s="24">
        <f>IF(ISBLANK(VLOOKUP(A9,'WEEKLY ACCOMPLISHMENT PIVOT'!A:P,16,FALSE)),"",VLOOKUP(A9,'WEEKLY ACCOMPLISHMENT PIVOT'!A:P,16,FALSE))</f>
        <v>73744.25</v>
      </c>
    </row>
    <row r="10" spans="1:21" s="174" customFormat="1" ht="25" customHeight="1" thickBot="1" x14ac:dyDescent="0.4">
      <c r="A10" s="178" t="s">
        <v>865</v>
      </c>
      <c r="B10" s="190">
        <f t="shared" si="3"/>
        <v>1</v>
      </c>
      <c r="C10" s="191">
        <f>SUM(G10,K10,O10,S10)</f>
        <v>1</v>
      </c>
      <c r="D10" s="191">
        <f t="shared" si="1"/>
        <v>54.43</v>
      </c>
      <c r="E10" s="248">
        <f t="shared" si="2"/>
        <v>143242.95000000001</v>
      </c>
      <c r="F10" s="39" t="str">
        <f>IF(ISBLANK(VLOOKUP(A10,'WEEKLY ACCOMPLISHMENT PIVOT'!A:B,2,FALSE)),"",VLOOKUP(A10,'WEEKLY ACCOMPLISHMENT PIVOT'!A:B,2,FALSE))</f>
        <v/>
      </c>
      <c r="G10" s="44" t="str">
        <f>IF(ISBLANK(VLOOKUP(A10,'WEEKLY ACCOMPLISHMENT PIVOT'!A:C,3,FALSE)),"",VLOOKUP(A10,'WEEKLY ACCOMPLISHMENT PIVOT'!A:C,3,FALSE))</f>
        <v/>
      </c>
      <c r="H10" s="44" t="str">
        <f>IF(ISBLANK(VLOOKUP(A10,'WEEKLY ACCOMPLISHMENT PIVOT'!A:E,5,FALSE)),"",VLOOKUP(A10,'WEEKLY ACCOMPLISHMENT PIVOT'!A:E,5,FALSE))</f>
        <v/>
      </c>
      <c r="I10" s="45" t="str">
        <f>IF(ISBLANK(VLOOKUP(A10,'WEEKLY ACCOMPLISHMENT PIVOT'!A:D,4,FALSE)),"",VLOOKUP(A10,'WEEKLY ACCOMPLISHMENT PIVOT'!A:D,4,FALSE))</f>
        <v/>
      </c>
      <c r="J10" s="25">
        <f>IF(ISBLANK(VLOOKUP(A10,'WEEKLY ACCOMPLISHMENT PIVOT'!A:F,6,FALSE)),"",VLOOKUP(A10,'WEEKLY ACCOMPLISHMENT PIVOT'!A:F,6,FALSE))</f>
        <v>1</v>
      </c>
      <c r="K10" s="44">
        <f>IF(ISBLANK(VLOOKUP(A10,'WEEKLY ACCOMPLISHMENT PIVOT'!A:G,7,FALSE)),"",VLOOKUP(A10,'WEEKLY ACCOMPLISHMENT PIVOT'!A:G,7,FALSE))</f>
        <v>1</v>
      </c>
      <c r="L10" s="44">
        <f>IF(ISBLANK(VLOOKUP(A10,'WEEKLY ACCOMPLISHMENT PIVOT'!A:I,9,FALSE)),"",VLOOKUP(A10,'WEEKLY ACCOMPLISHMENT PIVOT'!A:I,9,FALSE))</f>
        <v>54.43</v>
      </c>
      <c r="M10" s="45">
        <f>IF(ISBLANK(VLOOKUP(A10,'WEEKLY ACCOMPLISHMENT PIVOT'!A:H,8,FALSE)),"",VLOOKUP(A10,'WEEKLY ACCOMPLISHMENT PIVOT'!A:H,8,FALSE))</f>
        <v>143242.95000000001</v>
      </c>
      <c r="N10" s="25" t="str">
        <f>IF(ISBLANK(VLOOKUP(A10,'WEEKLY ACCOMPLISHMENT PIVOT'!A:J,10,FALSE)),"",VLOOKUP(A10,'WEEKLY ACCOMPLISHMENT PIVOT'!A:J,10,FALSE))</f>
        <v/>
      </c>
      <c r="O10" s="44" t="str">
        <f>IF(ISBLANK(VLOOKUP(A10,'WEEKLY ACCOMPLISHMENT PIVOT'!A:K,11,FALSE)),"",VLOOKUP(A10,'WEEKLY ACCOMPLISHMENT PIVOT'!A:K,11,FALSE))</f>
        <v/>
      </c>
      <c r="P10" s="44" t="str">
        <f>IF(ISBLANK(VLOOKUP(A10,'WEEKLY ACCOMPLISHMENT PIVOT'!A:M,13,FALSE)),"",VLOOKUP(A10,'WEEKLY ACCOMPLISHMENT PIVOT'!A:M,13,FALSE))</f>
        <v/>
      </c>
      <c r="Q10" s="45" t="str">
        <f>IF(ISBLANK(VLOOKUP(A10,'WEEKLY ACCOMPLISHMENT PIVOT'!A:L,12,FALSE)),"",VLOOKUP(A10,'WEEKLY ACCOMPLISHMENT PIVOT'!A:L,12,FALSE))</f>
        <v/>
      </c>
      <c r="R10" s="25" t="str">
        <f>IF(ISBLANK(VLOOKUP(A10,'WEEKLY ACCOMPLISHMENT PIVOT'!A:N,14,FALSE)),"",VLOOKUP(A10,'WEEKLY ACCOMPLISHMENT PIVOT'!A:N,14,FALSE))</f>
        <v/>
      </c>
      <c r="S10" s="44" t="str">
        <f>IF(ISBLANK(VLOOKUP(A10,'WEEKLY ACCOMPLISHMENT PIVOT'!A:O,15,FALSE)),"",VLOOKUP(A10,'WEEKLY ACCOMPLISHMENT PIVOT'!A:O,15,FALSE))</f>
        <v/>
      </c>
      <c r="T10" s="44" t="str">
        <f>IF(ISBLANK(VLOOKUP(A10,'WEEKLY ACCOMPLISHMENT PIVOT'!A:Q,17,FALSE)),"",VLOOKUP(A10,'WEEKLY ACCOMPLISHMENT PIVOT'!A:Q,17,FALSE))</f>
        <v/>
      </c>
      <c r="U10" s="26" t="str">
        <f>IF(ISBLANK(VLOOKUP(A10,'WEEKLY ACCOMPLISHMENT PIVOT'!A:P,16,FALSE)),"",VLOOKUP(A10,'WEEKLY ACCOMPLISHMENT PIVOT'!A:P,16,FALSE))</f>
        <v/>
      </c>
    </row>
  </sheetData>
  <mergeCells count="7">
    <mergeCell ref="A1:U2"/>
    <mergeCell ref="B3:E3"/>
    <mergeCell ref="J3:M3"/>
    <mergeCell ref="F3:I3"/>
    <mergeCell ref="R3:U3"/>
    <mergeCell ref="N3:Q3"/>
    <mergeCell ref="A3:A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C97F-2BC0-4096-9210-CA45E59FED2F}">
  <dimension ref="A2:U33"/>
  <sheetViews>
    <sheetView zoomScale="90" zoomScaleNormal="90" workbookViewId="0">
      <selection activeCell="D26" sqref="D26"/>
    </sheetView>
  </sheetViews>
  <sheetFormatPr defaultRowHeight="14.5" x14ac:dyDescent="0.35"/>
  <cols>
    <col min="1" max="1" width="31.08984375" bestFit="1" customWidth="1"/>
    <col min="2" max="2" width="18.36328125" bestFit="1" customWidth="1"/>
    <col min="3" max="3" width="12" bestFit="1" customWidth="1"/>
    <col min="4" max="4" width="34.81640625" bestFit="1" customWidth="1"/>
    <col min="5" max="5" width="23.81640625" bestFit="1" customWidth="1"/>
    <col min="6" max="6" width="18.36328125" bestFit="1" customWidth="1"/>
    <col min="7" max="7" width="12" bestFit="1" customWidth="1"/>
    <col min="8" max="8" width="34.81640625" bestFit="1" customWidth="1"/>
    <col min="9" max="9" width="23.81640625" bestFit="1" customWidth="1"/>
    <col min="10" max="10" width="18.36328125" bestFit="1" customWidth="1"/>
    <col min="11" max="11" width="12" bestFit="1" customWidth="1"/>
    <col min="12" max="12" width="34.81640625" bestFit="1" customWidth="1"/>
    <col min="13" max="13" width="23.81640625" bestFit="1" customWidth="1"/>
    <col min="14" max="14" width="18.36328125" bestFit="1" customWidth="1"/>
    <col min="15" max="15" width="12" bestFit="1" customWidth="1"/>
    <col min="16" max="16" width="34.81640625" bestFit="1" customWidth="1"/>
    <col min="17" max="17" width="23.81640625" bestFit="1" customWidth="1"/>
    <col min="18" max="18" width="23.36328125" bestFit="1" customWidth="1"/>
    <col min="19" max="19" width="17" bestFit="1" customWidth="1"/>
    <col min="20" max="20" width="39.81640625" bestFit="1" customWidth="1"/>
    <col min="21" max="21" width="28.81640625" bestFit="1" customWidth="1"/>
    <col min="22" max="22" width="22.7265625" bestFit="1" customWidth="1"/>
    <col min="23" max="23" width="16.54296875" bestFit="1" customWidth="1"/>
    <col min="24" max="24" width="38.7265625" bestFit="1" customWidth="1"/>
    <col min="25" max="25" width="28.1796875" bestFit="1" customWidth="1"/>
  </cols>
  <sheetData>
    <row r="2" spans="1:21" ht="34.5" customHeight="1" x14ac:dyDescent="0.35">
      <c r="A2" s="173" t="s">
        <v>934</v>
      </c>
      <c r="B2" s="173"/>
      <c r="C2" s="173"/>
      <c r="D2" s="173"/>
      <c r="E2" s="19"/>
      <c r="G2" s="19"/>
      <c r="I2" s="19"/>
      <c r="M2" s="19"/>
    </row>
    <row r="3" spans="1:21" x14ac:dyDescent="0.35">
      <c r="A3" s="17" t="s">
        <v>15</v>
      </c>
      <c r="B3" t="s">
        <v>720</v>
      </c>
      <c r="C3" s="19"/>
      <c r="E3" s="19"/>
      <c r="G3" s="19"/>
      <c r="I3" s="19"/>
      <c r="K3" s="33"/>
      <c r="M3" s="19"/>
    </row>
    <row r="4" spans="1:21" x14ac:dyDescent="0.35">
      <c r="A4" s="17" t="s">
        <v>14</v>
      </c>
      <c r="B4" t="s">
        <v>721</v>
      </c>
      <c r="C4" s="19"/>
      <c r="E4" s="19"/>
      <c r="G4" s="19"/>
      <c r="I4" s="19"/>
      <c r="K4" s="33"/>
      <c r="M4" s="19"/>
    </row>
    <row r="5" spans="1:21" x14ac:dyDescent="0.35">
      <c r="C5" s="19"/>
      <c r="E5" s="19"/>
      <c r="G5" s="19"/>
      <c r="I5" s="19"/>
      <c r="K5" s="33"/>
      <c r="M5" s="19"/>
    </row>
    <row r="6" spans="1:21" x14ac:dyDescent="0.35">
      <c r="B6" s="17" t="s">
        <v>722</v>
      </c>
    </row>
    <row r="7" spans="1:21" x14ac:dyDescent="0.35">
      <c r="B7">
        <v>2022</v>
      </c>
      <c r="F7">
        <v>2023</v>
      </c>
      <c r="J7">
        <v>2024</v>
      </c>
      <c r="N7">
        <v>2025</v>
      </c>
      <c r="R7" t="s">
        <v>723</v>
      </c>
      <c r="S7" t="s">
        <v>724</v>
      </c>
      <c r="T7" t="s">
        <v>725</v>
      </c>
      <c r="U7" t="s">
        <v>726</v>
      </c>
    </row>
    <row r="8" spans="1:21" x14ac:dyDescent="0.35">
      <c r="A8" s="17" t="s">
        <v>727</v>
      </c>
      <c r="B8" t="s">
        <v>728</v>
      </c>
      <c r="C8" t="s">
        <v>729</v>
      </c>
      <c r="D8" t="s">
        <v>730</v>
      </c>
      <c r="E8" t="s">
        <v>731</v>
      </c>
      <c r="F8" t="s">
        <v>728</v>
      </c>
      <c r="G8" t="s">
        <v>729</v>
      </c>
      <c r="H8" t="s">
        <v>730</v>
      </c>
      <c r="I8" t="s">
        <v>731</v>
      </c>
      <c r="J8" t="s">
        <v>728</v>
      </c>
      <c r="K8" t="s">
        <v>729</v>
      </c>
      <c r="L8" t="s">
        <v>730</v>
      </c>
      <c r="M8" t="s">
        <v>731</v>
      </c>
      <c r="N8" t="s">
        <v>728</v>
      </c>
      <c r="O8" t="s">
        <v>729</v>
      </c>
      <c r="P8" t="s">
        <v>730</v>
      </c>
      <c r="Q8" t="s">
        <v>731</v>
      </c>
    </row>
    <row r="9" spans="1:21" x14ac:dyDescent="0.35">
      <c r="A9" s="18" t="s">
        <v>42</v>
      </c>
      <c r="B9" s="240"/>
      <c r="C9" s="240"/>
      <c r="D9" s="240"/>
      <c r="E9" s="240"/>
      <c r="F9" s="240"/>
      <c r="G9" s="240"/>
      <c r="H9" s="240"/>
      <c r="I9" s="240"/>
      <c r="J9" s="240">
        <v>6</v>
      </c>
      <c r="K9" s="240">
        <v>2</v>
      </c>
      <c r="L9" s="240">
        <v>352606.49</v>
      </c>
      <c r="M9" s="240">
        <v>57.67</v>
      </c>
      <c r="N9" s="240">
        <v>13</v>
      </c>
      <c r="O9" s="240">
        <v>4</v>
      </c>
      <c r="P9" s="240">
        <v>1381296.38</v>
      </c>
      <c r="Q9" s="240">
        <v>236.82</v>
      </c>
      <c r="R9" s="240">
        <v>19</v>
      </c>
      <c r="S9" s="240">
        <v>6</v>
      </c>
      <c r="T9" s="240">
        <v>1733902.8699999999</v>
      </c>
      <c r="U9" s="240">
        <v>294.49</v>
      </c>
    </row>
    <row r="10" spans="1:21" x14ac:dyDescent="0.35">
      <c r="A10" s="18" t="s">
        <v>62</v>
      </c>
      <c r="B10" s="240"/>
      <c r="C10" s="240"/>
      <c r="D10" s="240"/>
      <c r="E10" s="240"/>
      <c r="F10" s="240"/>
      <c r="G10" s="240"/>
      <c r="H10" s="240"/>
      <c r="I10" s="240"/>
      <c r="J10" s="240">
        <v>8</v>
      </c>
      <c r="K10" s="240">
        <v>2</v>
      </c>
      <c r="L10" s="240">
        <v>2163115.0099999998</v>
      </c>
      <c r="M10" s="240">
        <v>1070.52</v>
      </c>
      <c r="N10" s="240"/>
      <c r="O10" s="240"/>
      <c r="P10" s="240"/>
      <c r="Q10" s="240"/>
      <c r="R10" s="240">
        <v>8</v>
      </c>
      <c r="S10" s="240">
        <v>2</v>
      </c>
      <c r="T10" s="240">
        <v>2163115.0099999998</v>
      </c>
      <c r="U10" s="240">
        <v>1070.52</v>
      </c>
    </row>
    <row r="11" spans="1:21" x14ac:dyDescent="0.35">
      <c r="A11" s="18" t="s">
        <v>22</v>
      </c>
      <c r="B11" s="240">
        <v>9</v>
      </c>
      <c r="C11" s="240">
        <v>1</v>
      </c>
      <c r="D11" s="240">
        <v>666826.75</v>
      </c>
      <c r="E11" s="240">
        <v>209.1</v>
      </c>
      <c r="F11" s="240"/>
      <c r="G11" s="240"/>
      <c r="H11" s="240"/>
      <c r="I11" s="240"/>
      <c r="J11" s="240">
        <v>4</v>
      </c>
      <c r="K11" s="240">
        <v>1</v>
      </c>
      <c r="L11" s="240">
        <v>1944732.07</v>
      </c>
      <c r="M11" s="240">
        <v>321.3</v>
      </c>
      <c r="N11" s="240"/>
      <c r="O11" s="240"/>
      <c r="P11" s="240"/>
      <c r="Q11" s="240"/>
      <c r="R11" s="240">
        <v>13</v>
      </c>
      <c r="S11" s="240">
        <v>2</v>
      </c>
      <c r="T11" s="240">
        <v>2611558.8200000003</v>
      </c>
      <c r="U11" s="240">
        <v>530.4</v>
      </c>
    </row>
    <row r="12" spans="1:21" x14ac:dyDescent="0.35">
      <c r="A12" s="18" t="s">
        <v>856</v>
      </c>
      <c r="B12" s="240"/>
      <c r="C12" s="240"/>
      <c r="D12" s="240"/>
      <c r="E12" s="240"/>
      <c r="F12" s="240"/>
      <c r="G12" s="240"/>
      <c r="H12" s="240"/>
      <c r="I12" s="240"/>
      <c r="J12" s="240">
        <v>8</v>
      </c>
      <c r="K12" s="240">
        <v>4</v>
      </c>
      <c r="L12" s="240">
        <v>146520.06</v>
      </c>
      <c r="M12" s="240">
        <v>92.830000000000013</v>
      </c>
      <c r="N12" s="240">
        <v>1</v>
      </c>
      <c r="O12" s="240">
        <v>1</v>
      </c>
      <c r="P12" s="240">
        <v>73744.25</v>
      </c>
      <c r="Q12" s="240">
        <v>72.209999999999994</v>
      </c>
      <c r="R12" s="240">
        <v>9</v>
      </c>
      <c r="S12" s="240">
        <v>5</v>
      </c>
      <c r="T12" s="240">
        <v>220264.31</v>
      </c>
      <c r="U12" s="240">
        <v>165.04000000000002</v>
      </c>
    </row>
    <row r="13" spans="1:21" x14ac:dyDescent="0.35">
      <c r="A13" s="18" t="s">
        <v>865</v>
      </c>
      <c r="B13" s="240"/>
      <c r="C13" s="240"/>
      <c r="D13" s="240"/>
      <c r="E13" s="240"/>
      <c r="F13" s="240">
        <v>1</v>
      </c>
      <c r="G13" s="240">
        <v>1</v>
      </c>
      <c r="H13" s="240">
        <v>143242.95000000001</v>
      </c>
      <c r="I13" s="240">
        <v>54.43</v>
      </c>
      <c r="J13" s="240"/>
      <c r="K13" s="240"/>
      <c r="L13" s="240"/>
      <c r="M13" s="240"/>
      <c r="N13" s="240"/>
      <c r="O13" s="240"/>
      <c r="P13" s="240"/>
      <c r="Q13" s="240"/>
      <c r="R13" s="240">
        <v>1</v>
      </c>
      <c r="S13" s="240">
        <v>1</v>
      </c>
      <c r="T13" s="240">
        <v>143242.95000000001</v>
      </c>
      <c r="U13" s="240">
        <v>54.43</v>
      </c>
    </row>
    <row r="14" spans="1:21" x14ac:dyDescent="0.35">
      <c r="A14" s="18" t="s">
        <v>732</v>
      </c>
      <c r="B14" s="240">
        <v>9</v>
      </c>
      <c r="C14" s="240">
        <v>1</v>
      </c>
      <c r="D14" s="240">
        <v>666826.75</v>
      </c>
      <c r="E14" s="240">
        <v>209.1</v>
      </c>
      <c r="F14" s="240">
        <v>1</v>
      </c>
      <c r="G14" s="240">
        <v>1</v>
      </c>
      <c r="H14" s="240">
        <v>143242.95000000001</v>
      </c>
      <c r="I14" s="240">
        <v>54.43</v>
      </c>
      <c r="J14" s="240">
        <v>26</v>
      </c>
      <c r="K14" s="240">
        <v>9</v>
      </c>
      <c r="L14" s="240">
        <v>4606973.63</v>
      </c>
      <c r="M14" s="240">
        <v>1542.32</v>
      </c>
      <c r="N14" s="240">
        <v>14</v>
      </c>
      <c r="O14" s="240">
        <v>5</v>
      </c>
      <c r="P14" s="240">
        <v>1455040.63</v>
      </c>
      <c r="Q14" s="240">
        <v>309.02999999999997</v>
      </c>
      <c r="R14" s="240">
        <v>50</v>
      </c>
      <c r="S14" s="240">
        <v>16</v>
      </c>
      <c r="T14" s="240">
        <v>6872083.96</v>
      </c>
      <c r="U14" s="240">
        <v>2114.8799999999997</v>
      </c>
    </row>
    <row r="17" spans="1:13" x14ac:dyDescent="0.35">
      <c r="A17" s="17" t="s">
        <v>15</v>
      </c>
      <c r="B17" t="s">
        <v>720</v>
      </c>
      <c r="C17" s="19"/>
      <c r="E17" s="19"/>
      <c r="G17" s="19"/>
      <c r="I17" s="19"/>
      <c r="K17" s="33"/>
      <c r="M17" s="19"/>
    </row>
    <row r="18" spans="1:13" x14ac:dyDescent="0.35">
      <c r="A18" s="17" t="s">
        <v>14</v>
      </c>
      <c r="B18" t="s">
        <v>721</v>
      </c>
      <c r="C18" s="19"/>
      <c r="E18" s="19"/>
      <c r="G18" s="19"/>
      <c r="I18" s="19"/>
      <c r="K18" s="33"/>
      <c r="M18" s="19"/>
    </row>
    <row r="19" spans="1:13" x14ac:dyDescent="0.35">
      <c r="C19" s="19"/>
      <c r="E19" s="19"/>
      <c r="G19" s="19"/>
      <c r="I19" s="19"/>
      <c r="K19" s="33"/>
      <c r="M19" s="19"/>
    </row>
    <row r="20" spans="1:13" x14ac:dyDescent="0.35">
      <c r="A20" s="17" t="s">
        <v>727</v>
      </c>
      <c r="B20" t="s">
        <v>728</v>
      </c>
      <c r="C20" t="s">
        <v>812</v>
      </c>
    </row>
    <row r="21" spans="1:13" x14ac:dyDescent="0.35">
      <c r="A21" s="18" t="s">
        <v>42</v>
      </c>
      <c r="B21" s="240">
        <v>19</v>
      </c>
      <c r="C21">
        <v>15</v>
      </c>
    </row>
    <row r="22" spans="1:13" x14ac:dyDescent="0.35">
      <c r="A22" s="18" t="s">
        <v>62</v>
      </c>
      <c r="B22" s="240">
        <v>8</v>
      </c>
      <c r="C22">
        <v>15</v>
      </c>
    </row>
    <row r="23" spans="1:13" x14ac:dyDescent="0.35">
      <c r="A23" s="18" t="s">
        <v>22</v>
      </c>
      <c r="B23" s="240">
        <v>13</v>
      </c>
      <c r="C23">
        <v>15</v>
      </c>
    </row>
    <row r="24" spans="1:13" x14ac:dyDescent="0.35">
      <c r="A24" s="18" t="s">
        <v>856</v>
      </c>
      <c r="B24" s="240">
        <v>9</v>
      </c>
      <c r="C24">
        <v>15</v>
      </c>
    </row>
    <row r="25" spans="1:13" x14ac:dyDescent="0.35">
      <c r="A25" s="18" t="s">
        <v>865</v>
      </c>
      <c r="B25" s="240">
        <v>1</v>
      </c>
      <c r="C25">
        <v>60</v>
      </c>
    </row>
    <row r="26" spans="1:13" x14ac:dyDescent="0.35">
      <c r="A26" s="18" t="s">
        <v>732</v>
      </c>
      <c r="B26" s="240">
        <v>50</v>
      </c>
    </row>
    <row r="27" spans="1:13" x14ac:dyDescent="0.35">
      <c r="A27" s="18" t="s">
        <v>11</v>
      </c>
      <c r="B27" t="s">
        <v>822</v>
      </c>
      <c r="C27" t="s">
        <v>812</v>
      </c>
    </row>
    <row r="28" spans="1:13" x14ac:dyDescent="0.35">
      <c r="A28" s="18" t="s">
        <v>42</v>
      </c>
      <c r="B28" s="240">
        <v>19</v>
      </c>
      <c r="C28">
        <v>75</v>
      </c>
    </row>
    <row r="29" spans="1:13" x14ac:dyDescent="0.35">
      <c r="A29" s="18" t="s">
        <v>62</v>
      </c>
      <c r="B29" s="240">
        <v>8</v>
      </c>
      <c r="C29">
        <v>75</v>
      </c>
    </row>
    <row r="30" spans="1:13" x14ac:dyDescent="0.35">
      <c r="A30" s="18" t="s">
        <v>22</v>
      </c>
      <c r="B30" s="240">
        <v>13</v>
      </c>
      <c r="C30">
        <v>75</v>
      </c>
    </row>
    <row r="31" spans="1:13" x14ac:dyDescent="0.35">
      <c r="A31" s="18" t="s">
        <v>856</v>
      </c>
      <c r="B31" s="240">
        <v>9</v>
      </c>
      <c r="C31">
        <v>75</v>
      </c>
    </row>
    <row r="32" spans="1:13" x14ac:dyDescent="0.35">
      <c r="A32" s="18" t="s">
        <v>865</v>
      </c>
      <c r="B32" s="240">
        <v>1</v>
      </c>
      <c r="C32">
        <v>75</v>
      </c>
    </row>
    <row r="33" spans="1:2" x14ac:dyDescent="0.35">
      <c r="A33" s="18" t="s">
        <v>732</v>
      </c>
      <c r="B33" s="240">
        <v>60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1CCA-3CDD-4796-B9EC-79488DBB4AE2}">
  <dimension ref="A2:AB82"/>
  <sheetViews>
    <sheetView zoomScale="115" zoomScaleNormal="115" workbookViewId="0">
      <selection activeCell="K16" sqref="K16"/>
    </sheetView>
  </sheetViews>
  <sheetFormatPr defaultRowHeight="14.5" x14ac:dyDescent="0.35"/>
  <cols>
    <col min="1" max="1" width="12.453125" bestFit="1" customWidth="1"/>
    <col min="2" max="2" width="8.7265625" customWidth="1"/>
    <col min="3" max="3" width="8.1796875" customWidth="1"/>
    <col min="4" max="4" width="10.81640625" bestFit="1" customWidth="1"/>
    <col min="5" max="5" width="14.453125" bestFit="1" customWidth="1"/>
    <col min="6" max="6" width="7.81640625" customWidth="1"/>
    <col min="7" max="7" width="7.1796875" customWidth="1"/>
    <col min="8" max="8" width="11.81640625" bestFit="1" customWidth="1"/>
    <col min="9" max="9" width="13.453125" style="19" bestFit="1" customWidth="1"/>
    <col min="10" max="10" width="8" customWidth="1"/>
    <col min="11" max="11" width="8.26953125" customWidth="1"/>
    <col min="12" max="12" width="10.81640625" bestFit="1" customWidth="1"/>
    <col min="13" max="13" width="13.453125" style="19" bestFit="1" customWidth="1"/>
    <col min="14" max="14" width="8.7265625" customWidth="1"/>
    <col min="15" max="15" width="7" customWidth="1"/>
    <col min="16" max="16" width="10.81640625" bestFit="1" customWidth="1"/>
    <col min="17" max="17" width="13.36328125" bestFit="1" customWidth="1"/>
    <col min="18" max="18" width="11.81640625" bestFit="1" customWidth="1"/>
    <col min="19" max="19" width="3.54296875" bestFit="1" customWidth="1"/>
    <col min="20" max="20" width="2.81640625" bestFit="1" customWidth="1"/>
    <col min="21" max="21" width="3.1796875" bestFit="1" customWidth="1"/>
    <col min="22" max="22" width="3.08984375" bestFit="1" customWidth="1"/>
    <col min="23" max="25" width="3.26953125" bestFit="1" customWidth="1"/>
    <col min="26" max="26" width="3.453125" bestFit="1" customWidth="1"/>
    <col min="27" max="27" width="2.90625" bestFit="1" customWidth="1"/>
    <col min="28" max="29" width="8" bestFit="1" customWidth="1"/>
    <col min="30" max="30" width="17.81640625" bestFit="1" customWidth="1"/>
    <col min="31" max="31" width="11.7265625" bestFit="1" customWidth="1"/>
    <col min="32" max="32" width="23.26953125" bestFit="1" customWidth="1"/>
    <col min="33" max="33" width="33.81640625" bestFit="1" customWidth="1"/>
    <col min="34" max="34" width="27.1796875" bestFit="1" customWidth="1"/>
    <col min="35" max="35" width="21.1796875" bestFit="1" customWidth="1"/>
    <col min="36" max="36" width="32.54296875" bestFit="1" customWidth="1"/>
    <col min="37" max="37" width="43.1796875" bestFit="1" customWidth="1"/>
    <col min="38" max="38" width="17.81640625" bestFit="1" customWidth="1"/>
    <col min="39" max="39" width="11.7265625" bestFit="1" customWidth="1"/>
    <col min="40" max="40" width="23.26953125" bestFit="1" customWidth="1"/>
    <col min="41" max="41" width="33.81640625" bestFit="1" customWidth="1"/>
    <col min="42" max="42" width="17.81640625" bestFit="1" customWidth="1"/>
    <col min="43" max="43" width="11.7265625" bestFit="1" customWidth="1"/>
    <col min="44" max="44" width="23.26953125" bestFit="1" customWidth="1"/>
    <col min="45" max="45" width="33.81640625" bestFit="1" customWidth="1"/>
    <col min="46" max="46" width="27.1796875" bestFit="1" customWidth="1"/>
    <col min="47" max="47" width="21.1796875" bestFit="1" customWidth="1"/>
    <col min="48" max="48" width="32.54296875" bestFit="1" customWidth="1"/>
    <col min="49" max="49" width="43.1796875" bestFit="1" customWidth="1"/>
    <col min="50" max="50" width="17.81640625" bestFit="1" customWidth="1"/>
    <col min="51" max="51" width="11.7265625" bestFit="1" customWidth="1"/>
    <col min="52" max="52" width="23.26953125" bestFit="1" customWidth="1"/>
    <col min="53" max="53" width="33.81640625" bestFit="1" customWidth="1"/>
    <col min="54" max="54" width="27.1796875" bestFit="1" customWidth="1"/>
    <col min="55" max="55" width="21.1796875" bestFit="1" customWidth="1"/>
    <col min="56" max="56" width="32.54296875" bestFit="1" customWidth="1"/>
    <col min="57" max="57" width="43.1796875" bestFit="1" customWidth="1"/>
    <col min="58" max="58" width="17.81640625" bestFit="1" customWidth="1"/>
    <col min="59" max="59" width="11.7265625" bestFit="1" customWidth="1"/>
    <col min="60" max="60" width="23.26953125" bestFit="1" customWidth="1"/>
    <col min="61" max="61" width="33.81640625" bestFit="1" customWidth="1"/>
    <col min="62" max="62" width="27.1796875" bestFit="1" customWidth="1"/>
    <col min="63" max="63" width="21.1796875" bestFit="1" customWidth="1"/>
    <col min="64" max="64" width="32.54296875" bestFit="1" customWidth="1"/>
    <col min="65" max="65" width="43.1796875" bestFit="1" customWidth="1"/>
    <col min="66" max="66" width="17.81640625" bestFit="1" customWidth="1"/>
    <col min="67" max="67" width="11.7265625" bestFit="1" customWidth="1"/>
    <col min="68" max="68" width="23.26953125" bestFit="1" customWidth="1"/>
    <col min="69" max="69" width="33.81640625" bestFit="1" customWidth="1"/>
    <col min="70" max="70" width="27.1796875" bestFit="1" customWidth="1"/>
    <col min="71" max="71" width="21.1796875" bestFit="1" customWidth="1"/>
    <col min="72" max="72" width="32.54296875" bestFit="1" customWidth="1"/>
    <col min="73" max="73" width="43.1796875" bestFit="1" customWidth="1"/>
    <col min="74" max="74" width="17.81640625" bestFit="1" customWidth="1"/>
    <col min="75" max="75" width="11.7265625" bestFit="1" customWidth="1"/>
    <col min="76" max="76" width="23.26953125" bestFit="1" customWidth="1"/>
    <col min="77" max="77" width="33.81640625" bestFit="1" customWidth="1"/>
    <col min="78" max="78" width="27.1796875" bestFit="1" customWidth="1"/>
    <col min="79" max="79" width="21.1796875" bestFit="1" customWidth="1"/>
    <col min="80" max="80" width="32.54296875" bestFit="1" customWidth="1"/>
    <col min="81" max="81" width="43.1796875" bestFit="1" customWidth="1"/>
    <col min="82" max="82" width="17.81640625" bestFit="1" customWidth="1"/>
    <col min="83" max="83" width="11.7265625" bestFit="1" customWidth="1"/>
    <col min="84" max="84" width="23.26953125" bestFit="1" customWidth="1"/>
    <col min="85" max="85" width="33.81640625" bestFit="1" customWidth="1"/>
    <col min="86" max="86" width="17.81640625" bestFit="1" customWidth="1"/>
    <col min="87" max="87" width="11.7265625" bestFit="1" customWidth="1"/>
    <col min="88" max="88" width="23.26953125" bestFit="1" customWidth="1"/>
    <col min="89" max="89" width="33.81640625" bestFit="1" customWidth="1"/>
    <col min="90" max="90" width="17.81640625" bestFit="1" customWidth="1"/>
    <col min="91" max="91" width="11.7265625" bestFit="1" customWidth="1"/>
    <col min="92" max="92" width="23.26953125" bestFit="1" customWidth="1"/>
    <col min="93" max="93" width="33.81640625" bestFit="1" customWidth="1"/>
    <col min="94" max="94" width="27.1796875" bestFit="1" customWidth="1"/>
    <col min="95" max="95" width="21.1796875" bestFit="1" customWidth="1"/>
    <col min="96" max="96" width="32.54296875" bestFit="1" customWidth="1"/>
    <col min="97" max="97" width="43.1796875" bestFit="1" customWidth="1"/>
    <col min="98" max="98" width="17.81640625" bestFit="1" customWidth="1"/>
    <col min="99" max="99" width="11.7265625" bestFit="1" customWidth="1"/>
    <col min="100" max="100" width="23.26953125" bestFit="1" customWidth="1"/>
    <col min="101" max="101" width="33.81640625" bestFit="1" customWidth="1"/>
    <col min="102" max="102" width="27.1796875" bestFit="1" customWidth="1"/>
    <col min="103" max="103" width="21.1796875" bestFit="1" customWidth="1"/>
    <col min="104" max="104" width="32.54296875" bestFit="1" customWidth="1"/>
    <col min="105" max="105" width="43.1796875" bestFit="1" customWidth="1"/>
    <col min="106" max="106" width="17.81640625" bestFit="1" customWidth="1"/>
    <col min="107" max="107" width="11.7265625" bestFit="1" customWidth="1"/>
    <col min="108" max="108" width="23.26953125" bestFit="1" customWidth="1"/>
    <col min="109" max="109" width="33.81640625" bestFit="1" customWidth="1"/>
    <col min="110" max="110" width="27.1796875" bestFit="1" customWidth="1"/>
    <col min="111" max="111" width="21.1796875" bestFit="1" customWidth="1"/>
    <col min="112" max="112" width="32.54296875" bestFit="1" customWidth="1"/>
    <col min="113" max="113" width="43.1796875" bestFit="1" customWidth="1"/>
    <col min="114" max="114" width="17.81640625" bestFit="1" customWidth="1"/>
    <col min="115" max="115" width="11.7265625" bestFit="1" customWidth="1"/>
    <col min="116" max="116" width="23.26953125" bestFit="1" customWidth="1"/>
    <col min="117" max="117" width="33.81640625" bestFit="1" customWidth="1"/>
    <col min="118" max="118" width="26.1796875" bestFit="1" customWidth="1"/>
    <col min="119" max="119" width="20" bestFit="1" customWidth="1"/>
    <col min="120" max="120" width="31.54296875" bestFit="1" customWidth="1"/>
    <col min="121" max="121" width="42.1796875" bestFit="1" customWidth="1"/>
    <col min="122" max="122" width="17.81640625" bestFit="1" customWidth="1"/>
    <col min="123" max="123" width="11.7265625" bestFit="1" customWidth="1"/>
    <col min="124" max="124" width="23.26953125" bestFit="1" customWidth="1"/>
    <col min="125" max="125" width="33.81640625" bestFit="1" customWidth="1"/>
    <col min="126" max="126" width="17.81640625" bestFit="1" customWidth="1"/>
    <col min="127" max="127" width="11.7265625" bestFit="1" customWidth="1"/>
    <col min="128" max="128" width="23.26953125" bestFit="1" customWidth="1"/>
    <col min="129" max="129" width="33.81640625" bestFit="1" customWidth="1"/>
    <col min="130" max="130" width="17.81640625" bestFit="1" customWidth="1"/>
    <col min="131" max="131" width="11.7265625" bestFit="1" customWidth="1"/>
    <col min="132" max="132" width="23.26953125" bestFit="1" customWidth="1"/>
    <col min="133" max="133" width="33.81640625" bestFit="1" customWidth="1"/>
    <col min="134" max="134" width="17.81640625" bestFit="1" customWidth="1"/>
    <col min="135" max="135" width="11.7265625" bestFit="1" customWidth="1"/>
    <col min="136" max="136" width="23.26953125" bestFit="1" customWidth="1"/>
    <col min="137" max="137" width="33.81640625" bestFit="1" customWidth="1"/>
    <col min="138" max="138" width="26.1796875" bestFit="1" customWidth="1"/>
    <col min="139" max="139" width="20" bestFit="1" customWidth="1"/>
    <col min="140" max="140" width="31.54296875" bestFit="1" customWidth="1"/>
    <col min="141" max="141" width="42.1796875" bestFit="1" customWidth="1"/>
    <col min="142" max="142" width="17.81640625" bestFit="1" customWidth="1"/>
    <col min="143" max="143" width="11.7265625" bestFit="1" customWidth="1"/>
    <col min="144" max="144" width="23.26953125" bestFit="1" customWidth="1"/>
    <col min="145" max="145" width="33.81640625" bestFit="1" customWidth="1"/>
    <col min="146" max="146" width="26.1796875" bestFit="1" customWidth="1"/>
    <col min="147" max="147" width="20" bestFit="1" customWidth="1"/>
    <col min="148" max="148" width="31.54296875" bestFit="1" customWidth="1"/>
    <col min="149" max="149" width="42.1796875" bestFit="1" customWidth="1"/>
    <col min="150" max="150" width="17.81640625" bestFit="1" customWidth="1"/>
    <col min="151" max="151" width="11.7265625" bestFit="1" customWidth="1"/>
    <col min="152" max="152" width="23.26953125" bestFit="1" customWidth="1"/>
    <col min="153" max="153" width="33.81640625" bestFit="1" customWidth="1"/>
    <col min="154" max="154" width="17.81640625" bestFit="1" customWidth="1"/>
    <col min="155" max="155" width="11.7265625" bestFit="1" customWidth="1"/>
    <col min="156" max="156" width="23.26953125" bestFit="1" customWidth="1"/>
    <col min="157" max="157" width="33.81640625" bestFit="1" customWidth="1"/>
    <col min="158" max="158" width="26.1796875" bestFit="1" customWidth="1"/>
    <col min="159" max="159" width="20" bestFit="1" customWidth="1"/>
    <col min="160" max="160" width="31.54296875" bestFit="1" customWidth="1"/>
    <col min="161" max="161" width="42.1796875" bestFit="1" customWidth="1"/>
    <col min="162" max="162" width="17.81640625" bestFit="1" customWidth="1"/>
    <col min="163" max="163" width="11.7265625" bestFit="1" customWidth="1"/>
    <col min="164" max="164" width="23.26953125" bestFit="1" customWidth="1"/>
    <col min="165" max="165" width="33.81640625" bestFit="1" customWidth="1"/>
    <col min="166" max="166" width="17.81640625" bestFit="1" customWidth="1"/>
    <col min="167" max="167" width="11.7265625" bestFit="1" customWidth="1"/>
    <col min="168" max="168" width="23.26953125" bestFit="1" customWidth="1"/>
    <col min="169" max="169" width="33.81640625" bestFit="1" customWidth="1"/>
    <col min="170" max="170" width="26.1796875" bestFit="1" customWidth="1"/>
    <col min="171" max="171" width="20" bestFit="1" customWidth="1"/>
    <col min="172" max="172" width="31.54296875" bestFit="1" customWidth="1"/>
    <col min="173" max="173" width="42.1796875" bestFit="1" customWidth="1"/>
    <col min="174" max="174" width="17.81640625" bestFit="1" customWidth="1"/>
    <col min="175" max="175" width="11.7265625" bestFit="1" customWidth="1"/>
    <col min="176" max="176" width="23.26953125" bestFit="1" customWidth="1"/>
    <col min="177" max="177" width="33.81640625" bestFit="1" customWidth="1"/>
    <col min="178" max="178" width="17.81640625" bestFit="1" customWidth="1"/>
    <col min="179" max="179" width="11.7265625" bestFit="1" customWidth="1"/>
    <col min="180" max="180" width="23.26953125" bestFit="1" customWidth="1"/>
    <col min="181" max="181" width="33.81640625" bestFit="1" customWidth="1"/>
    <col min="182" max="182" width="26.1796875" bestFit="1" customWidth="1"/>
    <col min="183" max="183" width="20" bestFit="1" customWidth="1"/>
    <col min="184" max="184" width="31.54296875" bestFit="1" customWidth="1"/>
    <col min="185" max="185" width="42.1796875" bestFit="1" customWidth="1"/>
    <col min="186" max="186" width="17.81640625" bestFit="1" customWidth="1"/>
    <col min="187" max="187" width="11.7265625" bestFit="1" customWidth="1"/>
    <col min="188" max="188" width="23.26953125" bestFit="1" customWidth="1"/>
    <col min="189" max="189" width="33.81640625" bestFit="1" customWidth="1"/>
    <col min="190" max="190" width="17.81640625" bestFit="1" customWidth="1"/>
    <col min="191" max="191" width="11.7265625" bestFit="1" customWidth="1"/>
    <col min="192" max="192" width="23.26953125" bestFit="1" customWidth="1"/>
    <col min="193" max="193" width="33.81640625" bestFit="1" customWidth="1"/>
    <col min="194" max="194" width="27.1796875" bestFit="1" customWidth="1"/>
    <col min="195" max="195" width="21.1796875" bestFit="1" customWidth="1"/>
    <col min="196" max="196" width="32.54296875" bestFit="1" customWidth="1"/>
    <col min="197" max="197" width="43.1796875" bestFit="1" customWidth="1"/>
    <col min="198" max="198" width="17.81640625" bestFit="1" customWidth="1"/>
    <col min="199" max="199" width="11.7265625" bestFit="1" customWidth="1"/>
    <col min="200" max="200" width="23.26953125" bestFit="1" customWidth="1"/>
    <col min="201" max="201" width="33.81640625" bestFit="1" customWidth="1"/>
    <col min="202" max="202" width="27.1796875" bestFit="1" customWidth="1"/>
    <col min="203" max="203" width="21.1796875" bestFit="1" customWidth="1"/>
    <col min="204" max="204" width="32.54296875" bestFit="1" customWidth="1"/>
    <col min="205" max="205" width="43.1796875" bestFit="1" customWidth="1"/>
    <col min="206" max="206" width="17.81640625" bestFit="1" customWidth="1"/>
    <col min="207" max="207" width="11.7265625" bestFit="1" customWidth="1"/>
    <col min="208" max="208" width="23.26953125" bestFit="1" customWidth="1"/>
    <col min="209" max="209" width="33.81640625" bestFit="1" customWidth="1"/>
    <col min="210" max="210" width="27.1796875" bestFit="1" customWidth="1"/>
    <col min="211" max="211" width="21.1796875" bestFit="1" customWidth="1"/>
    <col min="212" max="212" width="32.54296875" bestFit="1" customWidth="1"/>
    <col min="213" max="213" width="43.1796875" bestFit="1" customWidth="1"/>
    <col min="214" max="214" width="17.81640625" bestFit="1" customWidth="1"/>
    <col min="215" max="215" width="11.7265625" bestFit="1" customWidth="1"/>
    <col min="216" max="216" width="23.26953125" bestFit="1" customWidth="1"/>
    <col min="217" max="217" width="33.81640625" bestFit="1" customWidth="1"/>
    <col min="218" max="218" width="17.81640625" bestFit="1" customWidth="1"/>
    <col min="219" max="219" width="11.7265625" bestFit="1" customWidth="1"/>
    <col min="220" max="220" width="23.26953125" bestFit="1" customWidth="1"/>
    <col min="221" max="221" width="33.81640625" bestFit="1" customWidth="1"/>
    <col min="222" max="222" width="27.1796875" bestFit="1" customWidth="1"/>
    <col min="223" max="223" width="21.1796875" bestFit="1" customWidth="1"/>
    <col min="224" max="224" width="32.54296875" bestFit="1" customWidth="1"/>
    <col min="225" max="225" width="43.1796875" bestFit="1" customWidth="1"/>
    <col min="226" max="226" width="17.81640625" bestFit="1" customWidth="1"/>
    <col min="227" max="227" width="11.7265625" bestFit="1" customWidth="1"/>
    <col min="228" max="228" width="23.26953125" bestFit="1" customWidth="1"/>
    <col min="229" max="229" width="33.81640625" bestFit="1" customWidth="1"/>
    <col min="230" max="230" width="17.81640625" bestFit="1" customWidth="1"/>
    <col min="231" max="231" width="11.7265625" bestFit="1" customWidth="1"/>
    <col min="232" max="232" width="23.26953125" bestFit="1" customWidth="1"/>
    <col min="233" max="233" width="33.81640625" bestFit="1" customWidth="1"/>
    <col min="234" max="234" width="27.1796875" bestFit="1" customWidth="1"/>
    <col min="235" max="235" width="21.1796875" bestFit="1" customWidth="1"/>
    <col min="236" max="236" width="32.54296875" bestFit="1" customWidth="1"/>
    <col min="237" max="237" width="43.1796875" bestFit="1" customWidth="1"/>
    <col min="238" max="238" width="17.81640625" bestFit="1" customWidth="1"/>
    <col min="239" max="239" width="11.7265625" bestFit="1" customWidth="1"/>
    <col min="240" max="240" width="23.26953125" bestFit="1" customWidth="1"/>
    <col min="241" max="241" width="33.81640625" bestFit="1" customWidth="1"/>
    <col min="242" max="242" width="17.81640625" bestFit="1" customWidth="1"/>
    <col min="243" max="243" width="11.7265625" bestFit="1" customWidth="1"/>
    <col min="244" max="244" width="23.26953125" bestFit="1" customWidth="1"/>
    <col min="245" max="245" width="33.81640625" bestFit="1" customWidth="1"/>
    <col min="246" max="246" width="27.1796875" bestFit="1" customWidth="1"/>
    <col min="247" max="247" width="21.1796875" bestFit="1" customWidth="1"/>
    <col min="248" max="248" width="32.54296875" bestFit="1" customWidth="1"/>
    <col min="249" max="249" width="43.1796875" bestFit="1" customWidth="1"/>
    <col min="250" max="250" width="17.81640625" bestFit="1" customWidth="1"/>
    <col min="251" max="251" width="11.7265625" bestFit="1" customWidth="1"/>
    <col min="252" max="252" width="23.26953125" bestFit="1" customWidth="1"/>
    <col min="253" max="253" width="33.81640625" bestFit="1" customWidth="1"/>
    <col min="254" max="254" width="27.1796875" bestFit="1" customWidth="1"/>
    <col min="255" max="255" width="21.1796875" bestFit="1" customWidth="1"/>
    <col min="256" max="256" width="32.54296875" bestFit="1" customWidth="1"/>
    <col min="257" max="257" width="43.1796875" bestFit="1" customWidth="1"/>
    <col min="258" max="258" width="17.81640625" bestFit="1" customWidth="1"/>
    <col min="259" max="259" width="11.7265625" bestFit="1" customWidth="1"/>
    <col min="260" max="260" width="23.26953125" bestFit="1" customWidth="1"/>
    <col min="261" max="261" width="33.81640625" bestFit="1" customWidth="1"/>
    <col min="262" max="262" width="17.81640625" bestFit="1" customWidth="1"/>
    <col min="263" max="263" width="11.7265625" bestFit="1" customWidth="1"/>
    <col min="264" max="264" width="23.26953125" bestFit="1" customWidth="1"/>
    <col min="265" max="265" width="33.81640625" bestFit="1" customWidth="1"/>
    <col min="266" max="266" width="26.1796875" bestFit="1" customWidth="1"/>
    <col min="267" max="267" width="20" bestFit="1" customWidth="1"/>
    <col min="268" max="268" width="31.54296875" bestFit="1" customWidth="1"/>
    <col min="269" max="269" width="42.1796875" bestFit="1" customWidth="1"/>
    <col min="270" max="270" width="17.81640625" bestFit="1" customWidth="1"/>
    <col min="271" max="271" width="11.7265625" bestFit="1" customWidth="1"/>
    <col min="272" max="272" width="23.26953125" bestFit="1" customWidth="1"/>
    <col min="273" max="273" width="33.81640625" bestFit="1" customWidth="1"/>
    <col min="274" max="274" width="27.1796875" bestFit="1" customWidth="1"/>
    <col min="275" max="275" width="21.1796875" bestFit="1" customWidth="1"/>
    <col min="276" max="276" width="32.54296875" bestFit="1" customWidth="1"/>
    <col min="277" max="277" width="43.1796875" bestFit="1" customWidth="1"/>
    <col min="278" max="278" width="17.81640625" bestFit="1" customWidth="1"/>
    <col min="279" max="279" width="11.7265625" bestFit="1" customWidth="1"/>
    <col min="280" max="280" width="23.26953125" bestFit="1" customWidth="1"/>
    <col min="281" max="281" width="33.81640625" bestFit="1" customWidth="1"/>
    <col min="282" max="282" width="17.81640625" bestFit="1" customWidth="1"/>
    <col min="283" max="283" width="11.7265625" bestFit="1" customWidth="1"/>
    <col min="284" max="284" width="23.26953125" bestFit="1" customWidth="1"/>
    <col min="285" max="285" width="33.81640625" bestFit="1" customWidth="1"/>
    <col min="286" max="286" width="27.1796875" bestFit="1" customWidth="1"/>
    <col min="287" max="287" width="21.1796875" bestFit="1" customWidth="1"/>
    <col min="288" max="288" width="32.54296875" bestFit="1" customWidth="1"/>
    <col min="289" max="289" width="43.1796875" bestFit="1" customWidth="1"/>
    <col min="290" max="290" width="17.81640625" bestFit="1" customWidth="1"/>
    <col min="291" max="291" width="11.7265625" bestFit="1" customWidth="1"/>
    <col min="292" max="292" width="23.26953125" bestFit="1" customWidth="1"/>
    <col min="293" max="293" width="33.81640625" bestFit="1" customWidth="1"/>
    <col min="294" max="294" width="17.81640625" bestFit="1" customWidth="1"/>
    <col min="295" max="295" width="11.7265625" bestFit="1" customWidth="1"/>
    <col min="296" max="296" width="23.26953125" bestFit="1" customWidth="1"/>
    <col min="297" max="297" width="33.81640625" bestFit="1" customWidth="1"/>
    <col min="298" max="298" width="27.1796875" bestFit="1" customWidth="1"/>
    <col min="299" max="299" width="21.1796875" bestFit="1" customWidth="1"/>
    <col min="300" max="300" width="32.54296875" bestFit="1" customWidth="1"/>
    <col min="301" max="301" width="43.1796875" bestFit="1" customWidth="1"/>
    <col min="302" max="302" width="17.81640625" bestFit="1" customWidth="1"/>
    <col min="303" max="303" width="11.7265625" bestFit="1" customWidth="1"/>
    <col min="304" max="304" width="23.26953125" bestFit="1" customWidth="1"/>
    <col min="305" max="305" width="33.81640625" bestFit="1" customWidth="1"/>
    <col min="306" max="306" width="26.1796875" bestFit="1" customWidth="1"/>
    <col min="307" max="307" width="20" bestFit="1" customWidth="1"/>
    <col min="308" max="308" width="31.54296875" bestFit="1" customWidth="1"/>
    <col min="309" max="309" width="42.1796875" bestFit="1" customWidth="1"/>
    <col min="310" max="310" width="17.81640625" bestFit="1" customWidth="1"/>
    <col min="311" max="311" width="11.7265625" bestFit="1" customWidth="1"/>
    <col min="312" max="312" width="23.26953125" bestFit="1" customWidth="1"/>
    <col min="313" max="313" width="33.81640625" bestFit="1" customWidth="1"/>
    <col min="314" max="314" width="27.1796875" bestFit="1" customWidth="1"/>
    <col min="315" max="315" width="21.1796875" bestFit="1" customWidth="1"/>
    <col min="316" max="316" width="32.54296875" bestFit="1" customWidth="1"/>
    <col min="317" max="317" width="43.1796875" bestFit="1" customWidth="1"/>
    <col min="318" max="318" width="17.81640625" bestFit="1" customWidth="1"/>
    <col min="319" max="319" width="11.7265625" bestFit="1" customWidth="1"/>
    <col min="320" max="320" width="23.26953125" bestFit="1" customWidth="1"/>
    <col min="321" max="321" width="33.81640625" bestFit="1" customWidth="1"/>
    <col min="322" max="322" width="27.1796875" bestFit="1" customWidth="1"/>
    <col min="323" max="323" width="21.1796875" bestFit="1" customWidth="1"/>
    <col min="324" max="324" width="32.54296875" bestFit="1" customWidth="1"/>
    <col min="325" max="325" width="43.1796875" bestFit="1" customWidth="1"/>
    <col min="326" max="326" width="17.81640625" bestFit="1" customWidth="1"/>
    <col min="327" max="327" width="11.7265625" bestFit="1" customWidth="1"/>
    <col min="328" max="328" width="23.26953125" bestFit="1" customWidth="1"/>
    <col min="329" max="329" width="33.81640625" bestFit="1" customWidth="1"/>
    <col min="330" max="330" width="17.81640625" bestFit="1" customWidth="1"/>
    <col min="331" max="331" width="11.7265625" bestFit="1" customWidth="1"/>
    <col min="332" max="332" width="23.26953125" bestFit="1" customWidth="1"/>
    <col min="333" max="333" width="33.81640625" bestFit="1" customWidth="1"/>
    <col min="334" max="334" width="27.1796875" bestFit="1" customWidth="1"/>
    <col min="335" max="335" width="21.1796875" bestFit="1" customWidth="1"/>
    <col min="336" max="336" width="32.54296875" bestFit="1" customWidth="1"/>
    <col min="337" max="337" width="43.1796875" bestFit="1" customWidth="1"/>
    <col min="338" max="338" width="17.81640625" bestFit="1" customWidth="1"/>
    <col min="339" max="339" width="11.7265625" bestFit="1" customWidth="1"/>
    <col min="340" max="340" width="23.26953125" bestFit="1" customWidth="1"/>
    <col min="341" max="341" width="33.81640625" bestFit="1" customWidth="1"/>
    <col min="342" max="342" width="17.81640625" bestFit="1" customWidth="1"/>
    <col min="343" max="343" width="11.7265625" bestFit="1" customWidth="1"/>
    <col min="344" max="344" width="23.26953125" bestFit="1" customWidth="1"/>
    <col min="345" max="345" width="33.81640625" bestFit="1" customWidth="1"/>
    <col min="346" max="346" width="27.1796875" bestFit="1" customWidth="1"/>
    <col min="347" max="347" width="21.1796875" bestFit="1" customWidth="1"/>
    <col min="348" max="348" width="32.54296875" bestFit="1" customWidth="1"/>
    <col min="349" max="349" width="43.1796875" bestFit="1" customWidth="1"/>
    <col min="350" max="350" width="17.81640625" bestFit="1" customWidth="1"/>
    <col min="351" max="351" width="11.7265625" bestFit="1" customWidth="1"/>
    <col min="352" max="352" width="23.26953125" bestFit="1" customWidth="1"/>
    <col min="353" max="353" width="33.81640625" bestFit="1" customWidth="1"/>
    <col min="354" max="354" width="27.1796875" bestFit="1" customWidth="1"/>
    <col min="355" max="355" width="21.1796875" bestFit="1" customWidth="1"/>
    <col min="356" max="356" width="32.54296875" bestFit="1" customWidth="1"/>
    <col min="357" max="357" width="43.1796875" bestFit="1" customWidth="1"/>
    <col min="358" max="358" width="17.81640625" bestFit="1" customWidth="1"/>
    <col min="359" max="359" width="11.7265625" bestFit="1" customWidth="1"/>
    <col min="360" max="360" width="23.26953125" bestFit="1" customWidth="1"/>
    <col min="361" max="361" width="33.81640625" bestFit="1" customWidth="1"/>
    <col min="362" max="362" width="17.81640625" bestFit="1" customWidth="1"/>
    <col min="363" max="363" width="11.7265625" bestFit="1" customWidth="1"/>
    <col min="364" max="364" width="23.26953125" bestFit="1" customWidth="1"/>
    <col min="365" max="365" width="33.81640625" bestFit="1" customWidth="1"/>
    <col min="366" max="366" width="17.81640625" bestFit="1" customWidth="1"/>
    <col min="367" max="367" width="11.7265625" bestFit="1" customWidth="1"/>
    <col min="368" max="368" width="23.26953125" bestFit="1" customWidth="1"/>
    <col min="369" max="369" width="33.81640625" bestFit="1" customWidth="1"/>
    <col min="370" max="370" width="26.1796875" bestFit="1" customWidth="1"/>
    <col min="371" max="371" width="20" bestFit="1" customWidth="1"/>
    <col min="372" max="372" width="31.54296875" bestFit="1" customWidth="1"/>
    <col min="373" max="373" width="42.1796875" bestFit="1" customWidth="1"/>
    <col min="374" max="374" width="17.81640625" bestFit="1" customWidth="1"/>
    <col min="375" max="375" width="11.7265625" bestFit="1" customWidth="1"/>
    <col min="376" max="376" width="23.26953125" bestFit="1" customWidth="1"/>
    <col min="377" max="377" width="33.81640625" bestFit="1" customWidth="1"/>
    <col min="378" max="378" width="26.1796875" bestFit="1" customWidth="1"/>
    <col min="379" max="379" width="20" bestFit="1" customWidth="1"/>
    <col min="380" max="380" width="31.54296875" bestFit="1" customWidth="1"/>
    <col min="381" max="381" width="42.1796875" bestFit="1" customWidth="1"/>
    <col min="382" max="382" width="17.81640625" bestFit="1" customWidth="1"/>
    <col min="383" max="383" width="11.7265625" bestFit="1" customWidth="1"/>
    <col min="384" max="384" width="23.26953125" bestFit="1" customWidth="1"/>
    <col min="385" max="385" width="33.81640625" bestFit="1" customWidth="1"/>
    <col min="386" max="386" width="17.81640625" bestFit="1" customWidth="1"/>
    <col min="387" max="387" width="11.7265625" bestFit="1" customWidth="1"/>
    <col min="388" max="388" width="23.26953125" bestFit="1" customWidth="1"/>
    <col min="389" max="389" width="33.81640625" bestFit="1" customWidth="1"/>
    <col min="390" max="390" width="27.1796875" bestFit="1" customWidth="1"/>
    <col min="391" max="391" width="21.1796875" bestFit="1" customWidth="1"/>
    <col min="392" max="392" width="32.54296875" bestFit="1" customWidth="1"/>
    <col min="393" max="393" width="43.1796875" bestFit="1" customWidth="1"/>
    <col min="394" max="394" width="17.81640625" bestFit="1" customWidth="1"/>
    <col min="395" max="395" width="11.7265625" bestFit="1" customWidth="1"/>
    <col min="396" max="396" width="23.26953125" bestFit="1" customWidth="1"/>
    <col min="397" max="397" width="33.81640625" bestFit="1" customWidth="1"/>
    <col min="398" max="398" width="26.1796875" bestFit="1" customWidth="1"/>
    <col min="399" max="399" width="20" bestFit="1" customWidth="1"/>
    <col min="400" max="400" width="31.54296875" bestFit="1" customWidth="1"/>
    <col min="401" max="401" width="42.1796875" bestFit="1" customWidth="1"/>
    <col min="402" max="402" width="17.81640625" bestFit="1" customWidth="1"/>
    <col min="403" max="403" width="11.7265625" bestFit="1" customWidth="1"/>
    <col min="404" max="404" width="23.26953125" bestFit="1" customWidth="1"/>
    <col min="405" max="405" width="33.81640625" bestFit="1" customWidth="1"/>
    <col min="406" max="406" width="26.1796875" bestFit="1" customWidth="1"/>
    <col min="407" max="407" width="20" bestFit="1" customWidth="1"/>
    <col min="408" max="408" width="31.54296875" bestFit="1" customWidth="1"/>
    <col min="409" max="409" width="42.1796875" bestFit="1" customWidth="1"/>
    <col min="410" max="410" width="17.81640625" bestFit="1" customWidth="1"/>
    <col min="411" max="411" width="11.7265625" bestFit="1" customWidth="1"/>
    <col min="412" max="412" width="23.26953125" bestFit="1" customWidth="1"/>
    <col min="413" max="413" width="33.81640625" bestFit="1" customWidth="1"/>
    <col min="414" max="414" width="27.1796875" bestFit="1" customWidth="1"/>
    <col min="415" max="415" width="21.1796875" bestFit="1" customWidth="1"/>
    <col min="416" max="416" width="32.54296875" bestFit="1" customWidth="1"/>
    <col min="417" max="417" width="43.1796875" bestFit="1" customWidth="1"/>
    <col min="418" max="418" width="17.81640625" bestFit="1" customWidth="1"/>
    <col min="419" max="419" width="11.7265625" bestFit="1" customWidth="1"/>
    <col min="420" max="420" width="23.26953125" bestFit="1" customWidth="1"/>
    <col min="421" max="421" width="33.81640625" bestFit="1" customWidth="1"/>
    <col min="422" max="422" width="17.81640625" bestFit="1" customWidth="1"/>
    <col min="423" max="423" width="11.7265625" bestFit="1" customWidth="1"/>
    <col min="424" max="424" width="23.26953125" bestFit="1" customWidth="1"/>
    <col min="425" max="425" width="33.81640625" bestFit="1" customWidth="1"/>
    <col min="426" max="426" width="27.1796875" bestFit="1" customWidth="1"/>
    <col min="427" max="427" width="21.1796875" bestFit="1" customWidth="1"/>
    <col min="428" max="428" width="32.54296875" bestFit="1" customWidth="1"/>
    <col min="429" max="429" width="43.1796875" bestFit="1" customWidth="1"/>
    <col min="430" max="430" width="17.81640625" bestFit="1" customWidth="1"/>
    <col min="431" max="431" width="11.7265625" bestFit="1" customWidth="1"/>
    <col min="432" max="432" width="23.26953125" bestFit="1" customWidth="1"/>
    <col min="433" max="433" width="33.81640625" bestFit="1" customWidth="1"/>
    <col min="434" max="434" width="27.1796875" bestFit="1" customWidth="1"/>
    <col min="435" max="435" width="21.1796875" bestFit="1" customWidth="1"/>
    <col min="436" max="436" width="32.54296875" bestFit="1" customWidth="1"/>
    <col min="437" max="437" width="43.1796875" bestFit="1" customWidth="1"/>
    <col min="438" max="438" width="17.81640625" bestFit="1" customWidth="1"/>
    <col min="439" max="439" width="11.7265625" bestFit="1" customWidth="1"/>
    <col min="440" max="440" width="23.26953125" bestFit="1" customWidth="1"/>
    <col min="441" max="441" width="33.81640625" bestFit="1" customWidth="1"/>
    <col min="442" max="442" width="27.1796875" bestFit="1" customWidth="1"/>
    <col min="443" max="443" width="21.1796875" bestFit="1" customWidth="1"/>
    <col min="444" max="444" width="32.54296875" bestFit="1" customWidth="1"/>
    <col min="445" max="445" width="43.1796875" bestFit="1" customWidth="1"/>
    <col min="446" max="446" width="17.81640625" bestFit="1" customWidth="1"/>
    <col min="447" max="447" width="11.7265625" bestFit="1" customWidth="1"/>
    <col min="448" max="448" width="23.26953125" bestFit="1" customWidth="1"/>
    <col min="449" max="449" width="33.81640625" bestFit="1" customWidth="1"/>
    <col min="450" max="450" width="17.81640625" bestFit="1" customWidth="1"/>
    <col min="451" max="451" width="11.7265625" bestFit="1" customWidth="1"/>
    <col min="452" max="452" width="23.26953125" bestFit="1" customWidth="1"/>
    <col min="453" max="453" width="33.81640625" bestFit="1" customWidth="1"/>
    <col min="454" max="454" width="27.1796875" bestFit="1" customWidth="1"/>
    <col min="455" max="455" width="21.1796875" bestFit="1" customWidth="1"/>
    <col min="456" max="456" width="32.54296875" bestFit="1" customWidth="1"/>
    <col min="457" max="457" width="43.1796875" bestFit="1" customWidth="1"/>
    <col min="458" max="458" width="17.81640625" bestFit="1" customWidth="1"/>
    <col min="459" max="459" width="11.7265625" bestFit="1" customWidth="1"/>
    <col min="460" max="460" width="23.26953125" bestFit="1" customWidth="1"/>
    <col min="461" max="461" width="33.81640625" bestFit="1" customWidth="1"/>
    <col min="462" max="462" width="17.81640625" bestFit="1" customWidth="1"/>
    <col min="463" max="463" width="11.7265625" bestFit="1" customWidth="1"/>
    <col min="464" max="464" width="23.26953125" bestFit="1" customWidth="1"/>
    <col min="465" max="465" width="33.81640625" bestFit="1" customWidth="1"/>
    <col min="466" max="466" width="27.1796875" bestFit="1" customWidth="1"/>
    <col min="467" max="467" width="21.1796875" bestFit="1" customWidth="1"/>
    <col min="468" max="468" width="32.54296875" bestFit="1" customWidth="1"/>
    <col min="469" max="469" width="43.1796875" bestFit="1" customWidth="1"/>
    <col min="470" max="470" width="17.81640625" bestFit="1" customWidth="1"/>
    <col min="471" max="471" width="11.7265625" bestFit="1" customWidth="1"/>
    <col min="472" max="472" width="23.26953125" bestFit="1" customWidth="1"/>
    <col min="473" max="473" width="33.81640625" bestFit="1" customWidth="1"/>
    <col min="474" max="474" width="27.1796875" bestFit="1" customWidth="1"/>
    <col min="475" max="475" width="21.1796875" bestFit="1" customWidth="1"/>
    <col min="476" max="476" width="32.54296875" bestFit="1" customWidth="1"/>
    <col min="477" max="477" width="43.1796875" bestFit="1" customWidth="1"/>
    <col min="478" max="478" width="17.81640625" bestFit="1" customWidth="1"/>
    <col min="479" max="479" width="11.7265625" bestFit="1" customWidth="1"/>
    <col min="480" max="480" width="23.26953125" bestFit="1" customWidth="1"/>
    <col min="481" max="481" width="33.81640625" bestFit="1" customWidth="1"/>
    <col min="482" max="482" width="17.81640625" bestFit="1" customWidth="1"/>
    <col min="483" max="483" width="11.7265625" bestFit="1" customWidth="1"/>
    <col min="484" max="484" width="23.26953125" bestFit="1" customWidth="1"/>
    <col min="485" max="485" width="33.81640625" bestFit="1" customWidth="1"/>
    <col min="486" max="486" width="27.1796875" bestFit="1" customWidth="1"/>
    <col min="487" max="487" width="21.1796875" bestFit="1" customWidth="1"/>
    <col min="488" max="488" width="32.54296875" bestFit="1" customWidth="1"/>
    <col min="489" max="489" width="43.1796875" bestFit="1" customWidth="1"/>
    <col min="490" max="490" width="17.81640625" bestFit="1" customWidth="1"/>
    <col min="491" max="491" width="11.7265625" bestFit="1" customWidth="1"/>
    <col min="492" max="492" width="23.26953125" bestFit="1" customWidth="1"/>
    <col min="493" max="493" width="33.81640625" bestFit="1" customWidth="1"/>
    <col min="494" max="494" width="27.1796875" bestFit="1" customWidth="1"/>
    <col min="495" max="495" width="21.1796875" bestFit="1" customWidth="1"/>
    <col min="496" max="496" width="32.54296875" bestFit="1" customWidth="1"/>
    <col min="497" max="497" width="43.1796875" bestFit="1" customWidth="1"/>
    <col min="498" max="498" width="17.81640625" bestFit="1" customWidth="1"/>
    <col min="499" max="499" width="11.7265625" bestFit="1" customWidth="1"/>
    <col min="500" max="500" width="23.26953125" bestFit="1" customWidth="1"/>
    <col min="501" max="501" width="33.81640625" bestFit="1" customWidth="1"/>
    <col min="502" max="502" width="17.81640625" bestFit="1" customWidth="1"/>
    <col min="503" max="503" width="11.7265625" bestFit="1" customWidth="1"/>
    <col min="504" max="504" width="23.26953125" bestFit="1" customWidth="1"/>
    <col min="505" max="505" width="33.81640625" bestFit="1" customWidth="1"/>
    <col min="506" max="506" width="27.1796875" bestFit="1" customWidth="1"/>
    <col min="507" max="507" width="21.1796875" bestFit="1" customWidth="1"/>
    <col min="508" max="508" width="32.54296875" bestFit="1" customWidth="1"/>
    <col min="509" max="509" width="43.1796875" bestFit="1" customWidth="1"/>
    <col min="510" max="510" width="17.81640625" bestFit="1" customWidth="1"/>
    <col min="511" max="511" width="11.7265625" bestFit="1" customWidth="1"/>
    <col min="512" max="512" width="23.26953125" bestFit="1" customWidth="1"/>
    <col min="513" max="513" width="33.81640625" bestFit="1" customWidth="1"/>
    <col min="514" max="514" width="26.1796875" bestFit="1" customWidth="1"/>
    <col min="515" max="515" width="20" bestFit="1" customWidth="1"/>
    <col min="516" max="516" width="31.54296875" bestFit="1" customWidth="1"/>
    <col min="517" max="517" width="42.1796875" bestFit="1" customWidth="1"/>
    <col min="518" max="518" width="22.7265625" bestFit="1" customWidth="1"/>
    <col min="519" max="519" width="16.54296875" bestFit="1" customWidth="1"/>
    <col min="520" max="520" width="28.1796875" bestFit="1" customWidth="1"/>
    <col min="521" max="521" width="38.7265625" bestFit="1" customWidth="1"/>
  </cols>
  <sheetData>
    <row r="2" spans="3:28" x14ac:dyDescent="0.35">
      <c r="C2" s="19"/>
      <c r="E2" s="19"/>
      <c r="G2" s="19"/>
      <c r="K2" s="33"/>
    </row>
    <row r="3" spans="3:28" x14ac:dyDescent="0.35">
      <c r="I3"/>
      <c r="M3"/>
    </row>
    <row r="4" spans="3:28" x14ac:dyDescent="0.35">
      <c r="I4"/>
      <c r="M4"/>
    </row>
    <row r="5" spans="3:28" x14ac:dyDescent="0.35">
      <c r="I5"/>
      <c r="M5"/>
    </row>
    <row r="6" spans="3:28" x14ac:dyDescent="0.35">
      <c r="Q6" s="234" t="s">
        <v>15</v>
      </c>
      <c r="R6" s="104" t="s">
        <v>720</v>
      </c>
      <c r="S6" s="235"/>
      <c r="T6" s="104"/>
      <c r="U6" s="235"/>
      <c r="V6" s="104"/>
      <c r="W6" s="235"/>
      <c r="X6" s="104"/>
      <c r="Y6" s="235"/>
      <c r="Z6" s="104"/>
    </row>
    <row r="7" spans="3:28" x14ac:dyDescent="0.35">
      <c r="Q7" s="104"/>
      <c r="R7" s="104"/>
      <c r="S7" s="235"/>
      <c r="T7" s="104"/>
      <c r="U7" s="235"/>
      <c r="V7" s="104"/>
      <c r="W7" s="235"/>
      <c r="X7" s="104"/>
      <c r="Y7" s="235"/>
      <c r="Z7" s="104"/>
    </row>
    <row r="8" spans="3:28" x14ac:dyDescent="0.35">
      <c r="Q8" s="234" t="s">
        <v>728</v>
      </c>
      <c r="R8" s="234" t="s">
        <v>722</v>
      </c>
      <c r="S8" s="104"/>
      <c r="T8" s="104"/>
      <c r="U8" s="104"/>
      <c r="V8" s="104"/>
      <c r="W8" s="104"/>
      <c r="X8" s="104"/>
      <c r="Y8" s="104"/>
      <c r="Z8" s="104"/>
      <c r="AA8" s="104"/>
      <c r="AB8" s="104"/>
    </row>
    <row r="9" spans="3:28" x14ac:dyDescent="0.35">
      <c r="Q9" s="234" t="s">
        <v>727</v>
      </c>
      <c r="R9" s="104" t="s">
        <v>42</v>
      </c>
      <c r="S9" s="104" t="s">
        <v>36</v>
      </c>
      <c r="T9" s="104" t="s">
        <v>62</v>
      </c>
      <c r="U9" s="104" t="s">
        <v>22</v>
      </c>
      <c r="V9" s="104" t="s">
        <v>151</v>
      </c>
      <c r="W9" s="104" t="s">
        <v>329</v>
      </c>
      <c r="X9" s="104" t="s">
        <v>473</v>
      </c>
      <c r="Y9" s="104" t="s">
        <v>597</v>
      </c>
      <c r="Z9" s="104" t="s">
        <v>856</v>
      </c>
      <c r="AA9" s="104" t="s">
        <v>865</v>
      </c>
      <c r="AB9" s="104" t="s">
        <v>732</v>
      </c>
    </row>
    <row r="10" spans="3:28" x14ac:dyDescent="0.35">
      <c r="Q10" s="236" t="s">
        <v>734</v>
      </c>
      <c r="R10" s="241"/>
      <c r="S10" s="241">
        <v>10</v>
      </c>
      <c r="T10" s="241"/>
      <c r="U10" s="241"/>
      <c r="V10" s="241"/>
      <c r="W10" s="241"/>
      <c r="X10" s="241"/>
      <c r="Y10" s="241"/>
      <c r="Z10" s="241"/>
      <c r="AA10" s="241"/>
      <c r="AB10" s="241">
        <v>10</v>
      </c>
    </row>
    <row r="11" spans="3:28" x14ac:dyDescent="0.35">
      <c r="Q11" s="236" t="s">
        <v>735</v>
      </c>
      <c r="R11" s="241">
        <v>42</v>
      </c>
      <c r="S11" s="241">
        <v>23</v>
      </c>
      <c r="T11" s="241"/>
      <c r="U11" s="241">
        <v>117</v>
      </c>
      <c r="V11" s="241">
        <v>35</v>
      </c>
      <c r="W11" s="241"/>
      <c r="X11" s="241"/>
      <c r="Y11" s="241"/>
      <c r="Z11" s="241"/>
      <c r="AA11" s="241"/>
      <c r="AB11" s="241">
        <v>217</v>
      </c>
    </row>
    <row r="12" spans="3:28" x14ac:dyDescent="0.35">
      <c r="Q12" s="236" t="s">
        <v>736</v>
      </c>
      <c r="R12" s="241">
        <v>92</v>
      </c>
      <c r="S12" s="241"/>
      <c r="T12" s="241">
        <v>161</v>
      </c>
      <c r="U12" s="241">
        <v>78</v>
      </c>
      <c r="V12" s="241"/>
      <c r="W12" s="241">
        <v>7</v>
      </c>
      <c r="X12" s="241"/>
      <c r="Y12" s="241"/>
      <c r="Z12" s="241">
        <v>5</v>
      </c>
      <c r="AA12" s="241"/>
      <c r="AB12" s="241">
        <v>343</v>
      </c>
    </row>
    <row r="13" spans="3:28" x14ac:dyDescent="0.35">
      <c r="Q13" s="236" t="s">
        <v>737</v>
      </c>
      <c r="R13" s="241">
        <v>54</v>
      </c>
      <c r="S13" s="241"/>
      <c r="T13" s="241">
        <v>104</v>
      </c>
      <c r="U13" s="241">
        <v>81</v>
      </c>
      <c r="V13" s="241">
        <v>60</v>
      </c>
      <c r="W13" s="241"/>
      <c r="X13" s="241">
        <v>7</v>
      </c>
      <c r="Y13" s="241"/>
      <c r="Z13" s="241"/>
      <c r="AA13" s="241"/>
      <c r="AB13" s="241">
        <v>306</v>
      </c>
    </row>
    <row r="14" spans="3:28" x14ac:dyDescent="0.35">
      <c r="Q14" s="236" t="s">
        <v>738</v>
      </c>
      <c r="R14" s="241">
        <v>123</v>
      </c>
      <c r="S14" s="241"/>
      <c r="T14" s="241">
        <v>113</v>
      </c>
      <c r="U14" s="241">
        <v>87</v>
      </c>
      <c r="V14" s="241">
        <v>28</v>
      </c>
      <c r="W14" s="241"/>
      <c r="X14" s="241">
        <v>19</v>
      </c>
      <c r="Y14" s="241"/>
      <c r="Z14" s="241"/>
      <c r="AA14" s="241"/>
      <c r="AB14" s="241">
        <v>370</v>
      </c>
    </row>
    <row r="15" spans="3:28" x14ac:dyDescent="0.35">
      <c r="Q15" s="236" t="s">
        <v>818</v>
      </c>
      <c r="R15" s="241">
        <v>128</v>
      </c>
      <c r="S15" s="241"/>
      <c r="T15" s="241">
        <v>88</v>
      </c>
      <c r="U15" s="241">
        <v>72</v>
      </c>
      <c r="V15" s="241"/>
      <c r="W15" s="241"/>
      <c r="X15" s="241"/>
      <c r="Y15" s="241">
        <v>12</v>
      </c>
      <c r="Z15" s="241">
        <v>10</v>
      </c>
      <c r="AA15" s="241">
        <v>87</v>
      </c>
      <c r="AB15" s="241">
        <v>397</v>
      </c>
    </row>
    <row r="16" spans="3:28" x14ac:dyDescent="0.35">
      <c r="Q16" s="236" t="s">
        <v>932</v>
      </c>
      <c r="R16" s="241">
        <v>57</v>
      </c>
      <c r="S16" s="241"/>
      <c r="T16" s="241"/>
      <c r="U16" s="241">
        <v>22</v>
      </c>
      <c r="V16" s="241"/>
      <c r="W16" s="241"/>
      <c r="X16" s="241"/>
      <c r="Y16" s="241"/>
      <c r="Z16" s="241">
        <v>15</v>
      </c>
      <c r="AA16" s="241">
        <v>34</v>
      </c>
      <c r="AB16" s="241">
        <v>128</v>
      </c>
    </row>
    <row r="17" spans="1:28" x14ac:dyDescent="0.35">
      <c r="Q17" s="236" t="s">
        <v>732</v>
      </c>
      <c r="R17" s="241">
        <v>496</v>
      </c>
      <c r="S17" s="241">
        <v>33</v>
      </c>
      <c r="T17" s="241">
        <v>466</v>
      </c>
      <c r="U17" s="241">
        <v>457</v>
      </c>
      <c r="V17" s="241">
        <v>123</v>
      </c>
      <c r="W17" s="241">
        <v>7</v>
      </c>
      <c r="X17" s="241">
        <v>26</v>
      </c>
      <c r="Y17" s="241">
        <v>12</v>
      </c>
      <c r="Z17" s="241">
        <v>30</v>
      </c>
      <c r="AA17" s="241">
        <v>121</v>
      </c>
      <c r="AB17" s="241">
        <v>1771</v>
      </c>
    </row>
    <row r="21" spans="1:28" ht="15" customHeight="1" thickBot="1" x14ac:dyDescent="0.4">
      <c r="A21" s="200" t="s">
        <v>739</v>
      </c>
      <c r="B21" s="201"/>
      <c r="C21" s="201"/>
      <c r="D21" s="201"/>
      <c r="E21" s="201"/>
      <c r="F21" s="201"/>
      <c r="G21" s="201"/>
      <c r="H21" s="201"/>
      <c r="I21" s="233"/>
    </row>
    <row r="22" spans="1:28" ht="24" thickBot="1" x14ac:dyDescent="0.4">
      <c r="A22" s="301" t="s">
        <v>740</v>
      </c>
      <c r="B22" s="297" t="s">
        <v>705</v>
      </c>
      <c r="C22" s="298"/>
      <c r="D22" s="298"/>
      <c r="E22" s="299"/>
      <c r="F22" s="268">
        <v>2024</v>
      </c>
      <c r="G22" s="269"/>
      <c r="H22" s="269"/>
      <c r="I22" s="270"/>
    </row>
    <row r="23" spans="1:28" ht="29.5" thickBot="1" x14ac:dyDescent="0.4">
      <c r="A23" s="304"/>
      <c r="B23" s="213" t="s">
        <v>18</v>
      </c>
      <c r="C23" s="214" t="s">
        <v>706</v>
      </c>
      <c r="D23" s="214" t="s">
        <v>733</v>
      </c>
      <c r="E23" s="215" t="s">
        <v>707</v>
      </c>
      <c r="F23" s="209" t="s">
        <v>18</v>
      </c>
      <c r="G23" s="203" t="s">
        <v>706</v>
      </c>
      <c r="H23" s="203" t="s">
        <v>733</v>
      </c>
      <c r="I23" s="210" t="s">
        <v>707</v>
      </c>
    </row>
    <row r="24" spans="1:28" ht="19" thickBot="1" x14ac:dyDescent="0.4">
      <c r="A24" s="219" t="s">
        <v>11</v>
      </c>
      <c r="B24" s="220">
        <v>10</v>
      </c>
      <c r="C24" s="221">
        <v>1</v>
      </c>
      <c r="D24" s="221">
        <v>607.95000000000005</v>
      </c>
      <c r="E24" s="222">
        <v>1544727.62</v>
      </c>
      <c r="F24" s="220">
        <v>10</v>
      </c>
      <c r="G24" s="221">
        <v>1</v>
      </c>
      <c r="H24" s="221">
        <v>607.95000000000005</v>
      </c>
      <c r="I24" s="223">
        <v>1544727.62</v>
      </c>
    </row>
    <row r="25" spans="1:28" ht="15" thickBot="1" x14ac:dyDescent="0.4">
      <c r="A25" s="224" t="s">
        <v>36</v>
      </c>
      <c r="B25" s="225">
        <v>10</v>
      </c>
      <c r="C25" s="226">
        <v>1</v>
      </c>
      <c r="D25" s="226">
        <v>607.95000000000005</v>
      </c>
      <c r="E25" s="227">
        <v>1544727.62</v>
      </c>
      <c r="F25" s="145">
        <v>10</v>
      </c>
      <c r="G25" s="228">
        <v>1</v>
      </c>
      <c r="H25" s="228">
        <v>607.95000000000005</v>
      </c>
      <c r="I25" s="147">
        <v>1544727.62</v>
      </c>
    </row>
    <row r="28" spans="1:28" ht="15" thickBot="1" x14ac:dyDescent="0.4">
      <c r="A28" s="200" t="s">
        <v>741</v>
      </c>
      <c r="J28" s="19"/>
      <c r="K28" s="19"/>
      <c r="L28" s="19"/>
      <c r="N28" s="19"/>
    </row>
    <row r="29" spans="1:28" ht="24" thickBot="1" x14ac:dyDescent="0.4">
      <c r="A29" s="301" t="s">
        <v>742</v>
      </c>
      <c r="B29" s="297" t="s">
        <v>705</v>
      </c>
      <c r="C29" s="298"/>
      <c r="D29" s="298"/>
      <c r="E29" s="299"/>
      <c r="F29" s="300">
        <v>2022</v>
      </c>
      <c r="G29" s="269"/>
      <c r="H29" s="269"/>
      <c r="I29" s="269"/>
      <c r="J29" s="268">
        <v>2023</v>
      </c>
      <c r="K29" s="269"/>
      <c r="L29" s="269"/>
      <c r="M29" s="270"/>
      <c r="N29" s="269">
        <v>2024</v>
      </c>
      <c r="O29" s="269"/>
      <c r="P29" s="269"/>
      <c r="Q29" s="270"/>
      <c r="R29" s="269">
        <v>2025</v>
      </c>
      <c r="S29" s="269"/>
      <c r="T29" s="269"/>
      <c r="U29" s="270"/>
    </row>
    <row r="30" spans="1:28" ht="102" thickBot="1" x14ac:dyDescent="0.4">
      <c r="A30" s="304"/>
      <c r="B30" s="213" t="s">
        <v>18</v>
      </c>
      <c r="C30" s="214" t="s">
        <v>706</v>
      </c>
      <c r="D30" s="214" t="s">
        <v>733</v>
      </c>
      <c r="E30" s="215" t="s">
        <v>707</v>
      </c>
      <c r="F30" s="203" t="s">
        <v>18</v>
      </c>
      <c r="G30" s="203" t="s">
        <v>706</v>
      </c>
      <c r="H30" s="203" t="s">
        <v>733</v>
      </c>
      <c r="I30" s="204" t="s">
        <v>707</v>
      </c>
      <c r="J30" s="182" t="s">
        <v>18</v>
      </c>
      <c r="K30" s="181" t="s">
        <v>706</v>
      </c>
      <c r="L30" s="181" t="s">
        <v>733</v>
      </c>
      <c r="M30" s="183" t="s">
        <v>707</v>
      </c>
      <c r="N30" s="211" t="s">
        <v>18</v>
      </c>
      <c r="O30" s="203" t="s">
        <v>706</v>
      </c>
      <c r="P30" s="203" t="s">
        <v>733</v>
      </c>
      <c r="Q30" s="210" t="s">
        <v>707</v>
      </c>
      <c r="R30" s="211" t="s">
        <v>18</v>
      </c>
      <c r="S30" s="203" t="s">
        <v>706</v>
      </c>
      <c r="T30" s="203" t="s">
        <v>733</v>
      </c>
      <c r="U30" s="210" t="s">
        <v>707</v>
      </c>
    </row>
    <row r="31" spans="1:28" ht="19" thickBot="1" x14ac:dyDescent="0.4">
      <c r="A31" s="212" t="s">
        <v>11</v>
      </c>
      <c r="B31" s="179">
        <v>217</v>
      </c>
      <c r="C31" s="205">
        <v>44</v>
      </c>
      <c r="D31" s="205">
        <v>6520.2</v>
      </c>
      <c r="E31" s="207">
        <v>20635902.09</v>
      </c>
      <c r="F31" s="179">
        <f>SUM(F32:F35)</f>
        <v>6</v>
      </c>
      <c r="G31" s="205">
        <f t="shared" ref="G31:U31" si="0">SUM(G32:G35)</f>
        <v>1</v>
      </c>
      <c r="H31" s="205">
        <f t="shared" si="0"/>
        <v>43.47</v>
      </c>
      <c r="I31" s="206">
        <f t="shared" si="0"/>
        <v>42031.01</v>
      </c>
      <c r="J31" s="202">
        <f t="shared" si="0"/>
        <v>44</v>
      </c>
      <c r="K31" s="205">
        <f t="shared" si="0"/>
        <v>8</v>
      </c>
      <c r="L31" s="205">
        <f t="shared" si="0"/>
        <v>1652.4199999999998</v>
      </c>
      <c r="M31" s="207">
        <f t="shared" si="0"/>
        <v>3885466.55</v>
      </c>
      <c r="N31" s="179">
        <f t="shared" si="0"/>
        <v>146</v>
      </c>
      <c r="O31" s="205">
        <f t="shared" si="0"/>
        <v>28</v>
      </c>
      <c r="P31" s="205">
        <f t="shared" si="0"/>
        <v>4205.26</v>
      </c>
      <c r="Q31" s="229">
        <f t="shared" si="0"/>
        <v>13581382.23</v>
      </c>
      <c r="R31" s="202">
        <f t="shared" si="0"/>
        <v>21</v>
      </c>
      <c r="S31" s="205">
        <f t="shared" si="0"/>
        <v>7</v>
      </c>
      <c r="T31" s="205">
        <f t="shared" si="0"/>
        <v>619.04999999999995</v>
      </c>
      <c r="U31" s="229">
        <f t="shared" si="0"/>
        <v>3127022.3</v>
      </c>
    </row>
    <row r="32" spans="1:28" x14ac:dyDescent="0.35">
      <c r="A32" s="176" t="s">
        <v>42</v>
      </c>
      <c r="B32" s="216">
        <v>42</v>
      </c>
      <c r="C32" s="217">
        <v>13</v>
      </c>
      <c r="D32" s="217">
        <v>1193.8499999999997</v>
      </c>
      <c r="E32" s="230">
        <v>5200595.8000000007</v>
      </c>
      <c r="F32" s="46"/>
      <c r="G32" s="48"/>
      <c r="H32" s="48"/>
      <c r="I32" s="51"/>
      <c r="J32" s="47">
        <v>4</v>
      </c>
      <c r="K32" s="48">
        <v>1</v>
      </c>
      <c r="L32" s="48">
        <v>74.25</v>
      </c>
      <c r="M32" s="50">
        <v>285521.42</v>
      </c>
      <c r="N32" s="46">
        <v>17</v>
      </c>
      <c r="O32" s="48">
        <v>5</v>
      </c>
      <c r="P32" s="48">
        <v>500.55</v>
      </c>
      <c r="Q32" s="51">
        <v>1788052.08</v>
      </c>
      <c r="R32" s="47">
        <v>21</v>
      </c>
      <c r="S32" s="48">
        <v>7</v>
      </c>
      <c r="T32" s="48">
        <v>619.04999999999995</v>
      </c>
      <c r="U32" s="51">
        <v>3127022.3</v>
      </c>
    </row>
    <row r="33" spans="1:21" x14ac:dyDescent="0.35">
      <c r="A33" s="177" t="s">
        <v>36</v>
      </c>
      <c r="B33" s="187">
        <v>23</v>
      </c>
      <c r="C33" s="188">
        <v>3</v>
      </c>
      <c r="D33" s="188">
        <v>526.75</v>
      </c>
      <c r="E33" s="231">
        <v>1601728.38</v>
      </c>
      <c r="F33" s="23"/>
      <c r="G33" s="40"/>
      <c r="H33" s="40"/>
      <c r="I33" s="24"/>
      <c r="J33" s="38"/>
      <c r="K33" s="40"/>
      <c r="L33" s="40"/>
      <c r="M33" s="42"/>
      <c r="N33" s="23">
        <v>23</v>
      </c>
      <c r="O33" s="40">
        <v>3</v>
      </c>
      <c r="P33" s="40">
        <v>526.75</v>
      </c>
      <c r="Q33" s="24">
        <v>1601728.38</v>
      </c>
      <c r="R33" s="38"/>
      <c r="S33" s="40"/>
      <c r="T33" s="40"/>
      <c r="U33" s="24"/>
    </row>
    <row r="34" spans="1:21" x14ac:dyDescent="0.35">
      <c r="A34" s="177" t="s">
        <v>22</v>
      </c>
      <c r="B34" s="187">
        <v>117</v>
      </c>
      <c r="C34" s="188">
        <v>23</v>
      </c>
      <c r="D34" s="188">
        <v>3378.69</v>
      </c>
      <c r="E34" s="231">
        <v>10830811.120000001</v>
      </c>
      <c r="F34" s="23">
        <v>6</v>
      </c>
      <c r="G34" s="40">
        <v>1</v>
      </c>
      <c r="H34" s="40">
        <v>43.47</v>
      </c>
      <c r="I34" s="24">
        <v>42031.01</v>
      </c>
      <c r="J34" s="38">
        <v>5</v>
      </c>
      <c r="K34" s="40">
        <v>2</v>
      </c>
      <c r="L34" s="40">
        <v>157.26</v>
      </c>
      <c r="M34" s="42">
        <v>597178.34</v>
      </c>
      <c r="N34" s="23">
        <v>106</v>
      </c>
      <c r="O34" s="40">
        <v>20</v>
      </c>
      <c r="P34" s="40">
        <v>3177.96</v>
      </c>
      <c r="Q34" s="24">
        <v>10191601.770000001</v>
      </c>
      <c r="R34" s="38"/>
      <c r="S34" s="40"/>
      <c r="T34" s="40"/>
      <c r="U34" s="24"/>
    </row>
    <row r="35" spans="1:21" ht="15" thickBot="1" x14ac:dyDescent="0.4">
      <c r="A35" s="178" t="s">
        <v>151</v>
      </c>
      <c r="B35" s="190">
        <v>35</v>
      </c>
      <c r="C35" s="191">
        <v>5</v>
      </c>
      <c r="D35" s="191">
        <v>1420.9099999999999</v>
      </c>
      <c r="E35" s="232">
        <v>3002766.79</v>
      </c>
      <c r="F35" s="25"/>
      <c r="G35" s="44"/>
      <c r="H35" s="44"/>
      <c r="I35" s="26"/>
      <c r="J35" s="39">
        <v>35</v>
      </c>
      <c r="K35" s="44">
        <v>5</v>
      </c>
      <c r="L35" s="44">
        <v>1420.9099999999999</v>
      </c>
      <c r="M35" s="45">
        <v>3002766.79</v>
      </c>
      <c r="N35" s="25"/>
      <c r="O35" s="44"/>
      <c r="P35" s="44"/>
      <c r="Q35" s="26"/>
      <c r="R35" s="39"/>
      <c r="S35" s="44"/>
      <c r="T35" s="44"/>
      <c r="U35" s="26"/>
    </row>
    <row r="38" spans="1:21" ht="15" thickBot="1" x14ac:dyDescent="0.4">
      <c r="A38" s="200" t="s">
        <v>743</v>
      </c>
    </row>
    <row r="39" spans="1:21" ht="24" thickBot="1" x14ac:dyDescent="0.4">
      <c r="A39" s="301" t="s">
        <v>744</v>
      </c>
      <c r="B39" s="297" t="s">
        <v>705</v>
      </c>
      <c r="C39" s="298"/>
      <c r="D39" s="298"/>
      <c r="E39" s="299"/>
      <c r="F39" s="300">
        <v>2022</v>
      </c>
      <c r="G39" s="269"/>
      <c r="H39" s="269"/>
      <c r="I39" s="269"/>
      <c r="J39" s="300">
        <v>2023</v>
      </c>
      <c r="K39" s="269"/>
      <c r="L39" s="269"/>
      <c r="M39" s="269"/>
      <c r="N39" s="268">
        <v>2024</v>
      </c>
      <c r="O39" s="269"/>
      <c r="P39" s="269"/>
      <c r="Q39" s="270"/>
      <c r="R39" s="269">
        <v>2025</v>
      </c>
      <c r="S39" s="269"/>
      <c r="T39" s="269"/>
      <c r="U39" s="270"/>
    </row>
    <row r="40" spans="1:21" ht="102" thickBot="1" x14ac:dyDescent="0.4">
      <c r="A40" s="304"/>
      <c r="B40" s="213" t="s">
        <v>18</v>
      </c>
      <c r="C40" s="214" t="s">
        <v>706</v>
      </c>
      <c r="D40" s="214" t="s">
        <v>733</v>
      </c>
      <c r="E40" s="215" t="s">
        <v>707</v>
      </c>
      <c r="F40" s="203" t="s">
        <v>18</v>
      </c>
      <c r="G40" s="203" t="s">
        <v>706</v>
      </c>
      <c r="H40" s="203" t="s">
        <v>733</v>
      </c>
      <c r="I40" s="204" t="s">
        <v>707</v>
      </c>
      <c r="J40" s="203" t="s">
        <v>18</v>
      </c>
      <c r="K40" s="203" t="s">
        <v>706</v>
      </c>
      <c r="L40" s="203" t="s">
        <v>733</v>
      </c>
      <c r="M40" s="204" t="s">
        <v>707</v>
      </c>
      <c r="N40" s="209" t="s">
        <v>18</v>
      </c>
      <c r="O40" s="203" t="s">
        <v>706</v>
      </c>
      <c r="P40" s="203" t="s">
        <v>733</v>
      </c>
      <c r="Q40" s="210" t="s">
        <v>707</v>
      </c>
      <c r="R40" s="211" t="s">
        <v>18</v>
      </c>
      <c r="S40" s="203" t="s">
        <v>706</v>
      </c>
      <c r="T40" s="203" t="s">
        <v>733</v>
      </c>
      <c r="U40" s="210" t="s">
        <v>707</v>
      </c>
    </row>
    <row r="41" spans="1:21" ht="19" thickBot="1" x14ac:dyDescent="0.4">
      <c r="A41" s="212" t="s">
        <v>11</v>
      </c>
      <c r="B41" s="179">
        <v>343</v>
      </c>
      <c r="C41" s="205">
        <v>82</v>
      </c>
      <c r="D41" s="205">
        <v>20777.310000000005</v>
      </c>
      <c r="E41" s="206">
        <v>33052732.739999998</v>
      </c>
      <c r="F41" s="179">
        <f>SUM(F42:F46)</f>
        <v>9</v>
      </c>
      <c r="G41" s="205">
        <f t="shared" ref="G41:U41" si="1">SUM(G42:G46)</f>
        <v>2</v>
      </c>
      <c r="H41" s="205">
        <f t="shared" si="1"/>
        <v>255.35</v>
      </c>
      <c r="I41" s="206">
        <f t="shared" si="1"/>
        <v>567778.57000000007</v>
      </c>
      <c r="J41" s="179">
        <f t="shared" si="1"/>
        <v>44</v>
      </c>
      <c r="K41" s="205">
        <f t="shared" si="1"/>
        <v>9</v>
      </c>
      <c r="L41" s="205">
        <f t="shared" si="1"/>
        <v>1438</v>
      </c>
      <c r="M41" s="206">
        <f t="shared" si="1"/>
        <v>3373495.94</v>
      </c>
      <c r="N41" s="179">
        <f t="shared" si="1"/>
        <v>246</v>
      </c>
      <c r="O41" s="205">
        <f t="shared" si="1"/>
        <v>60</v>
      </c>
      <c r="P41" s="205">
        <f t="shared" si="1"/>
        <v>17797.750000000004</v>
      </c>
      <c r="Q41" s="207">
        <f t="shared" si="1"/>
        <v>25212616.289999999</v>
      </c>
      <c r="R41" s="179">
        <f t="shared" si="1"/>
        <v>44</v>
      </c>
      <c r="S41" s="205">
        <f t="shared" si="1"/>
        <v>11</v>
      </c>
      <c r="T41" s="205">
        <f t="shared" si="1"/>
        <v>1286.21</v>
      </c>
      <c r="U41" s="206">
        <f t="shared" si="1"/>
        <v>3898841.94</v>
      </c>
    </row>
    <row r="42" spans="1:21" x14ac:dyDescent="0.35">
      <c r="A42" s="176" t="s">
        <v>42</v>
      </c>
      <c r="B42" s="216">
        <v>98</v>
      </c>
      <c r="C42" s="217">
        <v>28</v>
      </c>
      <c r="D42" s="217">
        <v>5900.7300000000005</v>
      </c>
      <c r="E42" s="218">
        <v>10558951.18</v>
      </c>
      <c r="F42" s="46"/>
      <c r="G42" s="48"/>
      <c r="H42" s="48"/>
      <c r="I42" s="51"/>
      <c r="J42" s="46">
        <v>24</v>
      </c>
      <c r="K42" s="48">
        <v>6</v>
      </c>
      <c r="L42" s="48">
        <v>664.05000000000007</v>
      </c>
      <c r="M42" s="51">
        <v>1496641.9000000001</v>
      </c>
      <c r="N42" s="46">
        <v>55</v>
      </c>
      <c r="O42" s="48">
        <v>17</v>
      </c>
      <c r="P42" s="48">
        <v>4652.13</v>
      </c>
      <c r="Q42" s="51">
        <v>7465459.7400000012</v>
      </c>
      <c r="R42" s="46">
        <v>19</v>
      </c>
      <c r="S42" s="48">
        <v>5</v>
      </c>
      <c r="T42" s="48">
        <v>584.54999999999995</v>
      </c>
      <c r="U42" s="51">
        <v>1596849.54</v>
      </c>
    </row>
    <row r="43" spans="1:21" x14ac:dyDescent="0.35">
      <c r="A43" s="177" t="s">
        <v>62</v>
      </c>
      <c r="B43" s="187">
        <v>155</v>
      </c>
      <c r="C43" s="188">
        <v>36</v>
      </c>
      <c r="D43" s="188">
        <v>11339.320000000002</v>
      </c>
      <c r="E43" s="189">
        <v>13209670.989999998</v>
      </c>
      <c r="F43" s="23">
        <v>8</v>
      </c>
      <c r="G43" s="40">
        <v>1</v>
      </c>
      <c r="H43" s="40">
        <v>238.85</v>
      </c>
      <c r="I43" s="24">
        <v>535717.03</v>
      </c>
      <c r="J43" s="23">
        <v>16</v>
      </c>
      <c r="K43" s="40">
        <v>2</v>
      </c>
      <c r="L43" s="40">
        <v>387.45</v>
      </c>
      <c r="M43" s="24">
        <v>1327940.19</v>
      </c>
      <c r="N43" s="23">
        <v>106</v>
      </c>
      <c r="O43" s="40">
        <v>27</v>
      </c>
      <c r="P43" s="40">
        <v>10011.36</v>
      </c>
      <c r="Q43" s="24">
        <v>9044021.3699999992</v>
      </c>
      <c r="R43" s="23">
        <v>25</v>
      </c>
      <c r="S43" s="40">
        <v>6</v>
      </c>
      <c r="T43" s="40">
        <v>701.66000000000008</v>
      </c>
      <c r="U43" s="24">
        <v>2301992.4</v>
      </c>
    </row>
    <row r="44" spans="1:21" x14ac:dyDescent="0.35">
      <c r="A44" s="177" t="s">
        <v>22</v>
      </c>
      <c r="B44" s="187">
        <v>78</v>
      </c>
      <c r="C44" s="188">
        <v>13</v>
      </c>
      <c r="D44" s="188">
        <v>2313.4299999999994</v>
      </c>
      <c r="E44" s="189">
        <v>7965323.1900000004</v>
      </c>
      <c r="F44" s="23"/>
      <c r="G44" s="40"/>
      <c r="H44" s="40"/>
      <c r="I44" s="24"/>
      <c r="J44" s="23">
        <v>4</v>
      </c>
      <c r="K44" s="40">
        <v>1</v>
      </c>
      <c r="L44" s="40">
        <v>386.5</v>
      </c>
      <c r="M44" s="24">
        <v>548913.85</v>
      </c>
      <c r="N44" s="23">
        <v>74</v>
      </c>
      <c r="O44" s="40">
        <v>12</v>
      </c>
      <c r="P44" s="40">
        <v>1926.93</v>
      </c>
      <c r="Q44" s="24">
        <v>7416409.3400000008</v>
      </c>
      <c r="R44" s="23"/>
      <c r="S44" s="40"/>
      <c r="T44" s="40"/>
      <c r="U44" s="24"/>
    </row>
    <row r="45" spans="1:21" x14ac:dyDescent="0.35">
      <c r="A45" s="177" t="s">
        <v>329</v>
      </c>
      <c r="B45" s="187">
        <v>7</v>
      </c>
      <c r="C45" s="188">
        <v>3</v>
      </c>
      <c r="D45" s="188">
        <v>145.82999999999998</v>
      </c>
      <c r="E45" s="189">
        <v>697025.13</v>
      </c>
      <c r="F45" s="23">
        <v>1</v>
      </c>
      <c r="G45" s="40">
        <v>1</v>
      </c>
      <c r="H45" s="40">
        <v>16.5</v>
      </c>
      <c r="I45" s="24">
        <v>32061.54</v>
      </c>
      <c r="J45" s="23"/>
      <c r="K45" s="40"/>
      <c r="L45" s="40"/>
      <c r="M45" s="24"/>
      <c r="N45" s="23">
        <v>6</v>
      </c>
      <c r="O45" s="40">
        <v>2</v>
      </c>
      <c r="P45" s="40">
        <v>129.32999999999998</v>
      </c>
      <c r="Q45" s="24">
        <v>664963.59</v>
      </c>
      <c r="R45" s="23"/>
      <c r="S45" s="40"/>
      <c r="T45" s="40"/>
      <c r="U45" s="24"/>
    </row>
    <row r="46" spans="1:21" ht="15" thickBot="1" x14ac:dyDescent="0.4">
      <c r="A46" s="178" t="s">
        <v>169</v>
      </c>
      <c r="B46" s="190">
        <v>5</v>
      </c>
      <c r="C46" s="191">
        <v>2</v>
      </c>
      <c r="D46" s="191">
        <v>1078</v>
      </c>
      <c r="E46" s="192">
        <v>621762.25</v>
      </c>
      <c r="F46" s="25"/>
      <c r="G46" s="44"/>
      <c r="H46" s="44"/>
      <c r="I46" s="26"/>
      <c r="J46" s="25"/>
      <c r="K46" s="44"/>
      <c r="L46" s="44"/>
      <c r="M46" s="26"/>
      <c r="N46" s="25">
        <v>5</v>
      </c>
      <c r="O46" s="44">
        <v>2</v>
      </c>
      <c r="P46" s="44">
        <v>1078</v>
      </c>
      <c r="Q46" s="26">
        <v>621762.25</v>
      </c>
      <c r="R46" s="25"/>
      <c r="S46" s="44"/>
      <c r="T46" s="44"/>
      <c r="U46" s="26"/>
    </row>
    <row r="49" spans="1:21" ht="15" thickBot="1" x14ac:dyDescent="0.4">
      <c r="A49" s="200" t="s">
        <v>745</v>
      </c>
    </row>
    <row r="50" spans="1:21" ht="24" thickBot="1" x14ac:dyDescent="0.4">
      <c r="A50" s="301" t="s">
        <v>746</v>
      </c>
      <c r="B50" s="297" t="s">
        <v>705</v>
      </c>
      <c r="C50" s="298"/>
      <c r="D50" s="298"/>
      <c r="E50" s="299"/>
      <c r="F50" s="300">
        <v>2022</v>
      </c>
      <c r="G50" s="269"/>
      <c r="H50" s="269"/>
      <c r="I50" s="269"/>
      <c r="J50" s="300">
        <v>2023</v>
      </c>
      <c r="K50" s="269"/>
      <c r="L50" s="269"/>
      <c r="M50" s="269"/>
      <c r="N50" s="268">
        <v>2024</v>
      </c>
      <c r="O50" s="269"/>
      <c r="P50" s="269"/>
      <c r="Q50" s="270"/>
      <c r="R50" s="269">
        <v>2025</v>
      </c>
      <c r="S50" s="269"/>
      <c r="T50" s="269"/>
      <c r="U50" s="270"/>
    </row>
    <row r="51" spans="1:21" ht="102" thickBot="1" x14ac:dyDescent="0.4">
      <c r="A51" s="304"/>
      <c r="B51" s="213" t="s">
        <v>18</v>
      </c>
      <c r="C51" s="214" t="s">
        <v>706</v>
      </c>
      <c r="D51" s="214" t="s">
        <v>733</v>
      </c>
      <c r="E51" s="215" t="s">
        <v>707</v>
      </c>
      <c r="F51" s="203" t="s">
        <v>18</v>
      </c>
      <c r="G51" s="203" t="s">
        <v>706</v>
      </c>
      <c r="H51" s="203" t="s">
        <v>733</v>
      </c>
      <c r="I51" s="204" t="s">
        <v>707</v>
      </c>
      <c r="J51" s="203" t="s">
        <v>18</v>
      </c>
      <c r="K51" s="203" t="s">
        <v>706</v>
      </c>
      <c r="L51" s="203" t="s">
        <v>733</v>
      </c>
      <c r="M51" s="204" t="s">
        <v>707</v>
      </c>
      <c r="N51" s="209" t="s">
        <v>18</v>
      </c>
      <c r="O51" s="203" t="s">
        <v>706</v>
      </c>
      <c r="P51" s="203" t="s">
        <v>733</v>
      </c>
      <c r="Q51" s="210" t="s">
        <v>707</v>
      </c>
      <c r="R51" s="211" t="s">
        <v>18</v>
      </c>
      <c r="S51" s="203" t="s">
        <v>706</v>
      </c>
      <c r="T51" s="203" t="s">
        <v>733</v>
      </c>
      <c r="U51" s="210" t="s">
        <v>707</v>
      </c>
    </row>
    <row r="52" spans="1:21" ht="19" thickBot="1" x14ac:dyDescent="0.4">
      <c r="A52" s="212" t="s">
        <v>11</v>
      </c>
      <c r="B52" s="179">
        <v>303</v>
      </c>
      <c r="C52" s="205">
        <v>48</v>
      </c>
      <c r="D52" s="205">
        <v>14332.8</v>
      </c>
      <c r="E52" s="206">
        <v>38536509.430000007</v>
      </c>
      <c r="F52" s="179">
        <f>SUM(F53:F57)</f>
        <v>1</v>
      </c>
      <c r="G52" s="205">
        <f t="shared" ref="G52:U52" si="2">SUM(G53:G57)</f>
        <v>1</v>
      </c>
      <c r="H52" s="205">
        <f t="shared" si="2"/>
        <v>42.07</v>
      </c>
      <c r="I52" s="206">
        <f t="shared" si="2"/>
        <v>67459.320000000007</v>
      </c>
      <c r="J52" s="179">
        <f t="shared" si="2"/>
        <v>33</v>
      </c>
      <c r="K52" s="205">
        <f t="shared" si="2"/>
        <v>4</v>
      </c>
      <c r="L52" s="205">
        <f t="shared" si="2"/>
        <v>1470.9299999999998</v>
      </c>
      <c r="M52" s="206">
        <f t="shared" si="2"/>
        <v>4842127.4300000006</v>
      </c>
      <c r="N52" s="179">
        <f t="shared" si="2"/>
        <v>172</v>
      </c>
      <c r="O52" s="205">
        <f t="shared" si="2"/>
        <v>32</v>
      </c>
      <c r="P52" s="205">
        <f t="shared" si="2"/>
        <v>8062.5300000000007</v>
      </c>
      <c r="Q52" s="207">
        <f t="shared" si="2"/>
        <v>19141048.439999998</v>
      </c>
      <c r="R52" s="179">
        <f t="shared" si="2"/>
        <v>97</v>
      </c>
      <c r="S52" s="205">
        <f t="shared" si="2"/>
        <v>11</v>
      </c>
      <c r="T52" s="205">
        <f t="shared" si="2"/>
        <v>4757.2700000000004</v>
      </c>
      <c r="U52" s="206">
        <f t="shared" si="2"/>
        <v>14485874.24</v>
      </c>
    </row>
    <row r="53" spans="1:21" x14ac:dyDescent="0.35">
      <c r="A53" s="176" t="s">
        <v>42</v>
      </c>
      <c r="B53" s="216">
        <v>54</v>
      </c>
      <c r="C53" s="217">
        <v>3</v>
      </c>
      <c r="D53" s="217">
        <v>2874.7</v>
      </c>
      <c r="E53" s="218">
        <v>9469103.7799999993</v>
      </c>
      <c r="F53" s="46"/>
      <c r="G53" s="48"/>
      <c r="H53" s="48"/>
      <c r="I53" s="51"/>
      <c r="J53" s="46"/>
      <c r="K53" s="48"/>
      <c r="L53" s="48"/>
      <c r="M53" s="51"/>
      <c r="N53" s="46">
        <v>6</v>
      </c>
      <c r="O53" s="48">
        <v>2</v>
      </c>
      <c r="P53" s="48">
        <v>237.35000000000002</v>
      </c>
      <c r="Q53" s="51">
        <v>962921.27</v>
      </c>
      <c r="R53" s="46">
        <v>48</v>
      </c>
      <c r="S53" s="48">
        <v>1</v>
      </c>
      <c r="T53" s="48">
        <v>2637.35</v>
      </c>
      <c r="U53" s="51">
        <v>8506182.5099999998</v>
      </c>
    </row>
    <row r="54" spans="1:21" x14ac:dyDescent="0.35">
      <c r="A54" s="177" t="s">
        <v>62</v>
      </c>
      <c r="B54" s="187">
        <v>101</v>
      </c>
      <c r="C54" s="188">
        <v>26</v>
      </c>
      <c r="D54" s="188">
        <v>6210.7000000000007</v>
      </c>
      <c r="E54" s="189">
        <v>12005356.73</v>
      </c>
      <c r="F54" s="23"/>
      <c r="G54" s="40"/>
      <c r="H54" s="40"/>
      <c r="I54" s="24"/>
      <c r="J54" s="23"/>
      <c r="K54" s="40"/>
      <c r="L54" s="40"/>
      <c r="M54" s="24"/>
      <c r="N54" s="23">
        <v>73</v>
      </c>
      <c r="O54" s="40">
        <v>19</v>
      </c>
      <c r="P54" s="40">
        <v>5094.84</v>
      </c>
      <c r="Q54" s="24">
        <v>9555734.7100000028</v>
      </c>
      <c r="R54" s="23">
        <v>28</v>
      </c>
      <c r="S54" s="40">
        <v>7</v>
      </c>
      <c r="T54" s="40">
        <v>1115.8599999999999</v>
      </c>
      <c r="U54" s="24">
        <v>2449622.02</v>
      </c>
    </row>
    <row r="55" spans="1:21" x14ac:dyDescent="0.35">
      <c r="A55" s="177" t="s">
        <v>22</v>
      </c>
      <c r="B55" s="187">
        <v>81</v>
      </c>
      <c r="C55" s="188">
        <v>12</v>
      </c>
      <c r="D55" s="188">
        <v>2774.8</v>
      </c>
      <c r="E55" s="189">
        <v>10766333.840000002</v>
      </c>
      <c r="F55" s="23"/>
      <c r="G55" s="40"/>
      <c r="H55" s="40"/>
      <c r="I55" s="24"/>
      <c r="J55" s="23">
        <v>12</v>
      </c>
      <c r="K55" s="40">
        <v>2</v>
      </c>
      <c r="L55" s="40">
        <v>526.34</v>
      </c>
      <c r="M55" s="24">
        <v>2789486.45</v>
      </c>
      <c r="N55" s="23">
        <v>51</v>
      </c>
      <c r="O55" s="40">
        <v>8</v>
      </c>
      <c r="P55" s="40">
        <v>1263.3199999999997</v>
      </c>
      <c r="Q55" s="24">
        <v>4590585.3899999997</v>
      </c>
      <c r="R55" s="23">
        <v>18</v>
      </c>
      <c r="S55" s="40">
        <v>2</v>
      </c>
      <c r="T55" s="40">
        <v>985.1400000000001</v>
      </c>
      <c r="U55" s="24">
        <v>3386262</v>
      </c>
    </row>
    <row r="56" spans="1:21" x14ac:dyDescent="0.35">
      <c r="A56" s="177" t="s">
        <v>151</v>
      </c>
      <c r="B56" s="187">
        <v>60</v>
      </c>
      <c r="C56" s="188">
        <v>5</v>
      </c>
      <c r="D56" s="188">
        <v>2253.71</v>
      </c>
      <c r="E56" s="189">
        <v>5327954.8100000005</v>
      </c>
      <c r="F56" s="23">
        <v>1</v>
      </c>
      <c r="G56" s="40">
        <v>1</v>
      </c>
      <c r="H56" s="40">
        <v>42.07</v>
      </c>
      <c r="I56" s="24">
        <v>67459.320000000007</v>
      </c>
      <c r="J56" s="23">
        <v>18</v>
      </c>
      <c r="K56" s="40">
        <v>1</v>
      </c>
      <c r="L56" s="40">
        <v>810.72</v>
      </c>
      <c r="M56" s="24">
        <v>1475621.86</v>
      </c>
      <c r="N56" s="23">
        <v>38</v>
      </c>
      <c r="O56" s="40">
        <v>2</v>
      </c>
      <c r="P56" s="40">
        <v>1382</v>
      </c>
      <c r="Q56" s="24">
        <v>3641065.92</v>
      </c>
      <c r="R56" s="23">
        <v>3</v>
      </c>
      <c r="S56" s="40">
        <v>1</v>
      </c>
      <c r="T56" s="40">
        <v>18.920000000000002</v>
      </c>
      <c r="U56" s="24">
        <v>143807.71</v>
      </c>
    </row>
    <row r="57" spans="1:21" ht="15" thickBot="1" x14ac:dyDescent="0.4">
      <c r="A57" s="178" t="s">
        <v>473</v>
      </c>
      <c r="B57" s="190">
        <v>7</v>
      </c>
      <c r="C57" s="191">
        <v>2</v>
      </c>
      <c r="D57" s="191">
        <v>218.89</v>
      </c>
      <c r="E57" s="192">
        <v>967760.27</v>
      </c>
      <c r="F57" s="25"/>
      <c r="G57" s="44"/>
      <c r="H57" s="44"/>
      <c r="I57" s="26"/>
      <c r="J57" s="25">
        <v>3</v>
      </c>
      <c r="K57" s="44">
        <v>1</v>
      </c>
      <c r="L57" s="44">
        <v>133.87</v>
      </c>
      <c r="M57" s="26">
        <v>577019.12</v>
      </c>
      <c r="N57" s="25">
        <v>4</v>
      </c>
      <c r="O57" s="44">
        <v>1</v>
      </c>
      <c r="P57" s="44">
        <v>85.02</v>
      </c>
      <c r="Q57" s="26">
        <v>390741.15</v>
      </c>
      <c r="R57" s="25"/>
      <c r="S57" s="44"/>
      <c r="T57" s="44"/>
      <c r="U57" s="26"/>
    </row>
    <row r="61" spans="1:21" ht="15" thickBot="1" x14ac:dyDescent="0.4">
      <c r="A61" s="303" t="s">
        <v>747</v>
      </c>
      <c r="B61" s="303"/>
      <c r="C61" s="303"/>
      <c r="D61" s="303"/>
      <c r="E61" s="303"/>
      <c r="F61" s="303"/>
      <c r="G61" s="303"/>
      <c r="H61" s="303"/>
      <c r="I61" s="303"/>
      <c r="J61" s="303"/>
      <c r="K61" s="303"/>
      <c r="L61" s="303"/>
      <c r="M61" s="303"/>
      <c r="N61" s="303"/>
      <c r="O61" s="303"/>
      <c r="P61" s="303"/>
      <c r="Q61" s="303"/>
      <c r="R61" s="303"/>
      <c r="S61" s="303"/>
      <c r="T61" s="303"/>
      <c r="U61" s="303"/>
    </row>
    <row r="62" spans="1:21" ht="24" thickBot="1" x14ac:dyDescent="0.4">
      <c r="A62" s="301" t="s">
        <v>748</v>
      </c>
      <c r="B62" s="297" t="s">
        <v>705</v>
      </c>
      <c r="C62" s="298"/>
      <c r="D62" s="298"/>
      <c r="E62" s="299"/>
      <c r="F62" s="300">
        <v>2022</v>
      </c>
      <c r="G62" s="269"/>
      <c r="H62" s="269"/>
      <c r="I62" s="269"/>
      <c r="J62" s="300">
        <v>2023</v>
      </c>
      <c r="K62" s="269"/>
      <c r="L62" s="269"/>
      <c r="M62" s="269"/>
      <c r="N62" s="268">
        <v>2024</v>
      </c>
      <c r="O62" s="269"/>
      <c r="P62" s="269"/>
      <c r="Q62" s="270"/>
      <c r="R62" s="269">
        <v>2025</v>
      </c>
      <c r="S62" s="269"/>
      <c r="T62" s="269"/>
      <c r="U62" s="270"/>
    </row>
    <row r="63" spans="1:21" ht="35.15" customHeight="1" thickBot="1" x14ac:dyDescent="0.4">
      <c r="A63" s="304"/>
      <c r="B63" s="213" t="s">
        <v>18</v>
      </c>
      <c r="C63" s="214" t="s">
        <v>706</v>
      </c>
      <c r="D63" s="214" t="s">
        <v>733</v>
      </c>
      <c r="E63" s="215" t="s">
        <v>707</v>
      </c>
      <c r="F63" s="203" t="s">
        <v>18</v>
      </c>
      <c r="G63" s="203" t="s">
        <v>706</v>
      </c>
      <c r="H63" s="203" t="s">
        <v>733</v>
      </c>
      <c r="I63" s="204" t="s">
        <v>707</v>
      </c>
      <c r="J63" s="203" t="s">
        <v>18</v>
      </c>
      <c r="K63" s="203" t="s">
        <v>706</v>
      </c>
      <c r="L63" s="203" t="s">
        <v>733</v>
      </c>
      <c r="M63" s="204" t="s">
        <v>707</v>
      </c>
      <c r="N63" s="209" t="s">
        <v>18</v>
      </c>
      <c r="O63" s="203" t="s">
        <v>706</v>
      </c>
      <c r="P63" s="203" t="s">
        <v>733</v>
      </c>
      <c r="Q63" s="210" t="s">
        <v>707</v>
      </c>
      <c r="R63" s="211" t="s">
        <v>18</v>
      </c>
      <c r="S63" s="203" t="s">
        <v>706</v>
      </c>
      <c r="T63" s="203" t="s">
        <v>733</v>
      </c>
      <c r="U63" s="210" t="s">
        <v>707</v>
      </c>
    </row>
    <row r="64" spans="1:21" ht="19" thickBot="1" x14ac:dyDescent="0.4">
      <c r="A64" s="238" t="s">
        <v>11</v>
      </c>
      <c r="B64" s="179">
        <v>331</v>
      </c>
      <c r="C64" s="205">
        <v>53</v>
      </c>
      <c r="D64" s="205">
        <v>12486.690000000002</v>
      </c>
      <c r="E64" s="206">
        <v>39310552.43</v>
      </c>
      <c r="F64" s="179">
        <f>SUM(F65:F69)</f>
        <v>11</v>
      </c>
      <c r="G64" s="205">
        <f t="shared" ref="G64:U64" si="3">SUM(G65:G69)</f>
        <v>1</v>
      </c>
      <c r="H64" s="205">
        <f t="shared" si="3"/>
        <v>359.65</v>
      </c>
      <c r="I64" s="206">
        <f t="shared" si="3"/>
        <v>563044.73</v>
      </c>
      <c r="J64" s="179">
        <f t="shared" si="3"/>
        <v>55</v>
      </c>
      <c r="K64" s="205">
        <f t="shared" si="3"/>
        <v>10</v>
      </c>
      <c r="L64" s="205">
        <f t="shared" si="3"/>
        <v>3167.9299999999994</v>
      </c>
      <c r="M64" s="206">
        <f t="shared" si="3"/>
        <v>7038752.8200000003</v>
      </c>
      <c r="N64" s="179">
        <f t="shared" si="3"/>
        <v>138</v>
      </c>
      <c r="O64" s="205">
        <f t="shared" si="3"/>
        <v>24</v>
      </c>
      <c r="P64" s="205">
        <f t="shared" si="3"/>
        <v>5263.2000000000007</v>
      </c>
      <c r="Q64" s="207">
        <f t="shared" si="3"/>
        <v>16203183.039999999</v>
      </c>
      <c r="R64" s="179">
        <f t="shared" si="3"/>
        <v>127</v>
      </c>
      <c r="S64" s="205">
        <f t="shared" si="3"/>
        <v>18</v>
      </c>
      <c r="T64" s="205">
        <f t="shared" si="3"/>
        <v>3695.91</v>
      </c>
      <c r="U64" s="206">
        <f t="shared" si="3"/>
        <v>15505571.84</v>
      </c>
    </row>
    <row r="65" spans="1:21" ht="25" customHeight="1" x14ac:dyDescent="0.35">
      <c r="A65" s="176" t="s">
        <v>42</v>
      </c>
      <c r="B65" s="216">
        <v>95</v>
      </c>
      <c r="C65" s="217">
        <v>9</v>
      </c>
      <c r="D65" s="217">
        <v>2830.9300000000003</v>
      </c>
      <c r="E65" s="218">
        <v>10470814.41</v>
      </c>
      <c r="F65" s="46"/>
      <c r="G65" s="48"/>
      <c r="H65" s="48"/>
      <c r="I65" s="51"/>
      <c r="J65" s="46"/>
      <c r="K65" s="48"/>
      <c r="L65" s="48"/>
      <c r="M65" s="51"/>
      <c r="N65" s="46">
        <v>4</v>
      </c>
      <c r="O65" s="48">
        <v>1</v>
      </c>
      <c r="P65" s="48">
        <v>243</v>
      </c>
      <c r="Q65" s="51">
        <v>1064582.55</v>
      </c>
      <c r="R65" s="46">
        <v>91</v>
      </c>
      <c r="S65" s="48">
        <v>8</v>
      </c>
      <c r="T65" s="48">
        <v>2587.9300000000003</v>
      </c>
      <c r="U65" s="51">
        <v>9406231.8599999994</v>
      </c>
    </row>
    <row r="66" spans="1:21" ht="25" customHeight="1" x14ac:dyDescent="0.35">
      <c r="A66" s="177" t="s">
        <v>62</v>
      </c>
      <c r="B66" s="187">
        <v>102</v>
      </c>
      <c r="C66" s="188">
        <v>24</v>
      </c>
      <c r="D66" s="188">
        <v>3882.35</v>
      </c>
      <c r="E66" s="189">
        <v>11935977.450000001</v>
      </c>
      <c r="F66" s="23"/>
      <c r="G66" s="40"/>
      <c r="H66" s="40"/>
      <c r="I66" s="24"/>
      <c r="J66" s="23">
        <v>2</v>
      </c>
      <c r="K66" s="40">
        <v>1</v>
      </c>
      <c r="L66" s="40">
        <v>28.43</v>
      </c>
      <c r="M66" s="24">
        <v>54247.02</v>
      </c>
      <c r="N66" s="23">
        <v>64</v>
      </c>
      <c r="O66" s="40">
        <v>13</v>
      </c>
      <c r="P66" s="40">
        <v>2745.9400000000005</v>
      </c>
      <c r="Q66" s="24">
        <v>5782390.4500000002</v>
      </c>
      <c r="R66" s="23">
        <v>36</v>
      </c>
      <c r="S66" s="40">
        <v>10</v>
      </c>
      <c r="T66" s="40">
        <v>1107.9799999999998</v>
      </c>
      <c r="U66" s="24">
        <v>6099339.9799999995</v>
      </c>
    </row>
    <row r="67" spans="1:21" ht="25" customHeight="1" x14ac:dyDescent="0.35">
      <c r="A67" s="177" t="s">
        <v>22</v>
      </c>
      <c r="B67" s="187">
        <v>87</v>
      </c>
      <c r="C67" s="188">
        <v>13</v>
      </c>
      <c r="D67" s="188">
        <v>2910.11</v>
      </c>
      <c r="E67" s="189">
        <v>9368535</v>
      </c>
      <c r="F67" s="23">
        <v>11</v>
      </c>
      <c r="G67" s="40">
        <v>1</v>
      </c>
      <c r="H67" s="40">
        <v>359.65</v>
      </c>
      <c r="I67" s="24">
        <v>563044.73</v>
      </c>
      <c r="J67" s="23">
        <v>25</v>
      </c>
      <c r="K67" s="40">
        <v>6</v>
      </c>
      <c r="L67" s="40">
        <v>912.46999999999991</v>
      </c>
      <c r="M67" s="24">
        <v>3073730.8</v>
      </c>
      <c r="N67" s="23">
        <v>51</v>
      </c>
      <c r="O67" s="40">
        <v>6</v>
      </c>
      <c r="P67" s="40">
        <v>1637.99</v>
      </c>
      <c r="Q67" s="24">
        <v>5731759.4699999997</v>
      </c>
      <c r="R67" s="23"/>
      <c r="S67" s="40"/>
      <c r="T67" s="40"/>
      <c r="U67" s="24"/>
    </row>
    <row r="68" spans="1:21" ht="25" customHeight="1" x14ac:dyDescent="0.35">
      <c r="A68" s="177" t="s">
        <v>151</v>
      </c>
      <c r="B68" s="187">
        <v>28</v>
      </c>
      <c r="C68" s="188">
        <v>3</v>
      </c>
      <c r="D68" s="188">
        <v>2227.0299999999997</v>
      </c>
      <c r="E68" s="189">
        <v>3910775</v>
      </c>
      <c r="F68" s="23"/>
      <c r="G68" s="40"/>
      <c r="H68" s="40"/>
      <c r="I68" s="24"/>
      <c r="J68" s="23">
        <v>28</v>
      </c>
      <c r="K68" s="40">
        <v>3</v>
      </c>
      <c r="L68" s="40">
        <v>2227.0299999999997</v>
      </c>
      <c r="M68" s="24">
        <v>3910775</v>
      </c>
      <c r="N68" s="23"/>
      <c r="O68" s="40"/>
      <c r="P68" s="40"/>
      <c r="Q68" s="24"/>
      <c r="R68" s="23"/>
      <c r="S68" s="40"/>
      <c r="T68" s="40"/>
      <c r="U68" s="24"/>
    </row>
    <row r="69" spans="1:21" ht="25" customHeight="1" thickBot="1" x14ac:dyDescent="0.4">
      <c r="A69" s="178" t="s">
        <v>473</v>
      </c>
      <c r="B69" s="190">
        <v>19</v>
      </c>
      <c r="C69" s="191">
        <v>4</v>
      </c>
      <c r="D69" s="191">
        <v>636.27</v>
      </c>
      <c r="E69" s="192">
        <v>3624450.57</v>
      </c>
      <c r="F69" s="25"/>
      <c r="G69" s="44"/>
      <c r="H69" s="44"/>
      <c r="I69" s="26"/>
      <c r="J69" s="25"/>
      <c r="K69" s="44"/>
      <c r="L69" s="44"/>
      <c r="M69" s="26"/>
      <c r="N69" s="25">
        <v>19</v>
      </c>
      <c r="O69" s="44">
        <v>4</v>
      </c>
      <c r="P69" s="44">
        <v>636.27</v>
      </c>
      <c r="Q69" s="26">
        <v>3624450.57</v>
      </c>
      <c r="R69" s="25"/>
      <c r="S69" s="44"/>
      <c r="T69" s="44"/>
      <c r="U69" s="26"/>
    </row>
    <row r="73" spans="1:21" ht="15" thickBot="1" x14ac:dyDescent="0.4">
      <c r="A73" s="303" t="s">
        <v>936</v>
      </c>
      <c r="B73" s="303"/>
      <c r="C73" s="303"/>
      <c r="D73" s="303"/>
      <c r="E73" s="303"/>
      <c r="F73" s="303"/>
      <c r="G73" s="303"/>
      <c r="H73" s="303"/>
      <c r="I73" s="303"/>
      <c r="J73" s="303"/>
      <c r="K73" s="303"/>
      <c r="L73" s="303"/>
      <c r="M73" s="303"/>
      <c r="N73" s="303"/>
      <c r="O73" s="303"/>
      <c r="P73" s="303"/>
      <c r="Q73" s="303"/>
      <c r="R73" s="303"/>
      <c r="S73" s="303"/>
      <c r="T73" s="303"/>
      <c r="U73" s="303"/>
    </row>
    <row r="74" spans="1:21" ht="24" thickBot="1" x14ac:dyDescent="0.4">
      <c r="A74" s="301" t="s">
        <v>748</v>
      </c>
      <c r="B74" s="297" t="s">
        <v>705</v>
      </c>
      <c r="C74" s="298"/>
      <c r="D74" s="298"/>
      <c r="E74" s="299"/>
      <c r="F74" s="300">
        <v>2022</v>
      </c>
      <c r="G74" s="269"/>
      <c r="H74" s="269"/>
      <c r="I74" s="269"/>
      <c r="J74" s="300">
        <v>2023</v>
      </c>
      <c r="K74" s="269"/>
      <c r="L74" s="269"/>
      <c r="M74" s="269"/>
      <c r="N74" s="268">
        <v>2024</v>
      </c>
      <c r="O74" s="269"/>
      <c r="P74" s="269"/>
      <c r="Q74" s="270"/>
      <c r="R74" s="269">
        <v>2025</v>
      </c>
      <c r="S74" s="269"/>
      <c r="T74" s="269"/>
      <c r="U74" s="270"/>
    </row>
    <row r="75" spans="1:21" ht="102" thickBot="1" x14ac:dyDescent="0.4">
      <c r="A75" s="304"/>
      <c r="B75" s="213" t="s">
        <v>18</v>
      </c>
      <c r="C75" s="214" t="s">
        <v>706</v>
      </c>
      <c r="D75" s="214" t="s">
        <v>733</v>
      </c>
      <c r="E75" s="215" t="s">
        <v>707</v>
      </c>
      <c r="F75" s="203" t="s">
        <v>18</v>
      </c>
      <c r="G75" s="203" t="s">
        <v>706</v>
      </c>
      <c r="H75" s="203" t="s">
        <v>733</v>
      </c>
      <c r="I75" s="204" t="s">
        <v>707</v>
      </c>
      <c r="J75" s="203" t="s">
        <v>18</v>
      </c>
      <c r="K75" s="203" t="s">
        <v>706</v>
      </c>
      <c r="L75" s="203" t="s">
        <v>733</v>
      </c>
      <c r="M75" s="204" t="s">
        <v>707</v>
      </c>
      <c r="N75" s="209" t="s">
        <v>18</v>
      </c>
      <c r="O75" s="203" t="s">
        <v>706</v>
      </c>
      <c r="P75" s="203" t="s">
        <v>733</v>
      </c>
      <c r="Q75" s="210" t="s">
        <v>707</v>
      </c>
      <c r="R75" s="211" t="s">
        <v>18</v>
      </c>
      <c r="S75" s="203" t="s">
        <v>706</v>
      </c>
      <c r="T75" s="203" t="s">
        <v>733</v>
      </c>
      <c r="U75" s="210" t="s">
        <v>707</v>
      </c>
    </row>
    <row r="76" spans="1:21" ht="19" thickBot="1" x14ac:dyDescent="0.4">
      <c r="A76" s="238" t="s">
        <v>11</v>
      </c>
      <c r="B76" s="179">
        <v>397</v>
      </c>
      <c r="C76" s="205">
        <v>84</v>
      </c>
      <c r="D76" s="205">
        <v>20967.57</v>
      </c>
      <c r="E76" s="206">
        <v>48154070.649999999</v>
      </c>
      <c r="F76" s="179">
        <f>SUM(F77:F82)</f>
        <v>14</v>
      </c>
      <c r="G76" s="205">
        <f t="shared" ref="G76:U76" si="4">SUM(G77:G82)</f>
        <v>3</v>
      </c>
      <c r="H76" s="205">
        <f t="shared" si="4"/>
        <v>318.90999999999997</v>
      </c>
      <c r="I76" s="206">
        <f t="shared" si="4"/>
        <v>757745.83</v>
      </c>
      <c r="J76" s="179">
        <f t="shared" si="4"/>
        <v>86</v>
      </c>
      <c r="K76" s="205">
        <f t="shared" si="4"/>
        <v>11</v>
      </c>
      <c r="L76" s="205">
        <f t="shared" si="4"/>
        <v>3022.6600000000003</v>
      </c>
      <c r="M76" s="206">
        <f t="shared" si="4"/>
        <v>8292177.6899999995</v>
      </c>
      <c r="N76" s="179">
        <f t="shared" si="4"/>
        <v>137</v>
      </c>
      <c r="O76" s="205">
        <f t="shared" si="4"/>
        <v>37</v>
      </c>
      <c r="P76" s="205">
        <f t="shared" si="4"/>
        <v>11610.490000000002</v>
      </c>
      <c r="Q76" s="207">
        <f t="shared" si="4"/>
        <v>18300803.84</v>
      </c>
      <c r="R76" s="179">
        <f t="shared" si="4"/>
        <v>160</v>
      </c>
      <c r="S76" s="205">
        <f t="shared" si="4"/>
        <v>33</v>
      </c>
      <c r="T76" s="205">
        <f t="shared" si="4"/>
        <v>6015.51</v>
      </c>
      <c r="U76" s="206">
        <f t="shared" si="4"/>
        <v>20803343.289999999</v>
      </c>
    </row>
    <row r="77" spans="1:21" x14ac:dyDescent="0.35">
      <c r="A77" s="176" t="s">
        <v>42</v>
      </c>
      <c r="B77" s="216">
        <v>128</v>
      </c>
      <c r="C77" s="217">
        <v>26</v>
      </c>
      <c r="D77" s="217">
        <v>4037.71</v>
      </c>
      <c r="E77" s="218">
        <v>12067889.040000001</v>
      </c>
      <c r="F77" s="46">
        <v>3</v>
      </c>
      <c r="G77" s="48">
        <v>1</v>
      </c>
      <c r="H77" s="48">
        <v>29.78</v>
      </c>
      <c r="I77" s="51">
        <v>34738.53</v>
      </c>
      <c r="J77" s="46">
        <v>31</v>
      </c>
      <c r="K77" s="48">
        <v>4</v>
      </c>
      <c r="L77" s="48">
        <v>1056.43</v>
      </c>
      <c r="M77" s="51">
        <v>2482475.71</v>
      </c>
      <c r="N77" s="46">
        <v>28</v>
      </c>
      <c r="O77" s="48">
        <v>6</v>
      </c>
      <c r="P77" s="48">
        <v>527.19999999999993</v>
      </c>
      <c r="Q77" s="51">
        <v>2377519.31</v>
      </c>
      <c r="R77" s="46">
        <v>66</v>
      </c>
      <c r="S77" s="48">
        <v>15</v>
      </c>
      <c r="T77" s="48">
        <v>2424.3000000000002</v>
      </c>
      <c r="U77" s="51">
        <v>7173155.4899999993</v>
      </c>
    </row>
    <row r="78" spans="1:21" x14ac:dyDescent="0.35">
      <c r="A78" s="177" t="s">
        <v>62</v>
      </c>
      <c r="B78" s="187">
        <v>88</v>
      </c>
      <c r="C78" s="188">
        <v>18</v>
      </c>
      <c r="D78" s="188">
        <v>4179.1099999999997</v>
      </c>
      <c r="E78" s="189">
        <v>13919848.92</v>
      </c>
      <c r="F78" s="23">
        <v>2</v>
      </c>
      <c r="G78" s="40">
        <v>1</v>
      </c>
      <c r="H78" s="40">
        <v>80.03</v>
      </c>
      <c r="I78" s="24">
        <v>56180.55</v>
      </c>
      <c r="J78" s="23">
        <v>7</v>
      </c>
      <c r="K78" s="40">
        <v>2</v>
      </c>
      <c r="L78" s="40">
        <v>136.83999999999997</v>
      </c>
      <c r="M78" s="24">
        <v>536654.79</v>
      </c>
      <c r="N78" s="23">
        <v>18</v>
      </c>
      <c r="O78" s="40">
        <v>4</v>
      </c>
      <c r="P78" s="40">
        <v>1421.44</v>
      </c>
      <c r="Q78" s="24">
        <v>3226709.8</v>
      </c>
      <c r="R78" s="23">
        <v>61</v>
      </c>
      <c r="S78" s="40">
        <v>11</v>
      </c>
      <c r="T78" s="40">
        <v>2540.8000000000006</v>
      </c>
      <c r="U78" s="24">
        <v>10100303.780000001</v>
      </c>
    </row>
    <row r="79" spans="1:21" x14ac:dyDescent="0.35">
      <c r="A79" s="177" t="s">
        <v>22</v>
      </c>
      <c r="B79" s="187">
        <v>72</v>
      </c>
      <c r="C79" s="188">
        <v>14</v>
      </c>
      <c r="D79" s="188">
        <v>2894.56</v>
      </c>
      <c r="E79" s="189">
        <v>13316016.259999998</v>
      </c>
      <c r="F79" s="23">
        <v>9</v>
      </c>
      <c r="G79" s="40">
        <v>1</v>
      </c>
      <c r="H79" s="40">
        <v>209.1</v>
      </c>
      <c r="I79" s="24">
        <v>666826.75</v>
      </c>
      <c r="J79" s="23">
        <v>22</v>
      </c>
      <c r="K79" s="40">
        <v>3</v>
      </c>
      <c r="L79" s="40">
        <v>916.45</v>
      </c>
      <c r="M79" s="24">
        <v>3760577.37</v>
      </c>
      <c r="N79" s="23">
        <v>41</v>
      </c>
      <c r="O79" s="40">
        <v>10</v>
      </c>
      <c r="P79" s="40">
        <v>1769.01</v>
      </c>
      <c r="Q79" s="24">
        <v>8888612.1400000006</v>
      </c>
      <c r="R79" s="23"/>
      <c r="S79" s="40"/>
      <c r="T79" s="40"/>
      <c r="U79" s="24"/>
    </row>
    <row r="80" spans="1:21" x14ac:dyDescent="0.35">
      <c r="A80" s="177" t="s">
        <v>597</v>
      </c>
      <c r="B80" s="187">
        <v>12</v>
      </c>
      <c r="C80" s="188">
        <v>4</v>
      </c>
      <c r="D80" s="188">
        <v>99.39</v>
      </c>
      <c r="E80" s="189">
        <v>644070.71</v>
      </c>
      <c r="F80" s="23"/>
      <c r="G80" s="40"/>
      <c r="H80" s="40"/>
      <c r="I80" s="24"/>
      <c r="J80" s="23"/>
      <c r="K80" s="40"/>
      <c r="L80" s="40"/>
      <c r="M80" s="24"/>
      <c r="N80" s="23">
        <v>12</v>
      </c>
      <c r="O80" s="40">
        <v>4</v>
      </c>
      <c r="P80" s="40">
        <v>99.39</v>
      </c>
      <c r="Q80" s="24">
        <v>644070.71</v>
      </c>
      <c r="R80" s="23"/>
      <c r="S80" s="40"/>
      <c r="T80" s="40"/>
      <c r="U80" s="24"/>
    </row>
    <row r="81" spans="1:21" x14ac:dyDescent="0.35">
      <c r="A81" s="177" t="s">
        <v>856</v>
      </c>
      <c r="B81" s="187">
        <v>10</v>
      </c>
      <c r="C81" s="188">
        <v>5</v>
      </c>
      <c r="D81" s="188">
        <v>122.77</v>
      </c>
      <c r="E81" s="189">
        <v>492779.37</v>
      </c>
      <c r="F81" s="23"/>
      <c r="G81" s="40"/>
      <c r="H81" s="40"/>
      <c r="I81" s="24"/>
      <c r="J81" s="23"/>
      <c r="K81" s="40"/>
      <c r="L81" s="40"/>
      <c r="M81" s="24"/>
      <c r="N81" s="23">
        <v>9</v>
      </c>
      <c r="O81" s="40">
        <v>4</v>
      </c>
      <c r="P81" s="40">
        <v>50.56</v>
      </c>
      <c r="Q81" s="24">
        <v>419035.12</v>
      </c>
      <c r="R81" s="23">
        <v>1</v>
      </c>
      <c r="S81" s="40">
        <v>1</v>
      </c>
      <c r="T81" s="40">
        <v>72.209999999999994</v>
      </c>
      <c r="U81" s="24">
        <v>73744.25</v>
      </c>
    </row>
    <row r="82" spans="1:21" ht="15" thickBot="1" x14ac:dyDescent="0.4">
      <c r="A82" s="178" t="s">
        <v>865</v>
      </c>
      <c r="B82" s="190">
        <v>87</v>
      </c>
      <c r="C82" s="191">
        <v>17</v>
      </c>
      <c r="D82" s="191">
        <v>9634.0300000000007</v>
      </c>
      <c r="E82" s="192">
        <v>7713466.3500000006</v>
      </c>
      <c r="F82" s="25"/>
      <c r="G82" s="44"/>
      <c r="H82" s="44"/>
      <c r="I82" s="26"/>
      <c r="J82" s="25">
        <v>26</v>
      </c>
      <c r="K82" s="44">
        <v>2</v>
      </c>
      <c r="L82" s="44">
        <v>912.94</v>
      </c>
      <c r="M82" s="26">
        <v>1512469.8199999998</v>
      </c>
      <c r="N82" s="25">
        <v>29</v>
      </c>
      <c r="O82" s="44">
        <v>9</v>
      </c>
      <c r="P82" s="44">
        <v>7742.8900000000012</v>
      </c>
      <c r="Q82" s="26">
        <v>2744856.76</v>
      </c>
      <c r="R82" s="25">
        <v>32</v>
      </c>
      <c r="S82" s="44">
        <v>6</v>
      </c>
      <c r="T82" s="44">
        <v>978.2</v>
      </c>
      <c r="U82" s="26">
        <v>3456139.7699999996</v>
      </c>
    </row>
  </sheetData>
  <mergeCells count="35">
    <mergeCell ref="A73:U73"/>
    <mergeCell ref="A74:A75"/>
    <mergeCell ref="B74:E74"/>
    <mergeCell ref="F74:I74"/>
    <mergeCell ref="J74:M74"/>
    <mergeCell ref="N74:Q74"/>
    <mergeCell ref="R74:U74"/>
    <mergeCell ref="R29:U29"/>
    <mergeCell ref="A22:A23"/>
    <mergeCell ref="B22:E22"/>
    <mergeCell ref="F22:I22"/>
    <mergeCell ref="A29:A30"/>
    <mergeCell ref="B29:E29"/>
    <mergeCell ref="F29:I29"/>
    <mergeCell ref="J29:M29"/>
    <mergeCell ref="N29:Q29"/>
    <mergeCell ref="R50:U50"/>
    <mergeCell ref="A39:A40"/>
    <mergeCell ref="B39:E39"/>
    <mergeCell ref="F39:I39"/>
    <mergeCell ref="J39:M39"/>
    <mergeCell ref="N39:Q39"/>
    <mergeCell ref="R39:U39"/>
    <mergeCell ref="A50:A51"/>
    <mergeCell ref="B50:E50"/>
    <mergeCell ref="F50:I50"/>
    <mergeCell ref="J50:M50"/>
    <mergeCell ref="N50:Q50"/>
    <mergeCell ref="A61:U61"/>
    <mergeCell ref="A62:A63"/>
    <mergeCell ref="B62:E62"/>
    <mergeCell ref="F62:I62"/>
    <mergeCell ref="J62:M62"/>
    <mergeCell ref="N62:Q62"/>
    <mergeCell ref="R62:U6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FC0E-9851-469A-AEFF-5450E37405D0}">
  <dimension ref="A2:U203"/>
  <sheetViews>
    <sheetView topLeftCell="A24" zoomScale="70" zoomScaleNormal="70" workbookViewId="0">
      <selection activeCell="R119" sqref="R119"/>
    </sheetView>
  </sheetViews>
  <sheetFormatPr defaultRowHeight="14.5" x14ac:dyDescent="0.35"/>
  <cols>
    <col min="1" max="1" width="17.90625" bestFit="1" customWidth="1"/>
    <col min="2" max="2" width="15.90625" bestFit="1" customWidth="1"/>
    <col min="3" max="3" width="4.7265625" style="19" bestFit="1" customWidth="1"/>
    <col min="4" max="4" width="3.81640625" bestFit="1" customWidth="1"/>
    <col min="5" max="5" width="4.1796875" style="19" bestFit="1" customWidth="1"/>
    <col min="6" max="6" width="4.08984375" bestFit="1" customWidth="1"/>
    <col min="7" max="7" width="4.26953125" style="19" bestFit="1" customWidth="1"/>
    <col min="8" max="8" width="4.453125" bestFit="1" customWidth="1"/>
    <col min="9" max="9" width="4.26953125" style="19" bestFit="1" customWidth="1"/>
    <col min="10" max="10" width="4.453125" bestFit="1" customWidth="1"/>
    <col min="11" max="11" width="3.81640625" bestFit="1" customWidth="1"/>
    <col min="12" max="12" width="10.7265625" bestFit="1" customWidth="1"/>
    <col min="13" max="13" width="33.90625" style="19" bestFit="1" customWidth="1"/>
    <col min="14" max="14" width="17.90625" bestFit="1" customWidth="1"/>
    <col min="15" max="15" width="11.7265625" bestFit="1" customWidth="1"/>
    <col min="16" max="16" width="23.26953125" bestFit="1" customWidth="1"/>
    <col min="17" max="17" width="33.90625" bestFit="1" customWidth="1"/>
    <col min="18" max="18" width="22.7265625" bestFit="1" customWidth="1"/>
    <col min="19" max="19" width="16.54296875" bestFit="1" customWidth="1"/>
    <col min="20" max="20" width="28.08984375" bestFit="1" customWidth="1"/>
    <col min="21" max="21" width="38.7265625" bestFit="1" customWidth="1"/>
    <col min="22" max="22" width="22.7265625" bestFit="1" customWidth="1"/>
    <col min="23" max="23" width="16.54296875" bestFit="1" customWidth="1"/>
    <col min="24" max="24" width="28.1796875" bestFit="1" customWidth="1"/>
    <col min="25" max="25" width="38.7265625" bestFit="1" customWidth="1"/>
    <col min="26" max="26" width="22.7265625" bestFit="1" customWidth="1"/>
    <col min="27" max="27" width="16.54296875" bestFit="1" customWidth="1"/>
    <col min="28" max="28" width="28.1796875" bestFit="1" customWidth="1"/>
    <col min="29" max="29" width="38.7265625" bestFit="1" customWidth="1"/>
    <col min="30" max="30" width="17.81640625" bestFit="1" customWidth="1"/>
    <col min="31" max="31" width="11.7265625" bestFit="1" customWidth="1"/>
    <col min="32" max="32" width="23.26953125" bestFit="1" customWidth="1"/>
    <col min="33" max="33" width="33.81640625" bestFit="1" customWidth="1"/>
    <col min="34" max="34" width="17.81640625" bestFit="1" customWidth="1"/>
    <col min="35" max="35" width="11.7265625" bestFit="1" customWidth="1"/>
    <col min="36" max="36" width="23.26953125" bestFit="1" customWidth="1"/>
    <col min="37" max="37" width="33.81640625" bestFit="1" customWidth="1"/>
    <col min="38" max="38" width="17.81640625" bestFit="1" customWidth="1"/>
    <col min="39" max="39" width="11.7265625" bestFit="1" customWidth="1"/>
    <col min="40" max="40" width="23.26953125" bestFit="1" customWidth="1"/>
    <col min="41" max="41" width="33.81640625" bestFit="1" customWidth="1"/>
    <col min="42" max="42" width="17.81640625" bestFit="1" customWidth="1"/>
    <col min="43" max="43" width="11.7265625" bestFit="1" customWidth="1"/>
    <col min="44" max="44" width="23.26953125" bestFit="1" customWidth="1"/>
    <col min="45" max="45" width="33.81640625" bestFit="1" customWidth="1"/>
    <col min="46" max="46" width="17.81640625" bestFit="1" customWidth="1"/>
    <col min="47" max="47" width="11.7265625" bestFit="1" customWidth="1"/>
    <col min="48" max="48" width="23.26953125" bestFit="1" customWidth="1"/>
    <col min="49" max="49" width="33.81640625" bestFit="1" customWidth="1"/>
    <col min="50" max="50" width="17.81640625" bestFit="1" customWidth="1"/>
    <col min="51" max="51" width="11.7265625" bestFit="1" customWidth="1"/>
    <col min="52" max="52" width="23.26953125" bestFit="1" customWidth="1"/>
    <col min="53" max="53" width="33.81640625" bestFit="1" customWidth="1"/>
    <col min="54" max="54" width="17.81640625" bestFit="1" customWidth="1"/>
    <col min="55" max="55" width="11.7265625" bestFit="1" customWidth="1"/>
    <col min="56" max="56" width="23.26953125" bestFit="1" customWidth="1"/>
    <col min="57" max="57" width="33.81640625" bestFit="1" customWidth="1"/>
    <col min="58" max="58" width="21.81640625" bestFit="1" customWidth="1"/>
    <col min="59" max="59" width="15.7265625" bestFit="1" customWidth="1"/>
    <col min="60" max="60" width="27.26953125" bestFit="1" customWidth="1"/>
    <col min="61" max="61" width="37.81640625" bestFit="1" customWidth="1"/>
    <col min="62" max="62" width="17.81640625" bestFit="1" customWidth="1"/>
    <col min="63" max="63" width="11.7265625" bestFit="1" customWidth="1"/>
    <col min="64" max="64" width="23.26953125" bestFit="1" customWidth="1"/>
    <col min="65" max="65" width="33.81640625" bestFit="1" customWidth="1"/>
    <col min="66" max="66" width="17.81640625" bestFit="1" customWidth="1"/>
    <col min="67" max="67" width="11.7265625" bestFit="1" customWidth="1"/>
    <col min="68" max="68" width="23.26953125" bestFit="1" customWidth="1"/>
    <col min="69" max="69" width="33.81640625" bestFit="1" customWidth="1"/>
    <col min="70" max="70" width="17.81640625" bestFit="1" customWidth="1"/>
    <col min="71" max="71" width="11.7265625" bestFit="1" customWidth="1"/>
    <col min="72" max="72" width="23.26953125" bestFit="1" customWidth="1"/>
    <col min="73" max="73" width="33.81640625" bestFit="1" customWidth="1"/>
    <col min="74" max="74" width="17.81640625" bestFit="1" customWidth="1"/>
    <col min="75" max="75" width="11.7265625" bestFit="1" customWidth="1"/>
    <col min="76" max="76" width="23.26953125" bestFit="1" customWidth="1"/>
    <col min="77" max="77" width="33.81640625" bestFit="1" customWidth="1"/>
    <col min="78" max="78" width="17.81640625" bestFit="1" customWidth="1"/>
    <col min="79" max="79" width="11.7265625" bestFit="1" customWidth="1"/>
    <col min="80" max="80" width="23.26953125" bestFit="1" customWidth="1"/>
    <col min="81" max="81" width="33.81640625" bestFit="1" customWidth="1"/>
    <col min="82" max="82" width="17.81640625" bestFit="1" customWidth="1"/>
    <col min="83" max="83" width="11.7265625" bestFit="1" customWidth="1"/>
    <col min="84" max="84" width="23.26953125" bestFit="1" customWidth="1"/>
    <col min="85" max="85" width="33.81640625" bestFit="1" customWidth="1"/>
    <col min="86" max="86" width="17.81640625" bestFit="1" customWidth="1"/>
    <col min="87" max="87" width="11.7265625" bestFit="1" customWidth="1"/>
    <col min="88" max="88" width="23.26953125" bestFit="1" customWidth="1"/>
    <col min="89" max="89" width="33.81640625" bestFit="1" customWidth="1"/>
    <col min="90" max="90" width="17.81640625" bestFit="1" customWidth="1"/>
    <col min="91" max="91" width="11.7265625" bestFit="1" customWidth="1"/>
    <col min="92" max="92" width="23.26953125" bestFit="1" customWidth="1"/>
    <col min="93" max="93" width="33.81640625" bestFit="1" customWidth="1"/>
    <col min="94" max="94" width="17.81640625" bestFit="1" customWidth="1"/>
    <col min="95" max="95" width="11.7265625" bestFit="1" customWidth="1"/>
    <col min="96" max="96" width="23.26953125" bestFit="1" customWidth="1"/>
    <col min="97" max="97" width="33.81640625" bestFit="1" customWidth="1"/>
    <col min="98" max="98" width="17.81640625" bestFit="1" customWidth="1"/>
    <col min="99" max="99" width="11.7265625" bestFit="1" customWidth="1"/>
    <col min="100" max="100" width="23.26953125" bestFit="1" customWidth="1"/>
    <col min="101" max="101" width="33.81640625" bestFit="1" customWidth="1"/>
    <col min="102" max="102" width="17.81640625" bestFit="1" customWidth="1"/>
    <col min="103" max="103" width="11.7265625" bestFit="1" customWidth="1"/>
    <col min="104" max="104" width="23.26953125" bestFit="1" customWidth="1"/>
    <col min="105" max="105" width="33.81640625" bestFit="1" customWidth="1"/>
    <col min="106" max="106" width="17.81640625" bestFit="1" customWidth="1"/>
    <col min="107" max="107" width="11.7265625" bestFit="1" customWidth="1"/>
    <col min="108" max="108" width="23.26953125" bestFit="1" customWidth="1"/>
    <col min="109" max="109" width="33.81640625" bestFit="1" customWidth="1"/>
    <col min="110" max="110" width="17.81640625" bestFit="1" customWidth="1"/>
    <col min="111" max="111" width="11.7265625" bestFit="1" customWidth="1"/>
    <col min="112" max="112" width="23.26953125" bestFit="1" customWidth="1"/>
    <col min="113" max="113" width="33.81640625" bestFit="1" customWidth="1"/>
    <col min="114" max="114" width="17.81640625" bestFit="1" customWidth="1"/>
    <col min="115" max="115" width="11.7265625" bestFit="1" customWidth="1"/>
    <col min="116" max="116" width="23.26953125" bestFit="1" customWidth="1"/>
    <col min="117" max="117" width="33.81640625" bestFit="1" customWidth="1"/>
    <col min="118" max="118" width="17.81640625" bestFit="1" customWidth="1"/>
    <col min="119" max="119" width="11.7265625" bestFit="1" customWidth="1"/>
    <col min="120" max="120" width="23.26953125" bestFit="1" customWidth="1"/>
    <col min="121" max="121" width="33.81640625" bestFit="1" customWidth="1"/>
    <col min="122" max="122" width="17.81640625" bestFit="1" customWidth="1"/>
    <col min="123" max="123" width="11.7265625" bestFit="1" customWidth="1"/>
    <col min="124" max="124" width="23.26953125" bestFit="1" customWidth="1"/>
    <col min="125" max="125" width="33.81640625" bestFit="1" customWidth="1"/>
    <col min="126" max="126" width="17.81640625" bestFit="1" customWidth="1"/>
    <col min="127" max="127" width="11.7265625" bestFit="1" customWidth="1"/>
    <col min="128" max="128" width="23.26953125" bestFit="1" customWidth="1"/>
    <col min="129" max="129" width="33.81640625" bestFit="1" customWidth="1"/>
    <col min="130" max="130" width="21.453125" bestFit="1" customWidth="1"/>
    <col min="131" max="131" width="15.26953125" bestFit="1" customWidth="1"/>
    <col min="132" max="132" width="26.81640625" bestFit="1" customWidth="1"/>
    <col min="133" max="133" width="37.453125" bestFit="1" customWidth="1"/>
    <col min="134" max="134" width="17.81640625" bestFit="1" customWidth="1"/>
    <col min="135" max="135" width="11.7265625" bestFit="1" customWidth="1"/>
    <col min="136" max="136" width="23.26953125" bestFit="1" customWidth="1"/>
    <col min="137" max="137" width="33.81640625" bestFit="1" customWidth="1"/>
    <col min="138" max="138" width="17.81640625" bestFit="1" customWidth="1"/>
    <col min="139" max="139" width="11.7265625" bestFit="1" customWidth="1"/>
    <col min="140" max="140" width="23.26953125" bestFit="1" customWidth="1"/>
    <col min="141" max="141" width="33.81640625" bestFit="1" customWidth="1"/>
    <col min="142" max="142" width="17.81640625" bestFit="1" customWidth="1"/>
    <col min="143" max="143" width="11.7265625" bestFit="1" customWidth="1"/>
    <col min="144" max="144" width="23.26953125" bestFit="1" customWidth="1"/>
    <col min="145" max="145" width="33.81640625" bestFit="1" customWidth="1"/>
    <col min="146" max="146" width="17.81640625" bestFit="1" customWidth="1"/>
    <col min="147" max="147" width="11.7265625" bestFit="1" customWidth="1"/>
    <col min="148" max="148" width="23.26953125" bestFit="1" customWidth="1"/>
    <col min="149" max="149" width="33.81640625" bestFit="1" customWidth="1"/>
    <col min="150" max="150" width="17.81640625" bestFit="1" customWidth="1"/>
    <col min="151" max="151" width="11.7265625" bestFit="1" customWidth="1"/>
    <col min="152" max="152" width="23.26953125" bestFit="1" customWidth="1"/>
    <col min="153" max="153" width="33.81640625" bestFit="1" customWidth="1"/>
    <col min="154" max="154" width="17.81640625" bestFit="1" customWidth="1"/>
    <col min="155" max="155" width="11.7265625" bestFit="1" customWidth="1"/>
    <col min="156" max="156" width="23.26953125" bestFit="1" customWidth="1"/>
    <col min="157" max="157" width="33.81640625" bestFit="1" customWidth="1"/>
    <col min="158" max="158" width="17.81640625" bestFit="1" customWidth="1"/>
    <col min="159" max="159" width="11.7265625" bestFit="1" customWidth="1"/>
    <col min="160" max="160" width="23.26953125" bestFit="1" customWidth="1"/>
    <col min="161" max="161" width="33.81640625" bestFit="1" customWidth="1"/>
    <col min="162" max="162" width="17.81640625" bestFit="1" customWidth="1"/>
    <col min="163" max="163" width="11.7265625" bestFit="1" customWidth="1"/>
    <col min="164" max="164" width="23.26953125" bestFit="1" customWidth="1"/>
    <col min="165" max="165" width="33.81640625" bestFit="1" customWidth="1"/>
    <col min="166" max="166" width="17.81640625" bestFit="1" customWidth="1"/>
    <col min="167" max="167" width="11.7265625" bestFit="1" customWidth="1"/>
    <col min="168" max="168" width="23.26953125" bestFit="1" customWidth="1"/>
    <col min="169" max="169" width="33.81640625" bestFit="1" customWidth="1"/>
    <col min="170" max="170" width="17.81640625" bestFit="1" customWidth="1"/>
    <col min="171" max="171" width="11.7265625" bestFit="1" customWidth="1"/>
    <col min="172" max="172" width="23.26953125" bestFit="1" customWidth="1"/>
    <col min="173" max="173" width="33.81640625" bestFit="1" customWidth="1"/>
    <col min="174" max="174" width="17.81640625" bestFit="1" customWidth="1"/>
    <col min="175" max="175" width="11.7265625" bestFit="1" customWidth="1"/>
    <col min="176" max="176" width="23.26953125" bestFit="1" customWidth="1"/>
    <col min="177" max="177" width="33.81640625" bestFit="1" customWidth="1"/>
    <col min="178" max="178" width="17.81640625" bestFit="1" customWidth="1"/>
    <col min="179" max="179" width="11.7265625" bestFit="1" customWidth="1"/>
    <col min="180" max="180" width="23.26953125" bestFit="1" customWidth="1"/>
    <col min="181" max="181" width="33.81640625" bestFit="1" customWidth="1"/>
    <col min="182" max="182" width="17.81640625" bestFit="1" customWidth="1"/>
    <col min="183" max="183" width="11.7265625" bestFit="1" customWidth="1"/>
    <col min="184" max="184" width="23.26953125" bestFit="1" customWidth="1"/>
    <col min="185" max="185" width="33.81640625" bestFit="1" customWidth="1"/>
    <col min="186" max="186" width="17.81640625" bestFit="1" customWidth="1"/>
    <col min="187" max="187" width="11.7265625" bestFit="1" customWidth="1"/>
    <col min="188" max="188" width="23.26953125" bestFit="1" customWidth="1"/>
    <col min="189" max="189" width="33.81640625" bestFit="1" customWidth="1"/>
    <col min="190" max="190" width="17.81640625" bestFit="1" customWidth="1"/>
    <col min="191" max="191" width="11.7265625" bestFit="1" customWidth="1"/>
    <col min="192" max="192" width="23.26953125" bestFit="1" customWidth="1"/>
    <col min="193" max="193" width="33.81640625" bestFit="1" customWidth="1"/>
    <col min="194" max="194" width="17.81640625" bestFit="1" customWidth="1"/>
    <col min="195" max="195" width="11.7265625" bestFit="1" customWidth="1"/>
    <col min="196" max="196" width="23.26953125" bestFit="1" customWidth="1"/>
    <col min="197" max="197" width="33.81640625" bestFit="1" customWidth="1"/>
    <col min="198" max="198" width="17.81640625" bestFit="1" customWidth="1"/>
    <col min="199" max="199" width="11.7265625" bestFit="1" customWidth="1"/>
    <col min="200" max="200" width="23.26953125" bestFit="1" customWidth="1"/>
    <col min="201" max="201" width="33.81640625" bestFit="1" customWidth="1"/>
    <col min="202" max="202" width="22.1796875" bestFit="1" customWidth="1"/>
    <col min="203" max="203" width="15.81640625" bestFit="1" customWidth="1"/>
    <col min="204" max="204" width="27.453125" bestFit="1" customWidth="1"/>
    <col min="205" max="205" width="38.1796875" bestFit="1" customWidth="1"/>
    <col min="206" max="206" width="17.81640625" bestFit="1" customWidth="1"/>
    <col min="207" max="207" width="11.7265625" bestFit="1" customWidth="1"/>
    <col min="208" max="208" width="23.26953125" bestFit="1" customWidth="1"/>
    <col min="209" max="209" width="33.81640625" bestFit="1" customWidth="1"/>
    <col min="210" max="210" width="17.81640625" bestFit="1" customWidth="1"/>
    <col min="211" max="211" width="11.7265625" bestFit="1" customWidth="1"/>
    <col min="212" max="212" width="23.26953125" bestFit="1" customWidth="1"/>
    <col min="213" max="213" width="33.81640625" bestFit="1" customWidth="1"/>
    <col min="214" max="214" width="17.81640625" bestFit="1" customWidth="1"/>
    <col min="215" max="215" width="11.7265625" bestFit="1" customWidth="1"/>
    <col min="216" max="216" width="23.26953125" bestFit="1" customWidth="1"/>
    <col min="217" max="217" width="33.81640625" bestFit="1" customWidth="1"/>
    <col min="218" max="218" width="17.81640625" bestFit="1" customWidth="1"/>
    <col min="219" max="219" width="11.7265625" bestFit="1" customWidth="1"/>
    <col min="220" max="220" width="23.26953125" bestFit="1" customWidth="1"/>
    <col min="221" max="221" width="33.81640625" bestFit="1" customWidth="1"/>
    <col min="222" max="222" width="17.81640625" bestFit="1" customWidth="1"/>
    <col min="223" max="223" width="11.7265625" bestFit="1" customWidth="1"/>
    <col min="224" max="224" width="23.26953125" bestFit="1" customWidth="1"/>
    <col min="225" max="225" width="33.81640625" bestFit="1" customWidth="1"/>
    <col min="226" max="226" width="17.81640625" bestFit="1" customWidth="1"/>
    <col min="227" max="227" width="11.7265625" bestFit="1" customWidth="1"/>
    <col min="228" max="228" width="23.26953125" bestFit="1" customWidth="1"/>
    <col min="229" max="229" width="33.81640625" bestFit="1" customWidth="1"/>
    <col min="230" max="230" width="17.81640625" bestFit="1" customWidth="1"/>
    <col min="231" max="231" width="11.7265625" bestFit="1" customWidth="1"/>
    <col min="232" max="232" width="23.26953125" bestFit="1" customWidth="1"/>
    <col min="233" max="233" width="33.81640625" bestFit="1" customWidth="1"/>
    <col min="234" max="234" width="17.81640625" bestFit="1" customWidth="1"/>
    <col min="235" max="235" width="11.7265625" bestFit="1" customWidth="1"/>
    <col min="236" max="236" width="23.26953125" bestFit="1" customWidth="1"/>
    <col min="237" max="237" width="33.81640625" bestFit="1" customWidth="1"/>
    <col min="238" max="238" width="17.81640625" bestFit="1" customWidth="1"/>
    <col min="239" max="239" width="11.7265625" bestFit="1" customWidth="1"/>
    <col min="240" max="240" width="23.26953125" bestFit="1" customWidth="1"/>
    <col min="241" max="241" width="33.81640625" bestFit="1" customWidth="1"/>
    <col min="242" max="242" width="17.81640625" bestFit="1" customWidth="1"/>
    <col min="243" max="243" width="11.7265625" bestFit="1" customWidth="1"/>
    <col min="244" max="244" width="23.26953125" bestFit="1" customWidth="1"/>
    <col min="245" max="245" width="33.81640625" bestFit="1" customWidth="1"/>
    <col min="246" max="246" width="17.81640625" bestFit="1" customWidth="1"/>
    <col min="247" max="247" width="11.7265625" bestFit="1" customWidth="1"/>
    <col min="248" max="248" width="23.26953125" bestFit="1" customWidth="1"/>
    <col min="249" max="249" width="33.81640625" bestFit="1" customWidth="1"/>
    <col min="250" max="250" width="17.81640625" bestFit="1" customWidth="1"/>
    <col min="251" max="251" width="11.7265625" bestFit="1" customWidth="1"/>
    <col min="252" max="252" width="23.26953125" bestFit="1" customWidth="1"/>
    <col min="253" max="253" width="33.81640625" bestFit="1" customWidth="1"/>
    <col min="254" max="254" width="17.81640625" bestFit="1" customWidth="1"/>
    <col min="255" max="255" width="11.7265625" bestFit="1" customWidth="1"/>
    <col min="256" max="256" width="23.26953125" bestFit="1" customWidth="1"/>
    <col min="257" max="257" width="33.81640625" bestFit="1" customWidth="1"/>
    <col min="258" max="258" width="17.81640625" bestFit="1" customWidth="1"/>
    <col min="259" max="259" width="11.7265625" bestFit="1" customWidth="1"/>
    <col min="260" max="260" width="23.26953125" bestFit="1" customWidth="1"/>
    <col min="261" max="261" width="33.81640625" bestFit="1" customWidth="1"/>
    <col min="262" max="262" width="17.81640625" bestFit="1" customWidth="1"/>
    <col min="263" max="263" width="11.7265625" bestFit="1" customWidth="1"/>
    <col min="264" max="264" width="23.26953125" bestFit="1" customWidth="1"/>
    <col min="265" max="265" width="33.81640625" bestFit="1" customWidth="1"/>
    <col min="266" max="266" width="17.81640625" bestFit="1" customWidth="1"/>
    <col min="267" max="267" width="11.7265625" bestFit="1" customWidth="1"/>
    <col min="268" max="268" width="23.26953125" bestFit="1" customWidth="1"/>
    <col min="269" max="269" width="33.81640625" bestFit="1" customWidth="1"/>
    <col min="270" max="270" width="21.26953125" bestFit="1" customWidth="1"/>
    <col min="271" max="271" width="15.1796875" bestFit="1" customWidth="1"/>
    <col min="272" max="272" width="26.54296875" bestFit="1" customWidth="1"/>
    <col min="273" max="273" width="37.1796875" bestFit="1" customWidth="1"/>
    <col min="274" max="274" width="22.7265625" bestFit="1" customWidth="1"/>
    <col min="275" max="275" width="16.54296875" bestFit="1" customWidth="1"/>
    <col min="276" max="276" width="28.1796875" bestFit="1" customWidth="1"/>
    <col min="277" max="277" width="38.7265625" bestFit="1" customWidth="1"/>
    <col min="278" max="278" width="23.7265625" bestFit="1" customWidth="1"/>
    <col min="279" max="279" width="17.54296875" bestFit="1" customWidth="1"/>
    <col min="280" max="280" width="29.1796875" bestFit="1" customWidth="1"/>
    <col min="281" max="281" width="39.7265625" bestFit="1" customWidth="1"/>
    <col min="282" max="282" width="17.81640625" bestFit="1" customWidth="1"/>
    <col min="283" max="283" width="11.7265625" bestFit="1" customWidth="1"/>
    <col min="284" max="284" width="23.26953125" bestFit="1" customWidth="1"/>
    <col min="285" max="285" width="33.81640625" bestFit="1" customWidth="1"/>
    <col min="286" max="286" width="24.7265625" bestFit="1" customWidth="1"/>
    <col min="287" max="287" width="18.54296875" bestFit="1" customWidth="1"/>
    <col min="288" max="288" width="30.1796875" bestFit="1" customWidth="1"/>
    <col min="289" max="289" width="40.7265625" bestFit="1" customWidth="1"/>
    <col min="290" max="290" width="17.81640625" bestFit="1" customWidth="1"/>
    <col min="291" max="291" width="11.7265625" bestFit="1" customWidth="1"/>
    <col min="292" max="292" width="23.26953125" bestFit="1" customWidth="1"/>
    <col min="293" max="293" width="33.81640625" bestFit="1" customWidth="1"/>
    <col min="294" max="294" width="24.7265625" bestFit="1" customWidth="1"/>
    <col min="295" max="295" width="18.54296875" bestFit="1" customWidth="1"/>
    <col min="296" max="296" width="30.1796875" bestFit="1" customWidth="1"/>
    <col min="297" max="297" width="40.7265625" bestFit="1" customWidth="1"/>
    <col min="298" max="298" width="17.81640625" bestFit="1" customWidth="1"/>
    <col min="299" max="299" width="11.7265625" bestFit="1" customWidth="1"/>
    <col min="300" max="300" width="23.26953125" bestFit="1" customWidth="1"/>
    <col min="301" max="301" width="33.81640625" bestFit="1" customWidth="1"/>
    <col min="302" max="302" width="24.7265625" bestFit="1" customWidth="1"/>
    <col min="303" max="303" width="18.54296875" bestFit="1" customWidth="1"/>
    <col min="304" max="304" width="30.1796875" bestFit="1" customWidth="1"/>
    <col min="305" max="305" width="40.7265625" bestFit="1" customWidth="1"/>
    <col min="306" max="306" width="17.81640625" bestFit="1" customWidth="1"/>
    <col min="307" max="307" width="11.7265625" bestFit="1" customWidth="1"/>
    <col min="308" max="308" width="23.26953125" bestFit="1" customWidth="1"/>
    <col min="309" max="309" width="33.81640625" bestFit="1" customWidth="1"/>
    <col min="310" max="310" width="24.7265625" bestFit="1" customWidth="1"/>
    <col min="311" max="311" width="18.54296875" bestFit="1" customWidth="1"/>
    <col min="312" max="312" width="30.1796875" bestFit="1" customWidth="1"/>
    <col min="313" max="313" width="40.7265625" bestFit="1" customWidth="1"/>
    <col min="314" max="314" width="17.81640625" bestFit="1" customWidth="1"/>
    <col min="315" max="315" width="11.7265625" bestFit="1" customWidth="1"/>
    <col min="316" max="316" width="23.26953125" bestFit="1" customWidth="1"/>
    <col min="317" max="317" width="33.81640625" bestFit="1" customWidth="1"/>
    <col min="318" max="318" width="24.7265625" bestFit="1" customWidth="1"/>
    <col min="319" max="319" width="18.54296875" bestFit="1" customWidth="1"/>
    <col min="320" max="320" width="30.1796875" bestFit="1" customWidth="1"/>
    <col min="321" max="321" width="40.7265625" bestFit="1" customWidth="1"/>
    <col min="322" max="322" width="17.81640625" bestFit="1" customWidth="1"/>
    <col min="323" max="323" width="11.7265625" bestFit="1" customWidth="1"/>
    <col min="324" max="324" width="23.26953125" bestFit="1" customWidth="1"/>
    <col min="325" max="325" width="33.81640625" bestFit="1" customWidth="1"/>
    <col min="326" max="326" width="24.7265625" bestFit="1" customWidth="1"/>
    <col min="327" max="327" width="18.54296875" bestFit="1" customWidth="1"/>
    <col min="328" max="328" width="30.1796875" bestFit="1" customWidth="1"/>
    <col min="329" max="329" width="40.7265625" bestFit="1" customWidth="1"/>
    <col min="330" max="330" width="17.81640625" bestFit="1" customWidth="1"/>
    <col min="331" max="331" width="11.7265625" bestFit="1" customWidth="1"/>
    <col min="332" max="332" width="23.26953125" bestFit="1" customWidth="1"/>
    <col min="333" max="333" width="33.81640625" bestFit="1" customWidth="1"/>
    <col min="334" max="334" width="24.7265625" bestFit="1" customWidth="1"/>
    <col min="335" max="335" width="18.54296875" bestFit="1" customWidth="1"/>
    <col min="336" max="336" width="30.1796875" bestFit="1" customWidth="1"/>
    <col min="337" max="337" width="40.7265625" bestFit="1" customWidth="1"/>
    <col min="338" max="338" width="17.81640625" bestFit="1" customWidth="1"/>
    <col min="339" max="339" width="11.7265625" bestFit="1" customWidth="1"/>
    <col min="340" max="340" width="23.26953125" bestFit="1" customWidth="1"/>
    <col min="341" max="341" width="33.81640625" bestFit="1" customWidth="1"/>
    <col min="342" max="342" width="24.7265625" bestFit="1" customWidth="1"/>
    <col min="343" max="343" width="18.54296875" bestFit="1" customWidth="1"/>
    <col min="344" max="344" width="30.1796875" bestFit="1" customWidth="1"/>
    <col min="345" max="345" width="40.7265625" bestFit="1" customWidth="1"/>
    <col min="346" max="346" width="17.81640625" bestFit="1" customWidth="1"/>
    <col min="347" max="347" width="11.7265625" bestFit="1" customWidth="1"/>
    <col min="348" max="348" width="23.26953125" bestFit="1" customWidth="1"/>
    <col min="349" max="349" width="33.81640625" bestFit="1" customWidth="1"/>
    <col min="350" max="350" width="24.7265625" bestFit="1" customWidth="1"/>
    <col min="351" max="351" width="18.54296875" bestFit="1" customWidth="1"/>
    <col min="352" max="352" width="30.1796875" bestFit="1" customWidth="1"/>
    <col min="353" max="353" width="40.7265625" bestFit="1" customWidth="1"/>
    <col min="354" max="354" width="17.81640625" bestFit="1" customWidth="1"/>
    <col min="355" max="355" width="11.7265625" bestFit="1" customWidth="1"/>
    <col min="356" max="356" width="23.26953125" bestFit="1" customWidth="1"/>
    <col min="357" max="357" width="33.81640625" bestFit="1" customWidth="1"/>
    <col min="358" max="358" width="24.7265625" bestFit="1" customWidth="1"/>
    <col min="359" max="359" width="18.54296875" bestFit="1" customWidth="1"/>
    <col min="360" max="360" width="30.1796875" bestFit="1" customWidth="1"/>
    <col min="361" max="361" width="40.7265625" bestFit="1" customWidth="1"/>
    <col min="362" max="362" width="17.81640625" bestFit="1" customWidth="1"/>
    <col min="363" max="363" width="11.7265625" bestFit="1" customWidth="1"/>
    <col min="364" max="364" width="23.26953125" bestFit="1" customWidth="1"/>
    <col min="365" max="365" width="33.81640625" bestFit="1" customWidth="1"/>
    <col min="366" max="366" width="24.7265625" bestFit="1" customWidth="1"/>
    <col min="367" max="367" width="18.54296875" bestFit="1" customWidth="1"/>
    <col min="368" max="368" width="30.1796875" bestFit="1" customWidth="1"/>
    <col min="369" max="369" width="40.7265625" bestFit="1" customWidth="1"/>
    <col min="370" max="370" width="17.81640625" bestFit="1" customWidth="1"/>
    <col min="371" max="371" width="11.7265625" bestFit="1" customWidth="1"/>
    <col min="372" max="372" width="23.26953125" bestFit="1" customWidth="1"/>
    <col min="373" max="373" width="33.81640625" bestFit="1" customWidth="1"/>
    <col min="374" max="374" width="24.7265625" bestFit="1" customWidth="1"/>
    <col min="375" max="375" width="18.54296875" bestFit="1" customWidth="1"/>
    <col min="376" max="376" width="30.1796875" bestFit="1" customWidth="1"/>
    <col min="377" max="377" width="40.7265625" bestFit="1" customWidth="1"/>
    <col min="378" max="378" width="17.81640625" bestFit="1" customWidth="1"/>
    <col min="379" max="379" width="11.7265625" bestFit="1" customWidth="1"/>
    <col min="380" max="380" width="23.26953125" bestFit="1" customWidth="1"/>
    <col min="381" max="381" width="33.81640625" bestFit="1" customWidth="1"/>
    <col min="382" max="382" width="24.7265625" bestFit="1" customWidth="1"/>
    <col min="383" max="383" width="18.54296875" bestFit="1" customWidth="1"/>
    <col min="384" max="384" width="30.1796875" bestFit="1" customWidth="1"/>
    <col min="385" max="385" width="40.7265625" bestFit="1" customWidth="1"/>
    <col min="386" max="386" width="22.1796875" bestFit="1" customWidth="1"/>
    <col min="387" max="387" width="15.81640625" bestFit="1" customWidth="1"/>
    <col min="388" max="388" width="27.453125" bestFit="1" customWidth="1"/>
    <col min="389" max="389" width="38.1796875" bestFit="1" customWidth="1"/>
    <col min="390" max="390" width="17.81640625" bestFit="1" customWidth="1"/>
    <col min="391" max="391" width="11.7265625" bestFit="1" customWidth="1"/>
    <col min="392" max="392" width="23.26953125" bestFit="1" customWidth="1"/>
    <col min="393" max="393" width="33.81640625" bestFit="1" customWidth="1"/>
    <col min="394" max="394" width="22.81640625" bestFit="1" customWidth="1"/>
    <col min="395" max="395" width="16.7265625" bestFit="1" customWidth="1"/>
    <col min="396" max="396" width="28.26953125" bestFit="1" customWidth="1"/>
    <col min="397" max="397" width="38.81640625" bestFit="1" customWidth="1"/>
    <col min="398" max="398" width="17.81640625" bestFit="1" customWidth="1"/>
    <col min="399" max="399" width="11.7265625" bestFit="1" customWidth="1"/>
    <col min="400" max="400" width="23.26953125" bestFit="1" customWidth="1"/>
    <col min="401" max="401" width="33.81640625" bestFit="1" customWidth="1"/>
    <col min="402" max="402" width="22.81640625" bestFit="1" customWidth="1"/>
    <col min="403" max="403" width="16.7265625" bestFit="1" customWidth="1"/>
    <col min="404" max="404" width="28.26953125" bestFit="1" customWidth="1"/>
    <col min="405" max="405" width="38.81640625" bestFit="1" customWidth="1"/>
    <col min="406" max="406" width="17.81640625" bestFit="1" customWidth="1"/>
    <col min="407" max="407" width="11.7265625" bestFit="1" customWidth="1"/>
    <col min="408" max="408" width="23.26953125" bestFit="1" customWidth="1"/>
    <col min="409" max="409" width="33.81640625" bestFit="1" customWidth="1"/>
    <col min="410" max="410" width="22.81640625" bestFit="1" customWidth="1"/>
    <col min="411" max="411" width="16.7265625" bestFit="1" customWidth="1"/>
    <col min="412" max="412" width="28.26953125" bestFit="1" customWidth="1"/>
    <col min="413" max="413" width="38.81640625" bestFit="1" customWidth="1"/>
    <col min="414" max="414" width="17.81640625" bestFit="1" customWidth="1"/>
    <col min="415" max="415" width="11.7265625" bestFit="1" customWidth="1"/>
    <col min="416" max="416" width="23.26953125" bestFit="1" customWidth="1"/>
    <col min="417" max="417" width="33.81640625" bestFit="1" customWidth="1"/>
    <col min="418" max="418" width="22.81640625" bestFit="1" customWidth="1"/>
    <col min="419" max="419" width="16.7265625" bestFit="1" customWidth="1"/>
    <col min="420" max="420" width="28.26953125" bestFit="1" customWidth="1"/>
    <col min="421" max="421" width="38.81640625" bestFit="1" customWidth="1"/>
    <col min="422" max="422" width="17.81640625" bestFit="1" customWidth="1"/>
    <col min="423" max="423" width="11.7265625" bestFit="1" customWidth="1"/>
    <col min="424" max="424" width="23.26953125" bestFit="1" customWidth="1"/>
    <col min="425" max="425" width="33.81640625" bestFit="1" customWidth="1"/>
    <col min="426" max="426" width="22.81640625" bestFit="1" customWidth="1"/>
    <col min="427" max="427" width="16.7265625" bestFit="1" customWidth="1"/>
    <col min="428" max="428" width="28.26953125" bestFit="1" customWidth="1"/>
    <col min="429" max="429" width="38.81640625" bestFit="1" customWidth="1"/>
    <col min="430" max="430" width="17.81640625" bestFit="1" customWidth="1"/>
    <col min="431" max="431" width="11.7265625" bestFit="1" customWidth="1"/>
    <col min="432" max="432" width="23.26953125" bestFit="1" customWidth="1"/>
    <col min="433" max="433" width="33.81640625" bestFit="1" customWidth="1"/>
    <col min="434" max="434" width="23.81640625" bestFit="1" customWidth="1"/>
    <col min="435" max="435" width="17.81640625" bestFit="1" customWidth="1"/>
    <col min="436" max="436" width="29.453125" bestFit="1" customWidth="1"/>
    <col min="437" max="437" width="39.81640625" bestFit="1" customWidth="1"/>
    <col min="438" max="438" width="17.81640625" bestFit="1" customWidth="1"/>
    <col min="439" max="439" width="11.7265625" bestFit="1" customWidth="1"/>
    <col min="440" max="440" width="23.26953125" bestFit="1" customWidth="1"/>
    <col min="441" max="441" width="33.81640625" bestFit="1" customWidth="1"/>
    <col min="442" max="442" width="23.81640625" bestFit="1" customWidth="1"/>
    <col min="443" max="443" width="17.81640625" bestFit="1" customWidth="1"/>
    <col min="444" max="444" width="29.453125" bestFit="1" customWidth="1"/>
    <col min="445" max="445" width="39.81640625" bestFit="1" customWidth="1"/>
    <col min="446" max="446" width="17.81640625" bestFit="1" customWidth="1"/>
    <col min="447" max="447" width="11.7265625" bestFit="1" customWidth="1"/>
    <col min="448" max="448" width="23.26953125" bestFit="1" customWidth="1"/>
    <col min="449" max="449" width="33.81640625" bestFit="1" customWidth="1"/>
    <col min="450" max="450" width="23.81640625" bestFit="1" customWidth="1"/>
    <col min="451" max="451" width="17.81640625" bestFit="1" customWidth="1"/>
    <col min="452" max="452" width="29.453125" bestFit="1" customWidth="1"/>
    <col min="453" max="453" width="39.81640625" bestFit="1" customWidth="1"/>
    <col min="454" max="454" width="17.81640625" bestFit="1" customWidth="1"/>
    <col min="455" max="455" width="11.7265625" bestFit="1" customWidth="1"/>
    <col min="456" max="456" width="23.26953125" bestFit="1" customWidth="1"/>
    <col min="457" max="457" width="33.81640625" bestFit="1" customWidth="1"/>
    <col min="458" max="458" width="23.81640625" bestFit="1" customWidth="1"/>
    <col min="459" max="459" width="17.81640625" bestFit="1" customWidth="1"/>
    <col min="460" max="460" width="29.453125" bestFit="1" customWidth="1"/>
    <col min="461" max="461" width="39.81640625" bestFit="1" customWidth="1"/>
    <col min="462" max="462" width="17.81640625" bestFit="1" customWidth="1"/>
    <col min="463" max="463" width="11.7265625" bestFit="1" customWidth="1"/>
    <col min="464" max="464" width="23.26953125" bestFit="1" customWidth="1"/>
    <col min="465" max="465" width="33.81640625" bestFit="1" customWidth="1"/>
    <col min="466" max="466" width="23.81640625" bestFit="1" customWidth="1"/>
    <col min="467" max="467" width="17.81640625" bestFit="1" customWidth="1"/>
    <col min="468" max="468" width="29.453125" bestFit="1" customWidth="1"/>
    <col min="469" max="469" width="39.81640625" bestFit="1" customWidth="1"/>
    <col min="470" max="470" width="17.81640625" bestFit="1" customWidth="1"/>
    <col min="471" max="471" width="11.7265625" bestFit="1" customWidth="1"/>
    <col min="472" max="472" width="23.26953125" bestFit="1" customWidth="1"/>
    <col min="473" max="473" width="33.81640625" bestFit="1" customWidth="1"/>
    <col min="474" max="474" width="23.81640625" bestFit="1" customWidth="1"/>
    <col min="475" max="475" width="17.81640625" bestFit="1" customWidth="1"/>
    <col min="476" max="476" width="29.453125" bestFit="1" customWidth="1"/>
    <col min="477" max="477" width="39.81640625" bestFit="1" customWidth="1"/>
    <col min="478" max="478" width="17.81640625" bestFit="1" customWidth="1"/>
    <col min="479" max="479" width="11.7265625" bestFit="1" customWidth="1"/>
    <col min="480" max="480" width="23.26953125" bestFit="1" customWidth="1"/>
    <col min="481" max="481" width="33.81640625" bestFit="1" customWidth="1"/>
    <col min="482" max="482" width="23.81640625" bestFit="1" customWidth="1"/>
    <col min="483" max="483" width="17.81640625" bestFit="1" customWidth="1"/>
    <col min="484" max="484" width="29.453125" bestFit="1" customWidth="1"/>
    <col min="485" max="485" width="39.81640625" bestFit="1" customWidth="1"/>
    <col min="486" max="486" width="17.81640625" bestFit="1" customWidth="1"/>
    <col min="487" max="487" width="11.7265625" bestFit="1" customWidth="1"/>
    <col min="488" max="488" width="23.26953125" bestFit="1" customWidth="1"/>
    <col min="489" max="489" width="33.81640625" bestFit="1" customWidth="1"/>
    <col min="490" max="490" width="23.81640625" bestFit="1" customWidth="1"/>
    <col min="491" max="491" width="17.81640625" bestFit="1" customWidth="1"/>
    <col min="492" max="492" width="29.453125" bestFit="1" customWidth="1"/>
    <col min="493" max="493" width="39.81640625" bestFit="1" customWidth="1"/>
    <col min="494" max="494" width="17.81640625" bestFit="1" customWidth="1"/>
    <col min="495" max="495" width="11.7265625" bestFit="1" customWidth="1"/>
    <col min="496" max="496" width="23.26953125" bestFit="1" customWidth="1"/>
    <col min="497" max="497" width="33.81640625" bestFit="1" customWidth="1"/>
    <col min="498" max="498" width="23.81640625" bestFit="1" customWidth="1"/>
    <col min="499" max="499" width="17.81640625" bestFit="1" customWidth="1"/>
    <col min="500" max="500" width="29.453125" bestFit="1" customWidth="1"/>
    <col min="501" max="501" width="39.81640625" bestFit="1" customWidth="1"/>
    <col min="502" max="502" width="17.81640625" bestFit="1" customWidth="1"/>
    <col min="503" max="503" width="11.7265625" bestFit="1" customWidth="1"/>
    <col min="504" max="504" width="23.26953125" bestFit="1" customWidth="1"/>
    <col min="505" max="505" width="33.81640625" bestFit="1" customWidth="1"/>
    <col min="506" max="506" width="23.81640625" bestFit="1" customWidth="1"/>
    <col min="507" max="507" width="17.81640625" bestFit="1" customWidth="1"/>
    <col min="508" max="508" width="29.453125" bestFit="1" customWidth="1"/>
    <col min="509" max="509" width="39.81640625" bestFit="1" customWidth="1"/>
    <col min="510" max="510" width="17.81640625" bestFit="1" customWidth="1"/>
    <col min="511" max="511" width="11.7265625" bestFit="1" customWidth="1"/>
    <col min="512" max="512" width="23.26953125" bestFit="1" customWidth="1"/>
    <col min="513" max="513" width="33.81640625" bestFit="1" customWidth="1"/>
    <col min="514" max="514" width="23.81640625" bestFit="1" customWidth="1"/>
    <col min="515" max="515" width="17.81640625" bestFit="1" customWidth="1"/>
    <col min="516" max="516" width="29.453125" bestFit="1" customWidth="1"/>
    <col min="517" max="517" width="39.81640625" bestFit="1" customWidth="1"/>
    <col min="518" max="518" width="21.26953125" bestFit="1" customWidth="1"/>
    <col min="519" max="519" width="15.1796875" bestFit="1" customWidth="1"/>
    <col min="520" max="520" width="26.54296875" bestFit="1" customWidth="1"/>
    <col min="521" max="521" width="37.1796875" bestFit="1" customWidth="1"/>
    <col min="522" max="522" width="22.7265625" bestFit="1" customWidth="1"/>
    <col min="523" max="523" width="16.54296875" bestFit="1" customWidth="1"/>
    <col min="524" max="524" width="28.1796875" bestFit="1" customWidth="1"/>
    <col min="525" max="525" width="38.7265625" bestFit="1" customWidth="1"/>
    <col min="526" max="526" width="22.7265625" bestFit="1" customWidth="1"/>
    <col min="527" max="527" width="16.54296875" bestFit="1" customWidth="1"/>
    <col min="528" max="528" width="28.1796875" bestFit="1" customWidth="1"/>
    <col min="529" max="529" width="38.7265625" bestFit="1" customWidth="1"/>
  </cols>
  <sheetData>
    <row r="2" spans="1:13" s="197" customFormat="1" ht="30" customHeight="1" x14ac:dyDescent="0.45">
      <c r="A2" s="199" t="s">
        <v>749</v>
      </c>
      <c r="C2" s="198"/>
      <c r="E2" s="198"/>
      <c r="G2" s="198"/>
      <c r="I2" s="198"/>
      <c r="M2" s="198"/>
    </row>
    <row r="3" spans="1:13" x14ac:dyDescent="0.35">
      <c r="A3" s="17" t="s">
        <v>15</v>
      </c>
      <c r="B3" t="s">
        <v>720</v>
      </c>
      <c r="K3" s="33"/>
    </row>
    <row r="4" spans="1:13" x14ac:dyDescent="0.35">
      <c r="A4" s="17" t="s">
        <v>14</v>
      </c>
      <c r="B4" s="36">
        <v>45715</v>
      </c>
      <c r="K4" s="33"/>
    </row>
    <row r="5" spans="1:13" x14ac:dyDescent="0.35">
      <c r="K5" s="33"/>
    </row>
    <row r="6" spans="1:13" x14ac:dyDescent="0.35">
      <c r="B6" s="17" t="s">
        <v>722</v>
      </c>
      <c r="C6"/>
      <c r="E6"/>
      <c r="G6"/>
      <c r="I6"/>
      <c r="M6"/>
    </row>
    <row r="7" spans="1:13" x14ac:dyDescent="0.35">
      <c r="B7">
        <v>2024</v>
      </c>
      <c r="C7"/>
      <c r="E7"/>
      <c r="F7" t="s">
        <v>723</v>
      </c>
      <c r="G7" t="s">
        <v>724</v>
      </c>
      <c r="H7" t="s">
        <v>726</v>
      </c>
      <c r="I7" t="s">
        <v>725</v>
      </c>
      <c r="M7"/>
    </row>
    <row r="8" spans="1:13" x14ac:dyDescent="0.35">
      <c r="A8" s="17" t="s">
        <v>727</v>
      </c>
      <c r="B8" t="s">
        <v>728</v>
      </c>
      <c r="C8" t="s">
        <v>729</v>
      </c>
      <c r="D8" t="s">
        <v>731</v>
      </c>
      <c r="E8" t="s">
        <v>730</v>
      </c>
      <c r="G8"/>
      <c r="I8"/>
      <c r="M8"/>
    </row>
    <row r="9" spans="1:13" x14ac:dyDescent="0.35">
      <c r="A9" s="18" t="s">
        <v>36</v>
      </c>
      <c r="B9" s="240">
        <v>10</v>
      </c>
      <c r="C9" s="240">
        <v>1</v>
      </c>
      <c r="D9" s="240">
        <v>607.95000000000005</v>
      </c>
      <c r="E9" s="240">
        <v>1544727.62</v>
      </c>
      <c r="F9" s="240">
        <v>10</v>
      </c>
      <c r="G9" s="240">
        <v>1</v>
      </c>
      <c r="H9" s="240">
        <v>607.95000000000005</v>
      </c>
      <c r="I9" s="240">
        <v>1544727.62</v>
      </c>
      <c r="M9"/>
    </row>
    <row r="10" spans="1:13" x14ac:dyDescent="0.35">
      <c r="A10" s="18" t="s">
        <v>732</v>
      </c>
      <c r="B10" s="240">
        <v>10</v>
      </c>
      <c r="C10" s="240">
        <v>1</v>
      </c>
      <c r="D10" s="240">
        <v>607.95000000000005</v>
      </c>
      <c r="E10" s="240">
        <v>1544727.62</v>
      </c>
      <c r="F10" s="240">
        <v>10</v>
      </c>
      <c r="G10" s="240">
        <v>1</v>
      </c>
      <c r="H10" s="240">
        <v>607.95000000000005</v>
      </c>
      <c r="I10" s="240">
        <v>1544727.62</v>
      </c>
      <c r="M10"/>
    </row>
    <row r="11" spans="1:13" x14ac:dyDescent="0.35">
      <c r="C11"/>
    </row>
    <row r="12" spans="1:13" x14ac:dyDescent="0.35">
      <c r="A12" s="18"/>
      <c r="C12"/>
      <c r="E12"/>
      <c r="G12"/>
      <c r="I12"/>
      <c r="M12"/>
    </row>
    <row r="13" spans="1:13" hidden="1" x14ac:dyDescent="0.35">
      <c r="A13" s="18"/>
      <c r="C13"/>
      <c r="E13"/>
      <c r="G13"/>
      <c r="I13"/>
      <c r="M13"/>
    </row>
    <row r="14" spans="1:13" hidden="1" x14ac:dyDescent="0.35">
      <c r="A14" s="18"/>
      <c r="C14"/>
      <c r="E14"/>
      <c r="G14"/>
      <c r="I14"/>
      <c r="M14"/>
    </row>
    <row r="15" spans="1:13" hidden="1" x14ac:dyDescent="0.35">
      <c r="A15" s="18"/>
      <c r="C15"/>
      <c r="E15"/>
      <c r="G15"/>
      <c r="I15"/>
      <c r="M15"/>
    </row>
    <row r="16" spans="1:13" hidden="1" x14ac:dyDescent="0.35">
      <c r="A16" s="18"/>
      <c r="C16"/>
      <c r="E16"/>
      <c r="G16"/>
      <c r="I16"/>
      <c r="M16"/>
    </row>
    <row r="17" spans="1:21" hidden="1" x14ac:dyDescent="0.35">
      <c r="A17" s="18"/>
      <c r="C17"/>
      <c r="E17"/>
      <c r="G17"/>
      <c r="I17"/>
      <c r="M17"/>
    </row>
    <row r="18" spans="1:21" hidden="1" x14ac:dyDescent="0.35">
      <c r="A18" s="18"/>
      <c r="C18"/>
      <c r="E18"/>
      <c r="G18"/>
      <c r="I18"/>
      <c r="M18"/>
    </row>
    <row r="19" spans="1:21" hidden="1" x14ac:dyDescent="0.35">
      <c r="C19"/>
      <c r="E19"/>
      <c r="G19"/>
      <c r="I19"/>
      <c r="M19"/>
    </row>
    <row r="20" spans="1:21" hidden="1" x14ac:dyDescent="0.35">
      <c r="C20"/>
      <c r="E20"/>
      <c r="G20"/>
      <c r="I20"/>
      <c r="M20"/>
    </row>
    <row r="21" spans="1:21" s="197" customFormat="1" ht="30" customHeight="1" x14ac:dyDescent="0.45">
      <c r="A21" s="199" t="s">
        <v>750</v>
      </c>
      <c r="C21" s="198"/>
      <c r="E21" s="198"/>
      <c r="G21" s="198"/>
      <c r="I21" s="198"/>
      <c r="M21" s="198"/>
    </row>
    <row r="22" spans="1:21" x14ac:dyDescent="0.35">
      <c r="A22" s="17" t="s">
        <v>15</v>
      </c>
      <c r="B22" t="s">
        <v>720</v>
      </c>
      <c r="K22" s="33"/>
    </row>
    <row r="23" spans="1:21" x14ac:dyDescent="0.35">
      <c r="A23" s="17" t="s">
        <v>14</v>
      </c>
      <c r="B23" t="s">
        <v>721</v>
      </c>
      <c r="K23" s="33"/>
    </row>
    <row r="24" spans="1:21" x14ac:dyDescent="0.35">
      <c r="K24" s="33"/>
    </row>
    <row r="25" spans="1:21" x14ac:dyDescent="0.35">
      <c r="B25" s="17" t="s">
        <v>722</v>
      </c>
      <c r="C25"/>
      <c r="E25"/>
      <c r="G25"/>
      <c r="I25"/>
      <c r="M25"/>
    </row>
    <row r="26" spans="1:21" x14ac:dyDescent="0.35">
      <c r="B26">
        <v>2022</v>
      </c>
      <c r="C26"/>
      <c r="E26"/>
      <c r="F26">
        <v>2023</v>
      </c>
      <c r="G26"/>
      <c r="I26"/>
      <c r="J26">
        <v>2024</v>
      </c>
      <c r="M26"/>
      <c r="N26">
        <v>2025</v>
      </c>
      <c r="R26" t="s">
        <v>723</v>
      </c>
      <c r="S26" t="s">
        <v>724</v>
      </c>
      <c r="T26" t="s">
        <v>726</v>
      </c>
      <c r="U26" t="s">
        <v>725</v>
      </c>
    </row>
    <row r="27" spans="1:21" x14ac:dyDescent="0.35">
      <c r="A27" s="17" t="s">
        <v>727</v>
      </c>
      <c r="B27" t="s">
        <v>728</v>
      </c>
      <c r="C27" t="s">
        <v>729</v>
      </c>
      <c r="D27" t="s">
        <v>731</v>
      </c>
      <c r="E27" t="s">
        <v>730</v>
      </c>
      <c r="F27" t="s">
        <v>728</v>
      </c>
      <c r="G27" t="s">
        <v>729</v>
      </c>
      <c r="H27" t="s">
        <v>731</v>
      </c>
      <c r="I27" t="s">
        <v>730</v>
      </c>
      <c r="J27" t="s">
        <v>728</v>
      </c>
      <c r="K27" t="s">
        <v>729</v>
      </c>
      <c r="L27" t="s">
        <v>731</v>
      </c>
      <c r="M27" t="s">
        <v>730</v>
      </c>
      <c r="N27" t="s">
        <v>728</v>
      </c>
      <c r="O27" t="s">
        <v>729</v>
      </c>
      <c r="P27" t="s">
        <v>731</v>
      </c>
      <c r="Q27" t="s">
        <v>730</v>
      </c>
    </row>
    <row r="28" spans="1:21" x14ac:dyDescent="0.35">
      <c r="A28" s="18" t="s">
        <v>42</v>
      </c>
      <c r="B28" s="240"/>
      <c r="C28" s="240"/>
      <c r="D28" s="240"/>
      <c r="E28" s="240"/>
      <c r="F28" s="240">
        <v>4</v>
      </c>
      <c r="G28" s="240">
        <v>1</v>
      </c>
      <c r="H28" s="240">
        <v>74.25</v>
      </c>
      <c r="I28" s="240">
        <v>285521.42</v>
      </c>
      <c r="J28" s="240">
        <v>17</v>
      </c>
      <c r="K28" s="240">
        <v>5</v>
      </c>
      <c r="L28" s="240">
        <v>500.55</v>
      </c>
      <c r="M28" s="240">
        <v>1788052.08</v>
      </c>
      <c r="N28" s="240">
        <v>21</v>
      </c>
      <c r="O28" s="240">
        <v>7</v>
      </c>
      <c r="P28" s="240">
        <v>619.04999999999995</v>
      </c>
      <c r="Q28" s="240">
        <v>3127022.3</v>
      </c>
      <c r="R28" s="240">
        <v>42</v>
      </c>
      <c r="S28" s="240">
        <v>13</v>
      </c>
      <c r="T28" s="240">
        <v>1193.8499999999997</v>
      </c>
      <c r="U28" s="240">
        <v>5200595.8000000007</v>
      </c>
    </row>
    <row r="29" spans="1:21" x14ac:dyDescent="0.35">
      <c r="A29" s="18" t="s">
        <v>36</v>
      </c>
      <c r="B29" s="240"/>
      <c r="C29" s="240"/>
      <c r="D29" s="240"/>
      <c r="E29" s="240"/>
      <c r="F29" s="240"/>
      <c r="G29" s="240"/>
      <c r="H29" s="240"/>
      <c r="I29" s="240"/>
      <c r="J29" s="240">
        <v>23</v>
      </c>
      <c r="K29" s="240">
        <v>3</v>
      </c>
      <c r="L29" s="240">
        <v>526.75</v>
      </c>
      <c r="M29" s="240">
        <v>1601728.38</v>
      </c>
      <c r="N29" s="240"/>
      <c r="O29" s="240"/>
      <c r="P29" s="240"/>
      <c r="Q29" s="240"/>
      <c r="R29" s="240">
        <v>23</v>
      </c>
      <c r="S29" s="240">
        <v>3</v>
      </c>
      <c r="T29" s="240">
        <v>526.75</v>
      </c>
      <c r="U29" s="240">
        <v>1601728.38</v>
      </c>
    </row>
    <row r="30" spans="1:21" x14ac:dyDescent="0.35">
      <c r="A30" s="18" t="s">
        <v>22</v>
      </c>
      <c r="B30" s="240">
        <v>6</v>
      </c>
      <c r="C30" s="240">
        <v>1</v>
      </c>
      <c r="D30" s="240">
        <v>43.47</v>
      </c>
      <c r="E30" s="240">
        <v>42031.01</v>
      </c>
      <c r="F30" s="240">
        <v>5</v>
      </c>
      <c r="G30" s="240">
        <v>2</v>
      </c>
      <c r="H30" s="240">
        <v>157.26</v>
      </c>
      <c r="I30" s="240">
        <v>597178.34</v>
      </c>
      <c r="J30" s="240">
        <v>106</v>
      </c>
      <c r="K30" s="240">
        <v>20</v>
      </c>
      <c r="L30" s="240">
        <v>3177.96</v>
      </c>
      <c r="M30" s="240">
        <v>10889919.060000001</v>
      </c>
      <c r="N30" s="240"/>
      <c r="O30" s="240"/>
      <c r="P30" s="240"/>
      <c r="Q30" s="240"/>
      <c r="R30" s="240">
        <v>117</v>
      </c>
      <c r="S30" s="240">
        <v>23</v>
      </c>
      <c r="T30" s="240">
        <v>3378.69</v>
      </c>
      <c r="U30" s="240">
        <v>11529128.410000002</v>
      </c>
    </row>
    <row r="31" spans="1:21" x14ac:dyDescent="0.35">
      <c r="A31" s="18" t="s">
        <v>151</v>
      </c>
      <c r="B31" s="240"/>
      <c r="C31" s="240"/>
      <c r="D31" s="240"/>
      <c r="E31" s="240"/>
      <c r="F31" s="240">
        <v>35</v>
      </c>
      <c r="G31" s="240">
        <v>5</v>
      </c>
      <c r="H31" s="240">
        <v>1420.9099999999999</v>
      </c>
      <c r="I31" s="240">
        <v>3002766.79</v>
      </c>
      <c r="J31" s="240"/>
      <c r="K31" s="240"/>
      <c r="L31" s="240"/>
      <c r="M31" s="240"/>
      <c r="N31" s="240"/>
      <c r="O31" s="240"/>
      <c r="P31" s="240"/>
      <c r="Q31" s="240"/>
      <c r="R31" s="240">
        <v>35</v>
      </c>
      <c r="S31" s="240">
        <v>5</v>
      </c>
      <c r="T31" s="240">
        <v>1420.9099999999999</v>
      </c>
      <c r="U31" s="240">
        <v>3002766.79</v>
      </c>
    </row>
    <row r="32" spans="1:21" x14ac:dyDescent="0.35">
      <c r="A32" s="18" t="s">
        <v>732</v>
      </c>
      <c r="B32" s="240">
        <v>6</v>
      </c>
      <c r="C32" s="240">
        <v>1</v>
      </c>
      <c r="D32" s="240">
        <v>43.47</v>
      </c>
      <c r="E32" s="240">
        <v>42031.01</v>
      </c>
      <c r="F32" s="240">
        <v>44</v>
      </c>
      <c r="G32" s="240">
        <v>8</v>
      </c>
      <c r="H32" s="240">
        <v>1652.42</v>
      </c>
      <c r="I32" s="240">
        <v>3885466.5499999993</v>
      </c>
      <c r="J32" s="240">
        <v>146</v>
      </c>
      <c r="K32" s="240">
        <v>28</v>
      </c>
      <c r="L32" s="240">
        <v>4205.26</v>
      </c>
      <c r="M32" s="240">
        <v>14279699.519999998</v>
      </c>
      <c r="N32" s="240">
        <v>21</v>
      </c>
      <c r="O32" s="240">
        <v>7</v>
      </c>
      <c r="P32" s="240">
        <v>619.04999999999995</v>
      </c>
      <c r="Q32" s="240">
        <v>3127022.3</v>
      </c>
      <c r="R32" s="240">
        <v>217</v>
      </c>
      <c r="S32" s="240">
        <v>44</v>
      </c>
      <c r="T32" s="240">
        <v>6520.2</v>
      </c>
      <c r="U32" s="240">
        <v>21334219.380000003</v>
      </c>
    </row>
    <row r="33" spans="1:21" x14ac:dyDescent="0.35">
      <c r="C33"/>
      <c r="E33"/>
      <c r="G33"/>
      <c r="I33"/>
      <c r="M33"/>
    </row>
    <row r="34" spans="1:21" x14ac:dyDescent="0.35">
      <c r="C34"/>
      <c r="E34"/>
      <c r="G34"/>
      <c r="I34"/>
      <c r="M34"/>
    </row>
    <row r="35" spans="1:21" x14ac:dyDescent="0.35">
      <c r="C35"/>
      <c r="E35"/>
      <c r="G35"/>
      <c r="I35"/>
      <c r="M35"/>
    </row>
    <row r="36" spans="1:21" x14ac:dyDescent="0.35">
      <c r="C36"/>
      <c r="E36"/>
      <c r="G36"/>
      <c r="I36"/>
      <c r="M36"/>
    </row>
    <row r="37" spans="1:21" x14ac:dyDescent="0.35">
      <c r="C37"/>
      <c r="E37"/>
      <c r="G37"/>
      <c r="I37"/>
      <c r="M37"/>
    </row>
    <row r="38" spans="1:21" x14ac:dyDescent="0.35">
      <c r="C38"/>
      <c r="E38"/>
      <c r="G38"/>
      <c r="I38"/>
      <c r="M38"/>
    </row>
    <row r="40" spans="1:21" s="197" customFormat="1" ht="30" customHeight="1" x14ac:dyDescent="0.45">
      <c r="A40" s="199" t="s">
        <v>751</v>
      </c>
      <c r="C40" s="198"/>
      <c r="E40" s="198"/>
      <c r="G40" s="198"/>
      <c r="I40" s="198"/>
      <c r="M40" s="198"/>
    </row>
    <row r="41" spans="1:21" x14ac:dyDescent="0.35">
      <c r="A41" s="17" t="s">
        <v>15</v>
      </c>
      <c r="B41" t="s">
        <v>720</v>
      </c>
      <c r="K41" s="33"/>
    </row>
    <row r="42" spans="1:21" x14ac:dyDescent="0.35">
      <c r="A42" s="17" t="s">
        <v>14</v>
      </c>
      <c r="B42" t="s">
        <v>721</v>
      </c>
      <c r="K42" s="33"/>
    </row>
    <row r="43" spans="1:21" x14ac:dyDescent="0.35">
      <c r="K43" s="33"/>
    </row>
    <row r="44" spans="1:21" x14ac:dyDescent="0.35">
      <c r="B44" s="17" t="s">
        <v>722</v>
      </c>
      <c r="C44"/>
      <c r="E44"/>
      <c r="G44"/>
      <c r="I44"/>
      <c r="M44"/>
    </row>
    <row r="45" spans="1:21" x14ac:dyDescent="0.35">
      <c r="B45">
        <v>2022</v>
      </c>
      <c r="C45"/>
      <c r="E45"/>
      <c r="F45">
        <v>2023</v>
      </c>
      <c r="G45"/>
      <c r="I45"/>
      <c r="J45">
        <v>2024</v>
      </c>
      <c r="M45"/>
      <c r="N45">
        <v>2025</v>
      </c>
      <c r="R45" t="s">
        <v>723</v>
      </c>
      <c r="S45" t="s">
        <v>724</v>
      </c>
      <c r="T45" t="s">
        <v>726</v>
      </c>
      <c r="U45" t="s">
        <v>725</v>
      </c>
    </row>
    <row r="46" spans="1:21" x14ac:dyDescent="0.35">
      <c r="A46" s="17" t="s">
        <v>727</v>
      </c>
      <c r="B46" t="s">
        <v>728</v>
      </c>
      <c r="C46" t="s">
        <v>729</v>
      </c>
      <c r="D46" t="s">
        <v>731</v>
      </c>
      <c r="E46" t="s">
        <v>730</v>
      </c>
      <c r="F46" t="s">
        <v>728</v>
      </c>
      <c r="G46" t="s">
        <v>729</v>
      </c>
      <c r="H46" t="s">
        <v>731</v>
      </c>
      <c r="I46" t="s">
        <v>730</v>
      </c>
      <c r="J46" t="s">
        <v>728</v>
      </c>
      <c r="K46" t="s">
        <v>729</v>
      </c>
      <c r="L46" t="s">
        <v>731</v>
      </c>
      <c r="M46" t="s">
        <v>730</v>
      </c>
      <c r="N46" t="s">
        <v>728</v>
      </c>
      <c r="O46" t="s">
        <v>729</v>
      </c>
      <c r="P46" t="s">
        <v>731</v>
      </c>
      <c r="Q46" t="s">
        <v>730</v>
      </c>
    </row>
    <row r="47" spans="1:21" x14ac:dyDescent="0.35">
      <c r="A47" s="18" t="s">
        <v>42</v>
      </c>
      <c r="B47" s="240"/>
      <c r="C47" s="240"/>
      <c r="D47" s="240"/>
      <c r="E47" s="240"/>
      <c r="F47" s="240">
        <v>24</v>
      </c>
      <c r="G47" s="240">
        <v>6</v>
      </c>
      <c r="H47" s="240">
        <v>664.05000000000007</v>
      </c>
      <c r="I47" s="240">
        <v>1496641.9000000001</v>
      </c>
      <c r="J47" s="240">
        <v>49</v>
      </c>
      <c r="K47" s="240">
        <v>16</v>
      </c>
      <c r="L47" s="240">
        <v>3687.41</v>
      </c>
      <c r="M47" s="240">
        <v>4695102.9000000004</v>
      </c>
      <c r="N47" s="240">
        <v>19</v>
      </c>
      <c r="O47" s="240">
        <v>5</v>
      </c>
      <c r="P47" s="240">
        <v>584.54999999999995</v>
      </c>
      <c r="Q47" s="240">
        <v>1596849.54</v>
      </c>
      <c r="R47" s="240">
        <v>92</v>
      </c>
      <c r="S47" s="240">
        <v>27</v>
      </c>
      <c r="T47" s="240">
        <v>4936.01</v>
      </c>
      <c r="U47" s="240">
        <v>7788594.3399999999</v>
      </c>
    </row>
    <row r="48" spans="1:21" x14ac:dyDescent="0.35">
      <c r="A48" s="18" t="s">
        <v>62</v>
      </c>
      <c r="B48" s="240">
        <v>8</v>
      </c>
      <c r="C48" s="240">
        <v>1</v>
      </c>
      <c r="D48" s="240">
        <v>238.85</v>
      </c>
      <c r="E48" s="240">
        <v>535717.03</v>
      </c>
      <c r="F48" s="240">
        <v>16</v>
      </c>
      <c r="G48" s="240">
        <v>2</v>
      </c>
      <c r="H48" s="240">
        <v>387.45</v>
      </c>
      <c r="I48" s="240">
        <v>1327940.19</v>
      </c>
      <c r="J48" s="240">
        <v>112</v>
      </c>
      <c r="K48" s="240">
        <v>28</v>
      </c>
      <c r="L48" s="240">
        <v>10976.08</v>
      </c>
      <c r="M48" s="240">
        <v>11814378.209999995</v>
      </c>
      <c r="N48" s="240">
        <v>25</v>
      </c>
      <c r="O48" s="240">
        <v>6</v>
      </c>
      <c r="P48" s="240">
        <v>701.66000000000008</v>
      </c>
      <c r="Q48" s="240">
        <v>2301992.4</v>
      </c>
      <c r="R48" s="240">
        <v>161</v>
      </c>
      <c r="S48" s="240">
        <v>37</v>
      </c>
      <c r="T48" s="240">
        <v>12304.04</v>
      </c>
      <c r="U48" s="240">
        <v>15980027.829999996</v>
      </c>
    </row>
    <row r="49" spans="1:21" x14ac:dyDescent="0.35">
      <c r="A49" s="18" t="s">
        <v>22</v>
      </c>
      <c r="B49" s="240"/>
      <c r="C49" s="240"/>
      <c r="D49" s="240"/>
      <c r="E49" s="240"/>
      <c r="F49" s="240">
        <v>4</v>
      </c>
      <c r="G49" s="240">
        <v>1</v>
      </c>
      <c r="H49" s="240">
        <v>386.5</v>
      </c>
      <c r="I49" s="240">
        <v>548913.85</v>
      </c>
      <c r="J49" s="240">
        <v>74</v>
      </c>
      <c r="K49" s="240">
        <v>12</v>
      </c>
      <c r="L49" s="240">
        <v>1926.93</v>
      </c>
      <c r="M49" s="240">
        <v>7416409.3400000008</v>
      </c>
      <c r="N49" s="240"/>
      <c r="O49" s="240"/>
      <c r="P49" s="240"/>
      <c r="Q49" s="240"/>
      <c r="R49" s="240">
        <v>78</v>
      </c>
      <c r="S49" s="240">
        <v>13</v>
      </c>
      <c r="T49" s="240">
        <v>2313.4299999999994</v>
      </c>
      <c r="U49" s="240">
        <v>7965323.1900000004</v>
      </c>
    </row>
    <row r="50" spans="1:21" x14ac:dyDescent="0.35">
      <c r="A50" s="18" t="s">
        <v>329</v>
      </c>
      <c r="B50" s="240">
        <v>1</v>
      </c>
      <c r="C50" s="240">
        <v>1</v>
      </c>
      <c r="D50" s="240">
        <v>16.5</v>
      </c>
      <c r="E50" s="240">
        <v>32061.54</v>
      </c>
      <c r="F50" s="240"/>
      <c r="G50" s="240"/>
      <c r="H50" s="240"/>
      <c r="I50" s="240"/>
      <c r="J50" s="240">
        <v>6</v>
      </c>
      <c r="K50" s="240">
        <v>2</v>
      </c>
      <c r="L50" s="240">
        <v>129.32999999999998</v>
      </c>
      <c r="M50" s="240">
        <v>664963.59</v>
      </c>
      <c r="N50" s="240"/>
      <c r="O50" s="240"/>
      <c r="P50" s="240"/>
      <c r="Q50" s="240"/>
      <c r="R50" s="240">
        <v>7</v>
      </c>
      <c r="S50" s="240">
        <v>3</v>
      </c>
      <c r="T50" s="240">
        <v>145.82999999999998</v>
      </c>
      <c r="U50" s="240">
        <v>697025.13</v>
      </c>
    </row>
    <row r="51" spans="1:21" x14ac:dyDescent="0.35">
      <c r="A51" s="18" t="s">
        <v>856</v>
      </c>
      <c r="B51" s="240"/>
      <c r="C51" s="240"/>
      <c r="D51" s="240"/>
      <c r="E51" s="240"/>
      <c r="F51" s="240"/>
      <c r="G51" s="240"/>
      <c r="H51" s="240"/>
      <c r="I51" s="240"/>
      <c r="J51" s="240">
        <v>5</v>
      </c>
      <c r="K51" s="240">
        <v>2</v>
      </c>
      <c r="L51" s="240">
        <v>1078</v>
      </c>
      <c r="M51" s="240">
        <v>621762.25</v>
      </c>
      <c r="N51" s="240"/>
      <c r="O51" s="240"/>
      <c r="P51" s="240"/>
      <c r="Q51" s="240"/>
      <c r="R51" s="240">
        <v>5</v>
      </c>
      <c r="S51" s="240">
        <v>2</v>
      </c>
      <c r="T51" s="240">
        <v>1078</v>
      </c>
      <c r="U51" s="240">
        <v>621762.25</v>
      </c>
    </row>
    <row r="52" spans="1:21" x14ac:dyDescent="0.35">
      <c r="A52" s="18" t="s">
        <v>732</v>
      </c>
      <c r="B52" s="240">
        <v>9</v>
      </c>
      <c r="C52" s="240">
        <v>2</v>
      </c>
      <c r="D52" s="240">
        <v>255.35</v>
      </c>
      <c r="E52" s="240">
        <v>567778.57000000007</v>
      </c>
      <c r="F52" s="240">
        <v>44</v>
      </c>
      <c r="G52" s="240">
        <v>9</v>
      </c>
      <c r="H52" s="240">
        <v>1438</v>
      </c>
      <c r="I52" s="240">
        <v>3373495.9400000004</v>
      </c>
      <c r="J52" s="240">
        <v>246</v>
      </c>
      <c r="K52" s="240">
        <v>60</v>
      </c>
      <c r="L52" s="240">
        <v>17797.749999999993</v>
      </c>
      <c r="M52" s="240">
        <v>25212616.289999999</v>
      </c>
      <c r="N52" s="240">
        <v>44</v>
      </c>
      <c r="O52" s="240">
        <v>11</v>
      </c>
      <c r="P52" s="240">
        <v>1286.21</v>
      </c>
      <c r="Q52" s="240">
        <v>3898841.9400000004</v>
      </c>
      <c r="R52" s="240">
        <v>343</v>
      </c>
      <c r="S52" s="240">
        <v>82</v>
      </c>
      <c r="T52" s="240">
        <v>20777.310000000005</v>
      </c>
      <c r="U52" s="240">
        <v>33052732.739999995</v>
      </c>
    </row>
    <row r="53" spans="1:21" x14ac:dyDescent="0.35">
      <c r="C53"/>
      <c r="E53"/>
      <c r="G53"/>
      <c r="I53"/>
      <c r="M53"/>
    </row>
    <row r="54" spans="1:21" x14ac:dyDescent="0.35">
      <c r="C54"/>
      <c r="E54"/>
      <c r="G54"/>
      <c r="I54"/>
      <c r="M54"/>
    </row>
    <row r="55" spans="1:21" x14ac:dyDescent="0.35">
      <c r="C55"/>
      <c r="E55"/>
      <c r="G55"/>
      <c r="I55"/>
      <c r="M55"/>
    </row>
    <row r="59" spans="1:21" s="197" customFormat="1" ht="30" customHeight="1" x14ac:dyDescent="0.45">
      <c r="A59" s="199" t="s">
        <v>752</v>
      </c>
      <c r="C59" s="198"/>
      <c r="E59" s="198"/>
      <c r="G59" s="198"/>
      <c r="I59" s="198"/>
      <c r="M59" s="198"/>
    </row>
    <row r="60" spans="1:21" x14ac:dyDescent="0.35">
      <c r="A60" s="17" t="s">
        <v>15</v>
      </c>
      <c r="B60" t="s">
        <v>720</v>
      </c>
      <c r="K60" s="33"/>
    </row>
    <row r="61" spans="1:21" x14ac:dyDescent="0.35">
      <c r="A61" s="17" t="s">
        <v>14</v>
      </c>
      <c r="B61" t="s">
        <v>721</v>
      </c>
      <c r="K61" s="33"/>
    </row>
    <row r="62" spans="1:21" x14ac:dyDescent="0.35">
      <c r="K62" s="33"/>
    </row>
    <row r="63" spans="1:21" x14ac:dyDescent="0.35">
      <c r="B63" s="17" t="s">
        <v>722</v>
      </c>
      <c r="C63"/>
      <c r="E63"/>
      <c r="G63"/>
      <c r="I63"/>
      <c r="M63"/>
    </row>
    <row r="64" spans="1:21" x14ac:dyDescent="0.35">
      <c r="B64">
        <v>2022</v>
      </c>
      <c r="C64"/>
      <c r="E64"/>
      <c r="F64">
        <v>2023</v>
      </c>
      <c r="G64"/>
      <c r="I64"/>
      <c r="J64">
        <v>2024</v>
      </c>
      <c r="M64"/>
      <c r="N64">
        <v>2025</v>
      </c>
      <c r="R64" t="s">
        <v>723</v>
      </c>
      <c r="S64" t="s">
        <v>724</v>
      </c>
      <c r="T64" t="s">
        <v>726</v>
      </c>
      <c r="U64" t="s">
        <v>725</v>
      </c>
    </row>
    <row r="65" spans="1:21" x14ac:dyDescent="0.35">
      <c r="A65" s="17" t="s">
        <v>727</v>
      </c>
      <c r="B65" t="s">
        <v>728</v>
      </c>
      <c r="C65" t="s">
        <v>729</v>
      </c>
      <c r="D65" t="s">
        <v>731</v>
      </c>
      <c r="E65" t="s">
        <v>730</v>
      </c>
      <c r="F65" t="s">
        <v>728</v>
      </c>
      <c r="G65" t="s">
        <v>729</v>
      </c>
      <c r="H65" t="s">
        <v>731</v>
      </c>
      <c r="I65" t="s">
        <v>730</v>
      </c>
      <c r="J65" t="s">
        <v>728</v>
      </c>
      <c r="K65" t="s">
        <v>729</v>
      </c>
      <c r="L65" t="s">
        <v>731</v>
      </c>
      <c r="M65" t="s">
        <v>730</v>
      </c>
      <c r="N65" t="s">
        <v>728</v>
      </c>
      <c r="O65" t="s">
        <v>729</v>
      </c>
      <c r="P65" t="s">
        <v>731</v>
      </c>
      <c r="Q65" t="s">
        <v>730</v>
      </c>
    </row>
    <row r="66" spans="1:21" x14ac:dyDescent="0.35">
      <c r="A66" s="18" t="s">
        <v>42</v>
      </c>
      <c r="B66" s="240"/>
      <c r="C66" s="240"/>
      <c r="D66" s="240"/>
      <c r="E66" s="240"/>
      <c r="F66" s="240"/>
      <c r="G66" s="240"/>
      <c r="H66" s="240"/>
      <c r="I66" s="240"/>
      <c r="J66" s="240">
        <v>6</v>
      </c>
      <c r="K66" s="240">
        <v>2</v>
      </c>
      <c r="L66" s="240">
        <v>237.35000000000002</v>
      </c>
      <c r="M66" s="240">
        <v>962921.27</v>
      </c>
      <c r="N66" s="240">
        <v>48</v>
      </c>
      <c r="O66" s="240">
        <v>1</v>
      </c>
      <c r="P66" s="240">
        <v>2637.35</v>
      </c>
      <c r="Q66" s="240">
        <v>8506182.5099999998</v>
      </c>
      <c r="R66" s="240">
        <v>54</v>
      </c>
      <c r="S66" s="240">
        <v>3</v>
      </c>
      <c r="T66" s="240">
        <v>2874.7</v>
      </c>
      <c r="U66" s="240">
        <v>9469103.7799999993</v>
      </c>
    </row>
    <row r="67" spans="1:21" x14ac:dyDescent="0.35">
      <c r="A67" s="18" t="s">
        <v>62</v>
      </c>
      <c r="B67" s="240"/>
      <c r="C67" s="240"/>
      <c r="D67" s="240"/>
      <c r="E67" s="240"/>
      <c r="F67" s="240"/>
      <c r="G67" s="240"/>
      <c r="H67" s="240"/>
      <c r="I67" s="240"/>
      <c r="J67" s="240">
        <v>73</v>
      </c>
      <c r="K67" s="240">
        <v>19</v>
      </c>
      <c r="L67" s="240">
        <v>5094.84</v>
      </c>
      <c r="M67" s="240">
        <v>9555734.7100000028</v>
      </c>
      <c r="N67" s="240">
        <v>31</v>
      </c>
      <c r="O67" s="240">
        <v>8</v>
      </c>
      <c r="P67" s="240">
        <v>1348.96</v>
      </c>
      <c r="Q67" s="240">
        <v>3190016.5100000002</v>
      </c>
      <c r="R67" s="240">
        <v>104</v>
      </c>
      <c r="S67" s="240">
        <v>27</v>
      </c>
      <c r="T67" s="240">
        <v>6443.8000000000011</v>
      </c>
      <c r="U67" s="240">
        <v>12745751.220000003</v>
      </c>
    </row>
    <row r="68" spans="1:21" x14ac:dyDescent="0.35">
      <c r="A68" s="18" t="s">
        <v>22</v>
      </c>
      <c r="B68" s="240"/>
      <c r="C68" s="240"/>
      <c r="D68" s="240"/>
      <c r="E68" s="240"/>
      <c r="F68" s="240">
        <v>12</v>
      </c>
      <c r="G68" s="240">
        <v>2</v>
      </c>
      <c r="H68" s="240">
        <v>526.34</v>
      </c>
      <c r="I68" s="240">
        <v>2789486.45</v>
      </c>
      <c r="J68" s="240">
        <v>51</v>
      </c>
      <c r="K68" s="240">
        <v>8</v>
      </c>
      <c r="L68" s="240">
        <v>1263.3199999999997</v>
      </c>
      <c r="M68" s="240">
        <v>4590585.3899999997</v>
      </c>
      <c r="N68" s="240">
        <v>18</v>
      </c>
      <c r="O68" s="240">
        <v>2</v>
      </c>
      <c r="P68" s="240">
        <v>985.1400000000001</v>
      </c>
      <c r="Q68" s="240">
        <v>3386262</v>
      </c>
      <c r="R68" s="240">
        <v>81</v>
      </c>
      <c r="S68" s="240">
        <v>12</v>
      </c>
      <c r="T68" s="240">
        <v>2774.8</v>
      </c>
      <c r="U68" s="240">
        <v>10766333.840000002</v>
      </c>
    </row>
    <row r="69" spans="1:21" x14ac:dyDescent="0.35">
      <c r="A69" s="18" t="s">
        <v>151</v>
      </c>
      <c r="B69" s="240">
        <v>1</v>
      </c>
      <c r="C69" s="240">
        <v>1</v>
      </c>
      <c r="D69" s="240">
        <v>42.07</v>
      </c>
      <c r="E69" s="240">
        <v>67459.320000000007</v>
      </c>
      <c r="F69" s="240">
        <v>18</v>
      </c>
      <c r="G69" s="240">
        <v>1</v>
      </c>
      <c r="H69" s="240">
        <v>810.72</v>
      </c>
      <c r="I69" s="240">
        <v>1475621.86</v>
      </c>
      <c r="J69" s="240">
        <v>38</v>
      </c>
      <c r="K69" s="240">
        <v>2</v>
      </c>
      <c r="L69" s="240">
        <v>1382</v>
      </c>
      <c r="M69" s="240">
        <v>3641065.92</v>
      </c>
      <c r="N69" s="240">
        <v>3</v>
      </c>
      <c r="O69" s="240">
        <v>1</v>
      </c>
      <c r="P69" s="240">
        <v>18.920000000000002</v>
      </c>
      <c r="Q69" s="240">
        <v>143807.71</v>
      </c>
      <c r="R69" s="240">
        <v>60</v>
      </c>
      <c r="S69" s="240">
        <v>5</v>
      </c>
      <c r="T69" s="240">
        <v>2253.71</v>
      </c>
      <c r="U69" s="240">
        <v>5327954.8100000005</v>
      </c>
    </row>
    <row r="70" spans="1:21" x14ac:dyDescent="0.35">
      <c r="A70" s="18" t="s">
        <v>473</v>
      </c>
      <c r="B70" s="240"/>
      <c r="C70" s="240"/>
      <c r="D70" s="240"/>
      <c r="E70" s="240"/>
      <c r="F70" s="240">
        <v>3</v>
      </c>
      <c r="G70" s="240">
        <v>1</v>
      </c>
      <c r="H70" s="240">
        <v>133.87</v>
      </c>
      <c r="I70" s="240">
        <v>577019.12</v>
      </c>
      <c r="J70" s="240">
        <v>4</v>
      </c>
      <c r="K70" s="240">
        <v>1</v>
      </c>
      <c r="L70" s="240">
        <v>85.02</v>
      </c>
      <c r="M70" s="240">
        <v>390741.15</v>
      </c>
      <c r="N70" s="240"/>
      <c r="O70" s="240"/>
      <c r="P70" s="240"/>
      <c r="Q70" s="240"/>
      <c r="R70" s="240">
        <v>7</v>
      </c>
      <c r="S70" s="240">
        <v>2</v>
      </c>
      <c r="T70" s="240">
        <v>218.89</v>
      </c>
      <c r="U70" s="240">
        <v>967760.27</v>
      </c>
    </row>
    <row r="71" spans="1:21" x14ac:dyDescent="0.35">
      <c r="A71" s="18" t="s">
        <v>732</v>
      </c>
      <c r="B71" s="240">
        <v>1</v>
      </c>
      <c r="C71" s="240">
        <v>1</v>
      </c>
      <c r="D71" s="240">
        <v>42.07</v>
      </c>
      <c r="E71" s="240">
        <v>67459.320000000007</v>
      </c>
      <c r="F71" s="240">
        <v>33</v>
      </c>
      <c r="G71" s="240">
        <v>4</v>
      </c>
      <c r="H71" s="240">
        <v>1470.9299999999998</v>
      </c>
      <c r="I71" s="240">
        <v>4842127.4300000006</v>
      </c>
      <c r="J71" s="240">
        <v>172</v>
      </c>
      <c r="K71" s="240">
        <v>32</v>
      </c>
      <c r="L71" s="240">
        <v>8062.5300000000016</v>
      </c>
      <c r="M71" s="240">
        <v>19141048.439999998</v>
      </c>
      <c r="N71" s="240">
        <v>100</v>
      </c>
      <c r="O71" s="240">
        <v>12</v>
      </c>
      <c r="P71" s="240">
        <v>4990.369999999999</v>
      </c>
      <c r="Q71" s="240">
        <v>15226268.73</v>
      </c>
      <c r="R71" s="240">
        <v>306</v>
      </c>
      <c r="S71" s="240">
        <v>49</v>
      </c>
      <c r="T71" s="240">
        <v>14565.899999999998</v>
      </c>
      <c r="U71" s="240">
        <v>39276903.920000009</v>
      </c>
    </row>
    <row r="72" spans="1:21" x14ac:dyDescent="0.35">
      <c r="C72"/>
      <c r="E72"/>
      <c r="G72"/>
      <c r="I72"/>
      <c r="M72"/>
    </row>
    <row r="73" spans="1:21" x14ac:dyDescent="0.35">
      <c r="C73"/>
      <c r="E73"/>
      <c r="G73"/>
      <c r="I73"/>
      <c r="M73"/>
    </row>
    <row r="74" spans="1:21" x14ac:dyDescent="0.35">
      <c r="C74"/>
      <c r="E74"/>
      <c r="G74"/>
      <c r="I74"/>
      <c r="M74"/>
    </row>
    <row r="77" spans="1:21" s="197" customFormat="1" ht="30" customHeight="1" x14ac:dyDescent="0.45">
      <c r="A77" s="199" t="s">
        <v>753</v>
      </c>
      <c r="C77" s="198"/>
      <c r="E77" s="198"/>
      <c r="G77" s="198"/>
      <c r="I77" s="198"/>
      <c r="M77" s="198"/>
    </row>
    <row r="78" spans="1:21" x14ac:dyDescent="0.35">
      <c r="A78" s="17" t="s">
        <v>15</v>
      </c>
      <c r="B78" t="s">
        <v>720</v>
      </c>
      <c r="K78" s="33"/>
    </row>
    <row r="79" spans="1:21" x14ac:dyDescent="0.35">
      <c r="A79" s="17" t="s">
        <v>14</v>
      </c>
      <c r="B79" t="s">
        <v>721</v>
      </c>
      <c r="K79" s="33"/>
    </row>
    <row r="80" spans="1:21" x14ac:dyDescent="0.35">
      <c r="K80" s="33"/>
    </row>
    <row r="81" spans="1:21" x14ac:dyDescent="0.35">
      <c r="B81" s="17" t="s">
        <v>722</v>
      </c>
      <c r="C81"/>
      <c r="E81"/>
      <c r="G81"/>
      <c r="I81"/>
      <c r="M81"/>
    </row>
    <row r="82" spans="1:21" x14ac:dyDescent="0.35">
      <c r="B82">
        <v>2022</v>
      </c>
      <c r="C82"/>
      <c r="E82"/>
      <c r="F82">
        <v>2023</v>
      </c>
      <c r="G82"/>
      <c r="I82"/>
      <c r="J82">
        <v>2024</v>
      </c>
      <c r="M82"/>
      <c r="N82">
        <v>2025</v>
      </c>
      <c r="R82" t="s">
        <v>723</v>
      </c>
      <c r="S82" t="s">
        <v>724</v>
      </c>
      <c r="T82" t="s">
        <v>726</v>
      </c>
      <c r="U82" t="s">
        <v>725</v>
      </c>
    </row>
    <row r="83" spans="1:21" x14ac:dyDescent="0.35">
      <c r="A83" s="17" t="s">
        <v>727</v>
      </c>
      <c r="B83" t="s">
        <v>728</v>
      </c>
      <c r="C83" t="s">
        <v>729</v>
      </c>
      <c r="D83" t="s">
        <v>731</v>
      </c>
      <c r="E83" t="s">
        <v>730</v>
      </c>
      <c r="F83" t="s">
        <v>728</v>
      </c>
      <c r="G83" t="s">
        <v>729</v>
      </c>
      <c r="H83" t="s">
        <v>731</v>
      </c>
      <c r="I83" t="s">
        <v>730</v>
      </c>
      <c r="J83" t="s">
        <v>728</v>
      </c>
      <c r="K83" t="s">
        <v>729</v>
      </c>
      <c r="L83" t="s">
        <v>731</v>
      </c>
      <c r="M83" t="s">
        <v>730</v>
      </c>
      <c r="N83" t="s">
        <v>728</v>
      </c>
      <c r="O83" t="s">
        <v>729</v>
      </c>
      <c r="P83" t="s">
        <v>731</v>
      </c>
      <c r="Q83" t="s">
        <v>730</v>
      </c>
    </row>
    <row r="84" spans="1:21" x14ac:dyDescent="0.35">
      <c r="A84" s="18" t="s">
        <v>42</v>
      </c>
      <c r="B84" s="240"/>
      <c r="C84" s="240"/>
      <c r="D84" s="240"/>
      <c r="E84" s="240"/>
      <c r="F84" s="240"/>
      <c r="G84" s="240"/>
      <c r="H84" s="240"/>
      <c r="I84" s="240"/>
      <c r="J84" s="240">
        <v>4</v>
      </c>
      <c r="K84" s="240">
        <v>1</v>
      </c>
      <c r="L84" s="240">
        <v>243</v>
      </c>
      <c r="M84" s="240">
        <v>1064582.55</v>
      </c>
      <c r="N84" s="240">
        <v>119</v>
      </c>
      <c r="O84" s="240">
        <v>10</v>
      </c>
      <c r="P84" s="240">
        <v>3137.2200000000003</v>
      </c>
      <c r="Q84" s="240">
        <v>12237257.890000001</v>
      </c>
      <c r="R84" s="240">
        <v>123</v>
      </c>
      <c r="S84" s="240">
        <v>11</v>
      </c>
      <c r="T84" s="240">
        <v>3380.2200000000003</v>
      </c>
      <c r="U84" s="240">
        <v>13301840.440000001</v>
      </c>
    </row>
    <row r="85" spans="1:21" x14ac:dyDescent="0.35">
      <c r="A85" s="18" t="s">
        <v>62</v>
      </c>
      <c r="B85" s="240"/>
      <c r="C85" s="240"/>
      <c r="D85" s="240"/>
      <c r="E85" s="240"/>
      <c r="F85" s="240">
        <v>2</v>
      </c>
      <c r="G85" s="240">
        <v>1</v>
      </c>
      <c r="H85" s="240">
        <v>28.43</v>
      </c>
      <c r="I85" s="240">
        <v>54247.02</v>
      </c>
      <c r="J85" s="240">
        <v>72</v>
      </c>
      <c r="K85" s="240">
        <v>16</v>
      </c>
      <c r="L85" s="240">
        <v>3781.4600000000009</v>
      </c>
      <c r="M85" s="240">
        <v>6110603.29</v>
      </c>
      <c r="N85" s="240">
        <v>39</v>
      </c>
      <c r="O85" s="240">
        <v>11</v>
      </c>
      <c r="P85" s="240">
        <v>1132.52</v>
      </c>
      <c r="Q85" s="240">
        <v>6315586.3199999994</v>
      </c>
      <c r="R85" s="240">
        <v>113</v>
      </c>
      <c r="S85" s="240">
        <v>28</v>
      </c>
      <c r="T85" s="240">
        <v>4942.4100000000008</v>
      </c>
      <c r="U85" s="240">
        <v>12480436.630000001</v>
      </c>
    </row>
    <row r="86" spans="1:21" x14ac:dyDescent="0.35">
      <c r="A86" s="18" t="s">
        <v>22</v>
      </c>
      <c r="B86" s="240">
        <v>11</v>
      </c>
      <c r="C86" s="240">
        <v>1</v>
      </c>
      <c r="D86" s="240">
        <v>359.65</v>
      </c>
      <c r="E86" s="240">
        <v>563044.73</v>
      </c>
      <c r="F86" s="240">
        <v>25</v>
      </c>
      <c r="G86" s="240">
        <v>6</v>
      </c>
      <c r="H86" s="240">
        <v>912.46999999999991</v>
      </c>
      <c r="I86" s="240">
        <v>3073730.8</v>
      </c>
      <c r="J86" s="240">
        <v>51</v>
      </c>
      <c r="K86" s="240">
        <v>6</v>
      </c>
      <c r="L86" s="240">
        <v>1637.99</v>
      </c>
      <c r="M86" s="240">
        <v>5731759.4699999997</v>
      </c>
      <c r="N86" s="240"/>
      <c r="O86" s="240"/>
      <c r="P86" s="240"/>
      <c r="Q86" s="240"/>
      <c r="R86" s="240">
        <v>87</v>
      </c>
      <c r="S86" s="240">
        <v>13</v>
      </c>
      <c r="T86" s="240">
        <v>2910.11</v>
      </c>
      <c r="U86" s="240">
        <v>9368535</v>
      </c>
    </row>
    <row r="87" spans="1:21" x14ac:dyDescent="0.35">
      <c r="A87" s="18" t="s">
        <v>151</v>
      </c>
      <c r="B87" s="240"/>
      <c r="C87" s="240"/>
      <c r="D87" s="240"/>
      <c r="E87" s="240"/>
      <c r="F87" s="240">
        <v>28</v>
      </c>
      <c r="G87" s="240">
        <v>3</v>
      </c>
      <c r="H87" s="240">
        <v>2227.0299999999997</v>
      </c>
      <c r="I87" s="240">
        <v>3910775</v>
      </c>
      <c r="J87" s="240"/>
      <c r="K87" s="240"/>
      <c r="L87" s="240"/>
      <c r="M87" s="240"/>
      <c r="N87" s="240"/>
      <c r="O87" s="240"/>
      <c r="P87" s="240"/>
      <c r="Q87" s="240"/>
      <c r="R87" s="240">
        <v>28</v>
      </c>
      <c r="S87" s="240">
        <v>3</v>
      </c>
      <c r="T87" s="240">
        <v>2227.0299999999997</v>
      </c>
      <c r="U87" s="240">
        <v>3910775</v>
      </c>
    </row>
    <row r="88" spans="1:21" x14ac:dyDescent="0.35">
      <c r="A88" s="18" t="s">
        <v>473</v>
      </c>
      <c r="B88" s="240"/>
      <c r="C88" s="240"/>
      <c r="D88" s="240"/>
      <c r="E88" s="240"/>
      <c r="F88" s="240"/>
      <c r="G88" s="240"/>
      <c r="H88" s="240"/>
      <c r="I88" s="240"/>
      <c r="J88" s="240">
        <v>19</v>
      </c>
      <c r="K88" s="240">
        <v>4</v>
      </c>
      <c r="L88" s="240">
        <v>636.27</v>
      </c>
      <c r="M88" s="240">
        <v>3624450.57</v>
      </c>
      <c r="N88" s="240"/>
      <c r="O88" s="240"/>
      <c r="P88" s="240"/>
      <c r="Q88" s="240"/>
      <c r="R88" s="240">
        <v>19</v>
      </c>
      <c r="S88" s="240">
        <v>4</v>
      </c>
      <c r="T88" s="240">
        <v>636.27</v>
      </c>
      <c r="U88" s="240">
        <v>3624450.57</v>
      </c>
    </row>
    <row r="89" spans="1:21" x14ac:dyDescent="0.35">
      <c r="A89" s="18" t="s">
        <v>732</v>
      </c>
      <c r="B89" s="240">
        <v>11</v>
      </c>
      <c r="C89" s="240">
        <v>1</v>
      </c>
      <c r="D89" s="240">
        <v>359.65</v>
      </c>
      <c r="E89" s="240">
        <v>563044.73</v>
      </c>
      <c r="F89" s="240">
        <v>55</v>
      </c>
      <c r="G89" s="240">
        <v>10</v>
      </c>
      <c r="H89" s="240">
        <v>3167.93</v>
      </c>
      <c r="I89" s="240">
        <v>7038752.8200000003</v>
      </c>
      <c r="J89" s="240">
        <v>146</v>
      </c>
      <c r="K89" s="240">
        <v>27</v>
      </c>
      <c r="L89" s="240">
        <v>6298.7200000000021</v>
      </c>
      <c r="M89" s="240">
        <v>16531395.879999999</v>
      </c>
      <c r="N89" s="240">
        <v>158</v>
      </c>
      <c r="O89" s="240">
        <v>21</v>
      </c>
      <c r="P89" s="240">
        <v>4269.7399999999989</v>
      </c>
      <c r="Q89" s="240">
        <v>18552844.210000001</v>
      </c>
      <c r="R89" s="240">
        <v>370</v>
      </c>
      <c r="S89" s="240">
        <v>59</v>
      </c>
      <c r="T89" s="240">
        <v>14096.04</v>
      </c>
      <c r="U89" s="240">
        <v>42686037.640000001</v>
      </c>
    </row>
    <row r="90" spans="1:21" x14ac:dyDescent="0.35">
      <c r="C90"/>
      <c r="E90"/>
      <c r="G90"/>
      <c r="I90"/>
      <c r="M90"/>
    </row>
    <row r="91" spans="1:21" x14ac:dyDescent="0.35">
      <c r="C91"/>
      <c r="E91"/>
      <c r="G91"/>
      <c r="I91"/>
      <c r="M91"/>
    </row>
    <row r="92" spans="1:21" x14ac:dyDescent="0.35">
      <c r="C92"/>
      <c r="E92"/>
      <c r="G92"/>
      <c r="I92"/>
      <c r="M92"/>
    </row>
    <row r="93" spans="1:21" x14ac:dyDescent="0.35">
      <c r="C93"/>
      <c r="E93"/>
      <c r="G93"/>
      <c r="I93"/>
      <c r="M93"/>
    </row>
    <row r="94" spans="1:21" x14ac:dyDescent="0.35">
      <c r="C94"/>
      <c r="E94"/>
      <c r="G94"/>
      <c r="I94"/>
      <c r="M94"/>
    </row>
    <row r="95" spans="1:21" x14ac:dyDescent="0.35">
      <c r="C95"/>
      <c r="E95"/>
      <c r="G95"/>
      <c r="I95"/>
      <c r="M95"/>
    </row>
    <row r="96" spans="1:21" x14ac:dyDescent="0.35">
      <c r="C96"/>
      <c r="E96"/>
      <c r="G96"/>
      <c r="I96"/>
      <c r="M96"/>
    </row>
    <row r="98" spans="1:21" s="197" customFormat="1" ht="30" customHeight="1" x14ac:dyDescent="0.45">
      <c r="A98" s="199" t="s">
        <v>819</v>
      </c>
      <c r="C98" s="198"/>
      <c r="E98" s="198"/>
      <c r="G98" s="198"/>
      <c r="I98" s="198"/>
      <c r="M98" s="198"/>
    </row>
    <row r="99" spans="1:21" x14ac:dyDescent="0.35">
      <c r="A99" s="17" t="s">
        <v>15</v>
      </c>
      <c r="B99" t="s">
        <v>720</v>
      </c>
      <c r="K99" s="33"/>
    </row>
    <row r="100" spans="1:21" x14ac:dyDescent="0.35">
      <c r="A100" s="17" t="s">
        <v>14</v>
      </c>
      <c r="B100" t="s">
        <v>721</v>
      </c>
      <c r="K100" s="33"/>
    </row>
    <row r="101" spans="1:21" x14ac:dyDescent="0.35">
      <c r="K101" s="33"/>
    </row>
    <row r="102" spans="1:21" x14ac:dyDescent="0.35">
      <c r="B102" s="17" t="s">
        <v>722</v>
      </c>
      <c r="C102"/>
      <c r="E102"/>
      <c r="G102"/>
      <c r="I102"/>
      <c r="M102"/>
    </row>
    <row r="103" spans="1:21" x14ac:dyDescent="0.35">
      <c r="B103">
        <v>2022</v>
      </c>
      <c r="C103"/>
      <c r="E103"/>
      <c r="F103">
        <v>2023</v>
      </c>
      <c r="G103"/>
      <c r="I103"/>
      <c r="J103">
        <v>2024</v>
      </c>
      <c r="M103"/>
      <c r="N103">
        <v>2025</v>
      </c>
      <c r="R103" t="s">
        <v>723</v>
      </c>
      <c r="S103" t="s">
        <v>724</v>
      </c>
      <c r="T103" t="s">
        <v>726</v>
      </c>
      <c r="U103" t="s">
        <v>725</v>
      </c>
    </row>
    <row r="104" spans="1:21" x14ac:dyDescent="0.35">
      <c r="A104" s="17" t="s">
        <v>727</v>
      </c>
      <c r="B104" t="s">
        <v>728</v>
      </c>
      <c r="C104" t="s">
        <v>729</v>
      </c>
      <c r="D104" t="s">
        <v>731</v>
      </c>
      <c r="E104" t="s">
        <v>730</v>
      </c>
      <c r="F104" t="s">
        <v>728</v>
      </c>
      <c r="G104" t="s">
        <v>729</v>
      </c>
      <c r="H104" t="s">
        <v>731</v>
      </c>
      <c r="I104" t="s">
        <v>730</v>
      </c>
      <c r="J104" t="s">
        <v>728</v>
      </c>
      <c r="K104" t="s">
        <v>729</v>
      </c>
      <c r="L104" t="s">
        <v>731</v>
      </c>
      <c r="M104" t="s">
        <v>730</v>
      </c>
      <c r="N104" t="s">
        <v>728</v>
      </c>
      <c r="O104" t="s">
        <v>729</v>
      </c>
      <c r="P104" t="s">
        <v>731</v>
      </c>
      <c r="Q104" t="s">
        <v>730</v>
      </c>
    </row>
    <row r="105" spans="1:21" x14ac:dyDescent="0.35">
      <c r="A105" s="18" t="s">
        <v>42</v>
      </c>
      <c r="B105" s="240">
        <v>3</v>
      </c>
      <c r="C105" s="240">
        <v>1</v>
      </c>
      <c r="D105" s="240">
        <v>29.78</v>
      </c>
      <c r="E105" s="240">
        <v>34738.53</v>
      </c>
      <c r="F105" s="240">
        <v>31</v>
      </c>
      <c r="G105" s="240">
        <v>4</v>
      </c>
      <c r="H105" s="240">
        <v>1056.43</v>
      </c>
      <c r="I105" s="240">
        <v>2482475.71</v>
      </c>
      <c r="J105" s="240">
        <v>28</v>
      </c>
      <c r="K105" s="240">
        <v>6</v>
      </c>
      <c r="L105" s="240">
        <v>527.19999999999993</v>
      </c>
      <c r="M105" s="240">
        <v>2377519.31</v>
      </c>
      <c r="N105" s="240">
        <v>66</v>
      </c>
      <c r="O105" s="240">
        <v>15</v>
      </c>
      <c r="P105" s="240">
        <v>2424.3000000000002</v>
      </c>
      <c r="Q105" s="240">
        <v>7173155.4899999993</v>
      </c>
      <c r="R105" s="240">
        <v>128</v>
      </c>
      <c r="S105" s="240">
        <v>26</v>
      </c>
      <c r="T105" s="240">
        <v>4037.71</v>
      </c>
      <c r="U105" s="240">
        <v>12067889.040000001</v>
      </c>
    </row>
    <row r="106" spans="1:21" x14ac:dyDescent="0.35">
      <c r="A106" s="18" t="s">
        <v>62</v>
      </c>
      <c r="B106" s="240">
        <v>2</v>
      </c>
      <c r="C106" s="240">
        <v>1</v>
      </c>
      <c r="D106" s="240">
        <v>80.03</v>
      </c>
      <c r="E106" s="240">
        <v>56180.55</v>
      </c>
      <c r="F106" s="240">
        <v>7</v>
      </c>
      <c r="G106" s="240">
        <v>2</v>
      </c>
      <c r="H106" s="240">
        <v>136.83999999999997</v>
      </c>
      <c r="I106" s="240">
        <v>536654.79</v>
      </c>
      <c r="J106" s="240">
        <v>18</v>
      </c>
      <c r="K106" s="240">
        <v>4</v>
      </c>
      <c r="L106" s="240">
        <v>1421.44</v>
      </c>
      <c r="M106" s="240">
        <v>3226709.8</v>
      </c>
      <c r="N106" s="240">
        <v>61</v>
      </c>
      <c r="O106" s="240">
        <v>11</v>
      </c>
      <c r="P106" s="240">
        <v>2540.8000000000006</v>
      </c>
      <c r="Q106" s="240">
        <v>10100303.780000001</v>
      </c>
      <c r="R106" s="240">
        <v>88</v>
      </c>
      <c r="S106" s="240">
        <v>18</v>
      </c>
      <c r="T106" s="240">
        <v>4179.1099999999997</v>
      </c>
      <c r="U106" s="240">
        <v>13919848.92</v>
      </c>
    </row>
    <row r="107" spans="1:21" x14ac:dyDescent="0.35">
      <c r="A107" s="18" t="s">
        <v>22</v>
      </c>
      <c r="B107" s="240">
        <v>9</v>
      </c>
      <c r="C107" s="240">
        <v>1</v>
      </c>
      <c r="D107" s="240">
        <v>209.1</v>
      </c>
      <c r="E107" s="240">
        <v>666826.75</v>
      </c>
      <c r="F107" s="240">
        <v>22</v>
      </c>
      <c r="G107" s="240">
        <v>3</v>
      </c>
      <c r="H107" s="240">
        <v>916.45</v>
      </c>
      <c r="I107" s="240">
        <v>3760577.37</v>
      </c>
      <c r="J107" s="240">
        <v>41</v>
      </c>
      <c r="K107" s="240">
        <v>10</v>
      </c>
      <c r="L107" s="240">
        <v>1769.01</v>
      </c>
      <c r="M107" s="240">
        <v>8888612.1400000006</v>
      </c>
      <c r="N107" s="240"/>
      <c r="O107" s="240"/>
      <c r="P107" s="240"/>
      <c r="Q107" s="240"/>
      <c r="R107" s="240">
        <v>72</v>
      </c>
      <c r="S107" s="240">
        <v>14</v>
      </c>
      <c r="T107" s="240">
        <v>2894.56</v>
      </c>
      <c r="U107" s="240">
        <v>13316016.259999998</v>
      </c>
    </row>
    <row r="108" spans="1:21" x14ac:dyDescent="0.35">
      <c r="A108" s="18" t="s">
        <v>597</v>
      </c>
      <c r="B108" s="240"/>
      <c r="C108" s="240"/>
      <c r="D108" s="240"/>
      <c r="E108" s="240"/>
      <c r="F108" s="240"/>
      <c r="G108" s="240"/>
      <c r="H108" s="240"/>
      <c r="I108" s="240"/>
      <c r="J108" s="240">
        <v>12</v>
      </c>
      <c r="K108" s="240">
        <v>4</v>
      </c>
      <c r="L108" s="240">
        <v>99.39</v>
      </c>
      <c r="M108" s="240">
        <v>644070.71</v>
      </c>
      <c r="N108" s="240"/>
      <c r="O108" s="240"/>
      <c r="P108" s="240"/>
      <c r="Q108" s="240"/>
      <c r="R108" s="240">
        <v>12</v>
      </c>
      <c r="S108" s="240">
        <v>4</v>
      </c>
      <c r="T108" s="240">
        <v>99.39</v>
      </c>
      <c r="U108" s="240">
        <v>644070.71</v>
      </c>
    </row>
    <row r="109" spans="1:21" x14ac:dyDescent="0.35">
      <c r="A109" s="18" t="s">
        <v>856</v>
      </c>
      <c r="B109" s="240"/>
      <c r="C109" s="240"/>
      <c r="D109" s="240"/>
      <c r="E109" s="240"/>
      <c r="F109" s="240"/>
      <c r="G109" s="240"/>
      <c r="H109" s="240"/>
      <c r="I109" s="240"/>
      <c r="J109" s="240">
        <v>9</v>
      </c>
      <c r="K109" s="240">
        <v>4</v>
      </c>
      <c r="L109" s="240">
        <v>50.56</v>
      </c>
      <c r="M109" s="240">
        <v>419035.12</v>
      </c>
      <c r="N109" s="240">
        <v>1</v>
      </c>
      <c r="O109" s="240">
        <v>1</v>
      </c>
      <c r="P109" s="240">
        <v>72.209999999999994</v>
      </c>
      <c r="Q109" s="240">
        <v>73744.25</v>
      </c>
      <c r="R109" s="240">
        <v>10</v>
      </c>
      <c r="S109" s="240">
        <v>5</v>
      </c>
      <c r="T109" s="240">
        <v>122.77</v>
      </c>
      <c r="U109" s="240">
        <v>492779.37</v>
      </c>
    </row>
    <row r="110" spans="1:21" x14ac:dyDescent="0.35">
      <c r="A110" s="18" t="s">
        <v>865</v>
      </c>
      <c r="B110" s="240"/>
      <c r="C110" s="240"/>
      <c r="D110" s="240"/>
      <c r="E110" s="240"/>
      <c r="F110" s="240">
        <v>26</v>
      </c>
      <c r="G110" s="240">
        <v>2</v>
      </c>
      <c r="H110" s="240">
        <v>912.94</v>
      </c>
      <c r="I110" s="240">
        <v>1512469.8199999998</v>
      </c>
      <c r="J110" s="240">
        <v>29</v>
      </c>
      <c r="K110" s="240">
        <v>9</v>
      </c>
      <c r="L110" s="240">
        <v>7742.8900000000012</v>
      </c>
      <c r="M110" s="240">
        <v>2744856.76</v>
      </c>
      <c r="N110" s="240">
        <v>32</v>
      </c>
      <c r="O110" s="240">
        <v>6</v>
      </c>
      <c r="P110" s="240">
        <v>978.2</v>
      </c>
      <c r="Q110" s="240">
        <v>3456139.7699999996</v>
      </c>
      <c r="R110" s="240">
        <v>87</v>
      </c>
      <c r="S110" s="240">
        <v>17</v>
      </c>
      <c r="T110" s="240">
        <v>9634.0300000000007</v>
      </c>
      <c r="U110" s="240">
        <v>7713466.3500000006</v>
      </c>
    </row>
    <row r="111" spans="1:21" x14ac:dyDescent="0.35">
      <c r="A111" s="18" t="s">
        <v>732</v>
      </c>
      <c r="B111" s="240">
        <v>14</v>
      </c>
      <c r="C111" s="240">
        <v>3</v>
      </c>
      <c r="D111" s="240">
        <v>318.90999999999997</v>
      </c>
      <c r="E111" s="240">
        <v>757745.83</v>
      </c>
      <c r="F111" s="240">
        <v>86</v>
      </c>
      <c r="G111" s="240">
        <v>11</v>
      </c>
      <c r="H111" s="240">
        <v>3022.6600000000003</v>
      </c>
      <c r="I111" s="240">
        <v>8292177.6900000004</v>
      </c>
      <c r="J111" s="240">
        <v>137</v>
      </c>
      <c r="K111" s="240">
        <v>37</v>
      </c>
      <c r="L111" s="240">
        <v>11610.49</v>
      </c>
      <c r="M111" s="240">
        <v>18300803.84</v>
      </c>
      <c r="N111" s="240">
        <v>160</v>
      </c>
      <c r="O111" s="240">
        <v>33</v>
      </c>
      <c r="P111" s="240">
        <v>6015.5099999999993</v>
      </c>
      <c r="Q111" s="240">
        <v>20803343.290000003</v>
      </c>
      <c r="R111" s="240">
        <v>397</v>
      </c>
      <c r="S111" s="240">
        <v>84</v>
      </c>
      <c r="T111" s="240">
        <v>20967.57</v>
      </c>
      <c r="U111" s="240">
        <v>48154070.649999999</v>
      </c>
    </row>
    <row r="112" spans="1:21" x14ac:dyDescent="0.35">
      <c r="C112"/>
      <c r="E112"/>
      <c r="G112"/>
      <c r="I112"/>
      <c r="M112"/>
    </row>
    <row r="113" spans="1:21" x14ac:dyDescent="0.35">
      <c r="C113"/>
      <c r="E113"/>
      <c r="G113"/>
      <c r="I113"/>
      <c r="M113"/>
    </row>
    <row r="114" spans="1:21" x14ac:dyDescent="0.35">
      <c r="C114"/>
      <c r="E114"/>
      <c r="G114"/>
      <c r="I114"/>
      <c r="M114"/>
    </row>
    <row r="115" spans="1:21" x14ac:dyDescent="0.35">
      <c r="C115"/>
      <c r="E115"/>
      <c r="G115"/>
      <c r="I115"/>
      <c r="M115"/>
    </row>
    <row r="116" spans="1:21" x14ac:dyDescent="0.35">
      <c r="C116"/>
      <c r="E116"/>
      <c r="G116"/>
      <c r="I116"/>
      <c r="M116"/>
    </row>
    <row r="117" spans="1:21" x14ac:dyDescent="0.35">
      <c r="C117"/>
      <c r="E117"/>
      <c r="G117"/>
      <c r="I117"/>
      <c r="M117"/>
    </row>
    <row r="118" spans="1:21" x14ac:dyDescent="0.35">
      <c r="C118"/>
      <c r="E118"/>
      <c r="G118"/>
      <c r="I118"/>
      <c r="M118"/>
    </row>
    <row r="119" spans="1:21" x14ac:dyDescent="0.35">
      <c r="C119"/>
      <c r="E119"/>
      <c r="G119"/>
      <c r="I119"/>
      <c r="M119"/>
    </row>
    <row r="120" spans="1:21" ht="18.5" x14ac:dyDescent="0.45">
      <c r="A120" s="199" t="s">
        <v>933</v>
      </c>
      <c r="B120" s="197"/>
      <c r="C120" s="198"/>
      <c r="D120" s="197"/>
      <c r="E120" s="198"/>
      <c r="F120" s="197"/>
      <c r="G120" s="198"/>
      <c r="H120" s="197"/>
      <c r="I120" s="198"/>
      <c r="J120" s="197"/>
      <c r="K120" s="197"/>
      <c r="L120" s="197"/>
      <c r="M120" s="198"/>
      <c r="N120" s="197"/>
      <c r="O120" s="197"/>
      <c r="P120" s="197"/>
      <c r="Q120" s="197"/>
      <c r="R120" s="197"/>
      <c r="S120" s="197"/>
      <c r="T120" s="197"/>
      <c r="U120" s="197"/>
    </row>
    <row r="121" spans="1:21" x14ac:dyDescent="0.35">
      <c r="A121" s="17" t="s">
        <v>15</v>
      </c>
      <c r="B121" t="s">
        <v>720</v>
      </c>
      <c r="K121" s="33"/>
    </row>
    <row r="122" spans="1:21" x14ac:dyDescent="0.35">
      <c r="A122" s="17" t="s">
        <v>14</v>
      </c>
      <c r="B122" t="s">
        <v>721</v>
      </c>
      <c r="K122" s="33"/>
    </row>
    <row r="123" spans="1:21" x14ac:dyDescent="0.35">
      <c r="K123" s="33"/>
    </row>
    <row r="124" spans="1:21" x14ac:dyDescent="0.35">
      <c r="B124" s="17" t="s">
        <v>722</v>
      </c>
      <c r="C124"/>
      <c r="E124"/>
      <c r="G124"/>
      <c r="I124"/>
      <c r="M124"/>
    </row>
    <row r="125" spans="1:21" x14ac:dyDescent="0.35">
      <c r="B125">
        <v>2023</v>
      </c>
      <c r="C125"/>
      <c r="E125"/>
      <c r="F125">
        <v>2024</v>
      </c>
      <c r="G125"/>
      <c r="I125"/>
      <c r="J125">
        <v>2025</v>
      </c>
      <c r="M125"/>
      <c r="N125" t="s">
        <v>723</v>
      </c>
      <c r="O125" t="s">
        <v>724</v>
      </c>
      <c r="P125" t="s">
        <v>726</v>
      </c>
      <c r="Q125" t="s">
        <v>725</v>
      </c>
    </row>
    <row r="126" spans="1:21" x14ac:dyDescent="0.35">
      <c r="A126" s="17" t="s">
        <v>727</v>
      </c>
      <c r="B126" t="s">
        <v>728</v>
      </c>
      <c r="C126" t="s">
        <v>729</v>
      </c>
      <c r="D126" t="s">
        <v>731</v>
      </c>
      <c r="E126" t="s">
        <v>730</v>
      </c>
      <c r="F126" t="s">
        <v>728</v>
      </c>
      <c r="G126" t="s">
        <v>729</v>
      </c>
      <c r="H126" t="s">
        <v>731</v>
      </c>
      <c r="I126" t="s">
        <v>730</v>
      </c>
      <c r="J126" t="s">
        <v>728</v>
      </c>
      <c r="K126" t="s">
        <v>729</v>
      </c>
      <c r="L126" t="s">
        <v>731</v>
      </c>
      <c r="M126" t="s">
        <v>730</v>
      </c>
    </row>
    <row r="127" spans="1:21" x14ac:dyDescent="0.35">
      <c r="A127" s="18" t="s">
        <v>42</v>
      </c>
      <c r="B127" s="240">
        <v>3</v>
      </c>
      <c r="C127" s="240">
        <v>1</v>
      </c>
      <c r="D127" s="240">
        <v>87.37</v>
      </c>
      <c r="E127" s="240">
        <v>581897.1</v>
      </c>
      <c r="F127" s="240"/>
      <c r="G127" s="240"/>
      <c r="H127" s="240"/>
      <c r="I127" s="240"/>
      <c r="J127" s="240">
        <v>9</v>
      </c>
      <c r="K127" s="240">
        <v>3</v>
      </c>
      <c r="L127" s="240">
        <v>116.72</v>
      </c>
      <c r="M127" s="240">
        <v>568281.27</v>
      </c>
      <c r="N127" s="240">
        <v>12</v>
      </c>
      <c r="O127" s="240">
        <v>4</v>
      </c>
      <c r="P127" s="240">
        <v>204.08999999999997</v>
      </c>
      <c r="Q127" s="240">
        <v>1150178.3699999999</v>
      </c>
    </row>
    <row r="128" spans="1:21" x14ac:dyDescent="0.35">
      <c r="A128" s="18" t="s">
        <v>22</v>
      </c>
      <c r="B128" s="240">
        <v>7</v>
      </c>
      <c r="C128" s="240">
        <v>1</v>
      </c>
      <c r="D128" s="240">
        <v>134.44999999999999</v>
      </c>
      <c r="E128" s="240">
        <v>448667.86</v>
      </c>
      <c r="F128" s="240">
        <v>15</v>
      </c>
      <c r="G128" s="240">
        <v>1</v>
      </c>
      <c r="H128" s="240">
        <v>548.75</v>
      </c>
      <c r="I128" s="240">
        <v>1465025.13</v>
      </c>
      <c r="J128" s="240"/>
      <c r="K128" s="240"/>
      <c r="L128" s="240"/>
      <c r="M128" s="240"/>
      <c r="N128" s="240">
        <v>22</v>
      </c>
      <c r="O128" s="240">
        <v>2</v>
      </c>
      <c r="P128" s="240">
        <v>683.2</v>
      </c>
      <c r="Q128" s="240">
        <v>1913692.9899999998</v>
      </c>
    </row>
    <row r="129" spans="1:17" x14ac:dyDescent="0.35">
      <c r="A129" s="18" t="s">
        <v>856</v>
      </c>
      <c r="B129" s="240"/>
      <c r="C129" s="240"/>
      <c r="D129" s="240"/>
      <c r="E129" s="240"/>
      <c r="F129" s="240">
        <v>5</v>
      </c>
      <c r="G129" s="240">
        <v>2</v>
      </c>
      <c r="H129" s="240">
        <v>79.550000000000011</v>
      </c>
      <c r="I129" s="240">
        <v>96039.94</v>
      </c>
      <c r="J129" s="240">
        <v>7</v>
      </c>
      <c r="K129" s="240">
        <v>3</v>
      </c>
      <c r="L129" s="240">
        <v>55.660000000000004</v>
      </c>
      <c r="M129" s="240">
        <v>45055.199999999997</v>
      </c>
      <c r="N129" s="240">
        <v>12</v>
      </c>
      <c r="O129" s="240">
        <v>5</v>
      </c>
      <c r="P129" s="240">
        <v>135.21000000000004</v>
      </c>
      <c r="Q129" s="240">
        <v>141095.14000000001</v>
      </c>
    </row>
    <row r="130" spans="1:17" x14ac:dyDescent="0.35">
      <c r="A130" s="18" t="s">
        <v>865</v>
      </c>
      <c r="B130" s="240">
        <v>34</v>
      </c>
      <c r="C130" s="240">
        <v>2</v>
      </c>
      <c r="D130" s="240">
        <v>1033.1600000000001</v>
      </c>
      <c r="E130" s="240">
        <v>2243189.1900000004</v>
      </c>
      <c r="F130" s="240"/>
      <c r="G130" s="240"/>
      <c r="H130" s="240"/>
      <c r="I130" s="240"/>
      <c r="J130" s="240"/>
      <c r="K130" s="240"/>
      <c r="L130" s="240"/>
      <c r="M130" s="240"/>
      <c r="N130" s="240">
        <v>34</v>
      </c>
      <c r="O130" s="240">
        <v>2</v>
      </c>
      <c r="P130" s="240">
        <v>1033.1600000000001</v>
      </c>
      <c r="Q130" s="240">
        <v>2243189.1900000004</v>
      </c>
    </row>
    <row r="131" spans="1:17" x14ac:dyDescent="0.35">
      <c r="A131" s="18" t="s">
        <v>732</v>
      </c>
      <c r="B131" s="240">
        <v>44</v>
      </c>
      <c r="C131" s="240">
        <v>4</v>
      </c>
      <c r="D131" s="240">
        <v>1254.98</v>
      </c>
      <c r="E131" s="240">
        <v>3273754.1500000004</v>
      </c>
      <c r="F131" s="240">
        <v>20</v>
      </c>
      <c r="G131" s="240">
        <v>3</v>
      </c>
      <c r="H131" s="240">
        <v>628.30000000000007</v>
      </c>
      <c r="I131" s="240">
        <v>1561065.0699999998</v>
      </c>
      <c r="J131" s="240">
        <v>16</v>
      </c>
      <c r="K131" s="240">
        <v>6</v>
      </c>
      <c r="L131" s="240">
        <v>172.38</v>
      </c>
      <c r="M131" s="240">
        <v>613336.47</v>
      </c>
      <c r="N131" s="240">
        <v>80</v>
      </c>
      <c r="O131" s="240">
        <v>13</v>
      </c>
      <c r="P131" s="240">
        <v>2055.66</v>
      </c>
      <c r="Q131" s="240">
        <v>5448155.6899999995</v>
      </c>
    </row>
    <row r="132" spans="1:17" x14ac:dyDescent="0.35">
      <c r="C132"/>
      <c r="E132"/>
      <c r="G132"/>
      <c r="I132"/>
      <c r="M132"/>
    </row>
    <row r="133" spans="1:17" x14ac:dyDescent="0.35">
      <c r="C133"/>
      <c r="E133"/>
      <c r="G133"/>
      <c r="I133"/>
      <c r="M133"/>
    </row>
    <row r="134" spans="1:17" x14ac:dyDescent="0.35">
      <c r="C134"/>
      <c r="E134"/>
      <c r="G134"/>
      <c r="I134"/>
      <c r="M134"/>
    </row>
    <row r="135" spans="1:17" x14ac:dyDescent="0.35">
      <c r="C135"/>
      <c r="E135"/>
      <c r="G135"/>
      <c r="I135"/>
      <c r="M135"/>
    </row>
    <row r="136" spans="1:17" x14ac:dyDescent="0.35">
      <c r="C136"/>
      <c r="E136"/>
      <c r="G136"/>
      <c r="I136"/>
      <c r="M136"/>
    </row>
    <row r="137" spans="1:17" x14ac:dyDescent="0.35">
      <c r="C137"/>
      <c r="E137"/>
      <c r="G137"/>
      <c r="I137"/>
      <c r="M137"/>
    </row>
    <row r="138" spans="1:17" x14ac:dyDescent="0.35">
      <c r="C138"/>
      <c r="E138"/>
      <c r="G138"/>
      <c r="I138"/>
      <c r="M138"/>
    </row>
    <row r="139" spans="1:17" x14ac:dyDescent="0.35">
      <c r="C139"/>
      <c r="E139"/>
      <c r="G139"/>
      <c r="I139"/>
      <c r="M139"/>
    </row>
    <row r="140" spans="1:17" x14ac:dyDescent="0.35">
      <c r="C140"/>
      <c r="E140"/>
      <c r="G140"/>
      <c r="I140"/>
      <c r="M140"/>
    </row>
    <row r="141" spans="1:17" x14ac:dyDescent="0.35">
      <c r="C141"/>
      <c r="E141"/>
      <c r="G141"/>
      <c r="I141"/>
      <c r="M141"/>
    </row>
    <row r="142" spans="1:17" x14ac:dyDescent="0.35">
      <c r="C142"/>
      <c r="E142"/>
      <c r="G142"/>
      <c r="I142"/>
      <c r="M142"/>
    </row>
    <row r="143" spans="1:17" x14ac:dyDescent="0.35">
      <c r="C143"/>
      <c r="E143"/>
      <c r="G143"/>
      <c r="I143"/>
      <c r="M143"/>
    </row>
    <row r="144" spans="1:17" x14ac:dyDescent="0.35">
      <c r="C144"/>
      <c r="E144"/>
      <c r="G144"/>
      <c r="I144"/>
      <c r="M144"/>
    </row>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87" spans="1:13" x14ac:dyDescent="0.35">
      <c r="K187" s="33"/>
    </row>
    <row r="188" spans="1:13" x14ac:dyDescent="0.35">
      <c r="A188" s="17" t="s">
        <v>15</v>
      </c>
      <c r="B188" t="s">
        <v>720</v>
      </c>
      <c r="K188" s="33"/>
    </row>
    <row r="189" spans="1:13" x14ac:dyDescent="0.35">
      <c r="K189" s="33"/>
    </row>
    <row r="190" spans="1:13" x14ac:dyDescent="0.35">
      <c r="A190" s="17" t="s">
        <v>728</v>
      </c>
      <c r="B190" s="17" t="s">
        <v>722</v>
      </c>
      <c r="C190"/>
      <c r="E190"/>
      <c r="G190"/>
      <c r="I190"/>
      <c r="M190"/>
    </row>
    <row r="191" spans="1:13" x14ac:dyDescent="0.35">
      <c r="A191" s="17" t="s">
        <v>727</v>
      </c>
      <c r="B191" t="s">
        <v>42</v>
      </c>
      <c r="C191" t="s">
        <v>36</v>
      </c>
      <c r="D191" t="s">
        <v>62</v>
      </c>
      <c r="E191" t="s">
        <v>22</v>
      </c>
      <c r="F191" t="s">
        <v>151</v>
      </c>
      <c r="G191" t="s">
        <v>329</v>
      </c>
      <c r="H191" t="s">
        <v>473</v>
      </c>
      <c r="I191" t="s">
        <v>597</v>
      </c>
      <c r="J191" t="s">
        <v>856</v>
      </c>
      <c r="K191" t="s">
        <v>865</v>
      </c>
      <c r="L191" t="s">
        <v>732</v>
      </c>
      <c r="M191"/>
    </row>
    <row r="192" spans="1:13" x14ac:dyDescent="0.35">
      <c r="A192" s="18" t="s">
        <v>734</v>
      </c>
      <c r="B192" s="240"/>
      <c r="C192" s="240">
        <v>10</v>
      </c>
      <c r="D192" s="240"/>
      <c r="E192" s="240"/>
      <c r="F192" s="240"/>
      <c r="G192" s="240"/>
      <c r="H192" s="240"/>
      <c r="I192" s="240"/>
      <c r="J192" s="240"/>
      <c r="K192" s="240"/>
      <c r="L192" s="240">
        <v>10</v>
      </c>
      <c r="M192"/>
    </row>
    <row r="193" spans="1:13" x14ac:dyDescent="0.35">
      <c r="A193" s="18" t="s">
        <v>735</v>
      </c>
      <c r="B193" s="240">
        <v>42</v>
      </c>
      <c r="C193" s="240">
        <v>23</v>
      </c>
      <c r="D193" s="240"/>
      <c r="E193" s="240">
        <v>117</v>
      </c>
      <c r="F193" s="240">
        <v>35</v>
      </c>
      <c r="G193" s="240"/>
      <c r="H193" s="240"/>
      <c r="I193" s="240"/>
      <c r="J193" s="240"/>
      <c r="K193" s="240"/>
      <c r="L193" s="240">
        <v>217</v>
      </c>
      <c r="M193"/>
    </row>
    <row r="194" spans="1:13" x14ac:dyDescent="0.35">
      <c r="A194" s="18" t="s">
        <v>736</v>
      </c>
      <c r="B194" s="240">
        <v>92</v>
      </c>
      <c r="C194" s="240"/>
      <c r="D194" s="240">
        <v>161</v>
      </c>
      <c r="E194" s="240">
        <v>78</v>
      </c>
      <c r="F194" s="240"/>
      <c r="G194" s="240">
        <v>7</v>
      </c>
      <c r="H194" s="240"/>
      <c r="I194" s="240"/>
      <c r="J194" s="240">
        <v>5</v>
      </c>
      <c r="K194" s="240"/>
      <c r="L194" s="240">
        <v>343</v>
      </c>
      <c r="M194"/>
    </row>
    <row r="195" spans="1:13" x14ac:dyDescent="0.35">
      <c r="A195" s="18" t="s">
        <v>737</v>
      </c>
      <c r="B195" s="240">
        <v>54</v>
      </c>
      <c r="C195" s="240"/>
      <c r="D195" s="240">
        <v>104</v>
      </c>
      <c r="E195" s="240">
        <v>81</v>
      </c>
      <c r="F195" s="240">
        <v>60</v>
      </c>
      <c r="G195" s="240"/>
      <c r="H195" s="240">
        <v>7</v>
      </c>
      <c r="I195" s="240"/>
      <c r="J195" s="240"/>
      <c r="K195" s="240"/>
      <c r="L195" s="240">
        <v>306</v>
      </c>
      <c r="M195"/>
    </row>
    <row r="196" spans="1:13" x14ac:dyDescent="0.35">
      <c r="A196" s="18" t="s">
        <v>738</v>
      </c>
      <c r="B196" s="240">
        <v>123</v>
      </c>
      <c r="C196" s="240"/>
      <c r="D196" s="240">
        <v>113</v>
      </c>
      <c r="E196" s="240">
        <v>87</v>
      </c>
      <c r="F196" s="240">
        <v>28</v>
      </c>
      <c r="G196" s="240"/>
      <c r="H196" s="240">
        <v>19</v>
      </c>
      <c r="I196" s="240"/>
      <c r="J196" s="240"/>
      <c r="K196" s="240"/>
      <c r="L196" s="240">
        <v>370</v>
      </c>
      <c r="M196"/>
    </row>
    <row r="197" spans="1:13" x14ac:dyDescent="0.35">
      <c r="A197" s="18" t="s">
        <v>818</v>
      </c>
      <c r="B197" s="240">
        <v>128</v>
      </c>
      <c r="C197" s="240"/>
      <c r="D197" s="240">
        <v>88</v>
      </c>
      <c r="E197" s="240">
        <v>72</v>
      </c>
      <c r="F197" s="240"/>
      <c r="G197" s="240"/>
      <c r="H197" s="240"/>
      <c r="I197" s="240">
        <v>12</v>
      </c>
      <c r="J197" s="240">
        <v>10</v>
      </c>
      <c r="K197" s="240">
        <v>87</v>
      </c>
      <c r="L197" s="240">
        <v>397</v>
      </c>
      <c r="M197"/>
    </row>
    <row r="198" spans="1:13" x14ac:dyDescent="0.35">
      <c r="A198" s="18" t="s">
        <v>932</v>
      </c>
      <c r="B198" s="240">
        <v>57</v>
      </c>
      <c r="C198" s="240"/>
      <c r="D198" s="240"/>
      <c r="E198" s="240">
        <v>22</v>
      </c>
      <c r="F198" s="240"/>
      <c r="G198" s="240"/>
      <c r="H198" s="240"/>
      <c r="I198" s="240"/>
      <c r="J198" s="240">
        <v>15</v>
      </c>
      <c r="K198" s="240">
        <v>34</v>
      </c>
      <c r="L198" s="240">
        <v>128</v>
      </c>
      <c r="M198"/>
    </row>
    <row r="199" spans="1:13" x14ac:dyDescent="0.35">
      <c r="A199" s="18" t="s">
        <v>732</v>
      </c>
      <c r="B199" s="240">
        <v>496</v>
      </c>
      <c r="C199" s="240">
        <v>33</v>
      </c>
      <c r="D199" s="240">
        <v>466</v>
      </c>
      <c r="E199" s="240">
        <v>457</v>
      </c>
      <c r="F199" s="240">
        <v>123</v>
      </c>
      <c r="G199" s="240">
        <v>7</v>
      </c>
      <c r="H199" s="240">
        <v>26</v>
      </c>
      <c r="I199" s="240">
        <v>12</v>
      </c>
      <c r="J199" s="240">
        <v>30</v>
      </c>
      <c r="K199" s="240">
        <v>121</v>
      </c>
      <c r="L199" s="240">
        <v>1771</v>
      </c>
      <c r="M199"/>
    </row>
    <row r="200" spans="1:13" x14ac:dyDescent="0.35">
      <c r="C200"/>
      <c r="E200"/>
      <c r="G200"/>
      <c r="I200"/>
      <c r="M200"/>
    </row>
    <row r="201" spans="1:13" x14ac:dyDescent="0.35">
      <c r="C201"/>
      <c r="E201"/>
      <c r="G201"/>
      <c r="I201"/>
      <c r="M201"/>
    </row>
    <row r="202" spans="1:13" x14ac:dyDescent="0.35">
      <c r="C202"/>
      <c r="E202"/>
      <c r="G202"/>
      <c r="I202"/>
      <c r="M202"/>
    </row>
    <row r="203" spans="1:13" x14ac:dyDescent="0.35">
      <c r="C203"/>
      <c r="E203"/>
      <c r="G203"/>
      <c r="I203"/>
      <c r="M203"/>
    </row>
  </sheetData>
  <pageMargins left="0.7" right="0.7" top="0.75" bottom="0.75" header="0.3" footer="0.3"/>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82B4-9755-4463-9868-71CEA37C8366}">
  <dimension ref="A1:U15"/>
  <sheetViews>
    <sheetView workbookViewId="0">
      <selection activeCell="C18" sqref="C18"/>
    </sheetView>
  </sheetViews>
  <sheetFormatPr defaultRowHeight="14.5" x14ac:dyDescent="0.35"/>
  <cols>
    <col min="4" max="4" width="13" customWidth="1"/>
    <col min="5" max="5" width="14.453125" bestFit="1" customWidth="1"/>
    <col min="8" max="8" width="14.453125" customWidth="1"/>
    <col min="9" max="9" width="13.36328125" style="19" bestFit="1" customWidth="1"/>
    <col min="12" max="12" width="11.81640625" customWidth="1"/>
    <col min="13" max="13" width="14.36328125" bestFit="1" customWidth="1"/>
    <col min="16" max="16" width="11.54296875" customWidth="1"/>
    <col min="17" max="17" width="14.453125" bestFit="1" customWidth="1"/>
    <col min="20" max="20" width="11.1796875" customWidth="1"/>
    <col min="21" max="21" width="14.453125" bestFit="1" customWidth="1"/>
  </cols>
  <sheetData>
    <row r="1" spans="1:21" x14ac:dyDescent="0.35">
      <c r="A1" s="295" t="s">
        <v>754</v>
      </c>
      <c r="B1" s="295"/>
      <c r="C1" s="295"/>
      <c r="D1" s="295"/>
      <c r="E1" s="295"/>
      <c r="F1" s="295"/>
      <c r="G1" s="295"/>
      <c r="H1" s="295"/>
      <c r="I1" s="295"/>
      <c r="J1" s="295"/>
      <c r="K1" s="295"/>
      <c r="L1" s="295"/>
      <c r="M1" s="295"/>
      <c r="N1" s="295"/>
      <c r="O1" s="295"/>
      <c r="P1" s="295"/>
      <c r="Q1" s="295"/>
      <c r="R1" s="295"/>
      <c r="S1" s="295"/>
      <c r="T1" s="295"/>
      <c r="U1" s="295"/>
    </row>
    <row r="2" spans="1:21" ht="15" thickBot="1" x14ac:dyDescent="0.4">
      <c r="A2" s="296"/>
      <c r="B2" s="296"/>
      <c r="C2" s="296"/>
      <c r="D2" s="296"/>
      <c r="E2" s="296"/>
      <c r="F2" s="296"/>
      <c r="G2" s="296"/>
      <c r="H2" s="296"/>
      <c r="I2" s="296"/>
      <c r="J2" s="296"/>
      <c r="K2" s="296"/>
      <c r="L2" s="296"/>
      <c r="M2" s="296"/>
      <c r="N2" s="296"/>
      <c r="O2" s="296"/>
      <c r="P2" s="296"/>
      <c r="Q2" s="296"/>
      <c r="R2" s="296"/>
      <c r="S2" s="296"/>
      <c r="T2" s="296"/>
      <c r="U2" s="296"/>
    </row>
    <row r="3" spans="1:21" ht="24" thickBot="1" x14ac:dyDescent="0.4">
      <c r="A3" s="301" t="s">
        <v>704</v>
      </c>
      <c r="B3" s="297" t="s">
        <v>705</v>
      </c>
      <c r="C3" s="298"/>
      <c r="D3" s="298"/>
      <c r="E3" s="299"/>
      <c r="F3" s="300">
        <v>2022</v>
      </c>
      <c r="G3" s="269"/>
      <c r="H3" s="269"/>
      <c r="I3" s="269"/>
      <c r="J3" s="300">
        <v>2023</v>
      </c>
      <c r="K3" s="269"/>
      <c r="L3" s="269"/>
      <c r="M3" s="269"/>
      <c r="N3" s="268">
        <v>2024</v>
      </c>
      <c r="O3" s="269"/>
      <c r="P3" s="269"/>
      <c r="Q3" s="270"/>
      <c r="R3" s="269">
        <v>2025</v>
      </c>
      <c r="S3" s="269"/>
      <c r="T3" s="269"/>
      <c r="U3" s="270"/>
    </row>
    <row r="4" spans="1:21" ht="29.5" thickBot="1" x14ac:dyDescent="0.4">
      <c r="A4" s="304"/>
      <c r="B4" s="193" t="s">
        <v>18</v>
      </c>
      <c r="C4" s="194" t="s">
        <v>706</v>
      </c>
      <c r="D4" s="194" t="s">
        <v>733</v>
      </c>
      <c r="E4" s="195" t="s">
        <v>707</v>
      </c>
      <c r="F4" s="203" t="s">
        <v>18</v>
      </c>
      <c r="G4" s="203" t="s">
        <v>706</v>
      </c>
      <c r="H4" s="203" t="s">
        <v>733</v>
      </c>
      <c r="I4" s="204" t="s">
        <v>707</v>
      </c>
      <c r="J4" s="203" t="s">
        <v>18</v>
      </c>
      <c r="K4" s="203" t="s">
        <v>706</v>
      </c>
      <c r="L4" s="203" t="s">
        <v>733</v>
      </c>
      <c r="M4" s="204" t="s">
        <v>707</v>
      </c>
      <c r="N4" s="209" t="s">
        <v>18</v>
      </c>
      <c r="O4" s="203" t="s">
        <v>706</v>
      </c>
      <c r="P4" s="203" t="s">
        <v>733</v>
      </c>
      <c r="Q4" s="210" t="s">
        <v>707</v>
      </c>
      <c r="R4" s="211" t="s">
        <v>18</v>
      </c>
      <c r="S4" s="203" t="s">
        <v>706</v>
      </c>
      <c r="T4" s="203" t="s">
        <v>733</v>
      </c>
      <c r="U4" s="210" t="s">
        <v>707</v>
      </c>
    </row>
    <row r="5" spans="1:21" ht="19" thickBot="1" x14ac:dyDescent="0.4">
      <c r="A5" s="196" t="s">
        <v>11</v>
      </c>
      <c r="B5" s="179">
        <f t="shared" ref="B5:U5" si="0">SUM(B6:B15)</f>
        <v>1771</v>
      </c>
      <c r="C5" s="179">
        <f t="shared" si="0"/>
        <v>335</v>
      </c>
      <c r="D5" s="179">
        <f t="shared" si="0"/>
        <v>80630.62999999999</v>
      </c>
      <c r="E5" s="180">
        <f t="shared" si="0"/>
        <v>192252478.41</v>
      </c>
      <c r="F5" s="179">
        <f t="shared" si="0"/>
        <v>41</v>
      </c>
      <c r="G5" s="179">
        <f t="shared" si="0"/>
        <v>8</v>
      </c>
      <c r="H5" s="179">
        <f t="shared" si="0"/>
        <v>1019.45</v>
      </c>
      <c r="I5" s="208">
        <f t="shared" si="0"/>
        <v>1998059.4600000002</v>
      </c>
      <c r="J5" s="179">
        <f t="shared" si="0"/>
        <v>306</v>
      </c>
      <c r="K5" s="205">
        <f t="shared" si="0"/>
        <v>46</v>
      </c>
      <c r="L5" s="205">
        <f t="shared" si="0"/>
        <v>12006.920000000002</v>
      </c>
      <c r="M5" s="207">
        <f t="shared" si="0"/>
        <v>30705774.579999998</v>
      </c>
      <c r="N5" s="179">
        <f t="shared" si="0"/>
        <v>925</v>
      </c>
      <c r="O5" s="205">
        <f t="shared" si="0"/>
        <v>191</v>
      </c>
      <c r="P5" s="205">
        <f t="shared" si="0"/>
        <v>50250.999999999993</v>
      </c>
      <c r="Q5" s="206">
        <f t="shared" si="0"/>
        <v>97326987.430000007</v>
      </c>
      <c r="R5" s="179">
        <f t="shared" si="0"/>
        <v>499</v>
      </c>
      <c r="S5" s="205">
        <f t="shared" si="0"/>
        <v>90</v>
      </c>
      <c r="T5" s="205">
        <f t="shared" si="0"/>
        <v>17353.260000000002</v>
      </c>
      <c r="U5" s="206">
        <f t="shared" si="0"/>
        <v>62221656.940000013</v>
      </c>
    </row>
    <row r="6" spans="1:21" x14ac:dyDescent="0.35">
      <c r="A6" s="176" t="s">
        <v>42</v>
      </c>
      <c r="B6" s="184">
        <f>SUM(F6,J6,N6,R6)</f>
        <v>502</v>
      </c>
      <c r="C6" s="185">
        <f>SUM(G6,K6,O6,S6)</f>
        <v>87</v>
      </c>
      <c r="D6" s="185">
        <f>SUM(H6,L6,P6,T6)</f>
        <v>18491.350000000006</v>
      </c>
      <c r="E6" s="186">
        <f>SUM(I6,M6,Q6,U6)</f>
        <v>52395103.180000007</v>
      </c>
      <c r="F6" s="166">
        <v>3</v>
      </c>
      <c r="G6" s="175">
        <v>1</v>
      </c>
      <c r="H6" s="175">
        <v>29.78</v>
      </c>
      <c r="I6" s="167">
        <v>34738.53</v>
      </c>
      <c r="J6" s="46">
        <v>62</v>
      </c>
      <c r="K6" s="48">
        <v>12</v>
      </c>
      <c r="L6" s="48">
        <v>1882.1000000000004</v>
      </c>
      <c r="M6" s="50">
        <v>4846536.13</v>
      </c>
      <c r="N6" s="46">
        <v>155</v>
      </c>
      <c r="O6" s="48">
        <v>33</v>
      </c>
      <c r="P6" s="48">
        <v>7060.2800000000016</v>
      </c>
      <c r="Q6" s="51">
        <v>14305079.520000003</v>
      </c>
      <c r="R6" s="46">
        <v>282</v>
      </c>
      <c r="S6" s="48">
        <v>41</v>
      </c>
      <c r="T6" s="48">
        <v>9519.1900000000023</v>
      </c>
      <c r="U6" s="51">
        <v>33208749.000000004</v>
      </c>
    </row>
    <row r="7" spans="1:21" x14ac:dyDescent="0.35">
      <c r="A7" s="177" t="s">
        <v>36</v>
      </c>
      <c r="B7" s="187">
        <f t="shared" ref="B7:B15" si="1">SUM(F7,J7,N7,R7)</f>
        <v>33</v>
      </c>
      <c r="C7" s="188">
        <f t="shared" ref="C7:C15" si="2">SUM(G7,K7,O7,S7)</f>
        <v>4</v>
      </c>
      <c r="D7" s="188">
        <f t="shared" ref="D7:D15" si="3">SUM(H7,L7,P7,T7)</f>
        <v>1134.7</v>
      </c>
      <c r="E7" s="189">
        <f t="shared" ref="E7:E15" si="4">SUM(I7,M7,Q7,U7)</f>
        <v>3146456</v>
      </c>
      <c r="F7" s="23"/>
      <c r="G7" s="40"/>
      <c r="H7" s="40"/>
      <c r="I7" s="24"/>
      <c r="J7" s="23"/>
      <c r="K7" s="40"/>
      <c r="L7" s="40"/>
      <c r="M7" s="42"/>
      <c r="N7" s="23">
        <v>33</v>
      </c>
      <c r="O7" s="40">
        <v>4</v>
      </c>
      <c r="P7" s="40">
        <v>1134.7</v>
      </c>
      <c r="Q7" s="24">
        <v>3146456</v>
      </c>
      <c r="R7" s="23"/>
      <c r="S7" s="40"/>
      <c r="T7" s="40"/>
      <c r="U7" s="24"/>
    </row>
    <row r="8" spans="1:21" x14ac:dyDescent="0.35">
      <c r="A8" s="177" t="s">
        <v>62</v>
      </c>
      <c r="B8" s="187">
        <f t="shared" si="1"/>
        <v>460</v>
      </c>
      <c r="C8" s="188">
        <f t="shared" si="2"/>
        <v>109</v>
      </c>
      <c r="D8" s="188">
        <f t="shared" si="3"/>
        <v>26904.639999999992</v>
      </c>
      <c r="E8" s="189">
        <f t="shared" si="4"/>
        <v>52355707.760000005</v>
      </c>
      <c r="F8" s="23">
        <v>10</v>
      </c>
      <c r="G8" s="40">
        <v>2</v>
      </c>
      <c r="H8" s="40">
        <v>318.88</v>
      </c>
      <c r="I8" s="24">
        <v>591897.58000000007</v>
      </c>
      <c r="J8" s="23">
        <v>25</v>
      </c>
      <c r="K8" s="40">
        <v>5</v>
      </c>
      <c r="L8" s="40">
        <v>552.72</v>
      </c>
      <c r="M8" s="42">
        <v>1918842.0000000002</v>
      </c>
      <c r="N8" s="23">
        <v>269</v>
      </c>
      <c r="O8" s="40">
        <v>66</v>
      </c>
      <c r="P8" s="40">
        <v>20309.099999999995</v>
      </c>
      <c r="Q8" s="24">
        <v>27937069.169999998</v>
      </c>
      <c r="R8" s="23">
        <v>156</v>
      </c>
      <c r="S8" s="40">
        <v>36</v>
      </c>
      <c r="T8" s="40">
        <v>5723.9400000000005</v>
      </c>
      <c r="U8" s="24">
        <v>21907899.010000002</v>
      </c>
    </row>
    <row r="9" spans="1:21" x14ac:dyDescent="0.35">
      <c r="A9" s="177" t="s">
        <v>22</v>
      </c>
      <c r="B9" s="187">
        <f t="shared" si="1"/>
        <v>457</v>
      </c>
      <c r="C9" s="188">
        <f t="shared" si="2"/>
        <v>77</v>
      </c>
      <c r="D9" s="188">
        <f t="shared" si="3"/>
        <v>14954.789999999997</v>
      </c>
      <c r="E9" s="189">
        <f t="shared" si="4"/>
        <v>54859029.689999998</v>
      </c>
      <c r="F9" s="23">
        <v>26</v>
      </c>
      <c r="G9" s="40">
        <v>3</v>
      </c>
      <c r="H9" s="40">
        <v>612.22</v>
      </c>
      <c r="I9" s="24">
        <v>1271902.49</v>
      </c>
      <c r="J9" s="23">
        <v>75</v>
      </c>
      <c r="K9" s="40">
        <v>15</v>
      </c>
      <c r="L9" s="40">
        <v>3033.47</v>
      </c>
      <c r="M9" s="42">
        <v>11218554.669999998</v>
      </c>
      <c r="N9" s="23">
        <v>338</v>
      </c>
      <c r="O9" s="40">
        <v>57</v>
      </c>
      <c r="P9" s="40">
        <v>10323.959999999999</v>
      </c>
      <c r="Q9" s="24">
        <v>38982310.530000001</v>
      </c>
      <c r="R9" s="23">
        <v>18</v>
      </c>
      <c r="S9" s="40">
        <v>2</v>
      </c>
      <c r="T9" s="40">
        <v>985.1400000000001</v>
      </c>
      <c r="U9" s="24">
        <v>3386262</v>
      </c>
    </row>
    <row r="10" spans="1:21" x14ac:dyDescent="0.35">
      <c r="A10" s="177" t="s">
        <v>151</v>
      </c>
      <c r="B10" s="187">
        <f t="shared" si="1"/>
        <v>123</v>
      </c>
      <c r="C10" s="188">
        <f t="shared" si="2"/>
        <v>13</v>
      </c>
      <c r="D10" s="188">
        <f t="shared" si="3"/>
        <v>5901.65</v>
      </c>
      <c r="E10" s="189">
        <f t="shared" si="4"/>
        <v>12241496.600000001</v>
      </c>
      <c r="F10" s="23">
        <v>1</v>
      </c>
      <c r="G10" s="40">
        <v>1</v>
      </c>
      <c r="H10" s="40">
        <v>42.07</v>
      </c>
      <c r="I10" s="24">
        <v>67459.320000000007</v>
      </c>
      <c r="J10" s="23">
        <v>81</v>
      </c>
      <c r="K10" s="40">
        <v>9</v>
      </c>
      <c r="L10" s="40">
        <v>4458.66</v>
      </c>
      <c r="M10" s="42">
        <v>8389163.6500000004</v>
      </c>
      <c r="N10" s="23">
        <v>38</v>
      </c>
      <c r="O10" s="40">
        <v>2</v>
      </c>
      <c r="P10" s="40">
        <v>1382</v>
      </c>
      <c r="Q10" s="24">
        <v>3641065.92</v>
      </c>
      <c r="R10" s="23">
        <v>3</v>
      </c>
      <c r="S10" s="40">
        <v>1</v>
      </c>
      <c r="T10" s="40">
        <v>18.920000000000002</v>
      </c>
      <c r="U10" s="24">
        <v>143807.71</v>
      </c>
    </row>
    <row r="11" spans="1:21" x14ac:dyDescent="0.35">
      <c r="A11" s="177" t="s">
        <v>329</v>
      </c>
      <c r="B11" s="187">
        <f t="shared" ref="B11:B12" si="5">SUM(F11,J11,N11,R11)</f>
        <v>7</v>
      </c>
      <c r="C11" s="188">
        <f t="shared" ref="C11:C12" si="6">SUM(G11,K11,O11,S11)</f>
        <v>3</v>
      </c>
      <c r="D11" s="188">
        <f t="shared" ref="D11:D12" si="7">SUM(H11,L11,P11,T11)</f>
        <v>145.82999999999998</v>
      </c>
      <c r="E11" s="189">
        <f t="shared" ref="E11:E12" si="8">SUM(I11,M11,Q11,U11)</f>
        <v>697025.13</v>
      </c>
      <c r="F11" s="23">
        <v>1</v>
      </c>
      <c r="G11" s="40">
        <v>1</v>
      </c>
      <c r="H11" s="40">
        <v>16.5</v>
      </c>
      <c r="I11" s="24">
        <v>32061.54</v>
      </c>
      <c r="J11" s="23"/>
      <c r="K11" s="40"/>
      <c r="L11" s="40"/>
      <c r="M11" s="42"/>
      <c r="N11" s="23">
        <v>6</v>
      </c>
      <c r="O11" s="40">
        <v>2</v>
      </c>
      <c r="P11" s="40">
        <v>129.32999999999998</v>
      </c>
      <c r="Q11" s="24">
        <v>664963.59</v>
      </c>
      <c r="R11" s="23"/>
      <c r="S11" s="40"/>
      <c r="T11" s="40"/>
      <c r="U11" s="24"/>
    </row>
    <row r="12" spans="1:21" x14ac:dyDescent="0.35">
      <c r="A12" s="177" t="s">
        <v>473</v>
      </c>
      <c r="B12" s="187">
        <f t="shared" si="5"/>
        <v>26</v>
      </c>
      <c r="C12" s="188">
        <f t="shared" si="6"/>
        <v>6</v>
      </c>
      <c r="D12" s="188">
        <f t="shared" si="7"/>
        <v>855.16</v>
      </c>
      <c r="E12" s="189">
        <f t="shared" si="8"/>
        <v>4592210.84</v>
      </c>
      <c r="F12" s="23"/>
      <c r="G12" s="40"/>
      <c r="H12" s="40"/>
      <c r="I12" s="24"/>
      <c r="J12" s="23">
        <v>3</v>
      </c>
      <c r="K12" s="40">
        <v>1</v>
      </c>
      <c r="L12" s="40">
        <v>133.87</v>
      </c>
      <c r="M12" s="42">
        <v>577019.12</v>
      </c>
      <c r="N12" s="23">
        <v>23</v>
      </c>
      <c r="O12" s="40">
        <v>5</v>
      </c>
      <c r="P12" s="40">
        <v>721.29</v>
      </c>
      <c r="Q12" s="24">
        <v>4015191.72</v>
      </c>
      <c r="R12" s="23"/>
      <c r="S12" s="40"/>
      <c r="T12" s="40"/>
      <c r="U12" s="24"/>
    </row>
    <row r="13" spans="1:21" x14ac:dyDescent="0.35">
      <c r="A13" s="177" t="s">
        <v>597</v>
      </c>
      <c r="B13" s="187">
        <f t="shared" si="1"/>
        <v>12</v>
      </c>
      <c r="C13" s="188">
        <f t="shared" si="2"/>
        <v>4</v>
      </c>
      <c r="D13" s="188">
        <f t="shared" si="3"/>
        <v>99.39</v>
      </c>
      <c r="E13" s="189">
        <f t="shared" si="4"/>
        <v>644070.71</v>
      </c>
      <c r="F13" s="23"/>
      <c r="G13" s="40"/>
      <c r="H13" s="40"/>
      <c r="I13" s="24"/>
      <c r="J13" s="23"/>
      <c r="K13" s="40"/>
      <c r="L13" s="40"/>
      <c r="M13" s="42"/>
      <c r="N13" s="23">
        <v>12</v>
      </c>
      <c r="O13" s="40">
        <v>4</v>
      </c>
      <c r="P13" s="40">
        <v>99.39</v>
      </c>
      <c r="Q13" s="24">
        <v>644070.71</v>
      </c>
      <c r="R13" s="23"/>
      <c r="S13" s="40"/>
      <c r="T13" s="40"/>
      <c r="U13" s="24"/>
    </row>
    <row r="14" spans="1:21" x14ac:dyDescent="0.35">
      <c r="A14" s="177" t="s">
        <v>856</v>
      </c>
      <c r="B14" s="187">
        <f t="shared" ref="B14" si="9">SUM(F14,J14,N14,R14)</f>
        <v>30</v>
      </c>
      <c r="C14" s="188">
        <f t="shared" ref="C14" si="10">SUM(G14,K14,O14,S14)</f>
        <v>13</v>
      </c>
      <c r="D14" s="188">
        <f t="shared" ref="D14" si="11">SUM(H14,L14,P14,T14)</f>
        <v>1475.9299999999998</v>
      </c>
      <c r="E14" s="189">
        <f t="shared" ref="E14" si="12">SUM(I14,M14,Q14,U14)</f>
        <v>1364722.9599999997</v>
      </c>
      <c r="F14" s="23"/>
      <c r="G14" s="40"/>
      <c r="H14" s="40"/>
      <c r="I14" s="24"/>
      <c r="J14" s="23"/>
      <c r="K14" s="40"/>
      <c r="L14" s="40"/>
      <c r="M14" s="42"/>
      <c r="N14" s="23">
        <v>22</v>
      </c>
      <c r="O14" s="40">
        <v>9</v>
      </c>
      <c r="P14" s="40">
        <v>1348.06</v>
      </c>
      <c r="Q14" s="24">
        <v>1245923.5099999998</v>
      </c>
      <c r="R14" s="23">
        <v>8</v>
      </c>
      <c r="S14" s="40">
        <v>4</v>
      </c>
      <c r="T14" s="40">
        <v>127.87</v>
      </c>
      <c r="U14" s="24">
        <v>118799.45</v>
      </c>
    </row>
    <row r="15" spans="1:21" ht="15" thickBot="1" x14ac:dyDescent="0.4">
      <c r="A15" s="178" t="s">
        <v>865</v>
      </c>
      <c r="B15" s="190">
        <f t="shared" si="1"/>
        <v>121</v>
      </c>
      <c r="C15" s="191">
        <f t="shared" si="2"/>
        <v>19</v>
      </c>
      <c r="D15" s="191">
        <f t="shared" si="3"/>
        <v>10667.190000000002</v>
      </c>
      <c r="E15" s="192">
        <f t="shared" si="4"/>
        <v>9956655.5399999991</v>
      </c>
      <c r="F15" s="25"/>
      <c r="G15" s="44"/>
      <c r="H15" s="44"/>
      <c r="I15" s="26"/>
      <c r="J15" s="25">
        <v>60</v>
      </c>
      <c r="K15" s="44">
        <v>4</v>
      </c>
      <c r="L15" s="44">
        <v>1946.1000000000001</v>
      </c>
      <c r="M15" s="45">
        <v>3755659.0100000007</v>
      </c>
      <c r="N15" s="25">
        <v>29</v>
      </c>
      <c r="O15" s="44">
        <v>9</v>
      </c>
      <c r="P15" s="44">
        <v>7742.8900000000012</v>
      </c>
      <c r="Q15" s="26">
        <v>2744856.76</v>
      </c>
      <c r="R15" s="25">
        <v>32</v>
      </c>
      <c r="S15" s="44">
        <v>6</v>
      </c>
      <c r="T15" s="44">
        <v>978.2</v>
      </c>
      <c r="U15" s="26">
        <v>3456139.7699999996</v>
      </c>
    </row>
  </sheetData>
  <mergeCells count="7">
    <mergeCell ref="A1:U2"/>
    <mergeCell ref="A3:A4"/>
    <mergeCell ref="B3:E3"/>
    <mergeCell ref="F3:I3"/>
    <mergeCell ref="J3:M3"/>
    <mergeCell ref="N3:Q3"/>
    <mergeCell ref="R3:U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2C977-C841-496B-BFD7-D14BA8EB7545}">
  <dimension ref="A2:U19"/>
  <sheetViews>
    <sheetView zoomScale="50" zoomScaleNormal="50" workbookViewId="0">
      <selection activeCell="E30" sqref="E30"/>
    </sheetView>
  </sheetViews>
  <sheetFormatPr defaultRowHeight="14.5" x14ac:dyDescent="0.35"/>
  <cols>
    <col min="1" max="1" width="18.81640625" bestFit="1" customWidth="1"/>
    <col min="2" max="2" width="26.453125" bestFit="1" customWidth="1"/>
    <col min="3" max="3" width="16.08984375" bestFit="1" customWidth="1"/>
    <col min="4" max="4" width="33.7265625" bestFit="1" customWidth="1"/>
    <col min="5" max="5" width="51.54296875" bestFit="1" customWidth="1"/>
    <col min="6" max="6" width="26.453125" bestFit="1" customWidth="1"/>
    <col min="7" max="7" width="16.08984375" bestFit="1" customWidth="1"/>
    <col min="8" max="8" width="33.7265625" bestFit="1" customWidth="1"/>
    <col min="9" max="9" width="51.54296875" bestFit="1" customWidth="1"/>
    <col min="10" max="10" width="26.453125" bestFit="1" customWidth="1"/>
    <col min="11" max="11" width="16.08984375" bestFit="1" customWidth="1"/>
    <col min="12" max="12" width="33.7265625" bestFit="1" customWidth="1"/>
    <col min="13" max="13" width="51.54296875" bestFit="1" customWidth="1"/>
    <col min="14" max="14" width="26.453125" bestFit="1" customWidth="1"/>
    <col min="15" max="15" width="16.08984375" bestFit="1" customWidth="1"/>
    <col min="16" max="16" width="33.7265625" bestFit="1" customWidth="1"/>
    <col min="17" max="17" width="51.54296875" bestFit="1" customWidth="1"/>
    <col min="18" max="18" width="33.1796875" bestFit="1" customWidth="1"/>
    <col min="19" max="19" width="22.6328125" bestFit="1" customWidth="1"/>
    <col min="20" max="20" width="40.26953125" bestFit="1" customWidth="1"/>
    <col min="21" max="21" width="58.08984375" bestFit="1" customWidth="1"/>
    <col min="22" max="22" width="26.453125" bestFit="1" customWidth="1"/>
    <col min="23" max="23" width="16.1796875" bestFit="1" customWidth="1"/>
    <col min="24" max="24" width="33.7265625" bestFit="1" customWidth="1"/>
    <col min="25" max="25" width="51.54296875" bestFit="1" customWidth="1"/>
    <col min="26" max="26" width="33.1796875" bestFit="1" customWidth="1"/>
    <col min="27" max="27" width="22.54296875" bestFit="1" customWidth="1"/>
    <col min="28" max="28" width="40.26953125" bestFit="1" customWidth="1"/>
    <col min="29" max="29" width="58.1796875" bestFit="1" customWidth="1"/>
  </cols>
  <sheetData>
    <row r="2" spans="1:21" x14ac:dyDescent="0.35">
      <c r="A2" s="21" t="s">
        <v>755</v>
      </c>
      <c r="C2" s="19"/>
      <c r="D2" s="19"/>
      <c r="E2" s="19"/>
      <c r="F2" s="19"/>
      <c r="G2" s="19"/>
      <c r="I2" s="19"/>
      <c r="J2" s="19"/>
      <c r="K2" s="33"/>
      <c r="L2" s="19"/>
      <c r="M2" s="19"/>
      <c r="O2" s="19"/>
      <c r="P2" s="19"/>
    </row>
    <row r="3" spans="1:21" x14ac:dyDescent="0.35">
      <c r="C3" s="19"/>
      <c r="D3" s="19"/>
      <c r="E3" s="19"/>
      <c r="F3" s="19"/>
      <c r="G3" s="19"/>
      <c r="I3" s="19"/>
      <c r="J3" s="19"/>
      <c r="K3" s="33"/>
      <c r="L3" s="19"/>
      <c r="M3" s="19"/>
      <c r="O3" s="19"/>
      <c r="P3" s="19"/>
    </row>
    <row r="4" spans="1:21" x14ac:dyDescent="0.35">
      <c r="A4" s="17" t="s">
        <v>15</v>
      </c>
      <c r="B4" t="s">
        <v>720</v>
      </c>
      <c r="C4" s="19"/>
      <c r="D4" s="19"/>
      <c r="E4" s="19"/>
      <c r="F4" s="19"/>
      <c r="G4" s="19"/>
      <c r="I4" s="19"/>
      <c r="J4" s="19"/>
      <c r="K4" s="33"/>
      <c r="L4" s="19"/>
      <c r="M4" s="19"/>
      <c r="O4" s="19"/>
      <c r="P4" s="19"/>
    </row>
    <row r="5" spans="1:21" x14ac:dyDescent="0.35">
      <c r="C5" s="19"/>
      <c r="D5" s="19"/>
      <c r="E5" s="19"/>
      <c r="F5" s="19"/>
      <c r="G5" s="19"/>
      <c r="I5" s="19"/>
      <c r="J5" s="19"/>
      <c r="K5" s="33"/>
      <c r="L5" s="19"/>
      <c r="M5" s="19"/>
      <c r="O5" s="19"/>
      <c r="P5" s="19"/>
    </row>
    <row r="6" spans="1:21" x14ac:dyDescent="0.35">
      <c r="B6" s="17" t="s">
        <v>722</v>
      </c>
    </row>
    <row r="7" spans="1:21" x14ac:dyDescent="0.35">
      <c r="B7">
        <v>2022</v>
      </c>
      <c r="F7">
        <v>2023</v>
      </c>
      <c r="J7">
        <v>2024</v>
      </c>
      <c r="N7">
        <v>2025</v>
      </c>
      <c r="R7" t="s">
        <v>723</v>
      </c>
      <c r="S7" t="s">
        <v>724</v>
      </c>
      <c r="T7" t="s">
        <v>726</v>
      </c>
      <c r="U7" t="s">
        <v>725</v>
      </c>
    </row>
    <row r="8" spans="1:21" x14ac:dyDescent="0.35">
      <c r="A8" s="17" t="s">
        <v>727</v>
      </c>
      <c r="B8" t="s">
        <v>728</v>
      </c>
      <c r="C8" t="s">
        <v>729</v>
      </c>
      <c r="D8" t="s">
        <v>731</v>
      </c>
      <c r="E8" t="s">
        <v>730</v>
      </c>
      <c r="F8" t="s">
        <v>728</v>
      </c>
      <c r="G8" t="s">
        <v>729</v>
      </c>
      <c r="H8" t="s">
        <v>731</v>
      </c>
      <c r="I8" t="s">
        <v>730</v>
      </c>
      <c r="J8" t="s">
        <v>728</v>
      </c>
      <c r="K8" t="s">
        <v>729</v>
      </c>
      <c r="L8" t="s">
        <v>731</v>
      </c>
      <c r="M8" t="s">
        <v>730</v>
      </c>
      <c r="N8" t="s">
        <v>728</v>
      </c>
      <c r="O8" t="s">
        <v>729</v>
      </c>
      <c r="P8" t="s">
        <v>731</v>
      </c>
      <c r="Q8" t="s">
        <v>730</v>
      </c>
    </row>
    <row r="9" spans="1:21" x14ac:dyDescent="0.35">
      <c r="A9" s="18" t="s">
        <v>42</v>
      </c>
      <c r="B9" s="240">
        <v>3</v>
      </c>
      <c r="C9" s="240">
        <v>1</v>
      </c>
      <c r="D9" s="240">
        <v>29.78</v>
      </c>
      <c r="E9" s="240">
        <v>34738.53</v>
      </c>
      <c r="F9" s="240">
        <v>62</v>
      </c>
      <c r="G9" s="240">
        <v>12</v>
      </c>
      <c r="H9" s="240">
        <v>1882.1000000000004</v>
      </c>
      <c r="I9" s="240">
        <v>4846536.13</v>
      </c>
      <c r="J9" s="240">
        <v>149</v>
      </c>
      <c r="K9" s="240">
        <v>32</v>
      </c>
      <c r="L9" s="240">
        <v>6095.56</v>
      </c>
      <c r="M9" s="240">
        <v>11534722.680000003</v>
      </c>
      <c r="N9" s="240">
        <v>282</v>
      </c>
      <c r="O9" s="240">
        <v>41</v>
      </c>
      <c r="P9" s="240">
        <v>9519.19</v>
      </c>
      <c r="Q9" s="240">
        <v>33208749.000000004</v>
      </c>
      <c r="R9" s="240">
        <v>496</v>
      </c>
      <c r="S9" s="240">
        <v>86</v>
      </c>
      <c r="T9" s="240">
        <v>17526.630000000008</v>
      </c>
      <c r="U9" s="240">
        <v>49624746.340000004</v>
      </c>
    </row>
    <row r="10" spans="1:21" x14ac:dyDescent="0.35">
      <c r="A10" s="18" t="s">
        <v>36</v>
      </c>
      <c r="B10" s="240"/>
      <c r="C10" s="240"/>
      <c r="D10" s="240"/>
      <c r="E10" s="240"/>
      <c r="F10" s="240"/>
      <c r="G10" s="240"/>
      <c r="H10" s="240"/>
      <c r="I10" s="240"/>
      <c r="J10" s="240">
        <v>33</v>
      </c>
      <c r="K10" s="240">
        <v>4</v>
      </c>
      <c r="L10" s="240">
        <v>1134.7</v>
      </c>
      <c r="M10" s="240">
        <v>3146456</v>
      </c>
      <c r="N10" s="240"/>
      <c r="O10" s="240"/>
      <c r="P10" s="240"/>
      <c r="Q10" s="240"/>
      <c r="R10" s="240">
        <v>33</v>
      </c>
      <c r="S10" s="240">
        <v>4</v>
      </c>
      <c r="T10" s="240">
        <v>1134.7</v>
      </c>
      <c r="U10" s="240">
        <v>3146456</v>
      </c>
    </row>
    <row r="11" spans="1:21" x14ac:dyDescent="0.35">
      <c r="A11" s="18" t="s">
        <v>62</v>
      </c>
      <c r="B11" s="240">
        <v>10</v>
      </c>
      <c r="C11" s="240">
        <v>2</v>
      </c>
      <c r="D11" s="240">
        <v>318.88</v>
      </c>
      <c r="E11" s="240">
        <v>591897.58000000007</v>
      </c>
      <c r="F11" s="240">
        <v>25</v>
      </c>
      <c r="G11" s="240">
        <v>5</v>
      </c>
      <c r="H11" s="240">
        <v>552.72</v>
      </c>
      <c r="I11" s="240">
        <v>1918842.0000000002</v>
      </c>
      <c r="J11" s="240">
        <v>275</v>
      </c>
      <c r="K11" s="240">
        <v>67</v>
      </c>
      <c r="L11" s="240">
        <v>21273.819999999996</v>
      </c>
      <c r="M11" s="240">
        <v>30707426.009999994</v>
      </c>
      <c r="N11" s="240">
        <v>156</v>
      </c>
      <c r="O11" s="240">
        <v>36</v>
      </c>
      <c r="P11" s="240">
        <v>5723.94</v>
      </c>
      <c r="Q11" s="240">
        <v>21907899.010000005</v>
      </c>
      <c r="R11" s="240">
        <v>466</v>
      </c>
      <c r="S11" s="240">
        <v>110</v>
      </c>
      <c r="T11" s="240">
        <v>27869.359999999986</v>
      </c>
      <c r="U11" s="240">
        <v>55126064.599999987</v>
      </c>
    </row>
    <row r="12" spans="1:21" x14ac:dyDescent="0.35">
      <c r="A12" s="18" t="s">
        <v>22</v>
      </c>
      <c r="B12" s="240">
        <v>26</v>
      </c>
      <c r="C12" s="240">
        <v>3</v>
      </c>
      <c r="D12" s="240">
        <v>612.22</v>
      </c>
      <c r="E12" s="240">
        <v>1271902.49</v>
      </c>
      <c r="F12" s="240">
        <v>75</v>
      </c>
      <c r="G12" s="240">
        <v>15</v>
      </c>
      <c r="H12" s="240">
        <v>3033.47</v>
      </c>
      <c r="I12" s="240">
        <v>11218554.669999998</v>
      </c>
      <c r="J12" s="240">
        <v>338</v>
      </c>
      <c r="K12" s="240">
        <v>57</v>
      </c>
      <c r="L12" s="240">
        <v>10323.959999999999</v>
      </c>
      <c r="M12" s="240">
        <v>38982310.530000001</v>
      </c>
      <c r="N12" s="240">
        <v>18</v>
      </c>
      <c r="O12" s="240">
        <v>2</v>
      </c>
      <c r="P12" s="240">
        <v>985.1400000000001</v>
      </c>
      <c r="Q12" s="240">
        <v>3386262</v>
      </c>
      <c r="R12" s="240">
        <v>457</v>
      </c>
      <c r="S12" s="240">
        <v>77</v>
      </c>
      <c r="T12" s="240">
        <v>14954.789999999999</v>
      </c>
      <c r="U12" s="240">
        <v>54859029.690000005</v>
      </c>
    </row>
    <row r="13" spans="1:21" x14ac:dyDescent="0.35">
      <c r="A13" s="18" t="s">
        <v>151</v>
      </c>
      <c r="B13" s="240">
        <v>1</v>
      </c>
      <c r="C13" s="240">
        <v>1</v>
      </c>
      <c r="D13" s="240">
        <v>42.07</v>
      </c>
      <c r="E13" s="240">
        <v>67459.320000000007</v>
      </c>
      <c r="F13" s="240">
        <v>81</v>
      </c>
      <c r="G13" s="240">
        <v>9</v>
      </c>
      <c r="H13" s="240">
        <v>4458.66</v>
      </c>
      <c r="I13" s="240">
        <v>8389163.6500000004</v>
      </c>
      <c r="J13" s="240">
        <v>38</v>
      </c>
      <c r="K13" s="240">
        <v>2</v>
      </c>
      <c r="L13" s="240">
        <v>1382</v>
      </c>
      <c r="M13" s="240">
        <v>3641065.92</v>
      </c>
      <c r="N13" s="240">
        <v>3</v>
      </c>
      <c r="O13" s="240">
        <v>1</v>
      </c>
      <c r="P13" s="240">
        <v>18.920000000000002</v>
      </c>
      <c r="Q13" s="240">
        <v>143807.71</v>
      </c>
      <c r="R13" s="240">
        <v>123</v>
      </c>
      <c r="S13" s="240">
        <v>13</v>
      </c>
      <c r="T13" s="240">
        <v>5901.65</v>
      </c>
      <c r="U13" s="240">
        <v>12241496.600000001</v>
      </c>
    </row>
    <row r="14" spans="1:21" x14ac:dyDescent="0.35">
      <c r="A14" s="18" t="s">
        <v>329</v>
      </c>
      <c r="B14" s="240">
        <v>1</v>
      </c>
      <c r="C14" s="240">
        <v>1</v>
      </c>
      <c r="D14" s="240">
        <v>16.5</v>
      </c>
      <c r="E14" s="240">
        <v>32061.54</v>
      </c>
      <c r="F14" s="240"/>
      <c r="G14" s="240"/>
      <c r="H14" s="240"/>
      <c r="I14" s="240"/>
      <c r="J14" s="240">
        <v>6</v>
      </c>
      <c r="K14" s="240">
        <v>2</v>
      </c>
      <c r="L14" s="240">
        <v>129.32999999999998</v>
      </c>
      <c r="M14" s="240">
        <v>664963.59</v>
      </c>
      <c r="N14" s="240"/>
      <c r="O14" s="240"/>
      <c r="P14" s="240"/>
      <c r="Q14" s="240"/>
      <c r="R14" s="240">
        <v>7</v>
      </c>
      <c r="S14" s="240">
        <v>3</v>
      </c>
      <c r="T14" s="240">
        <v>145.82999999999998</v>
      </c>
      <c r="U14" s="240">
        <v>697025.13</v>
      </c>
    </row>
    <row r="15" spans="1:21" x14ac:dyDescent="0.35">
      <c r="A15" s="18" t="s">
        <v>473</v>
      </c>
      <c r="B15" s="240"/>
      <c r="C15" s="240"/>
      <c r="D15" s="240"/>
      <c r="E15" s="240"/>
      <c r="F15" s="240">
        <v>3</v>
      </c>
      <c r="G15" s="240">
        <v>1</v>
      </c>
      <c r="H15" s="240">
        <v>133.87</v>
      </c>
      <c r="I15" s="240">
        <v>577019.12</v>
      </c>
      <c r="J15" s="240">
        <v>23</v>
      </c>
      <c r="K15" s="240">
        <v>5</v>
      </c>
      <c r="L15" s="240">
        <v>721.29</v>
      </c>
      <c r="M15" s="240">
        <v>4015191.72</v>
      </c>
      <c r="N15" s="240"/>
      <c r="O15" s="240"/>
      <c r="P15" s="240"/>
      <c r="Q15" s="240"/>
      <c r="R15" s="240">
        <v>26</v>
      </c>
      <c r="S15" s="240">
        <v>6</v>
      </c>
      <c r="T15" s="240">
        <v>855.16000000000008</v>
      </c>
      <c r="U15" s="240">
        <v>4592210.8400000008</v>
      </c>
    </row>
    <row r="16" spans="1:21" x14ac:dyDescent="0.35">
      <c r="A16" s="18" t="s">
        <v>597</v>
      </c>
      <c r="B16" s="240"/>
      <c r="C16" s="240"/>
      <c r="D16" s="240"/>
      <c r="E16" s="240"/>
      <c r="F16" s="240"/>
      <c r="G16" s="240"/>
      <c r="H16" s="240"/>
      <c r="I16" s="240"/>
      <c r="J16" s="240">
        <v>12</v>
      </c>
      <c r="K16" s="240">
        <v>4</v>
      </c>
      <c r="L16" s="240">
        <v>99.39</v>
      </c>
      <c r="M16" s="240">
        <v>644070.71</v>
      </c>
      <c r="N16" s="240"/>
      <c r="O16" s="240"/>
      <c r="P16" s="240"/>
      <c r="Q16" s="240"/>
      <c r="R16" s="240">
        <v>12</v>
      </c>
      <c r="S16" s="240">
        <v>4</v>
      </c>
      <c r="T16" s="240">
        <v>99.39</v>
      </c>
      <c r="U16" s="240">
        <v>644070.71</v>
      </c>
    </row>
    <row r="17" spans="1:21" x14ac:dyDescent="0.35">
      <c r="A17" s="18" t="s">
        <v>856</v>
      </c>
      <c r="B17" s="240"/>
      <c r="C17" s="240"/>
      <c r="D17" s="240"/>
      <c r="E17" s="240"/>
      <c r="F17" s="240"/>
      <c r="G17" s="240"/>
      <c r="H17" s="240"/>
      <c r="I17" s="240"/>
      <c r="J17" s="240">
        <v>22</v>
      </c>
      <c r="K17" s="240">
        <v>9</v>
      </c>
      <c r="L17" s="240">
        <v>1348.06</v>
      </c>
      <c r="M17" s="240">
        <v>1245923.5099999998</v>
      </c>
      <c r="N17" s="240">
        <v>8</v>
      </c>
      <c r="O17" s="240">
        <v>6</v>
      </c>
      <c r="P17" s="240">
        <v>137.61000000000001</v>
      </c>
      <c r="Q17" s="240">
        <v>126920.59</v>
      </c>
      <c r="R17" s="240">
        <v>30</v>
      </c>
      <c r="S17" s="240">
        <v>15</v>
      </c>
      <c r="T17" s="240">
        <v>1485.6699999999998</v>
      </c>
      <c r="U17" s="240">
        <v>1372844.0999999996</v>
      </c>
    </row>
    <row r="18" spans="1:21" x14ac:dyDescent="0.35">
      <c r="A18" s="18" t="s">
        <v>865</v>
      </c>
      <c r="B18" s="240"/>
      <c r="C18" s="240"/>
      <c r="D18" s="240"/>
      <c r="E18" s="240"/>
      <c r="F18" s="240">
        <v>60</v>
      </c>
      <c r="G18" s="240">
        <v>4</v>
      </c>
      <c r="H18" s="240">
        <v>1946.1000000000001</v>
      </c>
      <c r="I18" s="240">
        <v>3755659.0100000007</v>
      </c>
      <c r="J18" s="240">
        <v>29</v>
      </c>
      <c r="K18" s="240">
        <v>9</v>
      </c>
      <c r="L18" s="240">
        <v>7742.8900000000012</v>
      </c>
      <c r="M18" s="240">
        <v>2744856.76</v>
      </c>
      <c r="N18" s="240">
        <v>32</v>
      </c>
      <c r="O18" s="240">
        <v>6</v>
      </c>
      <c r="P18" s="240">
        <v>978.2</v>
      </c>
      <c r="Q18" s="240">
        <v>3456139.7699999996</v>
      </c>
      <c r="R18" s="240">
        <v>121</v>
      </c>
      <c r="S18" s="240">
        <v>19</v>
      </c>
      <c r="T18" s="240">
        <v>10667.189999999999</v>
      </c>
      <c r="U18" s="240">
        <v>9956655.5399999991</v>
      </c>
    </row>
    <row r="19" spans="1:21" x14ac:dyDescent="0.35">
      <c r="A19" s="18" t="s">
        <v>732</v>
      </c>
      <c r="B19" s="240">
        <v>41</v>
      </c>
      <c r="C19" s="240">
        <v>8</v>
      </c>
      <c r="D19" s="240">
        <v>1019.45</v>
      </c>
      <c r="E19" s="240">
        <v>1998059.4600000002</v>
      </c>
      <c r="F19" s="240">
        <v>306</v>
      </c>
      <c r="G19" s="240">
        <v>46</v>
      </c>
      <c r="H19" s="240">
        <v>12006.919999999998</v>
      </c>
      <c r="I19" s="240">
        <v>30705774.580000002</v>
      </c>
      <c r="J19" s="240">
        <v>925</v>
      </c>
      <c r="K19" s="240">
        <v>191</v>
      </c>
      <c r="L19" s="240">
        <v>50251</v>
      </c>
      <c r="M19" s="240">
        <v>97326987.429999977</v>
      </c>
      <c r="N19" s="240">
        <v>499</v>
      </c>
      <c r="O19" s="240">
        <v>92</v>
      </c>
      <c r="P19" s="240">
        <v>17363.000000000007</v>
      </c>
      <c r="Q19" s="240">
        <v>62229778.079999998</v>
      </c>
      <c r="R19" s="240">
        <v>1771</v>
      </c>
      <c r="S19" s="240">
        <v>337</v>
      </c>
      <c r="T19" s="240">
        <v>80640.37</v>
      </c>
      <c r="U19" s="240">
        <v>192260599.54999998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9D2F-75D4-4E89-9A2C-7CD60615B9DA}">
  <dimension ref="A2:S71"/>
  <sheetViews>
    <sheetView topLeftCell="A40" zoomScale="80" zoomScaleNormal="80" workbookViewId="0">
      <pane xSplit="1" topLeftCell="B1" activePane="topRight" state="frozen"/>
      <selection pane="topRight" activeCell="D44" sqref="D44"/>
    </sheetView>
  </sheetViews>
  <sheetFormatPr defaultRowHeight="14.5" x14ac:dyDescent="0.35"/>
  <cols>
    <col min="1" max="1" width="16.7265625" bestFit="1" customWidth="1"/>
    <col min="2" max="2" width="17" bestFit="1" customWidth="1"/>
    <col min="3" max="3" width="35.54296875" style="19" bestFit="1" customWidth="1"/>
    <col min="4" max="4" width="24.54296875" style="19" bestFit="1" customWidth="1"/>
    <col min="5" max="5" width="12.1796875" style="19" bestFit="1" customWidth="1"/>
    <col min="6" max="6" width="35.54296875" style="19" bestFit="1" customWidth="1"/>
    <col min="7" max="7" width="24.54296875" style="19" bestFit="1" customWidth="1"/>
    <col min="8" max="8" width="12.1796875" bestFit="1" customWidth="1"/>
    <col min="9" max="9" width="35.54296875" style="19" bestFit="1" customWidth="1"/>
    <col min="10" max="10" width="24.54296875" style="19" bestFit="1" customWidth="1"/>
    <col min="11" max="11" width="12.1796875" style="33" bestFit="1" customWidth="1"/>
    <col min="12" max="12" width="35.54296875" style="19" bestFit="1" customWidth="1"/>
    <col min="13" max="13" width="24.54296875" style="19" bestFit="1" customWidth="1"/>
    <col min="14" max="14" width="12.1796875" bestFit="1" customWidth="1"/>
    <col min="15" max="15" width="35.54296875" style="19" bestFit="1" customWidth="1"/>
    <col min="16" max="16" width="24.54296875" style="19" bestFit="1" customWidth="1"/>
    <col min="17" max="17" width="17" bestFit="1" customWidth="1"/>
    <col min="18" max="18" width="40.453125" bestFit="1" customWidth="1"/>
    <col min="19" max="19" width="29.453125" bestFit="1" customWidth="1"/>
    <col min="20" max="20" width="17" bestFit="1" customWidth="1"/>
    <col min="21" max="21" width="40.453125" bestFit="1" customWidth="1"/>
    <col min="22" max="22" width="29.453125" bestFit="1" customWidth="1"/>
    <col min="23" max="24" width="9.453125" bestFit="1" customWidth="1"/>
    <col min="25" max="25" width="33.81640625" bestFit="1" customWidth="1"/>
    <col min="26" max="31" width="10.81640625" bestFit="1" customWidth="1"/>
    <col min="32" max="32" width="16.26953125" bestFit="1" customWidth="1"/>
    <col min="33" max="33" width="38.453125" bestFit="1" customWidth="1"/>
    <col min="34" max="34" width="11.7265625" bestFit="1" customWidth="1"/>
    <col min="35" max="38" width="9.453125" bestFit="1" customWidth="1"/>
    <col min="39" max="39" width="8.453125" bestFit="1" customWidth="1"/>
    <col min="40" max="40" width="33.81640625" bestFit="1" customWidth="1"/>
    <col min="41" max="42" width="9.81640625" bestFit="1" customWidth="1"/>
    <col min="43" max="43" width="9.453125" bestFit="1" customWidth="1"/>
    <col min="44" max="44" width="10.81640625" bestFit="1" customWidth="1"/>
    <col min="45" max="45" width="8.81640625" bestFit="1" customWidth="1"/>
    <col min="46" max="46" width="16.26953125" bestFit="1" customWidth="1"/>
    <col min="47" max="47" width="38.453125" bestFit="1" customWidth="1"/>
    <col min="48" max="48" width="16.54296875" bestFit="1" customWidth="1"/>
    <col min="49" max="49" width="38.7265625" bestFit="1" customWidth="1"/>
  </cols>
  <sheetData>
    <row r="2" spans="1:16" x14ac:dyDescent="0.35">
      <c r="A2" s="21" t="s">
        <v>755</v>
      </c>
    </row>
    <row r="4" spans="1:16" x14ac:dyDescent="0.35">
      <c r="A4" s="17" t="s">
        <v>15</v>
      </c>
      <c r="B4" t="s">
        <v>720</v>
      </c>
    </row>
    <row r="6" spans="1:16" x14ac:dyDescent="0.35">
      <c r="B6" s="17" t="s">
        <v>722</v>
      </c>
      <c r="C6"/>
      <c r="D6"/>
      <c r="E6"/>
      <c r="F6"/>
      <c r="G6"/>
      <c r="I6"/>
      <c r="J6"/>
      <c r="K6"/>
      <c r="L6"/>
      <c r="M6"/>
      <c r="O6"/>
      <c r="P6"/>
    </row>
    <row r="7" spans="1:16" x14ac:dyDescent="0.35">
      <c r="B7">
        <v>2022</v>
      </c>
      <c r="C7"/>
      <c r="D7"/>
      <c r="E7">
        <v>2023</v>
      </c>
      <c r="F7"/>
      <c r="G7"/>
      <c r="H7">
        <v>2024</v>
      </c>
      <c r="I7"/>
      <c r="J7"/>
      <c r="K7">
        <v>2025</v>
      </c>
      <c r="L7"/>
      <c r="M7"/>
      <c r="N7" t="s">
        <v>724</v>
      </c>
      <c r="O7" t="s">
        <v>725</v>
      </c>
      <c r="P7" t="s">
        <v>726</v>
      </c>
    </row>
    <row r="8" spans="1:16" x14ac:dyDescent="0.35">
      <c r="A8" s="17" t="s">
        <v>727</v>
      </c>
      <c r="B8" t="s">
        <v>729</v>
      </c>
      <c r="C8" t="s">
        <v>730</v>
      </c>
      <c r="D8" t="s">
        <v>731</v>
      </c>
      <c r="E8" t="s">
        <v>729</v>
      </c>
      <c r="F8" t="s">
        <v>730</v>
      </c>
      <c r="G8" t="s">
        <v>731</v>
      </c>
      <c r="H8" t="s">
        <v>729</v>
      </c>
      <c r="I8" t="s">
        <v>730</v>
      </c>
      <c r="J8" t="s">
        <v>731</v>
      </c>
      <c r="K8" t="s">
        <v>729</v>
      </c>
      <c r="L8" t="s">
        <v>730</v>
      </c>
      <c r="M8" t="s">
        <v>731</v>
      </c>
      <c r="O8"/>
      <c r="P8"/>
    </row>
    <row r="9" spans="1:16" x14ac:dyDescent="0.35">
      <c r="A9" s="18" t="s">
        <v>42</v>
      </c>
      <c r="B9" s="240">
        <v>1</v>
      </c>
      <c r="C9" s="240">
        <v>34738.53</v>
      </c>
      <c r="D9" s="240">
        <v>29.78</v>
      </c>
      <c r="E9" s="240">
        <v>8</v>
      </c>
      <c r="F9" s="240">
        <v>2077407.78</v>
      </c>
      <c r="G9" s="240">
        <v>778.63</v>
      </c>
      <c r="H9" s="240">
        <v>26</v>
      </c>
      <c r="I9" s="240">
        <v>9851768.660000002</v>
      </c>
      <c r="J9" s="240">
        <v>5031.9900000000016</v>
      </c>
      <c r="K9" s="240">
        <v>40</v>
      </c>
      <c r="L9" s="240">
        <v>33165667.340000004</v>
      </c>
      <c r="M9" s="240">
        <v>9469.06</v>
      </c>
      <c r="N9" s="240">
        <v>75</v>
      </c>
      <c r="O9" s="240">
        <v>45129582.310000002</v>
      </c>
      <c r="P9" s="240">
        <v>15309.46</v>
      </c>
    </row>
    <row r="10" spans="1:16" x14ac:dyDescent="0.35">
      <c r="A10" s="18" t="s">
        <v>36</v>
      </c>
      <c r="B10" s="240"/>
      <c r="C10" s="240"/>
      <c r="D10" s="240"/>
      <c r="E10" s="240"/>
      <c r="F10" s="240"/>
      <c r="G10" s="240"/>
      <c r="H10" s="240">
        <v>4</v>
      </c>
      <c r="I10" s="240">
        <v>3146456</v>
      </c>
      <c r="J10" s="240">
        <v>1134.7</v>
      </c>
      <c r="K10" s="240"/>
      <c r="L10" s="240"/>
      <c r="M10" s="240"/>
      <c r="N10" s="240">
        <v>4</v>
      </c>
      <c r="O10" s="240">
        <v>3146456</v>
      </c>
      <c r="P10" s="240">
        <v>1134.7</v>
      </c>
    </row>
    <row r="11" spans="1:16" x14ac:dyDescent="0.35">
      <c r="A11" s="18" t="s">
        <v>62</v>
      </c>
      <c r="B11" s="240">
        <v>2</v>
      </c>
      <c r="C11" s="240">
        <v>591897.58000000007</v>
      </c>
      <c r="D11" s="240">
        <v>318.88</v>
      </c>
      <c r="E11" s="240">
        <v>4</v>
      </c>
      <c r="F11" s="240">
        <v>1401149.4200000002</v>
      </c>
      <c r="G11" s="240">
        <v>420.55</v>
      </c>
      <c r="H11" s="240">
        <v>66</v>
      </c>
      <c r="I11" s="240">
        <v>28762755.609999996</v>
      </c>
      <c r="J11" s="240">
        <v>20309.099999999999</v>
      </c>
      <c r="K11" s="240">
        <v>36</v>
      </c>
      <c r="L11" s="240">
        <v>21907899.010000002</v>
      </c>
      <c r="M11" s="240">
        <v>5723.9400000000014</v>
      </c>
      <c r="N11" s="240">
        <v>108</v>
      </c>
      <c r="O11" s="240">
        <v>52663701.61999999</v>
      </c>
      <c r="P11" s="240">
        <v>26772.469999999983</v>
      </c>
    </row>
    <row r="12" spans="1:16" x14ac:dyDescent="0.35">
      <c r="A12" s="18" t="s">
        <v>22</v>
      </c>
      <c r="B12" s="240">
        <v>2</v>
      </c>
      <c r="C12" s="240">
        <v>605075.74</v>
      </c>
      <c r="D12" s="240">
        <v>403.12</v>
      </c>
      <c r="E12" s="240">
        <v>12</v>
      </c>
      <c r="F12" s="240">
        <v>7797982.2300000004</v>
      </c>
      <c r="G12" s="240">
        <v>2215.4499999999998</v>
      </c>
      <c r="H12" s="240">
        <v>52</v>
      </c>
      <c r="I12" s="240">
        <v>34383846.859999999</v>
      </c>
      <c r="J12" s="240">
        <v>9399.0400000000009</v>
      </c>
      <c r="K12" s="240">
        <v>2</v>
      </c>
      <c r="L12" s="240">
        <v>3386262</v>
      </c>
      <c r="M12" s="240">
        <v>985.1400000000001</v>
      </c>
      <c r="N12" s="240">
        <v>68</v>
      </c>
      <c r="O12" s="240">
        <v>46173166.829999998</v>
      </c>
      <c r="P12" s="240">
        <v>13002.749999999998</v>
      </c>
    </row>
    <row r="13" spans="1:16" x14ac:dyDescent="0.35">
      <c r="A13" s="18" t="s">
        <v>151</v>
      </c>
      <c r="B13" s="240">
        <v>1</v>
      </c>
      <c r="C13" s="240">
        <v>67459.320000000007</v>
      </c>
      <c r="D13" s="240">
        <v>42.07</v>
      </c>
      <c r="E13" s="240">
        <v>9</v>
      </c>
      <c r="F13" s="240">
        <v>8389163.6500000004</v>
      </c>
      <c r="G13" s="240">
        <v>4458.66</v>
      </c>
      <c r="H13" s="240">
        <v>2</v>
      </c>
      <c r="I13" s="240">
        <v>3641065.92</v>
      </c>
      <c r="J13" s="240">
        <v>1382</v>
      </c>
      <c r="K13" s="240">
        <v>1</v>
      </c>
      <c r="L13" s="240">
        <v>143807.71</v>
      </c>
      <c r="M13" s="240">
        <v>18.920000000000002</v>
      </c>
      <c r="N13" s="240">
        <v>13</v>
      </c>
      <c r="O13" s="240">
        <v>12241496.600000001</v>
      </c>
      <c r="P13" s="240">
        <v>5901.65</v>
      </c>
    </row>
    <row r="14" spans="1:16" x14ac:dyDescent="0.35">
      <c r="A14" s="18" t="s">
        <v>329</v>
      </c>
      <c r="B14" s="240">
        <v>1</v>
      </c>
      <c r="C14" s="240">
        <v>32061.54</v>
      </c>
      <c r="D14" s="240">
        <v>16.5</v>
      </c>
      <c r="E14" s="240"/>
      <c r="F14" s="240"/>
      <c r="G14" s="240"/>
      <c r="H14" s="240">
        <v>2</v>
      </c>
      <c r="I14" s="240">
        <v>664963.59</v>
      </c>
      <c r="J14" s="240">
        <v>129.32999999999998</v>
      </c>
      <c r="K14" s="240"/>
      <c r="L14" s="240"/>
      <c r="M14" s="240"/>
      <c r="N14" s="240">
        <v>3</v>
      </c>
      <c r="O14" s="240">
        <v>697025.13</v>
      </c>
      <c r="P14" s="240">
        <v>145.82999999999998</v>
      </c>
    </row>
    <row r="15" spans="1:16" x14ac:dyDescent="0.35">
      <c r="A15" s="18" t="s">
        <v>473</v>
      </c>
      <c r="B15" s="240"/>
      <c r="C15" s="240"/>
      <c r="D15" s="240"/>
      <c r="E15" s="240">
        <v>1</v>
      </c>
      <c r="F15" s="240">
        <v>577019.12</v>
      </c>
      <c r="G15" s="240">
        <v>133.87</v>
      </c>
      <c r="H15" s="240">
        <v>5</v>
      </c>
      <c r="I15" s="240">
        <v>4015191.72</v>
      </c>
      <c r="J15" s="240">
        <v>721.29</v>
      </c>
      <c r="K15" s="240"/>
      <c r="L15" s="240"/>
      <c r="M15" s="240"/>
      <c r="N15" s="240">
        <v>6</v>
      </c>
      <c r="O15" s="240">
        <v>4592210.8400000008</v>
      </c>
      <c r="P15" s="240">
        <v>855.16000000000008</v>
      </c>
    </row>
    <row r="16" spans="1:16" x14ac:dyDescent="0.35">
      <c r="A16" s="18" t="s">
        <v>597</v>
      </c>
      <c r="B16" s="240"/>
      <c r="C16" s="240"/>
      <c r="D16" s="240"/>
      <c r="E16" s="240"/>
      <c r="F16" s="240"/>
      <c r="G16" s="240"/>
      <c r="H16" s="240">
        <v>1</v>
      </c>
      <c r="I16" s="240">
        <v>29912.22</v>
      </c>
      <c r="J16" s="240">
        <v>5.55</v>
      </c>
      <c r="K16" s="240"/>
      <c r="L16" s="240"/>
      <c r="M16" s="240"/>
      <c r="N16" s="240">
        <v>1</v>
      </c>
      <c r="O16" s="240">
        <v>29912.22</v>
      </c>
      <c r="P16" s="240">
        <v>5.55</v>
      </c>
    </row>
    <row r="17" spans="1:16" x14ac:dyDescent="0.35">
      <c r="A17" s="18" t="s">
        <v>856</v>
      </c>
      <c r="B17" s="240"/>
      <c r="C17" s="240"/>
      <c r="D17" s="240"/>
      <c r="E17" s="240"/>
      <c r="F17" s="240"/>
      <c r="G17" s="240"/>
      <c r="H17" s="240">
        <v>3</v>
      </c>
      <c r="I17" s="240">
        <v>763970.61</v>
      </c>
      <c r="J17" s="240">
        <v>1095.3</v>
      </c>
      <c r="K17" s="240">
        <v>1</v>
      </c>
      <c r="L17" s="240">
        <v>73744.25</v>
      </c>
      <c r="M17" s="240">
        <v>72.209999999999994</v>
      </c>
      <c r="N17" s="240">
        <v>4</v>
      </c>
      <c r="O17" s="240">
        <v>837714.86</v>
      </c>
      <c r="P17" s="240">
        <v>1167.51</v>
      </c>
    </row>
    <row r="18" spans="1:16" x14ac:dyDescent="0.35">
      <c r="A18" s="18" t="s">
        <v>865</v>
      </c>
      <c r="B18" s="240"/>
      <c r="C18" s="240"/>
      <c r="D18" s="240"/>
      <c r="E18" s="240"/>
      <c r="F18" s="240"/>
      <c r="G18" s="240"/>
      <c r="H18" s="240">
        <v>5</v>
      </c>
      <c r="I18" s="240">
        <v>2151663.41</v>
      </c>
      <c r="J18" s="240">
        <v>4823.6000000000004</v>
      </c>
      <c r="K18" s="240">
        <v>6</v>
      </c>
      <c r="L18" s="240">
        <v>3456139.7699999996</v>
      </c>
      <c r="M18" s="240">
        <v>978.2</v>
      </c>
      <c r="N18" s="240">
        <v>11</v>
      </c>
      <c r="O18" s="240">
        <v>5607803.1799999997</v>
      </c>
      <c r="P18" s="240">
        <v>5801.8</v>
      </c>
    </row>
    <row r="19" spans="1:16" x14ac:dyDescent="0.35">
      <c r="A19" s="18" t="s">
        <v>732</v>
      </c>
      <c r="B19" s="240">
        <v>7</v>
      </c>
      <c r="C19" s="240">
        <v>1331232.7100000002</v>
      </c>
      <c r="D19" s="240">
        <v>810.35</v>
      </c>
      <c r="E19" s="240">
        <v>34</v>
      </c>
      <c r="F19" s="240">
        <v>20242722.199999999</v>
      </c>
      <c r="G19" s="240">
        <v>8007.1599999999989</v>
      </c>
      <c r="H19" s="240">
        <v>166</v>
      </c>
      <c r="I19" s="240">
        <v>87411594.599999979</v>
      </c>
      <c r="J19" s="240">
        <v>44031.899999999994</v>
      </c>
      <c r="K19" s="240">
        <v>86</v>
      </c>
      <c r="L19" s="240">
        <v>62133520.079999998</v>
      </c>
      <c r="M19" s="240">
        <v>17247.47</v>
      </c>
      <c r="N19" s="240">
        <v>293</v>
      </c>
      <c r="O19" s="240">
        <v>171119069.59</v>
      </c>
      <c r="P19" s="240">
        <v>70096.87999999999</v>
      </c>
    </row>
    <row r="20" spans="1:16" x14ac:dyDescent="0.35">
      <c r="C20"/>
      <c r="D20"/>
      <c r="E20"/>
      <c r="F20"/>
      <c r="G20"/>
      <c r="I20"/>
      <c r="J20"/>
      <c r="K20"/>
      <c r="L20"/>
      <c r="M20"/>
      <c r="O20"/>
      <c r="P20"/>
    </row>
    <row r="21" spans="1:16" x14ac:dyDescent="0.35">
      <c r="A21" s="18"/>
    </row>
    <row r="23" spans="1:16" x14ac:dyDescent="0.35">
      <c r="A23" s="21" t="s">
        <v>756</v>
      </c>
    </row>
    <row r="25" spans="1:16" x14ac:dyDescent="0.35">
      <c r="A25" s="17" t="s">
        <v>15</v>
      </c>
      <c r="B25" t="s">
        <v>720</v>
      </c>
    </row>
    <row r="27" spans="1:16" x14ac:dyDescent="0.35">
      <c r="B27" s="17" t="s">
        <v>722</v>
      </c>
      <c r="C27"/>
      <c r="D27"/>
      <c r="E27"/>
      <c r="F27"/>
      <c r="G27"/>
      <c r="I27"/>
      <c r="J27"/>
      <c r="K27"/>
      <c r="L27"/>
      <c r="M27"/>
      <c r="O27"/>
      <c r="P27"/>
    </row>
    <row r="28" spans="1:16" x14ac:dyDescent="0.35">
      <c r="B28">
        <v>2022</v>
      </c>
      <c r="C28"/>
      <c r="D28"/>
      <c r="E28">
        <v>2023</v>
      </c>
      <c r="F28"/>
      <c r="G28"/>
      <c r="H28">
        <v>2024</v>
      </c>
      <c r="I28"/>
      <c r="J28"/>
      <c r="K28">
        <v>2025</v>
      </c>
      <c r="L28"/>
      <c r="M28"/>
      <c r="N28" t="s">
        <v>724</v>
      </c>
      <c r="O28" t="s">
        <v>725</v>
      </c>
      <c r="P28" t="s">
        <v>726</v>
      </c>
    </row>
    <row r="29" spans="1:16" x14ac:dyDescent="0.35">
      <c r="A29" s="17" t="s">
        <v>727</v>
      </c>
      <c r="B29" t="s">
        <v>729</v>
      </c>
      <c r="C29" t="s">
        <v>730</v>
      </c>
      <c r="D29" t="s">
        <v>731</v>
      </c>
      <c r="E29" t="s">
        <v>729</v>
      </c>
      <c r="F29" t="s">
        <v>730</v>
      </c>
      <c r="G29" t="s">
        <v>731</v>
      </c>
      <c r="H29" t="s">
        <v>729</v>
      </c>
      <c r="I29" t="s">
        <v>730</v>
      </c>
      <c r="J29" t="s">
        <v>731</v>
      </c>
      <c r="K29" t="s">
        <v>729</v>
      </c>
      <c r="L29" t="s">
        <v>730</v>
      </c>
      <c r="M29" t="s">
        <v>731</v>
      </c>
      <c r="O29"/>
      <c r="P29"/>
    </row>
    <row r="30" spans="1:16" x14ac:dyDescent="0.35">
      <c r="A30" s="18" t="s">
        <v>709</v>
      </c>
      <c r="B30" s="240">
        <v>2</v>
      </c>
      <c r="C30" s="240">
        <v>76769.540000000008</v>
      </c>
      <c r="D30" s="240">
        <v>73.25</v>
      </c>
      <c r="E30" s="240">
        <v>9</v>
      </c>
      <c r="F30" s="240">
        <v>7836341.5199999996</v>
      </c>
      <c r="G30" s="240">
        <v>3378.6999999999994</v>
      </c>
      <c r="H30" s="240">
        <v>13</v>
      </c>
      <c r="I30" s="240">
        <v>7533606.8499999996</v>
      </c>
      <c r="J30" s="240">
        <v>2475.4</v>
      </c>
      <c r="K30" s="240">
        <v>7</v>
      </c>
      <c r="L30" s="240">
        <v>9198275.7100000009</v>
      </c>
      <c r="M30" s="240">
        <v>3664.9900000000007</v>
      </c>
      <c r="N30" s="240">
        <v>31</v>
      </c>
      <c r="O30" s="34">
        <v>24644993.620000005</v>
      </c>
      <c r="P30" s="240">
        <v>9592.34</v>
      </c>
    </row>
    <row r="31" spans="1:16" x14ac:dyDescent="0.35">
      <c r="A31" s="18" t="s">
        <v>710</v>
      </c>
      <c r="B31" s="240">
        <v>1</v>
      </c>
      <c r="C31" s="240">
        <v>67459.320000000007</v>
      </c>
      <c r="D31" s="240">
        <v>42.07</v>
      </c>
      <c r="E31" s="240">
        <v>15</v>
      </c>
      <c r="F31" s="240">
        <v>7129812.1200000001</v>
      </c>
      <c r="G31" s="240">
        <v>3138.39</v>
      </c>
      <c r="H31" s="240">
        <v>52</v>
      </c>
      <c r="I31" s="240">
        <v>35253945.199999988</v>
      </c>
      <c r="J31" s="240">
        <v>10652.550000000003</v>
      </c>
      <c r="K31" s="240">
        <v>39</v>
      </c>
      <c r="L31" s="240">
        <v>30209926.699999999</v>
      </c>
      <c r="M31" s="240">
        <v>7380.579999999999</v>
      </c>
      <c r="N31" s="240">
        <v>107</v>
      </c>
      <c r="O31" s="34">
        <v>72661143.339999989</v>
      </c>
      <c r="P31" s="240">
        <v>21213.589999999997</v>
      </c>
    </row>
    <row r="32" spans="1:16" x14ac:dyDescent="0.35">
      <c r="A32" s="18" t="s">
        <v>711</v>
      </c>
      <c r="B32" s="240"/>
      <c r="C32" s="240"/>
      <c r="D32" s="240"/>
      <c r="E32" s="240"/>
      <c r="F32" s="240"/>
      <c r="G32" s="240"/>
      <c r="H32" s="240">
        <v>30</v>
      </c>
      <c r="I32" s="240">
        <v>12086561.34</v>
      </c>
      <c r="J32" s="240">
        <v>3446.11</v>
      </c>
      <c r="K32" s="240">
        <v>13</v>
      </c>
      <c r="L32" s="240">
        <v>8494851.7100000009</v>
      </c>
      <c r="M32" s="240">
        <v>2085.4500000000003</v>
      </c>
      <c r="N32" s="240">
        <v>43</v>
      </c>
      <c r="O32" s="34">
        <v>20581413.050000001</v>
      </c>
      <c r="P32" s="240">
        <v>5531.56</v>
      </c>
    </row>
    <row r="33" spans="1:16" x14ac:dyDescent="0.35">
      <c r="A33" s="18" t="s">
        <v>757</v>
      </c>
      <c r="B33" s="240">
        <v>4</v>
      </c>
      <c r="C33" s="240">
        <v>1187003.8500000001</v>
      </c>
      <c r="D33" s="240">
        <v>695.03</v>
      </c>
      <c r="E33" s="240">
        <v>8</v>
      </c>
      <c r="F33" s="240">
        <v>4784378.82</v>
      </c>
      <c r="G33" s="240">
        <v>1349.67</v>
      </c>
      <c r="H33" s="240">
        <v>27</v>
      </c>
      <c r="I33" s="240">
        <v>12825008.369999999</v>
      </c>
      <c r="J33" s="240">
        <v>2697.3400000000006</v>
      </c>
      <c r="K33" s="240">
        <v>3</v>
      </c>
      <c r="L33" s="240">
        <v>911441.09</v>
      </c>
      <c r="M33" s="240">
        <v>177.10999999999999</v>
      </c>
      <c r="N33" s="240">
        <v>42</v>
      </c>
      <c r="O33" s="34">
        <v>19707832.130000003</v>
      </c>
      <c r="P33" s="240">
        <v>4919.1500000000005</v>
      </c>
    </row>
    <row r="34" spans="1:16" x14ac:dyDescent="0.35">
      <c r="A34" s="18" t="s">
        <v>713</v>
      </c>
      <c r="B34" s="240"/>
      <c r="C34" s="240"/>
      <c r="D34" s="240"/>
      <c r="E34" s="240">
        <v>2</v>
      </c>
      <c r="F34" s="240">
        <v>492189.74000000005</v>
      </c>
      <c r="G34" s="240">
        <v>140.39999999999998</v>
      </c>
      <c r="H34" s="240">
        <v>44</v>
      </c>
      <c r="I34" s="240">
        <v>19712472.839999996</v>
      </c>
      <c r="J34" s="240">
        <v>24760.5</v>
      </c>
      <c r="K34" s="240">
        <v>23</v>
      </c>
      <c r="L34" s="240">
        <v>13175217.160000002</v>
      </c>
      <c r="M34" s="240">
        <v>3920.42</v>
      </c>
      <c r="N34" s="240">
        <v>69</v>
      </c>
      <c r="O34" s="34">
        <v>33379879.739999991</v>
      </c>
      <c r="P34" s="240">
        <v>28821.319999999996</v>
      </c>
    </row>
    <row r="35" spans="1:16" x14ac:dyDescent="0.35">
      <c r="A35" s="18" t="s">
        <v>714</v>
      </c>
      <c r="B35" s="240"/>
      <c r="C35" s="240"/>
      <c r="D35" s="240"/>
      <c r="E35" s="240"/>
      <c r="F35" s="240"/>
      <c r="G35" s="240"/>
      <c r="H35" s="240"/>
      <c r="I35" s="240"/>
      <c r="J35" s="240"/>
      <c r="K35" s="240">
        <v>1</v>
      </c>
      <c r="L35" s="240">
        <v>143807.71</v>
      </c>
      <c r="M35" s="240">
        <v>18.920000000000002</v>
      </c>
      <c r="N35" s="240">
        <v>1</v>
      </c>
      <c r="O35" s="34">
        <v>143807.71</v>
      </c>
      <c r="P35" s="240">
        <v>18.920000000000002</v>
      </c>
    </row>
    <row r="36" spans="1:16" x14ac:dyDescent="0.35">
      <c r="A36" s="18" t="s">
        <v>732</v>
      </c>
      <c r="B36" s="240">
        <v>7</v>
      </c>
      <c r="C36" s="240">
        <v>1331232.7100000002</v>
      </c>
      <c r="D36" s="240">
        <v>810.34999999999991</v>
      </c>
      <c r="E36" s="240">
        <v>34</v>
      </c>
      <c r="F36" s="240">
        <v>20242722.200000003</v>
      </c>
      <c r="G36" s="240">
        <v>8007.16</v>
      </c>
      <c r="H36" s="240">
        <v>166</v>
      </c>
      <c r="I36" s="240">
        <v>87411594.600000024</v>
      </c>
      <c r="J36" s="240">
        <v>44031.900000000023</v>
      </c>
      <c r="K36" s="240">
        <v>86</v>
      </c>
      <c r="L36" s="240">
        <v>62133520.080000013</v>
      </c>
      <c r="M36" s="240">
        <v>17247.469999999998</v>
      </c>
      <c r="N36" s="240">
        <v>293</v>
      </c>
      <c r="O36" s="34">
        <v>171119069.58999997</v>
      </c>
      <c r="P36" s="240">
        <v>70096.87999999999</v>
      </c>
    </row>
    <row r="37" spans="1:16" x14ac:dyDescent="0.35">
      <c r="C37"/>
      <c r="D37"/>
      <c r="E37"/>
      <c r="F37"/>
      <c r="G37"/>
      <c r="I37"/>
      <c r="J37"/>
      <c r="K37"/>
      <c r="L37"/>
      <c r="M37"/>
      <c r="O37"/>
      <c r="P37"/>
    </row>
    <row r="38" spans="1:16" x14ac:dyDescent="0.35">
      <c r="C38"/>
      <c r="D38"/>
      <c r="E38"/>
      <c r="F38"/>
      <c r="G38"/>
      <c r="I38"/>
      <c r="J38"/>
      <c r="K38"/>
      <c r="L38"/>
      <c r="M38"/>
      <c r="O38"/>
      <c r="P38"/>
    </row>
    <row r="39" spans="1:16" x14ac:dyDescent="0.35">
      <c r="C39"/>
      <c r="D39"/>
      <c r="E39"/>
      <c r="F39"/>
      <c r="G39"/>
      <c r="I39"/>
      <c r="J39"/>
      <c r="K39"/>
      <c r="L39"/>
      <c r="M39"/>
      <c r="O39"/>
      <c r="P39"/>
    </row>
    <row r="40" spans="1:16" x14ac:dyDescent="0.35">
      <c r="C40"/>
      <c r="D40"/>
      <c r="E40"/>
      <c r="F40"/>
      <c r="G40"/>
      <c r="I40"/>
      <c r="J40"/>
      <c r="K40"/>
      <c r="L40"/>
      <c r="M40"/>
      <c r="O40"/>
      <c r="P40"/>
    </row>
    <row r="43" spans="1:16" x14ac:dyDescent="0.35">
      <c r="A43" s="20" t="s">
        <v>715</v>
      </c>
    </row>
    <row r="45" spans="1:16" x14ac:dyDescent="0.35">
      <c r="A45" s="17" t="s">
        <v>15</v>
      </c>
      <c r="B45" t="s">
        <v>758</v>
      </c>
    </row>
    <row r="46" spans="1:16" x14ac:dyDescent="0.35">
      <c r="A46" s="17" t="s">
        <v>10</v>
      </c>
      <c r="B46" t="s">
        <v>721</v>
      </c>
    </row>
    <row r="48" spans="1:16" x14ac:dyDescent="0.35">
      <c r="B48" s="17" t="s">
        <v>722</v>
      </c>
      <c r="C48"/>
      <c r="D48"/>
      <c r="E48"/>
      <c r="F48"/>
      <c r="G48"/>
      <c r="I48"/>
      <c r="J48"/>
      <c r="K48"/>
      <c r="L48"/>
      <c r="M48"/>
      <c r="O48"/>
      <c r="P48"/>
    </row>
    <row r="49" spans="1:19" x14ac:dyDescent="0.35">
      <c r="B49">
        <v>2022</v>
      </c>
      <c r="C49"/>
      <c r="D49"/>
      <c r="E49">
        <v>2023</v>
      </c>
      <c r="F49"/>
      <c r="G49"/>
      <c r="H49">
        <v>2024</v>
      </c>
      <c r="I49"/>
      <c r="J49"/>
      <c r="K49">
        <v>2025</v>
      </c>
      <c r="L49"/>
      <c r="M49"/>
      <c r="N49" t="s">
        <v>759</v>
      </c>
      <c r="O49"/>
      <c r="P49"/>
      <c r="Q49" t="s">
        <v>724</v>
      </c>
      <c r="R49" t="s">
        <v>725</v>
      </c>
      <c r="S49" t="s">
        <v>726</v>
      </c>
    </row>
    <row r="50" spans="1:19" x14ac:dyDescent="0.35">
      <c r="A50" s="17" t="s">
        <v>727</v>
      </c>
      <c r="B50" t="s">
        <v>729</v>
      </c>
      <c r="C50" t="s">
        <v>730</v>
      </c>
      <c r="D50" t="s">
        <v>731</v>
      </c>
      <c r="E50" t="s">
        <v>729</v>
      </c>
      <c r="F50" t="s">
        <v>730</v>
      </c>
      <c r="G50" t="s">
        <v>731</v>
      </c>
      <c r="H50" t="s">
        <v>729</v>
      </c>
      <c r="I50" t="s">
        <v>730</v>
      </c>
      <c r="J50" t="s">
        <v>731</v>
      </c>
      <c r="K50" t="s">
        <v>729</v>
      </c>
      <c r="L50" t="s">
        <v>730</v>
      </c>
      <c r="M50" t="s">
        <v>731</v>
      </c>
      <c r="N50" t="s">
        <v>729</v>
      </c>
      <c r="O50" t="s">
        <v>730</v>
      </c>
      <c r="P50" t="s">
        <v>731</v>
      </c>
    </row>
    <row r="51" spans="1:19" x14ac:dyDescent="0.35">
      <c r="A51" s="18" t="s">
        <v>42</v>
      </c>
      <c r="B51" s="240">
        <v>3</v>
      </c>
      <c r="C51" s="240">
        <v>1951165.3599999999</v>
      </c>
      <c r="D51" s="240">
        <v>1032.92</v>
      </c>
      <c r="E51" s="240">
        <v>4</v>
      </c>
      <c r="F51" s="240">
        <v>2663213.2800000003</v>
      </c>
      <c r="G51" s="240">
        <v>507.65000000000003</v>
      </c>
      <c r="H51" s="240">
        <v>13</v>
      </c>
      <c r="I51" s="240">
        <v>7687880.0200000005</v>
      </c>
      <c r="J51" s="240">
        <v>6387.8400000000011</v>
      </c>
      <c r="K51" s="240">
        <v>2</v>
      </c>
      <c r="L51" s="240">
        <v>1045487</v>
      </c>
      <c r="M51" s="240">
        <v>316.55</v>
      </c>
      <c r="N51" s="240"/>
      <c r="O51" s="240"/>
      <c r="P51" s="240"/>
      <c r="Q51" s="240">
        <v>22</v>
      </c>
      <c r="R51" s="240">
        <v>13347745.66</v>
      </c>
      <c r="S51" s="240">
        <v>8244.9600000000009</v>
      </c>
    </row>
    <row r="52" spans="1:19" x14ac:dyDescent="0.35">
      <c r="A52" s="18" t="s">
        <v>62</v>
      </c>
      <c r="B52" s="240">
        <v>1</v>
      </c>
      <c r="C52" s="240">
        <v>446398.79</v>
      </c>
      <c r="D52" s="240">
        <v>225.67</v>
      </c>
      <c r="E52" s="240">
        <v>6</v>
      </c>
      <c r="F52" s="240">
        <v>4878330.6800000006</v>
      </c>
      <c r="G52" s="240">
        <v>1748.52</v>
      </c>
      <c r="H52" s="240">
        <v>19</v>
      </c>
      <c r="I52" s="240">
        <v>9474408.8900000006</v>
      </c>
      <c r="J52" s="240">
        <v>7993.1100000000015</v>
      </c>
      <c r="K52" s="240">
        <v>5</v>
      </c>
      <c r="L52" s="240">
        <v>4912879.9299999988</v>
      </c>
      <c r="M52" s="240">
        <v>3299.55</v>
      </c>
      <c r="N52" s="240"/>
      <c r="O52" s="240"/>
      <c r="P52" s="240"/>
      <c r="Q52" s="240">
        <v>31</v>
      </c>
      <c r="R52" s="240">
        <v>19712018.289999999</v>
      </c>
      <c r="S52" s="240">
        <v>13266.849999999999</v>
      </c>
    </row>
    <row r="53" spans="1:19" x14ac:dyDescent="0.35">
      <c r="A53" s="18" t="s">
        <v>22</v>
      </c>
      <c r="B53" s="240">
        <v>1</v>
      </c>
      <c r="C53" s="240">
        <v>665097.66</v>
      </c>
      <c r="D53" s="240">
        <v>138.87</v>
      </c>
      <c r="E53" s="240"/>
      <c r="F53" s="240"/>
      <c r="G53" s="240"/>
      <c r="H53" s="240">
        <v>1</v>
      </c>
      <c r="I53" s="240">
        <v>528001.63</v>
      </c>
      <c r="J53" s="240">
        <v>153.44999999999999</v>
      </c>
      <c r="K53" s="240"/>
      <c r="L53" s="240"/>
      <c r="M53" s="240"/>
      <c r="N53" s="240"/>
      <c r="O53" s="240"/>
      <c r="P53" s="240"/>
      <c r="Q53" s="240">
        <v>2</v>
      </c>
      <c r="R53" s="240">
        <v>1193099.29</v>
      </c>
      <c r="S53" s="240">
        <v>292.32</v>
      </c>
    </row>
    <row r="54" spans="1:19" x14ac:dyDescent="0.35">
      <c r="A54" s="18" t="s">
        <v>760</v>
      </c>
      <c r="B54" s="240"/>
      <c r="C54" s="240"/>
      <c r="D54" s="240"/>
      <c r="E54" s="240"/>
      <c r="F54" s="240"/>
      <c r="G54" s="240"/>
      <c r="H54" s="240">
        <v>2</v>
      </c>
      <c r="I54" s="240">
        <v>71739.709999999992</v>
      </c>
      <c r="J54" s="240">
        <v>39.22</v>
      </c>
      <c r="K54" s="240">
        <v>13</v>
      </c>
      <c r="L54" s="240">
        <v>6093393.2800000003</v>
      </c>
      <c r="M54" s="240">
        <v>1448</v>
      </c>
      <c r="N54" s="240">
        <v>1</v>
      </c>
      <c r="O54" s="240" t="e">
        <v>#N/A</v>
      </c>
      <c r="P54" s="240" t="e">
        <v>#N/A</v>
      </c>
      <c r="Q54" s="240">
        <v>16</v>
      </c>
      <c r="R54" s="240" t="e">
        <v>#N/A</v>
      </c>
      <c r="S54" s="240" t="e">
        <v>#N/A</v>
      </c>
    </row>
    <row r="55" spans="1:19" x14ac:dyDescent="0.35">
      <c r="A55" s="18" t="s">
        <v>353</v>
      </c>
      <c r="B55" s="240"/>
      <c r="C55" s="240"/>
      <c r="D55" s="240"/>
      <c r="E55" s="240">
        <v>5</v>
      </c>
      <c r="F55" s="240">
        <v>4356648.8499999996</v>
      </c>
      <c r="G55" s="240">
        <v>1972.28</v>
      </c>
      <c r="H55" s="240"/>
      <c r="I55" s="240"/>
      <c r="J55" s="240"/>
      <c r="K55" s="240"/>
      <c r="L55" s="240"/>
      <c r="M55" s="240"/>
      <c r="N55" s="240"/>
      <c r="O55" s="240"/>
      <c r="P55" s="240"/>
      <c r="Q55" s="240">
        <v>5</v>
      </c>
      <c r="R55" s="240">
        <v>4356648.8499999996</v>
      </c>
      <c r="S55" s="240">
        <v>1972.28</v>
      </c>
    </row>
    <row r="56" spans="1:19" x14ac:dyDescent="0.35">
      <c r="A56" s="18" t="s">
        <v>324</v>
      </c>
      <c r="B56" s="240"/>
      <c r="C56" s="240"/>
      <c r="D56" s="240"/>
      <c r="E56" s="240">
        <v>1</v>
      </c>
      <c r="F56" s="240">
        <v>253538.45</v>
      </c>
      <c r="G56" s="240">
        <v>80.47</v>
      </c>
      <c r="H56" s="240">
        <v>2</v>
      </c>
      <c r="I56" s="240">
        <v>1764856.83</v>
      </c>
      <c r="J56" s="240">
        <v>619.48</v>
      </c>
      <c r="K56" s="240"/>
      <c r="L56" s="240"/>
      <c r="M56" s="240"/>
      <c r="N56" s="240"/>
      <c r="O56" s="240"/>
      <c r="P56" s="240"/>
      <c r="Q56" s="240">
        <v>3</v>
      </c>
      <c r="R56" s="240">
        <v>2018395.28</v>
      </c>
      <c r="S56" s="240">
        <v>699.95</v>
      </c>
    </row>
    <row r="57" spans="1:19" x14ac:dyDescent="0.35">
      <c r="A57" s="18" t="s">
        <v>360</v>
      </c>
      <c r="B57" s="240"/>
      <c r="C57" s="240"/>
      <c r="D57" s="240"/>
      <c r="E57" s="240">
        <v>1</v>
      </c>
      <c r="F57" s="240">
        <v>1284849.29</v>
      </c>
      <c r="G57" s="240">
        <v>676.62</v>
      </c>
      <c r="H57" s="240">
        <v>1</v>
      </c>
      <c r="I57" s="240">
        <v>3209466.13</v>
      </c>
      <c r="J57" s="240">
        <v>753.73</v>
      </c>
      <c r="K57" s="240"/>
      <c r="L57" s="240"/>
      <c r="M57" s="240"/>
      <c r="N57" s="240"/>
      <c r="O57" s="240"/>
      <c r="P57" s="240"/>
      <c r="Q57" s="240">
        <v>2</v>
      </c>
      <c r="R57" s="240">
        <v>4494315.42</v>
      </c>
      <c r="S57" s="240">
        <v>1430.35</v>
      </c>
    </row>
    <row r="58" spans="1:19" x14ac:dyDescent="0.35">
      <c r="A58" s="18" t="s">
        <v>200</v>
      </c>
      <c r="B58" s="240"/>
      <c r="C58" s="240"/>
      <c r="D58" s="240"/>
      <c r="E58" s="240">
        <v>1</v>
      </c>
      <c r="F58" s="240">
        <v>5508294.46</v>
      </c>
      <c r="G58" s="240">
        <v>2860.77</v>
      </c>
      <c r="H58" s="240">
        <v>1</v>
      </c>
      <c r="I58" s="240">
        <v>5080118.17</v>
      </c>
      <c r="J58" s="240">
        <v>2761.52</v>
      </c>
      <c r="K58" s="240"/>
      <c r="L58" s="240"/>
      <c r="M58" s="240"/>
      <c r="N58" s="240"/>
      <c r="O58" s="240"/>
      <c r="P58" s="240"/>
      <c r="Q58" s="240">
        <v>2</v>
      </c>
      <c r="R58" s="240">
        <v>10588412.629999999</v>
      </c>
      <c r="S58" s="240">
        <v>5622.29</v>
      </c>
    </row>
    <row r="59" spans="1:19" x14ac:dyDescent="0.35">
      <c r="A59" s="18" t="s">
        <v>473</v>
      </c>
      <c r="B59" s="240"/>
      <c r="C59" s="240"/>
      <c r="D59" s="240"/>
      <c r="E59" s="240"/>
      <c r="F59" s="240"/>
      <c r="G59" s="240"/>
      <c r="H59" s="240">
        <v>4</v>
      </c>
      <c r="I59" s="240">
        <v>1491647.4300000002</v>
      </c>
      <c r="J59" s="240">
        <v>389.7</v>
      </c>
      <c r="K59" s="240"/>
      <c r="L59" s="240"/>
      <c r="M59" s="240"/>
      <c r="N59" s="240"/>
      <c r="O59" s="240"/>
      <c r="P59" s="240"/>
      <c r="Q59" s="240">
        <v>4</v>
      </c>
      <c r="R59" s="240">
        <v>1491647.4300000002</v>
      </c>
      <c r="S59" s="240">
        <v>389.7</v>
      </c>
    </row>
    <row r="60" spans="1:19" x14ac:dyDescent="0.35">
      <c r="A60" s="18" t="s">
        <v>558</v>
      </c>
      <c r="B60" s="240">
        <v>1</v>
      </c>
      <c r="C60" s="240">
        <v>451692.62</v>
      </c>
      <c r="D60" s="240">
        <v>182.77</v>
      </c>
      <c r="E60" s="240">
        <v>1</v>
      </c>
      <c r="F60" s="240">
        <v>2471422.66</v>
      </c>
      <c r="G60" s="240">
        <v>1334.73</v>
      </c>
      <c r="H60" s="240"/>
      <c r="I60" s="240"/>
      <c r="J60" s="240"/>
      <c r="K60" s="240"/>
      <c r="L60" s="240"/>
      <c r="M60" s="240"/>
      <c r="N60" s="240"/>
      <c r="O60" s="240"/>
      <c r="P60" s="240"/>
      <c r="Q60" s="240">
        <v>2</v>
      </c>
      <c r="R60" s="240">
        <v>2923115.2800000003</v>
      </c>
      <c r="S60" s="240">
        <v>1517.5</v>
      </c>
    </row>
    <row r="61" spans="1:19" x14ac:dyDescent="0.35">
      <c r="A61" s="18" t="s">
        <v>865</v>
      </c>
      <c r="B61" s="240"/>
      <c r="C61" s="240"/>
      <c r="D61" s="240"/>
      <c r="E61" s="240"/>
      <c r="F61" s="240"/>
      <c r="G61" s="240"/>
      <c r="H61" s="240">
        <v>1</v>
      </c>
      <c r="I61" s="240">
        <v>512106.52</v>
      </c>
      <c r="J61" s="240">
        <v>964.72</v>
      </c>
      <c r="K61" s="240"/>
      <c r="L61" s="240"/>
      <c r="M61" s="240"/>
      <c r="N61" s="240"/>
      <c r="O61" s="240"/>
      <c r="P61" s="240"/>
      <c r="Q61" s="240">
        <v>1</v>
      </c>
      <c r="R61" s="240">
        <v>512106.52</v>
      </c>
      <c r="S61" s="240">
        <v>964.72</v>
      </c>
    </row>
    <row r="62" spans="1:19" x14ac:dyDescent="0.35">
      <c r="A62" s="18" t="s">
        <v>732</v>
      </c>
      <c r="B62" s="240">
        <v>6</v>
      </c>
      <c r="C62" s="240">
        <v>3514354.43</v>
      </c>
      <c r="D62" s="240">
        <v>1580.23</v>
      </c>
      <c r="E62" s="240">
        <v>19</v>
      </c>
      <c r="F62" s="240">
        <v>21416297.670000002</v>
      </c>
      <c r="G62" s="240">
        <v>9181.0400000000009</v>
      </c>
      <c r="H62" s="240">
        <v>44</v>
      </c>
      <c r="I62" s="240">
        <v>29820225.329999994</v>
      </c>
      <c r="J62" s="240">
        <v>20062.769999999997</v>
      </c>
      <c r="K62" s="240">
        <v>20</v>
      </c>
      <c r="L62" s="240">
        <v>12051760.210000001</v>
      </c>
      <c r="M62" s="240">
        <v>5064.1000000000004</v>
      </c>
      <c r="N62" s="240">
        <v>1</v>
      </c>
      <c r="O62" s="240" t="e">
        <v>#N/A</v>
      </c>
      <c r="P62" s="240" t="e">
        <v>#N/A</v>
      </c>
      <c r="Q62" s="240">
        <v>90</v>
      </c>
      <c r="R62" s="240" t="e">
        <v>#N/A</v>
      </c>
      <c r="S62" s="240" t="e">
        <v>#N/A</v>
      </c>
    </row>
    <row r="63" spans="1:19" x14ac:dyDescent="0.35">
      <c r="C63"/>
      <c r="D63"/>
      <c r="E63"/>
      <c r="F63"/>
      <c r="G63"/>
      <c r="I63"/>
      <c r="J63"/>
      <c r="K63"/>
      <c r="L63"/>
      <c r="M63"/>
      <c r="O63"/>
      <c r="P63"/>
    </row>
    <row r="64" spans="1:19" x14ac:dyDescent="0.35">
      <c r="E64"/>
      <c r="K64" s="34"/>
    </row>
    <row r="65" spans="5:11" x14ac:dyDescent="0.35">
      <c r="E65"/>
      <c r="K65" s="34"/>
    </row>
    <row r="66" spans="5:11" x14ac:dyDescent="0.35">
      <c r="E66"/>
      <c r="K66" s="34"/>
    </row>
    <row r="67" spans="5:11" x14ac:dyDescent="0.35">
      <c r="E67"/>
      <c r="K67" s="34"/>
    </row>
    <row r="68" spans="5:11" x14ac:dyDescent="0.35">
      <c r="E68"/>
      <c r="K68" s="34"/>
    </row>
    <row r="69" spans="5:11" x14ac:dyDescent="0.35">
      <c r="E69"/>
      <c r="K69" s="34"/>
    </row>
    <row r="70" spans="5:11" x14ac:dyDescent="0.35">
      <c r="E70"/>
      <c r="K70" s="34"/>
    </row>
    <row r="71" spans="5:11" x14ac:dyDescent="0.35">
      <c r="E71"/>
      <c r="K71" s="3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23D9-DE54-47A6-B8D1-1B3DA6A066CC}">
  <dimension ref="A1:B13"/>
  <sheetViews>
    <sheetView workbookViewId="0">
      <selection activeCell="I12" sqref="I12"/>
    </sheetView>
  </sheetViews>
  <sheetFormatPr defaultRowHeight="14.5" x14ac:dyDescent="0.35"/>
  <cols>
    <col min="1" max="1" width="9.54296875" bestFit="1" customWidth="1"/>
    <col min="2" max="2" width="24.81640625" bestFit="1" customWidth="1"/>
  </cols>
  <sheetData>
    <row r="1" spans="1:2" x14ac:dyDescent="0.35">
      <c r="A1" t="s">
        <v>761</v>
      </c>
      <c r="B1" t="s">
        <v>39</v>
      </c>
    </row>
    <row r="2" spans="1:2" x14ac:dyDescent="0.35">
      <c r="A2" t="s">
        <v>762</v>
      </c>
      <c r="B2" t="s">
        <v>763</v>
      </c>
    </row>
    <row r="3" spans="1:2" x14ac:dyDescent="0.35">
      <c r="A3" t="s">
        <v>764</v>
      </c>
      <c r="B3" t="s">
        <v>35</v>
      </c>
    </row>
    <row r="4" spans="1:2" x14ac:dyDescent="0.35">
      <c r="A4" t="s">
        <v>765</v>
      </c>
      <c r="B4" t="s">
        <v>57</v>
      </c>
    </row>
    <row r="5" spans="1:2" x14ac:dyDescent="0.35">
      <c r="A5" t="s">
        <v>766</v>
      </c>
      <c r="B5" t="s">
        <v>767</v>
      </c>
    </row>
    <row r="6" spans="1:2" x14ac:dyDescent="0.35">
      <c r="A6" t="s">
        <v>768</v>
      </c>
      <c r="B6" t="s">
        <v>54</v>
      </c>
    </row>
    <row r="7" spans="1:2" x14ac:dyDescent="0.35">
      <c r="A7" t="s">
        <v>769</v>
      </c>
      <c r="B7" t="s">
        <v>32</v>
      </c>
    </row>
    <row r="8" spans="1:2" x14ac:dyDescent="0.35">
      <c r="A8" t="s">
        <v>770</v>
      </c>
      <c r="B8" t="s">
        <v>150</v>
      </c>
    </row>
    <row r="9" spans="1:2" x14ac:dyDescent="0.35">
      <c r="A9" t="s">
        <v>771</v>
      </c>
      <c r="B9" t="s">
        <v>281</v>
      </c>
    </row>
    <row r="10" spans="1:2" x14ac:dyDescent="0.35">
      <c r="A10" t="s">
        <v>772</v>
      </c>
      <c r="B10" t="s">
        <v>21</v>
      </c>
    </row>
    <row r="11" spans="1:2" x14ac:dyDescent="0.35">
      <c r="A11" t="s">
        <v>773</v>
      </c>
      <c r="B11" t="s">
        <v>29</v>
      </c>
    </row>
    <row r="12" spans="1:2" x14ac:dyDescent="0.35">
      <c r="A12" t="s">
        <v>774</v>
      </c>
      <c r="B12" t="s">
        <v>95</v>
      </c>
    </row>
    <row r="13" spans="1:2" x14ac:dyDescent="0.35">
      <c r="A13" t="s">
        <v>775</v>
      </c>
      <c r="B13" t="s">
        <v>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8F693-A6F5-4806-BC29-20A243BE399F}">
  <dimension ref="A1:EX50"/>
  <sheetViews>
    <sheetView zoomScaleNormal="100" workbookViewId="0">
      <pane xSplit="5" ySplit="1" topLeftCell="F24" activePane="bottomRight" state="frozen"/>
      <selection pane="topRight" activeCell="F1" sqref="F1"/>
      <selection pane="bottomLeft" activeCell="A2" sqref="A2"/>
      <selection pane="bottomRight" activeCell="B106" sqref="B106"/>
    </sheetView>
  </sheetViews>
  <sheetFormatPr defaultRowHeight="14.5" x14ac:dyDescent="0.35"/>
  <cols>
    <col min="1" max="1" width="30.6328125" bestFit="1" customWidth="1"/>
    <col min="2" max="2" width="11.7265625" bestFit="1" customWidth="1"/>
    <col min="3" max="3" width="3.81640625" bestFit="1" customWidth="1"/>
    <col min="4" max="4" width="6.7265625" bestFit="1" customWidth="1"/>
    <col min="5" max="5" width="10.7265625" bestFit="1" customWidth="1"/>
    <col min="6" max="6" width="5.54296875" customWidth="1"/>
    <col min="7" max="8" width="5.54296875" bestFit="1" customWidth="1"/>
    <col min="9" max="9" width="5.54296875" customWidth="1"/>
    <col min="10" max="12" width="0.7265625" style="1" customWidth="1"/>
    <col min="13" max="17" width="6.453125" bestFit="1" customWidth="1"/>
    <col min="18" max="21" width="6" bestFit="1" customWidth="1"/>
    <col min="22" max="22" width="6.54296875" bestFit="1" customWidth="1"/>
    <col min="23" max="25" width="6.54296875" customWidth="1"/>
    <col min="26" max="29" width="7.1796875" customWidth="1"/>
    <col min="30" max="32" width="0.7265625" style="1" customWidth="1"/>
    <col min="33" max="41" width="4.1796875" hidden="1" customWidth="1"/>
    <col min="42" max="63" width="4.81640625" hidden="1" customWidth="1"/>
    <col min="64" max="72" width="4.1796875" hidden="1" customWidth="1"/>
    <col min="73" max="93" width="4.81640625" hidden="1" customWidth="1"/>
    <col min="94" max="102" width="5.54296875" bestFit="1" customWidth="1"/>
    <col min="103" max="103" width="6.54296875" bestFit="1" customWidth="1"/>
    <col min="104" max="104" width="6.453125" bestFit="1" customWidth="1"/>
    <col min="105" max="112" width="6.54296875" bestFit="1" customWidth="1"/>
    <col min="113" max="113" width="6.81640625" bestFit="1" customWidth="1"/>
    <col min="114" max="114" width="6.54296875" bestFit="1" customWidth="1"/>
    <col min="115" max="123" width="6.81640625" bestFit="1" customWidth="1"/>
    <col min="124" max="124" width="6.54296875" bestFit="1" customWidth="1"/>
    <col min="125" max="125" width="5.453125" bestFit="1" customWidth="1"/>
    <col min="126" max="133" width="5.54296875" customWidth="1"/>
    <col min="134" max="134" width="6.453125" bestFit="1" customWidth="1"/>
    <col min="135" max="135" width="6.1796875" bestFit="1" customWidth="1"/>
    <col min="136" max="143" width="6.453125" bestFit="1" customWidth="1"/>
    <col min="144" max="144" width="6.54296875" bestFit="1" customWidth="1"/>
    <col min="145" max="145" width="6.453125" bestFit="1" customWidth="1"/>
    <col min="146" max="154" width="6.54296875" bestFit="1" customWidth="1"/>
  </cols>
  <sheetData>
    <row r="1" spans="1:154" s="104" customFormat="1" x14ac:dyDescent="0.35">
      <c r="A1" s="17" t="s">
        <v>14</v>
      </c>
      <c r="B1" t="s">
        <v>776</v>
      </c>
      <c r="E1" s="130"/>
      <c r="F1" s="153" t="s">
        <v>777</v>
      </c>
      <c r="G1" s="153" t="s">
        <v>778</v>
      </c>
      <c r="H1" s="153" t="s">
        <v>737</v>
      </c>
      <c r="I1" s="153" t="s">
        <v>779</v>
      </c>
      <c r="J1" s="154"/>
      <c r="K1" s="154"/>
      <c r="L1" s="154"/>
      <c r="M1" s="153" t="s">
        <v>780</v>
      </c>
      <c r="N1" s="153" t="s">
        <v>781</v>
      </c>
      <c r="O1" s="153" t="s">
        <v>782</v>
      </c>
      <c r="P1" s="153" t="s">
        <v>783</v>
      </c>
      <c r="Q1" s="153" t="s">
        <v>784</v>
      </c>
      <c r="R1" s="153" t="s">
        <v>785</v>
      </c>
      <c r="S1" s="153" t="s">
        <v>786</v>
      </c>
      <c r="T1" s="153" t="s">
        <v>787</v>
      </c>
      <c r="U1" s="153" t="s">
        <v>788</v>
      </c>
      <c r="V1" s="153" t="s">
        <v>789</v>
      </c>
      <c r="W1" s="153" t="s">
        <v>790</v>
      </c>
      <c r="X1" s="153" t="s">
        <v>791</v>
      </c>
      <c r="Y1" s="153" t="s">
        <v>792</v>
      </c>
      <c r="Z1" s="153" t="s">
        <v>793</v>
      </c>
      <c r="AA1" s="153" t="s">
        <v>794</v>
      </c>
      <c r="AB1" s="153" t="s">
        <v>795</v>
      </c>
      <c r="AC1" s="153" t="s">
        <v>796</v>
      </c>
      <c r="AD1" s="154"/>
      <c r="AE1" s="154"/>
      <c r="AF1" s="154"/>
      <c r="AG1" s="155">
        <v>45717</v>
      </c>
      <c r="AH1" s="155">
        <v>45718</v>
      </c>
      <c r="AI1" s="155">
        <v>45719</v>
      </c>
      <c r="AJ1" s="155">
        <v>45720</v>
      </c>
      <c r="AK1" s="155">
        <v>45721</v>
      </c>
      <c r="AL1" s="155">
        <v>45722</v>
      </c>
      <c r="AM1" s="155">
        <v>45723</v>
      </c>
      <c r="AN1" s="155">
        <v>45724</v>
      </c>
      <c r="AO1" s="155">
        <v>45725</v>
      </c>
      <c r="AP1" s="155">
        <v>45726</v>
      </c>
      <c r="AQ1" s="155">
        <v>45727</v>
      </c>
      <c r="AR1" s="155">
        <v>45728</v>
      </c>
      <c r="AS1" s="155">
        <v>45729</v>
      </c>
      <c r="AT1" s="155">
        <v>45730</v>
      </c>
      <c r="AU1" s="155">
        <v>45731</v>
      </c>
      <c r="AV1" s="155">
        <v>45732</v>
      </c>
      <c r="AW1" s="155">
        <v>45733</v>
      </c>
      <c r="AX1" s="155">
        <v>45734</v>
      </c>
      <c r="AY1" s="155">
        <v>45735</v>
      </c>
      <c r="AZ1" s="155">
        <v>45736</v>
      </c>
      <c r="BA1" s="155">
        <v>45737</v>
      </c>
      <c r="BB1" s="155">
        <v>45738</v>
      </c>
      <c r="BC1" s="155">
        <v>45739</v>
      </c>
      <c r="BD1" s="155">
        <v>45740</v>
      </c>
      <c r="BE1" s="155">
        <v>45741</v>
      </c>
      <c r="BF1" s="155">
        <v>45742</v>
      </c>
      <c r="BG1" s="155">
        <v>45743</v>
      </c>
      <c r="BH1" s="155">
        <v>45744</v>
      </c>
      <c r="BI1" s="155">
        <v>45745</v>
      </c>
      <c r="BJ1" s="155">
        <v>45746</v>
      </c>
      <c r="BK1" s="155">
        <v>45747</v>
      </c>
      <c r="BL1" s="155">
        <v>45748</v>
      </c>
      <c r="BM1" s="155">
        <v>45749</v>
      </c>
      <c r="BN1" s="155">
        <v>45750</v>
      </c>
      <c r="BO1" s="155">
        <v>45751</v>
      </c>
      <c r="BP1" s="155">
        <v>45752</v>
      </c>
      <c r="BQ1" s="155">
        <v>45753</v>
      </c>
      <c r="BR1" s="155">
        <v>45754</v>
      </c>
      <c r="BS1" s="155">
        <v>45755</v>
      </c>
      <c r="BT1" s="155">
        <v>45756</v>
      </c>
      <c r="BU1" s="155">
        <v>45757</v>
      </c>
      <c r="BV1" s="155">
        <v>45758</v>
      </c>
      <c r="BW1" s="155">
        <v>45759</v>
      </c>
      <c r="BX1" s="155">
        <v>45760</v>
      </c>
      <c r="BY1" s="155">
        <v>45761</v>
      </c>
      <c r="BZ1" s="155">
        <v>45762</v>
      </c>
      <c r="CA1" s="155">
        <v>45763</v>
      </c>
      <c r="CB1" s="155">
        <v>45764</v>
      </c>
      <c r="CC1" s="155">
        <v>45765</v>
      </c>
      <c r="CD1" s="155">
        <v>45766</v>
      </c>
      <c r="CE1" s="155">
        <v>45767</v>
      </c>
      <c r="CF1" s="155">
        <v>45768</v>
      </c>
      <c r="CG1" s="155">
        <v>45769</v>
      </c>
      <c r="CH1" s="155">
        <v>45770</v>
      </c>
      <c r="CI1" s="155">
        <v>45771</v>
      </c>
      <c r="CJ1" s="155">
        <v>45772</v>
      </c>
      <c r="CK1" s="155">
        <v>45773</v>
      </c>
      <c r="CL1" s="155">
        <v>45774</v>
      </c>
      <c r="CM1" s="155">
        <v>45775</v>
      </c>
      <c r="CN1" s="155">
        <v>45776</v>
      </c>
      <c r="CO1" s="155">
        <v>45777</v>
      </c>
      <c r="CP1" s="155">
        <v>45778</v>
      </c>
      <c r="CQ1" s="155">
        <v>45779</v>
      </c>
      <c r="CR1" s="155">
        <v>45780</v>
      </c>
      <c r="CS1" s="155">
        <v>45781</v>
      </c>
      <c r="CT1" s="155">
        <v>45782</v>
      </c>
      <c r="CU1" s="155">
        <v>45783</v>
      </c>
      <c r="CV1" s="155">
        <v>45784</v>
      </c>
      <c r="CW1" s="155">
        <v>45785</v>
      </c>
      <c r="CX1" s="155">
        <v>45786</v>
      </c>
      <c r="CY1" s="155">
        <v>45787</v>
      </c>
      <c r="CZ1" s="155">
        <v>45788</v>
      </c>
      <c r="DA1" s="155">
        <v>45789</v>
      </c>
      <c r="DB1" s="155">
        <v>45790</v>
      </c>
      <c r="DC1" s="155">
        <v>45791</v>
      </c>
      <c r="DD1" s="155">
        <v>45792</v>
      </c>
      <c r="DE1" s="155">
        <v>45793</v>
      </c>
      <c r="DF1" s="155">
        <v>45794</v>
      </c>
      <c r="DG1" s="155">
        <v>45795</v>
      </c>
      <c r="DH1" s="155">
        <v>45796</v>
      </c>
      <c r="DI1" s="155">
        <v>45797</v>
      </c>
      <c r="DJ1" s="155">
        <v>45798</v>
      </c>
      <c r="DK1" s="155">
        <v>45799</v>
      </c>
      <c r="DL1" s="155">
        <v>45800</v>
      </c>
      <c r="DM1" s="155">
        <v>45801</v>
      </c>
      <c r="DN1" s="155">
        <v>45802</v>
      </c>
      <c r="DO1" s="155">
        <v>45803</v>
      </c>
      <c r="DP1" s="155">
        <v>45804</v>
      </c>
      <c r="DQ1" s="155">
        <v>45805</v>
      </c>
      <c r="DR1" s="155">
        <v>45806</v>
      </c>
      <c r="DS1" s="155">
        <v>45807</v>
      </c>
      <c r="DT1" s="155">
        <v>45808</v>
      </c>
      <c r="DU1" s="155">
        <v>45809</v>
      </c>
      <c r="DV1" s="155">
        <v>45810</v>
      </c>
      <c r="DW1" s="155">
        <v>45811</v>
      </c>
      <c r="DX1" s="155">
        <v>45812</v>
      </c>
      <c r="DY1" s="155">
        <v>45813</v>
      </c>
      <c r="DZ1" s="155">
        <v>45814</v>
      </c>
      <c r="EA1" s="155">
        <v>45815</v>
      </c>
      <c r="EB1" s="155">
        <v>45816</v>
      </c>
      <c r="EC1" s="155">
        <v>45817</v>
      </c>
      <c r="ED1" s="155">
        <v>45818</v>
      </c>
      <c r="EE1" s="155">
        <v>45819</v>
      </c>
      <c r="EF1" s="155">
        <v>45820</v>
      </c>
      <c r="EG1" s="155">
        <v>45821</v>
      </c>
      <c r="EH1" s="155">
        <v>45822</v>
      </c>
      <c r="EI1" s="155">
        <v>45823</v>
      </c>
      <c r="EJ1" s="155">
        <v>45824</v>
      </c>
      <c r="EK1" s="155">
        <v>45825</v>
      </c>
      <c r="EL1" s="155">
        <v>45826</v>
      </c>
      <c r="EM1" s="155">
        <v>45827</v>
      </c>
      <c r="EN1" s="155">
        <v>45828</v>
      </c>
      <c r="EO1" s="155">
        <v>45829</v>
      </c>
      <c r="EP1" s="155">
        <v>45830</v>
      </c>
      <c r="EQ1" s="155">
        <v>45831</v>
      </c>
      <c r="ER1" s="155">
        <v>45832</v>
      </c>
      <c r="ES1" s="155">
        <v>45833</v>
      </c>
      <c r="ET1" s="155">
        <v>45834</v>
      </c>
      <c r="EU1" s="155">
        <v>45835</v>
      </c>
      <c r="EV1" s="155">
        <v>45836</v>
      </c>
      <c r="EW1" s="155">
        <v>45837</v>
      </c>
      <c r="EX1" s="155">
        <v>45838</v>
      </c>
    </row>
    <row r="2" spans="1:154" ht="10.5" customHeight="1" x14ac:dyDescent="0.35">
      <c r="A2" s="17" t="s">
        <v>15</v>
      </c>
      <c r="B2" t="s">
        <v>776</v>
      </c>
      <c r="E2" s="156"/>
      <c r="F2" s="157"/>
      <c r="G2" s="157"/>
      <c r="H2" s="157"/>
      <c r="I2" s="157"/>
      <c r="J2" s="158"/>
      <c r="K2" s="158"/>
      <c r="L2" s="158"/>
      <c r="M2" s="157"/>
      <c r="N2" s="157"/>
      <c r="O2" s="157"/>
      <c r="P2" s="157"/>
      <c r="Q2" s="157"/>
      <c r="R2" s="157"/>
      <c r="S2" s="157"/>
      <c r="T2" s="157"/>
      <c r="U2" s="157"/>
      <c r="V2" s="157"/>
      <c r="W2" s="157"/>
      <c r="X2" s="157"/>
      <c r="Y2" s="157"/>
      <c r="Z2" s="157"/>
      <c r="AA2" s="157"/>
      <c r="AB2" s="157"/>
      <c r="AC2" s="157"/>
      <c r="AD2" s="158"/>
      <c r="AE2" s="158"/>
      <c r="AF2" s="158"/>
      <c r="AG2" s="159" t="s">
        <v>797</v>
      </c>
      <c r="AH2" s="159" t="s">
        <v>798</v>
      </c>
      <c r="AI2" s="159" t="s">
        <v>799</v>
      </c>
      <c r="AJ2" s="159" t="s">
        <v>800</v>
      </c>
      <c r="AK2" s="159" t="s">
        <v>801</v>
      </c>
      <c r="AL2" s="159" t="s">
        <v>802</v>
      </c>
      <c r="AM2" s="159" t="s">
        <v>803</v>
      </c>
      <c r="AN2" s="159" t="s">
        <v>797</v>
      </c>
      <c r="AO2" s="159" t="s">
        <v>798</v>
      </c>
      <c r="AP2" s="159" t="s">
        <v>799</v>
      </c>
      <c r="AQ2" s="159" t="s">
        <v>800</v>
      </c>
      <c r="AR2" s="159" t="s">
        <v>801</v>
      </c>
      <c r="AS2" s="159" t="s">
        <v>802</v>
      </c>
      <c r="AT2" s="159" t="s">
        <v>803</v>
      </c>
      <c r="AU2" s="159" t="s">
        <v>797</v>
      </c>
      <c r="AV2" s="159" t="s">
        <v>798</v>
      </c>
      <c r="AW2" s="159" t="s">
        <v>799</v>
      </c>
      <c r="AX2" s="159" t="s">
        <v>800</v>
      </c>
      <c r="AY2" s="159" t="s">
        <v>801</v>
      </c>
      <c r="AZ2" s="159" t="s">
        <v>802</v>
      </c>
      <c r="BA2" s="159" t="s">
        <v>803</v>
      </c>
      <c r="BB2" s="159" t="s">
        <v>797</v>
      </c>
      <c r="BC2" s="159" t="s">
        <v>798</v>
      </c>
      <c r="BD2" s="159" t="s">
        <v>799</v>
      </c>
      <c r="BE2" s="159" t="s">
        <v>800</v>
      </c>
      <c r="BF2" s="159" t="s">
        <v>801</v>
      </c>
      <c r="BG2" s="159" t="s">
        <v>802</v>
      </c>
      <c r="BH2" s="159" t="s">
        <v>803</v>
      </c>
      <c r="BI2" s="159" t="s">
        <v>797</v>
      </c>
      <c r="BJ2" s="159" t="s">
        <v>798</v>
      </c>
      <c r="BK2" s="159" t="s">
        <v>799</v>
      </c>
      <c r="BL2" s="159" t="s">
        <v>800</v>
      </c>
      <c r="BM2" s="159" t="s">
        <v>801</v>
      </c>
      <c r="BN2" s="159" t="s">
        <v>802</v>
      </c>
      <c r="BO2" s="159" t="s">
        <v>803</v>
      </c>
      <c r="BP2" s="159" t="s">
        <v>797</v>
      </c>
      <c r="BQ2" s="159" t="s">
        <v>798</v>
      </c>
      <c r="BR2" s="159" t="s">
        <v>799</v>
      </c>
      <c r="BS2" s="159" t="s">
        <v>800</v>
      </c>
      <c r="BT2" s="159" t="s">
        <v>801</v>
      </c>
      <c r="BU2" s="159" t="s">
        <v>802</v>
      </c>
      <c r="BV2" s="159" t="s">
        <v>803</v>
      </c>
      <c r="BW2" s="159" t="s">
        <v>797</v>
      </c>
      <c r="BX2" s="159" t="s">
        <v>798</v>
      </c>
      <c r="BY2" s="159" t="s">
        <v>799</v>
      </c>
      <c r="BZ2" s="159" t="s">
        <v>800</v>
      </c>
      <c r="CA2" s="159" t="s">
        <v>801</v>
      </c>
      <c r="CB2" s="159" t="s">
        <v>802</v>
      </c>
      <c r="CC2" s="159" t="s">
        <v>803</v>
      </c>
      <c r="CD2" s="159" t="s">
        <v>797</v>
      </c>
      <c r="CE2" s="159" t="s">
        <v>798</v>
      </c>
      <c r="CF2" s="159" t="s">
        <v>799</v>
      </c>
      <c r="CG2" s="159" t="s">
        <v>800</v>
      </c>
      <c r="CH2" s="159" t="s">
        <v>801</v>
      </c>
      <c r="CI2" s="159" t="s">
        <v>802</v>
      </c>
      <c r="CJ2" s="159" t="s">
        <v>803</v>
      </c>
      <c r="CK2" s="159" t="s">
        <v>797</v>
      </c>
      <c r="CL2" s="159" t="s">
        <v>798</v>
      </c>
      <c r="CM2" s="159" t="s">
        <v>799</v>
      </c>
      <c r="CN2" s="159" t="s">
        <v>800</v>
      </c>
      <c r="CO2" s="159" t="s">
        <v>801</v>
      </c>
      <c r="CP2" s="159" t="s">
        <v>802</v>
      </c>
      <c r="CQ2" s="159" t="s">
        <v>803</v>
      </c>
      <c r="CR2" s="159" t="s">
        <v>797</v>
      </c>
      <c r="CS2" s="159" t="s">
        <v>798</v>
      </c>
      <c r="CT2" s="159" t="s">
        <v>799</v>
      </c>
      <c r="CU2" s="159" t="s">
        <v>800</v>
      </c>
      <c r="CV2" s="159" t="s">
        <v>801</v>
      </c>
      <c r="CW2" s="159" t="s">
        <v>802</v>
      </c>
      <c r="CX2" s="159" t="s">
        <v>803</v>
      </c>
      <c r="CY2" s="159" t="s">
        <v>797</v>
      </c>
      <c r="CZ2" s="159" t="s">
        <v>798</v>
      </c>
      <c r="DA2" s="159" t="s">
        <v>799</v>
      </c>
      <c r="DB2" s="159" t="s">
        <v>800</v>
      </c>
      <c r="DC2" s="159" t="s">
        <v>801</v>
      </c>
      <c r="DD2" s="159" t="s">
        <v>802</v>
      </c>
      <c r="DE2" s="159" t="s">
        <v>803</v>
      </c>
      <c r="DF2" s="159" t="s">
        <v>797</v>
      </c>
      <c r="DG2" s="159" t="s">
        <v>798</v>
      </c>
      <c r="DH2" s="159" t="s">
        <v>799</v>
      </c>
      <c r="DI2" s="159" t="s">
        <v>800</v>
      </c>
      <c r="DJ2" s="159" t="s">
        <v>801</v>
      </c>
      <c r="DK2" s="159" t="s">
        <v>802</v>
      </c>
      <c r="DL2" s="159" t="s">
        <v>803</v>
      </c>
      <c r="DM2" s="159" t="s">
        <v>797</v>
      </c>
      <c r="DN2" s="159" t="s">
        <v>798</v>
      </c>
      <c r="DO2" s="159" t="s">
        <v>799</v>
      </c>
      <c r="DP2" s="159" t="s">
        <v>800</v>
      </c>
      <c r="DQ2" s="159" t="s">
        <v>801</v>
      </c>
      <c r="DR2" s="159" t="s">
        <v>802</v>
      </c>
      <c r="DS2" s="159" t="s">
        <v>803</v>
      </c>
      <c r="DT2" s="159" t="s">
        <v>797</v>
      </c>
      <c r="DU2" s="159" t="s">
        <v>798</v>
      </c>
      <c r="DV2" s="159" t="s">
        <v>799</v>
      </c>
      <c r="DW2" s="159" t="s">
        <v>800</v>
      </c>
      <c r="DX2" s="159" t="s">
        <v>801</v>
      </c>
      <c r="DY2" s="159" t="s">
        <v>802</v>
      </c>
      <c r="DZ2" s="159" t="s">
        <v>803</v>
      </c>
      <c r="EA2" s="159" t="s">
        <v>797</v>
      </c>
      <c r="EB2" s="159" t="s">
        <v>798</v>
      </c>
      <c r="EC2" s="159" t="s">
        <v>799</v>
      </c>
      <c r="ED2" s="159" t="s">
        <v>800</v>
      </c>
      <c r="EE2" s="159" t="s">
        <v>801</v>
      </c>
      <c r="EF2" s="159" t="s">
        <v>802</v>
      </c>
      <c r="EG2" s="159" t="s">
        <v>803</v>
      </c>
      <c r="EH2" s="159" t="s">
        <v>797</v>
      </c>
      <c r="EI2" s="159" t="s">
        <v>798</v>
      </c>
      <c r="EJ2" s="159" t="s">
        <v>799</v>
      </c>
      <c r="EK2" s="159" t="s">
        <v>800</v>
      </c>
      <c r="EL2" s="159" t="s">
        <v>801</v>
      </c>
      <c r="EM2" s="159" t="s">
        <v>802</v>
      </c>
      <c r="EN2" s="159" t="s">
        <v>803</v>
      </c>
      <c r="EO2" s="159" t="s">
        <v>797</v>
      </c>
      <c r="EP2" s="159" t="s">
        <v>798</v>
      </c>
      <c r="EQ2" s="159" t="s">
        <v>799</v>
      </c>
      <c r="ER2" s="159" t="s">
        <v>800</v>
      </c>
      <c r="ES2" s="159" t="s">
        <v>801</v>
      </c>
      <c r="ET2" s="159" t="s">
        <v>802</v>
      </c>
      <c r="EU2" s="159" t="s">
        <v>803</v>
      </c>
      <c r="EV2" s="159" t="s">
        <v>797</v>
      </c>
      <c r="EW2" s="159" t="s">
        <v>798</v>
      </c>
      <c r="EX2" s="159" t="s">
        <v>799</v>
      </c>
    </row>
    <row r="3" spans="1:154" x14ac:dyDescent="0.35">
      <c r="E3" s="131" t="s">
        <v>804</v>
      </c>
      <c r="F3" s="103">
        <f>SUM(AG3:BK3)</f>
        <v>13</v>
      </c>
      <c r="G3" s="103">
        <f>SUM(BL3:CO3)</f>
        <v>26</v>
      </c>
      <c r="H3" s="103">
        <f>SUM(CP3:DS3)</f>
        <v>2</v>
      </c>
      <c r="I3" s="103">
        <f>SUM(DU3:EX3)</f>
        <v>7</v>
      </c>
      <c r="J3" s="129"/>
      <c r="K3" s="129"/>
      <c r="L3" s="129"/>
      <c r="M3" s="103">
        <f>SUM(AG3:AN3)</f>
        <v>0</v>
      </c>
      <c r="N3" s="103">
        <f>SUM(AO3:AU3)</f>
        <v>0</v>
      </c>
      <c r="O3" s="103">
        <f>SUM(AV3:BB3)</f>
        <v>1</v>
      </c>
      <c r="P3" s="103">
        <f>SUM(BC3:BI3)</f>
        <v>9</v>
      </c>
      <c r="Q3" s="103">
        <f>SUM(BJ3:BP3)</f>
        <v>7</v>
      </c>
      <c r="R3" s="103">
        <f>SUM(BQ3:BW3)</f>
        <v>3</v>
      </c>
      <c r="S3" s="103">
        <f>SUM(BX3:CD3)</f>
        <v>3</v>
      </c>
      <c r="T3" s="103">
        <f>SUM(CE3:CK3)</f>
        <v>7</v>
      </c>
      <c r="U3" s="103">
        <f>SUM(CL3:CR3)</f>
        <v>9</v>
      </c>
      <c r="V3" s="103">
        <f>SUM(CS3:CY3)</f>
        <v>2</v>
      </c>
      <c r="W3" s="103">
        <f>SUM(CZ3:DF3)</f>
        <v>0</v>
      </c>
      <c r="X3" s="103">
        <f>SUM(DG3:DM3)</f>
        <v>0</v>
      </c>
      <c r="Y3" s="103">
        <f t="shared" ref="Y3:Y18" si="0">SUM(DN3:DT3)</f>
        <v>0</v>
      </c>
      <c r="Z3" s="103">
        <f>SUM(DU3:EA3)</f>
        <v>7</v>
      </c>
      <c r="AA3" s="103">
        <f>SUM(EB3:EH3)</f>
        <v>0</v>
      </c>
      <c r="AB3" s="103">
        <f>SUM(EI3:EO3)</f>
        <v>0</v>
      </c>
      <c r="AC3" s="103">
        <f>SUM(EP3:EV3)</f>
        <v>0</v>
      </c>
      <c r="AD3" s="129"/>
      <c r="AE3" s="129"/>
      <c r="AF3" s="129"/>
      <c r="AG3" s="103"/>
      <c r="AH3" s="103"/>
      <c r="AI3" s="103"/>
      <c r="AJ3" s="103"/>
      <c r="AK3" s="103"/>
      <c r="AL3" s="103"/>
      <c r="AM3" s="103"/>
      <c r="AN3" s="103"/>
      <c r="AO3" s="103"/>
      <c r="AP3" s="103"/>
      <c r="AQ3" s="103"/>
      <c r="AR3" s="103"/>
      <c r="AS3" s="103"/>
      <c r="AT3" s="103"/>
      <c r="AU3" s="103"/>
      <c r="AV3" s="103"/>
      <c r="AW3" s="103"/>
      <c r="AX3" s="103"/>
      <c r="AY3" s="103"/>
      <c r="AZ3" s="103"/>
      <c r="BA3" s="103">
        <v>1</v>
      </c>
      <c r="BB3" s="103"/>
      <c r="BC3" s="103"/>
      <c r="BD3" s="103">
        <v>1</v>
      </c>
      <c r="BE3" s="103">
        <v>2</v>
      </c>
      <c r="BF3" s="103"/>
      <c r="BG3" s="103">
        <v>4</v>
      </c>
      <c r="BH3" s="103">
        <v>2</v>
      </c>
      <c r="BI3" s="103"/>
      <c r="BJ3" s="103"/>
      <c r="BK3" s="103">
        <v>3</v>
      </c>
      <c r="BL3" s="103"/>
      <c r="BM3" s="103">
        <v>1</v>
      </c>
      <c r="BN3" s="103">
        <v>3</v>
      </c>
      <c r="BO3" s="103"/>
      <c r="BP3" s="103"/>
      <c r="BQ3" s="103"/>
      <c r="BR3" s="103"/>
      <c r="BS3" s="103">
        <v>2</v>
      </c>
      <c r="BT3" s="103">
        <v>1</v>
      </c>
      <c r="BU3" s="103"/>
      <c r="BV3" s="103"/>
      <c r="BW3" s="103"/>
      <c r="BX3" s="103"/>
      <c r="BY3" s="103">
        <v>2</v>
      </c>
      <c r="BZ3" s="103">
        <v>1</v>
      </c>
      <c r="CA3" s="103"/>
      <c r="CB3" s="103"/>
      <c r="CC3" s="103"/>
      <c r="CD3" s="103"/>
      <c r="CE3" s="103"/>
      <c r="CF3" s="103"/>
      <c r="CG3" s="103">
        <v>5</v>
      </c>
      <c r="CH3" s="103"/>
      <c r="CI3" s="103">
        <v>2</v>
      </c>
      <c r="CJ3" s="103"/>
      <c r="CK3" s="103"/>
      <c r="CL3" s="103"/>
      <c r="CM3" s="103">
        <v>3</v>
      </c>
      <c r="CN3" s="103">
        <v>3</v>
      </c>
      <c r="CO3" s="103">
        <v>3</v>
      </c>
      <c r="CP3" s="103"/>
      <c r="CQ3" s="103"/>
      <c r="CR3" s="103"/>
      <c r="CS3" s="103"/>
      <c r="CT3" s="103">
        <v>2</v>
      </c>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v>7</v>
      </c>
      <c r="DW3" s="103">
        <v>0</v>
      </c>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row>
    <row r="4" spans="1:154" x14ac:dyDescent="0.35">
      <c r="A4" s="17" t="s">
        <v>727</v>
      </c>
      <c r="B4" t="s">
        <v>729</v>
      </c>
      <c r="E4" s="131" t="s">
        <v>805</v>
      </c>
      <c r="F4" s="103">
        <f t="shared" ref="F4:F5" si="1">SUM(AG4:BK4)</f>
        <v>0</v>
      </c>
      <c r="G4" s="103">
        <f t="shared" ref="G4:G5" si="2">SUM(BL4:CO4)</f>
        <v>37</v>
      </c>
      <c r="H4" s="103">
        <f t="shared" ref="H4:H5" si="3">SUM(CP4:DS4)</f>
        <v>0</v>
      </c>
      <c r="I4" s="103">
        <f t="shared" ref="I4:I8" si="4">SUM(DU4:EX4)</f>
        <v>17</v>
      </c>
      <c r="J4" s="129"/>
      <c r="K4" s="129"/>
      <c r="L4" s="129"/>
      <c r="M4" s="103">
        <f t="shared" ref="M4:M18" si="5">SUM(AG4:AN4)</f>
        <v>0</v>
      </c>
      <c r="N4" s="103">
        <f t="shared" ref="N4:N18" si="6">SUM(AO4:AU4)</f>
        <v>0</v>
      </c>
      <c r="O4" s="103">
        <f t="shared" ref="O4:O18" si="7">SUM(AV4:BB4)</f>
        <v>0</v>
      </c>
      <c r="P4" s="103">
        <f t="shared" ref="P4:P18" si="8">SUM(BC4:BI4)</f>
        <v>0</v>
      </c>
      <c r="Q4" s="103">
        <f t="shared" ref="Q4:Q18" si="9">SUM(BJ4:BP4)</f>
        <v>6</v>
      </c>
      <c r="R4" s="103">
        <f t="shared" ref="R4:R18" si="10">SUM(BQ4:BW4)</f>
        <v>13</v>
      </c>
      <c r="S4" s="103">
        <f t="shared" ref="S4:S18" si="11">SUM(BX4:CD4)</f>
        <v>3</v>
      </c>
      <c r="T4" s="103">
        <f t="shared" ref="T4:T18" si="12">SUM(CE4:CK4)</f>
        <v>15</v>
      </c>
      <c r="U4" s="103">
        <f t="shared" ref="U4:U18" si="13">SUM(CL4:CR4)</f>
        <v>0</v>
      </c>
      <c r="V4" s="103">
        <f t="shared" ref="V4:V18" si="14">SUM(CS4:CY4)</f>
        <v>0</v>
      </c>
      <c r="W4" s="103">
        <f t="shared" ref="W4:W18" si="15">SUM(CZ4:DF4)</f>
        <v>0</v>
      </c>
      <c r="X4" s="103">
        <f t="shared" ref="X4:X5" si="16">SUM(DG4:DM4)</f>
        <v>0</v>
      </c>
      <c r="Y4" s="103">
        <f t="shared" si="0"/>
        <v>0</v>
      </c>
      <c r="Z4" s="103">
        <f t="shared" ref="Z4:Z8" si="17">SUM(DU4:EA4)</f>
        <v>17</v>
      </c>
      <c r="AA4" s="103">
        <f t="shared" ref="AA4:AA8" si="18">SUM(EB4:EH4)</f>
        <v>0</v>
      </c>
      <c r="AB4" s="103">
        <f t="shared" ref="AB4:AB8" si="19">SUM(EI4:EO4)</f>
        <v>0</v>
      </c>
      <c r="AC4" s="103">
        <f t="shared" ref="AC4:AC8" si="20">SUM(EP4:EV4)</f>
        <v>0</v>
      </c>
      <c r="AD4" s="129"/>
      <c r="AE4" s="129"/>
      <c r="AF4" s="129"/>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v>3</v>
      </c>
      <c r="BM4" s="103">
        <v>3</v>
      </c>
      <c r="BN4" s="103"/>
      <c r="BO4" s="103"/>
      <c r="BP4" s="103"/>
      <c r="BQ4" s="103"/>
      <c r="BR4" s="103"/>
      <c r="BS4" s="103">
        <v>9</v>
      </c>
      <c r="BT4" s="103">
        <v>4</v>
      </c>
      <c r="BU4" s="103"/>
      <c r="BV4" s="103"/>
      <c r="BW4" s="103"/>
      <c r="BX4" s="103"/>
      <c r="BY4" s="103">
        <v>3</v>
      </c>
      <c r="BZ4" s="103"/>
      <c r="CA4" s="103"/>
      <c r="CB4" s="103"/>
      <c r="CC4" s="103"/>
      <c r="CD4" s="103"/>
      <c r="CE4" s="103"/>
      <c r="CF4" s="103"/>
      <c r="CG4" s="103">
        <v>5</v>
      </c>
      <c r="CH4" s="103">
        <v>9</v>
      </c>
      <c r="CI4" s="103">
        <v>1</v>
      </c>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v>17</v>
      </c>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103"/>
      <c r="EX4" s="103"/>
    </row>
    <row r="5" spans="1:154" x14ac:dyDescent="0.35">
      <c r="A5" s="18" t="s">
        <v>42</v>
      </c>
      <c r="B5" s="240">
        <v>111</v>
      </c>
      <c r="E5" s="131" t="s">
        <v>806</v>
      </c>
      <c r="F5" s="103">
        <f t="shared" si="1"/>
        <v>0</v>
      </c>
      <c r="G5" s="103">
        <f t="shared" si="2"/>
        <v>0</v>
      </c>
      <c r="H5" s="103">
        <f t="shared" si="3"/>
        <v>0</v>
      </c>
      <c r="I5" s="103">
        <f t="shared" si="4"/>
        <v>7</v>
      </c>
      <c r="J5" s="129"/>
      <c r="K5" s="129"/>
      <c r="L5" s="129"/>
      <c r="M5" s="103">
        <f t="shared" si="5"/>
        <v>0</v>
      </c>
      <c r="N5" s="103">
        <f t="shared" si="6"/>
        <v>0</v>
      </c>
      <c r="O5" s="103">
        <f t="shared" si="7"/>
        <v>0</v>
      </c>
      <c r="P5" s="103">
        <f t="shared" si="8"/>
        <v>0</v>
      </c>
      <c r="Q5" s="103">
        <f t="shared" si="9"/>
        <v>0</v>
      </c>
      <c r="R5" s="103">
        <f t="shared" si="10"/>
        <v>0</v>
      </c>
      <c r="S5" s="103">
        <f t="shared" si="11"/>
        <v>0</v>
      </c>
      <c r="T5" s="103">
        <f t="shared" si="12"/>
        <v>0</v>
      </c>
      <c r="U5" s="103">
        <f t="shared" si="13"/>
        <v>0</v>
      </c>
      <c r="V5" s="103">
        <f t="shared" si="14"/>
        <v>0</v>
      </c>
      <c r="W5" s="103">
        <f t="shared" si="15"/>
        <v>0</v>
      </c>
      <c r="X5" s="103">
        <f t="shared" si="16"/>
        <v>0</v>
      </c>
      <c r="Y5" s="103">
        <f t="shared" si="0"/>
        <v>0</v>
      </c>
      <c r="Z5" s="103">
        <f t="shared" si="17"/>
        <v>7</v>
      </c>
      <c r="AA5" s="103">
        <f t="shared" si="18"/>
        <v>0</v>
      </c>
      <c r="AB5" s="103">
        <f t="shared" si="19"/>
        <v>0</v>
      </c>
      <c r="AC5" s="103">
        <f t="shared" si="20"/>
        <v>0</v>
      </c>
      <c r="AD5" s="129"/>
      <c r="AE5" s="129"/>
      <c r="AF5" s="129"/>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v>7</v>
      </c>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row>
    <row r="6" spans="1:154" x14ac:dyDescent="0.35">
      <c r="A6" s="18" t="s">
        <v>200</v>
      </c>
      <c r="B6" s="240">
        <v>2</v>
      </c>
      <c r="E6" s="131" t="s">
        <v>36</v>
      </c>
      <c r="F6" s="103">
        <f t="shared" ref="F6:F18" si="21">SUM(AG6:BK6)</f>
        <v>3</v>
      </c>
      <c r="G6" s="103">
        <f t="shared" ref="G6:G18" si="22">SUM(BL6:CO6)</f>
        <v>0</v>
      </c>
      <c r="H6" s="103">
        <f t="shared" ref="H6:H18" si="23">SUM(CP6:DS6)</f>
        <v>0</v>
      </c>
      <c r="I6" s="103">
        <f t="shared" si="4"/>
        <v>0</v>
      </c>
      <c r="J6" s="129"/>
      <c r="K6" s="129"/>
      <c r="L6" s="129"/>
      <c r="M6" s="103">
        <f t="shared" si="5"/>
        <v>3</v>
      </c>
      <c r="N6" s="103">
        <f t="shared" si="6"/>
        <v>0</v>
      </c>
      <c r="O6" s="103">
        <f t="shared" si="7"/>
        <v>0</v>
      </c>
      <c r="P6" s="103">
        <f t="shared" si="8"/>
        <v>0</v>
      </c>
      <c r="Q6" s="103">
        <f t="shared" si="9"/>
        <v>0</v>
      </c>
      <c r="R6" s="103">
        <f t="shared" si="10"/>
        <v>0</v>
      </c>
      <c r="S6" s="103">
        <f t="shared" si="11"/>
        <v>0</v>
      </c>
      <c r="T6" s="103">
        <f t="shared" si="12"/>
        <v>0</v>
      </c>
      <c r="U6" s="103">
        <f t="shared" si="13"/>
        <v>0</v>
      </c>
      <c r="V6" s="103">
        <f t="shared" si="14"/>
        <v>0</v>
      </c>
      <c r="W6" s="103">
        <f t="shared" si="15"/>
        <v>0</v>
      </c>
      <c r="X6" s="103">
        <f t="shared" ref="X6:X18" si="24">SUM(DG6:DM6)</f>
        <v>0</v>
      </c>
      <c r="Y6" s="103">
        <f t="shared" si="0"/>
        <v>0</v>
      </c>
      <c r="Z6" s="103">
        <f t="shared" si="17"/>
        <v>0</v>
      </c>
      <c r="AA6" s="103">
        <f t="shared" si="18"/>
        <v>0</v>
      </c>
      <c r="AB6" s="103">
        <f t="shared" si="19"/>
        <v>0</v>
      </c>
      <c r="AC6" s="103">
        <f t="shared" si="20"/>
        <v>0</v>
      </c>
      <c r="AD6" s="129"/>
      <c r="AE6" s="129"/>
      <c r="AF6" s="129"/>
      <c r="AG6" s="103"/>
      <c r="AH6" s="103"/>
      <c r="AI6" s="103"/>
      <c r="AJ6" s="103"/>
      <c r="AK6" s="103"/>
      <c r="AL6" s="103"/>
      <c r="AM6" s="103">
        <v>3</v>
      </c>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03"/>
      <c r="DV6" s="103"/>
      <c r="DW6" s="103"/>
      <c r="DX6" s="103"/>
      <c r="DY6" s="103"/>
      <c r="DZ6" s="103"/>
      <c r="EA6" s="103"/>
      <c r="EB6" s="103"/>
      <c r="EC6" s="103"/>
      <c r="ED6" s="103"/>
      <c r="EE6" s="103"/>
      <c r="EF6" s="103"/>
      <c r="EG6" s="103"/>
      <c r="EH6" s="103"/>
      <c r="EI6" s="103"/>
      <c r="EJ6" s="103"/>
      <c r="EK6" s="103"/>
      <c r="EL6" s="103"/>
      <c r="EM6" s="103"/>
      <c r="EN6" s="103"/>
      <c r="EO6" s="103"/>
      <c r="EP6" s="103"/>
      <c r="EQ6" s="103"/>
      <c r="ER6" s="103"/>
      <c r="ES6" s="103"/>
      <c r="ET6" s="103"/>
      <c r="EU6" s="103"/>
      <c r="EV6" s="103"/>
      <c r="EW6" s="103"/>
      <c r="EX6" s="103"/>
    </row>
    <row r="7" spans="1:154" x14ac:dyDescent="0.35">
      <c r="A7" s="18" t="s">
        <v>324</v>
      </c>
      <c r="B7" s="240">
        <v>3</v>
      </c>
      <c r="E7" s="131" t="s">
        <v>807</v>
      </c>
      <c r="F7" s="103">
        <f t="shared" si="21"/>
        <v>23</v>
      </c>
      <c r="G7" s="103">
        <f t="shared" si="22"/>
        <v>7</v>
      </c>
      <c r="H7" s="103">
        <f t="shared" si="23"/>
        <v>1</v>
      </c>
      <c r="I7" s="103">
        <f t="shared" si="4"/>
        <v>0</v>
      </c>
      <c r="J7" s="129"/>
      <c r="K7" s="129"/>
      <c r="L7" s="129"/>
      <c r="M7" s="103">
        <f t="shared" si="5"/>
        <v>4</v>
      </c>
      <c r="N7" s="103">
        <f t="shared" si="6"/>
        <v>4</v>
      </c>
      <c r="O7" s="103">
        <f t="shared" si="7"/>
        <v>6</v>
      </c>
      <c r="P7" s="103">
        <f t="shared" si="8"/>
        <v>4</v>
      </c>
      <c r="Q7" s="103">
        <f t="shared" si="9"/>
        <v>5</v>
      </c>
      <c r="R7" s="103">
        <f t="shared" si="10"/>
        <v>2</v>
      </c>
      <c r="S7" s="103">
        <f t="shared" si="11"/>
        <v>0</v>
      </c>
      <c r="T7" s="103">
        <f t="shared" si="12"/>
        <v>2</v>
      </c>
      <c r="U7" s="103">
        <f t="shared" si="13"/>
        <v>3</v>
      </c>
      <c r="V7" s="103">
        <f t="shared" si="14"/>
        <v>1</v>
      </c>
      <c r="W7" s="103">
        <f t="shared" si="15"/>
        <v>0</v>
      </c>
      <c r="X7" s="103">
        <f t="shared" si="24"/>
        <v>0</v>
      </c>
      <c r="Y7" s="103">
        <f t="shared" si="0"/>
        <v>0</v>
      </c>
      <c r="Z7" s="103">
        <f t="shared" si="17"/>
        <v>0</v>
      </c>
      <c r="AA7" s="103">
        <f t="shared" si="18"/>
        <v>0</v>
      </c>
      <c r="AB7" s="103">
        <f t="shared" si="19"/>
        <v>0</v>
      </c>
      <c r="AC7" s="103">
        <f t="shared" si="20"/>
        <v>0</v>
      </c>
      <c r="AD7" s="129"/>
      <c r="AE7" s="129"/>
      <c r="AF7" s="129"/>
      <c r="AG7" s="103"/>
      <c r="AH7" s="103"/>
      <c r="AI7" s="103"/>
      <c r="AJ7" s="103"/>
      <c r="AK7" s="103"/>
      <c r="AL7" s="103"/>
      <c r="AM7" s="103">
        <v>4</v>
      </c>
      <c r="AN7" s="103"/>
      <c r="AO7" s="103"/>
      <c r="AP7" s="103"/>
      <c r="AQ7" s="103">
        <v>4</v>
      </c>
      <c r="AR7" s="103"/>
      <c r="AS7" s="103"/>
      <c r="AT7" s="103"/>
      <c r="AU7" s="103"/>
      <c r="AV7" s="103">
        <v>1</v>
      </c>
      <c r="AW7" s="103">
        <v>5</v>
      </c>
      <c r="AX7" s="103"/>
      <c r="AY7" s="103"/>
      <c r="AZ7" s="103"/>
      <c r="BA7" s="103"/>
      <c r="BB7" s="103"/>
      <c r="BC7" s="103"/>
      <c r="BD7" s="103"/>
      <c r="BE7" s="103"/>
      <c r="BF7" s="103">
        <v>3</v>
      </c>
      <c r="BG7" s="103">
        <v>1</v>
      </c>
      <c r="BH7" s="103"/>
      <c r="BI7" s="103"/>
      <c r="BJ7" s="103">
        <v>3</v>
      </c>
      <c r="BK7" s="103">
        <v>2</v>
      </c>
      <c r="BL7" s="103"/>
      <c r="BM7" s="103"/>
      <c r="BN7" s="103"/>
      <c r="BO7" s="103"/>
      <c r="BP7" s="103"/>
      <c r="BQ7" s="103">
        <v>2</v>
      </c>
      <c r="BR7" s="103"/>
      <c r="BS7" s="103"/>
      <c r="BT7" s="103"/>
      <c r="BU7" s="103"/>
      <c r="BV7" s="103"/>
      <c r="BW7" s="103"/>
      <c r="BX7" s="103"/>
      <c r="BY7" s="103"/>
      <c r="BZ7" s="103"/>
      <c r="CA7" s="103"/>
      <c r="CB7" s="103"/>
      <c r="CC7" s="103"/>
      <c r="CD7" s="103"/>
      <c r="CE7" s="103"/>
      <c r="CF7" s="103">
        <v>2</v>
      </c>
      <c r="CG7" s="103"/>
      <c r="CH7" s="103"/>
      <c r="CI7" s="103"/>
      <c r="CJ7" s="103"/>
      <c r="CK7" s="103"/>
      <c r="CL7" s="103"/>
      <c r="CM7" s="103">
        <v>1</v>
      </c>
      <c r="CN7" s="103">
        <v>2</v>
      </c>
      <c r="CO7" s="103"/>
      <c r="CP7" s="103"/>
      <c r="CQ7" s="103"/>
      <c r="CR7" s="103"/>
      <c r="CS7" s="103"/>
      <c r="CT7" s="103"/>
      <c r="CU7" s="103">
        <v>1</v>
      </c>
      <c r="CV7" s="103"/>
      <c r="CW7" s="103"/>
      <c r="CX7" s="103"/>
      <c r="CY7" s="103"/>
      <c r="CZ7" s="103"/>
      <c r="DA7" s="103"/>
      <c r="DB7" s="103"/>
      <c r="DC7" s="103"/>
      <c r="DD7" s="103"/>
      <c r="DE7" s="103"/>
      <c r="DF7" s="103"/>
      <c r="DG7" s="103"/>
      <c r="DH7" s="103"/>
      <c r="DI7" s="103"/>
      <c r="DJ7" s="103"/>
      <c r="DK7" s="103"/>
      <c r="DL7" s="103"/>
      <c r="DM7" s="103"/>
      <c r="DN7" s="103"/>
      <c r="DO7" s="103"/>
      <c r="DP7" s="103"/>
      <c r="DQ7" s="103"/>
      <c r="DR7" s="103"/>
      <c r="DS7" s="103"/>
      <c r="DT7" s="103"/>
      <c r="DU7" s="103"/>
      <c r="DV7" s="103"/>
      <c r="DW7" s="103"/>
      <c r="DX7" s="103"/>
      <c r="DY7" s="103"/>
      <c r="DZ7" s="103"/>
      <c r="EA7" s="103"/>
      <c r="EB7" s="103"/>
      <c r="EC7" s="103"/>
      <c r="ED7" s="103"/>
      <c r="EE7" s="103"/>
      <c r="EF7" s="103"/>
      <c r="EG7" s="103"/>
      <c r="EH7" s="103"/>
      <c r="EI7" s="103"/>
      <c r="EJ7" s="103"/>
      <c r="EK7" s="103"/>
      <c r="EL7" s="103"/>
      <c r="EM7" s="103"/>
      <c r="EN7" s="103"/>
      <c r="EO7" s="103"/>
      <c r="EP7" s="103"/>
      <c r="EQ7" s="103"/>
      <c r="ER7" s="103"/>
      <c r="ES7" s="103"/>
      <c r="ET7" s="103"/>
      <c r="EU7" s="103"/>
      <c r="EV7" s="103"/>
      <c r="EW7" s="103"/>
      <c r="EX7" s="103"/>
    </row>
    <row r="8" spans="1:154" x14ac:dyDescent="0.35">
      <c r="A8" s="18" t="s">
        <v>353</v>
      </c>
      <c r="B8" s="240">
        <v>5</v>
      </c>
      <c r="E8" s="131" t="s">
        <v>151</v>
      </c>
      <c r="F8" s="103">
        <f t="shared" si="21"/>
        <v>5</v>
      </c>
      <c r="G8" s="103">
        <f t="shared" si="22"/>
        <v>2</v>
      </c>
      <c r="H8" s="103">
        <f t="shared" si="23"/>
        <v>1</v>
      </c>
      <c r="I8" s="103">
        <f t="shared" si="4"/>
        <v>0</v>
      </c>
      <c r="J8" s="129"/>
      <c r="K8" s="129"/>
      <c r="L8" s="129"/>
      <c r="M8" s="103">
        <f t="shared" si="5"/>
        <v>0</v>
      </c>
      <c r="N8" s="103">
        <f t="shared" si="6"/>
        <v>0</v>
      </c>
      <c r="O8" s="103">
        <f t="shared" si="7"/>
        <v>0</v>
      </c>
      <c r="P8" s="103">
        <f t="shared" si="8"/>
        <v>5</v>
      </c>
      <c r="Q8" s="103">
        <f t="shared" si="9"/>
        <v>0</v>
      </c>
      <c r="R8" s="103">
        <f t="shared" si="10"/>
        <v>0</v>
      </c>
      <c r="S8" s="103">
        <f t="shared" si="11"/>
        <v>0</v>
      </c>
      <c r="T8" s="103">
        <f t="shared" si="12"/>
        <v>2</v>
      </c>
      <c r="U8" s="103">
        <f t="shared" si="13"/>
        <v>0</v>
      </c>
      <c r="V8" s="103">
        <f t="shared" si="14"/>
        <v>1</v>
      </c>
      <c r="W8" s="103">
        <f>SUM(CZ8:DF8)</f>
        <v>0</v>
      </c>
      <c r="X8" s="103">
        <f t="shared" si="24"/>
        <v>0</v>
      </c>
      <c r="Y8" s="103">
        <f t="shared" si="0"/>
        <v>0</v>
      </c>
      <c r="Z8" s="103">
        <f t="shared" si="17"/>
        <v>0</v>
      </c>
      <c r="AA8" s="103">
        <f t="shared" si="18"/>
        <v>0</v>
      </c>
      <c r="AB8" s="103">
        <f t="shared" si="19"/>
        <v>0</v>
      </c>
      <c r="AC8" s="103">
        <f t="shared" si="20"/>
        <v>0</v>
      </c>
      <c r="AD8" s="129"/>
      <c r="AE8" s="129"/>
      <c r="AF8" s="129"/>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v>5</v>
      </c>
      <c r="BH8" s="103"/>
      <c r="BI8" s="103"/>
      <c r="BJ8" s="103"/>
      <c r="BK8" s="103"/>
      <c r="BL8" s="103"/>
      <c r="BM8" s="103"/>
      <c r="BN8" s="103"/>
      <c r="BO8" s="103"/>
      <c r="BP8" s="103"/>
      <c r="BQ8" s="103"/>
      <c r="BR8" s="103"/>
      <c r="BS8" s="103"/>
      <c r="BT8" s="103"/>
      <c r="BU8" s="103"/>
      <c r="BV8" s="103"/>
      <c r="BW8" s="103"/>
      <c r="BX8" s="103"/>
      <c r="BY8" s="103"/>
      <c r="BZ8" s="103"/>
      <c r="CA8" s="103"/>
      <c r="CB8" s="103"/>
      <c r="CC8" s="103"/>
      <c r="CD8" s="103"/>
      <c r="CE8" s="103"/>
      <c r="CF8" s="103"/>
      <c r="CG8" s="103">
        <v>2</v>
      </c>
      <c r="CH8" s="103"/>
      <c r="CI8" s="103"/>
      <c r="CJ8" s="103"/>
      <c r="CK8" s="103"/>
      <c r="CL8" s="103"/>
      <c r="CM8" s="103"/>
      <c r="CN8" s="103"/>
      <c r="CO8" s="103"/>
      <c r="CP8" s="103"/>
      <c r="CQ8" s="103"/>
      <c r="CR8" s="103"/>
      <c r="CS8" s="103"/>
      <c r="CT8" s="103">
        <v>1</v>
      </c>
      <c r="CU8" s="103"/>
      <c r="CV8" s="103"/>
      <c r="CW8" s="103"/>
      <c r="CX8" s="103"/>
      <c r="CY8" s="103"/>
      <c r="CZ8" s="103"/>
      <c r="DA8" s="103"/>
      <c r="DB8" s="103"/>
      <c r="DC8" s="103"/>
      <c r="DD8" s="103"/>
      <c r="DE8" s="103"/>
      <c r="DF8" s="103"/>
      <c r="DG8" s="103"/>
      <c r="DH8" s="103"/>
      <c r="DI8" s="103"/>
      <c r="DJ8" s="103"/>
      <c r="DK8" s="103"/>
      <c r="DL8" s="103"/>
      <c r="DM8" s="103"/>
      <c r="DN8" s="103"/>
      <c r="DO8" s="103"/>
      <c r="DP8" s="103"/>
      <c r="DQ8" s="103"/>
      <c r="DR8" s="103"/>
      <c r="DS8" s="103"/>
      <c r="DT8" s="103"/>
      <c r="DU8" s="103"/>
      <c r="DV8" s="103"/>
      <c r="DW8" s="103"/>
      <c r="DX8" s="103"/>
      <c r="DY8" s="103"/>
      <c r="DZ8" s="103"/>
      <c r="EA8" s="103"/>
      <c r="EB8" s="103"/>
      <c r="EC8" s="103"/>
      <c r="ED8" s="103"/>
      <c r="EE8" s="103"/>
      <c r="EF8" s="103"/>
      <c r="EG8" s="103"/>
      <c r="EH8" s="103"/>
      <c r="EI8" s="103"/>
      <c r="EJ8" s="103"/>
      <c r="EK8" s="103"/>
      <c r="EL8" s="103"/>
      <c r="EM8" s="103"/>
      <c r="EN8" s="103"/>
      <c r="EO8" s="103"/>
      <c r="EP8" s="103"/>
      <c r="EQ8" s="103"/>
      <c r="ER8" s="103"/>
      <c r="ES8" s="103"/>
      <c r="ET8" s="103"/>
      <c r="EU8" s="103"/>
      <c r="EV8" s="103"/>
      <c r="EW8" s="103"/>
      <c r="EX8" s="103"/>
    </row>
    <row r="9" spans="1:154" hidden="1" x14ac:dyDescent="0.35">
      <c r="A9" s="18" t="s">
        <v>360</v>
      </c>
      <c r="B9" s="240">
        <v>12</v>
      </c>
      <c r="E9" s="131" t="s">
        <v>329</v>
      </c>
      <c r="F9" s="103">
        <f t="shared" si="21"/>
        <v>0</v>
      </c>
      <c r="G9" s="103">
        <f t="shared" si="22"/>
        <v>0</v>
      </c>
      <c r="H9" s="103">
        <f t="shared" si="23"/>
        <v>0</v>
      </c>
      <c r="I9" s="103"/>
      <c r="J9" s="129"/>
      <c r="K9" s="129"/>
      <c r="L9" s="129"/>
      <c r="M9" s="103">
        <f t="shared" si="5"/>
        <v>0</v>
      </c>
      <c r="N9" s="103">
        <f t="shared" si="6"/>
        <v>0</v>
      </c>
      <c r="O9" s="103">
        <f t="shared" si="7"/>
        <v>0</v>
      </c>
      <c r="P9" s="103">
        <f t="shared" si="8"/>
        <v>0</v>
      </c>
      <c r="Q9" s="103">
        <f t="shared" si="9"/>
        <v>0</v>
      </c>
      <c r="R9" s="103">
        <f t="shared" si="10"/>
        <v>0</v>
      </c>
      <c r="S9" s="103">
        <f t="shared" si="11"/>
        <v>0</v>
      </c>
      <c r="T9" s="103">
        <f t="shared" si="12"/>
        <v>0</v>
      </c>
      <c r="U9" s="103">
        <f t="shared" si="13"/>
        <v>0</v>
      </c>
      <c r="V9" s="103">
        <f t="shared" si="14"/>
        <v>0</v>
      </c>
      <c r="W9" s="103">
        <f t="shared" si="15"/>
        <v>0</v>
      </c>
      <c r="X9" s="103">
        <f t="shared" si="24"/>
        <v>0</v>
      </c>
      <c r="Y9" s="103">
        <f t="shared" si="0"/>
        <v>0</v>
      </c>
      <c r="Z9" s="103"/>
      <c r="AA9" s="103"/>
      <c r="AB9" s="103"/>
      <c r="AC9" s="103"/>
      <c r="AD9" s="129"/>
      <c r="AE9" s="129"/>
      <c r="AF9" s="129"/>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03"/>
      <c r="CT9" s="103"/>
      <c r="CU9" s="103"/>
      <c r="CV9" s="103"/>
      <c r="CW9" s="103"/>
      <c r="CX9" s="103"/>
      <c r="CY9" s="103"/>
      <c r="CZ9" s="103"/>
      <c r="DA9" s="103"/>
      <c r="DB9" s="103"/>
      <c r="DC9" s="103"/>
      <c r="DD9" s="103"/>
      <c r="DE9" s="103"/>
      <c r="DF9" s="103"/>
      <c r="DG9" s="103"/>
      <c r="DH9" s="103"/>
      <c r="DI9" s="103"/>
      <c r="DJ9" s="103"/>
      <c r="DK9" s="103"/>
      <c r="DL9" s="103"/>
      <c r="DM9" s="103"/>
      <c r="DN9" s="103"/>
      <c r="DO9" s="103"/>
      <c r="DP9" s="103"/>
      <c r="DQ9" s="103"/>
      <c r="DR9" s="103"/>
      <c r="DS9" s="103"/>
      <c r="DT9" s="103"/>
      <c r="DU9" s="103"/>
      <c r="DV9" s="103"/>
      <c r="DW9" s="103"/>
      <c r="DX9" s="103"/>
      <c r="DY9" s="103"/>
      <c r="DZ9" s="103"/>
      <c r="EA9" s="103"/>
      <c r="EB9" s="103"/>
      <c r="EC9" s="103"/>
      <c r="ED9" s="103"/>
      <c r="EE9" s="103"/>
      <c r="EF9" s="103"/>
      <c r="EG9" s="103"/>
      <c r="EH9" s="103"/>
      <c r="EI9" s="103"/>
      <c r="EJ9" s="103"/>
      <c r="EK9" s="103"/>
      <c r="EL9" s="103"/>
      <c r="EM9" s="103"/>
      <c r="EN9" s="103"/>
      <c r="EO9" s="103"/>
      <c r="EP9" s="103"/>
      <c r="EQ9" s="103"/>
      <c r="ER9" s="103"/>
      <c r="ES9" s="103"/>
      <c r="ET9" s="103"/>
      <c r="EU9" s="103"/>
      <c r="EV9" s="103"/>
      <c r="EW9" s="103"/>
      <c r="EX9" s="103"/>
    </row>
    <row r="10" spans="1:154" hidden="1" x14ac:dyDescent="0.35">
      <c r="A10" s="18" t="s">
        <v>36</v>
      </c>
      <c r="B10" s="240">
        <v>4</v>
      </c>
      <c r="E10" s="131"/>
      <c r="F10" s="103">
        <f t="shared" si="21"/>
        <v>0</v>
      </c>
      <c r="G10" s="103">
        <f t="shared" si="22"/>
        <v>0</v>
      </c>
      <c r="H10" s="103">
        <f t="shared" si="23"/>
        <v>0</v>
      </c>
      <c r="I10" s="103"/>
      <c r="J10" s="129"/>
      <c r="K10" s="129"/>
      <c r="L10" s="129"/>
      <c r="M10" s="103">
        <f t="shared" si="5"/>
        <v>0</v>
      </c>
      <c r="N10" s="103">
        <f t="shared" si="6"/>
        <v>0</v>
      </c>
      <c r="O10" s="103">
        <f t="shared" si="7"/>
        <v>0</v>
      </c>
      <c r="P10" s="103">
        <f t="shared" si="8"/>
        <v>0</v>
      </c>
      <c r="Q10" s="103">
        <f t="shared" si="9"/>
        <v>0</v>
      </c>
      <c r="R10" s="103">
        <f t="shared" si="10"/>
        <v>0</v>
      </c>
      <c r="S10" s="103">
        <f t="shared" si="11"/>
        <v>0</v>
      </c>
      <c r="T10" s="103">
        <f t="shared" si="12"/>
        <v>0</v>
      </c>
      <c r="U10" s="103">
        <f t="shared" si="13"/>
        <v>0</v>
      </c>
      <c r="V10" s="103">
        <f t="shared" si="14"/>
        <v>0</v>
      </c>
      <c r="W10" s="103">
        <f t="shared" si="15"/>
        <v>0</v>
      </c>
      <c r="X10" s="103">
        <f t="shared" si="24"/>
        <v>0</v>
      </c>
      <c r="Y10" s="103">
        <f t="shared" si="0"/>
        <v>0</v>
      </c>
      <c r="Z10" s="103"/>
      <c r="AA10" s="103"/>
      <c r="AB10" s="103"/>
      <c r="AC10" s="103"/>
      <c r="AD10" s="129"/>
      <c r="AE10" s="129"/>
      <c r="AF10" s="129"/>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c r="CE10" s="103"/>
      <c r="CF10" s="103"/>
      <c r="CG10" s="103"/>
      <c r="CH10" s="103"/>
      <c r="CI10" s="103"/>
      <c r="CJ10" s="103"/>
      <c r="CK10" s="103"/>
      <c r="CL10" s="103"/>
      <c r="CM10" s="103"/>
      <c r="CN10" s="103"/>
      <c r="CO10" s="103"/>
      <c r="CP10" s="103"/>
      <c r="CQ10" s="103"/>
      <c r="CR10" s="103"/>
      <c r="CS10" s="103"/>
      <c r="CT10" s="103"/>
      <c r="CU10" s="103"/>
      <c r="CV10" s="103"/>
      <c r="CW10" s="103"/>
      <c r="CX10" s="103"/>
      <c r="CY10" s="103"/>
      <c r="CZ10" s="103"/>
      <c r="DA10" s="103"/>
      <c r="DB10" s="103"/>
      <c r="DC10" s="103"/>
      <c r="DD10" s="103"/>
      <c r="DE10" s="103"/>
      <c r="DF10" s="103"/>
      <c r="DG10" s="103"/>
      <c r="DH10" s="103"/>
      <c r="DI10" s="103"/>
      <c r="DJ10" s="103"/>
      <c r="DK10" s="103"/>
      <c r="DL10" s="103"/>
      <c r="DM10" s="103"/>
      <c r="DN10" s="103"/>
      <c r="DO10" s="103"/>
      <c r="DP10" s="103"/>
      <c r="DQ10" s="103"/>
      <c r="DR10" s="103"/>
      <c r="DS10" s="103"/>
      <c r="DT10" s="103"/>
      <c r="DU10" s="103"/>
      <c r="DV10" s="103"/>
      <c r="DW10" s="103"/>
      <c r="DX10" s="103"/>
      <c r="DY10" s="103"/>
      <c r="DZ10" s="103"/>
      <c r="EA10" s="103"/>
      <c r="EB10" s="103"/>
      <c r="EC10" s="103"/>
      <c r="ED10" s="103"/>
      <c r="EE10" s="103"/>
      <c r="EF10" s="103"/>
      <c r="EG10" s="103"/>
      <c r="EH10" s="103"/>
      <c r="EI10" s="103"/>
      <c r="EJ10" s="103"/>
      <c r="EK10" s="103"/>
      <c r="EL10" s="103"/>
      <c r="EM10" s="103"/>
      <c r="EN10" s="103"/>
      <c r="EO10" s="103"/>
      <c r="EP10" s="103"/>
      <c r="EQ10" s="103"/>
      <c r="ER10" s="103"/>
      <c r="ES10" s="103"/>
      <c r="ET10" s="103"/>
      <c r="EU10" s="103"/>
      <c r="EV10" s="103"/>
      <c r="EW10" s="103"/>
      <c r="EX10" s="103"/>
    </row>
    <row r="11" spans="1:154" hidden="1" x14ac:dyDescent="0.35">
      <c r="A11" s="18" t="s">
        <v>62</v>
      </c>
      <c r="B11" s="240">
        <v>183</v>
      </c>
      <c r="E11" s="131"/>
      <c r="F11" s="103">
        <f t="shared" si="21"/>
        <v>0</v>
      </c>
      <c r="G11" s="103">
        <f t="shared" si="22"/>
        <v>0</v>
      </c>
      <c r="H11" s="103">
        <f t="shared" si="23"/>
        <v>0</v>
      </c>
      <c r="I11" s="103"/>
      <c r="J11" s="129"/>
      <c r="K11" s="129"/>
      <c r="L11" s="129"/>
      <c r="M11" s="103">
        <f t="shared" si="5"/>
        <v>0</v>
      </c>
      <c r="N11" s="103">
        <f t="shared" si="6"/>
        <v>0</v>
      </c>
      <c r="O11" s="103">
        <f t="shared" si="7"/>
        <v>0</v>
      </c>
      <c r="P11" s="103">
        <f t="shared" si="8"/>
        <v>0</v>
      </c>
      <c r="Q11" s="103">
        <f t="shared" si="9"/>
        <v>0</v>
      </c>
      <c r="R11" s="103">
        <f t="shared" si="10"/>
        <v>0</v>
      </c>
      <c r="S11" s="103">
        <f t="shared" si="11"/>
        <v>0</v>
      </c>
      <c r="T11" s="103">
        <f t="shared" si="12"/>
        <v>0</v>
      </c>
      <c r="U11" s="103">
        <f t="shared" si="13"/>
        <v>0</v>
      </c>
      <c r="V11" s="103">
        <f t="shared" si="14"/>
        <v>0</v>
      </c>
      <c r="W11" s="103">
        <f t="shared" si="15"/>
        <v>0</v>
      </c>
      <c r="X11" s="103">
        <f t="shared" si="24"/>
        <v>0</v>
      </c>
      <c r="Y11" s="103">
        <f t="shared" si="0"/>
        <v>0</v>
      </c>
      <c r="Z11" s="103"/>
      <c r="AA11" s="103"/>
      <c r="AB11" s="103"/>
      <c r="AC11" s="103"/>
      <c r="AD11" s="129"/>
      <c r="AE11" s="129"/>
      <c r="AF11" s="129"/>
      <c r="AG11" s="103"/>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c r="CJ11" s="103"/>
      <c r="CK11" s="103"/>
      <c r="CL11" s="103"/>
      <c r="CM11" s="103"/>
      <c r="CN11" s="103"/>
      <c r="CO11" s="103"/>
      <c r="CP11" s="103"/>
      <c r="CQ11" s="103"/>
      <c r="CR11" s="103"/>
      <c r="CS11" s="103"/>
      <c r="CT11" s="103"/>
      <c r="CU11" s="103"/>
      <c r="CV11" s="103"/>
      <c r="CW11" s="103"/>
      <c r="CX11" s="103"/>
      <c r="CY11" s="103"/>
      <c r="CZ11" s="103"/>
      <c r="DA11" s="103"/>
      <c r="DB11" s="103"/>
      <c r="DC11" s="103"/>
      <c r="DD11" s="103"/>
      <c r="DE11" s="103"/>
      <c r="DF11" s="103"/>
      <c r="DG11" s="103"/>
      <c r="DH11" s="103"/>
      <c r="DI11" s="103"/>
      <c r="DJ11" s="103"/>
      <c r="DK11" s="103"/>
      <c r="DL11" s="103"/>
      <c r="DM11" s="103"/>
      <c r="DN11" s="103"/>
      <c r="DO11" s="103"/>
      <c r="DP11" s="103"/>
      <c r="DQ11" s="103"/>
      <c r="DR11" s="103"/>
      <c r="DS11" s="103"/>
      <c r="DT11" s="103"/>
      <c r="DU11" s="103"/>
      <c r="DV11" s="103"/>
      <c r="DW11" s="103"/>
      <c r="DX11" s="103"/>
      <c r="DY11" s="103"/>
      <c r="DZ11" s="103"/>
      <c r="EA11" s="103"/>
      <c r="EB11" s="103"/>
      <c r="EC11" s="103"/>
      <c r="ED11" s="103"/>
      <c r="EE11" s="103"/>
      <c r="EF11" s="103"/>
      <c r="EG11" s="103"/>
      <c r="EH11" s="103"/>
      <c r="EI11" s="103"/>
      <c r="EJ11" s="103"/>
      <c r="EK11" s="103"/>
      <c r="EL11" s="103"/>
      <c r="EM11" s="103"/>
      <c r="EN11" s="103"/>
      <c r="EO11" s="103"/>
      <c r="EP11" s="103"/>
      <c r="EQ11" s="103"/>
      <c r="ER11" s="103"/>
      <c r="ES11" s="103"/>
      <c r="ET11" s="103"/>
      <c r="EU11" s="103"/>
      <c r="EV11" s="103"/>
      <c r="EW11" s="103"/>
      <c r="EX11" s="103"/>
    </row>
    <row r="12" spans="1:154" hidden="1" x14ac:dyDescent="0.35">
      <c r="A12" s="18" t="s">
        <v>329</v>
      </c>
      <c r="B12" s="240">
        <v>3</v>
      </c>
      <c r="E12" s="131"/>
      <c r="F12" s="103">
        <f t="shared" si="21"/>
        <v>0</v>
      </c>
      <c r="G12" s="103">
        <f t="shared" si="22"/>
        <v>0</v>
      </c>
      <c r="H12" s="103">
        <f t="shared" si="23"/>
        <v>0</v>
      </c>
      <c r="I12" s="103"/>
      <c r="J12" s="129"/>
      <c r="K12" s="129"/>
      <c r="L12" s="129"/>
      <c r="M12" s="103">
        <f t="shared" si="5"/>
        <v>0</v>
      </c>
      <c r="N12" s="103">
        <f t="shared" si="6"/>
        <v>0</v>
      </c>
      <c r="O12" s="103">
        <f t="shared" si="7"/>
        <v>0</v>
      </c>
      <c r="P12" s="103">
        <f t="shared" si="8"/>
        <v>0</v>
      </c>
      <c r="Q12" s="103">
        <f t="shared" si="9"/>
        <v>0</v>
      </c>
      <c r="R12" s="103">
        <f t="shared" si="10"/>
        <v>0</v>
      </c>
      <c r="S12" s="103">
        <f t="shared" si="11"/>
        <v>0</v>
      </c>
      <c r="T12" s="103">
        <f t="shared" si="12"/>
        <v>0</v>
      </c>
      <c r="U12" s="103">
        <f t="shared" si="13"/>
        <v>0</v>
      </c>
      <c r="V12" s="103">
        <f t="shared" si="14"/>
        <v>0</v>
      </c>
      <c r="W12" s="103">
        <f t="shared" si="15"/>
        <v>0</v>
      </c>
      <c r="X12" s="103">
        <f t="shared" si="24"/>
        <v>0</v>
      </c>
      <c r="Y12" s="103">
        <f t="shared" si="0"/>
        <v>0</v>
      </c>
      <c r="Z12" s="103"/>
      <c r="AA12" s="103"/>
      <c r="AB12" s="103"/>
      <c r="AC12" s="103"/>
      <c r="AD12" s="129"/>
      <c r="AE12" s="129"/>
      <c r="AF12" s="129"/>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c r="CJ12" s="103"/>
      <c r="CK12" s="103"/>
      <c r="CL12" s="103"/>
      <c r="CM12" s="103"/>
      <c r="CN12" s="103"/>
      <c r="CO12" s="103"/>
      <c r="CP12" s="103"/>
      <c r="CQ12" s="103"/>
      <c r="CR12" s="103"/>
      <c r="CS12" s="103"/>
      <c r="CT12" s="103"/>
      <c r="CU12" s="103"/>
      <c r="CV12" s="103"/>
      <c r="CW12" s="103"/>
      <c r="CX12" s="103"/>
      <c r="CY12" s="103"/>
      <c r="CZ12" s="103"/>
      <c r="DA12" s="103"/>
      <c r="DB12" s="103"/>
      <c r="DC12" s="103"/>
      <c r="DD12" s="103"/>
      <c r="DE12" s="103"/>
      <c r="DF12" s="103"/>
      <c r="DG12" s="103"/>
      <c r="DH12" s="103"/>
      <c r="DI12" s="103"/>
      <c r="DJ12" s="103"/>
      <c r="DK12" s="103"/>
      <c r="DL12" s="103"/>
      <c r="DM12" s="103"/>
      <c r="DN12" s="103"/>
      <c r="DO12" s="103"/>
      <c r="DP12" s="103"/>
      <c r="DQ12" s="103"/>
      <c r="DR12" s="103"/>
      <c r="DS12" s="103"/>
      <c r="DT12" s="103"/>
      <c r="DU12" s="103"/>
      <c r="DV12" s="103"/>
      <c r="DW12" s="103"/>
      <c r="DX12" s="103"/>
      <c r="DY12" s="103"/>
      <c r="DZ12" s="103"/>
      <c r="EA12" s="103"/>
      <c r="EB12" s="103"/>
      <c r="EC12" s="103"/>
      <c r="ED12" s="103"/>
      <c r="EE12" s="103"/>
      <c r="EF12" s="103"/>
      <c r="EG12" s="103"/>
      <c r="EH12" s="103"/>
      <c r="EI12" s="103"/>
      <c r="EJ12" s="103"/>
      <c r="EK12" s="103"/>
      <c r="EL12" s="103"/>
      <c r="EM12" s="103"/>
      <c r="EN12" s="103"/>
      <c r="EO12" s="103"/>
      <c r="EP12" s="103"/>
      <c r="EQ12" s="103"/>
      <c r="ER12" s="103"/>
      <c r="ES12" s="103"/>
      <c r="ET12" s="103"/>
      <c r="EU12" s="103"/>
      <c r="EV12" s="103"/>
      <c r="EW12" s="103"/>
      <c r="EX12" s="103"/>
    </row>
    <row r="13" spans="1:154" hidden="1" x14ac:dyDescent="0.35">
      <c r="A13" s="18" t="s">
        <v>22</v>
      </c>
      <c r="B13" s="240">
        <v>80</v>
      </c>
      <c r="E13" s="131"/>
      <c r="F13" s="103">
        <f t="shared" si="21"/>
        <v>0</v>
      </c>
      <c r="G13" s="103">
        <f t="shared" si="22"/>
        <v>0</v>
      </c>
      <c r="H13" s="103">
        <f t="shared" si="23"/>
        <v>0</v>
      </c>
      <c r="I13" s="103"/>
      <c r="J13" s="129"/>
      <c r="K13" s="129"/>
      <c r="L13" s="129"/>
      <c r="M13" s="103">
        <f t="shared" si="5"/>
        <v>0</v>
      </c>
      <c r="N13" s="103">
        <f t="shared" si="6"/>
        <v>0</v>
      </c>
      <c r="O13" s="103">
        <f t="shared" si="7"/>
        <v>0</v>
      </c>
      <c r="P13" s="103">
        <f t="shared" si="8"/>
        <v>0</v>
      </c>
      <c r="Q13" s="103">
        <f t="shared" si="9"/>
        <v>0</v>
      </c>
      <c r="R13" s="103">
        <f t="shared" si="10"/>
        <v>0</v>
      </c>
      <c r="S13" s="103">
        <f t="shared" si="11"/>
        <v>0</v>
      </c>
      <c r="T13" s="103">
        <f t="shared" si="12"/>
        <v>0</v>
      </c>
      <c r="U13" s="103">
        <f t="shared" si="13"/>
        <v>0</v>
      </c>
      <c r="V13" s="103">
        <f t="shared" si="14"/>
        <v>0</v>
      </c>
      <c r="W13" s="103">
        <f t="shared" si="15"/>
        <v>0</v>
      </c>
      <c r="X13" s="103">
        <f t="shared" si="24"/>
        <v>0</v>
      </c>
      <c r="Y13" s="103">
        <f t="shared" si="0"/>
        <v>0</v>
      </c>
      <c r="Z13" s="103"/>
      <c r="AA13" s="103"/>
      <c r="AB13" s="103"/>
      <c r="AC13" s="103"/>
      <c r="AD13" s="129"/>
      <c r="AE13" s="129"/>
      <c r="AF13" s="129"/>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c r="CJ13" s="103"/>
      <c r="CK13" s="103"/>
      <c r="CL13" s="103"/>
      <c r="CM13" s="103"/>
      <c r="CN13" s="103"/>
      <c r="CO13" s="103"/>
      <c r="CP13" s="103"/>
      <c r="CQ13" s="103"/>
      <c r="CR13" s="103"/>
      <c r="CS13" s="103"/>
      <c r="CT13" s="103"/>
      <c r="CU13" s="103"/>
      <c r="CV13" s="103"/>
      <c r="CW13" s="103"/>
      <c r="CX13" s="103"/>
      <c r="CY13" s="103"/>
      <c r="CZ13" s="103"/>
      <c r="DA13" s="103"/>
      <c r="DB13" s="103"/>
      <c r="DC13" s="103"/>
      <c r="DD13" s="103"/>
      <c r="DE13" s="103"/>
      <c r="DF13" s="103"/>
      <c r="DG13" s="103"/>
      <c r="DH13" s="103"/>
      <c r="DI13" s="103"/>
      <c r="DJ13" s="103"/>
      <c r="DK13" s="103"/>
      <c r="DL13" s="103"/>
      <c r="DM13" s="103"/>
      <c r="DN13" s="103"/>
      <c r="DO13" s="103"/>
      <c r="DP13" s="103"/>
      <c r="DQ13" s="103"/>
      <c r="DR13" s="103"/>
      <c r="DS13" s="103"/>
      <c r="DT13" s="103"/>
      <c r="DU13" s="103"/>
      <c r="DV13" s="103"/>
      <c r="DW13" s="103"/>
      <c r="DX13" s="103"/>
      <c r="DY13" s="103"/>
      <c r="DZ13" s="103"/>
      <c r="EA13" s="103"/>
      <c r="EB13" s="103"/>
      <c r="EC13" s="103"/>
      <c r="ED13" s="103"/>
      <c r="EE13" s="103"/>
      <c r="EF13" s="103"/>
      <c r="EG13" s="103"/>
      <c r="EH13" s="103"/>
      <c r="EI13" s="103"/>
      <c r="EJ13" s="103"/>
      <c r="EK13" s="103"/>
      <c r="EL13" s="103"/>
      <c r="EM13" s="103"/>
      <c r="EN13" s="103"/>
      <c r="EO13" s="103"/>
      <c r="EP13" s="103"/>
      <c r="EQ13" s="103"/>
      <c r="ER13" s="103"/>
      <c r="ES13" s="103"/>
      <c r="ET13" s="103"/>
      <c r="EU13" s="103"/>
      <c r="EV13" s="103"/>
      <c r="EW13" s="103"/>
      <c r="EX13" s="103"/>
    </row>
    <row r="14" spans="1:154" hidden="1" x14ac:dyDescent="0.35">
      <c r="A14" s="18" t="s">
        <v>151</v>
      </c>
      <c r="B14" s="240">
        <v>13</v>
      </c>
      <c r="E14" s="131"/>
      <c r="F14" s="103">
        <f t="shared" si="21"/>
        <v>0</v>
      </c>
      <c r="G14" s="103">
        <f t="shared" si="22"/>
        <v>0</v>
      </c>
      <c r="H14" s="103">
        <f t="shared" si="23"/>
        <v>0</v>
      </c>
      <c r="I14" s="103"/>
      <c r="J14" s="129"/>
      <c r="K14" s="129"/>
      <c r="L14" s="129"/>
      <c r="M14" s="103">
        <f t="shared" si="5"/>
        <v>0</v>
      </c>
      <c r="N14" s="103">
        <f t="shared" si="6"/>
        <v>0</v>
      </c>
      <c r="O14" s="103">
        <f t="shared" si="7"/>
        <v>0</v>
      </c>
      <c r="P14" s="103">
        <f t="shared" si="8"/>
        <v>0</v>
      </c>
      <c r="Q14" s="103">
        <f t="shared" si="9"/>
        <v>0</v>
      </c>
      <c r="R14" s="103">
        <f t="shared" si="10"/>
        <v>0</v>
      </c>
      <c r="S14" s="103">
        <f t="shared" si="11"/>
        <v>0</v>
      </c>
      <c r="T14" s="103">
        <f t="shared" si="12"/>
        <v>0</v>
      </c>
      <c r="U14" s="103">
        <f t="shared" si="13"/>
        <v>0</v>
      </c>
      <c r="V14" s="103">
        <f t="shared" si="14"/>
        <v>0</v>
      </c>
      <c r="W14" s="103">
        <f t="shared" si="15"/>
        <v>0</v>
      </c>
      <c r="X14" s="103">
        <f t="shared" si="24"/>
        <v>0</v>
      </c>
      <c r="Y14" s="103">
        <f t="shared" si="0"/>
        <v>0</v>
      </c>
      <c r="Z14" s="103"/>
      <c r="AA14" s="103"/>
      <c r="AB14" s="103"/>
      <c r="AC14" s="103"/>
      <c r="AD14" s="129"/>
      <c r="AE14" s="129"/>
      <c r="AF14" s="129"/>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c r="CE14" s="103"/>
      <c r="CF14" s="103"/>
      <c r="CG14" s="103"/>
      <c r="CH14" s="103"/>
      <c r="CI14" s="103"/>
      <c r="CJ14" s="103"/>
      <c r="CK14" s="103"/>
      <c r="CL14" s="103"/>
      <c r="CM14" s="103"/>
      <c r="CN14" s="103"/>
      <c r="CO14" s="103"/>
      <c r="CP14" s="103"/>
      <c r="CQ14" s="103"/>
      <c r="CR14" s="103"/>
      <c r="CS14" s="103"/>
      <c r="CT14" s="103"/>
      <c r="CU14" s="103"/>
      <c r="CV14" s="103"/>
      <c r="CW14" s="103"/>
      <c r="CX14" s="103"/>
      <c r="CY14" s="103"/>
      <c r="CZ14" s="103"/>
      <c r="DA14" s="103"/>
      <c r="DB14" s="103"/>
      <c r="DC14" s="103"/>
      <c r="DD14" s="103"/>
      <c r="DE14" s="103"/>
      <c r="DF14" s="103"/>
      <c r="DG14" s="103"/>
      <c r="DH14" s="103"/>
      <c r="DI14" s="103"/>
      <c r="DJ14" s="103"/>
      <c r="DK14" s="103"/>
      <c r="DL14" s="103"/>
      <c r="DM14" s="103"/>
      <c r="DN14" s="103"/>
      <c r="DO14" s="103"/>
      <c r="DP14" s="103"/>
      <c r="DQ14" s="103"/>
      <c r="DR14" s="103"/>
      <c r="DS14" s="103"/>
      <c r="DT14" s="103"/>
      <c r="DU14" s="103"/>
      <c r="DV14" s="103"/>
      <c r="DW14" s="103"/>
      <c r="DX14" s="103"/>
      <c r="DY14" s="103"/>
      <c r="DZ14" s="103"/>
      <c r="EA14" s="103"/>
      <c r="EB14" s="103"/>
      <c r="EC14" s="103"/>
      <c r="ED14" s="103"/>
      <c r="EE14" s="103"/>
      <c r="EF14" s="103"/>
      <c r="EG14" s="103"/>
      <c r="EH14" s="103"/>
      <c r="EI14" s="103"/>
      <c r="EJ14" s="103"/>
      <c r="EK14" s="103"/>
      <c r="EL14" s="103"/>
      <c r="EM14" s="103"/>
      <c r="EN14" s="103"/>
      <c r="EO14" s="103"/>
      <c r="EP14" s="103"/>
      <c r="EQ14" s="103"/>
      <c r="ER14" s="103"/>
      <c r="ES14" s="103"/>
      <c r="ET14" s="103"/>
      <c r="EU14" s="103"/>
      <c r="EV14" s="103"/>
      <c r="EW14" s="103"/>
      <c r="EX14" s="103"/>
    </row>
    <row r="15" spans="1:154" hidden="1" x14ac:dyDescent="0.35">
      <c r="A15" s="18" t="s">
        <v>760</v>
      </c>
      <c r="B15" s="240">
        <v>69</v>
      </c>
      <c r="E15" s="131"/>
      <c r="F15" s="103">
        <f t="shared" si="21"/>
        <v>0</v>
      </c>
      <c r="G15" s="103">
        <f t="shared" si="22"/>
        <v>0</v>
      </c>
      <c r="H15" s="103">
        <f t="shared" si="23"/>
        <v>0</v>
      </c>
      <c r="I15" s="103"/>
      <c r="J15" s="129"/>
      <c r="K15" s="129"/>
      <c r="L15" s="129"/>
      <c r="M15" s="103">
        <f t="shared" si="5"/>
        <v>0</v>
      </c>
      <c r="N15" s="103">
        <f t="shared" si="6"/>
        <v>0</v>
      </c>
      <c r="O15" s="103">
        <f t="shared" si="7"/>
        <v>0</v>
      </c>
      <c r="P15" s="103">
        <f t="shared" si="8"/>
        <v>0</v>
      </c>
      <c r="Q15" s="103">
        <f t="shared" si="9"/>
        <v>0</v>
      </c>
      <c r="R15" s="103">
        <f t="shared" si="10"/>
        <v>0</v>
      </c>
      <c r="S15" s="103">
        <f t="shared" si="11"/>
        <v>0</v>
      </c>
      <c r="T15" s="103">
        <f t="shared" si="12"/>
        <v>0</v>
      </c>
      <c r="U15" s="103">
        <f t="shared" si="13"/>
        <v>0</v>
      </c>
      <c r="V15" s="103">
        <f t="shared" si="14"/>
        <v>0</v>
      </c>
      <c r="W15" s="103">
        <f t="shared" si="15"/>
        <v>0</v>
      </c>
      <c r="X15" s="103">
        <f t="shared" si="24"/>
        <v>0</v>
      </c>
      <c r="Y15" s="103">
        <f t="shared" si="0"/>
        <v>0</v>
      </c>
      <c r="Z15" s="103"/>
      <c r="AA15" s="103"/>
      <c r="AB15" s="103"/>
      <c r="AC15" s="103"/>
      <c r="AD15" s="129"/>
      <c r="AE15" s="129"/>
      <c r="AF15" s="129"/>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03"/>
      <c r="CF15" s="103"/>
      <c r="CG15" s="103"/>
      <c r="CH15" s="103"/>
      <c r="CI15" s="103"/>
      <c r="CJ15" s="103"/>
      <c r="CK15" s="103"/>
      <c r="CL15" s="103"/>
      <c r="CM15" s="103"/>
      <c r="CN15" s="103"/>
      <c r="CO15" s="103"/>
      <c r="CP15" s="103"/>
      <c r="CQ15" s="103"/>
      <c r="CR15" s="103"/>
      <c r="CS15" s="103"/>
      <c r="CT15" s="103"/>
      <c r="CU15" s="103"/>
      <c r="CV15" s="103"/>
      <c r="CW15" s="103"/>
      <c r="CX15" s="103"/>
      <c r="CY15" s="103"/>
      <c r="CZ15" s="103"/>
      <c r="DA15" s="103"/>
      <c r="DB15" s="103"/>
      <c r="DC15" s="103"/>
      <c r="DD15" s="103"/>
      <c r="DE15" s="103"/>
      <c r="DF15" s="103"/>
      <c r="DG15" s="103"/>
      <c r="DH15" s="103"/>
      <c r="DI15" s="103"/>
      <c r="DJ15" s="103"/>
      <c r="DK15" s="103"/>
      <c r="DL15" s="103"/>
      <c r="DM15" s="103"/>
      <c r="DN15" s="103"/>
      <c r="DO15" s="103"/>
      <c r="DP15" s="103"/>
      <c r="DQ15" s="103"/>
      <c r="DR15" s="103"/>
      <c r="DS15" s="103"/>
      <c r="DT15" s="103"/>
      <c r="DU15" s="103"/>
      <c r="DV15" s="103"/>
      <c r="DW15" s="103"/>
      <c r="DX15" s="103"/>
      <c r="DY15" s="103"/>
      <c r="DZ15" s="103"/>
      <c r="EA15" s="103"/>
      <c r="EB15" s="103"/>
      <c r="EC15" s="103"/>
      <c r="ED15" s="103"/>
      <c r="EE15" s="103"/>
      <c r="EF15" s="103"/>
      <c r="EG15" s="103"/>
      <c r="EH15" s="103"/>
      <c r="EI15" s="103"/>
      <c r="EJ15" s="103"/>
      <c r="EK15" s="103"/>
      <c r="EL15" s="103"/>
      <c r="EM15" s="103"/>
      <c r="EN15" s="103"/>
      <c r="EO15" s="103"/>
      <c r="EP15" s="103"/>
      <c r="EQ15" s="103"/>
      <c r="ER15" s="103"/>
      <c r="ES15" s="103"/>
      <c r="ET15" s="103"/>
      <c r="EU15" s="103"/>
      <c r="EV15" s="103"/>
      <c r="EW15" s="103"/>
      <c r="EX15" s="103"/>
    </row>
    <row r="16" spans="1:154" hidden="1" x14ac:dyDescent="0.35">
      <c r="A16" s="18" t="s">
        <v>473</v>
      </c>
      <c r="B16" s="240">
        <v>12</v>
      </c>
      <c r="E16" s="131"/>
      <c r="F16" s="103">
        <f t="shared" si="21"/>
        <v>0</v>
      </c>
      <c r="G16" s="103">
        <f t="shared" si="22"/>
        <v>0</v>
      </c>
      <c r="H16" s="103">
        <f t="shared" si="23"/>
        <v>0</v>
      </c>
      <c r="I16" s="103"/>
      <c r="J16" s="129"/>
      <c r="K16" s="129"/>
      <c r="L16" s="129"/>
      <c r="M16" s="103">
        <f t="shared" si="5"/>
        <v>0</v>
      </c>
      <c r="N16" s="103">
        <f t="shared" si="6"/>
        <v>0</v>
      </c>
      <c r="O16" s="103">
        <f t="shared" si="7"/>
        <v>0</v>
      </c>
      <c r="P16" s="103">
        <f t="shared" si="8"/>
        <v>0</v>
      </c>
      <c r="Q16" s="103">
        <f t="shared" si="9"/>
        <v>0</v>
      </c>
      <c r="R16" s="103">
        <f t="shared" si="10"/>
        <v>0</v>
      </c>
      <c r="S16" s="103">
        <f t="shared" si="11"/>
        <v>0</v>
      </c>
      <c r="T16" s="103">
        <f t="shared" si="12"/>
        <v>0</v>
      </c>
      <c r="U16" s="103">
        <f t="shared" si="13"/>
        <v>0</v>
      </c>
      <c r="V16" s="103">
        <f t="shared" si="14"/>
        <v>0</v>
      </c>
      <c r="W16" s="103">
        <f t="shared" si="15"/>
        <v>0</v>
      </c>
      <c r="X16" s="103">
        <f t="shared" si="24"/>
        <v>0</v>
      </c>
      <c r="Y16" s="103">
        <f t="shared" si="0"/>
        <v>0</v>
      </c>
      <c r="Z16" s="103"/>
      <c r="AA16" s="103"/>
      <c r="AB16" s="103"/>
      <c r="AC16" s="103"/>
      <c r="AD16" s="129"/>
      <c r="AE16" s="129"/>
      <c r="AF16" s="129"/>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c r="CI16" s="103"/>
      <c r="CJ16" s="103"/>
      <c r="CK16" s="103"/>
      <c r="CL16" s="103"/>
      <c r="CM16" s="103"/>
      <c r="CN16" s="103"/>
      <c r="CO16" s="103"/>
      <c r="CP16" s="103"/>
      <c r="CQ16" s="103"/>
      <c r="CR16" s="103"/>
      <c r="CS16" s="103"/>
      <c r="CT16" s="103"/>
      <c r="CU16" s="103"/>
      <c r="CV16" s="103"/>
      <c r="CW16" s="103"/>
      <c r="CX16" s="103"/>
      <c r="CY16" s="103"/>
      <c r="CZ16" s="103"/>
      <c r="DA16" s="103"/>
      <c r="DB16" s="103"/>
      <c r="DC16" s="103"/>
      <c r="DD16" s="103"/>
      <c r="DE16" s="103"/>
      <c r="DF16" s="103"/>
      <c r="DG16" s="103"/>
      <c r="DH16" s="103"/>
      <c r="DI16" s="103"/>
      <c r="DJ16" s="103"/>
      <c r="DK16" s="103"/>
      <c r="DL16" s="103"/>
      <c r="DM16" s="103"/>
      <c r="DN16" s="103"/>
      <c r="DO16" s="103"/>
      <c r="DP16" s="103"/>
      <c r="DQ16" s="103"/>
      <c r="DR16" s="103"/>
      <c r="DS16" s="103"/>
      <c r="DT16" s="103"/>
      <c r="DU16" s="103"/>
      <c r="DV16" s="103"/>
      <c r="DW16" s="103"/>
      <c r="DX16" s="103"/>
      <c r="DY16" s="103"/>
      <c r="DZ16" s="103"/>
      <c r="EA16" s="103"/>
      <c r="EB16" s="103"/>
      <c r="EC16" s="103"/>
      <c r="ED16" s="103"/>
      <c r="EE16" s="103"/>
      <c r="EF16" s="103"/>
      <c r="EG16" s="103"/>
      <c r="EH16" s="103"/>
      <c r="EI16" s="103"/>
      <c r="EJ16" s="103"/>
      <c r="EK16" s="103"/>
      <c r="EL16" s="103"/>
      <c r="EM16" s="103"/>
      <c r="EN16" s="103"/>
      <c r="EO16" s="103"/>
      <c r="EP16" s="103"/>
      <c r="EQ16" s="103"/>
      <c r="ER16" s="103"/>
      <c r="ES16" s="103"/>
      <c r="ET16" s="103"/>
      <c r="EU16" s="103"/>
      <c r="EV16" s="103"/>
      <c r="EW16" s="103"/>
      <c r="EX16" s="103"/>
    </row>
    <row r="17" spans="1:154" hidden="1" x14ac:dyDescent="0.35">
      <c r="A17" s="18" t="s">
        <v>558</v>
      </c>
      <c r="B17" s="240">
        <v>2</v>
      </c>
      <c r="E17" s="131"/>
      <c r="F17" s="103">
        <f t="shared" si="21"/>
        <v>0</v>
      </c>
      <c r="G17" s="103">
        <f t="shared" si="22"/>
        <v>0</v>
      </c>
      <c r="H17" s="103">
        <f t="shared" si="23"/>
        <v>0</v>
      </c>
      <c r="I17" s="103"/>
      <c r="J17" s="129"/>
      <c r="K17" s="129"/>
      <c r="L17" s="129"/>
      <c r="M17" s="103">
        <f t="shared" si="5"/>
        <v>0</v>
      </c>
      <c r="N17" s="103">
        <f t="shared" si="6"/>
        <v>0</v>
      </c>
      <c r="O17" s="103">
        <f t="shared" si="7"/>
        <v>0</v>
      </c>
      <c r="P17" s="103">
        <f t="shared" si="8"/>
        <v>0</v>
      </c>
      <c r="Q17" s="103">
        <f t="shared" si="9"/>
        <v>0</v>
      </c>
      <c r="R17" s="103">
        <f t="shared" si="10"/>
        <v>0</v>
      </c>
      <c r="S17" s="103">
        <f t="shared" si="11"/>
        <v>0</v>
      </c>
      <c r="T17" s="103">
        <f t="shared" si="12"/>
        <v>0</v>
      </c>
      <c r="U17" s="103">
        <f t="shared" si="13"/>
        <v>0</v>
      </c>
      <c r="V17" s="103">
        <f t="shared" si="14"/>
        <v>0</v>
      </c>
      <c r="W17" s="103">
        <f t="shared" si="15"/>
        <v>0</v>
      </c>
      <c r="X17" s="103">
        <f t="shared" si="24"/>
        <v>0</v>
      </c>
      <c r="Y17" s="103">
        <f t="shared" si="0"/>
        <v>0</v>
      </c>
      <c r="Z17" s="103"/>
      <c r="AA17" s="103"/>
      <c r="AB17" s="103"/>
      <c r="AC17" s="103"/>
      <c r="AD17" s="129"/>
      <c r="AE17" s="129"/>
      <c r="AF17" s="129"/>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CO17" s="103"/>
      <c r="CP17" s="103"/>
      <c r="CQ17" s="103"/>
      <c r="CR17" s="103"/>
      <c r="CS17" s="103"/>
      <c r="CT17" s="103"/>
      <c r="CU17" s="103"/>
      <c r="CV17" s="103"/>
      <c r="CW17" s="103"/>
      <c r="CX17" s="103"/>
      <c r="CY17" s="103"/>
      <c r="CZ17" s="103"/>
      <c r="DA17" s="103"/>
      <c r="DB17" s="103"/>
      <c r="DC17" s="103"/>
      <c r="DD17" s="103"/>
      <c r="DE17" s="103"/>
      <c r="DF17" s="103"/>
      <c r="DG17" s="103"/>
      <c r="DH17" s="103"/>
      <c r="DI17" s="103"/>
      <c r="DJ17" s="103"/>
      <c r="DK17" s="103"/>
      <c r="DL17" s="103"/>
      <c r="DM17" s="103"/>
      <c r="DN17" s="103"/>
      <c r="DO17" s="103"/>
      <c r="DP17" s="103"/>
      <c r="DQ17" s="103"/>
      <c r="DR17" s="103"/>
      <c r="DS17" s="103"/>
      <c r="DT17" s="103"/>
      <c r="DU17" s="103"/>
      <c r="DV17" s="103"/>
      <c r="DW17" s="103"/>
      <c r="DX17" s="103"/>
      <c r="DY17" s="103"/>
      <c r="DZ17" s="103"/>
      <c r="EA17" s="103"/>
      <c r="EB17" s="103"/>
      <c r="EC17" s="103"/>
      <c r="ED17" s="103"/>
      <c r="EE17" s="103"/>
      <c r="EF17" s="103"/>
      <c r="EG17" s="103"/>
      <c r="EH17" s="103"/>
      <c r="EI17" s="103"/>
      <c r="EJ17" s="103"/>
      <c r="EK17" s="103"/>
      <c r="EL17" s="103"/>
      <c r="EM17" s="103"/>
      <c r="EN17" s="103"/>
      <c r="EO17" s="103"/>
      <c r="EP17" s="103"/>
      <c r="EQ17" s="103"/>
      <c r="ER17" s="103"/>
      <c r="ES17" s="103"/>
      <c r="ET17" s="103"/>
      <c r="EU17" s="103"/>
      <c r="EV17" s="103"/>
      <c r="EW17" s="103"/>
      <c r="EX17" s="103"/>
    </row>
    <row r="18" spans="1:154" hidden="1" x14ac:dyDescent="0.35">
      <c r="A18" s="18" t="s">
        <v>597</v>
      </c>
      <c r="B18" s="240">
        <v>4</v>
      </c>
      <c r="E18" s="131"/>
      <c r="F18" s="103">
        <f t="shared" si="21"/>
        <v>0</v>
      </c>
      <c r="G18" s="103">
        <f t="shared" si="22"/>
        <v>0</v>
      </c>
      <c r="H18" s="103">
        <f t="shared" si="23"/>
        <v>0</v>
      </c>
      <c r="I18" s="103"/>
      <c r="J18" s="129"/>
      <c r="K18" s="129"/>
      <c r="L18" s="129"/>
      <c r="M18" s="103">
        <f t="shared" si="5"/>
        <v>0</v>
      </c>
      <c r="N18" s="103">
        <f t="shared" si="6"/>
        <v>0</v>
      </c>
      <c r="O18" s="103">
        <f t="shared" si="7"/>
        <v>0</v>
      </c>
      <c r="P18" s="103">
        <f t="shared" si="8"/>
        <v>0</v>
      </c>
      <c r="Q18" s="103">
        <f t="shared" si="9"/>
        <v>0</v>
      </c>
      <c r="R18" s="103">
        <f t="shared" si="10"/>
        <v>0</v>
      </c>
      <c r="S18" s="103">
        <f t="shared" si="11"/>
        <v>0</v>
      </c>
      <c r="T18" s="103">
        <f t="shared" si="12"/>
        <v>0</v>
      </c>
      <c r="U18" s="103">
        <f t="shared" si="13"/>
        <v>0</v>
      </c>
      <c r="V18" s="103">
        <f t="shared" si="14"/>
        <v>0</v>
      </c>
      <c r="W18" s="103">
        <f t="shared" si="15"/>
        <v>0</v>
      </c>
      <c r="X18" s="103">
        <f t="shared" si="24"/>
        <v>0</v>
      </c>
      <c r="Y18" s="103">
        <f t="shared" si="0"/>
        <v>0</v>
      </c>
      <c r="Z18" s="103"/>
      <c r="AA18" s="103"/>
      <c r="AB18" s="103"/>
      <c r="AC18" s="103"/>
      <c r="AD18" s="129"/>
      <c r="AE18" s="129"/>
      <c r="AF18" s="129"/>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3"/>
      <c r="CU18" s="103"/>
      <c r="CV18" s="103"/>
      <c r="CW18" s="103"/>
      <c r="CX18" s="103"/>
      <c r="CY18" s="103"/>
      <c r="CZ18" s="103"/>
      <c r="DA18" s="103"/>
      <c r="DB18" s="103"/>
      <c r="DC18" s="103"/>
      <c r="DD18" s="103"/>
      <c r="DE18" s="103"/>
      <c r="DF18" s="103"/>
      <c r="DG18" s="103"/>
      <c r="DH18" s="103"/>
      <c r="DI18" s="103"/>
      <c r="DJ18" s="103"/>
      <c r="DK18" s="103"/>
      <c r="DL18" s="103"/>
      <c r="DM18" s="103"/>
      <c r="DN18" s="103"/>
      <c r="DO18" s="103"/>
      <c r="DP18" s="103"/>
      <c r="DQ18" s="103"/>
      <c r="DR18" s="103"/>
      <c r="DS18" s="103"/>
      <c r="DT18" s="103"/>
      <c r="DU18" s="103"/>
      <c r="DV18" s="103"/>
      <c r="DW18" s="103"/>
      <c r="DX18" s="103"/>
      <c r="DY18" s="103"/>
      <c r="DZ18" s="103"/>
      <c r="EA18" s="103"/>
      <c r="EB18" s="103"/>
      <c r="EC18" s="103"/>
      <c r="ED18" s="103"/>
      <c r="EE18" s="103"/>
      <c r="EF18" s="103"/>
      <c r="EG18" s="103"/>
      <c r="EH18" s="103"/>
      <c r="EI18" s="103"/>
      <c r="EJ18" s="103"/>
      <c r="EK18" s="103"/>
      <c r="EL18" s="103"/>
      <c r="EM18" s="103"/>
      <c r="EN18" s="103"/>
      <c r="EO18" s="103"/>
      <c r="EP18" s="103"/>
      <c r="EQ18" s="103"/>
      <c r="ER18" s="103"/>
      <c r="ES18" s="103"/>
      <c r="ET18" s="103"/>
      <c r="EU18" s="103"/>
      <c r="EV18" s="103"/>
      <c r="EW18" s="103"/>
      <c r="EX18" s="103"/>
    </row>
    <row r="19" spans="1:154" x14ac:dyDescent="0.35">
      <c r="A19" s="18" t="s">
        <v>856</v>
      </c>
      <c r="B19" s="240">
        <v>38</v>
      </c>
      <c r="E19" s="131"/>
      <c r="F19" s="103"/>
      <c r="G19" s="103"/>
      <c r="H19" s="103"/>
      <c r="I19" s="103"/>
      <c r="J19" s="129"/>
      <c r="K19" s="129"/>
      <c r="L19" s="129"/>
      <c r="M19" s="103"/>
      <c r="N19" s="103"/>
      <c r="O19" s="103"/>
      <c r="P19" s="103"/>
      <c r="Q19" s="103"/>
      <c r="R19" s="103"/>
      <c r="S19" s="103"/>
      <c r="T19" s="103"/>
      <c r="U19" s="103"/>
      <c r="V19" s="103"/>
      <c r="W19" s="103"/>
      <c r="X19" s="103"/>
      <c r="Y19" s="103"/>
      <c r="Z19" s="103"/>
      <c r="AA19" s="103"/>
      <c r="AB19" s="103"/>
      <c r="AC19" s="103"/>
      <c r="AD19" s="129"/>
      <c r="AE19" s="129"/>
      <c r="AF19" s="129"/>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c r="CJ19" s="103"/>
      <c r="CK19" s="103"/>
      <c r="CL19" s="103"/>
      <c r="CM19" s="103"/>
      <c r="CN19" s="103"/>
      <c r="CO19" s="103"/>
      <c r="CP19" s="103"/>
      <c r="CQ19" s="103"/>
      <c r="CR19" s="103"/>
      <c r="CS19" s="103"/>
      <c r="CT19" s="103"/>
      <c r="CU19" s="103"/>
      <c r="CV19" s="103"/>
      <c r="CW19" s="103"/>
      <c r="CX19" s="103"/>
      <c r="CY19" s="103"/>
      <c r="CZ19" s="103"/>
      <c r="DA19" s="103"/>
      <c r="DB19" s="103"/>
      <c r="DC19" s="103"/>
      <c r="DD19" s="103"/>
      <c r="DE19" s="103"/>
      <c r="DF19" s="103"/>
      <c r="DG19" s="103"/>
      <c r="DH19" s="103"/>
      <c r="DI19" s="103"/>
      <c r="DJ19" s="103"/>
      <c r="DK19" s="103"/>
      <c r="DL19" s="103"/>
      <c r="DM19" s="103"/>
      <c r="DN19" s="103"/>
      <c r="DO19" s="103"/>
      <c r="DP19" s="103"/>
      <c r="DQ19" s="103"/>
      <c r="DR19" s="103"/>
      <c r="DS19" s="103"/>
      <c r="DT19" s="103"/>
      <c r="DU19" s="103"/>
      <c r="DV19" s="103"/>
      <c r="DW19" s="103"/>
      <c r="DX19" s="103"/>
      <c r="DY19" s="103"/>
      <c r="DZ19" s="103"/>
      <c r="EA19" s="103"/>
      <c r="EB19" s="103"/>
      <c r="EC19" s="103"/>
      <c r="ED19" s="103"/>
      <c r="EE19" s="103"/>
      <c r="EF19" s="103"/>
      <c r="EG19" s="103"/>
      <c r="EH19" s="103"/>
      <c r="EI19" s="103"/>
      <c r="EJ19" s="103"/>
      <c r="EK19" s="103"/>
      <c r="EL19" s="103"/>
      <c r="EM19" s="103"/>
      <c r="EN19" s="103"/>
      <c r="EO19" s="103"/>
      <c r="EP19" s="103"/>
      <c r="EQ19" s="103"/>
      <c r="ER19" s="103"/>
      <c r="ES19" s="103"/>
      <c r="ET19" s="103"/>
      <c r="EU19" s="103"/>
      <c r="EV19" s="103"/>
      <c r="EW19" s="103"/>
      <c r="EX19" s="103"/>
    </row>
    <row r="20" spans="1:154" x14ac:dyDescent="0.35">
      <c r="A20" s="18" t="s">
        <v>865</v>
      </c>
      <c r="B20" s="240">
        <v>20</v>
      </c>
      <c r="E20" s="135" t="s">
        <v>808</v>
      </c>
      <c r="F20" s="136">
        <f>SUM(F3:F19)</f>
        <v>44</v>
      </c>
      <c r="G20" s="136">
        <f t="shared" ref="G20:H20" si="25">SUM(G3:G19)</f>
        <v>72</v>
      </c>
      <c r="H20" s="136">
        <f t="shared" si="25"/>
        <v>4</v>
      </c>
      <c r="I20" s="136">
        <f>SUM(DU20:EX20)</f>
        <v>31</v>
      </c>
      <c r="J20" s="129"/>
      <c r="K20" s="129"/>
      <c r="L20" s="129"/>
      <c r="M20" s="136">
        <f>SUM(M3:M19)</f>
        <v>7</v>
      </c>
      <c r="N20" s="136">
        <f>SUM(N3:N19)</f>
        <v>4</v>
      </c>
      <c r="O20" s="136">
        <f t="shared" ref="O20:Y20" si="26">SUM(O3:O19)</f>
        <v>7</v>
      </c>
      <c r="P20" s="136">
        <f t="shared" si="26"/>
        <v>18</v>
      </c>
      <c r="Q20" s="136">
        <f t="shared" si="26"/>
        <v>18</v>
      </c>
      <c r="R20" s="136">
        <f t="shared" si="26"/>
        <v>18</v>
      </c>
      <c r="S20" s="136">
        <f t="shared" si="26"/>
        <v>6</v>
      </c>
      <c r="T20" s="136">
        <f t="shared" si="26"/>
        <v>26</v>
      </c>
      <c r="U20" s="136">
        <f t="shared" si="26"/>
        <v>12</v>
      </c>
      <c r="V20" s="136">
        <f t="shared" si="26"/>
        <v>4</v>
      </c>
      <c r="W20" s="136">
        <f t="shared" si="26"/>
        <v>0</v>
      </c>
      <c r="X20" s="136">
        <f t="shared" si="26"/>
        <v>0</v>
      </c>
      <c r="Y20" s="136">
        <f t="shared" si="26"/>
        <v>0</v>
      </c>
      <c r="Z20" s="136">
        <f t="shared" ref="Z20:Z21" si="27">SUM(DU20:EA20)</f>
        <v>31</v>
      </c>
      <c r="AA20" s="136">
        <f t="shared" ref="AA20:AA21" si="28">SUM(EB20:EH20)</f>
        <v>0</v>
      </c>
      <c r="AB20" s="136">
        <f t="shared" ref="AB20:AB21" si="29">SUM(EI20:EO20)</f>
        <v>0</v>
      </c>
      <c r="AC20" s="136">
        <f t="shared" ref="AC20:AC21" si="30">SUM(EP20:EV20)</f>
        <v>0</v>
      </c>
      <c r="AD20" s="129"/>
      <c r="AE20" s="129"/>
      <c r="AF20" s="129"/>
      <c r="AG20" s="136">
        <f t="shared" ref="AG20:CR20" si="31">SUM(AG3:AG19)</f>
        <v>0</v>
      </c>
      <c r="AH20" s="136">
        <f t="shared" si="31"/>
        <v>0</v>
      </c>
      <c r="AI20" s="136">
        <f t="shared" si="31"/>
        <v>0</v>
      </c>
      <c r="AJ20" s="136">
        <f t="shared" si="31"/>
        <v>0</v>
      </c>
      <c r="AK20" s="136">
        <f t="shared" si="31"/>
        <v>0</v>
      </c>
      <c r="AL20" s="136">
        <f t="shared" si="31"/>
        <v>0</v>
      </c>
      <c r="AM20" s="136">
        <f t="shared" si="31"/>
        <v>7</v>
      </c>
      <c r="AN20" s="136">
        <f t="shared" si="31"/>
        <v>0</v>
      </c>
      <c r="AO20" s="136">
        <f t="shared" si="31"/>
        <v>0</v>
      </c>
      <c r="AP20" s="136">
        <f t="shared" si="31"/>
        <v>0</v>
      </c>
      <c r="AQ20" s="136">
        <f t="shared" si="31"/>
        <v>4</v>
      </c>
      <c r="AR20" s="136">
        <f t="shared" si="31"/>
        <v>0</v>
      </c>
      <c r="AS20" s="136">
        <f t="shared" si="31"/>
        <v>0</v>
      </c>
      <c r="AT20" s="136">
        <f t="shared" si="31"/>
        <v>0</v>
      </c>
      <c r="AU20" s="136">
        <f t="shared" si="31"/>
        <v>0</v>
      </c>
      <c r="AV20" s="136">
        <f t="shared" si="31"/>
        <v>1</v>
      </c>
      <c r="AW20" s="136">
        <f t="shared" si="31"/>
        <v>5</v>
      </c>
      <c r="AX20" s="136">
        <f t="shared" si="31"/>
        <v>0</v>
      </c>
      <c r="AY20" s="136">
        <f t="shared" si="31"/>
        <v>0</v>
      </c>
      <c r="AZ20" s="136">
        <f t="shared" si="31"/>
        <v>0</v>
      </c>
      <c r="BA20" s="136">
        <f t="shared" si="31"/>
        <v>1</v>
      </c>
      <c r="BB20" s="136">
        <f t="shared" si="31"/>
        <v>0</v>
      </c>
      <c r="BC20" s="136">
        <f t="shared" si="31"/>
        <v>0</v>
      </c>
      <c r="BD20" s="136">
        <f t="shared" si="31"/>
        <v>1</v>
      </c>
      <c r="BE20" s="136">
        <f t="shared" si="31"/>
        <v>2</v>
      </c>
      <c r="BF20" s="136">
        <f t="shared" si="31"/>
        <v>3</v>
      </c>
      <c r="BG20" s="136">
        <f t="shared" si="31"/>
        <v>10</v>
      </c>
      <c r="BH20" s="136">
        <f t="shared" si="31"/>
        <v>2</v>
      </c>
      <c r="BI20" s="136">
        <f t="shared" si="31"/>
        <v>0</v>
      </c>
      <c r="BJ20" s="136">
        <f t="shared" si="31"/>
        <v>3</v>
      </c>
      <c r="BK20" s="136">
        <f t="shared" si="31"/>
        <v>5</v>
      </c>
      <c r="BL20" s="136">
        <f t="shared" si="31"/>
        <v>3</v>
      </c>
      <c r="BM20" s="136">
        <f t="shared" si="31"/>
        <v>4</v>
      </c>
      <c r="BN20" s="136">
        <f t="shared" si="31"/>
        <v>3</v>
      </c>
      <c r="BO20" s="136">
        <f t="shared" si="31"/>
        <v>0</v>
      </c>
      <c r="BP20" s="136">
        <f t="shared" si="31"/>
        <v>0</v>
      </c>
      <c r="BQ20" s="136">
        <f t="shared" si="31"/>
        <v>2</v>
      </c>
      <c r="BR20" s="136">
        <f t="shared" si="31"/>
        <v>0</v>
      </c>
      <c r="BS20" s="136">
        <f t="shared" si="31"/>
        <v>11</v>
      </c>
      <c r="BT20" s="136">
        <f t="shared" si="31"/>
        <v>5</v>
      </c>
      <c r="BU20" s="136">
        <f t="shared" si="31"/>
        <v>0</v>
      </c>
      <c r="BV20" s="136">
        <f t="shared" si="31"/>
        <v>0</v>
      </c>
      <c r="BW20" s="136">
        <f t="shared" si="31"/>
        <v>0</v>
      </c>
      <c r="BX20" s="136">
        <f t="shared" si="31"/>
        <v>0</v>
      </c>
      <c r="BY20" s="136">
        <f t="shared" si="31"/>
        <v>5</v>
      </c>
      <c r="BZ20" s="136">
        <f t="shared" si="31"/>
        <v>1</v>
      </c>
      <c r="CA20" s="136">
        <f t="shared" si="31"/>
        <v>0</v>
      </c>
      <c r="CB20" s="136">
        <f t="shared" si="31"/>
        <v>0</v>
      </c>
      <c r="CC20" s="136">
        <f t="shared" si="31"/>
        <v>0</v>
      </c>
      <c r="CD20" s="136">
        <f t="shared" si="31"/>
        <v>0</v>
      </c>
      <c r="CE20" s="136">
        <f t="shared" si="31"/>
        <v>0</v>
      </c>
      <c r="CF20" s="136">
        <f t="shared" si="31"/>
        <v>2</v>
      </c>
      <c r="CG20" s="136">
        <f t="shared" si="31"/>
        <v>12</v>
      </c>
      <c r="CH20" s="136">
        <f t="shared" si="31"/>
        <v>9</v>
      </c>
      <c r="CI20" s="136">
        <f t="shared" si="31"/>
        <v>3</v>
      </c>
      <c r="CJ20" s="136">
        <f t="shared" si="31"/>
        <v>0</v>
      </c>
      <c r="CK20" s="136">
        <f t="shared" si="31"/>
        <v>0</v>
      </c>
      <c r="CL20" s="136">
        <f t="shared" si="31"/>
        <v>0</v>
      </c>
      <c r="CM20" s="136">
        <f t="shared" si="31"/>
        <v>4</v>
      </c>
      <c r="CN20" s="136">
        <f t="shared" si="31"/>
        <v>5</v>
      </c>
      <c r="CO20" s="136">
        <f t="shared" si="31"/>
        <v>3</v>
      </c>
      <c r="CP20" s="136">
        <f t="shared" si="31"/>
        <v>0</v>
      </c>
      <c r="CQ20" s="136">
        <f t="shared" si="31"/>
        <v>0</v>
      </c>
      <c r="CR20" s="136">
        <f t="shared" si="31"/>
        <v>0</v>
      </c>
      <c r="CS20" s="136">
        <f t="shared" ref="CS20:DS20" si="32">SUM(CS3:CS19)</f>
        <v>0</v>
      </c>
      <c r="CT20" s="136">
        <f t="shared" si="32"/>
        <v>3</v>
      </c>
      <c r="CU20" s="136">
        <f t="shared" si="32"/>
        <v>1</v>
      </c>
      <c r="CV20" s="136">
        <f t="shared" si="32"/>
        <v>0</v>
      </c>
      <c r="CW20" s="136">
        <f t="shared" si="32"/>
        <v>0</v>
      </c>
      <c r="CX20" s="136">
        <f t="shared" si="32"/>
        <v>0</v>
      </c>
      <c r="CY20" s="136">
        <f t="shared" si="32"/>
        <v>0</v>
      </c>
      <c r="CZ20" s="136">
        <f t="shared" si="32"/>
        <v>0</v>
      </c>
      <c r="DA20" s="136">
        <f t="shared" si="32"/>
        <v>0</v>
      </c>
      <c r="DB20" s="136">
        <f t="shared" si="32"/>
        <v>0</v>
      </c>
      <c r="DC20" s="136">
        <f t="shared" si="32"/>
        <v>0</v>
      </c>
      <c r="DD20" s="136">
        <f t="shared" si="32"/>
        <v>0</v>
      </c>
      <c r="DE20" s="136">
        <f t="shared" si="32"/>
        <v>0</v>
      </c>
      <c r="DF20" s="136">
        <f t="shared" si="32"/>
        <v>0</v>
      </c>
      <c r="DG20" s="136">
        <f t="shared" si="32"/>
        <v>0</v>
      </c>
      <c r="DH20" s="136">
        <f t="shared" si="32"/>
        <v>0</v>
      </c>
      <c r="DI20" s="136">
        <f t="shared" si="32"/>
        <v>0</v>
      </c>
      <c r="DJ20" s="136">
        <f t="shared" si="32"/>
        <v>0</v>
      </c>
      <c r="DK20" s="136">
        <f t="shared" si="32"/>
        <v>0</v>
      </c>
      <c r="DL20" s="136">
        <f t="shared" si="32"/>
        <v>0</v>
      </c>
      <c r="DM20" s="136">
        <f t="shared" si="32"/>
        <v>0</v>
      </c>
      <c r="DN20" s="136">
        <f t="shared" si="32"/>
        <v>0</v>
      </c>
      <c r="DO20" s="136">
        <f t="shared" si="32"/>
        <v>0</v>
      </c>
      <c r="DP20" s="136">
        <f t="shared" si="32"/>
        <v>0</v>
      </c>
      <c r="DQ20" s="136">
        <f t="shared" si="32"/>
        <v>0</v>
      </c>
      <c r="DR20" s="136">
        <f t="shared" si="32"/>
        <v>0</v>
      </c>
      <c r="DS20" s="136">
        <f t="shared" si="32"/>
        <v>0</v>
      </c>
      <c r="DT20" s="136">
        <f t="shared" ref="DT20:EA20" si="33">SUM(DT3:DT19)</f>
        <v>0</v>
      </c>
      <c r="DU20" s="136">
        <f t="shared" si="33"/>
        <v>0</v>
      </c>
      <c r="DV20" s="136">
        <f t="shared" si="33"/>
        <v>7</v>
      </c>
      <c r="DW20" s="136">
        <f t="shared" si="33"/>
        <v>24</v>
      </c>
      <c r="DX20" s="136">
        <f t="shared" si="33"/>
        <v>0</v>
      </c>
      <c r="DY20" s="136">
        <f t="shared" si="33"/>
        <v>0</v>
      </c>
      <c r="DZ20" s="136">
        <f t="shared" si="33"/>
        <v>0</v>
      </c>
      <c r="EA20" s="136">
        <f t="shared" si="33"/>
        <v>0</v>
      </c>
      <c r="EB20" s="136">
        <f t="shared" ref="EB20:EX20" si="34">SUM(EB3:EB19)</f>
        <v>0</v>
      </c>
      <c r="EC20" s="136">
        <f t="shared" si="34"/>
        <v>0</v>
      </c>
      <c r="ED20" s="136">
        <f t="shared" si="34"/>
        <v>0</v>
      </c>
      <c r="EE20" s="136">
        <f t="shared" si="34"/>
        <v>0</v>
      </c>
      <c r="EF20" s="136">
        <f t="shared" si="34"/>
        <v>0</v>
      </c>
      <c r="EG20" s="136">
        <f t="shared" si="34"/>
        <v>0</v>
      </c>
      <c r="EH20" s="136">
        <f t="shared" si="34"/>
        <v>0</v>
      </c>
      <c r="EI20" s="136">
        <f t="shared" si="34"/>
        <v>0</v>
      </c>
      <c r="EJ20" s="136">
        <f t="shared" si="34"/>
        <v>0</v>
      </c>
      <c r="EK20" s="136">
        <f t="shared" si="34"/>
        <v>0</v>
      </c>
      <c r="EL20" s="136">
        <f t="shared" si="34"/>
        <v>0</v>
      </c>
      <c r="EM20" s="136">
        <f t="shared" si="34"/>
        <v>0</v>
      </c>
      <c r="EN20" s="136">
        <f t="shared" si="34"/>
        <v>0</v>
      </c>
      <c r="EO20" s="136">
        <f t="shared" si="34"/>
        <v>0</v>
      </c>
      <c r="EP20" s="136">
        <f t="shared" si="34"/>
        <v>0</v>
      </c>
      <c r="EQ20" s="136">
        <f t="shared" si="34"/>
        <v>0</v>
      </c>
      <c r="ER20" s="136">
        <f t="shared" si="34"/>
        <v>0</v>
      </c>
      <c r="ES20" s="136">
        <f t="shared" si="34"/>
        <v>0</v>
      </c>
      <c r="ET20" s="136">
        <f t="shared" si="34"/>
        <v>0</v>
      </c>
      <c r="EU20" s="136">
        <f t="shared" si="34"/>
        <v>0</v>
      </c>
      <c r="EV20" s="136">
        <f t="shared" si="34"/>
        <v>0</v>
      </c>
      <c r="EW20" s="136">
        <f t="shared" si="34"/>
        <v>0</v>
      </c>
      <c r="EX20" s="136">
        <f t="shared" si="34"/>
        <v>0</v>
      </c>
    </row>
    <row r="21" spans="1:154" ht="15" thickBot="1" x14ac:dyDescent="0.4">
      <c r="A21" s="18" t="s">
        <v>978</v>
      </c>
      <c r="B21" s="240">
        <v>1</v>
      </c>
      <c r="E21" s="132" t="s">
        <v>809</v>
      </c>
      <c r="F21" s="133">
        <f>SUM(AG21:BK21)</f>
        <v>147</v>
      </c>
      <c r="G21" s="133">
        <f>SUM(BL21:CO21)</f>
        <v>154</v>
      </c>
      <c r="H21" s="133">
        <f>SUM(CP21:DT21)</f>
        <v>154</v>
      </c>
      <c r="I21" s="133">
        <f>SUM(DU21:EX21)</f>
        <v>735</v>
      </c>
      <c r="J21" s="134"/>
      <c r="K21" s="134"/>
      <c r="L21" s="134"/>
      <c r="M21" s="103">
        <f>SUM(AG21:AN21)</f>
        <v>35</v>
      </c>
      <c r="N21" s="103">
        <f>SUM(AO21:AU21)</f>
        <v>35</v>
      </c>
      <c r="O21" s="103">
        <f>SUM(AV21:BB21)</f>
        <v>35</v>
      </c>
      <c r="P21" s="103">
        <f>SUM(BC21:BI21)</f>
        <v>35</v>
      </c>
      <c r="Q21" s="103">
        <f>SUM(BJ21:BP21)</f>
        <v>35</v>
      </c>
      <c r="R21" s="103">
        <f>SUM(BQ21:BW21)</f>
        <v>35</v>
      </c>
      <c r="S21" s="103">
        <f>SUM(BX21:CD21)</f>
        <v>35</v>
      </c>
      <c r="T21" s="103">
        <f>SUM(CE21:CK21)</f>
        <v>35</v>
      </c>
      <c r="U21" s="103">
        <f>SUM(CL21:CR21)</f>
        <v>35</v>
      </c>
      <c r="V21" s="103">
        <f>SUM(CS21:CY21)</f>
        <v>35</v>
      </c>
      <c r="W21" s="103">
        <f>SUM(CZ21:DF21)</f>
        <v>35</v>
      </c>
      <c r="X21" s="133">
        <f t="shared" ref="X21" si="35">SUM(DG21:DM21)</f>
        <v>35</v>
      </c>
      <c r="Y21" s="133">
        <f>SUM(DN21:DT21)</f>
        <v>35</v>
      </c>
      <c r="Z21" s="133">
        <f t="shared" si="27"/>
        <v>175</v>
      </c>
      <c r="AA21" s="133">
        <f t="shared" si="28"/>
        <v>175</v>
      </c>
      <c r="AB21" s="133">
        <f t="shared" si="29"/>
        <v>175</v>
      </c>
      <c r="AC21" s="133">
        <f t="shared" si="30"/>
        <v>175</v>
      </c>
      <c r="AD21" s="134"/>
      <c r="AE21" s="134"/>
      <c r="AF21" s="134"/>
      <c r="AG21" s="133">
        <v>0</v>
      </c>
      <c r="AH21" s="133">
        <v>0</v>
      </c>
      <c r="AI21" s="133">
        <v>7</v>
      </c>
      <c r="AJ21" s="133">
        <v>7</v>
      </c>
      <c r="AK21" s="133">
        <v>7</v>
      </c>
      <c r="AL21" s="133">
        <v>7</v>
      </c>
      <c r="AM21" s="133">
        <v>7</v>
      </c>
      <c r="AN21" s="133">
        <v>0</v>
      </c>
      <c r="AO21" s="133">
        <v>0</v>
      </c>
      <c r="AP21" s="133">
        <v>7</v>
      </c>
      <c r="AQ21" s="133">
        <v>7</v>
      </c>
      <c r="AR21" s="133">
        <v>7</v>
      </c>
      <c r="AS21" s="133">
        <v>7</v>
      </c>
      <c r="AT21" s="133">
        <v>7</v>
      </c>
      <c r="AU21" s="133">
        <v>0</v>
      </c>
      <c r="AV21" s="133">
        <v>0</v>
      </c>
      <c r="AW21" s="133">
        <v>7</v>
      </c>
      <c r="AX21" s="133">
        <v>7</v>
      </c>
      <c r="AY21" s="133">
        <v>7</v>
      </c>
      <c r="AZ21" s="133">
        <v>7</v>
      </c>
      <c r="BA21" s="133">
        <v>7</v>
      </c>
      <c r="BB21" s="133">
        <v>0</v>
      </c>
      <c r="BC21" s="133">
        <v>0</v>
      </c>
      <c r="BD21" s="133">
        <v>7</v>
      </c>
      <c r="BE21" s="133">
        <v>7</v>
      </c>
      <c r="BF21" s="133">
        <v>7</v>
      </c>
      <c r="BG21" s="133">
        <v>7</v>
      </c>
      <c r="BH21" s="133">
        <v>7</v>
      </c>
      <c r="BI21" s="133">
        <v>0</v>
      </c>
      <c r="BJ21" s="133">
        <v>0</v>
      </c>
      <c r="BK21" s="133">
        <v>7</v>
      </c>
      <c r="BL21" s="133">
        <v>7</v>
      </c>
      <c r="BM21" s="133">
        <v>7</v>
      </c>
      <c r="BN21" s="133">
        <v>7</v>
      </c>
      <c r="BO21" s="133">
        <v>7</v>
      </c>
      <c r="BP21" s="133">
        <v>0</v>
      </c>
      <c r="BQ21" s="133">
        <v>0</v>
      </c>
      <c r="BR21" s="133">
        <v>7</v>
      </c>
      <c r="BS21" s="133">
        <v>7</v>
      </c>
      <c r="BT21" s="133">
        <v>7</v>
      </c>
      <c r="BU21" s="133">
        <v>7</v>
      </c>
      <c r="BV21" s="133">
        <v>7</v>
      </c>
      <c r="BW21" s="133">
        <v>0</v>
      </c>
      <c r="BX21" s="133">
        <v>0</v>
      </c>
      <c r="BY21" s="133">
        <v>7</v>
      </c>
      <c r="BZ21" s="133">
        <v>7</v>
      </c>
      <c r="CA21" s="133">
        <v>7</v>
      </c>
      <c r="CB21" s="133">
        <v>7</v>
      </c>
      <c r="CC21" s="133">
        <v>7</v>
      </c>
      <c r="CD21" s="133">
        <v>0</v>
      </c>
      <c r="CE21" s="133">
        <v>0</v>
      </c>
      <c r="CF21" s="133">
        <v>7</v>
      </c>
      <c r="CG21" s="133">
        <v>7</v>
      </c>
      <c r="CH21" s="133">
        <v>7</v>
      </c>
      <c r="CI21" s="133">
        <v>7</v>
      </c>
      <c r="CJ21" s="133">
        <v>7</v>
      </c>
      <c r="CK21" s="133">
        <v>0</v>
      </c>
      <c r="CL21" s="133">
        <v>0</v>
      </c>
      <c r="CM21" s="133">
        <v>7</v>
      </c>
      <c r="CN21" s="133">
        <v>7</v>
      </c>
      <c r="CO21" s="133">
        <v>7</v>
      </c>
      <c r="CP21" s="133">
        <v>7</v>
      </c>
      <c r="CQ21" s="133">
        <v>7</v>
      </c>
      <c r="CR21" s="133"/>
      <c r="CS21" s="133"/>
      <c r="CT21" s="133">
        <v>7</v>
      </c>
      <c r="CU21" s="133">
        <v>7</v>
      </c>
      <c r="CV21" s="133">
        <v>7</v>
      </c>
      <c r="CW21" s="133">
        <v>7</v>
      </c>
      <c r="CX21" s="133">
        <v>7</v>
      </c>
      <c r="CY21" s="133"/>
      <c r="CZ21" s="133"/>
      <c r="DA21" s="133">
        <v>7</v>
      </c>
      <c r="DB21" s="133">
        <v>7</v>
      </c>
      <c r="DC21" s="133">
        <v>7</v>
      </c>
      <c r="DD21" s="133">
        <v>7</v>
      </c>
      <c r="DE21" s="133">
        <v>7</v>
      </c>
      <c r="DF21" s="133"/>
      <c r="DG21" s="133"/>
      <c r="DH21" s="133">
        <v>7</v>
      </c>
      <c r="DI21" s="133">
        <v>7</v>
      </c>
      <c r="DJ21" s="133">
        <v>7</v>
      </c>
      <c r="DK21" s="133">
        <v>7</v>
      </c>
      <c r="DL21" s="133">
        <v>7</v>
      </c>
      <c r="DM21" s="133"/>
      <c r="DN21" s="133"/>
      <c r="DO21" s="133">
        <v>7</v>
      </c>
      <c r="DP21" s="133">
        <v>7</v>
      </c>
      <c r="DQ21" s="133">
        <v>7</v>
      </c>
      <c r="DR21" s="133">
        <v>7</v>
      </c>
      <c r="DS21" s="133">
        <v>7</v>
      </c>
      <c r="DT21" s="133"/>
      <c r="DU21" s="133"/>
      <c r="DV21" s="133">
        <v>35</v>
      </c>
      <c r="DW21" s="133">
        <v>35</v>
      </c>
      <c r="DX21" s="133">
        <v>35</v>
      </c>
      <c r="DY21" s="133">
        <v>35</v>
      </c>
      <c r="DZ21" s="133">
        <v>35</v>
      </c>
      <c r="EA21" s="133"/>
      <c r="EB21" s="133"/>
      <c r="EC21" s="133">
        <v>35</v>
      </c>
      <c r="ED21" s="133">
        <v>35</v>
      </c>
      <c r="EE21" s="133">
        <v>35</v>
      </c>
      <c r="EF21" s="133">
        <v>35</v>
      </c>
      <c r="EG21" s="133">
        <v>35</v>
      </c>
      <c r="EH21" s="133"/>
      <c r="EI21" s="133"/>
      <c r="EJ21" s="133">
        <v>35</v>
      </c>
      <c r="EK21" s="133">
        <v>35</v>
      </c>
      <c r="EL21" s="133">
        <v>35</v>
      </c>
      <c r="EM21" s="133">
        <v>35</v>
      </c>
      <c r="EN21" s="133">
        <v>35</v>
      </c>
      <c r="EO21" s="133"/>
      <c r="EP21" s="133"/>
      <c r="EQ21" s="133">
        <v>35</v>
      </c>
      <c r="ER21" s="133">
        <v>35</v>
      </c>
      <c r="ES21" s="133">
        <v>35</v>
      </c>
      <c r="ET21" s="133">
        <v>35</v>
      </c>
      <c r="EU21" s="133">
        <v>35</v>
      </c>
      <c r="EV21" s="133"/>
      <c r="EW21" s="133"/>
      <c r="EX21" s="133">
        <v>35</v>
      </c>
    </row>
    <row r="22" spans="1:154" ht="15" thickBot="1" x14ac:dyDescent="0.4">
      <c r="A22" s="18" t="s">
        <v>732</v>
      </c>
      <c r="B22" s="240">
        <v>562</v>
      </c>
      <c r="E22" s="132" t="s">
        <v>810</v>
      </c>
      <c r="F22" s="133"/>
      <c r="G22" s="133"/>
      <c r="H22" s="133"/>
      <c r="I22" s="133"/>
      <c r="J22" s="134"/>
      <c r="K22" s="134"/>
      <c r="L22" s="134"/>
      <c r="M22" s="103"/>
      <c r="N22" s="103"/>
      <c r="O22" s="103"/>
      <c r="P22" s="103"/>
      <c r="Q22" s="103"/>
      <c r="R22" s="103"/>
      <c r="S22" s="103"/>
      <c r="T22" s="103"/>
      <c r="U22" s="103"/>
      <c r="V22" s="103"/>
      <c r="W22" s="103"/>
      <c r="X22" s="133"/>
      <c r="Y22" s="133"/>
      <c r="Z22" s="133"/>
      <c r="AA22" s="133"/>
      <c r="AB22" s="133"/>
      <c r="AC22" s="133"/>
      <c r="AD22" s="134"/>
      <c r="AE22" s="134"/>
      <c r="AF22" s="134"/>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133"/>
      <c r="CQ22" s="133"/>
      <c r="CR22" s="133"/>
      <c r="CS22" s="133"/>
      <c r="CT22" s="133"/>
      <c r="CU22" s="133"/>
      <c r="CV22" s="133"/>
      <c r="CW22" s="133"/>
      <c r="CX22" s="133"/>
      <c r="CY22" s="133"/>
      <c r="CZ22" s="133"/>
      <c r="DA22" s="133"/>
      <c r="DB22" s="133"/>
      <c r="DC22" s="133"/>
      <c r="DD22" s="133"/>
      <c r="DE22" s="133"/>
      <c r="DF22" s="133"/>
      <c r="DG22" s="133"/>
      <c r="DH22" s="133"/>
      <c r="DI22" s="133"/>
      <c r="DJ22" s="133"/>
      <c r="DK22" s="133"/>
      <c r="DL22" s="133"/>
      <c r="DM22" s="133"/>
      <c r="DN22" s="133"/>
      <c r="DO22" s="133"/>
      <c r="DP22" s="133"/>
      <c r="DQ22" s="133"/>
      <c r="DR22" s="133"/>
      <c r="DS22" s="133"/>
      <c r="DT22" s="133"/>
      <c r="DU22" s="133"/>
      <c r="DV22" s="133"/>
      <c r="DW22" s="133" t="s">
        <v>811</v>
      </c>
      <c r="DX22" s="133"/>
      <c r="DY22" s="133"/>
      <c r="DZ22" s="133"/>
      <c r="EA22" s="133"/>
      <c r="EB22" s="133"/>
      <c r="EC22" s="133"/>
      <c r="ED22" s="133"/>
      <c r="EE22" s="133"/>
      <c r="EF22" s="133"/>
      <c r="EG22" s="133"/>
      <c r="EH22" s="133"/>
      <c r="EI22" s="133"/>
      <c r="EJ22" s="133"/>
      <c r="EK22" s="133"/>
      <c r="EL22" s="133"/>
      <c r="EM22" s="133"/>
      <c r="EN22" s="133"/>
      <c r="EO22" s="133"/>
      <c r="EP22" s="133"/>
      <c r="EQ22" s="133"/>
      <c r="ER22" s="133"/>
      <c r="ES22" s="133"/>
      <c r="ET22" s="133"/>
      <c r="EU22" s="133"/>
      <c r="EV22" s="133"/>
      <c r="EW22" s="133"/>
      <c r="EX22" s="133"/>
    </row>
    <row r="23" spans="1:154" ht="15" customHeight="1" x14ac:dyDescent="0.35"/>
    <row r="39" spans="1:154" ht="15" thickBot="1" x14ac:dyDescent="0.4"/>
    <row r="40" spans="1:154" x14ac:dyDescent="0.35">
      <c r="E40" s="130"/>
      <c r="F40" s="153" t="s">
        <v>777</v>
      </c>
      <c r="G40" s="153" t="s">
        <v>778</v>
      </c>
      <c r="H40" s="153" t="s">
        <v>737</v>
      </c>
      <c r="I40" s="153" t="s">
        <v>779</v>
      </c>
      <c r="J40" s="154"/>
      <c r="K40" s="154"/>
      <c r="L40" s="154"/>
      <c r="M40" s="153" t="s">
        <v>780</v>
      </c>
      <c r="N40" s="153" t="s">
        <v>781</v>
      </c>
      <c r="O40" s="153" t="s">
        <v>782</v>
      </c>
      <c r="P40" s="153" t="s">
        <v>783</v>
      </c>
      <c r="Q40" s="153" t="s">
        <v>784</v>
      </c>
      <c r="R40" s="153" t="s">
        <v>785</v>
      </c>
      <c r="S40" s="153" t="s">
        <v>786</v>
      </c>
      <c r="T40" s="153" t="s">
        <v>787</v>
      </c>
      <c r="U40" s="153" t="s">
        <v>788</v>
      </c>
      <c r="V40" s="153" t="s">
        <v>789</v>
      </c>
      <c r="W40" s="153" t="str">
        <f>W1</f>
        <v>May Wk 2</v>
      </c>
      <c r="X40" s="153" t="str">
        <f t="shared" ref="X40:AC40" si="36">X1</f>
        <v>May Wk 3</v>
      </c>
      <c r="Y40" s="153" t="str">
        <f t="shared" si="36"/>
        <v>May Wk 4</v>
      </c>
      <c r="Z40" s="153" t="str">
        <f t="shared" si="36"/>
        <v>Jun Wk1</v>
      </c>
      <c r="AA40" s="153" t="str">
        <f t="shared" si="36"/>
        <v>Jun Wk2</v>
      </c>
      <c r="AB40" s="153" t="str">
        <f t="shared" si="36"/>
        <v>Jun Wk3</v>
      </c>
      <c r="AC40" s="153" t="str">
        <f t="shared" si="36"/>
        <v>Jun Wk4</v>
      </c>
      <c r="AD40" s="154"/>
      <c r="AE40" s="154"/>
      <c r="AF40" s="154"/>
      <c r="AG40" s="155">
        <v>45717</v>
      </c>
      <c r="AH40" s="155">
        <v>45718</v>
      </c>
      <c r="AI40" s="155">
        <v>45719</v>
      </c>
      <c r="AJ40" s="155">
        <v>45720</v>
      </c>
      <c r="AK40" s="155">
        <v>45721</v>
      </c>
      <c r="AL40" s="155">
        <v>45722</v>
      </c>
      <c r="AM40" s="155">
        <v>45723</v>
      </c>
      <c r="AN40" s="155">
        <v>45724</v>
      </c>
      <c r="AO40" s="155">
        <v>45725</v>
      </c>
      <c r="AP40" s="155">
        <v>45726</v>
      </c>
      <c r="AQ40" s="155">
        <v>45727</v>
      </c>
      <c r="AR40" s="155">
        <v>45728</v>
      </c>
      <c r="AS40" s="155">
        <v>45729</v>
      </c>
      <c r="AT40" s="155">
        <v>45730</v>
      </c>
      <c r="AU40" s="155">
        <v>45731</v>
      </c>
      <c r="AV40" s="155">
        <v>45732</v>
      </c>
      <c r="AW40" s="155">
        <v>45733</v>
      </c>
      <c r="AX40" s="155">
        <v>45734</v>
      </c>
      <c r="AY40" s="155">
        <v>45735</v>
      </c>
      <c r="AZ40" s="155">
        <v>45736</v>
      </c>
      <c r="BA40" s="155">
        <v>45737</v>
      </c>
      <c r="BB40" s="155">
        <v>45738</v>
      </c>
      <c r="BC40" s="155">
        <v>45739</v>
      </c>
      <c r="BD40" s="155">
        <v>45740</v>
      </c>
      <c r="BE40" s="155">
        <v>45741</v>
      </c>
      <c r="BF40" s="155">
        <v>45742</v>
      </c>
      <c r="BG40" s="155">
        <v>45743</v>
      </c>
      <c r="BH40" s="155">
        <v>45744</v>
      </c>
      <c r="BI40" s="155">
        <v>45745</v>
      </c>
      <c r="BJ40" s="155">
        <v>45746</v>
      </c>
      <c r="BK40" s="155">
        <v>45747</v>
      </c>
      <c r="BL40" s="155">
        <v>45748</v>
      </c>
      <c r="BM40" s="155">
        <v>45749</v>
      </c>
      <c r="BN40" s="155">
        <v>45750</v>
      </c>
      <c r="BO40" s="155">
        <v>45751</v>
      </c>
      <c r="BP40" s="155">
        <v>45752</v>
      </c>
      <c r="BQ40" s="155">
        <v>45753</v>
      </c>
      <c r="BR40" s="155">
        <v>45754</v>
      </c>
      <c r="BS40" s="155">
        <v>45755</v>
      </c>
      <c r="BT40" s="155">
        <v>45756</v>
      </c>
      <c r="BU40" s="155">
        <v>45757</v>
      </c>
      <c r="BV40" s="155">
        <v>45758</v>
      </c>
      <c r="BW40" s="155">
        <v>45759</v>
      </c>
      <c r="BX40" s="155">
        <v>45760</v>
      </c>
      <c r="BY40" s="155">
        <v>45761</v>
      </c>
      <c r="BZ40" s="155">
        <v>45762</v>
      </c>
      <c r="CA40" s="155">
        <v>45763</v>
      </c>
      <c r="CB40" s="155">
        <v>45764</v>
      </c>
      <c r="CC40" s="155">
        <v>45765</v>
      </c>
      <c r="CD40" s="155">
        <v>45766</v>
      </c>
      <c r="CE40" s="155">
        <v>45767</v>
      </c>
      <c r="CF40" s="155">
        <v>45768</v>
      </c>
      <c r="CG40" s="155">
        <v>45769</v>
      </c>
      <c r="CH40" s="155">
        <v>45770</v>
      </c>
      <c r="CI40" s="155">
        <v>45771</v>
      </c>
      <c r="CJ40" s="155">
        <v>45772</v>
      </c>
      <c r="CK40" s="155">
        <v>45773</v>
      </c>
      <c r="CL40" s="155">
        <v>45774</v>
      </c>
      <c r="CM40" s="155">
        <v>45775</v>
      </c>
      <c r="CN40" s="155">
        <v>45776</v>
      </c>
      <c r="CO40" s="155">
        <v>45777</v>
      </c>
      <c r="CP40" s="155">
        <v>45778</v>
      </c>
      <c r="CQ40" s="155">
        <v>45779</v>
      </c>
      <c r="CR40" s="155">
        <v>45780</v>
      </c>
      <c r="CS40" s="155">
        <v>45781</v>
      </c>
      <c r="CT40" s="155">
        <v>45782</v>
      </c>
      <c r="CU40" s="155">
        <v>45783</v>
      </c>
      <c r="CV40" s="155">
        <v>45784</v>
      </c>
      <c r="CW40" s="155">
        <v>45785</v>
      </c>
      <c r="CX40" s="155">
        <v>45786</v>
      </c>
      <c r="CY40" s="155">
        <v>45787</v>
      </c>
      <c r="CZ40" s="155">
        <v>45788</v>
      </c>
      <c r="DA40" s="155">
        <v>45789</v>
      </c>
      <c r="DB40" s="155">
        <v>45790</v>
      </c>
      <c r="DC40" s="155">
        <v>45791</v>
      </c>
      <c r="DD40" s="155">
        <v>45792</v>
      </c>
      <c r="DE40" s="155">
        <v>45793</v>
      </c>
      <c r="DF40" s="155">
        <v>45794</v>
      </c>
      <c r="DG40" s="155">
        <v>45795</v>
      </c>
      <c r="DH40" s="155">
        <v>45796</v>
      </c>
      <c r="DI40" s="155">
        <v>45797</v>
      </c>
      <c r="DJ40" s="155">
        <v>45798</v>
      </c>
      <c r="DK40" s="155">
        <v>45799</v>
      </c>
      <c r="DL40" s="155">
        <v>45800</v>
      </c>
      <c r="DM40" s="155">
        <v>45801</v>
      </c>
      <c r="DN40" s="155">
        <v>45802</v>
      </c>
      <c r="DO40" s="155">
        <v>45803</v>
      </c>
      <c r="DP40" s="155">
        <v>45804</v>
      </c>
      <c r="DQ40" s="155">
        <v>45805</v>
      </c>
      <c r="DR40" s="155">
        <v>45806</v>
      </c>
      <c r="DS40" s="155">
        <v>45807</v>
      </c>
      <c r="DT40" s="155">
        <v>45808</v>
      </c>
      <c r="DU40" s="155">
        <v>45809</v>
      </c>
      <c r="DV40" s="155">
        <v>45810</v>
      </c>
      <c r="DW40" s="155">
        <v>45811</v>
      </c>
      <c r="DX40" s="155">
        <v>45812</v>
      </c>
      <c r="DY40" s="155">
        <v>45813</v>
      </c>
      <c r="DZ40" s="155">
        <v>45814</v>
      </c>
      <c r="EA40" s="155">
        <v>45815</v>
      </c>
      <c r="EB40" s="155">
        <v>45816</v>
      </c>
      <c r="EC40" s="155">
        <v>45817</v>
      </c>
      <c r="ED40" s="155">
        <v>45818</v>
      </c>
      <c r="EE40" s="155">
        <v>45819</v>
      </c>
      <c r="EF40" s="155">
        <v>45820</v>
      </c>
      <c r="EG40" s="155">
        <v>45821</v>
      </c>
      <c r="EH40" s="155">
        <v>45822</v>
      </c>
      <c r="EI40" s="155">
        <v>45823</v>
      </c>
      <c r="EJ40" s="155">
        <v>45824</v>
      </c>
      <c r="EK40" s="155">
        <v>45825</v>
      </c>
      <c r="EL40" s="155">
        <v>45826</v>
      </c>
      <c r="EM40" s="155">
        <v>45827</v>
      </c>
      <c r="EN40" s="155">
        <v>45828</v>
      </c>
      <c r="EO40" s="155">
        <v>45829</v>
      </c>
      <c r="EP40" s="155">
        <v>45830</v>
      </c>
      <c r="EQ40" s="155">
        <v>45831</v>
      </c>
      <c r="ER40" s="155">
        <v>45832</v>
      </c>
      <c r="ES40" s="155">
        <v>45833</v>
      </c>
      <c r="ET40" s="155">
        <v>45834</v>
      </c>
      <c r="EU40" s="155">
        <v>45835</v>
      </c>
      <c r="EV40" s="155">
        <v>45836</v>
      </c>
      <c r="EW40" s="155">
        <v>45837</v>
      </c>
      <c r="EX40" s="155">
        <v>45838</v>
      </c>
    </row>
    <row r="41" spans="1:154" hidden="1" x14ac:dyDescent="0.35">
      <c r="E41" s="156"/>
      <c r="F41" s="157"/>
      <c r="G41" s="157"/>
      <c r="H41" s="157"/>
      <c r="I41" s="157"/>
      <c r="J41" s="158"/>
      <c r="K41" s="158"/>
      <c r="L41" s="158"/>
      <c r="M41" s="157"/>
      <c r="N41" s="157"/>
      <c r="O41" s="157"/>
      <c r="P41" s="157"/>
      <c r="Q41" s="157"/>
      <c r="R41" s="157"/>
      <c r="S41" s="157"/>
      <c r="T41" s="157"/>
      <c r="U41" s="157"/>
      <c r="V41" s="157"/>
      <c r="W41" s="157"/>
      <c r="X41" s="157"/>
      <c r="Y41" s="157"/>
      <c r="Z41" s="157"/>
      <c r="AA41" s="157"/>
      <c r="AB41" s="157"/>
      <c r="AC41" s="157"/>
      <c r="AD41" s="158"/>
      <c r="AE41" s="158"/>
      <c r="AF41" s="158"/>
      <c r="AG41" s="159" t="s">
        <v>797</v>
      </c>
      <c r="AH41" s="159" t="s">
        <v>798</v>
      </c>
      <c r="AI41" s="159" t="s">
        <v>799</v>
      </c>
      <c r="AJ41" s="159" t="s">
        <v>800</v>
      </c>
      <c r="AK41" s="159" t="s">
        <v>801</v>
      </c>
      <c r="AL41" s="159" t="s">
        <v>802</v>
      </c>
      <c r="AM41" s="159" t="s">
        <v>803</v>
      </c>
      <c r="AN41" s="159" t="s">
        <v>797</v>
      </c>
      <c r="AO41" s="159" t="s">
        <v>798</v>
      </c>
      <c r="AP41" s="159" t="s">
        <v>799</v>
      </c>
      <c r="AQ41" s="159" t="s">
        <v>800</v>
      </c>
      <c r="AR41" s="159" t="s">
        <v>801</v>
      </c>
      <c r="AS41" s="159" t="s">
        <v>802</v>
      </c>
      <c r="AT41" s="159" t="s">
        <v>803</v>
      </c>
      <c r="AU41" s="159" t="s">
        <v>797</v>
      </c>
      <c r="AV41" s="159" t="s">
        <v>798</v>
      </c>
      <c r="AW41" s="159" t="s">
        <v>799</v>
      </c>
      <c r="AX41" s="159" t="s">
        <v>800</v>
      </c>
      <c r="AY41" s="159" t="s">
        <v>801</v>
      </c>
      <c r="AZ41" s="159" t="s">
        <v>802</v>
      </c>
      <c r="BA41" s="159" t="s">
        <v>803</v>
      </c>
      <c r="BB41" s="159" t="s">
        <v>797</v>
      </c>
      <c r="BC41" s="159" t="s">
        <v>798</v>
      </c>
      <c r="BD41" s="159" t="s">
        <v>799</v>
      </c>
      <c r="BE41" s="159" t="s">
        <v>800</v>
      </c>
      <c r="BF41" s="159" t="s">
        <v>801</v>
      </c>
      <c r="BG41" s="159" t="s">
        <v>802</v>
      </c>
      <c r="BH41" s="159" t="s">
        <v>803</v>
      </c>
      <c r="BI41" s="159" t="s">
        <v>797</v>
      </c>
      <c r="BJ41" s="159" t="s">
        <v>798</v>
      </c>
      <c r="BK41" s="159" t="s">
        <v>799</v>
      </c>
      <c r="BL41" s="159" t="s">
        <v>800</v>
      </c>
      <c r="BM41" s="159" t="s">
        <v>801</v>
      </c>
      <c r="BN41" s="159" t="s">
        <v>802</v>
      </c>
      <c r="BO41" s="159" t="s">
        <v>803</v>
      </c>
      <c r="BP41" s="159" t="s">
        <v>797</v>
      </c>
      <c r="BQ41" s="159" t="s">
        <v>798</v>
      </c>
      <c r="BR41" s="159" t="s">
        <v>799</v>
      </c>
      <c r="BS41" s="159" t="s">
        <v>800</v>
      </c>
      <c r="BT41" s="159" t="s">
        <v>801</v>
      </c>
      <c r="BU41" s="159" t="s">
        <v>802</v>
      </c>
      <c r="BV41" s="159" t="s">
        <v>803</v>
      </c>
      <c r="BW41" s="159" t="s">
        <v>797</v>
      </c>
      <c r="BX41" s="159" t="s">
        <v>798</v>
      </c>
      <c r="BY41" s="159" t="s">
        <v>799</v>
      </c>
      <c r="BZ41" s="159" t="s">
        <v>800</v>
      </c>
      <c r="CA41" s="159" t="s">
        <v>801</v>
      </c>
      <c r="CB41" s="159" t="s">
        <v>802</v>
      </c>
      <c r="CC41" s="159" t="s">
        <v>803</v>
      </c>
      <c r="CD41" s="159" t="s">
        <v>797</v>
      </c>
      <c r="CE41" s="159" t="s">
        <v>798</v>
      </c>
      <c r="CF41" s="159" t="s">
        <v>799</v>
      </c>
      <c r="CG41" s="159" t="s">
        <v>800</v>
      </c>
      <c r="CH41" s="159" t="s">
        <v>801</v>
      </c>
      <c r="CI41" s="159" t="s">
        <v>802</v>
      </c>
      <c r="CJ41" s="159" t="s">
        <v>803</v>
      </c>
      <c r="CK41" s="159" t="s">
        <v>797</v>
      </c>
      <c r="CL41" s="159" t="s">
        <v>798</v>
      </c>
      <c r="CM41" s="159" t="s">
        <v>799</v>
      </c>
      <c r="CN41" s="159" t="s">
        <v>800</v>
      </c>
      <c r="CO41" s="159" t="s">
        <v>801</v>
      </c>
      <c r="CP41" s="159" t="s">
        <v>802</v>
      </c>
      <c r="CQ41" s="159" t="s">
        <v>803</v>
      </c>
      <c r="CR41" s="159" t="s">
        <v>797</v>
      </c>
      <c r="CS41" s="159" t="s">
        <v>798</v>
      </c>
      <c r="CT41" s="159" t="s">
        <v>799</v>
      </c>
      <c r="CU41" s="159" t="s">
        <v>800</v>
      </c>
      <c r="CV41" s="159" t="s">
        <v>801</v>
      </c>
      <c r="CW41" s="159" t="s">
        <v>802</v>
      </c>
      <c r="CX41" s="159" t="s">
        <v>803</v>
      </c>
      <c r="CY41" s="159" t="s">
        <v>797</v>
      </c>
      <c r="CZ41" s="159" t="s">
        <v>798</v>
      </c>
      <c r="DA41" s="159" t="s">
        <v>799</v>
      </c>
      <c r="DB41" s="159" t="s">
        <v>800</v>
      </c>
      <c r="DC41" s="159" t="s">
        <v>801</v>
      </c>
      <c r="DD41" s="159" t="s">
        <v>802</v>
      </c>
      <c r="DE41" s="159" t="s">
        <v>803</v>
      </c>
      <c r="DF41" s="159" t="s">
        <v>797</v>
      </c>
      <c r="DG41" s="159" t="s">
        <v>798</v>
      </c>
      <c r="DH41" s="159" t="s">
        <v>799</v>
      </c>
      <c r="DI41" s="159" t="s">
        <v>800</v>
      </c>
      <c r="DJ41" s="159" t="s">
        <v>801</v>
      </c>
      <c r="DK41" s="159" t="s">
        <v>802</v>
      </c>
      <c r="DL41" s="159" t="s">
        <v>803</v>
      </c>
      <c r="DM41" s="159" t="s">
        <v>797</v>
      </c>
      <c r="DN41" s="159" t="s">
        <v>798</v>
      </c>
      <c r="DO41" s="159" t="s">
        <v>799</v>
      </c>
      <c r="DP41" s="159" t="s">
        <v>800</v>
      </c>
      <c r="DQ41" s="159" t="s">
        <v>801</v>
      </c>
      <c r="DR41" s="159" t="s">
        <v>802</v>
      </c>
      <c r="DS41" s="159" t="s">
        <v>803</v>
      </c>
      <c r="DT41" s="159" t="s">
        <v>797</v>
      </c>
      <c r="DU41" s="159" t="s">
        <v>798</v>
      </c>
      <c r="DV41" s="159" t="s">
        <v>799</v>
      </c>
      <c r="DW41" s="159" t="s">
        <v>800</v>
      </c>
      <c r="DX41" s="159" t="s">
        <v>801</v>
      </c>
      <c r="DY41" s="159" t="s">
        <v>802</v>
      </c>
      <c r="DZ41" s="159" t="s">
        <v>803</v>
      </c>
      <c r="EA41" s="159" t="s">
        <v>797</v>
      </c>
      <c r="EB41" s="159" t="s">
        <v>798</v>
      </c>
      <c r="EC41" s="159" t="s">
        <v>799</v>
      </c>
      <c r="ED41" s="159" t="s">
        <v>800</v>
      </c>
      <c r="EE41" s="159" t="s">
        <v>801</v>
      </c>
      <c r="EF41" s="159" t="s">
        <v>802</v>
      </c>
      <c r="EG41" s="159" t="s">
        <v>803</v>
      </c>
      <c r="EH41" s="159" t="s">
        <v>797</v>
      </c>
      <c r="EI41" s="159" t="s">
        <v>798</v>
      </c>
      <c r="EJ41" s="159" t="s">
        <v>799</v>
      </c>
      <c r="EK41" s="159" t="s">
        <v>800</v>
      </c>
      <c r="EL41" s="159" t="s">
        <v>801</v>
      </c>
      <c r="EM41" s="159" t="s">
        <v>802</v>
      </c>
      <c r="EN41" s="159" t="s">
        <v>803</v>
      </c>
      <c r="EO41" s="159" t="s">
        <v>797</v>
      </c>
      <c r="EP41" s="159" t="s">
        <v>798</v>
      </c>
      <c r="EQ41" s="159" t="s">
        <v>799</v>
      </c>
      <c r="ER41" s="159" t="s">
        <v>800</v>
      </c>
      <c r="ES41" s="159" t="s">
        <v>801</v>
      </c>
      <c r="ET41" s="159" t="s">
        <v>802</v>
      </c>
      <c r="EU41" s="159" t="s">
        <v>803</v>
      </c>
      <c r="EV41" s="159" t="s">
        <v>797</v>
      </c>
      <c r="EW41" s="159" t="s">
        <v>798</v>
      </c>
      <c r="EX41" s="159" t="s">
        <v>799</v>
      </c>
    </row>
    <row r="42" spans="1:154" x14ac:dyDescent="0.35">
      <c r="A42" t="s">
        <v>812</v>
      </c>
      <c r="E42" s="131" t="s">
        <v>42</v>
      </c>
      <c r="F42" s="160">
        <f t="shared" ref="F42:I43" si="37">IFERROR(F3/F$21,0)</f>
        <v>8.8435374149659865E-2</v>
      </c>
      <c r="G42" s="160">
        <f t="shared" si="37"/>
        <v>0.16883116883116883</v>
      </c>
      <c r="H42" s="160">
        <f t="shared" si="37"/>
        <v>1.2987012987012988E-2</v>
      </c>
      <c r="I42" s="160">
        <f t="shared" si="37"/>
        <v>9.5238095238095247E-3</v>
      </c>
      <c r="J42" s="129"/>
      <c r="K42" s="129"/>
      <c r="L42" s="129"/>
      <c r="M42" s="160">
        <f t="shared" ref="M42:W42" si="38">IFERROR(M3/M$21,0)</f>
        <v>0</v>
      </c>
      <c r="N42" s="160">
        <f t="shared" si="38"/>
        <v>0</v>
      </c>
      <c r="O42" s="160">
        <f t="shared" si="38"/>
        <v>2.8571428571428571E-2</v>
      </c>
      <c r="P42" s="160">
        <f t="shared" si="38"/>
        <v>0.25714285714285712</v>
      </c>
      <c r="Q42" s="160">
        <f t="shared" si="38"/>
        <v>0.2</v>
      </c>
      <c r="R42" s="160">
        <f t="shared" si="38"/>
        <v>8.5714285714285715E-2</v>
      </c>
      <c r="S42" s="160">
        <f t="shared" si="38"/>
        <v>8.5714285714285715E-2</v>
      </c>
      <c r="T42" s="160">
        <f t="shared" si="38"/>
        <v>0.2</v>
      </c>
      <c r="U42" s="160">
        <f t="shared" si="38"/>
        <v>0.25714285714285712</v>
      </c>
      <c r="V42" s="160">
        <f t="shared" si="38"/>
        <v>5.7142857142857141E-2</v>
      </c>
      <c r="W42" s="160">
        <f t="shared" si="38"/>
        <v>0</v>
      </c>
      <c r="X42" s="160">
        <f t="shared" ref="X42:AC42" si="39">IFERROR(X3/X$21,0)</f>
        <v>0</v>
      </c>
      <c r="Y42" s="160">
        <f t="shared" si="39"/>
        <v>0</v>
      </c>
      <c r="Z42" s="160">
        <f t="shared" si="39"/>
        <v>0.04</v>
      </c>
      <c r="AA42" s="160">
        <f t="shared" si="39"/>
        <v>0</v>
      </c>
      <c r="AB42" s="160">
        <f t="shared" si="39"/>
        <v>0</v>
      </c>
      <c r="AC42" s="160">
        <f t="shared" si="39"/>
        <v>0</v>
      </c>
      <c r="AD42" s="129"/>
      <c r="AE42" s="129"/>
      <c r="AF42" s="129"/>
      <c r="AG42" s="103"/>
      <c r="AH42" s="103"/>
      <c r="AI42" s="103"/>
      <c r="AJ42" s="103"/>
      <c r="AK42" s="103"/>
      <c r="AL42" s="103"/>
      <c r="AM42" s="103"/>
      <c r="AN42" s="103"/>
      <c r="AO42" s="103"/>
      <c r="AP42" s="103"/>
      <c r="AQ42" s="103"/>
      <c r="AR42" s="103"/>
      <c r="AS42" s="103"/>
      <c r="AT42" s="103"/>
      <c r="AU42" s="103"/>
      <c r="AV42" s="103"/>
      <c r="AW42" s="103"/>
      <c r="AX42" s="103"/>
      <c r="AY42" s="103"/>
      <c r="AZ42" s="103"/>
      <c r="BA42" s="103">
        <v>1</v>
      </c>
      <c r="BB42" s="103"/>
      <c r="BC42" s="103"/>
      <c r="BD42" s="103">
        <v>1</v>
      </c>
      <c r="BE42" s="103">
        <v>2</v>
      </c>
      <c r="BF42" s="103"/>
      <c r="BG42" s="103">
        <v>4</v>
      </c>
      <c r="BH42" s="103">
        <v>2</v>
      </c>
      <c r="BI42" s="103"/>
      <c r="BJ42" s="103"/>
      <c r="BK42" s="103">
        <v>3</v>
      </c>
      <c r="BL42" s="103"/>
      <c r="BM42" s="103">
        <v>1</v>
      </c>
      <c r="BN42" s="103">
        <v>3</v>
      </c>
      <c r="BO42" s="103"/>
      <c r="BP42" s="103"/>
      <c r="BQ42" s="103"/>
      <c r="BR42" s="103"/>
      <c r="BS42" s="103">
        <v>2</v>
      </c>
      <c r="BT42" s="103">
        <v>1</v>
      </c>
      <c r="BU42" s="103"/>
      <c r="BV42" s="103"/>
      <c r="BW42" s="103"/>
      <c r="BX42" s="103"/>
      <c r="BY42" s="103">
        <v>2</v>
      </c>
      <c r="BZ42" s="103">
        <v>1</v>
      </c>
      <c r="CA42" s="103"/>
      <c r="CB42" s="103"/>
      <c r="CC42" s="103"/>
      <c r="CD42" s="103"/>
      <c r="CE42" s="103"/>
      <c r="CF42" s="103"/>
      <c r="CG42" s="103">
        <v>5</v>
      </c>
      <c r="CH42" s="103"/>
      <c r="CI42" s="103">
        <v>2</v>
      </c>
      <c r="CJ42" s="103"/>
      <c r="CK42" s="103"/>
      <c r="CL42" s="103"/>
      <c r="CM42" s="103">
        <v>3</v>
      </c>
      <c r="CN42" s="103">
        <v>3</v>
      </c>
      <c r="CO42" s="103">
        <v>3</v>
      </c>
      <c r="CP42" s="160">
        <f t="shared" ref="CP42:DS42" si="40">IFERROR(CP3/CP$21,0)</f>
        <v>0</v>
      </c>
      <c r="CQ42" s="160">
        <f t="shared" si="40"/>
        <v>0</v>
      </c>
      <c r="CR42" s="160">
        <f t="shared" si="40"/>
        <v>0</v>
      </c>
      <c r="CS42" s="160">
        <f t="shared" si="40"/>
        <v>0</v>
      </c>
      <c r="CT42" s="160">
        <f t="shared" si="40"/>
        <v>0.2857142857142857</v>
      </c>
      <c r="CU42" s="160">
        <f t="shared" si="40"/>
        <v>0</v>
      </c>
      <c r="CV42" s="160">
        <f t="shared" si="40"/>
        <v>0</v>
      </c>
      <c r="CW42" s="160">
        <f t="shared" si="40"/>
        <v>0</v>
      </c>
      <c r="CX42" s="160">
        <f t="shared" si="40"/>
        <v>0</v>
      </c>
      <c r="CY42" s="160">
        <f t="shared" si="40"/>
        <v>0</v>
      </c>
      <c r="CZ42" s="160">
        <f t="shared" si="40"/>
        <v>0</v>
      </c>
      <c r="DA42" s="160">
        <f t="shared" si="40"/>
        <v>0</v>
      </c>
      <c r="DB42" s="160">
        <f t="shared" si="40"/>
        <v>0</v>
      </c>
      <c r="DC42" s="160">
        <f t="shared" si="40"/>
        <v>0</v>
      </c>
      <c r="DD42" s="160">
        <f t="shared" si="40"/>
        <v>0</v>
      </c>
      <c r="DE42" s="160">
        <f t="shared" si="40"/>
        <v>0</v>
      </c>
      <c r="DF42" s="160">
        <f t="shared" si="40"/>
        <v>0</v>
      </c>
      <c r="DG42" s="160">
        <f t="shared" si="40"/>
        <v>0</v>
      </c>
      <c r="DH42" s="160">
        <f t="shared" si="40"/>
        <v>0</v>
      </c>
      <c r="DI42" s="160">
        <f t="shared" si="40"/>
        <v>0</v>
      </c>
      <c r="DJ42" s="160">
        <f t="shared" si="40"/>
        <v>0</v>
      </c>
      <c r="DK42" s="160">
        <f t="shared" si="40"/>
        <v>0</v>
      </c>
      <c r="DL42" s="160">
        <f t="shared" si="40"/>
        <v>0</v>
      </c>
      <c r="DM42" s="160">
        <f t="shared" si="40"/>
        <v>0</v>
      </c>
      <c r="DN42" s="160">
        <f t="shared" si="40"/>
        <v>0</v>
      </c>
      <c r="DO42" s="160">
        <f t="shared" si="40"/>
        <v>0</v>
      </c>
      <c r="DP42" s="160">
        <f t="shared" si="40"/>
        <v>0</v>
      </c>
      <c r="DQ42" s="160">
        <f t="shared" si="40"/>
        <v>0</v>
      </c>
      <c r="DR42" s="160">
        <f t="shared" si="40"/>
        <v>0</v>
      </c>
      <c r="DS42" s="160">
        <f t="shared" si="40"/>
        <v>0</v>
      </c>
      <c r="DT42" s="160">
        <f t="shared" ref="DT42:EX42" si="41">IFERROR(DT3/DT$21,0)</f>
        <v>0</v>
      </c>
      <c r="DU42" s="160">
        <f t="shared" si="41"/>
        <v>0</v>
      </c>
      <c r="DV42" s="160">
        <f t="shared" si="41"/>
        <v>0.2</v>
      </c>
      <c r="DW42" s="160">
        <f t="shared" si="41"/>
        <v>0</v>
      </c>
      <c r="DX42" s="160">
        <f t="shared" si="41"/>
        <v>0</v>
      </c>
      <c r="DY42" s="160">
        <f t="shared" si="41"/>
        <v>0</v>
      </c>
      <c r="DZ42" s="160">
        <f t="shared" si="41"/>
        <v>0</v>
      </c>
      <c r="EA42" s="160">
        <f t="shared" si="41"/>
        <v>0</v>
      </c>
      <c r="EB42" s="160">
        <f t="shared" si="41"/>
        <v>0</v>
      </c>
      <c r="EC42" s="160">
        <f t="shared" si="41"/>
        <v>0</v>
      </c>
      <c r="ED42" s="160">
        <f t="shared" si="41"/>
        <v>0</v>
      </c>
      <c r="EE42" s="160">
        <f t="shared" si="41"/>
        <v>0</v>
      </c>
      <c r="EF42" s="160">
        <f t="shared" si="41"/>
        <v>0</v>
      </c>
      <c r="EG42" s="160">
        <f t="shared" si="41"/>
        <v>0</v>
      </c>
      <c r="EH42" s="160">
        <f t="shared" si="41"/>
        <v>0</v>
      </c>
      <c r="EI42" s="160">
        <f t="shared" si="41"/>
        <v>0</v>
      </c>
      <c r="EJ42" s="160">
        <f t="shared" si="41"/>
        <v>0</v>
      </c>
      <c r="EK42" s="160">
        <f t="shared" si="41"/>
        <v>0</v>
      </c>
      <c r="EL42" s="160">
        <f t="shared" si="41"/>
        <v>0</v>
      </c>
      <c r="EM42" s="160">
        <f t="shared" si="41"/>
        <v>0</v>
      </c>
      <c r="EN42" s="160">
        <f t="shared" si="41"/>
        <v>0</v>
      </c>
      <c r="EO42" s="160">
        <f t="shared" si="41"/>
        <v>0</v>
      </c>
      <c r="EP42" s="160">
        <f t="shared" si="41"/>
        <v>0</v>
      </c>
      <c r="EQ42" s="160">
        <f t="shared" si="41"/>
        <v>0</v>
      </c>
      <c r="ER42" s="160">
        <f t="shared" si="41"/>
        <v>0</v>
      </c>
      <c r="ES42" s="160">
        <f t="shared" si="41"/>
        <v>0</v>
      </c>
      <c r="ET42" s="160">
        <f t="shared" si="41"/>
        <v>0</v>
      </c>
      <c r="EU42" s="160">
        <f t="shared" si="41"/>
        <v>0</v>
      </c>
      <c r="EV42" s="160">
        <f t="shared" si="41"/>
        <v>0</v>
      </c>
      <c r="EW42" s="160">
        <f t="shared" si="41"/>
        <v>0</v>
      </c>
      <c r="EX42" s="160">
        <f t="shared" si="41"/>
        <v>0</v>
      </c>
    </row>
    <row r="43" spans="1:154" x14ac:dyDescent="0.35">
      <c r="A43" t="s">
        <v>813</v>
      </c>
      <c r="E43" s="131" t="s">
        <v>62</v>
      </c>
      <c r="F43" s="160">
        <f t="shared" si="37"/>
        <v>0</v>
      </c>
      <c r="G43" s="160">
        <f t="shared" si="37"/>
        <v>0.24025974025974026</v>
      </c>
      <c r="H43" s="160">
        <f t="shared" si="37"/>
        <v>0</v>
      </c>
      <c r="I43" s="160">
        <f t="shared" si="37"/>
        <v>2.3129251700680271E-2</v>
      </c>
      <c r="J43" s="129"/>
      <c r="K43" s="129"/>
      <c r="L43" s="129"/>
      <c r="M43" s="160">
        <f t="shared" ref="M43:W43" si="42">IFERROR(M4/M$21,0)</f>
        <v>0</v>
      </c>
      <c r="N43" s="160">
        <f t="shared" si="42"/>
        <v>0</v>
      </c>
      <c r="O43" s="160">
        <f t="shared" si="42"/>
        <v>0</v>
      </c>
      <c r="P43" s="160">
        <f t="shared" si="42"/>
        <v>0</v>
      </c>
      <c r="Q43" s="160">
        <f t="shared" si="42"/>
        <v>0.17142857142857143</v>
      </c>
      <c r="R43" s="160">
        <f t="shared" si="42"/>
        <v>0.37142857142857144</v>
      </c>
      <c r="S43" s="160">
        <f t="shared" si="42"/>
        <v>8.5714285714285715E-2</v>
      </c>
      <c r="T43" s="160">
        <f t="shared" si="42"/>
        <v>0.42857142857142855</v>
      </c>
      <c r="U43" s="160">
        <f t="shared" si="42"/>
        <v>0</v>
      </c>
      <c r="V43" s="160">
        <f t="shared" si="42"/>
        <v>0</v>
      </c>
      <c r="W43" s="160">
        <f t="shared" si="42"/>
        <v>0</v>
      </c>
      <c r="X43" s="160">
        <f t="shared" ref="X43:AC43" si="43">IFERROR(X4/X$21,0)</f>
        <v>0</v>
      </c>
      <c r="Y43" s="160">
        <f t="shared" si="43"/>
        <v>0</v>
      </c>
      <c r="Z43" s="160">
        <f t="shared" si="43"/>
        <v>9.7142857142857142E-2</v>
      </c>
      <c r="AA43" s="160">
        <f t="shared" si="43"/>
        <v>0</v>
      </c>
      <c r="AB43" s="160">
        <f t="shared" si="43"/>
        <v>0</v>
      </c>
      <c r="AC43" s="160">
        <f t="shared" si="43"/>
        <v>0</v>
      </c>
      <c r="AD43" s="129"/>
      <c r="AE43" s="129"/>
      <c r="AF43" s="129"/>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v>3</v>
      </c>
      <c r="BM43" s="103">
        <v>3</v>
      </c>
      <c r="BN43" s="103"/>
      <c r="BO43" s="103"/>
      <c r="BP43" s="103"/>
      <c r="BQ43" s="103"/>
      <c r="BR43" s="103"/>
      <c r="BS43" s="103">
        <v>9</v>
      </c>
      <c r="BT43" s="103">
        <v>4</v>
      </c>
      <c r="BU43" s="103"/>
      <c r="BV43" s="103"/>
      <c r="BW43" s="103"/>
      <c r="BX43" s="103"/>
      <c r="BY43" s="103">
        <v>3</v>
      </c>
      <c r="BZ43" s="103"/>
      <c r="CA43" s="103"/>
      <c r="CB43" s="103"/>
      <c r="CC43" s="103"/>
      <c r="CD43" s="103"/>
      <c r="CE43" s="103"/>
      <c r="CF43" s="103"/>
      <c r="CG43" s="103">
        <v>5</v>
      </c>
      <c r="CH43" s="103">
        <v>9</v>
      </c>
      <c r="CI43" s="103">
        <v>1</v>
      </c>
      <c r="CJ43" s="103"/>
      <c r="CK43" s="103"/>
      <c r="CL43" s="103"/>
      <c r="CM43" s="103"/>
      <c r="CN43" s="103"/>
      <c r="CO43" s="103"/>
      <c r="CP43" s="160">
        <f t="shared" ref="CP43:DS43" si="44">IFERROR(CP4/CP$21,0)</f>
        <v>0</v>
      </c>
      <c r="CQ43" s="160">
        <f t="shared" si="44"/>
        <v>0</v>
      </c>
      <c r="CR43" s="160">
        <f t="shared" si="44"/>
        <v>0</v>
      </c>
      <c r="CS43" s="160">
        <f t="shared" si="44"/>
        <v>0</v>
      </c>
      <c r="CT43" s="160">
        <f t="shared" si="44"/>
        <v>0</v>
      </c>
      <c r="CU43" s="160">
        <f t="shared" si="44"/>
        <v>0</v>
      </c>
      <c r="CV43" s="160">
        <f t="shared" si="44"/>
        <v>0</v>
      </c>
      <c r="CW43" s="160">
        <f t="shared" si="44"/>
        <v>0</v>
      </c>
      <c r="CX43" s="160">
        <f t="shared" si="44"/>
        <v>0</v>
      </c>
      <c r="CY43" s="160">
        <f t="shared" si="44"/>
        <v>0</v>
      </c>
      <c r="CZ43" s="160">
        <f t="shared" si="44"/>
        <v>0</v>
      </c>
      <c r="DA43" s="160">
        <f t="shared" si="44"/>
        <v>0</v>
      </c>
      <c r="DB43" s="160">
        <f t="shared" si="44"/>
        <v>0</v>
      </c>
      <c r="DC43" s="160">
        <f t="shared" si="44"/>
        <v>0</v>
      </c>
      <c r="DD43" s="160">
        <f t="shared" si="44"/>
        <v>0</v>
      </c>
      <c r="DE43" s="160">
        <f t="shared" si="44"/>
        <v>0</v>
      </c>
      <c r="DF43" s="160">
        <f t="shared" si="44"/>
        <v>0</v>
      </c>
      <c r="DG43" s="160">
        <f t="shared" si="44"/>
        <v>0</v>
      </c>
      <c r="DH43" s="160">
        <f t="shared" si="44"/>
        <v>0</v>
      </c>
      <c r="DI43" s="160">
        <f t="shared" si="44"/>
        <v>0</v>
      </c>
      <c r="DJ43" s="160">
        <f t="shared" si="44"/>
        <v>0</v>
      </c>
      <c r="DK43" s="160">
        <f t="shared" si="44"/>
        <v>0</v>
      </c>
      <c r="DL43" s="160">
        <f t="shared" si="44"/>
        <v>0</v>
      </c>
      <c r="DM43" s="160">
        <f t="shared" si="44"/>
        <v>0</v>
      </c>
      <c r="DN43" s="160">
        <f t="shared" si="44"/>
        <v>0</v>
      </c>
      <c r="DO43" s="160">
        <f t="shared" si="44"/>
        <v>0</v>
      </c>
      <c r="DP43" s="160">
        <f t="shared" si="44"/>
        <v>0</v>
      </c>
      <c r="DQ43" s="160">
        <f t="shared" si="44"/>
        <v>0</v>
      </c>
      <c r="DR43" s="160">
        <f t="shared" si="44"/>
        <v>0</v>
      </c>
      <c r="DS43" s="160">
        <f t="shared" si="44"/>
        <v>0</v>
      </c>
      <c r="DT43" s="160">
        <f t="shared" ref="DT43:EX43" si="45">IFERROR(DT4/DT$21,0)</f>
        <v>0</v>
      </c>
      <c r="DU43" s="160">
        <f t="shared" si="45"/>
        <v>0</v>
      </c>
      <c r="DV43" s="160">
        <f t="shared" si="45"/>
        <v>0</v>
      </c>
      <c r="DW43" s="160">
        <f t="shared" si="45"/>
        <v>0.48571428571428571</v>
      </c>
      <c r="DX43" s="160">
        <f t="shared" si="45"/>
        <v>0</v>
      </c>
      <c r="DY43" s="160">
        <f t="shared" si="45"/>
        <v>0</v>
      </c>
      <c r="DZ43" s="160">
        <f t="shared" si="45"/>
        <v>0</v>
      </c>
      <c r="EA43" s="160">
        <f t="shared" si="45"/>
        <v>0</v>
      </c>
      <c r="EB43" s="160">
        <f t="shared" si="45"/>
        <v>0</v>
      </c>
      <c r="EC43" s="160">
        <f t="shared" si="45"/>
        <v>0</v>
      </c>
      <c r="ED43" s="160">
        <f t="shared" si="45"/>
        <v>0</v>
      </c>
      <c r="EE43" s="160">
        <f t="shared" si="45"/>
        <v>0</v>
      </c>
      <c r="EF43" s="160">
        <f t="shared" si="45"/>
        <v>0</v>
      </c>
      <c r="EG43" s="160">
        <f t="shared" si="45"/>
        <v>0</v>
      </c>
      <c r="EH43" s="160">
        <f t="shared" si="45"/>
        <v>0</v>
      </c>
      <c r="EI43" s="160">
        <f t="shared" si="45"/>
        <v>0</v>
      </c>
      <c r="EJ43" s="160">
        <f t="shared" si="45"/>
        <v>0</v>
      </c>
      <c r="EK43" s="160">
        <f t="shared" si="45"/>
        <v>0</v>
      </c>
      <c r="EL43" s="160">
        <f t="shared" si="45"/>
        <v>0</v>
      </c>
      <c r="EM43" s="160">
        <f t="shared" si="45"/>
        <v>0</v>
      </c>
      <c r="EN43" s="160">
        <f t="shared" si="45"/>
        <v>0</v>
      </c>
      <c r="EO43" s="160">
        <f t="shared" si="45"/>
        <v>0</v>
      </c>
      <c r="EP43" s="160">
        <f t="shared" si="45"/>
        <v>0</v>
      </c>
      <c r="EQ43" s="160">
        <f t="shared" si="45"/>
        <v>0</v>
      </c>
      <c r="ER43" s="160">
        <f t="shared" si="45"/>
        <v>0</v>
      </c>
      <c r="ES43" s="160">
        <f t="shared" si="45"/>
        <v>0</v>
      </c>
      <c r="ET43" s="160">
        <f t="shared" si="45"/>
        <v>0</v>
      </c>
      <c r="EU43" s="160">
        <f t="shared" si="45"/>
        <v>0</v>
      </c>
      <c r="EV43" s="160">
        <f t="shared" si="45"/>
        <v>0</v>
      </c>
      <c r="EW43" s="160">
        <f t="shared" si="45"/>
        <v>0</v>
      </c>
      <c r="EX43" s="160">
        <f t="shared" si="45"/>
        <v>0</v>
      </c>
    </row>
    <row r="44" spans="1:154" x14ac:dyDescent="0.35">
      <c r="A44" t="s">
        <v>814</v>
      </c>
      <c r="E44" s="131" t="s">
        <v>815</v>
      </c>
      <c r="F44" s="160">
        <f t="shared" ref="F44:H47" si="46">IFERROR(F5/F$21,0)</f>
        <v>0</v>
      </c>
      <c r="G44" s="160">
        <f t="shared" si="46"/>
        <v>0</v>
      </c>
      <c r="H44" s="160">
        <f t="shared" si="46"/>
        <v>0</v>
      </c>
      <c r="I44" s="160">
        <f t="shared" ref="I44" si="47">IFERROR(I5/I$21,0)</f>
        <v>9.5238095238095247E-3</v>
      </c>
      <c r="J44" s="129"/>
      <c r="K44" s="129"/>
      <c r="L44" s="129"/>
      <c r="M44" s="160">
        <f t="shared" ref="M44:W44" si="48">IFERROR(M5/M$21,0)</f>
        <v>0</v>
      </c>
      <c r="N44" s="160">
        <f t="shared" si="48"/>
        <v>0</v>
      </c>
      <c r="O44" s="160">
        <f t="shared" si="48"/>
        <v>0</v>
      </c>
      <c r="P44" s="160">
        <f t="shared" si="48"/>
        <v>0</v>
      </c>
      <c r="Q44" s="160">
        <f t="shared" si="48"/>
        <v>0</v>
      </c>
      <c r="R44" s="160">
        <f t="shared" si="48"/>
        <v>0</v>
      </c>
      <c r="S44" s="160">
        <f t="shared" si="48"/>
        <v>0</v>
      </c>
      <c r="T44" s="160">
        <f t="shared" si="48"/>
        <v>0</v>
      </c>
      <c r="U44" s="160">
        <f t="shared" si="48"/>
        <v>0</v>
      </c>
      <c r="V44" s="160">
        <f t="shared" si="48"/>
        <v>0</v>
      </c>
      <c r="W44" s="160">
        <f t="shared" si="48"/>
        <v>0</v>
      </c>
      <c r="X44" s="160">
        <f t="shared" ref="X44:AC44" si="49">IFERROR(X5/X$21,0)</f>
        <v>0</v>
      </c>
      <c r="Y44" s="160">
        <f t="shared" si="49"/>
        <v>0</v>
      </c>
      <c r="Z44" s="160">
        <f t="shared" si="49"/>
        <v>0.04</v>
      </c>
      <c r="AA44" s="160">
        <f t="shared" si="49"/>
        <v>0</v>
      </c>
      <c r="AB44" s="160">
        <f t="shared" si="49"/>
        <v>0</v>
      </c>
      <c r="AC44" s="160">
        <f t="shared" si="49"/>
        <v>0</v>
      </c>
      <c r="AD44" s="129"/>
      <c r="AE44" s="129"/>
      <c r="AF44" s="129"/>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c r="CE44" s="103"/>
      <c r="CF44" s="103"/>
      <c r="CG44" s="103"/>
      <c r="CH44" s="103"/>
      <c r="CI44" s="103"/>
      <c r="CJ44" s="103"/>
      <c r="CK44" s="103"/>
      <c r="CL44" s="103"/>
      <c r="CM44" s="103"/>
      <c r="CN44" s="103"/>
      <c r="CO44" s="103"/>
      <c r="CP44" s="160">
        <f t="shared" ref="CP44:DS44" si="50">IFERROR(CP5/CP$21,0)</f>
        <v>0</v>
      </c>
      <c r="CQ44" s="160">
        <f t="shared" si="50"/>
        <v>0</v>
      </c>
      <c r="CR44" s="160">
        <f t="shared" si="50"/>
        <v>0</v>
      </c>
      <c r="CS44" s="160">
        <f t="shared" si="50"/>
        <v>0</v>
      </c>
      <c r="CT44" s="160">
        <f t="shared" si="50"/>
        <v>0</v>
      </c>
      <c r="CU44" s="160">
        <f t="shared" si="50"/>
        <v>0</v>
      </c>
      <c r="CV44" s="160">
        <f t="shared" si="50"/>
        <v>0</v>
      </c>
      <c r="CW44" s="160">
        <f t="shared" si="50"/>
        <v>0</v>
      </c>
      <c r="CX44" s="160">
        <f t="shared" si="50"/>
        <v>0</v>
      </c>
      <c r="CY44" s="160">
        <f t="shared" si="50"/>
        <v>0</v>
      </c>
      <c r="CZ44" s="160">
        <f t="shared" si="50"/>
        <v>0</v>
      </c>
      <c r="DA44" s="160">
        <f t="shared" si="50"/>
        <v>0</v>
      </c>
      <c r="DB44" s="160">
        <f t="shared" si="50"/>
        <v>0</v>
      </c>
      <c r="DC44" s="160">
        <f t="shared" si="50"/>
        <v>0</v>
      </c>
      <c r="DD44" s="160">
        <f t="shared" si="50"/>
        <v>0</v>
      </c>
      <c r="DE44" s="160">
        <f t="shared" si="50"/>
        <v>0</v>
      </c>
      <c r="DF44" s="160">
        <f t="shared" si="50"/>
        <v>0</v>
      </c>
      <c r="DG44" s="160">
        <f t="shared" si="50"/>
        <v>0</v>
      </c>
      <c r="DH44" s="160">
        <f t="shared" si="50"/>
        <v>0</v>
      </c>
      <c r="DI44" s="160">
        <f t="shared" si="50"/>
        <v>0</v>
      </c>
      <c r="DJ44" s="160">
        <f t="shared" si="50"/>
        <v>0</v>
      </c>
      <c r="DK44" s="160">
        <f t="shared" si="50"/>
        <v>0</v>
      </c>
      <c r="DL44" s="160">
        <f t="shared" si="50"/>
        <v>0</v>
      </c>
      <c r="DM44" s="160">
        <f t="shared" si="50"/>
        <v>0</v>
      </c>
      <c r="DN44" s="160">
        <f t="shared" si="50"/>
        <v>0</v>
      </c>
      <c r="DO44" s="160">
        <f t="shared" si="50"/>
        <v>0</v>
      </c>
      <c r="DP44" s="160">
        <f t="shared" si="50"/>
        <v>0</v>
      </c>
      <c r="DQ44" s="160">
        <f t="shared" si="50"/>
        <v>0</v>
      </c>
      <c r="DR44" s="160">
        <f t="shared" si="50"/>
        <v>0</v>
      </c>
      <c r="DS44" s="160">
        <f t="shared" si="50"/>
        <v>0</v>
      </c>
      <c r="DT44" s="160">
        <f t="shared" ref="DT44:EX44" si="51">IFERROR(DT5/DT$21,0)</f>
        <v>0</v>
      </c>
      <c r="DU44" s="160">
        <f t="shared" si="51"/>
        <v>0</v>
      </c>
      <c r="DV44" s="160">
        <f t="shared" si="51"/>
        <v>0</v>
      </c>
      <c r="DW44" s="160">
        <f t="shared" si="51"/>
        <v>0.2</v>
      </c>
      <c r="DX44" s="160">
        <f t="shared" si="51"/>
        <v>0</v>
      </c>
      <c r="DY44" s="160">
        <f t="shared" si="51"/>
        <v>0</v>
      </c>
      <c r="DZ44" s="160">
        <f t="shared" si="51"/>
        <v>0</v>
      </c>
      <c r="EA44" s="160">
        <f t="shared" si="51"/>
        <v>0</v>
      </c>
      <c r="EB44" s="160">
        <f t="shared" si="51"/>
        <v>0</v>
      </c>
      <c r="EC44" s="160">
        <f t="shared" si="51"/>
        <v>0</v>
      </c>
      <c r="ED44" s="160">
        <f t="shared" si="51"/>
        <v>0</v>
      </c>
      <c r="EE44" s="160">
        <f t="shared" si="51"/>
        <v>0</v>
      </c>
      <c r="EF44" s="160">
        <f t="shared" si="51"/>
        <v>0</v>
      </c>
      <c r="EG44" s="160">
        <f t="shared" si="51"/>
        <v>0</v>
      </c>
      <c r="EH44" s="160">
        <f t="shared" si="51"/>
        <v>0</v>
      </c>
      <c r="EI44" s="160">
        <f t="shared" si="51"/>
        <v>0</v>
      </c>
      <c r="EJ44" s="160">
        <f t="shared" si="51"/>
        <v>0</v>
      </c>
      <c r="EK44" s="160">
        <f t="shared" si="51"/>
        <v>0</v>
      </c>
      <c r="EL44" s="160">
        <f t="shared" si="51"/>
        <v>0</v>
      </c>
      <c r="EM44" s="160">
        <f t="shared" si="51"/>
        <v>0</v>
      </c>
      <c r="EN44" s="160">
        <f t="shared" si="51"/>
        <v>0</v>
      </c>
      <c r="EO44" s="160">
        <f t="shared" si="51"/>
        <v>0</v>
      </c>
      <c r="EP44" s="160">
        <f t="shared" si="51"/>
        <v>0</v>
      </c>
      <c r="EQ44" s="160">
        <f t="shared" si="51"/>
        <v>0</v>
      </c>
      <c r="ER44" s="160">
        <f t="shared" si="51"/>
        <v>0</v>
      </c>
      <c r="ES44" s="160">
        <f t="shared" si="51"/>
        <v>0</v>
      </c>
      <c r="ET44" s="160">
        <f t="shared" si="51"/>
        <v>0</v>
      </c>
      <c r="EU44" s="160">
        <f t="shared" si="51"/>
        <v>0</v>
      </c>
      <c r="EV44" s="160">
        <f t="shared" si="51"/>
        <v>0</v>
      </c>
      <c r="EW44" s="160">
        <f t="shared" si="51"/>
        <v>0</v>
      </c>
      <c r="EX44" s="160">
        <f t="shared" si="51"/>
        <v>0</v>
      </c>
    </row>
    <row r="45" spans="1:154" x14ac:dyDescent="0.35">
      <c r="A45" t="s">
        <v>816</v>
      </c>
      <c r="E45" s="131" t="s">
        <v>36</v>
      </c>
      <c r="F45" s="160">
        <f t="shared" si="46"/>
        <v>2.0408163265306121E-2</v>
      </c>
      <c r="G45" s="160">
        <f t="shared" si="46"/>
        <v>0</v>
      </c>
      <c r="H45" s="160">
        <f t="shared" si="46"/>
        <v>0</v>
      </c>
      <c r="I45" s="160">
        <f t="shared" ref="I45" si="52">IFERROR(I6/I$21,0)</f>
        <v>0</v>
      </c>
      <c r="J45" s="129"/>
      <c r="K45" s="129"/>
      <c r="L45" s="129"/>
      <c r="M45" s="160">
        <f t="shared" ref="M45:W45" si="53">IFERROR(M6/M$21,0)</f>
        <v>8.5714285714285715E-2</v>
      </c>
      <c r="N45" s="160">
        <f t="shared" si="53"/>
        <v>0</v>
      </c>
      <c r="O45" s="160">
        <f t="shared" si="53"/>
        <v>0</v>
      </c>
      <c r="P45" s="160">
        <f t="shared" si="53"/>
        <v>0</v>
      </c>
      <c r="Q45" s="160">
        <f t="shared" si="53"/>
        <v>0</v>
      </c>
      <c r="R45" s="160">
        <f t="shared" si="53"/>
        <v>0</v>
      </c>
      <c r="S45" s="160">
        <f t="shared" si="53"/>
        <v>0</v>
      </c>
      <c r="T45" s="160">
        <f t="shared" si="53"/>
        <v>0</v>
      </c>
      <c r="U45" s="160">
        <f t="shared" si="53"/>
        <v>0</v>
      </c>
      <c r="V45" s="160">
        <f t="shared" si="53"/>
        <v>0</v>
      </c>
      <c r="W45" s="160">
        <f t="shared" si="53"/>
        <v>0</v>
      </c>
      <c r="X45" s="160">
        <f t="shared" ref="X45:AC45" si="54">IFERROR(X6/X$21,0)</f>
        <v>0</v>
      </c>
      <c r="Y45" s="160">
        <f t="shared" si="54"/>
        <v>0</v>
      </c>
      <c r="Z45" s="160">
        <f t="shared" si="54"/>
        <v>0</v>
      </c>
      <c r="AA45" s="160">
        <f t="shared" si="54"/>
        <v>0</v>
      </c>
      <c r="AB45" s="160">
        <f t="shared" si="54"/>
        <v>0</v>
      </c>
      <c r="AC45" s="160">
        <f t="shared" si="54"/>
        <v>0</v>
      </c>
      <c r="AD45" s="129"/>
      <c r="AE45" s="129"/>
      <c r="AF45" s="129"/>
      <c r="AG45" s="103"/>
      <c r="AH45" s="103"/>
      <c r="AI45" s="103"/>
      <c r="AJ45" s="103"/>
      <c r="AK45" s="103"/>
      <c r="AL45" s="103"/>
      <c r="AM45" s="103">
        <v>3</v>
      </c>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60">
        <f t="shared" ref="CP45:DS45" si="55">IFERROR(CP6/CP$21,0)</f>
        <v>0</v>
      </c>
      <c r="CQ45" s="160">
        <f t="shared" si="55"/>
        <v>0</v>
      </c>
      <c r="CR45" s="160">
        <f t="shared" si="55"/>
        <v>0</v>
      </c>
      <c r="CS45" s="160">
        <f t="shared" si="55"/>
        <v>0</v>
      </c>
      <c r="CT45" s="160">
        <f t="shared" si="55"/>
        <v>0</v>
      </c>
      <c r="CU45" s="160">
        <f t="shared" si="55"/>
        <v>0</v>
      </c>
      <c r="CV45" s="160">
        <f t="shared" si="55"/>
        <v>0</v>
      </c>
      <c r="CW45" s="160">
        <f t="shared" si="55"/>
        <v>0</v>
      </c>
      <c r="CX45" s="160">
        <f t="shared" si="55"/>
        <v>0</v>
      </c>
      <c r="CY45" s="160">
        <f t="shared" si="55"/>
        <v>0</v>
      </c>
      <c r="CZ45" s="160">
        <f t="shared" si="55"/>
        <v>0</v>
      </c>
      <c r="DA45" s="160">
        <f t="shared" si="55"/>
        <v>0</v>
      </c>
      <c r="DB45" s="160">
        <f t="shared" si="55"/>
        <v>0</v>
      </c>
      <c r="DC45" s="160">
        <f t="shared" si="55"/>
        <v>0</v>
      </c>
      <c r="DD45" s="160">
        <f t="shared" si="55"/>
        <v>0</v>
      </c>
      <c r="DE45" s="160">
        <f t="shared" si="55"/>
        <v>0</v>
      </c>
      <c r="DF45" s="160">
        <f t="shared" si="55"/>
        <v>0</v>
      </c>
      <c r="DG45" s="160">
        <f t="shared" si="55"/>
        <v>0</v>
      </c>
      <c r="DH45" s="160">
        <f t="shared" si="55"/>
        <v>0</v>
      </c>
      <c r="DI45" s="160">
        <f t="shared" si="55"/>
        <v>0</v>
      </c>
      <c r="DJ45" s="160">
        <f t="shared" si="55"/>
        <v>0</v>
      </c>
      <c r="DK45" s="160">
        <f t="shared" si="55"/>
        <v>0</v>
      </c>
      <c r="DL45" s="160">
        <f t="shared" si="55"/>
        <v>0</v>
      </c>
      <c r="DM45" s="160">
        <f t="shared" si="55"/>
        <v>0</v>
      </c>
      <c r="DN45" s="160">
        <f t="shared" si="55"/>
        <v>0</v>
      </c>
      <c r="DO45" s="160">
        <f t="shared" si="55"/>
        <v>0</v>
      </c>
      <c r="DP45" s="160">
        <f t="shared" si="55"/>
        <v>0</v>
      </c>
      <c r="DQ45" s="160">
        <f t="shared" si="55"/>
        <v>0</v>
      </c>
      <c r="DR45" s="160">
        <f t="shared" si="55"/>
        <v>0</v>
      </c>
      <c r="DS45" s="160">
        <f t="shared" si="55"/>
        <v>0</v>
      </c>
      <c r="DT45" s="160">
        <f t="shared" ref="DT45:EX45" si="56">IFERROR(DT6/DT$21,0)</f>
        <v>0</v>
      </c>
      <c r="DU45" s="160">
        <f t="shared" si="56"/>
        <v>0</v>
      </c>
      <c r="DV45" s="160">
        <f t="shared" si="56"/>
        <v>0</v>
      </c>
      <c r="DW45" s="160">
        <f t="shared" si="56"/>
        <v>0</v>
      </c>
      <c r="DX45" s="160">
        <f t="shared" si="56"/>
        <v>0</v>
      </c>
      <c r="DY45" s="160">
        <f t="shared" si="56"/>
        <v>0</v>
      </c>
      <c r="DZ45" s="160">
        <f t="shared" si="56"/>
        <v>0</v>
      </c>
      <c r="EA45" s="160">
        <f t="shared" si="56"/>
        <v>0</v>
      </c>
      <c r="EB45" s="160">
        <f t="shared" si="56"/>
        <v>0</v>
      </c>
      <c r="EC45" s="160">
        <f t="shared" si="56"/>
        <v>0</v>
      </c>
      <c r="ED45" s="160">
        <f t="shared" si="56"/>
        <v>0</v>
      </c>
      <c r="EE45" s="160">
        <f t="shared" si="56"/>
        <v>0</v>
      </c>
      <c r="EF45" s="160">
        <f t="shared" si="56"/>
        <v>0</v>
      </c>
      <c r="EG45" s="160">
        <f t="shared" si="56"/>
        <v>0</v>
      </c>
      <c r="EH45" s="160">
        <f t="shared" si="56"/>
        <v>0</v>
      </c>
      <c r="EI45" s="160">
        <f t="shared" si="56"/>
        <v>0</v>
      </c>
      <c r="EJ45" s="160">
        <f t="shared" si="56"/>
        <v>0</v>
      </c>
      <c r="EK45" s="160">
        <f t="shared" si="56"/>
        <v>0</v>
      </c>
      <c r="EL45" s="160">
        <f t="shared" si="56"/>
        <v>0</v>
      </c>
      <c r="EM45" s="160">
        <f t="shared" si="56"/>
        <v>0</v>
      </c>
      <c r="EN45" s="160">
        <f t="shared" si="56"/>
        <v>0</v>
      </c>
      <c r="EO45" s="160">
        <f t="shared" si="56"/>
        <v>0</v>
      </c>
      <c r="EP45" s="160">
        <f t="shared" si="56"/>
        <v>0</v>
      </c>
      <c r="EQ45" s="160">
        <f t="shared" si="56"/>
        <v>0</v>
      </c>
      <c r="ER45" s="160">
        <f t="shared" si="56"/>
        <v>0</v>
      </c>
      <c r="ES45" s="160">
        <f t="shared" si="56"/>
        <v>0</v>
      </c>
      <c r="ET45" s="160">
        <f t="shared" si="56"/>
        <v>0</v>
      </c>
      <c r="EU45" s="160">
        <f t="shared" si="56"/>
        <v>0</v>
      </c>
      <c r="EV45" s="160">
        <f t="shared" si="56"/>
        <v>0</v>
      </c>
      <c r="EW45" s="160">
        <f t="shared" si="56"/>
        <v>0</v>
      </c>
      <c r="EX45" s="160">
        <f t="shared" si="56"/>
        <v>0</v>
      </c>
    </row>
    <row r="46" spans="1:154" x14ac:dyDescent="0.35">
      <c r="A46" s="35" t="s">
        <v>817</v>
      </c>
      <c r="E46" s="131" t="s">
        <v>22</v>
      </c>
      <c r="F46" s="160">
        <f t="shared" si="46"/>
        <v>0.15646258503401361</v>
      </c>
      <c r="G46" s="160">
        <f t="shared" si="46"/>
        <v>4.5454545454545456E-2</v>
      </c>
      <c r="H46" s="160">
        <f t="shared" si="46"/>
        <v>6.4935064935064939E-3</v>
      </c>
      <c r="I46" s="160">
        <f>IFERROR(I7/I$21,0)</f>
        <v>0</v>
      </c>
      <c r="J46" s="129"/>
      <c r="K46" s="129"/>
      <c r="L46" s="129"/>
      <c r="M46" s="160">
        <f t="shared" ref="M46:W46" si="57">IFERROR(M7/M$21,0)</f>
        <v>0.11428571428571428</v>
      </c>
      <c r="N46" s="160">
        <f t="shared" si="57"/>
        <v>0.11428571428571428</v>
      </c>
      <c r="O46" s="160">
        <f t="shared" si="57"/>
        <v>0.17142857142857143</v>
      </c>
      <c r="P46" s="160">
        <f t="shared" si="57"/>
        <v>0.11428571428571428</v>
      </c>
      <c r="Q46" s="160">
        <f t="shared" si="57"/>
        <v>0.14285714285714285</v>
      </c>
      <c r="R46" s="160">
        <f t="shared" si="57"/>
        <v>5.7142857142857141E-2</v>
      </c>
      <c r="S46" s="160">
        <f t="shared" si="57"/>
        <v>0</v>
      </c>
      <c r="T46" s="160">
        <f t="shared" si="57"/>
        <v>5.7142857142857141E-2</v>
      </c>
      <c r="U46" s="160">
        <f t="shared" si="57"/>
        <v>8.5714285714285715E-2</v>
      </c>
      <c r="V46" s="160">
        <f t="shared" si="57"/>
        <v>2.8571428571428571E-2</v>
      </c>
      <c r="W46" s="160">
        <f t="shared" si="57"/>
        <v>0</v>
      </c>
      <c r="X46" s="160">
        <f t="shared" ref="X46:AC46" si="58">IFERROR(X7/X$21,0)</f>
        <v>0</v>
      </c>
      <c r="Y46" s="160">
        <f t="shared" si="58"/>
        <v>0</v>
      </c>
      <c r="Z46" s="160">
        <f t="shared" si="58"/>
        <v>0</v>
      </c>
      <c r="AA46" s="160">
        <f t="shared" si="58"/>
        <v>0</v>
      </c>
      <c r="AB46" s="160">
        <f t="shared" si="58"/>
        <v>0</v>
      </c>
      <c r="AC46" s="160">
        <f t="shared" si="58"/>
        <v>0</v>
      </c>
      <c r="AD46" s="129"/>
      <c r="AE46" s="129"/>
      <c r="AF46" s="129"/>
      <c r="AG46" s="103"/>
      <c r="AH46" s="103"/>
      <c r="AI46" s="103"/>
      <c r="AJ46" s="103"/>
      <c r="AK46" s="103"/>
      <c r="AL46" s="103"/>
      <c r="AM46" s="103">
        <v>4</v>
      </c>
      <c r="AN46" s="103"/>
      <c r="AO46" s="103"/>
      <c r="AP46" s="103"/>
      <c r="AQ46" s="103">
        <v>4</v>
      </c>
      <c r="AR46" s="103"/>
      <c r="AS46" s="103"/>
      <c r="AT46" s="103"/>
      <c r="AU46" s="103"/>
      <c r="AV46" s="103">
        <v>1</v>
      </c>
      <c r="AW46" s="103">
        <v>5</v>
      </c>
      <c r="AX46" s="103"/>
      <c r="AY46" s="103"/>
      <c r="AZ46" s="103"/>
      <c r="BA46" s="103"/>
      <c r="BB46" s="103"/>
      <c r="BC46" s="103"/>
      <c r="BD46" s="103"/>
      <c r="BE46" s="103"/>
      <c r="BF46" s="103">
        <v>3</v>
      </c>
      <c r="BG46" s="103">
        <v>1</v>
      </c>
      <c r="BH46" s="103"/>
      <c r="BI46" s="103"/>
      <c r="BJ46" s="103">
        <v>3</v>
      </c>
      <c r="BK46" s="103">
        <v>2</v>
      </c>
      <c r="BL46" s="103"/>
      <c r="BM46" s="103"/>
      <c r="BN46" s="103"/>
      <c r="BO46" s="103"/>
      <c r="BP46" s="103"/>
      <c r="BQ46" s="103">
        <v>2</v>
      </c>
      <c r="BR46" s="103"/>
      <c r="BS46" s="103"/>
      <c r="BT46" s="103"/>
      <c r="BU46" s="103"/>
      <c r="BV46" s="103"/>
      <c r="BW46" s="103"/>
      <c r="BX46" s="103"/>
      <c r="BY46" s="103"/>
      <c r="BZ46" s="103"/>
      <c r="CA46" s="103"/>
      <c r="CB46" s="103"/>
      <c r="CC46" s="103"/>
      <c r="CD46" s="103"/>
      <c r="CE46" s="103"/>
      <c r="CF46" s="103">
        <v>2</v>
      </c>
      <c r="CG46" s="103"/>
      <c r="CH46" s="103"/>
      <c r="CI46" s="103"/>
      <c r="CJ46" s="103"/>
      <c r="CK46" s="103"/>
      <c r="CL46" s="103"/>
      <c r="CM46" s="103">
        <v>1</v>
      </c>
      <c r="CN46" s="103">
        <v>2</v>
      </c>
      <c r="CO46" s="103"/>
      <c r="CP46" s="160">
        <f t="shared" ref="CP46:DS46" si="59">IFERROR(CP7/CP$21,0)</f>
        <v>0</v>
      </c>
      <c r="CQ46" s="160">
        <f t="shared" si="59"/>
        <v>0</v>
      </c>
      <c r="CR46" s="160">
        <f t="shared" si="59"/>
        <v>0</v>
      </c>
      <c r="CS46" s="160">
        <f t="shared" si="59"/>
        <v>0</v>
      </c>
      <c r="CT46" s="160">
        <f t="shared" si="59"/>
        <v>0</v>
      </c>
      <c r="CU46" s="160">
        <f t="shared" si="59"/>
        <v>0.14285714285714285</v>
      </c>
      <c r="CV46" s="160">
        <f t="shared" si="59"/>
        <v>0</v>
      </c>
      <c r="CW46" s="160">
        <f t="shared" si="59"/>
        <v>0</v>
      </c>
      <c r="CX46" s="160">
        <f t="shared" si="59"/>
        <v>0</v>
      </c>
      <c r="CY46" s="160">
        <f t="shared" si="59"/>
        <v>0</v>
      </c>
      <c r="CZ46" s="160">
        <f t="shared" si="59"/>
        <v>0</v>
      </c>
      <c r="DA46" s="160">
        <f t="shared" si="59"/>
        <v>0</v>
      </c>
      <c r="DB46" s="160">
        <f t="shared" si="59"/>
        <v>0</v>
      </c>
      <c r="DC46" s="160">
        <f t="shared" si="59"/>
        <v>0</v>
      </c>
      <c r="DD46" s="160">
        <f t="shared" si="59"/>
        <v>0</v>
      </c>
      <c r="DE46" s="160">
        <f t="shared" si="59"/>
        <v>0</v>
      </c>
      <c r="DF46" s="160">
        <f t="shared" si="59"/>
        <v>0</v>
      </c>
      <c r="DG46" s="160">
        <f t="shared" si="59"/>
        <v>0</v>
      </c>
      <c r="DH46" s="160">
        <f t="shared" si="59"/>
        <v>0</v>
      </c>
      <c r="DI46" s="160">
        <f t="shared" si="59"/>
        <v>0</v>
      </c>
      <c r="DJ46" s="160">
        <f t="shared" si="59"/>
        <v>0</v>
      </c>
      <c r="DK46" s="160">
        <f t="shared" si="59"/>
        <v>0</v>
      </c>
      <c r="DL46" s="160">
        <f t="shared" si="59"/>
        <v>0</v>
      </c>
      <c r="DM46" s="160">
        <f t="shared" si="59"/>
        <v>0</v>
      </c>
      <c r="DN46" s="160">
        <f t="shared" si="59"/>
        <v>0</v>
      </c>
      <c r="DO46" s="160">
        <f t="shared" si="59"/>
        <v>0</v>
      </c>
      <c r="DP46" s="160">
        <f t="shared" si="59"/>
        <v>0</v>
      </c>
      <c r="DQ46" s="160">
        <f t="shared" si="59"/>
        <v>0</v>
      </c>
      <c r="DR46" s="160">
        <f t="shared" si="59"/>
        <v>0</v>
      </c>
      <c r="DS46" s="160">
        <f t="shared" si="59"/>
        <v>0</v>
      </c>
      <c r="DT46" s="160">
        <f t="shared" ref="DT46:EX46" si="60">IFERROR(DT7/DT$21,0)</f>
        <v>0</v>
      </c>
      <c r="DU46" s="160">
        <f t="shared" si="60"/>
        <v>0</v>
      </c>
      <c r="DV46" s="160">
        <f t="shared" si="60"/>
        <v>0</v>
      </c>
      <c r="DW46" s="160">
        <f t="shared" si="60"/>
        <v>0</v>
      </c>
      <c r="DX46" s="160">
        <f t="shared" si="60"/>
        <v>0</v>
      </c>
      <c r="DY46" s="160">
        <f t="shared" si="60"/>
        <v>0</v>
      </c>
      <c r="DZ46" s="160">
        <f t="shared" si="60"/>
        <v>0</v>
      </c>
      <c r="EA46" s="160">
        <f t="shared" si="60"/>
        <v>0</v>
      </c>
      <c r="EB46" s="160">
        <f t="shared" si="60"/>
        <v>0</v>
      </c>
      <c r="EC46" s="160">
        <f t="shared" si="60"/>
        <v>0</v>
      </c>
      <c r="ED46" s="160">
        <f t="shared" si="60"/>
        <v>0</v>
      </c>
      <c r="EE46" s="160">
        <f t="shared" si="60"/>
        <v>0</v>
      </c>
      <c r="EF46" s="160">
        <f t="shared" si="60"/>
        <v>0</v>
      </c>
      <c r="EG46" s="160">
        <f t="shared" si="60"/>
        <v>0</v>
      </c>
      <c r="EH46" s="160">
        <f t="shared" si="60"/>
        <v>0</v>
      </c>
      <c r="EI46" s="160">
        <f t="shared" si="60"/>
        <v>0</v>
      </c>
      <c r="EJ46" s="160">
        <f t="shared" si="60"/>
        <v>0</v>
      </c>
      <c r="EK46" s="160">
        <f t="shared" si="60"/>
        <v>0</v>
      </c>
      <c r="EL46" s="160">
        <f t="shared" si="60"/>
        <v>0</v>
      </c>
      <c r="EM46" s="160">
        <f t="shared" si="60"/>
        <v>0</v>
      </c>
      <c r="EN46" s="160">
        <f t="shared" si="60"/>
        <v>0</v>
      </c>
      <c r="EO46" s="160">
        <f t="shared" si="60"/>
        <v>0</v>
      </c>
      <c r="EP46" s="160">
        <f t="shared" si="60"/>
        <v>0</v>
      </c>
      <c r="EQ46" s="160">
        <f t="shared" si="60"/>
        <v>0</v>
      </c>
      <c r="ER46" s="160">
        <f t="shared" si="60"/>
        <v>0</v>
      </c>
      <c r="ES46" s="160">
        <f t="shared" si="60"/>
        <v>0</v>
      </c>
      <c r="ET46" s="160">
        <f t="shared" si="60"/>
        <v>0</v>
      </c>
      <c r="EU46" s="160">
        <f t="shared" si="60"/>
        <v>0</v>
      </c>
      <c r="EV46" s="160">
        <f t="shared" si="60"/>
        <v>0</v>
      </c>
      <c r="EW46" s="160">
        <f t="shared" si="60"/>
        <v>0</v>
      </c>
      <c r="EX46" s="160">
        <f t="shared" si="60"/>
        <v>0</v>
      </c>
    </row>
    <row r="47" spans="1:154" x14ac:dyDescent="0.35">
      <c r="E47" s="131" t="s">
        <v>151</v>
      </c>
      <c r="F47" s="160">
        <f t="shared" si="46"/>
        <v>3.4013605442176874E-2</v>
      </c>
      <c r="G47" s="160">
        <f t="shared" si="46"/>
        <v>1.2987012987012988E-2</v>
      </c>
      <c r="H47" s="160">
        <f t="shared" si="46"/>
        <v>6.4935064935064939E-3</v>
      </c>
      <c r="I47" s="160">
        <f>IFERROR(I8/I$21,0)</f>
        <v>0</v>
      </c>
      <c r="J47" s="129"/>
      <c r="K47" s="129"/>
      <c r="L47" s="129"/>
      <c r="M47" s="160">
        <f t="shared" ref="M47:W47" si="61">IFERROR(M8/M$21,0)</f>
        <v>0</v>
      </c>
      <c r="N47" s="160">
        <f t="shared" si="61"/>
        <v>0</v>
      </c>
      <c r="O47" s="160">
        <f t="shared" si="61"/>
        <v>0</v>
      </c>
      <c r="P47" s="160">
        <f t="shared" si="61"/>
        <v>0.14285714285714285</v>
      </c>
      <c r="Q47" s="160">
        <f t="shared" si="61"/>
        <v>0</v>
      </c>
      <c r="R47" s="160">
        <f t="shared" si="61"/>
        <v>0</v>
      </c>
      <c r="S47" s="160">
        <f t="shared" si="61"/>
        <v>0</v>
      </c>
      <c r="T47" s="160">
        <f t="shared" si="61"/>
        <v>5.7142857142857141E-2</v>
      </c>
      <c r="U47" s="160">
        <f t="shared" si="61"/>
        <v>0</v>
      </c>
      <c r="V47" s="160">
        <f t="shared" si="61"/>
        <v>2.8571428571428571E-2</v>
      </c>
      <c r="W47" s="160">
        <f t="shared" si="61"/>
        <v>0</v>
      </c>
      <c r="X47" s="160">
        <f t="shared" ref="X47:AC47" si="62">IFERROR(X8/X$21,0)</f>
        <v>0</v>
      </c>
      <c r="Y47" s="160">
        <f t="shared" si="62"/>
        <v>0</v>
      </c>
      <c r="Z47" s="160">
        <f t="shared" si="62"/>
        <v>0</v>
      </c>
      <c r="AA47" s="160">
        <f t="shared" si="62"/>
        <v>0</v>
      </c>
      <c r="AB47" s="160">
        <f t="shared" si="62"/>
        <v>0</v>
      </c>
      <c r="AC47" s="160">
        <f t="shared" si="62"/>
        <v>0</v>
      </c>
      <c r="AD47" s="129"/>
      <c r="AE47" s="129"/>
      <c r="AF47" s="129"/>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v>5</v>
      </c>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v>2</v>
      </c>
      <c r="CH47" s="103"/>
      <c r="CI47" s="103"/>
      <c r="CJ47" s="103"/>
      <c r="CK47" s="103"/>
      <c r="CL47" s="103"/>
      <c r="CM47" s="103"/>
      <c r="CN47" s="103"/>
      <c r="CO47" s="103"/>
      <c r="CP47" s="160">
        <f t="shared" ref="CP47:DS47" si="63">IFERROR(CP8/CP$21,0)</f>
        <v>0</v>
      </c>
      <c r="CQ47" s="160">
        <f t="shared" si="63"/>
        <v>0</v>
      </c>
      <c r="CR47" s="160">
        <f t="shared" si="63"/>
        <v>0</v>
      </c>
      <c r="CS47" s="160">
        <f t="shared" si="63"/>
        <v>0</v>
      </c>
      <c r="CT47" s="160">
        <f t="shared" si="63"/>
        <v>0.14285714285714285</v>
      </c>
      <c r="CU47" s="160">
        <f t="shared" si="63"/>
        <v>0</v>
      </c>
      <c r="CV47" s="160">
        <f t="shared" si="63"/>
        <v>0</v>
      </c>
      <c r="CW47" s="160">
        <f t="shared" si="63"/>
        <v>0</v>
      </c>
      <c r="CX47" s="160">
        <f t="shared" si="63"/>
        <v>0</v>
      </c>
      <c r="CY47" s="160">
        <f t="shared" si="63"/>
        <v>0</v>
      </c>
      <c r="CZ47" s="160">
        <f t="shared" si="63"/>
        <v>0</v>
      </c>
      <c r="DA47" s="160">
        <f t="shared" si="63"/>
        <v>0</v>
      </c>
      <c r="DB47" s="160">
        <f t="shared" si="63"/>
        <v>0</v>
      </c>
      <c r="DC47" s="160">
        <f t="shared" si="63"/>
        <v>0</v>
      </c>
      <c r="DD47" s="160">
        <f t="shared" si="63"/>
        <v>0</v>
      </c>
      <c r="DE47" s="160">
        <f t="shared" si="63"/>
        <v>0</v>
      </c>
      <c r="DF47" s="160">
        <f t="shared" si="63"/>
        <v>0</v>
      </c>
      <c r="DG47" s="160">
        <f t="shared" si="63"/>
        <v>0</v>
      </c>
      <c r="DH47" s="160">
        <f t="shared" si="63"/>
        <v>0</v>
      </c>
      <c r="DI47" s="160">
        <f t="shared" si="63"/>
        <v>0</v>
      </c>
      <c r="DJ47" s="160">
        <f t="shared" si="63"/>
        <v>0</v>
      </c>
      <c r="DK47" s="160">
        <f t="shared" si="63"/>
        <v>0</v>
      </c>
      <c r="DL47" s="160">
        <f t="shared" si="63"/>
        <v>0</v>
      </c>
      <c r="DM47" s="160">
        <f t="shared" si="63"/>
        <v>0</v>
      </c>
      <c r="DN47" s="160">
        <f t="shared" si="63"/>
        <v>0</v>
      </c>
      <c r="DO47" s="160">
        <f t="shared" si="63"/>
        <v>0</v>
      </c>
      <c r="DP47" s="160">
        <f t="shared" si="63"/>
        <v>0</v>
      </c>
      <c r="DQ47" s="160">
        <f t="shared" si="63"/>
        <v>0</v>
      </c>
      <c r="DR47" s="160">
        <f t="shared" si="63"/>
        <v>0</v>
      </c>
      <c r="DS47" s="160">
        <f t="shared" si="63"/>
        <v>0</v>
      </c>
      <c r="DT47" s="160">
        <f t="shared" ref="DT47:EX47" si="64">IFERROR(DT8/DT$21,0)</f>
        <v>0</v>
      </c>
      <c r="DU47" s="160">
        <f t="shared" si="64"/>
        <v>0</v>
      </c>
      <c r="DV47" s="160">
        <f t="shared" si="64"/>
        <v>0</v>
      </c>
      <c r="DW47" s="160">
        <f t="shared" si="64"/>
        <v>0</v>
      </c>
      <c r="DX47" s="160">
        <f t="shared" si="64"/>
        <v>0</v>
      </c>
      <c r="DY47" s="160">
        <f t="shared" si="64"/>
        <v>0</v>
      </c>
      <c r="DZ47" s="160">
        <f t="shared" si="64"/>
        <v>0</v>
      </c>
      <c r="EA47" s="160">
        <f t="shared" si="64"/>
        <v>0</v>
      </c>
      <c r="EB47" s="160">
        <f t="shared" si="64"/>
        <v>0</v>
      </c>
      <c r="EC47" s="160">
        <f t="shared" si="64"/>
        <v>0</v>
      </c>
      <c r="ED47" s="160">
        <f t="shared" si="64"/>
        <v>0</v>
      </c>
      <c r="EE47" s="160">
        <f t="shared" si="64"/>
        <v>0</v>
      </c>
      <c r="EF47" s="160">
        <f t="shared" si="64"/>
        <v>0</v>
      </c>
      <c r="EG47" s="160">
        <f t="shared" si="64"/>
        <v>0</v>
      </c>
      <c r="EH47" s="160">
        <f t="shared" si="64"/>
        <v>0</v>
      </c>
      <c r="EI47" s="160">
        <f t="shared" si="64"/>
        <v>0</v>
      </c>
      <c r="EJ47" s="160">
        <f t="shared" si="64"/>
        <v>0</v>
      </c>
      <c r="EK47" s="160">
        <f t="shared" si="64"/>
        <v>0</v>
      </c>
      <c r="EL47" s="160">
        <f t="shared" si="64"/>
        <v>0</v>
      </c>
      <c r="EM47" s="160">
        <f t="shared" si="64"/>
        <v>0</v>
      </c>
      <c r="EN47" s="160">
        <f t="shared" si="64"/>
        <v>0</v>
      </c>
      <c r="EO47" s="160">
        <f t="shared" si="64"/>
        <v>0</v>
      </c>
      <c r="EP47" s="160">
        <f t="shared" si="64"/>
        <v>0</v>
      </c>
      <c r="EQ47" s="160">
        <f t="shared" si="64"/>
        <v>0</v>
      </c>
      <c r="ER47" s="160">
        <f t="shared" si="64"/>
        <v>0</v>
      </c>
      <c r="ES47" s="160">
        <f t="shared" si="64"/>
        <v>0</v>
      </c>
      <c r="ET47" s="160">
        <f t="shared" si="64"/>
        <v>0</v>
      </c>
      <c r="EU47" s="160">
        <f t="shared" si="64"/>
        <v>0</v>
      </c>
      <c r="EV47" s="160">
        <f t="shared" si="64"/>
        <v>0</v>
      </c>
      <c r="EW47" s="160">
        <f t="shared" si="64"/>
        <v>0</v>
      </c>
      <c r="EX47" s="160">
        <f t="shared" si="64"/>
        <v>0</v>
      </c>
    </row>
    <row r="48" spans="1:154" x14ac:dyDescent="0.35">
      <c r="E48" s="131"/>
      <c r="F48" s="103"/>
      <c r="G48" s="103"/>
      <c r="H48" s="103"/>
      <c r="I48" s="103"/>
      <c r="J48" s="129"/>
      <c r="K48" s="129"/>
      <c r="L48" s="129"/>
      <c r="M48" s="103"/>
      <c r="N48" s="103"/>
      <c r="O48" s="103"/>
      <c r="P48" s="103"/>
      <c r="Q48" s="103"/>
      <c r="R48" s="103"/>
      <c r="S48" s="103"/>
      <c r="T48" s="103"/>
      <c r="U48" s="103"/>
      <c r="V48" s="103"/>
      <c r="W48" s="103"/>
      <c r="X48" s="103"/>
      <c r="Y48" s="103"/>
      <c r="Z48" s="103"/>
      <c r="AA48" s="103"/>
      <c r="AB48" s="103"/>
      <c r="AC48" s="103"/>
      <c r="AD48" s="129"/>
      <c r="AE48" s="129"/>
      <c r="AF48" s="129"/>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c r="CU48" s="103"/>
      <c r="CV48" s="103"/>
      <c r="CW48" s="103"/>
      <c r="CX48" s="103"/>
      <c r="CY48" s="103"/>
      <c r="CZ48" s="103"/>
      <c r="DA48" s="103"/>
      <c r="DB48" s="103"/>
      <c r="DC48" s="103"/>
      <c r="DD48" s="103"/>
      <c r="DE48" s="103"/>
      <c r="DF48" s="103"/>
      <c r="DG48" s="103"/>
      <c r="DH48" s="103"/>
      <c r="DI48" s="103"/>
      <c r="DJ48" s="103"/>
      <c r="DK48" s="103"/>
      <c r="DL48" s="103"/>
      <c r="DM48" s="103"/>
      <c r="DN48" s="103"/>
      <c r="DO48" s="103"/>
      <c r="DP48" s="103"/>
      <c r="DQ48" s="103"/>
      <c r="DR48" s="103"/>
      <c r="DS48" s="103"/>
      <c r="DT48" s="103"/>
      <c r="DU48" s="103"/>
      <c r="DV48" s="103"/>
      <c r="DW48" s="103"/>
      <c r="DX48" s="103"/>
      <c r="DY48" s="103"/>
      <c r="DZ48" s="103"/>
      <c r="EA48" s="103"/>
      <c r="EB48" s="103"/>
      <c r="EC48" s="103"/>
      <c r="ED48" s="103"/>
      <c r="EE48" s="103"/>
      <c r="EF48" s="103"/>
      <c r="EG48" s="103"/>
      <c r="EH48" s="103"/>
      <c r="EI48" s="103"/>
      <c r="EJ48" s="103"/>
      <c r="EK48" s="103"/>
      <c r="EL48" s="103"/>
      <c r="EM48" s="103"/>
      <c r="EN48" s="103"/>
      <c r="EO48" s="103"/>
      <c r="EP48" s="103"/>
      <c r="EQ48" s="103"/>
      <c r="ER48" s="103"/>
      <c r="ES48" s="103"/>
      <c r="ET48" s="103"/>
      <c r="EU48" s="103"/>
      <c r="EV48" s="103"/>
      <c r="EW48" s="103"/>
      <c r="EX48" s="103"/>
    </row>
    <row r="49" spans="5:154" x14ac:dyDescent="0.35">
      <c r="E49" s="135" t="s">
        <v>705</v>
      </c>
      <c r="F49" s="161">
        <f>SUM(F42:F48)</f>
        <v>0.29931972789115646</v>
      </c>
      <c r="G49" s="161">
        <f>SUM(G42:G48)</f>
        <v>0.46753246753246752</v>
      </c>
      <c r="H49" s="161">
        <f>SUM(H42:H48)</f>
        <v>2.5974025974025976E-2</v>
      </c>
      <c r="I49" s="161">
        <f>SUM(I42:I48)</f>
        <v>4.2176870748299324E-2</v>
      </c>
      <c r="J49" s="162"/>
      <c r="K49" s="162"/>
      <c r="L49" s="162"/>
      <c r="M49" s="161">
        <f t="shared" ref="M49:W49" si="65">SUM(M42:M48)</f>
        <v>0.2</v>
      </c>
      <c r="N49" s="161">
        <f t="shared" si="65"/>
        <v>0.11428571428571428</v>
      </c>
      <c r="O49" s="161">
        <f t="shared" si="65"/>
        <v>0.2</v>
      </c>
      <c r="P49" s="161">
        <f t="shared" si="65"/>
        <v>0.51428571428571423</v>
      </c>
      <c r="Q49" s="161">
        <f t="shared" si="65"/>
        <v>0.51428571428571423</v>
      </c>
      <c r="R49" s="161">
        <f t="shared" si="65"/>
        <v>0.51428571428571435</v>
      </c>
      <c r="S49" s="161">
        <f t="shared" si="65"/>
        <v>0.17142857142857143</v>
      </c>
      <c r="T49" s="161">
        <f t="shared" si="65"/>
        <v>0.74285714285714288</v>
      </c>
      <c r="U49" s="161">
        <f t="shared" si="65"/>
        <v>0.34285714285714286</v>
      </c>
      <c r="V49" s="161">
        <f t="shared" si="65"/>
        <v>0.11428571428571428</v>
      </c>
      <c r="W49" s="161">
        <f t="shared" si="65"/>
        <v>0</v>
      </c>
      <c r="X49" s="161">
        <f t="shared" ref="X49:AC49" si="66">SUM(X42:X48)</f>
        <v>0</v>
      </c>
      <c r="Y49" s="161">
        <f t="shared" si="66"/>
        <v>0</v>
      </c>
      <c r="Z49" s="161">
        <f t="shared" si="66"/>
        <v>0.17714285714285716</v>
      </c>
      <c r="AA49" s="161">
        <f t="shared" si="66"/>
        <v>0</v>
      </c>
      <c r="AB49" s="161">
        <f t="shared" si="66"/>
        <v>0</v>
      </c>
      <c r="AC49" s="161">
        <f t="shared" si="66"/>
        <v>0</v>
      </c>
      <c r="AD49" s="162"/>
      <c r="AE49" s="162"/>
      <c r="AF49" s="162"/>
      <c r="AG49" s="161">
        <f t="shared" ref="AG49:BL49" si="67">SUM(AG42:AG48)</f>
        <v>0</v>
      </c>
      <c r="AH49" s="161">
        <f t="shared" si="67"/>
        <v>0</v>
      </c>
      <c r="AI49" s="161">
        <f t="shared" si="67"/>
        <v>0</v>
      </c>
      <c r="AJ49" s="161">
        <f t="shared" si="67"/>
        <v>0</v>
      </c>
      <c r="AK49" s="161">
        <f t="shared" si="67"/>
        <v>0</v>
      </c>
      <c r="AL49" s="161">
        <f t="shared" si="67"/>
        <v>0</v>
      </c>
      <c r="AM49" s="161">
        <f t="shared" si="67"/>
        <v>7</v>
      </c>
      <c r="AN49" s="161">
        <f t="shared" si="67"/>
        <v>0</v>
      </c>
      <c r="AO49" s="161">
        <f t="shared" si="67"/>
        <v>0</v>
      </c>
      <c r="AP49" s="161">
        <f t="shared" si="67"/>
        <v>0</v>
      </c>
      <c r="AQ49" s="161">
        <f t="shared" si="67"/>
        <v>4</v>
      </c>
      <c r="AR49" s="161">
        <f t="shared" si="67"/>
        <v>0</v>
      </c>
      <c r="AS49" s="161">
        <f t="shared" si="67"/>
        <v>0</v>
      </c>
      <c r="AT49" s="161">
        <f t="shared" si="67"/>
        <v>0</v>
      </c>
      <c r="AU49" s="161">
        <f t="shared" si="67"/>
        <v>0</v>
      </c>
      <c r="AV49" s="161">
        <f t="shared" si="67"/>
        <v>1</v>
      </c>
      <c r="AW49" s="161">
        <f t="shared" si="67"/>
        <v>5</v>
      </c>
      <c r="AX49" s="161">
        <f t="shared" si="67"/>
        <v>0</v>
      </c>
      <c r="AY49" s="161">
        <f t="shared" si="67"/>
        <v>0</v>
      </c>
      <c r="AZ49" s="161">
        <f t="shared" si="67"/>
        <v>0</v>
      </c>
      <c r="BA49" s="161">
        <f t="shared" si="67"/>
        <v>1</v>
      </c>
      <c r="BB49" s="161">
        <f t="shared" si="67"/>
        <v>0</v>
      </c>
      <c r="BC49" s="161">
        <f t="shared" si="67"/>
        <v>0</v>
      </c>
      <c r="BD49" s="161">
        <f t="shared" si="67"/>
        <v>1</v>
      </c>
      <c r="BE49" s="161">
        <f t="shared" si="67"/>
        <v>2</v>
      </c>
      <c r="BF49" s="161">
        <f t="shared" si="67"/>
        <v>3</v>
      </c>
      <c r="BG49" s="161">
        <f t="shared" si="67"/>
        <v>10</v>
      </c>
      <c r="BH49" s="161">
        <f t="shared" si="67"/>
        <v>2</v>
      </c>
      <c r="BI49" s="161">
        <f t="shared" si="67"/>
        <v>0</v>
      </c>
      <c r="BJ49" s="161">
        <f t="shared" si="67"/>
        <v>3</v>
      </c>
      <c r="BK49" s="161">
        <f t="shared" si="67"/>
        <v>5</v>
      </c>
      <c r="BL49" s="161">
        <f t="shared" si="67"/>
        <v>3</v>
      </c>
      <c r="BM49" s="161">
        <f t="shared" ref="BM49:CR49" si="68">SUM(BM42:BM48)</f>
        <v>4</v>
      </c>
      <c r="BN49" s="161">
        <f t="shared" si="68"/>
        <v>3</v>
      </c>
      <c r="BO49" s="161">
        <f t="shared" si="68"/>
        <v>0</v>
      </c>
      <c r="BP49" s="161">
        <f t="shared" si="68"/>
        <v>0</v>
      </c>
      <c r="BQ49" s="161">
        <f t="shared" si="68"/>
        <v>2</v>
      </c>
      <c r="BR49" s="161">
        <f t="shared" si="68"/>
        <v>0</v>
      </c>
      <c r="BS49" s="161">
        <f t="shared" si="68"/>
        <v>11</v>
      </c>
      <c r="BT49" s="161">
        <f t="shared" si="68"/>
        <v>5</v>
      </c>
      <c r="BU49" s="161">
        <f t="shared" si="68"/>
        <v>0</v>
      </c>
      <c r="BV49" s="161">
        <f t="shared" si="68"/>
        <v>0</v>
      </c>
      <c r="BW49" s="161">
        <f t="shared" si="68"/>
        <v>0</v>
      </c>
      <c r="BX49" s="161">
        <f t="shared" si="68"/>
        <v>0</v>
      </c>
      <c r="BY49" s="161">
        <f t="shared" si="68"/>
        <v>5</v>
      </c>
      <c r="BZ49" s="161">
        <f t="shared" si="68"/>
        <v>1</v>
      </c>
      <c r="CA49" s="161">
        <f t="shared" si="68"/>
        <v>0</v>
      </c>
      <c r="CB49" s="161">
        <f t="shared" si="68"/>
        <v>0</v>
      </c>
      <c r="CC49" s="161">
        <f t="shared" si="68"/>
        <v>0</v>
      </c>
      <c r="CD49" s="161">
        <f t="shared" si="68"/>
        <v>0</v>
      </c>
      <c r="CE49" s="161">
        <f t="shared" si="68"/>
        <v>0</v>
      </c>
      <c r="CF49" s="161">
        <f t="shared" si="68"/>
        <v>2</v>
      </c>
      <c r="CG49" s="161">
        <f t="shared" si="68"/>
        <v>12</v>
      </c>
      <c r="CH49" s="161">
        <f t="shared" si="68"/>
        <v>9</v>
      </c>
      <c r="CI49" s="161">
        <f t="shared" si="68"/>
        <v>3</v>
      </c>
      <c r="CJ49" s="161">
        <f t="shared" si="68"/>
        <v>0</v>
      </c>
      <c r="CK49" s="161">
        <f t="shared" si="68"/>
        <v>0</v>
      </c>
      <c r="CL49" s="161">
        <f t="shared" si="68"/>
        <v>0</v>
      </c>
      <c r="CM49" s="161">
        <f t="shared" si="68"/>
        <v>4</v>
      </c>
      <c r="CN49" s="161">
        <f t="shared" si="68"/>
        <v>5</v>
      </c>
      <c r="CO49" s="161">
        <f t="shared" si="68"/>
        <v>3</v>
      </c>
      <c r="CP49" s="161">
        <f t="shared" si="68"/>
        <v>0</v>
      </c>
      <c r="CQ49" s="161">
        <f t="shared" si="68"/>
        <v>0</v>
      </c>
      <c r="CR49" s="161">
        <f t="shared" si="68"/>
        <v>0</v>
      </c>
      <c r="CS49" s="161">
        <f t="shared" ref="CS49:DS49" si="69">SUM(CS42:CS48)</f>
        <v>0</v>
      </c>
      <c r="CT49" s="161">
        <f t="shared" si="69"/>
        <v>0.42857142857142855</v>
      </c>
      <c r="CU49" s="161">
        <f t="shared" si="69"/>
        <v>0.14285714285714285</v>
      </c>
      <c r="CV49" s="161">
        <f t="shared" si="69"/>
        <v>0</v>
      </c>
      <c r="CW49" s="161">
        <f t="shared" si="69"/>
        <v>0</v>
      </c>
      <c r="CX49" s="161">
        <f t="shared" si="69"/>
        <v>0</v>
      </c>
      <c r="CY49" s="161">
        <f t="shared" si="69"/>
        <v>0</v>
      </c>
      <c r="CZ49" s="161">
        <f t="shared" si="69"/>
        <v>0</v>
      </c>
      <c r="DA49" s="161">
        <f t="shared" si="69"/>
        <v>0</v>
      </c>
      <c r="DB49" s="161">
        <f t="shared" si="69"/>
        <v>0</v>
      </c>
      <c r="DC49" s="161">
        <f t="shared" si="69"/>
        <v>0</v>
      </c>
      <c r="DD49" s="161">
        <f t="shared" si="69"/>
        <v>0</v>
      </c>
      <c r="DE49" s="161">
        <f t="shared" si="69"/>
        <v>0</v>
      </c>
      <c r="DF49" s="161">
        <f t="shared" si="69"/>
        <v>0</v>
      </c>
      <c r="DG49" s="161">
        <f t="shared" si="69"/>
        <v>0</v>
      </c>
      <c r="DH49" s="161">
        <f t="shared" si="69"/>
        <v>0</v>
      </c>
      <c r="DI49" s="161">
        <f t="shared" si="69"/>
        <v>0</v>
      </c>
      <c r="DJ49" s="161">
        <f t="shared" si="69"/>
        <v>0</v>
      </c>
      <c r="DK49" s="161">
        <f t="shared" si="69"/>
        <v>0</v>
      </c>
      <c r="DL49" s="161">
        <f t="shared" si="69"/>
        <v>0</v>
      </c>
      <c r="DM49" s="161">
        <f t="shared" si="69"/>
        <v>0</v>
      </c>
      <c r="DN49" s="161">
        <f t="shared" si="69"/>
        <v>0</v>
      </c>
      <c r="DO49" s="161">
        <f t="shared" si="69"/>
        <v>0</v>
      </c>
      <c r="DP49" s="161">
        <f t="shared" si="69"/>
        <v>0</v>
      </c>
      <c r="DQ49" s="161">
        <f t="shared" si="69"/>
        <v>0</v>
      </c>
      <c r="DR49" s="161">
        <f t="shared" si="69"/>
        <v>0</v>
      </c>
      <c r="DS49" s="161">
        <f t="shared" si="69"/>
        <v>0</v>
      </c>
      <c r="DT49" s="161">
        <f t="shared" ref="DT49:EX49" si="70">SUM(DT42:DT48)</f>
        <v>0</v>
      </c>
      <c r="DU49" s="161">
        <f t="shared" si="70"/>
        <v>0</v>
      </c>
      <c r="DV49" s="161">
        <f t="shared" si="70"/>
        <v>0.2</v>
      </c>
      <c r="DW49" s="161">
        <f t="shared" si="70"/>
        <v>0.68571428571428572</v>
      </c>
      <c r="DX49" s="161">
        <f t="shared" si="70"/>
        <v>0</v>
      </c>
      <c r="DY49" s="161">
        <f t="shared" si="70"/>
        <v>0</v>
      </c>
      <c r="DZ49" s="161">
        <f t="shared" si="70"/>
        <v>0</v>
      </c>
      <c r="EA49" s="161">
        <f t="shared" si="70"/>
        <v>0</v>
      </c>
      <c r="EB49" s="161">
        <f t="shared" si="70"/>
        <v>0</v>
      </c>
      <c r="EC49" s="161">
        <f t="shared" si="70"/>
        <v>0</v>
      </c>
      <c r="ED49" s="161">
        <f t="shared" si="70"/>
        <v>0</v>
      </c>
      <c r="EE49" s="161">
        <f t="shared" si="70"/>
        <v>0</v>
      </c>
      <c r="EF49" s="161">
        <f t="shared" si="70"/>
        <v>0</v>
      </c>
      <c r="EG49" s="161">
        <f t="shared" si="70"/>
        <v>0</v>
      </c>
      <c r="EH49" s="161">
        <f t="shared" si="70"/>
        <v>0</v>
      </c>
      <c r="EI49" s="161">
        <f t="shared" si="70"/>
        <v>0</v>
      </c>
      <c r="EJ49" s="161">
        <f t="shared" si="70"/>
        <v>0</v>
      </c>
      <c r="EK49" s="161">
        <f t="shared" si="70"/>
        <v>0</v>
      </c>
      <c r="EL49" s="161">
        <f t="shared" si="70"/>
        <v>0</v>
      </c>
      <c r="EM49" s="161">
        <f t="shared" si="70"/>
        <v>0</v>
      </c>
      <c r="EN49" s="161">
        <f t="shared" si="70"/>
        <v>0</v>
      </c>
      <c r="EO49" s="161">
        <f t="shared" si="70"/>
        <v>0</v>
      </c>
      <c r="EP49" s="161">
        <f t="shared" si="70"/>
        <v>0</v>
      </c>
      <c r="EQ49" s="161">
        <f t="shared" si="70"/>
        <v>0</v>
      </c>
      <c r="ER49" s="161">
        <f t="shared" si="70"/>
        <v>0</v>
      </c>
      <c r="ES49" s="161">
        <f t="shared" si="70"/>
        <v>0</v>
      </c>
      <c r="ET49" s="161">
        <f t="shared" si="70"/>
        <v>0</v>
      </c>
      <c r="EU49" s="161">
        <f t="shared" si="70"/>
        <v>0</v>
      </c>
      <c r="EV49" s="161">
        <f t="shared" si="70"/>
        <v>0</v>
      </c>
      <c r="EW49" s="161">
        <f t="shared" si="70"/>
        <v>0</v>
      </c>
      <c r="EX49" s="161">
        <f t="shared" si="70"/>
        <v>0</v>
      </c>
    </row>
    <row r="50" spans="5:154" ht="15" thickBot="1" x14ac:dyDescent="0.4">
      <c r="E50" s="132" t="s">
        <v>809</v>
      </c>
      <c r="F50" s="163">
        <v>1</v>
      </c>
      <c r="G50" s="163">
        <v>1</v>
      </c>
      <c r="H50" s="163">
        <v>1</v>
      </c>
      <c r="I50" s="163">
        <v>1</v>
      </c>
      <c r="J50" s="134"/>
      <c r="K50" s="134"/>
      <c r="L50" s="134"/>
      <c r="M50" s="163">
        <v>1</v>
      </c>
      <c r="N50" s="163">
        <v>1</v>
      </c>
      <c r="O50" s="163">
        <v>1</v>
      </c>
      <c r="P50" s="163">
        <v>1</v>
      </c>
      <c r="Q50" s="163">
        <v>1</v>
      </c>
      <c r="R50" s="163">
        <v>1</v>
      </c>
      <c r="S50" s="163">
        <v>1</v>
      </c>
      <c r="T50" s="163">
        <v>1</v>
      </c>
      <c r="U50" s="163">
        <v>1</v>
      </c>
      <c r="V50" s="163">
        <v>1</v>
      </c>
      <c r="W50" s="163">
        <v>1</v>
      </c>
      <c r="X50" s="163">
        <v>1</v>
      </c>
      <c r="Y50" s="163">
        <v>1</v>
      </c>
      <c r="Z50" s="163">
        <v>1</v>
      </c>
      <c r="AA50" s="163">
        <v>1</v>
      </c>
      <c r="AB50" s="163">
        <v>1</v>
      </c>
      <c r="AC50" s="163">
        <v>1</v>
      </c>
      <c r="AD50" s="134"/>
      <c r="AE50" s="134"/>
      <c r="AF50" s="134"/>
      <c r="AG50" s="133">
        <v>0</v>
      </c>
      <c r="AH50" s="133">
        <v>0</v>
      </c>
      <c r="AI50" s="133">
        <v>7</v>
      </c>
      <c r="AJ50" s="133">
        <v>7</v>
      </c>
      <c r="AK50" s="133">
        <v>7</v>
      </c>
      <c r="AL50" s="133">
        <v>7</v>
      </c>
      <c r="AM50" s="133">
        <v>7</v>
      </c>
      <c r="AN50" s="133">
        <v>0</v>
      </c>
      <c r="AO50" s="133">
        <v>0</v>
      </c>
      <c r="AP50" s="133">
        <v>7</v>
      </c>
      <c r="AQ50" s="133">
        <v>7</v>
      </c>
      <c r="AR50" s="133">
        <v>7</v>
      </c>
      <c r="AS50" s="133">
        <v>7</v>
      </c>
      <c r="AT50" s="133">
        <v>7</v>
      </c>
      <c r="AU50" s="133">
        <v>0</v>
      </c>
      <c r="AV50" s="133">
        <v>0</v>
      </c>
      <c r="AW50" s="133">
        <v>7</v>
      </c>
      <c r="AX50" s="133">
        <v>7</v>
      </c>
      <c r="AY50" s="133">
        <v>7</v>
      </c>
      <c r="AZ50" s="133">
        <v>7</v>
      </c>
      <c r="BA50" s="133">
        <v>7</v>
      </c>
      <c r="BB50" s="133">
        <v>0</v>
      </c>
      <c r="BC50" s="133">
        <v>0</v>
      </c>
      <c r="BD50" s="133">
        <v>7</v>
      </c>
      <c r="BE50" s="133">
        <v>7</v>
      </c>
      <c r="BF50" s="133">
        <v>7</v>
      </c>
      <c r="BG50" s="133">
        <v>7</v>
      </c>
      <c r="BH50" s="133">
        <v>7</v>
      </c>
      <c r="BI50" s="133">
        <v>0</v>
      </c>
      <c r="BJ50" s="133">
        <v>0</v>
      </c>
      <c r="BK50" s="133">
        <v>7</v>
      </c>
      <c r="BL50" s="133">
        <v>7</v>
      </c>
      <c r="BM50" s="133">
        <v>7</v>
      </c>
      <c r="BN50" s="133">
        <v>7</v>
      </c>
      <c r="BO50" s="133">
        <v>7</v>
      </c>
      <c r="BP50" s="133">
        <v>0</v>
      </c>
      <c r="BQ50" s="133">
        <v>0</v>
      </c>
      <c r="BR50" s="133">
        <v>7</v>
      </c>
      <c r="BS50" s="133">
        <v>7</v>
      </c>
      <c r="BT50" s="133">
        <v>7</v>
      </c>
      <c r="BU50" s="133">
        <v>7</v>
      </c>
      <c r="BV50" s="133">
        <v>7</v>
      </c>
      <c r="BW50" s="133">
        <v>0</v>
      </c>
      <c r="BX50" s="133">
        <v>0</v>
      </c>
      <c r="BY50" s="133">
        <v>7</v>
      </c>
      <c r="BZ50" s="133">
        <v>7</v>
      </c>
      <c r="CA50" s="133">
        <v>7</v>
      </c>
      <c r="CB50" s="133">
        <v>7</v>
      </c>
      <c r="CC50" s="133">
        <v>7</v>
      </c>
      <c r="CD50" s="133">
        <v>0</v>
      </c>
      <c r="CE50" s="133">
        <v>0</v>
      </c>
      <c r="CF50" s="133">
        <v>7</v>
      </c>
      <c r="CG50" s="133">
        <v>7</v>
      </c>
      <c r="CH50" s="133">
        <v>7</v>
      </c>
      <c r="CI50" s="133">
        <v>7</v>
      </c>
      <c r="CJ50" s="133">
        <v>7</v>
      </c>
      <c r="CK50" s="133">
        <v>0</v>
      </c>
      <c r="CL50" s="133">
        <v>0</v>
      </c>
      <c r="CM50" s="133">
        <v>7</v>
      </c>
      <c r="CN50" s="133">
        <v>7</v>
      </c>
      <c r="CO50" s="133">
        <v>7</v>
      </c>
      <c r="CP50" s="163">
        <v>1</v>
      </c>
      <c r="CQ50" s="163">
        <v>1</v>
      </c>
      <c r="CR50" s="163">
        <v>1</v>
      </c>
      <c r="CS50" s="163">
        <v>1</v>
      </c>
      <c r="CT50" s="163">
        <v>1</v>
      </c>
      <c r="CU50" s="163">
        <v>1</v>
      </c>
      <c r="CV50" s="163">
        <v>1</v>
      </c>
      <c r="CW50" s="163">
        <v>1</v>
      </c>
      <c r="CX50" s="163">
        <v>1</v>
      </c>
      <c r="CY50" s="163">
        <v>1</v>
      </c>
      <c r="CZ50" s="163">
        <v>1</v>
      </c>
      <c r="DA50" s="163">
        <v>1</v>
      </c>
      <c r="DB50" s="163">
        <v>1</v>
      </c>
      <c r="DC50" s="163">
        <v>1</v>
      </c>
      <c r="DD50" s="163">
        <v>1</v>
      </c>
      <c r="DE50" s="163">
        <v>1</v>
      </c>
      <c r="DF50" s="163">
        <v>1</v>
      </c>
      <c r="DG50" s="163">
        <v>1</v>
      </c>
      <c r="DH50" s="163">
        <v>1</v>
      </c>
      <c r="DI50" s="163">
        <v>1</v>
      </c>
      <c r="DJ50" s="163">
        <v>1</v>
      </c>
      <c r="DK50" s="163">
        <v>1</v>
      </c>
      <c r="DL50" s="163">
        <v>1</v>
      </c>
      <c r="DM50" s="163">
        <v>1</v>
      </c>
      <c r="DN50" s="163">
        <v>1</v>
      </c>
      <c r="DO50" s="163">
        <v>1</v>
      </c>
      <c r="DP50" s="163">
        <v>1</v>
      </c>
      <c r="DQ50" s="163">
        <v>1</v>
      </c>
      <c r="DR50" s="163">
        <v>1</v>
      </c>
      <c r="DS50" s="163">
        <v>1</v>
      </c>
      <c r="DT50" s="163">
        <v>1</v>
      </c>
      <c r="DU50" s="163">
        <v>1</v>
      </c>
      <c r="DV50" s="163">
        <v>1</v>
      </c>
      <c r="DW50" s="163">
        <v>1</v>
      </c>
      <c r="DX50" s="163">
        <v>1</v>
      </c>
      <c r="DY50" s="163">
        <v>1</v>
      </c>
      <c r="DZ50" s="163">
        <v>1</v>
      </c>
      <c r="EA50" s="163">
        <v>1</v>
      </c>
      <c r="EB50" s="163">
        <v>1</v>
      </c>
      <c r="EC50" s="163">
        <v>1</v>
      </c>
      <c r="ED50" s="163">
        <v>1</v>
      </c>
      <c r="EE50" s="163">
        <v>1</v>
      </c>
      <c r="EF50" s="163">
        <v>1</v>
      </c>
      <c r="EG50" s="163">
        <v>1</v>
      </c>
      <c r="EH50" s="163">
        <v>1</v>
      </c>
      <c r="EI50" s="163">
        <v>1</v>
      </c>
      <c r="EJ50" s="163">
        <v>1</v>
      </c>
      <c r="EK50" s="163">
        <v>1</v>
      </c>
      <c r="EL50" s="163">
        <v>1</v>
      </c>
      <c r="EM50" s="163">
        <v>1</v>
      </c>
      <c r="EN50" s="163">
        <v>1</v>
      </c>
      <c r="EO50" s="163">
        <v>1</v>
      </c>
      <c r="EP50" s="163">
        <v>1</v>
      </c>
      <c r="EQ50" s="163">
        <v>1</v>
      </c>
      <c r="ER50" s="163">
        <v>1</v>
      </c>
      <c r="ES50" s="163">
        <v>1</v>
      </c>
      <c r="ET50" s="163">
        <v>1</v>
      </c>
      <c r="EU50" s="163">
        <v>1</v>
      </c>
      <c r="EV50" s="163">
        <v>1</v>
      </c>
      <c r="EW50" s="163">
        <v>1</v>
      </c>
      <c r="EX50" s="163">
        <v>1</v>
      </c>
    </row>
  </sheetData>
  <phoneticPr fontId="14" type="noConversion"/>
  <conditionalFormatting sqref="M4:W19 M3:EP3 EQ3:EX9 X4:EP9 M48:AC48">
    <cfRule type="cellIs" dxfId="1" priority="6" operator="greaterThan">
      <formula>0</formula>
    </cfRule>
  </conditionalFormatting>
  <conditionalFormatting sqref="F42:EX47">
    <cfRule type="cellIs" dxfId="0" priority="1" operator="greaterThan">
      <formula>0</formula>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Monitoring</vt:lpstr>
      <vt:lpstr>Sheet11</vt:lpstr>
      <vt:lpstr>SUMMARY</vt:lpstr>
      <vt:lpstr>WEEKLY ACCOMPLISHMENT</vt:lpstr>
      <vt:lpstr>WEEKLY ACCOMPLISHMENT PIVOT</vt:lpstr>
      <vt:lpstr>MONTHLY ACCOMPLISHMENT</vt:lpstr>
      <vt:lpstr>MONTHLY PIVOT</vt:lpstr>
      <vt:lpstr>OVERALL</vt:lpstr>
      <vt:lpstr>OVERALL PIVOT </vt:lpstr>
      <vt:lpstr>PIVOT</vt:lpstr>
      <vt:lpstr>SUPV</vt:lpstr>
      <vt:lpstr>New</vt:lpstr>
    </vt:vector>
  </TitlesOfParts>
  <Manager/>
  <Company>The Manila Electric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Clarisse Ann S. Borja (Miescor, Inc.)</dc:creator>
  <cp:keywords/>
  <dc:description/>
  <cp:lastModifiedBy>Clarisse Ann S. Borja (Miescor, Inc.)</cp:lastModifiedBy>
  <cp:revision/>
  <dcterms:created xsi:type="dcterms:W3CDTF">2025-03-17T04:56:59Z</dcterms:created>
  <dcterms:modified xsi:type="dcterms:W3CDTF">2025-08-22T06:54:28Z</dcterms:modified>
  <cp:category/>
  <cp:contentStatus/>
</cp:coreProperties>
</file>